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564\Documents\EnsambleInformeMLU\"/>
    </mc:Choice>
  </mc:AlternateContent>
  <xr:revisionPtr revIDLastSave="0" documentId="13_ncr:1_{D526948E-4851-44D1-94B2-6934A1E7C5D2}" xr6:coauthVersionLast="47" xr6:coauthVersionMax="47" xr10:uidLastSave="{00000000-0000-0000-0000-000000000000}"/>
  <bookViews>
    <workbookView xWindow="-120" yWindow="-120" windowWidth="20730" windowHeight="11040" tabRatio="936" firstSheet="96" activeTab="104" xr2:uid="{00000000-000D-0000-FFFF-FFFF00000000}"/>
  </bookViews>
  <sheets>
    <sheet name="MENÚ" sheetId="112" r:id="rId1"/>
    <sheet name="Hoja5" sheetId="118" state="hidden" r:id="rId2"/>
    <sheet name="Resumen (2)" sheetId="116" state="hidden" r:id="rId3"/>
    <sheet name="Resumen" sheetId="115" state="hidden" r:id="rId4"/>
    <sheet name="Hoja2" sheetId="121" state="hidden" r:id="rId5"/>
    <sheet name="UC SE 6" sheetId="314" r:id="rId6"/>
    <sheet name="DDP SE 6" sheetId="316" r:id="rId7"/>
    <sheet name="ObCi SE 6" sheetId="317" r:id="rId8"/>
    <sheet name="Montaje SE 6" sheetId="318" r:id="rId9"/>
    <sheet name="Ingenieria SE 6" sheetId="319" r:id="rId10"/>
    <sheet name="Interv SE 6" sheetId="320" r:id="rId11"/>
    <sheet name="ADMON SE 6" sheetId="321" r:id="rId12"/>
    <sheet name="UC SE 5" sheetId="301" r:id="rId13"/>
    <sheet name="DDP SE 5" sheetId="302" r:id="rId14"/>
    <sheet name="ObCi SE 5" sheetId="303" r:id="rId15"/>
    <sheet name="Montaje SE 5" sheetId="304" r:id="rId16"/>
    <sheet name="Ingenieria SE 5" sheetId="305" r:id="rId17"/>
    <sheet name="Interv SE 5" sheetId="306" r:id="rId18"/>
    <sheet name="ADMON SE 5" sheetId="307" r:id="rId19"/>
    <sheet name="UC SE 4" sheetId="31" r:id="rId20"/>
    <sheet name="DDP SE 4" sheetId="32" r:id="rId21"/>
    <sheet name="ObCi SE 4" sheetId="18" r:id="rId22"/>
    <sheet name="Montaje SE 4" sheetId="21" r:id="rId23"/>
    <sheet name="Ingenieria SE4" sheetId="23" r:id="rId24"/>
    <sheet name="Interv SE4" sheetId="25" r:id="rId25"/>
    <sheet name="ADMON SE4" sheetId="24" r:id="rId26"/>
    <sheet name="OtrosSub" sheetId="308" r:id="rId27"/>
    <sheet name="UC SE 3" sheetId="50" r:id="rId28"/>
    <sheet name="DDP SE 3" sheetId="49" r:id="rId29"/>
    <sheet name="ObCi SE 3" sheetId="19" r:id="rId30"/>
    <sheet name="Montaje SE 3" sheetId="22" r:id="rId31"/>
    <sheet name="Ingenieria SE3" sheetId="27" r:id="rId32"/>
    <sheet name="Interv SE3" sheetId="29" r:id="rId33"/>
    <sheet name="ADMON SE3" sheetId="28" r:id="rId34"/>
    <sheet name="OtrosSubN3" sheetId="119" r:id="rId35"/>
    <sheet name="UC SE 2" sheetId="51" r:id="rId36"/>
    <sheet name="DDP SE 2" sheetId="53" r:id="rId37"/>
    <sheet name="ObCi SE 2" sheetId="52" r:id="rId38"/>
    <sheet name="Montaje SE 2" sheetId="54" r:id="rId39"/>
    <sheet name="Ingenieria SE2" sheetId="55" r:id="rId40"/>
    <sheet name="Interv SE2" sheetId="56" r:id="rId41"/>
    <sheet name="ADMON SE2" sheetId="57" r:id="rId42"/>
    <sheet name="011-08 SE STN" sheetId="60" state="hidden" r:id="rId43"/>
    <sheet name="Menu Otros" sheetId="26" state="hidden" r:id="rId44"/>
    <sheet name="Hoja1" sheetId="12" state="hidden" r:id="rId45"/>
    <sheet name="Equipos solicitados" sheetId="10" state="hidden" r:id="rId46"/>
    <sheet name="Hoja3" sheetId="14" state="hidden" r:id="rId47"/>
    <sheet name="Monje LN 4 (2)" sheetId="40" state="hidden" r:id="rId48"/>
    <sheet name="Equipos" sheetId="100" r:id="rId49"/>
    <sheet name="UC_EQUIPOS" sheetId="122" r:id="rId50"/>
    <sheet name="DDP EQ" sheetId="111" r:id="rId51"/>
    <sheet name="Montaje EQ" sheetId="73" r:id="rId52"/>
    <sheet name="Ingenieria EQ" sheetId="70" r:id="rId53"/>
    <sheet name="Interv EQ" sheetId="71" r:id="rId54"/>
    <sheet name="ADMON EQ" sheetId="72" r:id="rId55"/>
    <sheet name="Transformadores" sheetId="89" r:id="rId56"/>
    <sheet name="UC Trans" sheetId="95" state="hidden" r:id="rId57"/>
    <sheet name="UC Trans " sheetId="207" r:id="rId58"/>
    <sheet name="DDP Trans" sheetId="94" r:id="rId59"/>
    <sheet name="ObCi Trans" sheetId="96" r:id="rId60"/>
    <sheet name="Montaje Trans" sheetId="90" r:id="rId61"/>
    <sheet name="Ingenieria Trans" sheetId="91" r:id="rId62"/>
    <sheet name="Interv Trans" sheetId="92" r:id="rId63"/>
    <sheet name="ADMON Trans" sheetId="93" r:id="rId64"/>
    <sheet name="Control" sheetId="230" r:id="rId65"/>
    <sheet name="UC CONTROL" sheetId="239" r:id="rId66"/>
    <sheet name="DDP CC6" sheetId="313" r:id="rId67"/>
    <sheet name="DDP CC5" sheetId="233" r:id="rId68"/>
    <sheet name="DDP CC4" sheetId="234" r:id="rId69"/>
    <sheet name="DDP CC3" sheetId="235" r:id="rId70"/>
    <sheet name="DDP CC2" sheetId="236" r:id="rId71"/>
    <sheet name="DDP SCS" sheetId="237" r:id="rId72"/>
    <sheet name="APU CC" sheetId="238" r:id="rId73"/>
    <sheet name="Criterios EM" sheetId="290" r:id="rId74"/>
    <sheet name="Resumen EM" sheetId="292" r:id="rId75"/>
    <sheet name="EM Tipo 1" sheetId="293" r:id="rId76"/>
    <sheet name="EM Tipo 2" sheetId="294" r:id="rId77"/>
    <sheet name="EM Tipo 3" sheetId="295" r:id="rId78"/>
    <sheet name="EM Tipo 4" sheetId="296" r:id="rId79"/>
    <sheet name="LÍNEAS NIVEL 4" sheetId="252" r:id="rId80"/>
    <sheet name="COSTO UC LN4" sheetId="257" r:id="rId81"/>
    <sheet name="ObCi LN 4" sheetId="258" r:id="rId82"/>
    <sheet name="Montaje LN 4" sheetId="259" r:id="rId83"/>
    <sheet name="Ingenieria LN 4" sheetId="260" r:id="rId84"/>
    <sheet name="Interv LN 4" sheetId="261" r:id="rId85"/>
    <sheet name="ADMON LN4" sheetId="262" r:id="rId86"/>
    <sheet name="LÍNEAS NIVEL 3" sheetId="263" r:id="rId87"/>
    <sheet name="COSTO UC LN3" sheetId="268" r:id="rId88"/>
    <sheet name="ObCi LN 3 Aéreas" sheetId="270" r:id="rId89"/>
    <sheet name="ObCi LN3 Ductos" sheetId="271" r:id="rId90"/>
    <sheet name="Montaje LN 3" sheetId="272" r:id="rId91"/>
    <sheet name="Ingenieria LN 3" sheetId="273" r:id="rId92"/>
    <sheet name="Interv LN 3" sheetId="274" r:id="rId93"/>
    <sheet name="ADMON LN 3" sheetId="275" r:id="rId94"/>
    <sheet name="LÍNEAS NIVEL 2" sheetId="276" r:id="rId95"/>
    <sheet name="COSTO UC LN2" sheetId="280" r:id="rId96"/>
    <sheet name="ObCi LN 2 Aéreas" sheetId="281" r:id="rId97"/>
    <sheet name="ObCi LN 2 Ductos" sheetId="282" r:id="rId98"/>
    <sheet name="Montaje LN 2" sheetId="283" r:id="rId99"/>
    <sheet name="Ingenieria LN 2" sheetId="284" r:id="rId100"/>
    <sheet name="Interv LN 2" sheetId="285" r:id="rId101"/>
    <sheet name="ADMON LN 2" sheetId="286" r:id="rId102"/>
    <sheet name="UC N1" sheetId="312" r:id="rId103"/>
    <sheet name="UC N1 Postes" sheetId="309" r:id="rId104"/>
    <sheet name="UC N1 Conductores" sheetId="310" r:id="rId105"/>
    <sheet name="UC N1 Transformadores" sheetId="311" r:id="rId106"/>
    <sheet name="Hoja4" sheetId="322" r:id="rId107"/>
  </sheets>
  <externalReferences>
    <externalReference r:id="rId108"/>
    <externalReference r:id="rId109"/>
    <externalReference r:id="rId110"/>
    <externalReference r:id="rId111"/>
  </externalReferences>
  <definedNames>
    <definedName name="_xlnm._FilterDatabase" localSheetId="54" hidden="1">'ADMON EQ'!$B$9:$E$68</definedName>
    <definedName name="_xlnm._FilterDatabase" localSheetId="50" hidden="1">'DDP EQ'!$C$9:$E$9</definedName>
    <definedName name="_xlnm._FilterDatabase" localSheetId="45" hidden="1">'Equipos solicitados'!$B$439:$D$439</definedName>
    <definedName name="_xlnm._FilterDatabase" localSheetId="52" hidden="1">'Ingenieria EQ'!$B$10:$E$69</definedName>
    <definedName name="_xlnm._FilterDatabase" localSheetId="53" hidden="1">'Interv EQ'!$B$10:$E$69</definedName>
    <definedName name="_xlnm._FilterDatabase" localSheetId="51" hidden="1">'Montaje EQ'!$B$10:$E$69</definedName>
    <definedName name="_xlnm._FilterDatabase" localSheetId="3" hidden="1">Resumen!$B$65:$G$65</definedName>
    <definedName name="_xlnm._FilterDatabase" localSheetId="2" hidden="1">'Resumen (2)'!$B$2:$J$663</definedName>
    <definedName name="_xlnm._FilterDatabase" localSheetId="12" hidden="1">'UC SE 5'!$B$10:$O$16</definedName>
    <definedName name="_xlnm._FilterDatabase" localSheetId="49" hidden="1">UC_EQUIPOS!$C$10:$E$69</definedName>
    <definedName name="_Key1" localSheetId="42" hidden="1">#REF!</definedName>
    <definedName name="_Key1" localSheetId="101" hidden="1">#REF!</definedName>
    <definedName name="_Key1" localSheetId="93" hidden="1">#REF!</definedName>
    <definedName name="_Key1" localSheetId="18" hidden="1">#REF!</definedName>
    <definedName name="_Key1" localSheetId="11" hidden="1">#REF!</definedName>
    <definedName name="_Key1" localSheetId="41" hidden="1">#REF!</definedName>
    <definedName name="_Key1" localSheetId="66" hidden="1">#REF!</definedName>
    <definedName name="_Key1" localSheetId="13" hidden="1">#REF!</definedName>
    <definedName name="_Key1" localSheetId="6" hidden="1">#REF!</definedName>
    <definedName name="_Key1" localSheetId="76" hidden="1">#REF!</definedName>
    <definedName name="_Key1" localSheetId="78" hidden="1">#REF!</definedName>
    <definedName name="_Key1" localSheetId="48" hidden="1">#REF!</definedName>
    <definedName name="_Key1" localSheetId="16" hidden="1">#REF!</definedName>
    <definedName name="_Key1" localSheetId="9" hidden="1">#REF!</definedName>
    <definedName name="_Key1" localSheetId="39" hidden="1">#REF!</definedName>
    <definedName name="_Key1" localSheetId="84" hidden="1">#REF!</definedName>
    <definedName name="_Key1" localSheetId="17" hidden="1">#REF!</definedName>
    <definedName name="_Key1" localSheetId="10" hidden="1">#REF!</definedName>
    <definedName name="_Key1" localSheetId="40" hidden="1">#REF!</definedName>
    <definedName name="_Key1" localSheetId="47" hidden="1">#REF!</definedName>
    <definedName name="_Key1" localSheetId="15" hidden="1">#REF!</definedName>
    <definedName name="_Key1" localSheetId="8" hidden="1">#REF!</definedName>
    <definedName name="_Key1" localSheetId="96" hidden="1">#REF!</definedName>
    <definedName name="_Key1" localSheetId="81" hidden="1">#REF!</definedName>
    <definedName name="_Key1" localSheetId="29" hidden="1">#REF!</definedName>
    <definedName name="_Key1" localSheetId="14" hidden="1">#REF!</definedName>
    <definedName name="_Key1" localSheetId="7" hidden="1">#REF!</definedName>
    <definedName name="_Key1" localSheetId="26" hidden="1">#REF!</definedName>
    <definedName name="_Key1" localSheetId="34" hidden="1">#REF!</definedName>
    <definedName name="_Key1" localSheetId="2" hidden="1">#REF!</definedName>
    <definedName name="_Key1" localSheetId="102" hidden="1">#REF!</definedName>
    <definedName name="_Key1" localSheetId="27" hidden="1">#REF!</definedName>
    <definedName name="_Key1" localSheetId="12" hidden="1">#REF!</definedName>
    <definedName name="_Key1" localSheetId="56" hidden="1">#REF!</definedName>
    <definedName name="_Key1" localSheetId="57" hidden="1">#REF!</definedName>
    <definedName name="_Key1" localSheetId="49" hidden="1">#REF!</definedName>
    <definedName name="_Key1" hidden="1">#REF!</definedName>
    <definedName name="_Key2" localSheetId="42" hidden="1">#REF!</definedName>
    <definedName name="_Key2" localSheetId="101" hidden="1">#REF!</definedName>
    <definedName name="_Key2" localSheetId="93" hidden="1">#REF!</definedName>
    <definedName name="_Key2" localSheetId="18" hidden="1">#REF!</definedName>
    <definedName name="_Key2" localSheetId="11" hidden="1">#REF!</definedName>
    <definedName name="_Key2" localSheetId="41" hidden="1">#REF!</definedName>
    <definedName name="_Key2" localSheetId="66" hidden="1">#REF!</definedName>
    <definedName name="_Key2" localSheetId="13" hidden="1">#REF!</definedName>
    <definedName name="_Key2" localSheetId="6" hidden="1">#REF!</definedName>
    <definedName name="_Key2" localSheetId="76" hidden="1">#REF!</definedName>
    <definedName name="_Key2" localSheetId="78" hidden="1">#REF!</definedName>
    <definedName name="_Key2" localSheetId="48" hidden="1">#REF!</definedName>
    <definedName name="_Key2" localSheetId="16" hidden="1">#REF!</definedName>
    <definedName name="_Key2" localSheetId="9" hidden="1">#REF!</definedName>
    <definedName name="_Key2" localSheetId="39" hidden="1">#REF!</definedName>
    <definedName name="_Key2" localSheetId="84" hidden="1">#REF!</definedName>
    <definedName name="_Key2" localSheetId="17" hidden="1">#REF!</definedName>
    <definedName name="_Key2" localSheetId="10" hidden="1">#REF!</definedName>
    <definedName name="_Key2" localSheetId="40" hidden="1">#REF!</definedName>
    <definedName name="_Key2" localSheetId="47" hidden="1">#REF!</definedName>
    <definedName name="_Key2" localSheetId="15" hidden="1">#REF!</definedName>
    <definedName name="_Key2" localSheetId="8" hidden="1">#REF!</definedName>
    <definedName name="_Key2" localSheetId="96" hidden="1">#REF!</definedName>
    <definedName name="_Key2" localSheetId="81" hidden="1">#REF!</definedName>
    <definedName name="_Key2" localSheetId="29" hidden="1">#REF!</definedName>
    <definedName name="_Key2" localSheetId="14" hidden="1">#REF!</definedName>
    <definedName name="_Key2" localSheetId="7" hidden="1">#REF!</definedName>
    <definedName name="_Key2" localSheetId="26" hidden="1">#REF!</definedName>
    <definedName name="_Key2" localSheetId="34" hidden="1">#REF!</definedName>
    <definedName name="_Key2" localSheetId="2" hidden="1">#REF!</definedName>
    <definedName name="_Key2" localSheetId="102" hidden="1">#REF!</definedName>
    <definedName name="_Key2" localSheetId="27" hidden="1">#REF!</definedName>
    <definedName name="_Key2" localSheetId="12" hidden="1">#REF!</definedName>
    <definedName name="_Key2" localSheetId="56" hidden="1">#REF!</definedName>
    <definedName name="_Key2" localSheetId="57" hidden="1">#REF!</definedName>
    <definedName name="_Key2" localSheetId="49" hidden="1">#REF!</definedName>
    <definedName name="_Key2" hidden="1">#REF!</definedName>
    <definedName name="_Order1" hidden="1">255</definedName>
    <definedName name="_Order2" hidden="1">255</definedName>
    <definedName name="_Regression_Out" localSheetId="42" hidden="1">#REF!</definedName>
    <definedName name="_Regression_Out" localSheetId="101" hidden="1">#REF!</definedName>
    <definedName name="_Regression_Out" localSheetId="93" hidden="1">#REF!</definedName>
    <definedName name="_Regression_Out" localSheetId="18" hidden="1">#REF!</definedName>
    <definedName name="_Regression_Out" localSheetId="11" hidden="1">#REF!</definedName>
    <definedName name="_Regression_Out" localSheetId="41" hidden="1">#REF!</definedName>
    <definedName name="_Regression_Out" localSheetId="66" hidden="1">#REF!</definedName>
    <definedName name="_Regression_Out" localSheetId="13" hidden="1">#REF!</definedName>
    <definedName name="_Regression_Out" localSheetId="6" hidden="1">#REF!</definedName>
    <definedName name="_Regression_Out" localSheetId="76" hidden="1">#REF!</definedName>
    <definedName name="_Regression_Out" localSheetId="78" hidden="1">#REF!</definedName>
    <definedName name="_Regression_Out" localSheetId="48" hidden="1">#REF!</definedName>
    <definedName name="_Regression_Out" localSheetId="16" hidden="1">#REF!</definedName>
    <definedName name="_Regression_Out" localSheetId="9" hidden="1">#REF!</definedName>
    <definedName name="_Regression_Out" localSheetId="39" hidden="1">#REF!</definedName>
    <definedName name="_Regression_Out" localSheetId="84" hidden="1">#REF!</definedName>
    <definedName name="_Regression_Out" localSheetId="17" hidden="1">#REF!</definedName>
    <definedName name="_Regression_Out" localSheetId="10" hidden="1">#REF!</definedName>
    <definedName name="_Regression_Out" localSheetId="40" hidden="1">#REF!</definedName>
    <definedName name="_Regression_Out" localSheetId="47" hidden="1">#REF!</definedName>
    <definedName name="_Regression_Out" localSheetId="15" hidden="1">#REF!</definedName>
    <definedName name="_Regression_Out" localSheetId="8" hidden="1">#REF!</definedName>
    <definedName name="_Regression_Out" localSheetId="96" hidden="1">#REF!</definedName>
    <definedName name="_Regression_Out" localSheetId="81" hidden="1">#REF!</definedName>
    <definedName name="_Regression_Out" localSheetId="29" hidden="1">#REF!</definedName>
    <definedName name="_Regression_Out" localSheetId="14" hidden="1">#REF!</definedName>
    <definedName name="_Regression_Out" localSheetId="7" hidden="1">#REF!</definedName>
    <definedName name="_Regression_Out" localSheetId="26" hidden="1">#REF!</definedName>
    <definedName name="_Regression_Out" localSheetId="34" hidden="1">#REF!</definedName>
    <definedName name="_Regression_Out" localSheetId="2" hidden="1">#REF!</definedName>
    <definedName name="_Regression_Out" localSheetId="102" hidden="1">#REF!</definedName>
    <definedName name="_Regression_Out" localSheetId="27" hidden="1">#REF!</definedName>
    <definedName name="_Regression_Out" localSheetId="12" hidden="1">#REF!</definedName>
    <definedName name="_Regression_Out" localSheetId="56" hidden="1">#REF!</definedName>
    <definedName name="_Regression_Out" localSheetId="57" hidden="1">#REF!</definedName>
    <definedName name="_Regression_Out" localSheetId="49" hidden="1">#REF!</definedName>
    <definedName name="_Regression_Out" hidden="1">#REF!</definedName>
    <definedName name="_Regression_X" localSheetId="42" hidden="1">#REF!</definedName>
    <definedName name="_Regression_X" localSheetId="101" hidden="1">#REF!</definedName>
    <definedName name="_Regression_X" localSheetId="93" hidden="1">#REF!</definedName>
    <definedName name="_Regression_X" localSheetId="18" hidden="1">#REF!</definedName>
    <definedName name="_Regression_X" localSheetId="11" hidden="1">#REF!</definedName>
    <definedName name="_Regression_X" localSheetId="41" hidden="1">#REF!</definedName>
    <definedName name="_Regression_X" localSheetId="66" hidden="1">#REF!</definedName>
    <definedName name="_Regression_X" localSheetId="13" hidden="1">#REF!</definedName>
    <definedName name="_Regression_X" localSheetId="6" hidden="1">#REF!</definedName>
    <definedName name="_Regression_X" localSheetId="76" hidden="1">#REF!</definedName>
    <definedName name="_Regression_X" localSheetId="78" hidden="1">#REF!</definedName>
    <definedName name="_Regression_X" localSheetId="48" hidden="1">#REF!</definedName>
    <definedName name="_Regression_X" localSheetId="16" hidden="1">#REF!</definedName>
    <definedName name="_Regression_X" localSheetId="9" hidden="1">#REF!</definedName>
    <definedName name="_Regression_X" localSheetId="39" hidden="1">#REF!</definedName>
    <definedName name="_Regression_X" localSheetId="84" hidden="1">#REF!</definedName>
    <definedName name="_Regression_X" localSheetId="17" hidden="1">#REF!</definedName>
    <definedName name="_Regression_X" localSheetId="10" hidden="1">#REF!</definedName>
    <definedName name="_Regression_X" localSheetId="40" hidden="1">#REF!</definedName>
    <definedName name="_Regression_X" localSheetId="47" hidden="1">#REF!</definedName>
    <definedName name="_Regression_X" localSheetId="15" hidden="1">#REF!</definedName>
    <definedName name="_Regression_X" localSheetId="8" hidden="1">#REF!</definedName>
    <definedName name="_Regression_X" localSheetId="96" hidden="1">#REF!</definedName>
    <definedName name="_Regression_X" localSheetId="81" hidden="1">#REF!</definedName>
    <definedName name="_Regression_X" localSheetId="29" hidden="1">#REF!</definedName>
    <definedName name="_Regression_X" localSheetId="14" hidden="1">#REF!</definedName>
    <definedName name="_Regression_X" localSheetId="7" hidden="1">#REF!</definedName>
    <definedName name="_Regression_X" localSheetId="26" hidden="1">#REF!</definedName>
    <definedName name="_Regression_X" localSheetId="34" hidden="1">#REF!</definedName>
    <definedName name="_Regression_X" localSheetId="2" hidden="1">#REF!</definedName>
    <definedName name="_Regression_X" localSheetId="102" hidden="1">#REF!</definedName>
    <definedName name="_Regression_X" localSheetId="27" hidden="1">#REF!</definedName>
    <definedName name="_Regression_X" localSheetId="12" hidden="1">#REF!</definedName>
    <definedName name="_Regression_X" localSheetId="56" hidden="1">#REF!</definedName>
    <definedName name="_Regression_X" localSheetId="57" hidden="1">#REF!</definedName>
    <definedName name="_Regression_X" localSheetId="49" hidden="1">#REF!</definedName>
    <definedName name="_Regression_X" hidden="1">#REF!</definedName>
    <definedName name="_Regression_Y" localSheetId="42" hidden="1">#REF!</definedName>
    <definedName name="_Regression_Y" localSheetId="101" hidden="1">#REF!</definedName>
    <definedName name="_Regression_Y" localSheetId="93" hidden="1">#REF!</definedName>
    <definedName name="_Regression_Y" localSheetId="18" hidden="1">#REF!</definedName>
    <definedName name="_Regression_Y" localSheetId="11" hidden="1">#REF!</definedName>
    <definedName name="_Regression_Y" localSheetId="41" hidden="1">#REF!</definedName>
    <definedName name="_Regression_Y" localSheetId="66" hidden="1">#REF!</definedName>
    <definedName name="_Regression_Y" localSheetId="13" hidden="1">#REF!</definedName>
    <definedName name="_Regression_Y" localSheetId="6" hidden="1">#REF!</definedName>
    <definedName name="_Regression_Y" localSheetId="76" hidden="1">#REF!</definedName>
    <definedName name="_Regression_Y" localSheetId="78" hidden="1">#REF!</definedName>
    <definedName name="_Regression_Y" localSheetId="48" hidden="1">#REF!</definedName>
    <definedName name="_Regression_Y" localSheetId="16" hidden="1">#REF!</definedName>
    <definedName name="_Regression_Y" localSheetId="9" hidden="1">#REF!</definedName>
    <definedName name="_Regression_Y" localSheetId="39" hidden="1">#REF!</definedName>
    <definedName name="_Regression_Y" localSheetId="84" hidden="1">#REF!</definedName>
    <definedName name="_Regression_Y" localSheetId="17" hidden="1">#REF!</definedName>
    <definedName name="_Regression_Y" localSheetId="10" hidden="1">#REF!</definedName>
    <definedName name="_Regression_Y" localSheetId="40" hidden="1">#REF!</definedName>
    <definedName name="_Regression_Y" localSheetId="47" hidden="1">#REF!</definedName>
    <definedName name="_Regression_Y" localSheetId="15" hidden="1">#REF!</definedName>
    <definedName name="_Regression_Y" localSheetId="8" hidden="1">#REF!</definedName>
    <definedName name="_Regression_Y" localSheetId="96" hidden="1">#REF!</definedName>
    <definedName name="_Regression_Y" localSheetId="81" hidden="1">#REF!</definedName>
    <definedName name="_Regression_Y" localSheetId="29" hidden="1">#REF!</definedName>
    <definedName name="_Regression_Y" localSheetId="14" hidden="1">#REF!</definedName>
    <definedName name="_Regression_Y" localSheetId="7" hidden="1">#REF!</definedName>
    <definedName name="_Regression_Y" localSheetId="26" hidden="1">#REF!</definedName>
    <definedName name="_Regression_Y" localSheetId="34" hidden="1">#REF!</definedName>
    <definedName name="_Regression_Y" localSheetId="2" hidden="1">#REF!</definedName>
    <definedName name="_Regression_Y" localSheetId="102" hidden="1">#REF!</definedName>
    <definedName name="_Regression_Y" localSheetId="27" hidden="1">#REF!</definedName>
    <definedName name="_Regression_Y" localSheetId="12" hidden="1">#REF!</definedName>
    <definedName name="_Regression_Y" localSheetId="56" hidden="1">#REF!</definedName>
    <definedName name="_Regression_Y" localSheetId="57" hidden="1">#REF!</definedName>
    <definedName name="_Regression_Y" localSheetId="49" hidden="1">#REF!</definedName>
    <definedName name="_Regression_Y" hidden="1">#REF!</definedName>
    <definedName name="_Sort" localSheetId="42" hidden="1">#REF!</definedName>
    <definedName name="_Sort" localSheetId="101" hidden="1">#REF!</definedName>
    <definedName name="_Sort" localSheetId="93" hidden="1">#REF!</definedName>
    <definedName name="_Sort" localSheetId="18" hidden="1">#REF!</definedName>
    <definedName name="_Sort" localSheetId="11" hidden="1">#REF!</definedName>
    <definedName name="_Sort" localSheetId="41" hidden="1">#REF!</definedName>
    <definedName name="_Sort" localSheetId="66" hidden="1">#REF!</definedName>
    <definedName name="_Sort" localSheetId="13" hidden="1">#REF!</definedName>
    <definedName name="_Sort" localSheetId="6" hidden="1">#REF!</definedName>
    <definedName name="_Sort" localSheetId="76" hidden="1">#REF!</definedName>
    <definedName name="_Sort" localSheetId="78" hidden="1">#REF!</definedName>
    <definedName name="_Sort" localSheetId="48" hidden="1">#REF!</definedName>
    <definedName name="_Sort" localSheetId="16" hidden="1">#REF!</definedName>
    <definedName name="_Sort" localSheetId="9" hidden="1">#REF!</definedName>
    <definedName name="_Sort" localSheetId="39" hidden="1">#REF!</definedName>
    <definedName name="_Sort" localSheetId="84" hidden="1">#REF!</definedName>
    <definedName name="_Sort" localSheetId="17" hidden="1">#REF!</definedName>
    <definedName name="_Sort" localSheetId="10" hidden="1">#REF!</definedName>
    <definedName name="_Sort" localSheetId="40" hidden="1">#REF!</definedName>
    <definedName name="_Sort" localSheetId="47" hidden="1">#REF!</definedName>
    <definedName name="_Sort" localSheetId="15" hidden="1">#REF!</definedName>
    <definedName name="_Sort" localSheetId="8" hidden="1">#REF!</definedName>
    <definedName name="_Sort" localSheetId="96" hidden="1">#REF!</definedName>
    <definedName name="_Sort" localSheetId="81" hidden="1">#REF!</definedName>
    <definedName name="_Sort" localSheetId="29" hidden="1">#REF!</definedName>
    <definedName name="_Sort" localSheetId="14" hidden="1">#REF!</definedName>
    <definedName name="_Sort" localSheetId="7" hidden="1">#REF!</definedName>
    <definedName name="_Sort" localSheetId="26" hidden="1">#REF!</definedName>
    <definedName name="_Sort" localSheetId="34" hidden="1">#REF!</definedName>
    <definedName name="_Sort" localSheetId="2" hidden="1">#REF!</definedName>
    <definedName name="_Sort" localSheetId="102" hidden="1">#REF!</definedName>
    <definedName name="_Sort" localSheetId="27" hidden="1">#REF!</definedName>
    <definedName name="_Sort" localSheetId="12" hidden="1">#REF!</definedName>
    <definedName name="_Sort" localSheetId="56" hidden="1">#REF!</definedName>
    <definedName name="_Sort" localSheetId="57" hidden="1">#REF!</definedName>
    <definedName name="_Sort" localSheetId="49" hidden="1">#REF!</definedName>
    <definedName name="_Sort" hidden="1">#REF!</definedName>
    <definedName name="_xlnm.Print_Area" localSheetId="72">'APU CC'!$B$8:$F$30</definedName>
    <definedName name="_xlnm.Print_Area" localSheetId="52">'Ingenieria EQ'!$B$74:$G$83</definedName>
    <definedName name="_xlnm.Print_Area" localSheetId="53">'Interv EQ'!$B$75:$G$86</definedName>
    <definedName name="_xlnm.Print_Area" localSheetId="51">'Montaje EQ'!$B$76:$G$97</definedName>
    <definedName name="_xlnm.Print_Area" localSheetId="98">'Montaje LN 2'!$B$10:$G$29</definedName>
    <definedName name="_xlnm.Print_Area" localSheetId="90">'Montaje LN 3'!$B$13:$G$35</definedName>
    <definedName name="_xlnm.Print_Area" localSheetId="82">'Montaje LN 4'!$B$8:$G$23</definedName>
    <definedName name="_xlnm.Print_Area" localSheetId="38">'Montaje SE 2'!$C$89:$H$104</definedName>
    <definedName name="_xlnm.Print_Area" localSheetId="30">'Montaje SE 3'!$C$118:$H$142</definedName>
    <definedName name="_xlnm.Print_Area" localSheetId="22">'Montaje SE 4'!$B$366:$G$385</definedName>
    <definedName name="_xlnm.Print_Area" localSheetId="15">'Montaje SE 5'!$B$63:$G$82</definedName>
    <definedName name="_xlnm.Print_Area" localSheetId="97">'ObCi LN 2 Ductos'!$B$9:$G$30</definedName>
    <definedName name="_xlnm.Print_Area" localSheetId="88">'ObCi LN 3 Aéreas'!$B$11:$G$20</definedName>
    <definedName name="_xlnm.Print_Area" localSheetId="81">'ObCi LN 4'!$B$8:$H$26</definedName>
    <definedName name="_xlnm.Print_Area" localSheetId="89">'ObCi LN3 Ductos'!$B$12:$G$33</definedName>
    <definedName name="_xlnm.Print_Area" localSheetId="21">'ObCi SE 4'!$B$383:$G$397</definedName>
    <definedName name="_xlnm.Print_Area" localSheetId="14">'ObCi SE 5'!$B$88:$G$102</definedName>
    <definedName name="_xlnm.Print_Area" localSheetId="59">'ObCi Trans'!$B$67:$G$101</definedName>
    <definedName name="CANTIDAD_ACCESORIOS_LN4" localSheetId="18">#REF!</definedName>
    <definedName name="CANTIDAD_ACCESORIOS_LN4" localSheetId="11">#REF!</definedName>
    <definedName name="CANTIDAD_ACCESORIOS_LN4" localSheetId="66">#REF!</definedName>
    <definedName name="CANTIDAD_ACCESORIOS_LN4" localSheetId="13">#REF!</definedName>
    <definedName name="CANTIDAD_ACCESORIOS_LN4" localSheetId="6">#REF!</definedName>
    <definedName name="CANTIDAD_ACCESORIOS_LN4" localSheetId="16">#REF!</definedName>
    <definedName name="CANTIDAD_ACCESORIOS_LN4" localSheetId="9">#REF!</definedName>
    <definedName name="CANTIDAD_ACCESORIOS_LN4" localSheetId="17">#REF!</definedName>
    <definedName name="CANTIDAD_ACCESORIOS_LN4" localSheetId="10">#REF!</definedName>
    <definedName name="CANTIDAD_ACCESORIOS_LN4" localSheetId="15">#REF!</definedName>
    <definedName name="CANTIDAD_ACCESORIOS_LN4" localSheetId="8">#REF!</definedName>
    <definedName name="CANTIDAD_ACCESORIOS_LN4" localSheetId="14">#REF!</definedName>
    <definedName name="CANTIDAD_ACCESORIOS_LN4" localSheetId="7">#REF!</definedName>
    <definedName name="CANTIDAD_ACCESORIOS_LN4" localSheetId="26">#REF!</definedName>
    <definedName name="CANTIDAD_ACCESORIOS_LN4" localSheetId="102">#REF!</definedName>
    <definedName name="CANTIDAD_ACCESORIOS_LN4" localSheetId="12">#REF!</definedName>
    <definedName name="CANTIDAD_ACCESORIOS_LN4">#REF!</definedName>
    <definedName name="CANTIDAD_ACERO_SE_N2" localSheetId="18">#REF!</definedName>
    <definedName name="CANTIDAD_ACERO_SE_N2" localSheetId="11">#REF!</definedName>
    <definedName name="CANTIDAD_ACERO_SE_N2" localSheetId="66">#REF!</definedName>
    <definedName name="CANTIDAD_ACERO_SE_N2" localSheetId="13">#REF!</definedName>
    <definedName name="CANTIDAD_ACERO_SE_N2" localSheetId="6">#REF!</definedName>
    <definedName name="CANTIDAD_ACERO_SE_N2" localSheetId="16">#REF!</definedName>
    <definedName name="CANTIDAD_ACERO_SE_N2" localSheetId="9">#REF!</definedName>
    <definedName name="CANTIDAD_ACERO_SE_N2" localSheetId="17">#REF!</definedName>
    <definedName name="CANTIDAD_ACERO_SE_N2" localSheetId="10">#REF!</definedName>
    <definedName name="CANTIDAD_ACERO_SE_N2" localSheetId="15">#REF!</definedName>
    <definedName name="CANTIDAD_ACERO_SE_N2" localSheetId="8">#REF!</definedName>
    <definedName name="CANTIDAD_ACERO_SE_N2" localSheetId="14">#REF!</definedName>
    <definedName name="CANTIDAD_ACERO_SE_N2" localSheetId="7">#REF!</definedName>
    <definedName name="CANTIDAD_ACERO_SE_N2" localSheetId="26">#REF!</definedName>
    <definedName name="CANTIDAD_ACERO_SE_N2" localSheetId="102">#REF!</definedName>
    <definedName name="CANTIDAD_ACERO_SE_N2" localSheetId="12">#REF!</definedName>
    <definedName name="CANTIDAD_ACERO_SE_N2">#REF!</definedName>
    <definedName name="CANTIDAD_ACERO_SE_N4" localSheetId="18">#REF!</definedName>
    <definedName name="CANTIDAD_ACERO_SE_N4" localSheetId="11">#REF!</definedName>
    <definedName name="CANTIDAD_ACERO_SE_N4" localSheetId="66">#REF!</definedName>
    <definedName name="CANTIDAD_ACERO_SE_N4" localSheetId="13">#REF!</definedName>
    <definedName name="CANTIDAD_ACERO_SE_N4" localSheetId="6">#REF!</definedName>
    <definedName name="CANTIDAD_ACERO_SE_N4" localSheetId="16">#REF!</definedName>
    <definedName name="CANTIDAD_ACERO_SE_N4" localSheetId="9">#REF!</definedName>
    <definedName name="CANTIDAD_ACERO_SE_N4" localSheetId="17">#REF!</definedName>
    <definedName name="CANTIDAD_ACERO_SE_N4" localSheetId="10">#REF!</definedName>
    <definedName name="CANTIDAD_ACERO_SE_N4" localSheetId="15">#REF!</definedName>
    <definedName name="CANTIDAD_ACERO_SE_N4" localSheetId="8">#REF!</definedName>
    <definedName name="CANTIDAD_ACERO_SE_N4" localSheetId="14">#REF!</definedName>
    <definedName name="CANTIDAD_ACERO_SE_N4" localSheetId="7">#REF!</definedName>
    <definedName name="CANTIDAD_ACERO_SE_N4" localSheetId="26">#REF!</definedName>
    <definedName name="CANTIDAD_ACERO_SE_N4" localSheetId="102">#REF!</definedName>
    <definedName name="CANTIDAD_ACERO_SE_N4" localSheetId="12">#REF!</definedName>
    <definedName name="CANTIDAD_ACERO_SE_N4">#REF!</definedName>
    <definedName name="CANTIDAD_MONTAJE_CONEXIÓN_STN" localSheetId="18">#REF!</definedName>
    <definedName name="CANTIDAD_MONTAJE_CONEXIÓN_STN" localSheetId="11">#REF!</definedName>
    <definedName name="CANTIDAD_MONTAJE_CONEXIÓN_STN" localSheetId="66">#REF!</definedName>
    <definedName name="CANTIDAD_MONTAJE_CONEXIÓN_STN" localSheetId="13">#REF!</definedName>
    <definedName name="CANTIDAD_MONTAJE_CONEXIÓN_STN" localSheetId="6">#REF!</definedName>
    <definedName name="CANTIDAD_MONTAJE_CONEXIÓN_STN" localSheetId="16">#REF!</definedName>
    <definedName name="CANTIDAD_MONTAJE_CONEXIÓN_STN" localSheetId="9">#REF!</definedName>
    <definedName name="CANTIDAD_MONTAJE_CONEXIÓN_STN" localSheetId="17">#REF!</definedName>
    <definedName name="CANTIDAD_MONTAJE_CONEXIÓN_STN" localSheetId="10">#REF!</definedName>
    <definedName name="CANTIDAD_MONTAJE_CONEXIÓN_STN" localSheetId="15">#REF!</definedName>
    <definedName name="CANTIDAD_MONTAJE_CONEXIÓN_STN" localSheetId="8">#REF!</definedName>
    <definedName name="CANTIDAD_MONTAJE_CONEXIÓN_STN" localSheetId="14">#REF!</definedName>
    <definedName name="CANTIDAD_MONTAJE_CONEXIÓN_STN" localSheetId="7">#REF!</definedName>
    <definedName name="CANTIDAD_MONTAJE_CONEXIÓN_STN" localSheetId="26">#REF!</definedName>
    <definedName name="CANTIDAD_MONTAJE_CONEXIÓN_STN" localSheetId="102">#REF!</definedName>
    <definedName name="CANTIDAD_MONTAJE_CONEXIÓN_STN" localSheetId="12">#REF!</definedName>
    <definedName name="CANTIDAD_MONTAJE_CONEXIÓN_STN">#REF!</definedName>
    <definedName name="CANTIDAD_MONTAJE_SE_N2" localSheetId="18">#REF!</definedName>
    <definedName name="CANTIDAD_MONTAJE_SE_N2" localSheetId="11">#REF!</definedName>
    <definedName name="CANTIDAD_MONTAJE_SE_N2" localSheetId="66">#REF!</definedName>
    <definedName name="CANTIDAD_MONTAJE_SE_N2" localSheetId="13">#REF!</definedName>
    <definedName name="CANTIDAD_MONTAJE_SE_N2" localSheetId="6">#REF!</definedName>
    <definedName name="CANTIDAD_MONTAJE_SE_N2" localSheetId="16">#REF!</definedName>
    <definedName name="CANTIDAD_MONTAJE_SE_N2" localSheetId="9">#REF!</definedName>
    <definedName name="CANTIDAD_MONTAJE_SE_N2" localSheetId="17">#REF!</definedName>
    <definedName name="CANTIDAD_MONTAJE_SE_N2" localSheetId="10">#REF!</definedName>
    <definedName name="CANTIDAD_MONTAJE_SE_N2" localSheetId="15">#REF!</definedName>
    <definedName name="CANTIDAD_MONTAJE_SE_N2" localSheetId="8">#REF!</definedName>
    <definedName name="CANTIDAD_MONTAJE_SE_N2" localSheetId="14">#REF!</definedName>
    <definedName name="CANTIDAD_MONTAJE_SE_N2" localSheetId="7">#REF!</definedName>
    <definedName name="CANTIDAD_MONTAJE_SE_N2" localSheetId="26">#REF!</definedName>
    <definedName name="CANTIDAD_MONTAJE_SE_N2" localSheetId="102">#REF!</definedName>
    <definedName name="CANTIDAD_MONTAJE_SE_N2" localSheetId="12">#REF!</definedName>
    <definedName name="CANTIDAD_MONTAJE_SE_N2">#REF!</definedName>
    <definedName name="CANTIDAD_MONTAJE_SE_N3" localSheetId="18">#REF!</definedName>
    <definedName name="CANTIDAD_MONTAJE_SE_N3" localSheetId="11">#REF!</definedName>
    <definedName name="CANTIDAD_MONTAJE_SE_N3" localSheetId="66">#REF!</definedName>
    <definedName name="CANTIDAD_MONTAJE_SE_N3" localSheetId="13">#REF!</definedName>
    <definedName name="CANTIDAD_MONTAJE_SE_N3" localSheetId="6">#REF!</definedName>
    <definedName name="CANTIDAD_MONTAJE_SE_N3" localSheetId="16">#REF!</definedName>
    <definedName name="CANTIDAD_MONTAJE_SE_N3" localSheetId="9">#REF!</definedName>
    <definedName name="CANTIDAD_MONTAJE_SE_N3" localSheetId="17">#REF!</definedName>
    <definedName name="CANTIDAD_MONTAJE_SE_N3" localSheetId="10">#REF!</definedName>
    <definedName name="CANTIDAD_MONTAJE_SE_N3" localSheetId="15">#REF!</definedName>
    <definedName name="CANTIDAD_MONTAJE_SE_N3" localSheetId="8">#REF!</definedName>
    <definedName name="CANTIDAD_MONTAJE_SE_N3" localSheetId="14">#REF!</definedName>
    <definedName name="CANTIDAD_MONTAJE_SE_N3" localSheetId="7">#REF!</definedName>
    <definedName name="CANTIDAD_MONTAJE_SE_N3" localSheetId="26">#REF!</definedName>
    <definedName name="CANTIDAD_MONTAJE_SE_N3" localSheetId="102">#REF!</definedName>
    <definedName name="CANTIDAD_MONTAJE_SE_N3" localSheetId="12">#REF!</definedName>
    <definedName name="CANTIDAD_MONTAJE_SE_N3">#REF!</definedName>
    <definedName name="CANTIDAD_MONTAJE_SE_N4" localSheetId="18">#REF!</definedName>
    <definedName name="CANTIDAD_MONTAJE_SE_N4" localSheetId="11">#REF!</definedName>
    <definedName name="CANTIDAD_MONTAJE_SE_N4" localSheetId="66">#REF!</definedName>
    <definedName name="CANTIDAD_MONTAJE_SE_N4" localSheetId="13">#REF!</definedName>
    <definedName name="CANTIDAD_MONTAJE_SE_N4" localSheetId="6">#REF!</definedName>
    <definedName name="CANTIDAD_MONTAJE_SE_N4" localSheetId="16">#REF!</definedName>
    <definedName name="CANTIDAD_MONTAJE_SE_N4" localSheetId="9">#REF!</definedName>
    <definedName name="CANTIDAD_MONTAJE_SE_N4" localSheetId="17">#REF!</definedName>
    <definedName name="CANTIDAD_MONTAJE_SE_N4" localSheetId="10">#REF!</definedName>
    <definedName name="CANTIDAD_MONTAJE_SE_N4" localSheetId="15">#REF!</definedName>
    <definedName name="CANTIDAD_MONTAJE_SE_N4" localSheetId="8">#REF!</definedName>
    <definedName name="CANTIDAD_MONTAJE_SE_N4" localSheetId="14">#REF!</definedName>
    <definedName name="CANTIDAD_MONTAJE_SE_N4" localSheetId="7">#REF!</definedName>
    <definedName name="CANTIDAD_MONTAJE_SE_N4" localSheetId="26">#REF!</definedName>
    <definedName name="CANTIDAD_MONTAJE_SE_N4" localSheetId="102">#REF!</definedName>
    <definedName name="CANTIDAD_MONTAJE_SE_N4" localSheetId="12">#REF!</definedName>
    <definedName name="CANTIDAD_MONTAJE_SE_N4">#REF!</definedName>
    <definedName name="CANTIDAD_OBRAS_CIVILES_CONEXIÓN_STN" localSheetId="18">#REF!</definedName>
    <definedName name="CANTIDAD_OBRAS_CIVILES_CONEXIÓN_STN" localSheetId="11">#REF!</definedName>
    <definedName name="CANTIDAD_OBRAS_CIVILES_CONEXIÓN_STN" localSheetId="66">#REF!</definedName>
    <definedName name="CANTIDAD_OBRAS_CIVILES_CONEXIÓN_STN" localSheetId="13">#REF!</definedName>
    <definedName name="CANTIDAD_OBRAS_CIVILES_CONEXIÓN_STN" localSheetId="6">#REF!</definedName>
    <definedName name="CANTIDAD_OBRAS_CIVILES_CONEXIÓN_STN" localSheetId="16">#REF!</definedName>
    <definedName name="CANTIDAD_OBRAS_CIVILES_CONEXIÓN_STN" localSheetId="9">#REF!</definedName>
    <definedName name="CANTIDAD_OBRAS_CIVILES_CONEXIÓN_STN" localSheetId="17">#REF!</definedName>
    <definedName name="CANTIDAD_OBRAS_CIVILES_CONEXIÓN_STN" localSheetId="10">#REF!</definedName>
    <definedName name="CANTIDAD_OBRAS_CIVILES_CONEXIÓN_STN" localSheetId="15">#REF!</definedName>
    <definedName name="CANTIDAD_OBRAS_CIVILES_CONEXIÓN_STN" localSheetId="8">#REF!</definedName>
    <definedName name="CANTIDAD_OBRAS_CIVILES_CONEXIÓN_STN" localSheetId="14">#REF!</definedName>
    <definedName name="CANTIDAD_OBRAS_CIVILES_CONEXIÓN_STN" localSheetId="7">#REF!</definedName>
    <definedName name="CANTIDAD_OBRAS_CIVILES_CONEXIÓN_STN" localSheetId="26">#REF!</definedName>
    <definedName name="CANTIDAD_OBRAS_CIVILES_CONEXIÓN_STN" localSheetId="102">#REF!</definedName>
    <definedName name="CANTIDAD_OBRAS_CIVILES_CONEXIÓN_STN" localSheetId="12">#REF!</definedName>
    <definedName name="CANTIDAD_OBRAS_CIVILES_CONEXIÓN_STN">#REF!</definedName>
    <definedName name="CANTIDAD_OBRAS_CIVILES_SE_N2" localSheetId="18">#REF!</definedName>
    <definedName name="CANTIDAD_OBRAS_CIVILES_SE_N2" localSheetId="11">#REF!</definedName>
    <definedName name="CANTIDAD_OBRAS_CIVILES_SE_N2" localSheetId="66">#REF!</definedName>
    <definedName name="CANTIDAD_OBRAS_CIVILES_SE_N2" localSheetId="13">#REF!</definedName>
    <definedName name="CANTIDAD_OBRAS_CIVILES_SE_N2" localSheetId="6">#REF!</definedName>
    <definedName name="CANTIDAD_OBRAS_CIVILES_SE_N2" localSheetId="16">#REF!</definedName>
    <definedName name="CANTIDAD_OBRAS_CIVILES_SE_N2" localSheetId="9">#REF!</definedName>
    <definedName name="CANTIDAD_OBRAS_CIVILES_SE_N2" localSheetId="17">#REF!</definedName>
    <definedName name="CANTIDAD_OBRAS_CIVILES_SE_N2" localSheetId="10">#REF!</definedName>
    <definedName name="CANTIDAD_OBRAS_CIVILES_SE_N2" localSheetId="15">#REF!</definedName>
    <definedName name="CANTIDAD_OBRAS_CIVILES_SE_N2" localSheetId="8">#REF!</definedName>
    <definedName name="CANTIDAD_OBRAS_CIVILES_SE_N2" localSheetId="14">#REF!</definedName>
    <definedName name="CANTIDAD_OBRAS_CIVILES_SE_N2" localSheetId="7">#REF!</definedName>
    <definedName name="CANTIDAD_OBRAS_CIVILES_SE_N2" localSheetId="26">#REF!</definedName>
    <definedName name="CANTIDAD_OBRAS_CIVILES_SE_N2" localSheetId="102">#REF!</definedName>
    <definedName name="CANTIDAD_OBRAS_CIVILES_SE_N2" localSheetId="12">#REF!</definedName>
    <definedName name="CANTIDAD_OBRAS_CIVILES_SE_N2">#REF!</definedName>
    <definedName name="CANTIDAD_OBRAS_CIVILES_SE_N3" localSheetId="18">#REF!</definedName>
    <definedName name="CANTIDAD_OBRAS_CIVILES_SE_N3" localSheetId="11">#REF!</definedName>
    <definedName name="CANTIDAD_OBRAS_CIVILES_SE_N3" localSheetId="66">#REF!</definedName>
    <definedName name="CANTIDAD_OBRAS_CIVILES_SE_N3" localSheetId="13">#REF!</definedName>
    <definedName name="CANTIDAD_OBRAS_CIVILES_SE_N3" localSheetId="6">#REF!</definedName>
    <definedName name="CANTIDAD_OBRAS_CIVILES_SE_N3" localSheetId="16">#REF!</definedName>
    <definedName name="CANTIDAD_OBRAS_CIVILES_SE_N3" localSheetId="9">#REF!</definedName>
    <definedName name="CANTIDAD_OBRAS_CIVILES_SE_N3" localSheetId="17">#REF!</definedName>
    <definedName name="CANTIDAD_OBRAS_CIVILES_SE_N3" localSheetId="10">#REF!</definedName>
    <definedName name="CANTIDAD_OBRAS_CIVILES_SE_N3" localSheetId="15">#REF!</definedName>
    <definedName name="CANTIDAD_OBRAS_CIVILES_SE_N3" localSheetId="8">#REF!</definedName>
    <definedName name="CANTIDAD_OBRAS_CIVILES_SE_N3" localSheetId="14">#REF!</definedName>
    <definedName name="CANTIDAD_OBRAS_CIVILES_SE_N3" localSheetId="7">#REF!</definedName>
    <definedName name="CANTIDAD_OBRAS_CIVILES_SE_N3" localSheetId="26">#REF!</definedName>
    <definedName name="CANTIDAD_OBRAS_CIVILES_SE_N3" localSheetId="102">#REF!</definedName>
    <definedName name="CANTIDAD_OBRAS_CIVILES_SE_N3" localSheetId="12">#REF!</definedName>
    <definedName name="CANTIDAD_OBRAS_CIVILES_SE_N3">#REF!</definedName>
    <definedName name="CANTIDAD_OBRAS_CIVILES_SE_N4" localSheetId="18">#REF!</definedName>
    <definedName name="CANTIDAD_OBRAS_CIVILES_SE_N4" localSheetId="11">#REF!</definedName>
    <definedName name="CANTIDAD_OBRAS_CIVILES_SE_N4" localSheetId="66">#REF!</definedName>
    <definedName name="CANTIDAD_OBRAS_CIVILES_SE_N4" localSheetId="13">#REF!</definedName>
    <definedName name="CANTIDAD_OBRAS_CIVILES_SE_N4" localSheetId="6">#REF!</definedName>
    <definedName name="CANTIDAD_OBRAS_CIVILES_SE_N4" localSheetId="16">#REF!</definedName>
    <definedName name="CANTIDAD_OBRAS_CIVILES_SE_N4" localSheetId="9">#REF!</definedName>
    <definedName name="CANTIDAD_OBRAS_CIVILES_SE_N4" localSheetId="17">#REF!</definedName>
    <definedName name="CANTIDAD_OBRAS_CIVILES_SE_N4" localSheetId="10">#REF!</definedName>
    <definedName name="CANTIDAD_OBRAS_CIVILES_SE_N4" localSheetId="15">#REF!</definedName>
    <definedName name="CANTIDAD_OBRAS_CIVILES_SE_N4" localSheetId="8">#REF!</definedName>
    <definedName name="CANTIDAD_OBRAS_CIVILES_SE_N4" localSheetId="14">#REF!</definedName>
    <definedName name="CANTIDAD_OBRAS_CIVILES_SE_N4" localSheetId="7">#REF!</definedName>
    <definedName name="CANTIDAD_OBRAS_CIVILES_SE_N4" localSheetId="26">#REF!</definedName>
    <definedName name="CANTIDAD_OBRAS_CIVILES_SE_N4" localSheetId="102">#REF!</definedName>
    <definedName name="CANTIDAD_OBRAS_CIVILES_SE_N4" localSheetId="12">#REF!</definedName>
    <definedName name="CANTIDAD_OBRAS_CIVILES_SE_N4">#REF!</definedName>
    <definedName name="CANTIDAD_UC_CONEXIÓN_STN" localSheetId="18">#REF!</definedName>
    <definedName name="CANTIDAD_UC_CONEXIÓN_STN" localSheetId="11">#REF!</definedName>
    <definedName name="CANTIDAD_UC_CONEXIÓN_STN" localSheetId="66">#REF!</definedName>
    <definedName name="CANTIDAD_UC_CONEXIÓN_STN" localSheetId="13">#REF!</definedName>
    <definedName name="CANTIDAD_UC_CONEXIÓN_STN" localSheetId="6">#REF!</definedName>
    <definedName name="CANTIDAD_UC_CONEXIÓN_STN" localSheetId="16">#REF!</definedName>
    <definedName name="CANTIDAD_UC_CONEXIÓN_STN" localSheetId="9">#REF!</definedName>
    <definedName name="CANTIDAD_UC_CONEXIÓN_STN" localSheetId="17">#REF!</definedName>
    <definedName name="CANTIDAD_UC_CONEXIÓN_STN" localSheetId="10">#REF!</definedName>
    <definedName name="CANTIDAD_UC_CONEXIÓN_STN" localSheetId="15">#REF!</definedName>
    <definedName name="CANTIDAD_UC_CONEXIÓN_STN" localSheetId="8">#REF!</definedName>
    <definedName name="CANTIDAD_UC_CONEXIÓN_STN" localSheetId="14">#REF!</definedName>
    <definedName name="CANTIDAD_UC_CONEXIÓN_STN" localSheetId="7">#REF!</definedName>
    <definedName name="CANTIDAD_UC_CONEXIÓN_STN" localSheetId="26">#REF!</definedName>
    <definedName name="CANTIDAD_UC_CONEXIÓN_STN" localSheetId="102">#REF!</definedName>
    <definedName name="CANTIDAD_UC_CONEXIÓN_STN" localSheetId="12">#REF!</definedName>
    <definedName name="CANTIDAD_UC_CONEXIÓN_STN">#REF!</definedName>
    <definedName name="CANTIDAD_UC_SE_N2" localSheetId="18">#REF!</definedName>
    <definedName name="CANTIDAD_UC_SE_N2" localSheetId="11">#REF!</definedName>
    <definedName name="CANTIDAD_UC_SE_N2" localSheetId="66">#REF!</definedName>
    <definedName name="CANTIDAD_UC_SE_N2" localSheetId="13">#REF!</definedName>
    <definedName name="CANTIDAD_UC_SE_N2" localSheetId="6">#REF!</definedName>
    <definedName name="CANTIDAD_UC_SE_N2" localSheetId="16">#REF!</definedName>
    <definedName name="CANTIDAD_UC_SE_N2" localSheetId="9">#REF!</definedName>
    <definedName name="CANTIDAD_UC_SE_N2" localSheetId="17">#REF!</definedName>
    <definedName name="CANTIDAD_UC_SE_N2" localSheetId="10">#REF!</definedName>
    <definedName name="CANTIDAD_UC_SE_N2" localSheetId="15">#REF!</definedName>
    <definedName name="CANTIDAD_UC_SE_N2" localSheetId="8">#REF!</definedName>
    <definedName name="CANTIDAD_UC_SE_N2" localSheetId="14">#REF!</definedName>
    <definedName name="CANTIDAD_UC_SE_N2" localSheetId="7">#REF!</definedName>
    <definedName name="CANTIDAD_UC_SE_N2" localSheetId="26">#REF!</definedName>
    <definedName name="CANTIDAD_UC_SE_N2" localSheetId="102">#REF!</definedName>
    <definedName name="CANTIDAD_UC_SE_N2" localSheetId="12">#REF!</definedName>
    <definedName name="CANTIDAD_UC_SE_N2">#REF!</definedName>
    <definedName name="CANTIDAD_UC_SE_N3" localSheetId="18">#REF!</definedName>
    <definedName name="CANTIDAD_UC_SE_N3" localSheetId="11">#REF!</definedName>
    <definedName name="CANTIDAD_UC_SE_N3" localSheetId="66">#REF!</definedName>
    <definedName name="CANTIDAD_UC_SE_N3" localSheetId="13">#REF!</definedName>
    <definedName name="CANTIDAD_UC_SE_N3" localSheetId="6">#REF!</definedName>
    <definedName name="CANTIDAD_UC_SE_N3" localSheetId="16">#REF!</definedName>
    <definedName name="CANTIDAD_UC_SE_N3" localSheetId="9">#REF!</definedName>
    <definedName name="CANTIDAD_UC_SE_N3" localSheetId="17">#REF!</definedName>
    <definedName name="CANTIDAD_UC_SE_N3" localSheetId="10">#REF!</definedName>
    <definedName name="CANTIDAD_UC_SE_N3" localSheetId="15">#REF!</definedName>
    <definedName name="CANTIDAD_UC_SE_N3" localSheetId="8">#REF!</definedName>
    <definedName name="CANTIDAD_UC_SE_N3" localSheetId="14">#REF!</definedName>
    <definedName name="CANTIDAD_UC_SE_N3" localSheetId="7">#REF!</definedName>
    <definedName name="CANTIDAD_UC_SE_N3" localSheetId="26">#REF!</definedName>
    <definedName name="CANTIDAD_UC_SE_N3" localSheetId="102">#REF!</definedName>
    <definedName name="CANTIDAD_UC_SE_N3" localSheetId="12">#REF!</definedName>
    <definedName name="CANTIDAD_UC_SE_N3">#REF!</definedName>
    <definedName name="CANTIDAD_UC_SE_N4" localSheetId="18">#REF!</definedName>
    <definedName name="CANTIDAD_UC_SE_N4" localSheetId="11">#REF!</definedName>
    <definedName name="CANTIDAD_UC_SE_N4" localSheetId="66">#REF!</definedName>
    <definedName name="CANTIDAD_UC_SE_N4" localSheetId="13">#REF!</definedName>
    <definedName name="CANTIDAD_UC_SE_N4" localSheetId="6">#REF!</definedName>
    <definedName name="CANTIDAD_UC_SE_N4" localSheetId="16">#REF!</definedName>
    <definedName name="CANTIDAD_UC_SE_N4" localSheetId="9">#REF!</definedName>
    <definedName name="CANTIDAD_UC_SE_N4" localSheetId="17">#REF!</definedName>
    <definedName name="CANTIDAD_UC_SE_N4" localSheetId="10">#REF!</definedName>
    <definedName name="CANTIDAD_UC_SE_N4" localSheetId="15">#REF!</definedName>
    <definedName name="CANTIDAD_UC_SE_N4" localSheetId="8">#REF!</definedName>
    <definedName name="CANTIDAD_UC_SE_N4" localSheetId="14">#REF!</definedName>
    <definedName name="CANTIDAD_UC_SE_N4" localSheetId="7">#REF!</definedName>
    <definedName name="CANTIDAD_UC_SE_N4" localSheetId="26">#REF!</definedName>
    <definedName name="CANTIDAD_UC_SE_N4" localSheetId="102">#REF!</definedName>
    <definedName name="CANTIDAD_UC_SE_N4" localSheetId="12">#REF!</definedName>
    <definedName name="CANTIDAD_UC_SE_N4">#REF!</definedName>
    <definedName name="CANTIDADES_CONEXIÓN_STN" localSheetId="18">#REF!</definedName>
    <definedName name="CANTIDADES_CONEXIÓN_STN" localSheetId="11">#REF!</definedName>
    <definedName name="CANTIDADES_CONEXIÓN_STN" localSheetId="66">#REF!</definedName>
    <definedName name="CANTIDADES_CONEXIÓN_STN" localSheetId="13">#REF!</definedName>
    <definedName name="CANTIDADES_CONEXIÓN_STN" localSheetId="6">#REF!</definedName>
    <definedName name="CANTIDADES_CONEXIÓN_STN" localSheetId="16">#REF!</definedName>
    <definedName name="CANTIDADES_CONEXIÓN_STN" localSheetId="9">#REF!</definedName>
    <definedName name="CANTIDADES_CONEXIÓN_STN" localSheetId="17">#REF!</definedName>
    <definedName name="CANTIDADES_CONEXIÓN_STN" localSheetId="10">#REF!</definedName>
    <definedName name="CANTIDADES_CONEXIÓN_STN" localSheetId="15">#REF!</definedName>
    <definedName name="CANTIDADES_CONEXIÓN_STN" localSheetId="8">#REF!</definedName>
    <definedName name="CANTIDADES_CONEXIÓN_STN" localSheetId="14">#REF!</definedName>
    <definedName name="CANTIDADES_CONEXIÓN_STN" localSheetId="7">#REF!</definedName>
    <definedName name="CANTIDADES_CONEXIÓN_STN" localSheetId="26">#REF!</definedName>
    <definedName name="CANTIDADES_CONEXIÓN_STN" localSheetId="102">#REF!</definedName>
    <definedName name="CANTIDADES_CONEXIÓN_STN" localSheetId="12">#REF!</definedName>
    <definedName name="CANTIDADES_CONEXIÓN_STN">#REF!</definedName>
    <definedName name="CANTIDADES_ETC1_CONEXIÓN_STN" localSheetId="18">#REF!</definedName>
    <definedName name="CANTIDADES_ETC1_CONEXIÓN_STN" localSheetId="11">#REF!</definedName>
    <definedName name="CANTIDADES_ETC1_CONEXIÓN_STN" localSheetId="66">#REF!</definedName>
    <definedName name="CANTIDADES_ETC1_CONEXIÓN_STN" localSheetId="13">#REF!</definedName>
    <definedName name="CANTIDADES_ETC1_CONEXIÓN_STN" localSheetId="6">#REF!</definedName>
    <definedName name="CANTIDADES_ETC1_CONEXIÓN_STN" localSheetId="16">#REF!</definedName>
    <definedName name="CANTIDADES_ETC1_CONEXIÓN_STN" localSheetId="9">#REF!</definedName>
    <definedName name="CANTIDADES_ETC1_CONEXIÓN_STN" localSheetId="17">#REF!</definedName>
    <definedName name="CANTIDADES_ETC1_CONEXIÓN_STN" localSheetId="10">#REF!</definedName>
    <definedName name="CANTIDADES_ETC1_CONEXIÓN_STN" localSheetId="15">#REF!</definedName>
    <definedName name="CANTIDADES_ETC1_CONEXIÓN_STN" localSheetId="8">#REF!</definedName>
    <definedName name="CANTIDADES_ETC1_CONEXIÓN_STN" localSheetId="14">#REF!</definedName>
    <definedName name="CANTIDADES_ETC1_CONEXIÓN_STN" localSheetId="7">#REF!</definedName>
    <definedName name="CANTIDADES_ETC1_CONEXIÓN_STN" localSheetId="26">#REF!</definedName>
    <definedName name="CANTIDADES_ETC1_CONEXIÓN_STN" localSheetId="102">#REF!</definedName>
    <definedName name="CANTIDADES_ETC1_CONEXIÓN_STN" localSheetId="12">#REF!</definedName>
    <definedName name="CANTIDADES_ETC1_CONEXIÓN_STN">#REF!</definedName>
    <definedName name="CANTIDADES_ETC1_SE_N2" localSheetId="18">#REF!</definedName>
    <definedName name="CANTIDADES_ETC1_SE_N2" localSheetId="11">#REF!</definedName>
    <definedName name="CANTIDADES_ETC1_SE_N2" localSheetId="66">#REF!</definedName>
    <definedName name="CANTIDADES_ETC1_SE_N2" localSheetId="13">#REF!</definedName>
    <definedName name="CANTIDADES_ETC1_SE_N2" localSheetId="6">#REF!</definedName>
    <definedName name="CANTIDADES_ETC1_SE_N2" localSheetId="16">#REF!</definedName>
    <definedName name="CANTIDADES_ETC1_SE_N2" localSheetId="9">#REF!</definedName>
    <definedName name="CANTIDADES_ETC1_SE_N2" localSheetId="17">#REF!</definedName>
    <definedName name="CANTIDADES_ETC1_SE_N2" localSheetId="10">#REF!</definedName>
    <definedName name="CANTIDADES_ETC1_SE_N2" localSheetId="15">#REF!</definedName>
    <definedName name="CANTIDADES_ETC1_SE_N2" localSheetId="8">#REF!</definedName>
    <definedName name="CANTIDADES_ETC1_SE_N2" localSheetId="14">#REF!</definedName>
    <definedName name="CANTIDADES_ETC1_SE_N2" localSheetId="7">#REF!</definedName>
    <definedName name="CANTIDADES_ETC1_SE_N2" localSheetId="26">#REF!</definedName>
    <definedName name="CANTIDADES_ETC1_SE_N2" localSheetId="102">#REF!</definedName>
    <definedName name="CANTIDADES_ETC1_SE_N2" localSheetId="12">#REF!</definedName>
    <definedName name="CANTIDADES_ETC1_SE_N2">#REF!</definedName>
    <definedName name="CANTIDADES_ETC1_SE_N3" localSheetId="18">#REF!</definedName>
    <definedName name="CANTIDADES_ETC1_SE_N3" localSheetId="11">#REF!</definedName>
    <definedName name="CANTIDADES_ETC1_SE_N3" localSheetId="66">#REF!</definedName>
    <definedName name="CANTIDADES_ETC1_SE_N3" localSheetId="13">#REF!</definedName>
    <definedName name="CANTIDADES_ETC1_SE_N3" localSheetId="6">#REF!</definedName>
    <definedName name="CANTIDADES_ETC1_SE_N3" localSheetId="16">#REF!</definedName>
    <definedName name="CANTIDADES_ETC1_SE_N3" localSheetId="9">#REF!</definedName>
    <definedName name="CANTIDADES_ETC1_SE_N3" localSheetId="17">#REF!</definedName>
    <definedName name="CANTIDADES_ETC1_SE_N3" localSheetId="10">#REF!</definedName>
    <definedName name="CANTIDADES_ETC1_SE_N3" localSheetId="15">#REF!</definedName>
    <definedName name="CANTIDADES_ETC1_SE_N3" localSheetId="8">#REF!</definedName>
    <definedName name="CANTIDADES_ETC1_SE_N3" localSheetId="14">#REF!</definedName>
    <definedName name="CANTIDADES_ETC1_SE_N3" localSheetId="7">#REF!</definedName>
    <definedName name="CANTIDADES_ETC1_SE_N3" localSheetId="26">#REF!</definedName>
    <definedName name="CANTIDADES_ETC1_SE_N3" localSheetId="102">#REF!</definedName>
    <definedName name="CANTIDADES_ETC1_SE_N3" localSheetId="12">#REF!</definedName>
    <definedName name="CANTIDADES_ETC1_SE_N3">#REF!</definedName>
    <definedName name="CANTIDADES_ETC1_SE_N4" localSheetId="18">#REF!</definedName>
    <definedName name="CANTIDADES_ETC1_SE_N4" localSheetId="11">#REF!</definedName>
    <definedName name="CANTIDADES_ETC1_SE_N4" localSheetId="66">#REF!</definedName>
    <definedName name="CANTIDADES_ETC1_SE_N4" localSheetId="13">#REF!</definedName>
    <definedName name="CANTIDADES_ETC1_SE_N4" localSheetId="6">#REF!</definedName>
    <definedName name="CANTIDADES_ETC1_SE_N4" localSheetId="16">#REF!</definedName>
    <definedName name="CANTIDADES_ETC1_SE_N4" localSheetId="9">#REF!</definedName>
    <definedName name="CANTIDADES_ETC1_SE_N4" localSheetId="17">#REF!</definedName>
    <definedName name="CANTIDADES_ETC1_SE_N4" localSheetId="10">#REF!</definedName>
    <definedName name="CANTIDADES_ETC1_SE_N4" localSheetId="15">#REF!</definedName>
    <definedName name="CANTIDADES_ETC1_SE_N4" localSheetId="8">#REF!</definedName>
    <definedName name="CANTIDADES_ETC1_SE_N4" localSheetId="14">#REF!</definedName>
    <definedName name="CANTIDADES_ETC1_SE_N4" localSheetId="7">#REF!</definedName>
    <definedName name="CANTIDADES_ETC1_SE_N4" localSheetId="26">#REF!</definedName>
    <definedName name="CANTIDADES_ETC1_SE_N4" localSheetId="102">#REF!</definedName>
    <definedName name="CANTIDADES_ETC1_SE_N4" localSheetId="12">#REF!</definedName>
    <definedName name="CANTIDADES_ETC1_SE_N4">#REF!</definedName>
    <definedName name="CANTIDADES_ETC2_SE_N2" localSheetId="18">#REF!</definedName>
    <definedName name="CANTIDADES_ETC2_SE_N2" localSheetId="11">#REF!</definedName>
    <definedName name="CANTIDADES_ETC2_SE_N2" localSheetId="66">#REF!</definedName>
    <definedName name="CANTIDADES_ETC2_SE_N2" localSheetId="13">#REF!</definedName>
    <definedName name="CANTIDADES_ETC2_SE_N2" localSheetId="6">#REF!</definedName>
    <definedName name="CANTIDADES_ETC2_SE_N2" localSheetId="16">#REF!</definedName>
    <definedName name="CANTIDADES_ETC2_SE_N2" localSheetId="9">#REF!</definedName>
    <definedName name="CANTIDADES_ETC2_SE_N2" localSheetId="17">#REF!</definedName>
    <definedName name="CANTIDADES_ETC2_SE_N2" localSheetId="10">#REF!</definedName>
    <definedName name="CANTIDADES_ETC2_SE_N2" localSheetId="15">#REF!</definedName>
    <definedName name="CANTIDADES_ETC2_SE_N2" localSheetId="8">#REF!</definedName>
    <definedName name="CANTIDADES_ETC2_SE_N2" localSheetId="14">#REF!</definedName>
    <definedName name="CANTIDADES_ETC2_SE_N2" localSheetId="7">#REF!</definedName>
    <definedName name="CANTIDADES_ETC2_SE_N2" localSheetId="26">#REF!</definedName>
    <definedName name="CANTIDADES_ETC2_SE_N2" localSheetId="102">#REF!</definedName>
    <definedName name="CANTIDADES_ETC2_SE_N2" localSheetId="12">#REF!</definedName>
    <definedName name="CANTIDADES_ETC2_SE_N2">#REF!</definedName>
    <definedName name="CANTIDADES_ETC2_SE_N3" localSheetId="18">#REF!</definedName>
    <definedName name="CANTIDADES_ETC2_SE_N3" localSheetId="11">#REF!</definedName>
    <definedName name="CANTIDADES_ETC2_SE_N3" localSheetId="66">#REF!</definedName>
    <definedName name="CANTIDADES_ETC2_SE_N3" localSheetId="13">#REF!</definedName>
    <definedName name="CANTIDADES_ETC2_SE_N3" localSheetId="6">#REF!</definedName>
    <definedName name="CANTIDADES_ETC2_SE_N3" localSheetId="16">#REF!</definedName>
    <definedName name="CANTIDADES_ETC2_SE_N3" localSheetId="9">#REF!</definedName>
    <definedName name="CANTIDADES_ETC2_SE_N3" localSheetId="17">#REF!</definedName>
    <definedName name="CANTIDADES_ETC2_SE_N3" localSheetId="10">#REF!</definedName>
    <definedName name="CANTIDADES_ETC2_SE_N3" localSheetId="15">#REF!</definedName>
    <definedName name="CANTIDADES_ETC2_SE_N3" localSheetId="8">#REF!</definedName>
    <definedName name="CANTIDADES_ETC2_SE_N3" localSheetId="14">#REF!</definedName>
    <definedName name="CANTIDADES_ETC2_SE_N3" localSheetId="7">#REF!</definedName>
    <definedName name="CANTIDADES_ETC2_SE_N3" localSheetId="26">#REF!</definedName>
    <definedName name="CANTIDADES_ETC2_SE_N3" localSheetId="102">#REF!</definedName>
    <definedName name="CANTIDADES_ETC2_SE_N3" localSheetId="12">#REF!</definedName>
    <definedName name="CANTIDADES_ETC2_SE_N3">#REF!</definedName>
    <definedName name="CANTIDADES_ETC2_SE_N4" localSheetId="18">#REF!</definedName>
    <definedName name="CANTIDADES_ETC2_SE_N4" localSheetId="11">#REF!</definedName>
    <definedName name="CANTIDADES_ETC2_SE_N4" localSheetId="66">#REF!</definedName>
    <definedName name="CANTIDADES_ETC2_SE_N4" localSheetId="13">#REF!</definedName>
    <definedName name="CANTIDADES_ETC2_SE_N4" localSheetId="6">#REF!</definedName>
    <definedName name="CANTIDADES_ETC2_SE_N4" localSheetId="16">#REF!</definedName>
    <definedName name="CANTIDADES_ETC2_SE_N4" localSheetId="9">#REF!</definedName>
    <definedName name="CANTIDADES_ETC2_SE_N4" localSheetId="17">#REF!</definedName>
    <definedName name="CANTIDADES_ETC2_SE_N4" localSheetId="10">#REF!</definedName>
    <definedName name="CANTIDADES_ETC2_SE_N4" localSheetId="15">#REF!</definedName>
    <definedName name="CANTIDADES_ETC2_SE_N4" localSheetId="8">#REF!</definedName>
    <definedName name="CANTIDADES_ETC2_SE_N4" localSheetId="14">#REF!</definedName>
    <definedName name="CANTIDADES_ETC2_SE_N4" localSheetId="7">#REF!</definedName>
    <definedName name="CANTIDADES_ETC2_SE_N4" localSheetId="26">#REF!</definedName>
    <definedName name="CANTIDADES_ETC2_SE_N4" localSheetId="102">#REF!</definedName>
    <definedName name="CANTIDADES_ETC2_SE_N4" localSheetId="12">#REF!</definedName>
    <definedName name="CANTIDADES_ETC2_SE_N4">#REF!</definedName>
    <definedName name="CANTIDADES_ETC3_CONEXIÓN_STN" localSheetId="18">#REF!</definedName>
    <definedName name="CANTIDADES_ETC3_CONEXIÓN_STN" localSheetId="11">#REF!</definedName>
    <definedName name="CANTIDADES_ETC3_CONEXIÓN_STN" localSheetId="66">#REF!</definedName>
    <definedName name="CANTIDADES_ETC3_CONEXIÓN_STN" localSheetId="13">#REF!</definedName>
    <definedName name="CANTIDADES_ETC3_CONEXIÓN_STN" localSheetId="6">#REF!</definedName>
    <definedName name="CANTIDADES_ETC3_CONEXIÓN_STN" localSheetId="16">#REF!</definedName>
    <definedName name="CANTIDADES_ETC3_CONEXIÓN_STN" localSheetId="9">#REF!</definedName>
    <definedName name="CANTIDADES_ETC3_CONEXIÓN_STN" localSheetId="17">#REF!</definedName>
    <definedName name="CANTIDADES_ETC3_CONEXIÓN_STN" localSheetId="10">#REF!</definedName>
    <definedName name="CANTIDADES_ETC3_CONEXIÓN_STN" localSheetId="15">#REF!</definedName>
    <definedName name="CANTIDADES_ETC3_CONEXIÓN_STN" localSheetId="8">#REF!</definedName>
    <definedName name="CANTIDADES_ETC3_CONEXIÓN_STN" localSheetId="14">#REF!</definedName>
    <definedName name="CANTIDADES_ETC3_CONEXIÓN_STN" localSheetId="7">#REF!</definedName>
    <definedName name="CANTIDADES_ETC3_CONEXIÓN_STN" localSheetId="26">#REF!</definedName>
    <definedName name="CANTIDADES_ETC3_CONEXIÓN_STN" localSheetId="102">#REF!</definedName>
    <definedName name="CANTIDADES_ETC3_CONEXIÓN_STN" localSheetId="12">#REF!</definedName>
    <definedName name="CANTIDADES_ETC3_CONEXIÓN_STN">#REF!</definedName>
    <definedName name="CANTIDADES_ETC3_SE_N3" localSheetId="18">#REF!</definedName>
    <definedName name="CANTIDADES_ETC3_SE_N3" localSheetId="11">#REF!</definedName>
    <definedName name="CANTIDADES_ETC3_SE_N3" localSheetId="66">#REF!</definedName>
    <definedName name="CANTIDADES_ETC3_SE_N3" localSheetId="13">#REF!</definedName>
    <definedName name="CANTIDADES_ETC3_SE_N3" localSheetId="6">#REF!</definedName>
    <definedName name="CANTIDADES_ETC3_SE_N3" localSheetId="16">#REF!</definedName>
    <definedName name="CANTIDADES_ETC3_SE_N3" localSheetId="9">#REF!</definedName>
    <definedName name="CANTIDADES_ETC3_SE_N3" localSheetId="17">#REF!</definedName>
    <definedName name="CANTIDADES_ETC3_SE_N3" localSheetId="10">#REF!</definedName>
    <definedName name="CANTIDADES_ETC3_SE_N3" localSheetId="15">#REF!</definedName>
    <definedName name="CANTIDADES_ETC3_SE_N3" localSheetId="8">#REF!</definedName>
    <definedName name="CANTIDADES_ETC3_SE_N3" localSheetId="14">#REF!</definedName>
    <definedName name="CANTIDADES_ETC3_SE_N3" localSheetId="7">#REF!</definedName>
    <definedName name="CANTIDADES_ETC3_SE_N3" localSheetId="26">#REF!</definedName>
    <definedName name="CANTIDADES_ETC3_SE_N3" localSheetId="102">#REF!</definedName>
    <definedName name="CANTIDADES_ETC3_SE_N3" localSheetId="12">#REF!</definedName>
    <definedName name="CANTIDADES_ETC3_SE_N3">#REF!</definedName>
    <definedName name="CANTIDADES_ETC3_SE_N4" localSheetId="18">#REF!</definedName>
    <definedName name="CANTIDADES_ETC3_SE_N4" localSheetId="11">#REF!</definedName>
    <definedName name="CANTIDADES_ETC3_SE_N4" localSheetId="66">#REF!</definedName>
    <definedName name="CANTIDADES_ETC3_SE_N4" localSheetId="13">#REF!</definedName>
    <definedName name="CANTIDADES_ETC3_SE_N4" localSheetId="6">#REF!</definedName>
    <definedName name="CANTIDADES_ETC3_SE_N4" localSheetId="16">#REF!</definedName>
    <definedName name="CANTIDADES_ETC3_SE_N4" localSheetId="9">#REF!</definedName>
    <definedName name="CANTIDADES_ETC3_SE_N4" localSheetId="17">#REF!</definedName>
    <definedName name="CANTIDADES_ETC3_SE_N4" localSheetId="10">#REF!</definedName>
    <definedName name="CANTIDADES_ETC3_SE_N4" localSheetId="15">#REF!</definedName>
    <definedName name="CANTIDADES_ETC3_SE_N4" localSheetId="8">#REF!</definedName>
    <definedName name="CANTIDADES_ETC3_SE_N4" localSheetId="14">#REF!</definedName>
    <definedName name="CANTIDADES_ETC3_SE_N4" localSheetId="7">#REF!</definedName>
    <definedName name="CANTIDADES_ETC3_SE_N4" localSheetId="26">#REF!</definedName>
    <definedName name="CANTIDADES_ETC3_SE_N4" localSheetId="102">#REF!</definedName>
    <definedName name="CANTIDADES_ETC3_SE_N4" localSheetId="12">#REF!</definedName>
    <definedName name="CANTIDADES_ETC3_SE_N4">#REF!</definedName>
    <definedName name="CANTIDADES_ETC4_SE_N3" localSheetId="18">#REF!</definedName>
    <definedName name="CANTIDADES_ETC4_SE_N3" localSheetId="11">#REF!</definedName>
    <definedName name="CANTIDADES_ETC4_SE_N3" localSheetId="66">#REF!</definedName>
    <definedName name="CANTIDADES_ETC4_SE_N3" localSheetId="13">#REF!</definedName>
    <definedName name="CANTIDADES_ETC4_SE_N3" localSheetId="6">#REF!</definedName>
    <definedName name="CANTIDADES_ETC4_SE_N3" localSheetId="16">#REF!</definedName>
    <definedName name="CANTIDADES_ETC4_SE_N3" localSheetId="9">#REF!</definedName>
    <definedName name="CANTIDADES_ETC4_SE_N3" localSheetId="17">#REF!</definedName>
    <definedName name="CANTIDADES_ETC4_SE_N3" localSheetId="10">#REF!</definedName>
    <definedName name="CANTIDADES_ETC4_SE_N3" localSheetId="15">#REF!</definedName>
    <definedName name="CANTIDADES_ETC4_SE_N3" localSheetId="8">#REF!</definedName>
    <definedName name="CANTIDADES_ETC4_SE_N3" localSheetId="14">#REF!</definedName>
    <definedName name="CANTIDADES_ETC4_SE_N3" localSheetId="7">#REF!</definedName>
    <definedName name="CANTIDADES_ETC4_SE_N3" localSheetId="26">#REF!</definedName>
    <definedName name="CANTIDADES_ETC4_SE_N3" localSheetId="102">#REF!</definedName>
    <definedName name="CANTIDADES_ETC4_SE_N3" localSheetId="12">#REF!</definedName>
    <definedName name="CANTIDADES_ETC4_SE_N3">#REF!</definedName>
    <definedName name="CANTIDADES_ETC4_SE_N4" localSheetId="18">#REF!</definedName>
    <definedName name="CANTIDADES_ETC4_SE_N4" localSheetId="11">#REF!</definedName>
    <definedName name="CANTIDADES_ETC4_SE_N4" localSheetId="66">#REF!</definedName>
    <definedName name="CANTIDADES_ETC4_SE_N4" localSheetId="13">#REF!</definedName>
    <definedName name="CANTIDADES_ETC4_SE_N4" localSheetId="6">#REF!</definedName>
    <definedName name="CANTIDADES_ETC4_SE_N4" localSheetId="16">#REF!</definedName>
    <definedName name="CANTIDADES_ETC4_SE_N4" localSheetId="9">#REF!</definedName>
    <definedName name="CANTIDADES_ETC4_SE_N4" localSheetId="17">#REF!</definedName>
    <definedName name="CANTIDADES_ETC4_SE_N4" localSheetId="10">#REF!</definedName>
    <definedName name="CANTIDADES_ETC4_SE_N4" localSheetId="15">#REF!</definedName>
    <definedName name="CANTIDADES_ETC4_SE_N4" localSheetId="8">#REF!</definedName>
    <definedName name="CANTIDADES_ETC4_SE_N4" localSheetId="14">#REF!</definedName>
    <definedName name="CANTIDADES_ETC4_SE_N4" localSheetId="7">#REF!</definedName>
    <definedName name="CANTIDADES_ETC4_SE_N4" localSheetId="26">#REF!</definedName>
    <definedName name="CANTIDADES_ETC4_SE_N4" localSheetId="102">#REF!</definedName>
    <definedName name="CANTIDADES_ETC4_SE_N4" localSheetId="12">#REF!</definedName>
    <definedName name="CANTIDADES_ETC4_SE_N4">#REF!</definedName>
    <definedName name="CANTIDADES_ETC5_SE_N3" localSheetId="18">#REF!</definedName>
    <definedName name="CANTIDADES_ETC5_SE_N3" localSheetId="11">#REF!</definedName>
    <definedName name="CANTIDADES_ETC5_SE_N3" localSheetId="66">#REF!</definedName>
    <definedName name="CANTIDADES_ETC5_SE_N3" localSheetId="13">#REF!</definedName>
    <definedName name="CANTIDADES_ETC5_SE_N3" localSheetId="6">#REF!</definedName>
    <definedName name="CANTIDADES_ETC5_SE_N3" localSheetId="16">#REF!</definedName>
    <definedName name="CANTIDADES_ETC5_SE_N3" localSheetId="9">#REF!</definedName>
    <definedName name="CANTIDADES_ETC5_SE_N3" localSheetId="17">#REF!</definedName>
    <definedName name="CANTIDADES_ETC5_SE_N3" localSheetId="10">#REF!</definedName>
    <definedName name="CANTIDADES_ETC5_SE_N3" localSheetId="15">#REF!</definedName>
    <definedName name="CANTIDADES_ETC5_SE_N3" localSheetId="8">#REF!</definedName>
    <definedName name="CANTIDADES_ETC5_SE_N3" localSheetId="14">#REF!</definedName>
    <definedName name="CANTIDADES_ETC5_SE_N3" localSheetId="7">#REF!</definedName>
    <definedName name="CANTIDADES_ETC5_SE_N3" localSheetId="26">#REF!</definedName>
    <definedName name="CANTIDADES_ETC5_SE_N3" localSheetId="102">#REF!</definedName>
    <definedName name="CANTIDADES_ETC5_SE_N3" localSheetId="12">#REF!</definedName>
    <definedName name="CANTIDADES_ETC5_SE_N3">#REF!</definedName>
    <definedName name="CANTIDADES_ETC6_SE_N3" localSheetId="18">#REF!</definedName>
    <definedName name="CANTIDADES_ETC6_SE_N3" localSheetId="11">#REF!</definedName>
    <definedName name="CANTIDADES_ETC6_SE_N3" localSheetId="66">#REF!</definedName>
    <definedName name="CANTIDADES_ETC6_SE_N3" localSheetId="13">#REF!</definedName>
    <definedName name="CANTIDADES_ETC6_SE_N3" localSheetId="6">#REF!</definedName>
    <definedName name="CANTIDADES_ETC6_SE_N3" localSheetId="16">#REF!</definedName>
    <definedName name="CANTIDADES_ETC6_SE_N3" localSheetId="9">#REF!</definedName>
    <definedName name="CANTIDADES_ETC6_SE_N3" localSheetId="17">#REF!</definedName>
    <definedName name="CANTIDADES_ETC6_SE_N3" localSheetId="10">#REF!</definedName>
    <definedName name="CANTIDADES_ETC6_SE_N3" localSheetId="15">#REF!</definedName>
    <definedName name="CANTIDADES_ETC6_SE_N3" localSheetId="8">#REF!</definedName>
    <definedName name="CANTIDADES_ETC6_SE_N3" localSheetId="14">#REF!</definedName>
    <definedName name="CANTIDADES_ETC6_SE_N3" localSheetId="7">#REF!</definedName>
    <definedName name="CANTIDADES_ETC6_SE_N3" localSheetId="26">#REF!</definedName>
    <definedName name="CANTIDADES_ETC6_SE_N3" localSheetId="102">#REF!</definedName>
    <definedName name="CANTIDADES_ETC6_SE_N3" localSheetId="12">#REF!</definedName>
    <definedName name="CANTIDADES_ETC6_SE_N3">#REF!</definedName>
    <definedName name="CANTIDADES_ETC7_SE_N3" localSheetId="18">#REF!</definedName>
    <definedName name="CANTIDADES_ETC7_SE_N3" localSheetId="11">#REF!</definedName>
    <definedName name="CANTIDADES_ETC7_SE_N3" localSheetId="66">#REF!</definedName>
    <definedName name="CANTIDADES_ETC7_SE_N3" localSheetId="13">#REF!</definedName>
    <definedName name="CANTIDADES_ETC7_SE_N3" localSheetId="6">#REF!</definedName>
    <definedName name="CANTIDADES_ETC7_SE_N3" localSheetId="16">#REF!</definedName>
    <definedName name="CANTIDADES_ETC7_SE_N3" localSheetId="9">#REF!</definedName>
    <definedName name="CANTIDADES_ETC7_SE_N3" localSheetId="17">#REF!</definedName>
    <definedName name="CANTIDADES_ETC7_SE_N3" localSheetId="10">#REF!</definedName>
    <definedName name="CANTIDADES_ETC7_SE_N3" localSheetId="15">#REF!</definedName>
    <definedName name="CANTIDADES_ETC7_SE_N3" localSheetId="8">#REF!</definedName>
    <definedName name="CANTIDADES_ETC7_SE_N3" localSheetId="14">#REF!</definedName>
    <definedName name="CANTIDADES_ETC7_SE_N3" localSheetId="7">#REF!</definedName>
    <definedName name="CANTIDADES_ETC7_SE_N3" localSheetId="26">#REF!</definedName>
    <definedName name="CANTIDADES_ETC7_SE_N3" localSheetId="102">#REF!</definedName>
    <definedName name="CANTIDADES_ETC7_SE_N3" localSheetId="12">#REF!</definedName>
    <definedName name="CANTIDADES_ETC7_SE_N3">#REF!</definedName>
    <definedName name="CANTIDADES_ETC8_SE_N3" localSheetId="18">#REF!</definedName>
    <definedName name="CANTIDADES_ETC8_SE_N3" localSheetId="11">#REF!</definedName>
    <definedName name="CANTIDADES_ETC8_SE_N3" localSheetId="66">#REF!</definedName>
    <definedName name="CANTIDADES_ETC8_SE_N3" localSheetId="13">#REF!</definedName>
    <definedName name="CANTIDADES_ETC8_SE_N3" localSheetId="6">#REF!</definedName>
    <definedName name="CANTIDADES_ETC8_SE_N3" localSheetId="16">#REF!</definedName>
    <definedName name="CANTIDADES_ETC8_SE_N3" localSheetId="9">#REF!</definedName>
    <definedName name="CANTIDADES_ETC8_SE_N3" localSheetId="17">#REF!</definedName>
    <definedName name="CANTIDADES_ETC8_SE_N3" localSheetId="10">#REF!</definedName>
    <definedName name="CANTIDADES_ETC8_SE_N3" localSheetId="15">#REF!</definedName>
    <definedName name="CANTIDADES_ETC8_SE_N3" localSheetId="8">#REF!</definedName>
    <definedName name="CANTIDADES_ETC8_SE_N3" localSheetId="14">#REF!</definedName>
    <definedName name="CANTIDADES_ETC8_SE_N3" localSheetId="7">#REF!</definedName>
    <definedName name="CANTIDADES_ETC8_SE_N3" localSheetId="26">#REF!</definedName>
    <definedName name="CANTIDADES_ETC8_SE_N3" localSheetId="102">#REF!</definedName>
    <definedName name="CANTIDADES_ETC8_SE_N3" localSheetId="12">#REF!</definedName>
    <definedName name="CANTIDADES_ETC8_SE_N3">#REF!</definedName>
    <definedName name="CI_VUCPA" localSheetId="18">#REF!</definedName>
    <definedName name="CI_VUCPA" localSheetId="11">#REF!</definedName>
    <definedName name="CI_VUCPA" localSheetId="66">#REF!</definedName>
    <definedName name="CI_VUCPA" localSheetId="13">#REF!</definedName>
    <definedName name="CI_VUCPA" localSheetId="6">#REF!</definedName>
    <definedName name="CI_VUCPA" localSheetId="16">#REF!</definedName>
    <definedName name="CI_VUCPA" localSheetId="9">#REF!</definedName>
    <definedName name="CI_VUCPA" localSheetId="17">#REF!</definedName>
    <definedName name="CI_VUCPA" localSheetId="10">#REF!</definedName>
    <definedName name="CI_VUCPA" localSheetId="15">#REF!</definedName>
    <definedName name="CI_VUCPA" localSheetId="8">#REF!</definedName>
    <definedName name="CI_VUCPA" localSheetId="14">#REF!</definedName>
    <definedName name="CI_VUCPA" localSheetId="7">#REF!</definedName>
    <definedName name="CI_VUCPA" localSheetId="26">#REF!</definedName>
    <definedName name="CI_VUCPA" localSheetId="102">#REF!</definedName>
    <definedName name="CI_VUCPA" localSheetId="12">#REF!</definedName>
    <definedName name="CI_VUCPA">#REF!</definedName>
    <definedName name="CÓDIGO_UC82_EQUIVALENTE" localSheetId="18">#REF!</definedName>
    <definedName name="CÓDIGO_UC82_EQUIVALENTE" localSheetId="11">#REF!</definedName>
    <definedName name="CÓDIGO_UC82_EQUIVALENTE" localSheetId="66">#REF!</definedName>
    <definedName name="CÓDIGO_UC82_EQUIVALENTE" localSheetId="13">#REF!</definedName>
    <definedName name="CÓDIGO_UC82_EQUIVALENTE" localSheetId="6">#REF!</definedName>
    <definedName name="CÓDIGO_UC82_EQUIVALENTE" localSheetId="16">#REF!</definedName>
    <definedName name="CÓDIGO_UC82_EQUIVALENTE" localSheetId="9">#REF!</definedName>
    <definedName name="CÓDIGO_UC82_EQUIVALENTE" localSheetId="17">#REF!</definedName>
    <definedName name="CÓDIGO_UC82_EQUIVALENTE" localSheetId="10">#REF!</definedName>
    <definedName name="CÓDIGO_UC82_EQUIVALENTE" localSheetId="15">#REF!</definedName>
    <definedName name="CÓDIGO_UC82_EQUIVALENTE" localSheetId="8">#REF!</definedName>
    <definedName name="CÓDIGO_UC82_EQUIVALENTE" localSheetId="14">#REF!</definedName>
    <definedName name="CÓDIGO_UC82_EQUIVALENTE" localSheetId="7">#REF!</definedName>
    <definedName name="CÓDIGO_UC82_EQUIVALENTE" localSheetId="26">#REF!</definedName>
    <definedName name="CÓDIGO_UC82_EQUIVALENTE" localSheetId="102">#REF!</definedName>
    <definedName name="CÓDIGO_UC82_EQUIVALENTE" localSheetId="12">#REF!</definedName>
    <definedName name="CÓDIGO_UC82_EQUIVALENTE">#REF!</definedName>
    <definedName name="COMPARACIÓN_VALORACIÓN_OR" localSheetId="18">#REF!</definedName>
    <definedName name="COMPARACIÓN_VALORACIÓN_OR" localSheetId="11">#REF!</definedName>
    <definedName name="COMPARACIÓN_VALORACIÓN_OR" localSheetId="66">#REF!</definedName>
    <definedName name="COMPARACIÓN_VALORACIÓN_OR" localSheetId="13">#REF!</definedName>
    <definedName name="COMPARACIÓN_VALORACIÓN_OR" localSheetId="6">#REF!</definedName>
    <definedName name="COMPARACIÓN_VALORACIÓN_OR" localSheetId="16">#REF!</definedName>
    <definedName name="COMPARACIÓN_VALORACIÓN_OR" localSheetId="9">#REF!</definedName>
    <definedName name="COMPARACIÓN_VALORACIÓN_OR" localSheetId="17">#REF!</definedName>
    <definedName name="COMPARACIÓN_VALORACIÓN_OR" localSheetId="10">#REF!</definedName>
    <definedName name="COMPARACIÓN_VALORACIÓN_OR" localSheetId="15">#REF!</definedName>
    <definedName name="COMPARACIÓN_VALORACIÓN_OR" localSheetId="8">#REF!</definedName>
    <definedName name="COMPARACIÓN_VALORACIÓN_OR" localSheetId="14">#REF!</definedName>
    <definedName name="COMPARACIÓN_VALORACIÓN_OR" localSheetId="7">#REF!</definedName>
    <definedName name="COMPARACIÓN_VALORACIÓN_OR" localSheetId="26">#REF!</definedName>
    <definedName name="COMPARACIÓN_VALORACIÓN_OR" localSheetId="102">#REF!</definedName>
    <definedName name="COMPARACIÓN_VALORACIÓN_OR" localSheetId="12">#REF!</definedName>
    <definedName name="COMPARACIÓN_VALORACIÓN_OR">#REF!</definedName>
    <definedName name="copia" localSheetId="66" hidden="1">#REF!</definedName>
    <definedName name="copia" hidden="1">#REF!</definedName>
    <definedName name="COSTO_ADMON_COMPENSACIONES" localSheetId="18">#REF!</definedName>
    <definedName name="COSTO_ADMON_COMPENSACIONES" localSheetId="11">#REF!</definedName>
    <definedName name="COSTO_ADMON_COMPENSACIONES" localSheetId="66">#REF!</definedName>
    <definedName name="COSTO_ADMON_COMPENSACIONES" localSheetId="13">#REF!</definedName>
    <definedName name="COSTO_ADMON_COMPENSACIONES" localSheetId="6">#REF!</definedName>
    <definedName name="COSTO_ADMON_COMPENSACIONES" localSheetId="16">#REF!</definedName>
    <definedName name="COSTO_ADMON_COMPENSACIONES" localSheetId="9">#REF!</definedName>
    <definedName name="COSTO_ADMON_COMPENSACIONES" localSheetId="17">#REF!</definedName>
    <definedName name="COSTO_ADMON_COMPENSACIONES" localSheetId="10">#REF!</definedName>
    <definedName name="COSTO_ADMON_COMPENSACIONES" localSheetId="15">#REF!</definedName>
    <definedName name="COSTO_ADMON_COMPENSACIONES" localSheetId="8">#REF!</definedName>
    <definedName name="COSTO_ADMON_COMPENSACIONES" localSheetId="14">#REF!</definedName>
    <definedName name="COSTO_ADMON_COMPENSACIONES" localSheetId="7">#REF!</definedName>
    <definedName name="COSTO_ADMON_COMPENSACIONES" localSheetId="26">#REF!</definedName>
    <definedName name="COSTO_ADMON_COMPENSACIONES" localSheetId="102">#REF!</definedName>
    <definedName name="COSTO_ADMON_COMPENSACIONES" localSheetId="12">#REF!</definedName>
    <definedName name="COSTO_ADMON_COMPENSACIONES">#REF!</definedName>
    <definedName name="COSTO_APOYOS" localSheetId="18">'[1]COSTO ELEMENTOS N1'!#REF!</definedName>
    <definedName name="COSTO_APOYOS" localSheetId="11">'[1]COSTO ELEMENTOS N1'!#REF!</definedName>
    <definedName name="COSTO_APOYOS" localSheetId="66">'[1]COSTO ELEMENTOS N1'!#REF!</definedName>
    <definedName name="COSTO_APOYOS" localSheetId="13">'[1]COSTO ELEMENTOS N1'!#REF!</definedName>
    <definedName name="COSTO_APOYOS" localSheetId="6">'[1]COSTO ELEMENTOS N1'!#REF!</definedName>
    <definedName name="COSTO_APOYOS" localSheetId="16">'[1]COSTO ELEMENTOS N1'!#REF!</definedName>
    <definedName name="COSTO_APOYOS" localSheetId="9">'[1]COSTO ELEMENTOS N1'!#REF!</definedName>
    <definedName name="COSTO_APOYOS" localSheetId="17">'[1]COSTO ELEMENTOS N1'!#REF!</definedName>
    <definedName name="COSTO_APOYOS" localSheetId="10">'[1]COSTO ELEMENTOS N1'!#REF!</definedName>
    <definedName name="COSTO_APOYOS" localSheetId="15">'[1]COSTO ELEMENTOS N1'!#REF!</definedName>
    <definedName name="COSTO_APOYOS" localSheetId="8">'[1]COSTO ELEMENTOS N1'!#REF!</definedName>
    <definedName name="COSTO_APOYOS" localSheetId="14">'[1]COSTO ELEMENTOS N1'!#REF!</definedName>
    <definedName name="COSTO_APOYOS" localSheetId="7">'[1]COSTO ELEMENTOS N1'!#REF!</definedName>
    <definedName name="COSTO_APOYOS" localSheetId="26">'[1]COSTO ELEMENTOS N1'!#REF!</definedName>
    <definedName name="COSTO_APOYOS" localSheetId="102">'[1]COSTO ELEMENTOS N1'!#REF!</definedName>
    <definedName name="COSTO_APOYOS" localSheetId="12">'[1]COSTO ELEMENTOS N1'!#REF!</definedName>
    <definedName name="COSTO_APOYOS">'[1]COSTO ELEMENTOS N1'!#REF!</definedName>
    <definedName name="COSTO_CÁMARAS" localSheetId="18">'[1]COSTO ELEMENTOS N1'!#REF!</definedName>
    <definedName name="COSTO_CÁMARAS" localSheetId="11">'[1]COSTO ELEMENTOS N1'!#REF!</definedName>
    <definedName name="COSTO_CÁMARAS" localSheetId="66">'[1]COSTO ELEMENTOS N1'!#REF!</definedName>
    <definedName name="COSTO_CÁMARAS" localSheetId="13">'[1]COSTO ELEMENTOS N1'!#REF!</definedName>
    <definedName name="COSTO_CÁMARAS" localSheetId="6">'[1]COSTO ELEMENTOS N1'!#REF!</definedName>
    <definedName name="COSTO_CÁMARAS" localSheetId="16">'[1]COSTO ELEMENTOS N1'!#REF!</definedName>
    <definedName name="COSTO_CÁMARAS" localSheetId="9">'[1]COSTO ELEMENTOS N1'!#REF!</definedName>
    <definedName name="COSTO_CÁMARAS" localSheetId="17">'[1]COSTO ELEMENTOS N1'!#REF!</definedName>
    <definedName name="COSTO_CÁMARAS" localSheetId="10">'[1]COSTO ELEMENTOS N1'!#REF!</definedName>
    <definedName name="COSTO_CÁMARAS" localSheetId="15">'[1]COSTO ELEMENTOS N1'!#REF!</definedName>
    <definedName name="COSTO_CÁMARAS" localSheetId="8">'[1]COSTO ELEMENTOS N1'!#REF!</definedName>
    <definedName name="COSTO_CÁMARAS" localSheetId="14">'[1]COSTO ELEMENTOS N1'!#REF!</definedName>
    <definedName name="COSTO_CÁMARAS" localSheetId="7">'[1]COSTO ELEMENTOS N1'!#REF!</definedName>
    <definedName name="COSTO_CÁMARAS" localSheetId="26">'[1]COSTO ELEMENTOS N1'!#REF!</definedName>
    <definedName name="COSTO_CÁMARAS" localSheetId="102">'[1]COSTO ELEMENTOS N1'!#REF!</definedName>
    <definedName name="COSTO_CÁMARAS" localSheetId="12">'[1]COSTO ELEMENTOS N1'!#REF!</definedName>
    <definedName name="COSTO_CÁMARAS">'[1]COSTO ELEMENTOS N1'!#REF!</definedName>
    <definedName name="COSTO_CONDUCTOR_TIPO_LN2" localSheetId="18">#REF!</definedName>
    <definedName name="COSTO_CONDUCTOR_TIPO_LN2" localSheetId="11">#REF!</definedName>
    <definedName name="COSTO_CONDUCTOR_TIPO_LN2" localSheetId="66">#REF!</definedName>
    <definedName name="COSTO_CONDUCTOR_TIPO_LN2" localSheetId="13">#REF!</definedName>
    <definedName name="COSTO_CONDUCTOR_TIPO_LN2" localSheetId="6">#REF!</definedName>
    <definedName name="COSTO_CONDUCTOR_TIPO_LN2" localSheetId="16">#REF!</definedName>
    <definedName name="COSTO_CONDUCTOR_TIPO_LN2" localSheetId="9">#REF!</definedName>
    <definedName name="COSTO_CONDUCTOR_TIPO_LN2" localSheetId="17">#REF!</definedName>
    <definedName name="COSTO_CONDUCTOR_TIPO_LN2" localSheetId="10">#REF!</definedName>
    <definedName name="COSTO_CONDUCTOR_TIPO_LN2" localSheetId="15">#REF!</definedName>
    <definedName name="COSTO_CONDUCTOR_TIPO_LN2" localSheetId="8">#REF!</definedName>
    <definedName name="COSTO_CONDUCTOR_TIPO_LN2" localSheetId="14">#REF!</definedName>
    <definedName name="COSTO_CONDUCTOR_TIPO_LN2" localSheetId="7">#REF!</definedName>
    <definedName name="COSTO_CONDUCTOR_TIPO_LN2" localSheetId="26">#REF!</definedName>
    <definedName name="COSTO_CONDUCTOR_TIPO_LN2" localSheetId="102">#REF!</definedName>
    <definedName name="COSTO_CONDUCTOR_TIPO_LN2" localSheetId="12">#REF!</definedName>
    <definedName name="COSTO_CONDUCTOR_TIPO_LN2">#REF!</definedName>
    <definedName name="COSTO_ELEMENTOS_TOTAL" localSheetId="18">#REF!</definedName>
    <definedName name="COSTO_ELEMENTOS_TOTAL" localSheetId="11">#REF!</definedName>
    <definedName name="COSTO_ELEMENTOS_TOTAL" localSheetId="66">#REF!</definedName>
    <definedName name="COSTO_ELEMENTOS_TOTAL" localSheetId="13">#REF!</definedName>
    <definedName name="COSTO_ELEMENTOS_TOTAL" localSheetId="6">#REF!</definedName>
    <definedName name="COSTO_ELEMENTOS_TOTAL" localSheetId="16">#REF!</definedName>
    <definedName name="COSTO_ELEMENTOS_TOTAL" localSheetId="9">#REF!</definedName>
    <definedName name="COSTO_ELEMENTOS_TOTAL" localSheetId="17">#REF!</definedName>
    <definedName name="COSTO_ELEMENTOS_TOTAL" localSheetId="10">#REF!</definedName>
    <definedName name="COSTO_ELEMENTOS_TOTAL" localSheetId="15">#REF!</definedName>
    <definedName name="COSTO_ELEMENTOS_TOTAL" localSheetId="8">#REF!</definedName>
    <definedName name="COSTO_ELEMENTOS_TOTAL" localSheetId="14">#REF!</definedName>
    <definedName name="COSTO_ELEMENTOS_TOTAL" localSheetId="7">#REF!</definedName>
    <definedName name="COSTO_ELEMENTOS_TOTAL" localSheetId="26">#REF!</definedName>
    <definedName name="COSTO_ELEMENTOS_TOTAL" localSheetId="102">#REF!</definedName>
    <definedName name="COSTO_ELEMENTOS_TOTAL" localSheetId="12">#REF!</definedName>
    <definedName name="COSTO_ELEMENTOS_TOTAL">#REF!</definedName>
    <definedName name="COSTO_ING_COMPENSACIONES" localSheetId="18">#REF!</definedName>
    <definedName name="COSTO_ING_COMPENSACIONES" localSheetId="11">#REF!</definedName>
    <definedName name="COSTO_ING_COMPENSACIONES" localSheetId="66">#REF!</definedName>
    <definedName name="COSTO_ING_COMPENSACIONES" localSheetId="13">#REF!</definedName>
    <definedName name="COSTO_ING_COMPENSACIONES" localSheetId="6">#REF!</definedName>
    <definedName name="COSTO_ING_COMPENSACIONES" localSheetId="16">#REF!</definedName>
    <definedName name="COSTO_ING_COMPENSACIONES" localSheetId="9">#REF!</definedName>
    <definedName name="COSTO_ING_COMPENSACIONES" localSheetId="17">#REF!</definedName>
    <definedName name="COSTO_ING_COMPENSACIONES" localSheetId="10">#REF!</definedName>
    <definedName name="COSTO_ING_COMPENSACIONES" localSheetId="15">#REF!</definedName>
    <definedName name="COSTO_ING_COMPENSACIONES" localSheetId="8">#REF!</definedName>
    <definedName name="COSTO_ING_COMPENSACIONES" localSheetId="14">#REF!</definedName>
    <definedName name="COSTO_ING_COMPENSACIONES" localSheetId="7">#REF!</definedName>
    <definedName name="COSTO_ING_COMPENSACIONES" localSheetId="26">#REF!</definedName>
    <definedName name="COSTO_ING_COMPENSACIONES" localSheetId="102">#REF!</definedName>
    <definedName name="COSTO_ING_COMPENSACIONES" localSheetId="12">#REF!</definedName>
    <definedName name="COSTO_ING_COMPENSACIONES">#REF!</definedName>
    <definedName name="COSTO_INSTALACIÓN_APOYOS" localSheetId="18">'[1]COSTO ELEMENTOS N1'!#REF!</definedName>
    <definedName name="COSTO_INSTALACIÓN_APOYOS" localSheetId="11">'[1]COSTO ELEMENTOS N1'!#REF!</definedName>
    <definedName name="COSTO_INSTALACIÓN_APOYOS" localSheetId="66">'[1]COSTO ELEMENTOS N1'!#REF!</definedName>
    <definedName name="COSTO_INSTALACIÓN_APOYOS" localSheetId="13">'[1]COSTO ELEMENTOS N1'!#REF!</definedName>
    <definedName name="COSTO_INSTALACIÓN_APOYOS" localSheetId="6">'[1]COSTO ELEMENTOS N1'!#REF!</definedName>
    <definedName name="COSTO_INSTALACIÓN_APOYOS" localSheetId="16">'[1]COSTO ELEMENTOS N1'!#REF!</definedName>
    <definedName name="COSTO_INSTALACIÓN_APOYOS" localSheetId="9">'[1]COSTO ELEMENTOS N1'!#REF!</definedName>
    <definedName name="COSTO_INSTALACIÓN_APOYOS" localSheetId="17">'[1]COSTO ELEMENTOS N1'!#REF!</definedName>
    <definedName name="COSTO_INSTALACIÓN_APOYOS" localSheetId="10">'[1]COSTO ELEMENTOS N1'!#REF!</definedName>
    <definedName name="COSTO_INSTALACIÓN_APOYOS" localSheetId="15">'[1]COSTO ELEMENTOS N1'!#REF!</definedName>
    <definedName name="COSTO_INSTALACIÓN_APOYOS" localSheetId="8">'[1]COSTO ELEMENTOS N1'!#REF!</definedName>
    <definedName name="COSTO_INSTALACIÓN_APOYOS" localSheetId="14">'[1]COSTO ELEMENTOS N1'!#REF!</definedName>
    <definedName name="COSTO_INSTALACIÓN_APOYOS" localSheetId="7">'[1]COSTO ELEMENTOS N1'!#REF!</definedName>
    <definedName name="COSTO_INSTALACIÓN_APOYOS" localSheetId="26">'[1]COSTO ELEMENTOS N1'!#REF!</definedName>
    <definedName name="COSTO_INSTALACIÓN_APOYOS" localSheetId="102">'[1]COSTO ELEMENTOS N1'!#REF!</definedName>
    <definedName name="COSTO_INSTALACIÓN_APOYOS" localSheetId="12">'[1]COSTO ELEMENTOS N1'!#REF!</definedName>
    <definedName name="COSTO_INSTALACIÓN_APOYOS">'[1]COSTO ELEMENTOS N1'!#REF!</definedName>
    <definedName name="COSTO_INSTALACION_CAMARAS" localSheetId="18">'[1]COSTO ELEMENTOS N1'!#REF!</definedName>
    <definedName name="COSTO_INSTALACION_CAMARAS" localSheetId="11">'[1]COSTO ELEMENTOS N1'!#REF!</definedName>
    <definedName name="COSTO_INSTALACION_CAMARAS" localSheetId="66">'[1]COSTO ELEMENTOS N1'!#REF!</definedName>
    <definedName name="COSTO_INSTALACION_CAMARAS" localSheetId="13">'[1]COSTO ELEMENTOS N1'!#REF!</definedName>
    <definedName name="COSTO_INSTALACION_CAMARAS" localSheetId="6">'[1]COSTO ELEMENTOS N1'!#REF!</definedName>
    <definedName name="COSTO_INSTALACION_CAMARAS" localSheetId="16">'[1]COSTO ELEMENTOS N1'!#REF!</definedName>
    <definedName name="COSTO_INSTALACION_CAMARAS" localSheetId="9">'[1]COSTO ELEMENTOS N1'!#REF!</definedName>
    <definedName name="COSTO_INSTALACION_CAMARAS" localSheetId="17">'[1]COSTO ELEMENTOS N1'!#REF!</definedName>
    <definedName name="COSTO_INSTALACION_CAMARAS" localSheetId="10">'[1]COSTO ELEMENTOS N1'!#REF!</definedName>
    <definedName name="COSTO_INSTALACION_CAMARAS" localSheetId="15">'[1]COSTO ELEMENTOS N1'!#REF!</definedName>
    <definedName name="COSTO_INSTALACION_CAMARAS" localSheetId="8">'[1]COSTO ELEMENTOS N1'!#REF!</definedName>
    <definedName name="COSTO_INSTALACION_CAMARAS" localSheetId="14">'[1]COSTO ELEMENTOS N1'!#REF!</definedName>
    <definedName name="COSTO_INSTALACION_CAMARAS" localSheetId="7">'[1]COSTO ELEMENTOS N1'!#REF!</definedName>
    <definedName name="COSTO_INSTALACION_CAMARAS" localSheetId="26">'[1]COSTO ELEMENTOS N1'!#REF!</definedName>
    <definedName name="COSTO_INSTALACION_CAMARAS" localSheetId="102">'[1]COSTO ELEMENTOS N1'!#REF!</definedName>
    <definedName name="COSTO_INSTALACION_CAMARAS" localSheetId="12">'[1]COSTO ELEMENTOS N1'!#REF!</definedName>
    <definedName name="COSTO_INSTALACION_CAMARAS">'[1]COSTO ELEMENTOS N1'!#REF!</definedName>
    <definedName name="COSTO_INT_COMPENSACIONES" localSheetId="18">#REF!</definedName>
    <definedName name="COSTO_INT_COMPENSACIONES" localSheetId="11">#REF!</definedName>
    <definedName name="COSTO_INT_COMPENSACIONES" localSheetId="66">#REF!</definedName>
    <definedName name="COSTO_INT_COMPENSACIONES" localSheetId="13">#REF!</definedName>
    <definedName name="COSTO_INT_COMPENSACIONES" localSheetId="6">#REF!</definedName>
    <definedName name="COSTO_INT_COMPENSACIONES" localSheetId="16">#REF!</definedName>
    <definedName name="COSTO_INT_COMPENSACIONES" localSheetId="9">#REF!</definedName>
    <definedName name="COSTO_INT_COMPENSACIONES" localSheetId="17">#REF!</definedName>
    <definedName name="COSTO_INT_COMPENSACIONES" localSheetId="10">#REF!</definedName>
    <definedName name="COSTO_INT_COMPENSACIONES" localSheetId="15">#REF!</definedName>
    <definedName name="COSTO_INT_COMPENSACIONES" localSheetId="8">#REF!</definedName>
    <definedName name="COSTO_INT_COMPENSACIONES" localSheetId="14">#REF!</definedName>
    <definedName name="COSTO_INT_COMPENSACIONES" localSheetId="7">#REF!</definedName>
    <definedName name="COSTO_INT_COMPENSACIONES" localSheetId="26">#REF!</definedName>
    <definedName name="COSTO_INT_COMPENSACIONES" localSheetId="102">#REF!</definedName>
    <definedName name="COSTO_INT_COMPENSACIONES" localSheetId="12">#REF!</definedName>
    <definedName name="COSTO_INT_COMPENSACIONES">#REF!</definedName>
    <definedName name="COSTO_MONTAJE_ESTRUCTURAS_LN3" localSheetId="18">#REF!</definedName>
    <definedName name="COSTO_MONTAJE_ESTRUCTURAS_LN3" localSheetId="11">#REF!</definedName>
    <definedName name="COSTO_MONTAJE_ESTRUCTURAS_LN3" localSheetId="66">#REF!</definedName>
    <definedName name="COSTO_MONTAJE_ESTRUCTURAS_LN3" localSheetId="13">#REF!</definedName>
    <definedName name="COSTO_MONTAJE_ESTRUCTURAS_LN3" localSheetId="6">#REF!</definedName>
    <definedName name="COSTO_MONTAJE_ESTRUCTURAS_LN3" localSheetId="16">#REF!</definedName>
    <definedName name="COSTO_MONTAJE_ESTRUCTURAS_LN3" localSheetId="9">#REF!</definedName>
    <definedName name="COSTO_MONTAJE_ESTRUCTURAS_LN3" localSheetId="17">#REF!</definedName>
    <definedName name="COSTO_MONTAJE_ESTRUCTURAS_LN3" localSheetId="10">#REF!</definedName>
    <definedName name="COSTO_MONTAJE_ESTRUCTURAS_LN3" localSheetId="15">#REF!</definedName>
    <definedName name="COSTO_MONTAJE_ESTRUCTURAS_LN3" localSheetId="8">#REF!</definedName>
    <definedName name="COSTO_MONTAJE_ESTRUCTURAS_LN3" localSheetId="14">#REF!</definedName>
    <definedName name="COSTO_MONTAJE_ESTRUCTURAS_LN3" localSheetId="7">#REF!</definedName>
    <definedName name="COSTO_MONTAJE_ESTRUCTURAS_LN3" localSheetId="26">#REF!</definedName>
    <definedName name="COSTO_MONTAJE_ESTRUCTURAS_LN3" localSheetId="102">#REF!</definedName>
    <definedName name="COSTO_MONTAJE_ESTRUCTURAS_LN3" localSheetId="12">#REF!</definedName>
    <definedName name="COSTO_MONTAJE_ESTRUCTURAS_LN3">#REF!</definedName>
    <definedName name="COSTO_MPPS_COMPENSACIONES" localSheetId="18">#REF!</definedName>
    <definedName name="COSTO_MPPS_COMPENSACIONES" localSheetId="11">#REF!</definedName>
    <definedName name="COSTO_MPPS_COMPENSACIONES" localSheetId="66">#REF!</definedName>
    <definedName name="COSTO_MPPS_COMPENSACIONES" localSheetId="13">#REF!</definedName>
    <definedName name="COSTO_MPPS_COMPENSACIONES" localSheetId="6">#REF!</definedName>
    <definedName name="COSTO_MPPS_COMPENSACIONES" localSheetId="16">#REF!</definedName>
    <definedName name="COSTO_MPPS_COMPENSACIONES" localSheetId="9">#REF!</definedName>
    <definedName name="COSTO_MPPS_COMPENSACIONES" localSheetId="17">#REF!</definedName>
    <definedName name="COSTO_MPPS_COMPENSACIONES" localSheetId="10">#REF!</definedName>
    <definedName name="COSTO_MPPS_COMPENSACIONES" localSheetId="15">#REF!</definedName>
    <definedName name="COSTO_MPPS_COMPENSACIONES" localSheetId="8">#REF!</definedName>
    <definedName name="COSTO_MPPS_COMPENSACIONES" localSheetId="14">#REF!</definedName>
    <definedName name="COSTO_MPPS_COMPENSACIONES" localSheetId="7">#REF!</definedName>
    <definedName name="COSTO_MPPS_COMPENSACIONES" localSheetId="26">#REF!</definedName>
    <definedName name="COSTO_MPPS_COMPENSACIONES" localSheetId="102">#REF!</definedName>
    <definedName name="COSTO_MPPS_COMPENSACIONES" localSheetId="12">#REF!</definedName>
    <definedName name="COSTO_MPPS_COMPENSACIONES">#REF!</definedName>
    <definedName name="COSTO_OBRAS_CIVILES_COMPENSACIONES" localSheetId="18">#REF!</definedName>
    <definedName name="COSTO_OBRAS_CIVILES_COMPENSACIONES" localSheetId="11">#REF!</definedName>
    <definedName name="COSTO_OBRAS_CIVILES_COMPENSACIONES" localSheetId="66">#REF!</definedName>
    <definedName name="COSTO_OBRAS_CIVILES_COMPENSACIONES" localSheetId="13">#REF!</definedName>
    <definedName name="COSTO_OBRAS_CIVILES_COMPENSACIONES" localSheetId="6">#REF!</definedName>
    <definedName name="COSTO_OBRAS_CIVILES_COMPENSACIONES" localSheetId="16">#REF!</definedName>
    <definedName name="COSTO_OBRAS_CIVILES_COMPENSACIONES" localSheetId="9">#REF!</definedName>
    <definedName name="COSTO_OBRAS_CIVILES_COMPENSACIONES" localSheetId="17">#REF!</definedName>
    <definedName name="COSTO_OBRAS_CIVILES_COMPENSACIONES" localSheetId="10">#REF!</definedName>
    <definedName name="COSTO_OBRAS_CIVILES_COMPENSACIONES" localSheetId="15">#REF!</definedName>
    <definedName name="COSTO_OBRAS_CIVILES_COMPENSACIONES" localSheetId="8">#REF!</definedName>
    <definedName name="COSTO_OBRAS_CIVILES_COMPENSACIONES" localSheetId="14">#REF!</definedName>
    <definedName name="COSTO_OBRAS_CIVILES_COMPENSACIONES" localSheetId="7">#REF!</definedName>
    <definedName name="COSTO_OBRAS_CIVILES_COMPENSACIONES" localSheetId="26">#REF!</definedName>
    <definedName name="COSTO_OBRAS_CIVILES_COMPENSACIONES" localSheetId="102">#REF!</definedName>
    <definedName name="COSTO_OBRAS_CIVILES_COMPENSACIONES" localSheetId="12">#REF!</definedName>
    <definedName name="COSTO_OBRAS_CIVILES_COMPENSACIONES">#REF!</definedName>
    <definedName name="COSTO_TRANSFORMADORES">[2]TRANSFORMADORES!$A$2:$G$41</definedName>
    <definedName name="COSTO_TRANSFORMADORES_POTENCIA" localSheetId="18">#REF!</definedName>
    <definedName name="COSTO_TRANSFORMADORES_POTENCIA" localSheetId="11">#REF!</definedName>
    <definedName name="COSTO_TRANSFORMADORES_POTENCIA" localSheetId="66">#REF!</definedName>
    <definedName name="COSTO_TRANSFORMADORES_POTENCIA" localSheetId="13">#REF!</definedName>
    <definedName name="COSTO_TRANSFORMADORES_POTENCIA" localSheetId="6">#REF!</definedName>
    <definedName name="COSTO_TRANSFORMADORES_POTENCIA" localSheetId="16">#REF!</definedName>
    <definedName name="COSTO_TRANSFORMADORES_POTENCIA" localSheetId="9">#REF!</definedName>
    <definedName name="COSTO_TRANSFORMADORES_POTENCIA" localSheetId="17">#REF!</definedName>
    <definedName name="COSTO_TRANSFORMADORES_POTENCIA" localSheetId="10">#REF!</definedName>
    <definedName name="COSTO_TRANSFORMADORES_POTENCIA" localSheetId="15">#REF!</definedName>
    <definedName name="COSTO_TRANSFORMADORES_POTENCIA" localSheetId="8">#REF!</definedName>
    <definedName name="COSTO_TRANSFORMADORES_POTENCIA" localSheetId="14">#REF!</definedName>
    <definedName name="COSTO_TRANSFORMADORES_POTENCIA" localSheetId="7">#REF!</definedName>
    <definedName name="COSTO_TRANSFORMADORES_POTENCIA" localSheetId="26">#REF!</definedName>
    <definedName name="COSTO_TRANSFORMADORES_POTENCIA" localSheetId="102">#REF!</definedName>
    <definedName name="COSTO_TRANSFORMADORES_POTENCIA" localSheetId="12">#REF!</definedName>
    <definedName name="COSTO_TRANSFORMADORES_POTENCIA">#REF!</definedName>
    <definedName name="COSTO_UC_COMPENSACIONES" localSheetId="18">'[3]COSTOS UC COMPENSACIONES'!#REF!</definedName>
    <definedName name="COSTO_UC_COMPENSACIONES" localSheetId="11">'[3]COSTOS UC COMPENSACIONES'!#REF!</definedName>
    <definedName name="COSTO_UC_COMPENSACIONES" localSheetId="66">'[3]COSTOS UC COMPENSACIONES'!#REF!</definedName>
    <definedName name="COSTO_UC_COMPENSACIONES" localSheetId="13">'[3]COSTOS UC COMPENSACIONES'!#REF!</definedName>
    <definedName name="COSTO_UC_COMPENSACIONES" localSheetId="6">'[3]COSTOS UC COMPENSACIONES'!#REF!</definedName>
    <definedName name="COSTO_UC_COMPENSACIONES" localSheetId="16">'[3]COSTOS UC COMPENSACIONES'!#REF!</definedName>
    <definedName name="COSTO_UC_COMPENSACIONES" localSheetId="9">'[3]COSTOS UC COMPENSACIONES'!#REF!</definedName>
    <definedName name="COSTO_UC_COMPENSACIONES" localSheetId="17">'[3]COSTOS UC COMPENSACIONES'!#REF!</definedName>
    <definedName name="COSTO_UC_COMPENSACIONES" localSheetId="10">'[3]COSTOS UC COMPENSACIONES'!#REF!</definedName>
    <definedName name="COSTO_UC_COMPENSACIONES" localSheetId="15">'[3]COSTOS UC COMPENSACIONES'!#REF!</definedName>
    <definedName name="COSTO_UC_COMPENSACIONES" localSheetId="8">'[3]COSTOS UC COMPENSACIONES'!#REF!</definedName>
    <definedName name="COSTO_UC_COMPENSACIONES" localSheetId="14">'[3]COSTOS UC COMPENSACIONES'!#REF!</definedName>
    <definedName name="COSTO_UC_COMPENSACIONES" localSheetId="7">'[3]COSTOS UC COMPENSACIONES'!#REF!</definedName>
    <definedName name="COSTO_UC_COMPENSACIONES" localSheetId="26">'[3]COSTOS UC COMPENSACIONES'!#REF!</definedName>
    <definedName name="COSTO_UC_COMPENSACIONES" localSheetId="102">'[3]COSTOS UC COMPENSACIONES'!#REF!</definedName>
    <definedName name="COSTO_UC_COMPENSACIONES" localSheetId="12">'[3]COSTOS UC COMPENSACIONES'!#REF!</definedName>
    <definedName name="COSTO_UC_COMPENSACIONES">'[3]COSTOS UC COMPENSACIONES'!#REF!</definedName>
    <definedName name="COSTO_UC_LN4" localSheetId="18">#REF!</definedName>
    <definedName name="COSTO_UC_LN4" localSheetId="11">#REF!</definedName>
    <definedName name="COSTO_UC_LN4" localSheetId="66">#REF!</definedName>
    <definedName name="COSTO_UC_LN4" localSheetId="13">#REF!</definedName>
    <definedName name="COSTO_UC_LN4" localSheetId="6">#REF!</definedName>
    <definedName name="COSTO_UC_LN4" localSheetId="16">#REF!</definedName>
    <definedName name="COSTO_UC_LN4" localSheetId="9">#REF!</definedName>
    <definedName name="COSTO_UC_LN4" localSheetId="17">#REF!</definedName>
    <definedName name="COSTO_UC_LN4" localSheetId="10">#REF!</definedName>
    <definedName name="COSTO_UC_LN4" localSheetId="15">#REF!</definedName>
    <definedName name="COSTO_UC_LN4" localSheetId="8">#REF!</definedName>
    <definedName name="COSTO_UC_LN4" localSheetId="14">#REF!</definedName>
    <definedName name="COSTO_UC_LN4" localSheetId="7">#REF!</definedName>
    <definedName name="COSTO_UC_LN4" localSheetId="26">#REF!</definedName>
    <definedName name="COSTO_UC_LN4" localSheetId="102">#REF!</definedName>
    <definedName name="COSTO_UC_LN4" localSheetId="12">#REF!</definedName>
    <definedName name="COSTO_UC_LN4">#REF!</definedName>
    <definedName name="COSTO_UC36_EQUIVALENTE" localSheetId="18">#REF!</definedName>
    <definedName name="COSTO_UC36_EQUIVALENTE" localSheetId="11">#REF!</definedName>
    <definedName name="COSTO_UC36_EQUIVALENTE" localSheetId="66">#REF!</definedName>
    <definedName name="COSTO_UC36_EQUIVALENTE" localSheetId="13">#REF!</definedName>
    <definedName name="COSTO_UC36_EQUIVALENTE" localSheetId="6">#REF!</definedName>
    <definedName name="COSTO_UC36_EQUIVALENTE" localSheetId="16">#REF!</definedName>
    <definedName name="COSTO_UC36_EQUIVALENTE" localSheetId="9">#REF!</definedName>
    <definedName name="COSTO_UC36_EQUIVALENTE" localSheetId="17">#REF!</definedName>
    <definedName name="COSTO_UC36_EQUIVALENTE" localSheetId="10">#REF!</definedName>
    <definedName name="COSTO_UC36_EQUIVALENTE" localSheetId="15">#REF!</definedName>
    <definedName name="COSTO_UC36_EQUIVALENTE" localSheetId="8">#REF!</definedName>
    <definedName name="COSTO_UC36_EQUIVALENTE" localSheetId="14">#REF!</definedName>
    <definedName name="COSTO_UC36_EQUIVALENTE" localSheetId="7">#REF!</definedName>
    <definedName name="COSTO_UC36_EQUIVALENTE" localSheetId="26">#REF!</definedName>
    <definedName name="COSTO_UC36_EQUIVALENTE" localSheetId="102">#REF!</definedName>
    <definedName name="COSTO_UC36_EQUIVALENTE" localSheetId="12">#REF!</definedName>
    <definedName name="COSTO_UC36_EQUIVALENTE">#REF!</definedName>
    <definedName name="COSTOS_MONTAJE_LN4" localSheetId="18">#REF!</definedName>
    <definedName name="COSTOS_MONTAJE_LN4" localSheetId="11">#REF!</definedName>
    <definedName name="COSTOS_MONTAJE_LN4" localSheetId="66">#REF!</definedName>
    <definedName name="COSTOS_MONTAJE_LN4" localSheetId="13">#REF!</definedName>
    <definedName name="COSTOS_MONTAJE_LN4" localSheetId="6">#REF!</definedName>
    <definedName name="COSTOS_MONTAJE_LN4" localSheetId="16">#REF!</definedName>
    <definedName name="COSTOS_MONTAJE_LN4" localSheetId="9">#REF!</definedName>
    <definedName name="COSTOS_MONTAJE_LN4" localSheetId="17">#REF!</definedName>
    <definedName name="COSTOS_MONTAJE_LN4" localSheetId="10">#REF!</definedName>
    <definedName name="COSTOS_MONTAJE_LN4" localSheetId="15">#REF!</definedName>
    <definedName name="COSTOS_MONTAJE_LN4" localSheetId="8">#REF!</definedName>
    <definedName name="COSTOS_MONTAJE_LN4" localSheetId="14">#REF!</definedName>
    <definedName name="COSTOS_MONTAJE_LN4" localSheetId="7">#REF!</definedName>
    <definedName name="COSTOS_MONTAJE_LN4" localSheetId="26">#REF!</definedName>
    <definedName name="COSTOS_MONTAJE_LN4" localSheetId="102">#REF!</definedName>
    <definedName name="COSTOS_MONTAJE_LN4" localSheetId="12">#REF!</definedName>
    <definedName name="COSTOS_MONTAJE_LN4">#REF!</definedName>
    <definedName name="COSTOS_OBRAS_CIVILES_LN4" localSheetId="18">#REF!</definedName>
    <definedName name="COSTOS_OBRAS_CIVILES_LN4" localSheetId="11">#REF!</definedName>
    <definedName name="COSTOS_OBRAS_CIVILES_LN4" localSheetId="66">#REF!</definedName>
    <definedName name="COSTOS_OBRAS_CIVILES_LN4" localSheetId="13">#REF!</definedName>
    <definedName name="COSTOS_OBRAS_CIVILES_LN4" localSheetId="6">#REF!</definedName>
    <definedName name="COSTOS_OBRAS_CIVILES_LN4" localSheetId="16">#REF!</definedName>
    <definedName name="COSTOS_OBRAS_CIVILES_LN4" localSheetId="9">#REF!</definedName>
    <definedName name="COSTOS_OBRAS_CIVILES_LN4" localSheetId="17">#REF!</definedName>
    <definedName name="COSTOS_OBRAS_CIVILES_LN4" localSheetId="10">#REF!</definedName>
    <definedName name="COSTOS_OBRAS_CIVILES_LN4" localSheetId="15">#REF!</definedName>
    <definedName name="COSTOS_OBRAS_CIVILES_LN4" localSheetId="8">#REF!</definedName>
    <definedName name="COSTOS_OBRAS_CIVILES_LN4" localSheetId="14">#REF!</definedName>
    <definedName name="COSTOS_OBRAS_CIVILES_LN4" localSheetId="7">#REF!</definedName>
    <definedName name="COSTOS_OBRAS_CIVILES_LN4" localSheetId="26">#REF!</definedName>
    <definedName name="COSTOS_OBRAS_CIVILES_LN4" localSheetId="102">#REF!</definedName>
    <definedName name="COSTOS_OBRAS_CIVILES_LN4" localSheetId="12">#REF!</definedName>
    <definedName name="COSTOS_OBRAS_CIVILES_LN4">#REF!</definedName>
    <definedName name="COSTOS_VARIABLES_OBRAS_CIVILES_COMPENSACIONES" localSheetId="18">#REF!</definedName>
    <definedName name="COSTOS_VARIABLES_OBRAS_CIVILES_COMPENSACIONES" localSheetId="11">#REF!</definedName>
    <definedName name="COSTOS_VARIABLES_OBRAS_CIVILES_COMPENSACIONES" localSheetId="66">#REF!</definedName>
    <definedName name="COSTOS_VARIABLES_OBRAS_CIVILES_COMPENSACIONES" localSheetId="13">#REF!</definedName>
    <definedName name="COSTOS_VARIABLES_OBRAS_CIVILES_COMPENSACIONES" localSheetId="6">#REF!</definedName>
    <definedName name="COSTOS_VARIABLES_OBRAS_CIVILES_COMPENSACIONES" localSheetId="16">#REF!</definedName>
    <definedName name="COSTOS_VARIABLES_OBRAS_CIVILES_COMPENSACIONES" localSheetId="9">#REF!</definedName>
    <definedName name="COSTOS_VARIABLES_OBRAS_CIVILES_COMPENSACIONES" localSheetId="17">#REF!</definedName>
    <definedName name="COSTOS_VARIABLES_OBRAS_CIVILES_COMPENSACIONES" localSheetId="10">#REF!</definedName>
    <definedName name="COSTOS_VARIABLES_OBRAS_CIVILES_COMPENSACIONES" localSheetId="15">#REF!</definedName>
    <definedName name="COSTOS_VARIABLES_OBRAS_CIVILES_COMPENSACIONES" localSheetId="8">#REF!</definedName>
    <definedName name="COSTOS_VARIABLES_OBRAS_CIVILES_COMPENSACIONES" localSheetId="14">#REF!</definedName>
    <definedName name="COSTOS_VARIABLES_OBRAS_CIVILES_COMPENSACIONES" localSheetId="7">#REF!</definedName>
    <definedName name="COSTOS_VARIABLES_OBRAS_CIVILES_COMPENSACIONES" localSheetId="26">#REF!</definedName>
    <definedName name="COSTOS_VARIABLES_OBRAS_CIVILES_COMPENSACIONES" localSheetId="102">#REF!</definedName>
    <definedName name="COSTOS_VARIABLES_OBRAS_CIVILES_COMPENSACIONES" localSheetId="12">#REF!</definedName>
    <definedName name="COSTOS_VARIABLES_OBRAS_CIVILES_COMPENSACIONES">#REF!</definedName>
    <definedName name="DDP_ING_INT_CC" localSheetId="18">#REF!</definedName>
    <definedName name="DDP_ING_INT_CC" localSheetId="11">#REF!</definedName>
    <definedName name="DDP_ING_INT_CC" localSheetId="66">#REF!</definedName>
    <definedName name="DDP_ING_INT_CC" localSheetId="13">#REF!</definedName>
    <definedName name="DDP_ING_INT_CC" localSheetId="6">#REF!</definedName>
    <definedName name="DDP_ING_INT_CC" localSheetId="16">#REF!</definedName>
    <definedName name="DDP_ING_INT_CC" localSheetId="9">#REF!</definedName>
    <definedName name="DDP_ING_INT_CC" localSheetId="17">#REF!</definedName>
    <definedName name="DDP_ING_INT_CC" localSheetId="10">#REF!</definedName>
    <definedName name="DDP_ING_INT_CC" localSheetId="15">#REF!</definedName>
    <definedName name="DDP_ING_INT_CC" localSheetId="8">#REF!</definedName>
    <definedName name="DDP_ING_INT_CC" localSheetId="14">#REF!</definedName>
    <definedName name="DDP_ING_INT_CC" localSheetId="7">#REF!</definedName>
    <definedName name="DDP_ING_INT_CC" localSheetId="26">#REF!</definedName>
    <definedName name="DDP_ING_INT_CC" localSheetId="102">#REF!</definedName>
    <definedName name="DDP_ING_INT_CC" localSheetId="12">#REF!</definedName>
    <definedName name="DDP_ING_INT_CC">#REF!</definedName>
    <definedName name="DDP_N2L" localSheetId="18">'[3]DDP LN2'!#REF!</definedName>
    <definedName name="DDP_N2L" localSheetId="11">'[3]DDP LN2'!#REF!</definedName>
    <definedName name="DDP_N2L" localSheetId="66">'[3]DDP LN2'!#REF!</definedName>
    <definedName name="DDP_N2L" localSheetId="13">'[3]DDP LN2'!#REF!</definedName>
    <definedName name="DDP_N2L" localSheetId="6">'[3]DDP LN2'!#REF!</definedName>
    <definedName name="DDP_N2L" localSheetId="16">'[3]DDP LN2'!#REF!</definedName>
    <definedName name="DDP_N2L" localSheetId="9">'[3]DDP LN2'!#REF!</definedName>
    <definedName name="DDP_N2L" localSheetId="17">'[3]DDP LN2'!#REF!</definedName>
    <definedName name="DDP_N2L" localSheetId="10">'[3]DDP LN2'!#REF!</definedName>
    <definedName name="DDP_N2L" localSheetId="15">'[3]DDP LN2'!#REF!</definedName>
    <definedName name="DDP_N2L" localSheetId="8">'[3]DDP LN2'!#REF!</definedName>
    <definedName name="DDP_N2L" localSheetId="14">'[3]DDP LN2'!#REF!</definedName>
    <definedName name="DDP_N2L" localSheetId="7">'[3]DDP LN2'!#REF!</definedName>
    <definedName name="DDP_N2L" localSheetId="26">'[3]DDP LN2'!#REF!</definedName>
    <definedName name="DDP_N2L" localSheetId="102">'[3]DDP LN2'!#REF!</definedName>
    <definedName name="DDP_N2L" localSheetId="12">'[3]DDP LN2'!#REF!</definedName>
    <definedName name="DDP_N2L">'[3]DDP LN2'!#REF!</definedName>
    <definedName name="DESCRIPCION_LN2" localSheetId="18">#REF!</definedName>
    <definedName name="DESCRIPCION_LN2" localSheetId="11">#REF!</definedName>
    <definedName name="DESCRIPCION_LN2" localSheetId="66">#REF!</definedName>
    <definedName name="DESCRIPCION_LN2" localSheetId="13">#REF!</definedName>
    <definedName name="DESCRIPCION_LN2" localSheetId="6">#REF!</definedName>
    <definedName name="DESCRIPCION_LN2" localSheetId="16">#REF!</definedName>
    <definedName name="DESCRIPCION_LN2" localSheetId="9">#REF!</definedName>
    <definedName name="DESCRIPCION_LN2" localSheetId="17">#REF!</definedName>
    <definedName name="DESCRIPCION_LN2" localSheetId="10">#REF!</definedName>
    <definedName name="DESCRIPCION_LN2" localSheetId="15">#REF!</definedName>
    <definedName name="DESCRIPCION_LN2" localSheetId="8">#REF!</definedName>
    <definedName name="DESCRIPCION_LN2" localSheetId="14">#REF!</definedName>
    <definedName name="DESCRIPCION_LN2" localSheetId="7">#REF!</definedName>
    <definedName name="DESCRIPCION_LN2" localSheetId="26">#REF!</definedName>
    <definedName name="DESCRIPCION_LN2" localSheetId="102">#REF!</definedName>
    <definedName name="DESCRIPCION_LN2" localSheetId="12">#REF!</definedName>
    <definedName name="DESCRIPCION_LN2">#REF!</definedName>
    <definedName name="ESCENARIOS_PRECIO_ACERO" localSheetId="18">#REF!</definedName>
    <definedName name="ESCENARIOS_PRECIO_ACERO" localSheetId="11">#REF!</definedName>
    <definedName name="ESCENARIOS_PRECIO_ACERO" localSheetId="66">#REF!</definedName>
    <definedName name="ESCENARIOS_PRECIO_ACERO" localSheetId="13">#REF!</definedName>
    <definedName name="ESCENARIOS_PRECIO_ACERO" localSheetId="6">#REF!</definedName>
    <definedName name="ESCENARIOS_PRECIO_ACERO" localSheetId="16">#REF!</definedName>
    <definedName name="ESCENARIOS_PRECIO_ACERO" localSheetId="9">#REF!</definedName>
    <definedName name="ESCENARIOS_PRECIO_ACERO" localSheetId="17">#REF!</definedName>
    <definedName name="ESCENARIOS_PRECIO_ACERO" localSheetId="10">#REF!</definedName>
    <definedName name="ESCENARIOS_PRECIO_ACERO" localSheetId="15">#REF!</definedName>
    <definedName name="ESCENARIOS_PRECIO_ACERO" localSheetId="8">#REF!</definedName>
    <definedName name="ESCENARIOS_PRECIO_ACERO" localSheetId="14">#REF!</definedName>
    <definedName name="ESCENARIOS_PRECIO_ACERO" localSheetId="7">#REF!</definedName>
    <definedName name="ESCENARIOS_PRECIO_ACERO" localSheetId="26">#REF!</definedName>
    <definedName name="ESCENARIOS_PRECIO_ACERO" localSheetId="102">#REF!</definedName>
    <definedName name="ESCENARIOS_PRECIO_ACERO" localSheetId="12">#REF!</definedName>
    <definedName name="ESCENARIOS_PRECIO_ACERO">#REF!</definedName>
    <definedName name="ESTRUCTURA_LN4" localSheetId="18">#REF!</definedName>
    <definedName name="ESTRUCTURA_LN4" localSheetId="11">#REF!</definedName>
    <definedName name="ESTRUCTURA_LN4" localSheetId="66">#REF!</definedName>
    <definedName name="ESTRUCTURA_LN4" localSheetId="13">#REF!</definedName>
    <definedName name="ESTRUCTURA_LN4" localSheetId="6">#REF!</definedName>
    <definedName name="ESTRUCTURA_LN4" localSheetId="16">#REF!</definedName>
    <definedName name="ESTRUCTURA_LN4" localSheetId="9">#REF!</definedName>
    <definedName name="ESTRUCTURA_LN4" localSheetId="17">#REF!</definedName>
    <definedName name="ESTRUCTURA_LN4" localSheetId="10">#REF!</definedName>
    <definedName name="ESTRUCTURA_LN4" localSheetId="15">#REF!</definedName>
    <definedName name="ESTRUCTURA_LN4" localSheetId="8">#REF!</definedName>
    <definedName name="ESTRUCTURA_LN4" localSheetId="14">#REF!</definedName>
    <definedName name="ESTRUCTURA_LN4" localSheetId="7">#REF!</definedName>
    <definedName name="ESTRUCTURA_LN4" localSheetId="26">#REF!</definedName>
    <definedName name="ESTRUCTURA_LN4" localSheetId="102">#REF!</definedName>
    <definedName name="ESTRUCTURA_LN4" localSheetId="12">#REF!</definedName>
    <definedName name="ESTRUCTURA_LN4">#REF!</definedName>
    <definedName name="ETC_1_CONEXIÓN_STN" localSheetId="18">#REF!</definedName>
    <definedName name="ETC_1_CONEXIÓN_STN" localSheetId="11">#REF!</definedName>
    <definedName name="ETC_1_CONEXIÓN_STN" localSheetId="66">#REF!</definedName>
    <definedName name="ETC_1_CONEXIÓN_STN" localSheetId="13">#REF!</definedName>
    <definedName name="ETC_1_CONEXIÓN_STN" localSheetId="6">#REF!</definedName>
    <definedName name="ETC_1_CONEXIÓN_STN" localSheetId="16">#REF!</definedName>
    <definedName name="ETC_1_CONEXIÓN_STN" localSheetId="9">#REF!</definedName>
    <definedName name="ETC_1_CONEXIÓN_STN" localSheetId="17">#REF!</definedName>
    <definedName name="ETC_1_CONEXIÓN_STN" localSheetId="10">#REF!</definedName>
    <definedName name="ETC_1_CONEXIÓN_STN" localSheetId="15">#REF!</definedName>
    <definedName name="ETC_1_CONEXIÓN_STN" localSheetId="8">#REF!</definedName>
    <definedName name="ETC_1_CONEXIÓN_STN" localSheetId="14">#REF!</definedName>
    <definedName name="ETC_1_CONEXIÓN_STN" localSheetId="7">#REF!</definedName>
    <definedName name="ETC_1_CONEXIÓN_STN" localSheetId="26">#REF!</definedName>
    <definedName name="ETC_1_CONEXIÓN_STN" localSheetId="102">#REF!</definedName>
    <definedName name="ETC_1_CONEXIÓN_STN" localSheetId="12">#REF!</definedName>
    <definedName name="ETC_1_CONEXIÓN_STN">#REF!</definedName>
    <definedName name="ETC_1_SE_N2" localSheetId="18">#REF!</definedName>
    <definedName name="ETC_1_SE_N2" localSheetId="11">#REF!</definedName>
    <definedName name="ETC_1_SE_N2" localSheetId="66">#REF!</definedName>
    <definedName name="ETC_1_SE_N2" localSheetId="13">#REF!</definedName>
    <definedName name="ETC_1_SE_N2" localSheetId="6">#REF!</definedName>
    <definedName name="ETC_1_SE_N2" localSheetId="16">#REF!</definedName>
    <definedName name="ETC_1_SE_N2" localSheetId="9">#REF!</definedName>
    <definedName name="ETC_1_SE_N2" localSheetId="17">#REF!</definedName>
    <definedName name="ETC_1_SE_N2" localSheetId="10">#REF!</definedName>
    <definedName name="ETC_1_SE_N2" localSheetId="15">#REF!</definedName>
    <definedName name="ETC_1_SE_N2" localSheetId="8">#REF!</definedName>
    <definedName name="ETC_1_SE_N2" localSheetId="14">#REF!</definedName>
    <definedName name="ETC_1_SE_N2" localSheetId="7">#REF!</definedName>
    <definedName name="ETC_1_SE_N2" localSheetId="26">#REF!</definedName>
    <definedName name="ETC_1_SE_N2" localSheetId="102">#REF!</definedName>
    <definedName name="ETC_1_SE_N2" localSheetId="12">#REF!</definedName>
    <definedName name="ETC_1_SE_N2">#REF!</definedName>
    <definedName name="ETC_1_SE_N3" localSheetId="18">#REF!</definedName>
    <definedName name="ETC_1_SE_N3" localSheetId="11">#REF!</definedName>
    <definedName name="ETC_1_SE_N3" localSheetId="66">#REF!</definedName>
    <definedName name="ETC_1_SE_N3" localSheetId="13">#REF!</definedName>
    <definedName name="ETC_1_SE_N3" localSheetId="6">#REF!</definedName>
    <definedName name="ETC_1_SE_N3" localSheetId="16">#REF!</definedName>
    <definedName name="ETC_1_SE_N3" localSheetId="9">#REF!</definedName>
    <definedName name="ETC_1_SE_N3" localSheetId="17">#REF!</definedName>
    <definedName name="ETC_1_SE_N3" localSheetId="10">#REF!</definedName>
    <definedName name="ETC_1_SE_N3" localSheetId="15">#REF!</definedName>
    <definedName name="ETC_1_SE_N3" localSheetId="8">#REF!</definedName>
    <definedName name="ETC_1_SE_N3" localSheetId="14">#REF!</definedName>
    <definedName name="ETC_1_SE_N3" localSheetId="7">#REF!</definedName>
    <definedName name="ETC_1_SE_N3" localSheetId="26">#REF!</definedName>
    <definedName name="ETC_1_SE_N3" localSheetId="102">#REF!</definedName>
    <definedName name="ETC_1_SE_N3" localSheetId="12">#REF!</definedName>
    <definedName name="ETC_1_SE_N3">#REF!</definedName>
    <definedName name="ETC_1_SE_N4" localSheetId="18">#REF!</definedName>
    <definedName name="ETC_1_SE_N4" localSheetId="11">#REF!</definedName>
    <definedName name="ETC_1_SE_N4" localSheetId="66">#REF!</definedName>
    <definedName name="ETC_1_SE_N4" localSheetId="13">#REF!</definedName>
    <definedName name="ETC_1_SE_N4" localSheetId="6">#REF!</definedName>
    <definedName name="ETC_1_SE_N4" localSheetId="16">#REF!</definedName>
    <definedName name="ETC_1_SE_N4" localSheetId="9">#REF!</definedName>
    <definedName name="ETC_1_SE_N4" localSheetId="17">#REF!</definedName>
    <definedName name="ETC_1_SE_N4" localSheetId="10">#REF!</definedName>
    <definedName name="ETC_1_SE_N4" localSheetId="15">#REF!</definedName>
    <definedName name="ETC_1_SE_N4" localSheetId="8">#REF!</definedName>
    <definedName name="ETC_1_SE_N4" localSheetId="14">#REF!</definedName>
    <definedName name="ETC_1_SE_N4" localSheetId="7">#REF!</definedName>
    <definedName name="ETC_1_SE_N4" localSheetId="26">#REF!</definedName>
    <definedName name="ETC_1_SE_N4" localSheetId="102">#REF!</definedName>
    <definedName name="ETC_1_SE_N4" localSheetId="12">#REF!</definedName>
    <definedName name="ETC_1_SE_N4">#REF!</definedName>
    <definedName name="ETC_2_CONEXIÓN_STN" localSheetId="18">#REF!</definedName>
    <definedName name="ETC_2_CONEXIÓN_STN" localSheetId="11">#REF!</definedName>
    <definedName name="ETC_2_CONEXIÓN_STN" localSheetId="66">#REF!</definedName>
    <definedName name="ETC_2_CONEXIÓN_STN" localSheetId="13">#REF!</definedName>
    <definedName name="ETC_2_CONEXIÓN_STN" localSheetId="6">#REF!</definedName>
    <definedName name="ETC_2_CONEXIÓN_STN" localSheetId="16">#REF!</definedName>
    <definedName name="ETC_2_CONEXIÓN_STN" localSheetId="9">#REF!</definedName>
    <definedName name="ETC_2_CONEXIÓN_STN" localSheetId="17">#REF!</definedName>
    <definedName name="ETC_2_CONEXIÓN_STN" localSheetId="10">#REF!</definedName>
    <definedName name="ETC_2_CONEXIÓN_STN" localSheetId="15">#REF!</definedName>
    <definedName name="ETC_2_CONEXIÓN_STN" localSheetId="8">#REF!</definedName>
    <definedName name="ETC_2_CONEXIÓN_STN" localSheetId="14">#REF!</definedName>
    <definedName name="ETC_2_CONEXIÓN_STN" localSheetId="7">#REF!</definedName>
    <definedName name="ETC_2_CONEXIÓN_STN" localSheetId="26">#REF!</definedName>
    <definedName name="ETC_2_CONEXIÓN_STN" localSheetId="102">#REF!</definedName>
    <definedName name="ETC_2_CONEXIÓN_STN" localSheetId="12">#REF!</definedName>
    <definedName name="ETC_2_CONEXIÓN_STN">#REF!</definedName>
    <definedName name="ETC_2_SE_N2" localSheetId="18">#REF!</definedName>
    <definedName name="ETC_2_SE_N2" localSheetId="11">#REF!</definedName>
    <definedName name="ETC_2_SE_N2" localSheetId="66">#REF!</definedName>
    <definedName name="ETC_2_SE_N2" localSheetId="13">#REF!</definedName>
    <definedName name="ETC_2_SE_N2" localSheetId="6">#REF!</definedName>
    <definedName name="ETC_2_SE_N2" localSheetId="16">#REF!</definedName>
    <definedName name="ETC_2_SE_N2" localSheetId="9">#REF!</definedName>
    <definedName name="ETC_2_SE_N2" localSheetId="17">#REF!</definedName>
    <definedName name="ETC_2_SE_N2" localSheetId="10">#REF!</definedName>
    <definedName name="ETC_2_SE_N2" localSheetId="15">#REF!</definedName>
    <definedName name="ETC_2_SE_N2" localSheetId="8">#REF!</definedName>
    <definedName name="ETC_2_SE_N2" localSheetId="14">#REF!</definedName>
    <definedName name="ETC_2_SE_N2" localSheetId="7">#REF!</definedName>
    <definedName name="ETC_2_SE_N2" localSheetId="26">#REF!</definedName>
    <definedName name="ETC_2_SE_N2" localSheetId="102">#REF!</definedName>
    <definedName name="ETC_2_SE_N2" localSheetId="12">#REF!</definedName>
    <definedName name="ETC_2_SE_N2">#REF!</definedName>
    <definedName name="ETC_2_SE_N3" localSheetId="18">#REF!</definedName>
    <definedName name="ETC_2_SE_N3" localSheetId="11">#REF!</definedName>
    <definedName name="ETC_2_SE_N3" localSheetId="66">#REF!</definedName>
    <definedName name="ETC_2_SE_N3" localSheetId="13">#REF!</definedName>
    <definedName name="ETC_2_SE_N3" localSheetId="6">#REF!</definedName>
    <definedName name="ETC_2_SE_N3" localSheetId="16">#REF!</definedName>
    <definedName name="ETC_2_SE_N3" localSheetId="9">#REF!</definedName>
    <definedName name="ETC_2_SE_N3" localSheetId="17">#REF!</definedName>
    <definedName name="ETC_2_SE_N3" localSheetId="10">#REF!</definedName>
    <definedName name="ETC_2_SE_N3" localSheetId="15">#REF!</definedName>
    <definedName name="ETC_2_SE_N3" localSheetId="8">#REF!</definedName>
    <definedName name="ETC_2_SE_N3" localSheetId="14">#REF!</definedName>
    <definedName name="ETC_2_SE_N3" localSheetId="7">#REF!</definedName>
    <definedName name="ETC_2_SE_N3" localSheetId="26">#REF!</definedName>
    <definedName name="ETC_2_SE_N3" localSheetId="102">#REF!</definedName>
    <definedName name="ETC_2_SE_N3" localSheetId="12">#REF!</definedName>
    <definedName name="ETC_2_SE_N3">#REF!</definedName>
    <definedName name="ETC_2_SE_N4" localSheetId="18">#REF!</definedName>
    <definedName name="ETC_2_SE_N4" localSheetId="11">#REF!</definedName>
    <definedName name="ETC_2_SE_N4" localSheetId="66">#REF!</definedName>
    <definedName name="ETC_2_SE_N4" localSheetId="13">#REF!</definedName>
    <definedName name="ETC_2_SE_N4" localSheetId="6">#REF!</definedName>
    <definedName name="ETC_2_SE_N4" localSheetId="16">#REF!</definedName>
    <definedName name="ETC_2_SE_N4" localSheetId="9">#REF!</definedName>
    <definedName name="ETC_2_SE_N4" localSheetId="17">#REF!</definedName>
    <definedName name="ETC_2_SE_N4" localSheetId="10">#REF!</definedName>
    <definedName name="ETC_2_SE_N4" localSheetId="15">#REF!</definedName>
    <definedName name="ETC_2_SE_N4" localSheetId="8">#REF!</definedName>
    <definedName name="ETC_2_SE_N4" localSheetId="14">#REF!</definedName>
    <definedName name="ETC_2_SE_N4" localSheetId="7">#REF!</definedName>
    <definedName name="ETC_2_SE_N4" localSheetId="26">#REF!</definedName>
    <definedName name="ETC_2_SE_N4" localSheetId="102">#REF!</definedName>
    <definedName name="ETC_2_SE_N4" localSheetId="12">#REF!</definedName>
    <definedName name="ETC_2_SE_N4">#REF!</definedName>
    <definedName name="ETC_3_CONEXIÓN_STN" localSheetId="18">#REF!</definedName>
    <definedName name="ETC_3_CONEXIÓN_STN" localSheetId="11">#REF!</definedName>
    <definedName name="ETC_3_CONEXIÓN_STN" localSheetId="66">#REF!</definedName>
    <definedName name="ETC_3_CONEXIÓN_STN" localSheetId="13">#REF!</definedName>
    <definedName name="ETC_3_CONEXIÓN_STN" localSheetId="6">#REF!</definedName>
    <definedName name="ETC_3_CONEXIÓN_STN" localSheetId="16">#REF!</definedName>
    <definedName name="ETC_3_CONEXIÓN_STN" localSheetId="9">#REF!</definedName>
    <definedName name="ETC_3_CONEXIÓN_STN" localSheetId="17">#REF!</definedName>
    <definedName name="ETC_3_CONEXIÓN_STN" localSheetId="10">#REF!</definedName>
    <definedName name="ETC_3_CONEXIÓN_STN" localSheetId="15">#REF!</definedName>
    <definedName name="ETC_3_CONEXIÓN_STN" localSheetId="8">#REF!</definedName>
    <definedName name="ETC_3_CONEXIÓN_STN" localSheetId="14">#REF!</definedName>
    <definedName name="ETC_3_CONEXIÓN_STN" localSheetId="7">#REF!</definedName>
    <definedName name="ETC_3_CONEXIÓN_STN" localSheetId="26">#REF!</definedName>
    <definedName name="ETC_3_CONEXIÓN_STN" localSheetId="102">#REF!</definedName>
    <definedName name="ETC_3_CONEXIÓN_STN" localSheetId="12">#REF!</definedName>
    <definedName name="ETC_3_CONEXIÓN_STN">#REF!</definedName>
    <definedName name="ETC_3_SE_N3" localSheetId="18">#REF!</definedName>
    <definedName name="ETC_3_SE_N3" localSheetId="11">#REF!</definedName>
    <definedName name="ETC_3_SE_N3" localSheetId="66">#REF!</definedName>
    <definedName name="ETC_3_SE_N3" localSheetId="13">#REF!</definedName>
    <definedName name="ETC_3_SE_N3" localSheetId="6">#REF!</definedName>
    <definedName name="ETC_3_SE_N3" localSheetId="16">#REF!</definedName>
    <definedName name="ETC_3_SE_N3" localSheetId="9">#REF!</definedName>
    <definedName name="ETC_3_SE_N3" localSheetId="17">#REF!</definedName>
    <definedName name="ETC_3_SE_N3" localSheetId="10">#REF!</definedName>
    <definedName name="ETC_3_SE_N3" localSheetId="15">#REF!</definedName>
    <definedName name="ETC_3_SE_N3" localSheetId="8">#REF!</definedName>
    <definedName name="ETC_3_SE_N3" localSheetId="14">#REF!</definedName>
    <definedName name="ETC_3_SE_N3" localSheetId="7">#REF!</definedName>
    <definedName name="ETC_3_SE_N3" localSheetId="26">#REF!</definedName>
    <definedName name="ETC_3_SE_N3" localSheetId="102">#REF!</definedName>
    <definedName name="ETC_3_SE_N3" localSheetId="12">#REF!</definedName>
    <definedName name="ETC_3_SE_N3">#REF!</definedName>
    <definedName name="ETC_3_SE_N4" localSheetId="18">#REF!</definedName>
    <definedName name="ETC_3_SE_N4" localSheetId="11">#REF!</definedName>
    <definedName name="ETC_3_SE_N4" localSheetId="66">#REF!</definedName>
    <definedName name="ETC_3_SE_N4" localSheetId="13">#REF!</definedName>
    <definedName name="ETC_3_SE_N4" localSheetId="6">#REF!</definedName>
    <definedName name="ETC_3_SE_N4" localSheetId="16">#REF!</definedName>
    <definedName name="ETC_3_SE_N4" localSheetId="9">#REF!</definedName>
    <definedName name="ETC_3_SE_N4" localSheetId="17">#REF!</definedName>
    <definedName name="ETC_3_SE_N4" localSheetId="10">#REF!</definedName>
    <definedName name="ETC_3_SE_N4" localSheetId="15">#REF!</definedName>
    <definedName name="ETC_3_SE_N4" localSheetId="8">#REF!</definedName>
    <definedName name="ETC_3_SE_N4" localSheetId="14">#REF!</definedName>
    <definedName name="ETC_3_SE_N4" localSheetId="7">#REF!</definedName>
    <definedName name="ETC_3_SE_N4" localSheetId="26">#REF!</definedName>
    <definedName name="ETC_3_SE_N4" localSheetId="102">#REF!</definedName>
    <definedName name="ETC_3_SE_N4" localSheetId="12">#REF!</definedName>
    <definedName name="ETC_3_SE_N4">#REF!</definedName>
    <definedName name="ETC_4_SE_N3" localSheetId="18">#REF!</definedName>
    <definedName name="ETC_4_SE_N3" localSheetId="11">#REF!</definedName>
    <definedName name="ETC_4_SE_N3" localSheetId="66">#REF!</definedName>
    <definedName name="ETC_4_SE_N3" localSheetId="13">#REF!</definedName>
    <definedName name="ETC_4_SE_N3" localSheetId="6">#REF!</definedName>
    <definedName name="ETC_4_SE_N3" localSheetId="16">#REF!</definedName>
    <definedName name="ETC_4_SE_N3" localSheetId="9">#REF!</definedName>
    <definedName name="ETC_4_SE_N3" localSheetId="17">#REF!</definedName>
    <definedName name="ETC_4_SE_N3" localSheetId="10">#REF!</definedName>
    <definedName name="ETC_4_SE_N3" localSheetId="15">#REF!</definedName>
    <definedName name="ETC_4_SE_N3" localSheetId="8">#REF!</definedName>
    <definedName name="ETC_4_SE_N3" localSheetId="14">#REF!</definedName>
    <definedName name="ETC_4_SE_N3" localSheetId="7">#REF!</definedName>
    <definedName name="ETC_4_SE_N3" localSheetId="26">#REF!</definedName>
    <definedName name="ETC_4_SE_N3" localSheetId="102">#REF!</definedName>
    <definedName name="ETC_4_SE_N3" localSheetId="12">#REF!</definedName>
    <definedName name="ETC_4_SE_N3">#REF!</definedName>
    <definedName name="ETC_4_SE_N4" localSheetId="18">#REF!</definedName>
    <definedName name="ETC_4_SE_N4" localSheetId="11">#REF!</definedName>
    <definedName name="ETC_4_SE_N4" localSheetId="66">#REF!</definedName>
    <definedName name="ETC_4_SE_N4" localSheetId="13">#REF!</definedName>
    <definedName name="ETC_4_SE_N4" localSheetId="6">#REF!</definedName>
    <definedName name="ETC_4_SE_N4" localSheetId="16">#REF!</definedName>
    <definedName name="ETC_4_SE_N4" localSheetId="9">#REF!</definedName>
    <definedName name="ETC_4_SE_N4" localSheetId="17">#REF!</definedName>
    <definedName name="ETC_4_SE_N4" localSheetId="10">#REF!</definedName>
    <definedName name="ETC_4_SE_N4" localSheetId="15">#REF!</definedName>
    <definedName name="ETC_4_SE_N4" localSheetId="8">#REF!</definedName>
    <definedName name="ETC_4_SE_N4" localSheetId="14">#REF!</definedName>
    <definedName name="ETC_4_SE_N4" localSheetId="7">#REF!</definedName>
    <definedName name="ETC_4_SE_N4" localSheetId="26">#REF!</definedName>
    <definedName name="ETC_4_SE_N4" localSheetId="102">#REF!</definedName>
    <definedName name="ETC_4_SE_N4" localSheetId="12">#REF!</definedName>
    <definedName name="ETC_4_SE_N4">#REF!</definedName>
    <definedName name="ETC_5_SE_N3" localSheetId="18">#REF!</definedName>
    <definedName name="ETC_5_SE_N3" localSheetId="11">#REF!</definedName>
    <definedName name="ETC_5_SE_N3" localSheetId="66">#REF!</definedName>
    <definedName name="ETC_5_SE_N3" localSheetId="13">#REF!</definedName>
    <definedName name="ETC_5_SE_N3" localSheetId="6">#REF!</definedName>
    <definedName name="ETC_5_SE_N3" localSheetId="16">#REF!</definedName>
    <definedName name="ETC_5_SE_N3" localSheetId="9">#REF!</definedName>
    <definedName name="ETC_5_SE_N3" localSheetId="17">#REF!</definedName>
    <definedName name="ETC_5_SE_N3" localSheetId="10">#REF!</definedName>
    <definedName name="ETC_5_SE_N3" localSheetId="15">#REF!</definedName>
    <definedName name="ETC_5_SE_N3" localSheetId="8">#REF!</definedName>
    <definedName name="ETC_5_SE_N3" localSheetId="14">#REF!</definedName>
    <definedName name="ETC_5_SE_N3" localSheetId="7">#REF!</definedName>
    <definedName name="ETC_5_SE_N3" localSheetId="26">#REF!</definedName>
    <definedName name="ETC_5_SE_N3" localSheetId="102">#REF!</definedName>
    <definedName name="ETC_5_SE_N3" localSheetId="12">#REF!</definedName>
    <definedName name="ETC_5_SE_N3">#REF!</definedName>
    <definedName name="ETC_5_SE_N4" localSheetId="18">#REF!</definedName>
    <definedName name="ETC_5_SE_N4" localSheetId="11">#REF!</definedName>
    <definedName name="ETC_5_SE_N4" localSheetId="66">#REF!</definedName>
    <definedName name="ETC_5_SE_N4" localSheetId="13">#REF!</definedName>
    <definedName name="ETC_5_SE_N4" localSheetId="6">#REF!</definedName>
    <definedName name="ETC_5_SE_N4" localSheetId="16">#REF!</definedName>
    <definedName name="ETC_5_SE_N4" localSheetId="9">#REF!</definedName>
    <definedName name="ETC_5_SE_N4" localSheetId="17">#REF!</definedName>
    <definedName name="ETC_5_SE_N4" localSheetId="10">#REF!</definedName>
    <definedName name="ETC_5_SE_N4" localSheetId="15">#REF!</definedName>
    <definedName name="ETC_5_SE_N4" localSheetId="8">#REF!</definedName>
    <definedName name="ETC_5_SE_N4" localSheetId="14">#REF!</definedName>
    <definedName name="ETC_5_SE_N4" localSheetId="7">#REF!</definedName>
    <definedName name="ETC_5_SE_N4" localSheetId="26">#REF!</definedName>
    <definedName name="ETC_5_SE_N4" localSheetId="102">#REF!</definedName>
    <definedName name="ETC_5_SE_N4" localSheetId="12">#REF!</definedName>
    <definedName name="ETC_5_SE_N4">#REF!</definedName>
    <definedName name="ETC_6_SE_N3" localSheetId="18">#REF!</definedName>
    <definedName name="ETC_6_SE_N3" localSheetId="11">#REF!</definedName>
    <definedName name="ETC_6_SE_N3" localSheetId="66">#REF!</definedName>
    <definedName name="ETC_6_SE_N3" localSheetId="13">#REF!</definedName>
    <definedName name="ETC_6_SE_N3" localSheetId="6">#REF!</definedName>
    <definedName name="ETC_6_SE_N3" localSheetId="16">#REF!</definedName>
    <definedName name="ETC_6_SE_N3" localSheetId="9">#REF!</definedName>
    <definedName name="ETC_6_SE_N3" localSheetId="17">#REF!</definedName>
    <definedName name="ETC_6_SE_N3" localSheetId="10">#REF!</definedName>
    <definedName name="ETC_6_SE_N3" localSheetId="15">#REF!</definedName>
    <definedName name="ETC_6_SE_N3" localSheetId="8">#REF!</definedName>
    <definedName name="ETC_6_SE_N3" localSheetId="14">#REF!</definedName>
    <definedName name="ETC_6_SE_N3" localSheetId="7">#REF!</definedName>
    <definedName name="ETC_6_SE_N3" localSheetId="26">#REF!</definedName>
    <definedName name="ETC_6_SE_N3" localSheetId="102">#REF!</definedName>
    <definedName name="ETC_6_SE_N3" localSheetId="12">#REF!</definedName>
    <definedName name="ETC_6_SE_N3">#REF!</definedName>
    <definedName name="ETC_7_SE_N3" localSheetId="18">#REF!</definedName>
    <definedName name="ETC_7_SE_N3" localSheetId="11">#REF!</definedName>
    <definedName name="ETC_7_SE_N3" localSheetId="66">#REF!</definedName>
    <definedName name="ETC_7_SE_N3" localSheetId="13">#REF!</definedName>
    <definedName name="ETC_7_SE_N3" localSheetId="6">#REF!</definedName>
    <definedName name="ETC_7_SE_N3" localSheetId="16">#REF!</definedName>
    <definedName name="ETC_7_SE_N3" localSheetId="9">#REF!</definedName>
    <definedName name="ETC_7_SE_N3" localSheetId="17">#REF!</definedName>
    <definedName name="ETC_7_SE_N3" localSheetId="10">#REF!</definedName>
    <definedName name="ETC_7_SE_N3" localSheetId="15">#REF!</definedName>
    <definedName name="ETC_7_SE_N3" localSheetId="8">#REF!</definedName>
    <definedName name="ETC_7_SE_N3" localSheetId="14">#REF!</definedName>
    <definedName name="ETC_7_SE_N3" localSheetId="7">#REF!</definedName>
    <definedName name="ETC_7_SE_N3" localSheetId="26">#REF!</definedName>
    <definedName name="ETC_7_SE_N3" localSheetId="102">#REF!</definedName>
    <definedName name="ETC_7_SE_N3" localSheetId="12">#REF!</definedName>
    <definedName name="ETC_7_SE_N3">#REF!</definedName>
    <definedName name="ETC_8_SE_N3" localSheetId="18">#REF!</definedName>
    <definedName name="ETC_8_SE_N3" localSheetId="11">#REF!</definedName>
    <definedName name="ETC_8_SE_N3" localSheetId="66">#REF!</definedName>
    <definedName name="ETC_8_SE_N3" localSheetId="13">#REF!</definedName>
    <definedName name="ETC_8_SE_N3" localSheetId="6">#REF!</definedName>
    <definedName name="ETC_8_SE_N3" localSheetId="16">#REF!</definedName>
    <definedName name="ETC_8_SE_N3" localSheetId="9">#REF!</definedName>
    <definedName name="ETC_8_SE_N3" localSheetId="17">#REF!</definedName>
    <definedName name="ETC_8_SE_N3" localSheetId="10">#REF!</definedName>
    <definedName name="ETC_8_SE_N3" localSheetId="15">#REF!</definedName>
    <definedName name="ETC_8_SE_N3" localSheetId="8">#REF!</definedName>
    <definedName name="ETC_8_SE_N3" localSheetId="14">#REF!</definedName>
    <definedName name="ETC_8_SE_N3" localSheetId="7">#REF!</definedName>
    <definedName name="ETC_8_SE_N3" localSheetId="26">#REF!</definedName>
    <definedName name="ETC_8_SE_N3" localSheetId="102">#REF!</definedName>
    <definedName name="ETC_8_SE_N3" localSheetId="12">#REF!</definedName>
    <definedName name="ETC_8_SE_N3">#REF!</definedName>
    <definedName name="FACTOR_COBRE" localSheetId="18">#REF!</definedName>
    <definedName name="FACTOR_COBRE" localSheetId="11">#REF!</definedName>
    <definedName name="FACTOR_COBRE" localSheetId="66">#REF!</definedName>
    <definedName name="FACTOR_COBRE" localSheetId="13">#REF!</definedName>
    <definedName name="FACTOR_COBRE" localSheetId="6">#REF!</definedName>
    <definedName name="FACTOR_COBRE" localSheetId="16">#REF!</definedName>
    <definedName name="FACTOR_COBRE" localSheetId="9">#REF!</definedName>
    <definedName name="FACTOR_COBRE" localSheetId="17">#REF!</definedName>
    <definedName name="FACTOR_COBRE" localSheetId="10">#REF!</definedName>
    <definedName name="FACTOR_COBRE" localSheetId="15">#REF!</definedName>
    <definedName name="FACTOR_COBRE" localSheetId="8">#REF!</definedName>
    <definedName name="FACTOR_COBRE" localSheetId="14">#REF!</definedName>
    <definedName name="FACTOR_COBRE" localSheetId="7">#REF!</definedName>
    <definedName name="FACTOR_COBRE" localSheetId="26">#REF!</definedName>
    <definedName name="FACTOR_COBRE" localSheetId="102">#REF!</definedName>
    <definedName name="FACTOR_COBRE" localSheetId="12">#REF!</definedName>
    <definedName name="FACTOR_COBRE">#REF!</definedName>
    <definedName name="FACTOR_INDEXACIÓN" localSheetId="18">#REF!</definedName>
    <definedName name="FACTOR_INDEXACIÓN" localSheetId="11">#REF!</definedName>
    <definedName name="FACTOR_INDEXACIÓN" localSheetId="66">#REF!</definedName>
    <definedName name="FACTOR_INDEXACIÓN" localSheetId="13">#REF!</definedName>
    <definedName name="FACTOR_INDEXACIÓN" localSheetId="6">#REF!</definedName>
    <definedName name="FACTOR_INDEXACIÓN" localSheetId="16">#REF!</definedName>
    <definedName name="FACTOR_INDEXACIÓN" localSheetId="9">#REF!</definedName>
    <definedName name="FACTOR_INDEXACIÓN" localSheetId="17">#REF!</definedName>
    <definedName name="FACTOR_INDEXACIÓN" localSheetId="10">#REF!</definedName>
    <definedName name="FACTOR_INDEXACIÓN" localSheetId="15">#REF!</definedName>
    <definedName name="FACTOR_INDEXACIÓN" localSheetId="8">#REF!</definedName>
    <definedName name="FACTOR_INDEXACIÓN" localSheetId="14">#REF!</definedName>
    <definedName name="FACTOR_INDEXACIÓN" localSheetId="7">#REF!</definedName>
    <definedName name="FACTOR_INDEXACIÓN" localSheetId="26">#REF!</definedName>
    <definedName name="FACTOR_INDEXACIÓN" localSheetId="102">#REF!</definedName>
    <definedName name="FACTOR_INDEXACIÓN" localSheetId="12">#REF!</definedName>
    <definedName name="FACTOR_INDEXACIÓN">#REF!</definedName>
    <definedName name="FACTOR_PONDERACIÓN_PRECIOS" localSheetId="18">#REF!</definedName>
    <definedName name="FACTOR_PONDERACIÓN_PRECIOS" localSheetId="11">#REF!</definedName>
    <definedName name="FACTOR_PONDERACIÓN_PRECIOS" localSheetId="66">#REF!</definedName>
    <definedName name="FACTOR_PONDERACIÓN_PRECIOS" localSheetId="13">#REF!</definedName>
    <definedName name="FACTOR_PONDERACIÓN_PRECIOS" localSheetId="6">#REF!</definedName>
    <definedName name="FACTOR_PONDERACIÓN_PRECIOS" localSheetId="16">#REF!</definedName>
    <definedName name="FACTOR_PONDERACIÓN_PRECIOS" localSheetId="9">#REF!</definedName>
    <definedName name="FACTOR_PONDERACIÓN_PRECIOS" localSheetId="17">#REF!</definedName>
    <definedName name="FACTOR_PONDERACIÓN_PRECIOS" localSheetId="10">#REF!</definedName>
    <definedName name="FACTOR_PONDERACIÓN_PRECIOS" localSheetId="15">#REF!</definedName>
    <definedName name="FACTOR_PONDERACIÓN_PRECIOS" localSheetId="8">#REF!</definedName>
    <definedName name="FACTOR_PONDERACIÓN_PRECIOS" localSheetId="14">#REF!</definedName>
    <definedName name="FACTOR_PONDERACIÓN_PRECIOS" localSheetId="7">#REF!</definedName>
    <definedName name="FACTOR_PONDERACIÓN_PRECIOS" localSheetId="26">#REF!</definedName>
    <definedName name="FACTOR_PONDERACIÓN_PRECIOS" localSheetId="102">#REF!</definedName>
    <definedName name="FACTOR_PONDERACIÓN_PRECIOS" localSheetId="12">#REF!</definedName>
    <definedName name="FACTOR_PONDERACIÓN_PRECIOS">#REF!</definedName>
    <definedName name="FACTOR_REPUESTOS_SE" localSheetId="18">#REF!</definedName>
    <definedName name="FACTOR_REPUESTOS_SE" localSheetId="11">#REF!</definedName>
    <definedName name="FACTOR_REPUESTOS_SE" localSheetId="66">#REF!</definedName>
    <definedName name="FACTOR_REPUESTOS_SE" localSheetId="13">#REF!</definedName>
    <definedName name="FACTOR_REPUESTOS_SE" localSheetId="6">#REF!</definedName>
    <definedName name="FACTOR_REPUESTOS_SE" localSheetId="16">#REF!</definedName>
    <definedName name="FACTOR_REPUESTOS_SE" localSheetId="9">#REF!</definedName>
    <definedName name="FACTOR_REPUESTOS_SE" localSheetId="17">#REF!</definedName>
    <definedName name="FACTOR_REPUESTOS_SE" localSheetId="10">#REF!</definedName>
    <definedName name="FACTOR_REPUESTOS_SE" localSheetId="15">#REF!</definedName>
    <definedName name="FACTOR_REPUESTOS_SE" localSheetId="8">#REF!</definedName>
    <definedName name="FACTOR_REPUESTOS_SE" localSheetId="14">#REF!</definedName>
    <definedName name="FACTOR_REPUESTOS_SE" localSheetId="7">#REF!</definedName>
    <definedName name="FACTOR_REPUESTOS_SE" localSheetId="26">#REF!</definedName>
    <definedName name="FACTOR_REPUESTOS_SE" localSheetId="102">#REF!</definedName>
    <definedName name="FACTOR_REPUESTOS_SE" localSheetId="12">#REF!</definedName>
    <definedName name="FACTOR_REPUESTOS_SE">#REF!</definedName>
    <definedName name="FI_COMPENSACIONES_082" localSheetId="18">#REF!</definedName>
    <definedName name="FI_COMPENSACIONES_082" localSheetId="11">#REF!</definedName>
    <definedName name="FI_COMPENSACIONES_082" localSheetId="66">#REF!</definedName>
    <definedName name="FI_COMPENSACIONES_082" localSheetId="13">#REF!</definedName>
    <definedName name="FI_COMPENSACIONES_082" localSheetId="6">#REF!</definedName>
    <definedName name="FI_COMPENSACIONES_082" localSheetId="16">#REF!</definedName>
    <definedName name="FI_COMPENSACIONES_082" localSheetId="9">#REF!</definedName>
    <definedName name="FI_COMPENSACIONES_082" localSheetId="17">#REF!</definedName>
    <definedName name="FI_COMPENSACIONES_082" localSheetId="10">#REF!</definedName>
    <definedName name="FI_COMPENSACIONES_082" localSheetId="15">#REF!</definedName>
    <definedName name="FI_COMPENSACIONES_082" localSheetId="8">#REF!</definedName>
    <definedName name="FI_COMPENSACIONES_082" localSheetId="14">#REF!</definedName>
    <definedName name="FI_COMPENSACIONES_082" localSheetId="7">#REF!</definedName>
    <definedName name="FI_COMPENSACIONES_082" localSheetId="26">#REF!</definedName>
    <definedName name="FI_COMPENSACIONES_082" localSheetId="102">#REF!</definedName>
    <definedName name="FI_COMPENSACIONES_082" localSheetId="12">#REF!</definedName>
    <definedName name="FI_COMPENSACIONES_082">#REF!</definedName>
    <definedName name="FI_CREG_082" localSheetId="18">#REF!</definedName>
    <definedName name="FI_CREG_082" localSheetId="11">#REF!</definedName>
    <definedName name="FI_CREG_082" localSheetId="66">#REF!</definedName>
    <definedName name="FI_CREG_082" localSheetId="13">#REF!</definedName>
    <definedName name="FI_CREG_082" localSheetId="6">#REF!</definedName>
    <definedName name="FI_CREG_082" localSheetId="16">#REF!</definedName>
    <definedName name="FI_CREG_082" localSheetId="9">#REF!</definedName>
    <definedName name="FI_CREG_082" localSheetId="17">#REF!</definedName>
    <definedName name="FI_CREG_082" localSheetId="10">#REF!</definedName>
    <definedName name="FI_CREG_082" localSheetId="15">#REF!</definedName>
    <definedName name="FI_CREG_082" localSheetId="8">#REF!</definedName>
    <definedName name="FI_CREG_082" localSheetId="14">#REF!</definedName>
    <definedName name="FI_CREG_082" localSheetId="7">#REF!</definedName>
    <definedName name="FI_CREG_082" localSheetId="26">#REF!</definedName>
    <definedName name="FI_CREG_082" localSheetId="102">#REF!</definedName>
    <definedName name="FI_CREG_082" localSheetId="12">#REF!</definedName>
    <definedName name="FI_CREG_082">#REF!</definedName>
    <definedName name="FI_LÍNEAS_AEREAS_082" localSheetId="18">#REF!</definedName>
    <definedName name="FI_LÍNEAS_AEREAS_082" localSheetId="11">#REF!</definedName>
    <definedName name="FI_LÍNEAS_AEREAS_082" localSheetId="66">#REF!</definedName>
    <definedName name="FI_LÍNEAS_AEREAS_082" localSheetId="13">#REF!</definedName>
    <definedName name="FI_LÍNEAS_AEREAS_082" localSheetId="6">#REF!</definedName>
    <definedName name="FI_LÍNEAS_AEREAS_082" localSheetId="16">#REF!</definedName>
    <definedName name="FI_LÍNEAS_AEREAS_082" localSheetId="9">#REF!</definedName>
    <definedName name="FI_LÍNEAS_AEREAS_082" localSheetId="17">#REF!</definedName>
    <definedName name="FI_LÍNEAS_AEREAS_082" localSheetId="10">#REF!</definedName>
    <definedName name="FI_LÍNEAS_AEREAS_082" localSheetId="15">#REF!</definedName>
    <definedName name="FI_LÍNEAS_AEREAS_082" localSheetId="8">#REF!</definedName>
    <definedName name="FI_LÍNEAS_AEREAS_082" localSheetId="14">#REF!</definedName>
    <definedName name="FI_LÍNEAS_AEREAS_082" localSheetId="7">#REF!</definedName>
    <definedName name="FI_LÍNEAS_AEREAS_082" localSheetId="26">#REF!</definedName>
    <definedName name="FI_LÍNEAS_AEREAS_082" localSheetId="102">#REF!</definedName>
    <definedName name="FI_LÍNEAS_AEREAS_082" localSheetId="12">#REF!</definedName>
    <definedName name="FI_LÍNEAS_AEREAS_082">#REF!</definedName>
    <definedName name="FI_LÍNEAS_SUB_082" localSheetId="18">#REF!</definedName>
    <definedName name="FI_LÍNEAS_SUB_082" localSheetId="11">#REF!</definedName>
    <definedName name="FI_LÍNEAS_SUB_082" localSheetId="66">#REF!</definedName>
    <definedName name="FI_LÍNEAS_SUB_082" localSheetId="13">#REF!</definedName>
    <definedName name="FI_LÍNEAS_SUB_082" localSheetId="6">#REF!</definedName>
    <definedName name="FI_LÍNEAS_SUB_082" localSheetId="16">#REF!</definedName>
    <definedName name="FI_LÍNEAS_SUB_082" localSheetId="9">#REF!</definedName>
    <definedName name="FI_LÍNEAS_SUB_082" localSheetId="17">#REF!</definedName>
    <definedName name="FI_LÍNEAS_SUB_082" localSheetId="10">#REF!</definedName>
    <definedName name="FI_LÍNEAS_SUB_082" localSheetId="15">#REF!</definedName>
    <definedName name="FI_LÍNEAS_SUB_082" localSheetId="8">#REF!</definedName>
    <definedName name="FI_LÍNEAS_SUB_082" localSheetId="14">#REF!</definedName>
    <definedName name="FI_LÍNEAS_SUB_082" localSheetId="7">#REF!</definedName>
    <definedName name="FI_LÍNEAS_SUB_082" localSheetId="26">#REF!</definedName>
    <definedName name="FI_LÍNEAS_SUB_082" localSheetId="102">#REF!</definedName>
    <definedName name="FI_LÍNEAS_SUB_082" localSheetId="12">#REF!</definedName>
    <definedName name="FI_LÍNEAS_SUB_082">#REF!</definedName>
    <definedName name="FI_SE_082" localSheetId="18">#REF!</definedName>
    <definedName name="FI_SE_082" localSheetId="11">#REF!</definedName>
    <definedName name="FI_SE_082" localSheetId="66">#REF!</definedName>
    <definedName name="FI_SE_082" localSheetId="13">#REF!</definedName>
    <definedName name="FI_SE_082" localSheetId="6">#REF!</definedName>
    <definedName name="FI_SE_082" localSheetId="16">#REF!</definedName>
    <definedName name="FI_SE_082" localSheetId="9">#REF!</definedName>
    <definedName name="FI_SE_082" localSheetId="17">#REF!</definedName>
    <definedName name="FI_SE_082" localSheetId="10">#REF!</definedName>
    <definedName name="FI_SE_082" localSheetId="15">#REF!</definedName>
    <definedName name="FI_SE_082" localSheetId="8">#REF!</definedName>
    <definedName name="FI_SE_082" localSheetId="14">#REF!</definedName>
    <definedName name="FI_SE_082" localSheetId="7">#REF!</definedName>
    <definedName name="FI_SE_082" localSheetId="26">#REF!</definedName>
    <definedName name="FI_SE_082" localSheetId="102">#REF!</definedName>
    <definedName name="FI_SE_082" localSheetId="12">#REF!</definedName>
    <definedName name="FI_SE_082">#REF!</definedName>
    <definedName name="FI_TRAFOS_082" localSheetId="18">#REF!</definedName>
    <definedName name="FI_TRAFOS_082" localSheetId="11">#REF!</definedName>
    <definedName name="FI_TRAFOS_082" localSheetId="66">#REF!</definedName>
    <definedName name="FI_TRAFOS_082" localSheetId="13">#REF!</definedName>
    <definedName name="FI_TRAFOS_082" localSheetId="6">#REF!</definedName>
    <definedName name="FI_TRAFOS_082" localSheetId="16">#REF!</definedName>
    <definedName name="FI_TRAFOS_082" localSheetId="9">#REF!</definedName>
    <definedName name="FI_TRAFOS_082" localSheetId="17">#REF!</definedName>
    <definedName name="FI_TRAFOS_082" localSheetId="10">#REF!</definedName>
    <definedName name="FI_TRAFOS_082" localSheetId="15">#REF!</definedName>
    <definedName name="FI_TRAFOS_082" localSheetId="8">#REF!</definedName>
    <definedName name="FI_TRAFOS_082" localSheetId="14">#REF!</definedName>
    <definedName name="FI_TRAFOS_082" localSheetId="7">#REF!</definedName>
    <definedName name="FI_TRAFOS_082" localSheetId="26">#REF!</definedName>
    <definedName name="FI_TRAFOS_082" localSheetId="102">#REF!</definedName>
    <definedName name="FI_TRAFOS_082" localSheetId="12">#REF!</definedName>
    <definedName name="FI_TRAFOS_082">#REF!</definedName>
    <definedName name="FI_UC_082" localSheetId="18">#REF!</definedName>
    <definedName name="FI_UC_082" localSheetId="11">#REF!</definedName>
    <definedName name="FI_UC_082" localSheetId="66">#REF!</definedName>
    <definedName name="FI_UC_082" localSheetId="13">#REF!</definedName>
    <definedName name="FI_UC_082" localSheetId="6">#REF!</definedName>
    <definedName name="FI_UC_082" localSheetId="16">#REF!</definedName>
    <definedName name="FI_UC_082" localSheetId="9">#REF!</definedName>
    <definedName name="FI_UC_082" localSheetId="17">#REF!</definedName>
    <definedName name="FI_UC_082" localSheetId="10">#REF!</definedName>
    <definedName name="FI_UC_082" localSheetId="15">#REF!</definedName>
    <definedName name="FI_UC_082" localSheetId="8">#REF!</definedName>
    <definedName name="FI_UC_082" localSheetId="14">#REF!</definedName>
    <definedName name="FI_UC_082" localSheetId="7">#REF!</definedName>
    <definedName name="FI_UC_082" localSheetId="26">#REF!</definedName>
    <definedName name="FI_UC_082" localSheetId="102">#REF!</definedName>
    <definedName name="FI_UC_082" localSheetId="12">#REF!</definedName>
    <definedName name="FI_UC_082">#REF!</definedName>
    <definedName name="ID_UC_CONEXIÓN_STN" localSheetId="18">#REF!</definedName>
    <definedName name="ID_UC_CONEXIÓN_STN" localSheetId="11">#REF!</definedName>
    <definedName name="ID_UC_CONEXIÓN_STN" localSheetId="66">#REF!</definedName>
    <definedName name="ID_UC_CONEXIÓN_STN" localSheetId="13">#REF!</definedName>
    <definedName name="ID_UC_CONEXIÓN_STN" localSheetId="6">#REF!</definedName>
    <definedName name="ID_UC_CONEXIÓN_STN" localSheetId="16">#REF!</definedName>
    <definedName name="ID_UC_CONEXIÓN_STN" localSheetId="9">#REF!</definedName>
    <definedName name="ID_UC_CONEXIÓN_STN" localSheetId="17">#REF!</definedName>
    <definedName name="ID_UC_CONEXIÓN_STN" localSheetId="10">#REF!</definedName>
    <definedName name="ID_UC_CONEXIÓN_STN" localSheetId="15">#REF!</definedName>
    <definedName name="ID_UC_CONEXIÓN_STN" localSheetId="8">#REF!</definedName>
    <definedName name="ID_UC_CONEXIÓN_STN" localSheetId="14">#REF!</definedName>
    <definedName name="ID_UC_CONEXIÓN_STN" localSheetId="7">#REF!</definedName>
    <definedName name="ID_UC_CONEXIÓN_STN" localSheetId="26">#REF!</definedName>
    <definedName name="ID_UC_CONEXIÓN_STN" localSheetId="102">#REF!</definedName>
    <definedName name="ID_UC_CONEXIÓN_STN" localSheetId="12">#REF!</definedName>
    <definedName name="ID_UC_CONEXIÓN_STN">#REF!</definedName>
    <definedName name="ID_UC_SE_N2" localSheetId="18">#REF!</definedName>
    <definedName name="ID_UC_SE_N2" localSheetId="11">#REF!</definedName>
    <definedName name="ID_UC_SE_N2" localSheetId="66">#REF!</definedName>
    <definedName name="ID_UC_SE_N2" localSheetId="13">#REF!</definedName>
    <definedName name="ID_UC_SE_N2" localSheetId="6">#REF!</definedName>
    <definedName name="ID_UC_SE_N2" localSheetId="16">#REF!</definedName>
    <definedName name="ID_UC_SE_N2" localSheetId="9">#REF!</definedName>
    <definedName name="ID_UC_SE_N2" localSheetId="17">#REF!</definedName>
    <definedName name="ID_UC_SE_N2" localSheetId="10">#REF!</definedName>
    <definedName name="ID_UC_SE_N2" localSheetId="15">#REF!</definedName>
    <definedName name="ID_UC_SE_N2" localSheetId="8">#REF!</definedName>
    <definedName name="ID_UC_SE_N2" localSheetId="14">#REF!</definedName>
    <definedName name="ID_UC_SE_N2" localSheetId="7">#REF!</definedName>
    <definedName name="ID_UC_SE_N2" localSheetId="26">#REF!</definedName>
    <definedName name="ID_UC_SE_N2" localSheetId="102">#REF!</definedName>
    <definedName name="ID_UC_SE_N2" localSheetId="12">#REF!</definedName>
    <definedName name="ID_UC_SE_N2">#REF!</definedName>
    <definedName name="ID_UC_SE_N3" localSheetId="18">#REF!</definedName>
    <definedName name="ID_UC_SE_N3" localSheetId="11">#REF!</definedName>
    <definedName name="ID_UC_SE_N3" localSheetId="66">#REF!</definedName>
    <definedName name="ID_UC_SE_N3" localSheetId="13">#REF!</definedName>
    <definedName name="ID_UC_SE_N3" localSheetId="6">#REF!</definedName>
    <definedName name="ID_UC_SE_N3" localSheetId="16">#REF!</definedName>
    <definedName name="ID_UC_SE_N3" localSheetId="9">#REF!</definedName>
    <definedName name="ID_UC_SE_N3" localSheetId="17">#REF!</definedName>
    <definedName name="ID_UC_SE_N3" localSheetId="10">#REF!</definedName>
    <definedName name="ID_UC_SE_N3" localSheetId="15">#REF!</definedName>
    <definedName name="ID_UC_SE_N3" localSheetId="8">#REF!</definedName>
    <definedName name="ID_UC_SE_N3" localSheetId="14">#REF!</definedName>
    <definedName name="ID_UC_SE_N3" localSheetId="7">#REF!</definedName>
    <definedName name="ID_UC_SE_N3" localSheetId="26">#REF!</definedName>
    <definedName name="ID_UC_SE_N3" localSheetId="102">#REF!</definedName>
    <definedName name="ID_UC_SE_N3" localSheetId="12">#REF!</definedName>
    <definedName name="ID_UC_SE_N3">#REF!</definedName>
    <definedName name="ID_UC_SE_N4" localSheetId="18">#REF!</definedName>
    <definedName name="ID_UC_SE_N4" localSheetId="11">#REF!</definedName>
    <definedName name="ID_UC_SE_N4" localSheetId="66">#REF!</definedName>
    <definedName name="ID_UC_SE_N4" localSheetId="13">#REF!</definedName>
    <definedName name="ID_UC_SE_N4" localSheetId="6">#REF!</definedName>
    <definedName name="ID_UC_SE_N4" localSheetId="16">#REF!</definedName>
    <definedName name="ID_UC_SE_N4" localSheetId="9">#REF!</definedName>
    <definedName name="ID_UC_SE_N4" localSheetId="17">#REF!</definedName>
    <definedName name="ID_UC_SE_N4" localSheetId="10">#REF!</definedName>
    <definedName name="ID_UC_SE_N4" localSheetId="15">#REF!</definedName>
    <definedName name="ID_UC_SE_N4" localSheetId="8">#REF!</definedName>
    <definedName name="ID_UC_SE_N4" localSheetId="14">#REF!</definedName>
    <definedName name="ID_UC_SE_N4" localSheetId="7">#REF!</definedName>
    <definedName name="ID_UC_SE_N4" localSheetId="26">#REF!</definedName>
    <definedName name="ID_UC_SE_N4" localSheetId="102">#REF!</definedName>
    <definedName name="ID_UC_SE_N4" localSheetId="12">#REF!</definedName>
    <definedName name="ID_UC_SE_N4">#REF!</definedName>
    <definedName name="IMPACTO_CAMBIOS_VALORACIÓN" localSheetId="18">#REF!</definedName>
    <definedName name="IMPACTO_CAMBIOS_VALORACIÓN" localSheetId="11">#REF!</definedName>
    <definedName name="IMPACTO_CAMBIOS_VALORACIÓN" localSheetId="66">#REF!</definedName>
    <definedName name="IMPACTO_CAMBIOS_VALORACIÓN" localSheetId="13">#REF!</definedName>
    <definedName name="IMPACTO_CAMBIOS_VALORACIÓN" localSheetId="6">#REF!</definedName>
    <definedName name="IMPACTO_CAMBIOS_VALORACIÓN" localSheetId="16">#REF!</definedName>
    <definedName name="IMPACTO_CAMBIOS_VALORACIÓN" localSheetId="9">#REF!</definedName>
    <definedName name="IMPACTO_CAMBIOS_VALORACIÓN" localSheetId="17">#REF!</definedName>
    <definedName name="IMPACTO_CAMBIOS_VALORACIÓN" localSheetId="10">#REF!</definedName>
    <definedName name="IMPACTO_CAMBIOS_VALORACIÓN" localSheetId="15">#REF!</definedName>
    <definedName name="IMPACTO_CAMBIOS_VALORACIÓN" localSheetId="8">#REF!</definedName>
    <definedName name="IMPACTO_CAMBIOS_VALORACIÓN" localSheetId="14">#REF!</definedName>
    <definedName name="IMPACTO_CAMBIOS_VALORACIÓN" localSheetId="7">#REF!</definedName>
    <definedName name="IMPACTO_CAMBIOS_VALORACIÓN" localSheetId="26">#REF!</definedName>
    <definedName name="IMPACTO_CAMBIOS_VALORACIÓN" localSheetId="102">#REF!</definedName>
    <definedName name="IMPACTO_CAMBIOS_VALORACIÓN" localSheetId="12">#REF!</definedName>
    <definedName name="IMPACTO_CAMBIOS_VALORACIÓN">#REF!</definedName>
    <definedName name="IMPACTO_LN2" localSheetId="18">#REF!</definedName>
    <definedName name="IMPACTO_LN2" localSheetId="11">#REF!</definedName>
    <definedName name="IMPACTO_LN2" localSheetId="66">#REF!</definedName>
    <definedName name="IMPACTO_LN2" localSheetId="13">#REF!</definedName>
    <definedName name="IMPACTO_LN2" localSheetId="6">#REF!</definedName>
    <definedName name="IMPACTO_LN2" localSheetId="16">#REF!</definedName>
    <definedName name="IMPACTO_LN2" localSheetId="9">#REF!</definedName>
    <definedName name="IMPACTO_LN2" localSheetId="17">#REF!</definedName>
    <definedName name="IMPACTO_LN2" localSheetId="10">#REF!</definedName>
    <definedName name="IMPACTO_LN2" localSheetId="15">#REF!</definedName>
    <definedName name="IMPACTO_LN2" localSheetId="8">#REF!</definedName>
    <definedName name="IMPACTO_LN2" localSheetId="14">#REF!</definedName>
    <definedName name="IMPACTO_LN2" localSheetId="7">#REF!</definedName>
    <definedName name="IMPACTO_LN2" localSheetId="26">#REF!</definedName>
    <definedName name="IMPACTO_LN2" localSheetId="102">#REF!</definedName>
    <definedName name="IMPACTO_LN2" localSheetId="12">#REF!</definedName>
    <definedName name="IMPACTO_LN2">#REF!</definedName>
    <definedName name="IMPACTO_LN3" localSheetId="18">#REF!</definedName>
    <definedName name="IMPACTO_LN3" localSheetId="11">#REF!</definedName>
    <definedName name="IMPACTO_LN3" localSheetId="66">#REF!</definedName>
    <definedName name="IMPACTO_LN3" localSheetId="13">#REF!</definedName>
    <definedName name="IMPACTO_LN3" localSheetId="6">#REF!</definedName>
    <definedName name="IMPACTO_LN3" localSheetId="16">#REF!</definedName>
    <definedName name="IMPACTO_LN3" localSheetId="9">#REF!</definedName>
    <definedName name="IMPACTO_LN3" localSheetId="17">#REF!</definedName>
    <definedName name="IMPACTO_LN3" localSheetId="10">#REF!</definedName>
    <definedName name="IMPACTO_LN3" localSheetId="15">#REF!</definedName>
    <definedName name="IMPACTO_LN3" localSheetId="8">#REF!</definedName>
    <definedName name="IMPACTO_LN3" localSheetId="14">#REF!</definedName>
    <definedName name="IMPACTO_LN3" localSheetId="7">#REF!</definedName>
    <definedName name="IMPACTO_LN3" localSheetId="26">#REF!</definedName>
    <definedName name="IMPACTO_LN3" localSheetId="102">#REF!</definedName>
    <definedName name="IMPACTO_LN3" localSheetId="12">#REF!</definedName>
    <definedName name="IMPACTO_LN3">#REF!</definedName>
    <definedName name="IMPACTO_LN4" localSheetId="18">#REF!</definedName>
    <definedName name="IMPACTO_LN4" localSheetId="11">#REF!</definedName>
    <definedName name="IMPACTO_LN4" localSheetId="66">#REF!</definedName>
    <definedName name="IMPACTO_LN4" localSheetId="13">#REF!</definedName>
    <definedName name="IMPACTO_LN4" localSheetId="6">#REF!</definedName>
    <definedName name="IMPACTO_LN4" localSheetId="16">#REF!</definedName>
    <definedName name="IMPACTO_LN4" localSheetId="9">#REF!</definedName>
    <definedName name="IMPACTO_LN4" localSheetId="17">#REF!</definedName>
    <definedName name="IMPACTO_LN4" localSheetId="10">#REF!</definedName>
    <definedName name="IMPACTO_LN4" localSheetId="15">#REF!</definedName>
    <definedName name="IMPACTO_LN4" localSheetId="8">#REF!</definedName>
    <definedName name="IMPACTO_LN4" localSheetId="14">#REF!</definedName>
    <definedName name="IMPACTO_LN4" localSheetId="7">#REF!</definedName>
    <definedName name="IMPACTO_LN4" localSheetId="26">#REF!</definedName>
    <definedName name="IMPACTO_LN4" localSheetId="102">#REF!</definedName>
    <definedName name="IMPACTO_LN4" localSheetId="12">#REF!</definedName>
    <definedName name="IMPACTO_LN4">#REF!</definedName>
    <definedName name="INDEXADORES" localSheetId="18">#REF!</definedName>
    <definedName name="INDEXADORES" localSheetId="11">#REF!</definedName>
    <definedName name="INDEXADORES" localSheetId="66">#REF!</definedName>
    <definedName name="INDEXADORES" localSheetId="13">#REF!</definedName>
    <definedName name="INDEXADORES" localSheetId="6">#REF!</definedName>
    <definedName name="INDEXADORES" localSheetId="16">#REF!</definedName>
    <definedName name="INDEXADORES" localSheetId="9">#REF!</definedName>
    <definedName name="INDEXADORES" localSheetId="17">#REF!</definedName>
    <definedName name="INDEXADORES" localSheetId="10">#REF!</definedName>
    <definedName name="INDEXADORES" localSheetId="15">#REF!</definedName>
    <definedName name="INDEXADORES" localSheetId="8">#REF!</definedName>
    <definedName name="INDEXADORES" localSheetId="14">#REF!</definedName>
    <definedName name="INDEXADORES" localSheetId="7">#REF!</definedName>
    <definedName name="INDEXADORES" localSheetId="26">#REF!</definedName>
    <definedName name="INDEXADORES" localSheetId="102">#REF!</definedName>
    <definedName name="INDEXADORES" localSheetId="12">#REF!</definedName>
    <definedName name="INDEXADORES">#REF!</definedName>
    <definedName name="INVENTARIO_UC_082" localSheetId="18">#REF!</definedName>
    <definedName name="INVENTARIO_UC_082" localSheetId="11">#REF!</definedName>
    <definedName name="INVENTARIO_UC_082" localSheetId="66">#REF!</definedName>
    <definedName name="INVENTARIO_UC_082" localSheetId="13">#REF!</definedName>
    <definedName name="INVENTARIO_UC_082" localSheetId="6">#REF!</definedName>
    <definedName name="INVENTARIO_UC_082" localSheetId="16">#REF!</definedName>
    <definedName name="INVENTARIO_UC_082" localSheetId="9">#REF!</definedName>
    <definedName name="INVENTARIO_UC_082" localSheetId="17">#REF!</definedName>
    <definedName name="INVENTARIO_UC_082" localSheetId="10">#REF!</definedName>
    <definedName name="INVENTARIO_UC_082" localSheetId="15">#REF!</definedName>
    <definedName name="INVENTARIO_UC_082" localSheetId="8">#REF!</definedName>
    <definedName name="INVENTARIO_UC_082" localSheetId="14">#REF!</definedName>
    <definedName name="INVENTARIO_UC_082" localSheetId="7">#REF!</definedName>
    <definedName name="INVENTARIO_UC_082" localSheetId="26">#REF!</definedName>
    <definedName name="INVENTARIO_UC_082" localSheetId="102">#REF!</definedName>
    <definedName name="INVENTARIO_UC_082" localSheetId="12">#REF!</definedName>
    <definedName name="INVENTARIO_UC_082">#REF!</definedName>
    <definedName name="LISTA_ESTRUCTURAS_LN4" localSheetId="18">#REF!</definedName>
    <definedName name="LISTA_ESTRUCTURAS_LN4" localSheetId="11">#REF!</definedName>
    <definedName name="LISTA_ESTRUCTURAS_LN4" localSheetId="66">#REF!</definedName>
    <definedName name="LISTA_ESTRUCTURAS_LN4" localSheetId="13">#REF!</definedName>
    <definedName name="LISTA_ESTRUCTURAS_LN4" localSheetId="6">#REF!</definedName>
    <definedName name="LISTA_ESTRUCTURAS_LN4" localSheetId="16">#REF!</definedName>
    <definedName name="LISTA_ESTRUCTURAS_LN4" localSheetId="9">#REF!</definedName>
    <definedName name="LISTA_ESTRUCTURAS_LN4" localSheetId="17">#REF!</definedName>
    <definedName name="LISTA_ESTRUCTURAS_LN4" localSheetId="10">#REF!</definedName>
    <definedName name="LISTA_ESTRUCTURAS_LN4" localSheetId="15">#REF!</definedName>
    <definedName name="LISTA_ESTRUCTURAS_LN4" localSheetId="8">#REF!</definedName>
    <definedName name="LISTA_ESTRUCTURAS_LN4" localSheetId="14">#REF!</definedName>
    <definedName name="LISTA_ESTRUCTURAS_LN4" localSheetId="7">#REF!</definedName>
    <definedName name="LISTA_ESTRUCTURAS_LN4" localSheetId="26">#REF!</definedName>
    <definedName name="LISTA_ESTRUCTURAS_LN4" localSheetId="102">#REF!</definedName>
    <definedName name="LISTA_ESTRUCTURAS_LN4" localSheetId="12">#REF!</definedName>
    <definedName name="LISTA_ESTRUCTURAS_LN4">#REF!</definedName>
    <definedName name="LISTA_SE_N4" localSheetId="18">#REF!</definedName>
    <definedName name="LISTA_SE_N4" localSheetId="11">#REF!</definedName>
    <definedName name="LISTA_SE_N4" localSheetId="66">#REF!</definedName>
    <definedName name="LISTA_SE_N4" localSheetId="13">#REF!</definedName>
    <definedName name="LISTA_SE_N4" localSheetId="6">#REF!</definedName>
    <definedName name="LISTA_SE_N4" localSheetId="16">#REF!</definedName>
    <definedName name="LISTA_SE_N4" localSheetId="9">#REF!</definedName>
    <definedName name="LISTA_SE_N4" localSheetId="17">#REF!</definedName>
    <definedName name="LISTA_SE_N4" localSheetId="10">#REF!</definedName>
    <definedName name="LISTA_SE_N4" localSheetId="15">#REF!</definedName>
    <definedName name="LISTA_SE_N4" localSheetId="8">#REF!</definedName>
    <definedName name="LISTA_SE_N4" localSheetId="14">#REF!</definedName>
    <definedName name="LISTA_SE_N4" localSheetId="7">#REF!</definedName>
    <definedName name="LISTA_SE_N4" localSheetId="26">#REF!</definedName>
    <definedName name="LISTA_SE_N4" localSheetId="102">#REF!</definedName>
    <definedName name="LISTA_SE_N4" localSheetId="12">#REF!</definedName>
    <definedName name="LISTA_SE_N4">#REF!</definedName>
    <definedName name="LISTA_UC_CONEXIÓN_STN" localSheetId="18">#REF!</definedName>
    <definedName name="LISTA_UC_CONEXIÓN_STN" localSheetId="11">#REF!</definedName>
    <definedName name="LISTA_UC_CONEXIÓN_STN" localSheetId="66">#REF!</definedName>
    <definedName name="LISTA_UC_CONEXIÓN_STN" localSheetId="13">#REF!</definedName>
    <definedName name="LISTA_UC_CONEXIÓN_STN" localSheetId="6">#REF!</definedName>
    <definedName name="LISTA_UC_CONEXIÓN_STN" localSheetId="16">#REF!</definedName>
    <definedName name="LISTA_UC_CONEXIÓN_STN" localSheetId="9">#REF!</definedName>
    <definedName name="LISTA_UC_CONEXIÓN_STN" localSheetId="17">#REF!</definedName>
    <definedName name="LISTA_UC_CONEXIÓN_STN" localSheetId="10">#REF!</definedName>
    <definedName name="LISTA_UC_CONEXIÓN_STN" localSheetId="15">#REF!</definedName>
    <definedName name="LISTA_UC_CONEXIÓN_STN" localSheetId="8">#REF!</definedName>
    <definedName name="LISTA_UC_CONEXIÓN_STN" localSheetId="14">#REF!</definedName>
    <definedName name="LISTA_UC_CONEXIÓN_STN" localSheetId="7">#REF!</definedName>
    <definedName name="LISTA_UC_CONEXIÓN_STN" localSheetId="26">#REF!</definedName>
    <definedName name="LISTA_UC_CONEXIÓN_STN" localSheetId="102">#REF!</definedName>
    <definedName name="LISTA_UC_CONEXIÓN_STN" localSheetId="12">#REF!</definedName>
    <definedName name="LISTA_UC_CONEXIÓN_STN">#REF!</definedName>
    <definedName name="LISTA_UC_SE_N2" localSheetId="18">#REF!</definedName>
    <definedName name="LISTA_UC_SE_N2" localSheetId="11">#REF!</definedName>
    <definedName name="LISTA_UC_SE_N2" localSheetId="66">#REF!</definedName>
    <definedName name="LISTA_UC_SE_N2" localSheetId="13">#REF!</definedName>
    <definedName name="LISTA_UC_SE_N2" localSheetId="6">#REF!</definedName>
    <definedName name="LISTA_UC_SE_N2" localSheetId="16">#REF!</definedName>
    <definedName name="LISTA_UC_SE_N2" localSheetId="9">#REF!</definedName>
    <definedName name="LISTA_UC_SE_N2" localSheetId="17">#REF!</definedName>
    <definedName name="LISTA_UC_SE_N2" localSheetId="10">#REF!</definedName>
    <definedName name="LISTA_UC_SE_N2" localSheetId="15">#REF!</definedName>
    <definedName name="LISTA_UC_SE_N2" localSheetId="8">#REF!</definedName>
    <definedName name="LISTA_UC_SE_N2" localSheetId="14">#REF!</definedName>
    <definedName name="LISTA_UC_SE_N2" localSheetId="7">#REF!</definedName>
    <definedName name="LISTA_UC_SE_N2" localSheetId="26">#REF!</definedName>
    <definedName name="LISTA_UC_SE_N2" localSheetId="102">#REF!</definedName>
    <definedName name="LISTA_UC_SE_N2" localSheetId="12">#REF!</definedName>
    <definedName name="LISTA_UC_SE_N2">#REF!</definedName>
    <definedName name="LISTA_UC_SE_N3" localSheetId="18">#REF!</definedName>
    <definedName name="LISTA_UC_SE_N3" localSheetId="11">#REF!</definedName>
    <definedName name="LISTA_UC_SE_N3" localSheetId="66">#REF!</definedName>
    <definedName name="LISTA_UC_SE_N3" localSheetId="13">#REF!</definedName>
    <definedName name="LISTA_UC_SE_N3" localSheetId="6">#REF!</definedName>
    <definedName name="LISTA_UC_SE_N3" localSheetId="16">#REF!</definedName>
    <definedName name="LISTA_UC_SE_N3" localSheetId="9">#REF!</definedName>
    <definedName name="LISTA_UC_SE_N3" localSheetId="17">#REF!</definedName>
    <definedName name="LISTA_UC_SE_N3" localSheetId="10">#REF!</definedName>
    <definedName name="LISTA_UC_SE_N3" localSheetId="15">#REF!</definedName>
    <definedName name="LISTA_UC_SE_N3" localSheetId="8">#REF!</definedName>
    <definedName name="LISTA_UC_SE_N3" localSheetId="14">#REF!</definedName>
    <definedName name="LISTA_UC_SE_N3" localSheetId="7">#REF!</definedName>
    <definedName name="LISTA_UC_SE_N3" localSheetId="26">#REF!</definedName>
    <definedName name="LISTA_UC_SE_N3" localSheetId="102">#REF!</definedName>
    <definedName name="LISTA_UC_SE_N3" localSheetId="12">#REF!</definedName>
    <definedName name="LISTA_UC_SE_N3">#REF!</definedName>
    <definedName name="LISTA_UC_SE_N4" localSheetId="18">#REF!</definedName>
    <definedName name="LISTA_UC_SE_N4" localSheetId="11">#REF!</definedName>
    <definedName name="LISTA_UC_SE_N4" localSheetId="66">#REF!</definedName>
    <definedName name="LISTA_UC_SE_N4" localSheetId="13">#REF!</definedName>
    <definedName name="LISTA_UC_SE_N4" localSheetId="6">#REF!</definedName>
    <definedName name="LISTA_UC_SE_N4" localSheetId="16">#REF!</definedName>
    <definedName name="LISTA_UC_SE_N4" localSheetId="9">#REF!</definedName>
    <definedName name="LISTA_UC_SE_N4" localSheetId="17">#REF!</definedName>
    <definedName name="LISTA_UC_SE_N4" localSheetId="10">#REF!</definedName>
    <definedName name="LISTA_UC_SE_N4" localSheetId="15">#REF!</definedName>
    <definedName name="LISTA_UC_SE_N4" localSheetId="8">#REF!</definedName>
    <definedName name="LISTA_UC_SE_N4" localSheetId="14">#REF!</definedName>
    <definedName name="LISTA_UC_SE_N4" localSheetId="7">#REF!</definedName>
    <definedName name="LISTA_UC_SE_N4" localSheetId="26">#REF!</definedName>
    <definedName name="LISTA_UC_SE_N4" localSheetId="102">#REF!</definedName>
    <definedName name="LISTA_UC_SE_N4" localSheetId="12">#REF!</definedName>
    <definedName name="LISTA_UC_SE_N4">#REF!</definedName>
    <definedName name="LOCALIZACION_UC_LN2" localSheetId="18">#REF!</definedName>
    <definedName name="LOCALIZACION_UC_LN2" localSheetId="11">#REF!</definedName>
    <definedName name="LOCALIZACION_UC_LN2" localSheetId="66">#REF!</definedName>
    <definedName name="LOCALIZACION_UC_LN2" localSheetId="13">#REF!</definedName>
    <definedName name="LOCALIZACION_UC_LN2" localSheetId="6">#REF!</definedName>
    <definedName name="LOCALIZACION_UC_LN2" localSheetId="16">#REF!</definedName>
    <definedName name="LOCALIZACION_UC_LN2" localSheetId="9">#REF!</definedName>
    <definedName name="LOCALIZACION_UC_LN2" localSheetId="17">#REF!</definedName>
    <definedName name="LOCALIZACION_UC_LN2" localSheetId="10">#REF!</definedName>
    <definedName name="LOCALIZACION_UC_LN2" localSheetId="15">#REF!</definedName>
    <definedName name="LOCALIZACION_UC_LN2" localSheetId="8">#REF!</definedName>
    <definedName name="LOCALIZACION_UC_LN2" localSheetId="14">#REF!</definedName>
    <definedName name="LOCALIZACION_UC_LN2" localSheetId="7">#REF!</definedName>
    <definedName name="LOCALIZACION_UC_LN2" localSheetId="26">#REF!</definedName>
    <definedName name="LOCALIZACION_UC_LN2" localSheetId="102">#REF!</definedName>
    <definedName name="LOCALIZACION_UC_LN2" localSheetId="12">#REF!</definedName>
    <definedName name="LOCALIZACION_UC_LN2">#REF!</definedName>
    <definedName name="MONTAJE_N2L1_N2L12" localSheetId="18">#REF!</definedName>
    <definedName name="MONTAJE_N2L1_N2L12" localSheetId="11">#REF!</definedName>
    <definedName name="MONTAJE_N2L1_N2L12" localSheetId="66">#REF!</definedName>
    <definedName name="MONTAJE_N2L1_N2L12" localSheetId="13">#REF!</definedName>
    <definedName name="MONTAJE_N2L1_N2L12" localSheetId="6">#REF!</definedName>
    <definedName name="MONTAJE_N2L1_N2L12" localSheetId="16">#REF!</definedName>
    <definedName name="MONTAJE_N2L1_N2L12" localSheetId="9">#REF!</definedName>
    <definedName name="MONTAJE_N2L1_N2L12" localSheetId="17">#REF!</definedName>
    <definedName name="MONTAJE_N2L1_N2L12" localSheetId="10">#REF!</definedName>
    <definedName name="MONTAJE_N2L1_N2L12" localSheetId="15">#REF!</definedName>
    <definedName name="MONTAJE_N2L1_N2L12" localSheetId="8">#REF!</definedName>
    <definedName name="MONTAJE_N2L1_N2L12" localSheetId="14">#REF!</definedName>
    <definedName name="MONTAJE_N2L1_N2L12" localSheetId="7">#REF!</definedName>
    <definedName name="MONTAJE_N2L1_N2L12" localSheetId="26">#REF!</definedName>
    <definedName name="MONTAJE_N2L1_N2L12" localSheetId="102">#REF!</definedName>
    <definedName name="MONTAJE_N2L1_N2L12" localSheetId="12">#REF!</definedName>
    <definedName name="MONTAJE_N2L1_N2L12">#REF!</definedName>
    <definedName name="MONTAJE_N2L13_N2L24" localSheetId="18">#REF!</definedName>
    <definedName name="MONTAJE_N2L13_N2L24" localSheetId="11">#REF!</definedName>
    <definedName name="MONTAJE_N2L13_N2L24" localSheetId="66">#REF!</definedName>
    <definedName name="MONTAJE_N2L13_N2L24" localSheetId="13">#REF!</definedName>
    <definedName name="MONTAJE_N2L13_N2L24" localSheetId="6">#REF!</definedName>
    <definedName name="MONTAJE_N2L13_N2L24" localSheetId="16">#REF!</definedName>
    <definedName name="MONTAJE_N2L13_N2L24" localSheetId="9">#REF!</definedName>
    <definedName name="MONTAJE_N2L13_N2L24" localSheetId="17">#REF!</definedName>
    <definedName name="MONTAJE_N2L13_N2L24" localSheetId="10">#REF!</definedName>
    <definedName name="MONTAJE_N2L13_N2L24" localSheetId="15">#REF!</definedName>
    <definedName name="MONTAJE_N2L13_N2L24" localSheetId="8">#REF!</definedName>
    <definedName name="MONTAJE_N2L13_N2L24" localSheetId="14">#REF!</definedName>
    <definedName name="MONTAJE_N2L13_N2L24" localSheetId="7">#REF!</definedName>
    <definedName name="MONTAJE_N2L13_N2L24" localSheetId="26">#REF!</definedName>
    <definedName name="MONTAJE_N2L13_N2L24" localSheetId="102">#REF!</definedName>
    <definedName name="MONTAJE_N2L13_N2L24" localSheetId="12">#REF!</definedName>
    <definedName name="MONTAJE_N2L13_N2L24">#REF!</definedName>
    <definedName name="MONTAJE_N2L26_N2L34" localSheetId="18">#REF!</definedName>
    <definedName name="MONTAJE_N2L26_N2L34" localSheetId="11">#REF!</definedName>
    <definedName name="MONTAJE_N2L26_N2L34" localSheetId="66">#REF!</definedName>
    <definedName name="MONTAJE_N2L26_N2L34" localSheetId="13">#REF!</definedName>
    <definedName name="MONTAJE_N2L26_N2L34" localSheetId="6">#REF!</definedName>
    <definedName name="MONTAJE_N2L26_N2L34" localSheetId="16">#REF!</definedName>
    <definedName name="MONTAJE_N2L26_N2L34" localSheetId="9">#REF!</definedName>
    <definedName name="MONTAJE_N2L26_N2L34" localSheetId="17">#REF!</definedName>
    <definedName name="MONTAJE_N2L26_N2L34" localSheetId="10">#REF!</definedName>
    <definedName name="MONTAJE_N2L26_N2L34" localSheetId="15">#REF!</definedName>
    <definedName name="MONTAJE_N2L26_N2L34" localSheetId="8">#REF!</definedName>
    <definedName name="MONTAJE_N2L26_N2L34" localSheetId="14">#REF!</definedName>
    <definedName name="MONTAJE_N2L26_N2L34" localSheetId="7">#REF!</definedName>
    <definedName name="MONTAJE_N2L26_N2L34" localSheetId="26">#REF!</definedName>
    <definedName name="MONTAJE_N2L26_N2L34" localSheetId="102">#REF!</definedName>
    <definedName name="MONTAJE_N2L26_N2L34" localSheetId="12">#REF!</definedName>
    <definedName name="MONTAJE_N2L26_N2L34">#REF!</definedName>
    <definedName name="MONTAJE_N2L36_N2L52" localSheetId="18">#REF!</definedName>
    <definedName name="MONTAJE_N2L36_N2L52" localSheetId="11">#REF!</definedName>
    <definedName name="MONTAJE_N2L36_N2L52" localSheetId="66">#REF!</definedName>
    <definedName name="MONTAJE_N2L36_N2L52" localSheetId="13">#REF!</definedName>
    <definedName name="MONTAJE_N2L36_N2L52" localSheetId="6">#REF!</definedName>
    <definedName name="MONTAJE_N2L36_N2L52" localSheetId="16">#REF!</definedName>
    <definedName name="MONTAJE_N2L36_N2L52" localSheetId="9">#REF!</definedName>
    <definedName name="MONTAJE_N2L36_N2L52" localSheetId="17">#REF!</definedName>
    <definedName name="MONTAJE_N2L36_N2L52" localSheetId="10">#REF!</definedName>
    <definedName name="MONTAJE_N2L36_N2L52" localSheetId="15">#REF!</definedName>
    <definedName name="MONTAJE_N2L36_N2L52" localSheetId="8">#REF!</definedName>
    <definedName name="MONTAJE_N2L36_N2L52" localSheetId="14">#REF!</definedName>
    <definedName name="MONTAJE_N2L36_N2L52" localSheetId="7">#REF!</definedName>
    <definedName name="MONTAJE_N2L36_N2L52" localSheetId="26">#REF!</definedName>
    <definedName name="MONTAJE_N2L36_N2L52" localSheetId="102">#REF!</definedName>
    <definedName name="MONTAJE_N2L36_N2L52" localSheetId="12">#REF!</definedName>
    <definedName name="MONTAJE_N2L36_N2L52">#REF!</definedName>
    <definedName name="MONTAJE_N2L53_N2L64" localSheetId="18">#REF!</definedName>
    <definedName name="MONTAJE_N2L53_N2L64" localSheetId="11">#REF!</definedName>
    <definedName name="MONTAJE_N2L53_N2L64" localSheetId="66">#REF!</definedName>
    <definedName name="MONTAJE_N2L53_N2L64" localSheetId="13">#REF!</definedName>
    <definedName name="MONTAJE_N2L53_N2L64" localSheetId="6">#REF!</definedName>
    <definedName name="MONTAJE_N2L53_N2L64" localSheetId="16">#REF!</definedName>
    <definedName name="MONTAJE_N2L53_N2L64" localSheetId="9">#REF!</definedName>
    <definedName name="MONTAJE_N2L53_N2L64" localSheetId="17">#REF!</definedName>
    <definedName name="MONTAJE_N2L53_N2L64" localSheetId="10">#REF!</definedName>
    <definedName name="MONTAJE_N2L53_N2L64" localSheetId="15">#REF!</definedName>
    <definedName name="MONTAJE_N2L53_N2L64" localSheetId="8">#REF!</definedName>
    <definedName name="MONTAJE_N2L53_N2L64" localSheetId="14">#REF!</definedName>
    <definedName name="MONTAJE_N2L53_N2L64" localSheetId="7">#REF!</definedName>
    <definedName name="MONTAJE_N2L53_N2L64" localSheetId="26">#REF!</definedName>
    <definedName name="MONTAJE_N2L53_N2L64" localSheetId="102">#REF!</definedName>
    <definedName name="MONTAJE_N2L53_N2L64" localSheetId="12">#REF!</definedName>
    <definedName name="MONTAJE_N2L53_N2L64">#REF!</definedName>
    <definedName name="MONTAJE_N2L65_N2L68" localSheetId="18">#REF!</definedName>
    <definedName name="MONTAJE_N2L65_N2L68" localSheetId="11">#REF!</definedName>
    <definedName name="MONTAJE_N2L65_N2L68" localSheetId="66">#REF!</definedName>
    <definedName name="MONTAJE_N2L65_N2L68" localSheetId="13">#REF!</definedName>
    <definedName name="MONTAJE_N2L65_N2L68" localSheetId="6">#REF!</definedName>
    <definedName name="MONTAJE_N2L65_N2L68" localSheetId="16">#REF!</definedName>
    <definedName name="MONTAJE_N2L65_N2L68" localSheetId="9">#REF!</definedName>
    <definedName name="MONTAJE_N2L65_N2L68" localSheetId="17">#REF!</definedName>
    <definedName name="MONTAJE_N2L65_N2L68" localSheetId="10">#REF!</definedName>
    <definedName name="MONTAJE_N2L65_N2L68" localSheetId="15">#REF!</definedName>
    <definedName name="MONTAJE_N2L65_N2L68" localSheetId="8">#REF!</definedName>
    <definedName name="MONTAJE_N2L65_N2L68" localSheetId="14">#REF!</definedName>
    <definedName name="MONTAJE_N2L65_N2L68" localSheetId="7">#REF!</definedName>
    <definedName name="MONTAJE_N2L65_N2L68" localSheetId="26">#REF!</definedName>
    <definedName name="MONTAJE_N2L65_N2L68" localSheetId="102">#REF!</definedName>
    <definedName name="MONTAJE_N2L65_N2L68" localSheetId="12">#REF!</definedName>
    <definedName name="MONTAJE_N2L65_N2L68">#REF!</definedName>
    <definedName name="MONTAJE_N2L69_N2L72" localSheetId="18">#REF!</definedName>
    <definedName name="MONTAJE_N2L69_N2L72" localSheetId="11">#REF!</definedName>
    <definedName name="MONTAJE_N2L69_N2L72" localSheetId="66">#REF!</definedName>
    <definedName name="MONTAJE_N2L69_N2L72" localSheetId="13">#REF!</definedName>
    <definedName name="MONTAJE_N2L69_N2L72" localSheetId="6">#REF!</definedName>
    <definedName name="MONTAJE_N2L69_N2L72" localSheetId="16">#REF!</definedName>
    <definedName name="MONTAJE_N2L69_N2L72" localSheetId="9">#REF!</definedName>
    <definedName name="MONTAJE_N2L69_N2L72" localSheetId="17">#REF!</definedName>
    <definedName name="MONTAJE_N2L69_N2L72" localSheetId="10">#REF!</definedName>
    <definedName name="MONTAJE_N2L69_N2L72" localSheetId="15">#REF!</definedName>
    <definedName name="MONTAJE_N2L69_N2L72" localSheetId="8">#REF!</definedName>
    <definedName name="MONTAJE_N2L69_N2L72" localSheetId="14">#REF!</definedName>
    <definedName name="MONTAJE_N2L69_N2L72" localSheetId="7">#REF!</definedName>
    <definedName name="MONTAJE_N2L69_N2L72" localSheetId="26">#REF!</definedName>
    <definedName name="MONTAJE_N2L69_N2L72" localSheetId="102">#REF!</definedName>
    <definedName name="MONTAJE_N2L69_N2L72" localSheetId="12">#REF!</definedName>
    <definedName name="MONTAJE_N2L69_N2L72">#REF!</definedName>
    <definedName name="MONTAJE_N2L73_N2L76" localSheetId="18">#REF!</definedName>
    <definedName name="MONTAJE_N2L73_N2L76" localSheetId="11">#REF!</definedName>
    <definedName name="MONTAJE_N2L73_N2L76" localSheetId="66">#REF!</definedName>
    <definedName name="MONTAJE_N2L73_N2L76" localSheetId="13">#REF!</definedName>
    <definedName name="MONTAJE_N2L73_N2L76" localSheetId="6">#REF!</definedName>
    <definedName name="MONTAJE_N2L73_N2L76" localSheetId="16">#REF!</definedName>
    <definedName name="MONTAJE_N2L73_N2L76" localSheetId="9">#REF!</definedName>
    <definedName name="MONTAJE_N2L73_N2L76" localSheetId="17">#REF!</definedName>
    <definedName name="MONTAJE_N2L73_N2L76" localSheetId="10">#REF!</definedName>
    <definedName name="MONTAJE_N2L73_N2L76" localSheetId="15">#REF!</definedName>
    <definedName name="MONTAJE_N2L73_N2L76" localSheetId="8">#REF!</definedName>
    <definedName name="MONTAJE_N2L73_N2L76" localSheetId="14">#REF!</definedName>
    <definedName name="MONTAJE_N2L73_N2L76" localSheetId="7">#REF!</definedName>
    <definedName name="MONTAJE_N2L73_N2L76" localSheetId="26">#REF!</definedName>
    <definedName name="MONTAJE_N2L73_N2L76" localSheetId="102">#REF!</definedName>
    <definedName name="MONTAJE_N2L73_N2L76" localSheetId="12">#REF!</definedName>
    <definedName name="MONTAJE_N2L73_N2L76">#REF!</definedName>
    <definedName name="MONTAJE_N2L78" localSheetId="18">#REF!</definedName>
    <definedName name="MONTAJE_N2L78" localSheetId="11">#REF!</definedName>
    <definedName name="MONTAJE_N2L78" localSheetId="66">#REF!</definedName>
    <definedName name="MONTAJE_N2L78" localSheetId="13">#REF!</definedName>
    <definedName name="MONTAJE_N2L78" localSheetId="6">#REF!</definedName>
    <definedName name="MONTAJE_N2L78" localSheetId="16">#REF!</definedName>
    <definedName name="MONTAJE_N2L78" localSheetId="9">#REF!</definedName>
    <definedName name="MONTAJE_N2L78" localSheetId="17">#REF!</definedName>
    <definedName name="MONTAJE_N2L78" localSheetId="10">#REF!</definedName>
    <definedName name="MONTAJE_N2L78" localSheetId="15">#REF!</definedName>
    <definedName name="MONTAJE_N2L78" localSheetId="8">#REF!</definedName>
    <definedName name="MONTAJE_N2L78" localSheetId="14">#REF!</definedName>
    <definedName name="MONTAJE_N2L78" localSheetId="7">#REF!</definedName>
    <definedName name="MONTAJE_N2L78" localSheetId="26">#REF!</definedName>
    <definedName name="MONTAJE_N2L78" localSheetId="102">#REF!</definedName>
    <definedName name="MONTAJE_N2L78" localSheetId="12">#REF!</definedName>
    <definedName name="MONTAJE_N2L78">#REF!</definedName>
    <definedName name="MONTAJE_N2L79_N2L82" localSheetId="18">#REF!</definedName>
    <definedName name="MONTAJE_N2L79_N2L82" localSheetId="11">#REF!</definedName>
    <definedName name="MONTAJE_N2L79_N2L82" localSheetId="66">#REF!</definedName>
    <definedName name="MONTAJE_N2L79_N2L82" localSheetId="13">#REF!</definedName>
    <definedName name="MONTAJE_N2L79_N2L82" localSheetId="6">#REF!</definedName>
    <definedName name="MONTAJE_N2L79_N2L82" localSheetId="16">#REF!</definedName>
    <definedName name="MONTAJE_N2L79_N2L82" localSheetId="9">#REF!</definedName>
    <definedName name="MONTAJE_N2L79_N2L82" localSheetId="17">#REF!</definedName>
    <definedName name="MONTAJE_N2L79_N2L82" localSheetId="10">#REF!</definedName>
    <definedName name="MONTAJE_N2L79_N2L82" localSheetId="15">#REF!</definedName>
    <definedName name="MONTAJE_N2L79_N2L82" localSheetId="8">#REF!</definedName>
    <definedName name="MONTAJE_N2L79_N2L82" localSheetId="14">#REF!</definedName>
    <definedName name="MONTAJE_N2L79_N2L82" localSheetId="7">#REF!</definedName>
    <definedName name="MONTAJE_N2L79_N2L82" localSheetId="26">#REF!</definedName>
    <definedName name="MONTAJE_N2L79_N2L82" localSheetId="102">#REF!</definedName>
    <definedName name="MONTAJE_N2L79_N2L82" localSheetId="12">#REF!</definedName>
    <definedName name="MONTAJE_N2L79_N2L82">#REF!</definedName>
    <definedName name="MONTAJE_N2L84" localSheetId="18">#REF!</definedName>
    <definedName name="MONTAJE_N2L84" localSheetId="11">#REF!</definedName>
    <definedName name="MONTAJE_N2L84" localSheetId="66">#REF!</definedName>
    <definedName name="MONTAJE_N2L84" localSheetId="13">#REF!</definedName>
    <definedName name="MONTAJE_N2L84" localSheetId="6">#REF!</definedName>
    <definedName name="MONTAJE_N2L84" localSheetId="16">#REF!</definedName>
    <definedName name="MONTAJE_N2L84" localSheetId="9">#REF!</definedName>
    <definedName name="MONTAJE_N2L84" localSheetId="17">#REF!</definedName>
    <definedName name="MONTAJE_N2L84" localSheetId="10">#REF!</definedName>
    <definedName name="MONTAJE_N2L84" localSheetId="15">#REF!</definedName>
    <definedName name="MONTAJE_N2L84" localSheetId="8">#REF!</definedName>
    <definedName name="MONTAJE_N2L84" localSheetId="14">#REF!</definedName>
    <definedName name="MONTAJE_N2L84" localSheetId="7">#REF!</definedName>
    <definedName name="MONTAJE_N2L84" localSheetId="26">#REF!</definedName>
    <definedName name="MONTAJE_N2L84" localSheetId="102">#REF!</definedName>
    <definedName name="MONTAJE_N2L84" localSheetId="12">#REF!</definedName>
    <definedName name="MONTAJE_N2L84">#REF!</definedName>
    <definedName name="MONTAJE_N2L86_N2L96" localSheetId="18">#REF!</definedName>
    <definedName name="MONTAJE_N2L86_N2L96" localSheetId="11">#REF!</definedName>
    <definedName name="MONTAJE_N2L86_N2L96" localSheetId="66">#REF!</definedName>
    <definedName name="MONTAJE_N2L86_N2L96" localSheetId="13">#REF!</definedName>
    <definedName name="MONTAJE_N2L86_N2L96" localSheetId="6">#REF!</definedName>
    <definedName name="MONTAJE_N2L86_N2L96" localSheetId="16">#REF!</definedName>
    <definedName name="MONTAJE_N2L86_N2L96" localSheetId="9">#REF!</definedName>
    <definedName name="MONTAJE_N2L86_N2L96" localSheetId="17">#REF!</definedName>
    <definedName name="MONTAJE_N2L86_N2L96" localSheetId="10">#REF!</definedName>
    <definedName name="MONTAJE_N2L86_N2L96" localSheetId="15">#REF!</definedName>
    <definedName name="MONTAJE_N2L86_N2L96" localSheetId="8">#REF!</definedName>
    <definedName name="MONTAJE_N2L86_N2L96" localSheetId="14">#REF!</definedName>
    <definedName name="MONTAJE_N2L86_N2L96" localSheetId="7">#REF!</definedName>
    <definedName name="MONTAJE_N2L86_N2L96" localSheetId="26">#REF!</definedName>
    <definedName name="MONTAJE_N2L86_N2L96" localSheetId="102">#REF!</definedName>
    <definedName name="MONTAJE_N2L86_N2L96" localSheetId="12">#REF!</definedName>
    <definedName name="MONTAJE_N2L86_N2L96">#REF!</definedName>
    <definedName name="MONTAJE_N3L1_N3L52" localSheetId="18">#REF!</definedName>
    <definedName name="MONTAJE_N3L1_N3L52" localSheetId="11">#REF!</definedName>
    <definedName name="MONTAJE_N3L1_N3L52" localSheetId="66">#REF!</definedName>
    <definedName name="MONTAJE_N3L1_N3L52" localSheetId="13">#REF!</definedName>
    <definedName name="MONTAJE_N3L1_N3L52" localSheetId="6">#REF!</definedName>
    <definedName name="MONTAJE_N3L1_N3L52" localSheetId="16">#REF!</definedName>
    <definedName name="MONTAJE_N3L1_N3L52" localSheetId="9">#REF!</definedName>
    <definedName name="MONTAJE_N3L1_N3L52" localSheetId="17">#REF!</definedName>
    <definedName name="MONTAJE_N3L1_N3L52" localSheetId="10">#REF!</definedName>
    <definedName name="MONTAJE_N3L1_N3L52" localSheetId="15">#REF!</definedName>
    <definedName name="MONTAJE_N3L1_N3L52" localSheetId="8">#REF!</definedName>
    <definedName name="MONTAJE_N3L1_N3L52" localSheetId="14">#REF!</definedName>
    <definedName name="MONTAJE_N3L1_N3L52" localSheetId="7">#REF!</definedName>
    <definedName name="MONTAJE_N3L1_N3L52" localSheetId="26">#REF!</definedName>
    <definedName name="MONTAJE_N3L1_N3L52" localSheetId="102">#REF!</definedName>
    <definedName name="MONTAJE_N3L1_N3L52" localSheetId="12">#REF!</definedName>
    <definedName name="MONTAJE_N3L1_N3L52">#REF!</definedName>
    <definedName name="MONTAJE_N3L53_N3L57" localSheetId="18">#REF!</definedName>
    <definedName name="MONTAJE_N3L53_N3L57" localSheetId="11">#REF!</definedName>
    <definedName name="MONTAJE_N3L53_N3L57" localSheetId="66">#REF!</definedName>
    <definedName name="MONTAJE_N3L53_N3L57" localSheetId="13">#REF!</definedName>
    <definedName name="MONTAJE_N3L53_N3L57" localSheetId="6">#REF!</definedName>
    <definedName name="MONTAJE_N3L53_N3L57" localSheetId="16">#REF!</definedName>
    <definedName name="MONTAJE_N3L53_N3L57" localSheetId="9">#REF!</definedName>
    <definedName name="MONTAJE_N3L53_N3L57" localSheetId="17">#REF!</definedName>
    <definedName name="MONTAJE_N3L53_N3L57" localSheetId="10">#REF!</definedName>
    <definedName name="MONTAJE_N3L53_N3L57" localSheetId="15">#REF!</definedName>
    <definedName name="MONTAJE_N3L53_N3L57" localSheetId="8">#REF!</definedName>
    <definedName name="MONTAJE_N3L53_N3L57" localSheetId="14">#REF!</definedName>
    <definedName name="MONTAJE_N3L53_N3L57" localSheetId="7">#REF!</definedName>
    <definedName name="MONTAJE_N3L53_N3L57" localSheetId="26">#REF!</definedName>
    <definedName name="MONTAJE_N3L53_N3L57" localSheetId="102">#REF!</definedName>
    <definedName name="MONTAJE_N3L53_N3L57" localSheetId="12">#REF!</definedName>
    <definedName name="MONTAJE_N3L53_N3L57">#REF!</definedName>
    <definedName name="MONTAJE_N3L58_N3L59" localSheetId="18">#REF!</definedName>
    <definedName name="MONTAJE_N3L58_N3L59" localSheetId="11">#REF!</definedName>
    <definedName name="MONTAJE_N3L58_N3L59" localSheetId="66">#REF!</definedName>
    <definedName name="MONTAJE_N3L58_N3L59" localSheetId="13">#REF!</definedName>
    <definedName name="MONTAJE_N3L58_N3L59" localSheetId="6">#REF!</definedName>
    <definedName name="MONTAJE_N3L58_N3L59" localSheetId="16">#REF!</definedName>
    <definedName name="MONTAJE_N3L58_N3L59" localSheetId="9">#REF!</definedName>
    <definedName name="MONTAJE_N3L58_N3L59" localSheetId="17">#REF!</definedName>
    <definedName name="MONTAJE_N3L58_N3L59" localSheetId="10">#REF!</definedName>
    <definedName name="MONTAJE_N3L58_N3L59" localSheetId="15">#REF!</definedName>
    <definedName name="MONTAJE_N3L58_N3L59" localSheetId="8">#REF!</definedName>
    <definedName name="MONTAJE_N3L58_N3L59" localSheetId="14">#REF!</definedName>
    <definedName name="MONTAJE_N3L58_N3L59" localSheetId="7">#REF!</definedName>
    <definedName name="MONTAJE_N3L58_N3L59" localSheetId="26">#REF!</definedName>
    <definedName name="MONTAJE_N3L58_N3L59" localSheetId="102">#REF!</definedName>
    <definedName name="MONTAJE_N3L58_N3L59" localSheetId="12">#REF!</definedName>
    <definedName name="MONTAJE_N3L58_N3L59">#REF!</definedName>
    <definedName name="MONTAJE_N4L1_N4L70" localSheetId="18">#REF!</definedName>
    <definedName name="MONTAJE_N4L1_N4L70" localSheetId="11">#REF!</definedName>
    <definedName name="MONTAJE_N4L1_N4L70" localSheetId="66">#REF!</definedName>
    <definedName name="MONTAJE_N4L1_N4L70" localSheetId="13">#REF!</definedName>
    <definedName name="MONTAJE_N4L1_N4L70" localSheetId="6">#REF!</definedName>
    <definedName name="MONTAJE_N4L1_N4L70" localSheetId="16">#REF!</definedName>
    <definedName name="MONTAJE_N4L1_N4L70" localSheetId="9">#REF!</definedName>
    <definedName name="MONTAJE_N4L1_N4L70" localSheetId="17">#REF!</definedName>
    <definedName name="MONTAJE_N4L1_N4L70" localSheetId="10">#REF!</definedName>
    <definedName name="MONTAJE_N4L1_N4L70" localSheetId="15">#REF!</definedName>
    <definedName name="MONTAJE_N4L1_N4L70" localSheetId="8">#REF!</definedName>
    <definedName name="MONTAJE_N4L1_N4L70" localSheetId="14">#REF!</definedName>
    <definedName name="MONTAJE_N4L1_N4L70" localSheetId="7">#REF!</definedName>
    <definedName name="MONTAJE_N4L1_N4L70" localSheetId="26">#REF!</definedName>
    <definedName name="MONTAJE_N4L1_N4L70" localSheetId="102">#REF!</definedName>
    <definedName name="MONTAJE_N4L1_N4L70" localSheetId="12">#REF!</definedName>
    <definedName name="MONTAJE_N4L1_N4L70">#REF!</definedName>
    <definedName name="NIVEL_TENSIÓN_UC" localSheetId="18">#REF!</definedName>
    <definedName name="NIVEL_TENSIÓN_UC" localSheetId="11">#REF!</definedName>
    <definedName name="NIVEL_TENSIÓN_UC" localSheetId="66">#REF!</definedName>
    <definedName name="NIVEL_TENSIÓN_UC" localSheetId="13">#REF!</definedName>
    <definedName name="NIVEL_TENSIÓN_UC" localSheetId="6">#REF!</definedName>
    <definedName name="NIVEL_TENSIÓN_UC" localSheetId="16">#REF!</definedName>
    <definedName name="NIVEL_TENSIÓN_UC" localSheetId="9">#REF!</definedName>
    <definedName name="NIVEL_TENSIÓN_UC" localSheetId="17">#REF!</definedName>
    <definedName name="NIVEL_TENSIÓN_UC" localSheetId="10">#REF!</definedName>
    <definedName name="NIVEL_TENSIÓN_UC" localSheetId="15">#REF!</definedName>
    <definedName name="NIVEL_TENSIÓN_UC" localSheetId="8">#REF!</definedName>
    <definedName name="NIVEL_TENSIÓN_UC" localSheetId="14">#REF!</definedName>
    <definedName name="NIVEL_TENSIÓN_UC" localSheetId="7">#REF!</definedName>
    <definedName name="NIVEL_TENSIÓN_UC" localSheetId="26">#REF!</definedName>
    <definedName name="NIVEL_TENSIÓN_UC" localSheetId="102">#REF!</definedName>
    <definedName name="NIVEL_TENSIÓN_UC" localSheetId="12">#REF!</definedName>
    <definedName name="NIVEL_TENSIÓN_UC">#REF!</definedName>
    <definedName name="OBRAS_CIVILES_N4L1_N4L70" localSheetId="18">#REF!</definedName>
    <definedName name="OBRAS_CIVILES_N4L1_N4L70" localSheetId="11">#REF!</definedName>
    <definedName name="OBRAS_CIVILES_N4L1_N4L70" localSheetId="66">#REF!</definedName>
    <definedName name="OBRAS_CIVILES_N4L1_N4L70" localSheetId="13">#REF!</definedName>
    <definedName name="OBRAS_CIVILES_N4L1_N4L70" localSheetId="6">#REF!</definedName>
    <definedName name="OBRAS_CIVILES_N4L1_N4L70" localSheetId="16">#REF!</definedName>
    <definedName name="OBRAS_CIVILES_N4L1_N4L70" localSheetId="9">#REF!</definedName>
    <definedName name="OBRAS_CIVILES_N4L1_N4L70" localSheetId="17">#REF!</definedName>
    <definedName name="OBRAS_CIVILES_N4L1_N4L70" localSheetId="10">#REF!</definedName>
    <definedName name="OBRAS_CIVILES_N4L1_N4L70" localSheetId="15">#REF!</definedName>
    <definedName name="OBRAS_CIVILES_N4L1_N4L70" localSheetId="8">#REF!</definedName>
    <definedName name="OBRAS_CIVILES_N4L1_N4L70" localSheetId="14">#REF!</definedName>
    <definedName name="OBRAS_CIVILES_N4L1_N4L70" localSheetId="7">#REF!</definedName>
    <definedName name="OBRAS_CIVILES_N4L1_N4L70" localSheetId="26">#REF!</definedName>
    <definedName name="OBRAS_CIVILES_N4L1_N4L70" localSheetId="102">#REF!</definedName>
    <definedName name="OBRAS_CIVILES_N4L1_N4L70" localSheetId="12">#REF!</definedName>
    <definedName name="OBRAS_CIVILES_N4L1_N4L70">#REF!</definedName>
    <definedName name="observaciones" localSheetId="18">#REF!</definedName>
    <definedName name="observaciones" localSheetId="11">#REF!</definedName>
    <definedName name="observaciones" localSheetId="66">#REF!</definedName>
    <definedName name="observaciones" localSheetId="13">#REF!</definedName>
    <definedName name="observaciones" localSheetId="6">#REF!</definedName>
    <definedName name="observaciones" localSheetId="16">#REF!</definedName>
    <definedName name="observaciones" localSheetId="9">#REF!</definedName>
    <definedName name="observaciones" localSheetId="17">#REF!</definedName>
    <definedName name="observaciones" localSheetId="10">#REF!</definedName>
    <definedName name="observaciones" localSheetId="15">#REF!</definedName>
    <definedName name="observaciones" localSheetId="8">#REF!</definedName>
    <definedName name="observaciones" localSheetId="14">#REF!</definedName>
    <definedName name="observaciones" localSheetId="7">#REF!</definedName>
    <definedName name="observaciones" localSheetId="26">#REF!</definedName>
    <definedName name="observaciones" localSheetId="102">#REF!</definedName>
    <definedName name="observaciones" localSheetId="12">#REF!</definedName>
    <definedName name="observaciones">#REF!</definedName>
    <definedName name="OR" localSheetId="18">#REF!</definedName>
    <definedName name="OR" localSheetId="11">#REF!</definedName>
    <definedName name="OR" localSheetId="66">#REF!</definedName>
    <definedName name="OR" localSheetId="13">#REF!</definedName>
    <definedName name="OR" localSheetId="6">#REF!</definedName>
    <definedName name="OR" localSheetId="16">#REF!</definedName>
    <definedName name="OR" localSheetId="9">#REF!</definedName>
    <definedName name="OR" localSheetId="17">#REF!</definedName>
    <definedName name="OR" localSheetId="10">#REF!</definedName>
    <definedName name="OR" localSheetId="15">#REF!</definedName>
    <definedName name="OR" localSheetId="8">#REF!</definedName>
    <definedName name="OR" localSheetId="14">#REF!</definedName>
    <definedName name="OR" localSheetId="7">#REF!</definedName>
    <definedName name="OR" localSheetId="26">#REF!</definedName>
    <definedName name="OR" localSheetId="102">#REF!</definedName>
    <definedName name="OR" localSheetId="12">#REF!</definedName>
    <definedName name="OR">#REF!</definedName>
    <definedName name="ORIGEN_LN4" localSheetId="18">#REF!</definedName>
    <definedName name="ORIGEN_LN4" localSheetId="11">#REF!</definedName>
    <definedName name="ORIGEN_LN4" localSheetId="66">#REF!</definedName>
    <definedName name="ORIGEN_LN4" localSheetId="13">#REF!</definedName>
    <definedName name="ORIGEN_LN4" localSheetId="6">#REF!</definedName>
    <definedName name="ORIGEN_LN4" localSheetId="16">#REF!</definedName>
    <definedName name="ORIGEN_LN4" localSheetId="9">#REF!</definedName>
    <definedName name="ORIGEN_LN4" localSheetId="17">#REF!</definedName>
    <definedName name="ORIGEN_LN4" localSheetId="10">#REF!</definedName>
    <definedName name="ORIGEN_LN4" localSheetId="15">#REF!</definedName>
    <definedName name="ORIGEN_LN4" localSheetId="8">#REF!</definedName>
    <definedName name="ORIGEN_LN4" localSheetId="14">#REF!</definedName>
    <definedName name="ORIGEN_LN4" localSheetId="7">#REF!</definedName>
    <definedName name="ORIGEN_LN4" localSheetId="26">#REF!</definedName>
    <definedName name="ORIGEN_LN4" localSheetId="102">#REF!</definedName>
    <definedName name="ORIGEN_LN4" localSheetId="12">#REF!</definedName>
    <definedName name="ORIGEN_LN4">#REF!</definedName>
    <definedName name="PESO_ESTRUCTURAS_N4" localSheetId="18">#REF!</definedName>
    <definedName name="PESO_ESTRUCTURAS_N4" localSheetId="11">#REF!</definedName>
    <definedName name="PESO_ESTRUCTURAS_N4" localSheetId="66">#REF!</definedName>
    <definedName name="PESO_ESTRUCTURAS_N4" localSheetId="13">#REF!</definedName>
    <definedName name="PESO_ESTRUCTURAS_N4" localSheetId="6">#REF!</definedName>
    <definedName name="PESO_ESTRUCTURAS_N4" localSheetId="16">#REF!</definedName>
    <definedName name="PESO_ESTRUCTURAS_N4" localSheetId="9">#REF!</definedName>
    <definedName name="PESO_ESTRUCTURAS_N4" localSheetId="17">#REF!</definedName>
    <definedName name="PESO_ESTRUCTURAS_N4" localSheetId="10">#REF!</definedName>
    <definedName name="PESO_ESTRUCTURAS_N4" localSheetId="15">#REF!</definedName>
    <definedName name="PESO_ESTRUCTURAS_N4" localSheetId="8">#REF!</definedName>
    <definedName name="PESO_ESTRUCTURAS_N4" localSheetId="14">#REF!</definedName>
    <definedName name="PESO_ESTRUCTURAS_N4" localSheetId="7">#REF!</definedName>
    <definedName name="PESO_ESTRUCTURAS_N4" localSheetId="26">#REF!</definedName>
    <definedName name="PESO_ESTRUCTURAS_N4" localSheetId="102">#REF!</definedName>
    <definedName name="PESO_ESTRUCTURAS_N4" localSheetId="12">#REF!</definedName>
    <definedName name="PESO_ESTRUCTURAS_N4">#REF!</definedName>
    <definedName name="PESO_TORRES_RETENCIÓN_LN4" localSheetId="18">#REF!</definedName>
    <definedName name="PESO_TORRES_RETENCIÓN_LN4" localSheetId="11">#REF!</definedName>
    <definedName name="PESO_TORRES_RETENCIÓN_LN4" localSheetId="66">#REF!</definedName>
    <definedName name="PESO_TORRES_RETENCIÓN_LN4" localSheetId="13">#REF!</definedName>
    <definedName name="PESO_TORRES_RETENCIÓN_LN4" localSheetId="6">#REF!</definedName>
    <definedName name="PESO_TORRES_RETENCIÓN_LN4" localSheetId="16">#REF!</definedName>
    <definedName name="PESO_TORRES_RETENCIÓN_LN4" localSheetId="9">#REF!</definedName>
    <definedName name="PESO_TORRES_RETENCIÓN_LN4" localSheetId="17">#REF!</definedName>
    <definedName name="PESO_TORRES_RETENCIÓN_LN4" localSheetId="10">#REF!</definedName>
    <definedName name="PESO_TORRES_RETENCIÓN_LN4" localSheetId="15">#REF!</definedName>
    <definedName name="PESO_TORRES_RETENCIÓN_LN4" localSheetId="8">#REF!</definedName>
    <definedName name="PESO_TORRES_RETENCIÓN_LN4" localSheetId="14">#REF!</definedName>
    <definedName name="PESO_TORRES_RETENCIÓN_LN4" localSheetId="7">#REF!</definedName>
    <definedName name="PESO_TORRES_RETENCIÓN_LN4" localSheetId="26">#REF!</definedName>
    <definedName name="PESO_TORRES_RETENCIÓN_LN4" localSheetId="102">#REF!</definedName>
    <definedName name="PESO_TORRES_RETENCIÓN_LN4" localSheetId="12">#REF!</definedName>
    <definedName name="PESO_TORRES_RETENCIÓN_LN4">#REF!</definedName>
    <definedName name="PESO_TORRES_SUSPENSIÓN_LN4" localSheetId="18">#REF!</definedName>
    <definedName name="PESO_TORRES_SUSPENSIÓN_LN4" localSheetId="11">#REF!</definedName>
    <definedName name="PESO_TORRES_SUSPENSIÓN_LN4" localSheetId="66">#REF!</definedName>
    <definedName name="PESO_TORRES_SUSPENSIÓN_LN4" localSheetId="13">#REF!</definedName>
    <definedName name="PESO_TORRES_SUSPENSIÓN_LN4" localSheetId="6">#REF!</definedName>
    <definedName name="PESO_TORRES_SUSPENSIÓN_LN4" localSheetId="16">#REF!</definedName>
    <definedName name="PESO_TORRES_SUSPENSIÓN_LN4" localSheetId="9">#REF!</definedName>
    <definedName name="PESO_TORRES_SUSPENSIÓN_LN4" localSheetId="17">#REF!</definedName>
    <definedName name="PESO_TORRES_SUSPENSIÓN_LN4" localSheetId="10">#REF!</definedName>
    <definedName name="PESO_TORRES_SUSPENSIÓN_LN4" localSheetId="15">#REF!</definedName>
    <definedName name="PESO_TORRES_SUSPENSIÓN_LN4" localSheetId="8">#REF!</definedName>
    <definedName name="PESO_TORRES_SUSPENSIÓN_LN4" localSheetId="14">#REF!</definedName>
    <definedName name="PESO_TORRES_SUSPENSIÓN_LN4" localSheetId="7">#REF!</definedName>
    <definedName name="PESO_TORRES_SUSPENSIÓN_LN4" localSheetId="26">#REF!</definedName>
    <definedName name="PESO_TORRES_SUSPENSIÓN_LN4" localSheetId="102">#REF!</definedName>
    <definedName name="PESO_TORRES_SUSPENSIÓN_LN4" localSheetId="12">#REF!</definedName>
    <definedName name="PESO_TORRES_SUSPENSIÓN_LN4">#REF!</definedName>
    <definedName name="PORCENTAJE_INSPECCIÓN" localSheetId="18">#REF!</definedName>
    <definedName name="PORCENTAJE_INSPECCIÓN" localSheetId="11">#REF!</definedName>
    <definedName name="PORCENTAJE_INSPECCIÓN" localSheetId="66">#REF!</definedName>
    <definedName name="PORCENTAJE_INSPECCIÓN" localSheetId="13">#REF!</definedName>
    <definedName name="PORCENTAJE_INSPECCIÓN" localSheetId="6">#REF!</definedName>
    <definedName name="PORCENTAJE_INSPECCIÓN" localSheetId="16">#REF!</definedName>
    <definedName name="PORCENTAJE_INSPECCIÓN" localSheetId="9">#REF!</definedName>
    <definedName name="PORCENTAJE_INSPECCIÓN" localSheetId="17">#REF!</definedName>
    <definedName name="PORCENTAJE_INSPECCIÓN" localSheetId="10">#REF!</definedName>
    <definedName name="PORCENTAJE_INSPECCIÓN" localSheetId="15">#REF!</definedName>
    <definedName name="PORCENTAJE_INSPECCIÓN" localSheetId="8">#REF!</definedName>
    <definedName name="PORCENTAJE_INSPECCIÓN" localSheetId="14">#REF!</definedName>
    <definedName name="PORCENTAJE_INSPECCIÓN" localSheetId="7">#REF!</definedName>
    <definedName name="PORCENTAJE_INSPECCIÓN" localSheetId="26">#REF!</definedName>
    <definedName name="PORCENTAJE_INSPECCIÓN" localSheetId="102">#REF!</definedName>
    <definedName name="PORCENTAJE_INSPECCIÓN" localSheetId="12">#REF!</definedName>
    <definedName name="PORCENTAJE_INSPECCIÓN">#REF!</definedName>
    <definedName name="PRECIO_ACERO" localSheetId="18">#REF!</definedName>
    <definedName name="PRECIO_ACERO" localSheetId="11">#REF!</definedName>
    <definedName name="PRECIO_ACERO" localSheetId="66">#REF!</definedName>
    <definedName name="PRECIO_ACERO" localSheetId="13">#REF!</definedName>
    <definedName name="PRECIO_ACERO" localSheetId="6">#REF!</definedName>
    <definedName name="PRECIO_ACERO" localSheetId="16">#REF!</definedName>
    <definedName name="PRECIO_ACERO" localSheetId="9">#REF!</definedName>
    <definedName name="PRECIO_ACERO" localSheetId="17">#REF!</definedName>
    <definedName name="PRECIO_ACERO" localSheetId="10">#REF!</definedName>
    <definedName name="PRECIO_ACERO" localSheetId="15">#REF!</definedName>
    <definedName name="PRECIO_ACERO" localSheetId="8">#REF!</definedName>
    <definedName name="PRECIO_ACERO" localSheetId="14">#REF!</definedName>
    <definedName name="PRECIO_ACERO" localSheetId="7">#REF!</definedName>
    <definedName name="PRECIO_ACERO" localSheetId="26">#REF!</definedName>
    <definedName name="PRECIO_ACERO" localSheetId="102">#REF!</definedName>
    <definedName name="PRECIO_ACERO" localSheetId="12">#REF!</definedName>
    <definedName name="PRECIO_ACERO">#REF!</definedName>
    <definedName name="RANGO_1" localSheetId="18">#REF!</definedName>
    <definedName name="RANGO_1" localSheetId="11">#REF!</definedName>
    <definedName name="RANGO_1" localSheetId="66">#REF!</definedName>
    <definedName name="RANGO_1" localSheetId="13">#REF!</definedName>
    <definedName name="RANGO_1" localSheetId="6">#REF!</definedName>
    <definedName name="RANGO_1" localSheetId="16">#REF!</definedName>
    <definedName name="RANGO_1" localSheetId="9">#REF!</definedName>
    <definedName name="RANGO_1" localSheetId="17">#REF!</definedName>
    <definedName name="RANGO_1" localSheetId="10">#REF!</definedName>
    <definedName name="RANGO_1" localSheetId="15">#REF!</definedName>
    <definedName name="RANGO_1" localSheetId="8">#REF!</definedName>
    <definedName name="RANGO_1" localSheetId="14">#REF!</definedName>
    <definedName name="RANGO_1" localSheetId="7">#REF!</definedName>
    <definedName name="RANGO_1" localSheetId="26">#REF!</definedName>
    <definedName name="RANGO_1" localSheetId="102">#REF!</definedName>
    <definedName name="RANGO_1" localSheetId="12">#REF!</definedName>
    <definedName name="RANGO_1">#REF!</definedName>
    <definedName name="RANGO_2" localSheetId="18">#REF!</definedName>
    <definedName name="RANGO_2" localSheetId="11">#REF!</definedName>
    <definedName name="RANGO_2" localSheetId="66">#REF!</definedName>
    <definedName name="RANGO_2" localSheetId="13">#REF!</definedName>
    <definedName name="RANGO_2" localSheetId="6">#REF!</definedName>
    <definedName name="RANGO_2" localSheetId="16">#REF!</definedName>
    <definedName name="RANGO_2" localSheetId="9">#REF!</definedName>
    <definedName name="RANGO_2" localSheetId="17">#REF!</definedName>
    <definedName name="RANGO_2" localSheetId="10">#REF!</definedName>
    <definedName name="RANGO_2" localSheetId="15">#REF!</definedName>
    <definedName name="RANGO_2" localSheetId="8">#REF!</definedName>
    <definedName name="RANGO_2" localSheetId="14">#REF!</definedName>
    <definedName name="RANGO_2" localSheetId="7">#REF!</definedName>
    <definedName name="RANGO_2" localSheetId="26">#REF!</definedName>
    <definedName name="RANGO_2" localSheetId="102">#REF!</definedName>
    <definedName name="RANGO_2" localSheetId="12">#REF!</definedName>
    <definedName name="RANGO_2">#REF!</definedName>
    <definedName name="RANGO_3" localSheetId="18">#REF!</definedName>
    <definedName name="RANGO_3" localSheetId="11">#REF!</definedName>
    <definedName name="RANGO_3" localSheetId="66">#REF!</definedName>
    <definedName name="RANGO_3" localSheetId="13">#REF!</definedName>
    <definedName name="RANGO_3" localSheetId="6">#REF!</definedName>
    <definedName name="RANGO_3" localSheetId="16">#REF!</definedName>
    <definedName name="RANGO_3" localSheetId="9">#REF!</definedName>
    <definedName name="RANGO_3" localSheetId="17">#REF!</definedName>
    <definedName name="RANGO_3" localSheetId="10">#REF!</definedName>
    <definedName name="RANGO_3" localSheetId="15">#REF!</definedName>
    <definedName name="RANGO_3" localSheetId="8">#REF!</definedName>
    <definedName name="RANGO_3" localSheetId="14">#REF!</definedName>
    <definedName name="RANGO_3" localSheetId="7">#REF!</definedName>
    <definedName name="RANGO_3" localSheetId="26">#REF!</definedName>
    <definedName name="RANGO_3" localSheetId="102">#REF!</definedName>
    <definedName name="RANGO_3" localSheetId="12">#REF!</definedName>
    <definedName name="RANGO_3">#REF!</definedName>
    <definedName name="RANGO_4" localSheetId="18">#REF!</definedName>
    <definedName name="RANGO_4" localSheetId="11">#REF!</definedName>
    <definedName name="RANGO_4" localSheetId="66">#REF!</definedName>
    <definedName name="RANGO_4" localSheetId="13">#REF!</definedName>
    <definedName name="RANGO_4" localSheetId="6">#REF!</definedName>
    <definedName name="RANGO_4" localSheetId="16">#REF!</definedName>
    <definedName name="RANGO_4" localSheetId="9">#REF!</definedName>
    <definedName name="RANGO_4" localSheetId="17">#REF!</definedName>
    <definedName name="RANGO_4" localSheetId="10">#REF!</definedName>
    <definedName name="RANGO_4" localSheetId="15">#REF!</definedName>
    <definedName name="RANGO_4" localSheetId="8">#REF!</definedName>
    <definedName name="RANGO_4" localSheetId="14">#REF!</definedName>
    <definedName name="RANGO_4" localSheetId="7">#REF!</definedName>
    <definedName name="RANGO_4" localSheetId="26">#REF!</definedName>
    <definedName name="RANGO_4" localSheetId="102">#REF!</definedName>
    <definedName name="RANGO_4" localSheetId="12">#REF!</definedName>
    <definedName name="RANGO_4">#REF!</definedName>
    <definedName name="RANGO_5" localSheetId="18">#REF!</definedName>
    <definedName name="RANGO_5" localSheetId="11">#REF!</definedName>
    <definedName name="RANGO_5" localSheetId="66">#REF!</definedName>
    <definedName name="RANGO_5" localSheetId="13">#REF!</definedName>
    <definedName name="RANGO_5" localSheetId="6">#REF!</definedName>
    <definedName name="RANGO_5" localSheetId="16">#REF!</definedName>
    <definedName name="RANGO_5" localSheetId="9">#REF!</definedName>
    <definedName name="RANGO_5" localSheetId="17">#REF!</definedName>
    <definedName name="RANGO_5" localSheetId="10">#REF!</definedName>
    <definedName name="RANGO_5" localSheetId="15">#REF!</definedName>
    <definedName name="RANGO_5" localSheetId="8">#REF!</definedName>
    <definedName name="RANGO_5" localSheetId="14">#REF!</definedName>
    <definedName name="RANGO_5" localSheetId="7">#REF!</definedName>
    <definedName name="RANGO_5" localSheetId="26">#REF!</definedName>
    <definedName name="RANGO_5" localSheetId="102">#REF!</definedName>
    <definedName name="RANGO_5" localSheetId="12">#REF!</definedName>
    <definedName name="RANGO_5">#REF!</definedName>
    <definedName name="RANGO_6" localSheetId="18">#REF!</definedName>
    <definedName name="RANGO_6" localSheetId="11">#REF!</definedName>
    <definedName name="RANGO_6" localSheetId="66">#REF!</definedName>
    <definedName name="RANGO_6" localSheetId="13">#REF!</definedName>
    <definedName name="RANGO_6" localSheetId="6">#REF!</definedName>
    <definedName name="RANGO_6" localSheetId="16">#REF!</definedName>
    <definedName name="RANGO_6" localSheetId="9">#REF!</definedName>
    <definedName name="RANGO_6" localSheetId="17">#REF!</definedName>
    <definedName name="RANGO_6" localSheetId="10">#REF!</definedName>
    <definedName name="RANGO_6" localSheetId="15">#REF!</definedName>
    <definedName name="RANGO_6" localSheetId="8">#REF!</definedName>
    <definedName name="RANGO_6" localSheetId="14">#REF!</definedName>
    <definedName name="RANGO_6" localSheetId="7">#REF!</definedName>
    <definedName name="RANGO_6" localSheetId="26">#REF!</definedName>
    <definedName name="RANGO_6" localSheetId="102">#REF!</definedName>
    <definedName name="RANGO_6" localSheetId="12">#REF!</definedName>
    <definedName name="RANGO_6">#REF!</definedName>
    <definedName name="RESUMEN_COSTOS" localSheetId="18">#REF!</definedName>
    <definedName name="RESUMEN_COSTOS" localSheetId="11">#REF!</definedName>
    <definedName name="RESUMEN_COSTOS" localSheetId="66">#REF!</definedName>
    <definedName name="RESUMEN_COSTOS" localSheetId="13">#REF!</definedName>
    <definedName name="RESUMEN_COSTOS" localSheetId="6">#REF!</definedName>
    <definedName name="RESUMEN_COSTOS" localSheetId="16">#REF!</definedName>
    <definedName name="RESUMEN_COSTOS" localSheetId="9">#REF!</definedName>
    <definedName name="RESUMEN_COSTOS" localSheetId="17">#REF!</definedName>
    <definedName name="RESUMEN_COSTOS" localSheetId="10">#REF!</definedName>
    <definedName name="RESUMEN_COSTOS" localSheetId="15">#REF!</definedName>
    <definedName name="RESUMEN_COSTOS" localSheetId="8">#REF!</definedName>
    <definedName name="RESUMEN_COSTOS" localSheetId="14">#REF!</definedName>
    <definedName name="RESUMEN_COSTOS" localSheetId="7">#REF!</definedName>
    <definedName name="RESUMEN_COSTOS" localSheetId="26">#REF!</definedName>
    <definedName name="RESUMEN_COSTOS" localSheetId="102">#REF!</definedName>
    <definedName name="RESUMEN_COSTOS" localSheetId="12">#REF!</definedName>
    <definedName name="RESUMEN_COSTOS">#REF!</definedName>
    <definedName name="RESUMEN_ETC_CONEXIÓN_STN" localSheetId="18">#REF!</definedName>
    <definedName name="RESUMEN_ETC_CONEXIÓN_STN" localSheetId="11">#REF!</definedName>
    <definedName name="RESUMEN_ETC_CONEXIÓN_STN" localSheetId="66">#REF!</definedName>
    <definedName name="RESUMEN_ETC_CONEXIÓN_STN" localSheetId="13">#REF!</definedName>
    <definedName name="RESUMEN_ETC_CONEXIÓN_STN" localSheetId="6">#REF!</definedName>
    <definedName name="RESUMEN_ETC_CONEXIÓN_STN" localSheetId="16">#REF!</definedName>
    <definedName name="RESUMEN_ETC_CONEXIÓN_STN" localSheetId="9">#REF!</definedName>
    <definedName name="RESUMEN_ETC_CONEXIÓN_STN" localSheetId="17">#REF!</definedName>
    <definedName name="RESUMEN_ETC_CONEXIÓN_STN" localSheetId="10">#REF!</definedName>
    <definedName name="RESUMEN_ETC_CONEXIÓN_STN" localSheetId="15">#REF!</definedName>
    <definedName name="RESUMEN_ETC_CONEXIÓN_STN" localSheetId="8">#REF!</definedName>
    <definedName name="RESUMEN_ETC_CONEXIÓN_STN" localSheetId="14">#REF!</definedName>
    <definedName name="RESUMEN_ETC_CONEXIÓN_STN" localSheetId="7">#REF!</definedName>
    <definedName name="RESUMEN_ETC_CONEXIÓN_STN" localSheetId="26">#REF!</definedName>
    <definedName name="RESUMEN_ETC_CONEXIÓN_STN" localSheetId="102">#REF!</definedName>
    <definedName name="RESUMEN_ETC_CONEXIÓN_STN" localSheetId="12">#REF!</definedName>
    <definedName name="RESUMEN_ETC_CONEXIÓN_STN">#REF!</definedName>
    <definedName name="RESUMEN_ETC_SE_N2" localSheetId="18">#REF!</definedName>
    <definedName name="RESUMEN_ETC_SE_N2" localSheetId="11">#REF!</definedName>
    <definedName name="RESUMEN_ETC_SE_N2" localSheetId="66">#REF!</definedName>
    <definedName name="RESUMEN_ETC_SE_N2" localSheetId="13">#REF!</definedName>
    <definedName name="RESUMEN_ETC_SE_N2" localSheetId="6">#REF!</definedName>
    <definedName name="RESUMEN_ETC_SE_N2" localSheetId="16">#REF!</definedName>
    <definedName name="RESUMEN_ETC_SE_N2" localSheetId="9">#REF!</definedName>
    <definedName name="RESUMEN_ETC_SE_N2" localSheetId="17">#REF!</definedName>
    <definedName name="RESUMEN_ETC_SE_N2" localSheetId="10">#REF!</definedName>
    <definedName name="RESUMEN_ETC_SE_N2" localSheetId="15">#REF!</definedName>
    <definedName name="RESUMEN_ETC_SE_N2" localSheetId="8">#REF!</definedName>
    <definedName name="RESUMEN_ETC_SE_N2" localSheetId="14">#REF!</definedName>
    <definedName name="RESUMEN_ETC_SE_N2" localSheetId="7">#REF!</definedName>
    <definedName name="RESUMEN_ETC_SE_N2" localSheetId="26">#REF!</definedName>
    <definedName name="RESUMEN_ETC_SE_N2" localSheetId="102">#REF!</definedName>
    <definedName name="RESUMEN_ETC_SE_N2" localSheetId="12">#REF!</definedName>
    <definedName name="RESUMEN_ETC_SE_N2">#REF!</definedName>
    <definedName name="RESUMEN_ETC_SE_N3" localSheetId="18">#REF!</definedName>
    <definedName name="RESUMEN_ETC_SE_N3" localSheetId="11">#REF!</definedName>
    <definedName name="RESUMEN_ETC_SE_N3" localSheetId="66">#REF!</definedName>
    <definedName name="RESUMEN_ETC_SE_N3" localSheetId="13">#REF!</definedName>
    <definedName name="RESUMEN_ETC_SE_N3" localSheetId="6">#REF!</definedName>
    <definedName name="RESUMEN_ETC_SE_N3" localSheetId="16">#REF!</definedName>
    <definedName name="RESUMEN_ETC_SE_N3" localSheetId="9">#REF!</definedName>
    <definedName name="RESUMEN_ETC_SE_N3" localSheetId="17">#REF!</definedName>
    <definedName name="RESUMEN_ETC_SE_N3" localSheetId="10">#REF!</definedName>
    <definedName name="RESUMEN_ETC_SE_N3" localSheetId="15">#REF!</definedName>
    <definedName name="RESUMEN_ETC_SE_N3" localSheetId="8">#REF!</definedName>
    <definedName name="RESUMEN_ETC_SE_N3" localSheetId="14">#REF!</definedName>
    <definedName name="RESUMEN_ETC_SE_N3" localSheetId="7">#REF!</definedName>
    <definedName name="RESUMEN_ETC_SE_N3" localSheetId="26">#REF!</definedName>
    <definedName name="RESUMEN_ETC_SE_N3" localSheetId="102">#REF!</definedName>
    <definedName name="RESUMEN_ETC_SE_N3" localSheetId="12">#REF!</definedName>
    <definedName name="RESUMEN_ETC_SE_N3">#REF!</definedName>
    <definedName name="RESUMEN_ETC_SE_N4" localSheetId="18">#REF!</definedName>
    <definedName name="RESUMEN_ETC_SE_N4" localSheetId="11">#REF!</definedName>
    <definedName name="RESUMEN_ETC_SE_N4" localSheetId="66">#REF!</definedName>
    <definedName name="RESUMEN_ETC_SE_N4" localSheetId="13">#REF!</definedName>
    <definedName name="RESUMEN_ETC_SE_N4" localSheetId="6">#REF!</definedName>
    <definedName name="RESUMEN_ETC_SE_N4" localSheetId="16">#REF!</definedName>
    <definedName name="RESUMEN_ETC_SE_N4" localSheetId="9">#REF!</definedName>
    <definedName name="RESUMEN_ETC_SE_N4" localSheetId="17">#REF!</definedName>
    <definedName name="RESUMEN_ETC_SE_N4" localSheetId="10">#REF!</definedName>
    <definedName name="RESUMEN_ETC_SE_N4" localSheetId="15">#REF!</definedName>
    <definedName name="RESUMEN_ETC_SE_N4" localSheetId="8">#REF!</definedName>
    <definedName name="RESUMEN_ETC_SE_N4" localSheetId="14">#REF!</definedName>
    <definedName name="RESUMEN_ETC_SE_N4" localSheetId="7">#REF!</definedName>
    <definedName name="RESUMEN_ETC_SE_N4" localSheetId="26">#REF!</definedName>
    <definedName name="RESUMEN_ETC_SE_N4" localSheetId="102">#REF!</definedName>
    <definedName name="RESUMEN_ETC_SE_N4" localSheetId="12">#REF!</definedName>
    <definedName name="RESUMEN_ETC_SE_N4">#REF!</definedName>
    <definedName name="RETENIDA" localSheetId="18">'[3]DDP LN2'!#REF!</definedName>
    <definedName name="RETENIDA" localSheetId="11">'[3]DDP LN2'!#REF!</definedName>
    <definedName name="RETENIDA" localSheetId="66">'[3]DDP LN2'!#REF!</definedName>
    <definedName name="RETENIDA" localSheetId="13">'[3]DDP LN2'!#REF!</definedName>
    <definedName name="RETENIDA" localSheetId="6">'[3]DDP LN2'!#REF!</definedName>
    <definedName name="RETENIDA" localSheetId="16">'[3]DDP LN2'!#REF!</definedName>
    <definedName name="RETENIDA" localSheetId="9">'[3]DDP LN2'!#REF!</definedName>
    <definedName name="RETENIDA" localSheetId="17">'[3]DDP LN2'!#REF!</definedName>
    <definedName name="RETENIDA" localSheetId="10">'[3]DDP LN2'!#REF!</definedName>
    <definedName name="RETENIDA" localSheetId="15">'[3]DDP LN2'!#REF!</definedName>
    <definedName name="RETENIDA" localSheetId="8">'[3]DDP LN2'!#REF!</definedName>
    <definedName name="RETENIDA" localSheetId="14">'[3]DDP LN2'!#REF!</definedName>
    <definedName name="RETENIDA" localSheetId="7">'[3]DDP LN2'!#REF!</definedName>
    <definedName name="RETENIDA" localSheetId="26">'[3]DDP LN2'!#REF!</definedName>
    <definedName name="RETENIDA" localSheetId="102">'[3]DDP LN2'!#REF!</definedName>
    <definedName name="RETENIDA" localSheetId="12">'[3]DDP LN2'!#REF!</definedName>
    <definedName name="RETENIDA">'[3]DDP LN2'!#REF!</definedName>
    <definedName name="SERVIDUMBRES" localSheetId="18">#REF!</definedName>
    <definedName name="SERVIDUMBRES" localSheetId="11">#REF!</definedName>
    <definedName name="SERVIDUMBRES" localSheetId="66">#REF!</definedName>
    <definedName name="SERVIDUMBRES" localSheetId="13">#REF!</definedName>
    <definedName name="SERVIDUMBRES" localSheetId="6">#REF!</definedName>
    <definedName name="SERVIDUMBRES" localSheetId="16">#REF!</definedName>
    <definedName name="SERVIDUMBRES" localSheetId="9">#REF!</definedName>
    <definedName name="SERVIDUMBRES" localSheetId="17">#REF!</definedName>
    <definedName name="SERVIDUMBRES" localSheetId="10">#REF!</definedName>
    <definedName name="SERVIDUMBRES" localSheetId="15">#REF!</definedName>
    <definedName name="SERVIDUMBRES" localSheetId="8">#REF!</definedName>
    <definedName name="SERVIDUMBRES" localSheetId="14">#REF!</definedName>
    <definedName name="SERVIDUMBRES" localSheetId="7">#REF!</definedName>
    <definedName name="SERVIDUMBRES" localSheetId="26">#REF!</definedName>
    <definedName name="SERVIDUMBRES" localSheetId="102">#REF!</definedName>
    <definedName name="SERVIDUMBRES" localSheetId="12">#REF!</definedName>
    <definedName name="SERVIDUMBRES">#REF!</definedName>
    <definedName name="TIPO_LINEA_SE" localSheetId="18">#REF!</definedName>
    <definedName name="TIPO_LINEA_SE" localSheetId="11">#REF!</definedName>
    <definedName name="TIPO_LINEA_SE" localSheetId="66">#REF!</definedName>
    <definedName name="TIPO_LINEA_SE" localSheetId="13">#REF!</definedName>
    <definedName name="TIPO_LINEA_SE" localSheetId="6">#REF!</definedName>
    <definedName name="TIPO_LINEA_SE" localSheetId="16">#REF!</definedName>
    <definedName name="TIPO_LINEA_SE" localSheetId="9">#REF!</definedName>
    <definedName name="TIPO_LINEA_SE" localSheetId="17">#REF!</definedName>
    <definedName name="TIPO_LINEA_SE" localSheetId="10">#REF!</definedName>
    <definedName name="TIPO_LINEA_SE" localSheetId="15">#REF!</definedName>
    <definedName name="TIPO_LINEA_SE" localSheetId="8">#REF!</definedName>
    <definedName name="TIPO_LINEA_SE" localSheetId="14">#REF!</definedName>
    <definedName name="TIPO_LINEA_SE" localSheetId="7">#REF!</definedName>
    <definedName name="TIPO_LINEA_SE" localSheetId="26">#REF!</definedName>
    <definedName name="TIPO_LINEA_SE" localSheetId="102">#REF!</definedName>
    <definedName name="TIPO_LINEA_SE" localSheetId="12">#REF!</definedName>
    <definedName name="TIPO_LINEA_SE">#REF!</definedName>
    <definedName name="TIPO_UC" localSheetId="18">#REF!</definedName>
    <definedName name="TIPO_UC" localSheetId="11">#REF!</definedName>
    <definedName name="TIPO_UC" localSheetId="66">#REF!</definedName>
    <definedName name="TIPO_UC" localSheetId="13">#REF!</definedName>
    <definedName name="TIPO_UC" localSheetId="6">#REF!</definedName>
    <definedName name="TIPO_UC" localSheetId="16">#REF!</definedName>
    <definedName name="TIPO_UC" localSheetId="9">#REF!</definedName>
    <definedName name="TIPO_UC" localSheetId="17">#REF!</definedName>
    <definedName name="TIPO_UC" localSheetId="10">#REF!</definedName>
    <definedName name="TIPO_UC" localSheetId="15">#REF!</definedName>
    <definedName name="TIPO_UC" localSheetId="8">#REF!</definedName>
    <definedName name="TIPO_UC" localSheetId="14">#REF!</definedName>
    <definedName name="TIPO_UC" localSheetId="7">#REF!</definedName>
    <definedName name="TIPO_UC" localSheetId="26">#REF!</definedName>
    <definedName name="TIPO_UC" localSheetId="102">#REF!</definedName>
    <definedName name="TIPO_UC" localSheetId="12">#REF!</definedName>
    <definedName name="TIPO_UC">#REF!</definedName>
    <definedName name="TIPO_UC_LÍNEA_SE" localSheetId="18">#REF!</definedName>
    <definedName name="TIPO_UC_LÍNEA_SE" localSheetId="11">#REF!</definedName>
    <definedName name="TIPO_UC_LÍNEA_SE" localSheetId="66">#REF!</definedName>
    <definedName name="TIPO_UC_LÍNEA_SE" localSheetId="13">#REF!</definedName>
    <definedName name="TIPO_UC_LÍNEA_SE" localSheetId="6">#REF!</definedName>
    <definedName name="TIPO_UC_LÍNEA_SE" localSheetId="16">#REF!</definedName>
    <definedName name="TIPO_UC_LÍNEA_SE" localSheetId="9">#REF!</definedName>
    <definedName name="TIPO_UC_LÍNEA_SE" localSheetId="17">#REF!</definedName>
    <definedName name="TIPO_UC_LÍNEA_SE" localSheetId="10">#REF!</definedName>
    <definedName name="TIPO_UC_LÍNEA_SE" localSheetId="15">#REF!</definedName>
    <definedName name="TIPO_UC_LÍNEA_SE" localSheetId="8">#REF!</definedName>
    <definedName name="TIPO_UC_LÍNEA_SE" localSheetId="14">#REF!</definedName>
    <definedName name="TIPO_UC_LÍNEA_SE" localSheetId="7">#REF!</definedName>
    <definedName name="TIPO_UC_LÍNEA_SE" localSheetId="26">#REF!</definedName>
    <definedName name="TIPO_UC_LÍNEA_SE" localSheetId="102">#REF!</definedName>
    <definedName name="TIPO_UC_LÍNEA_SE" localSheetId="12">#REF!</definedName>
    <definedName name="TIPO_UC_LÍNEA_SE">#REF!</definedName>
    <definedName name="TRAFOS_1" localSheetId="18">#REF!</definedName>
    <definedName name="TRAFOS_1" localSheetId="11">#REF!</definedName>
    <definedName name="TRAFOS_1" localSheetId="66">#REF!</definedName>
    <definedName name="TRAFOS_1" localSheetId="13">#REF!</definedName>
    <definedName name="TRAFOS_1" localSheetId="6">#REF!</definedName>
    <definedName name="TRAFOS_1" localSheetId="16">#REF!</definedName>
    <definedName name="TRAFOS_1" localSheetId="9">#REF!</definedName>
    <definedName name="TRAFOS_1" localSheetId="17">#REF!</definedName>
    <definedName name="TRAFOS_1" localSheetId="10">#REF!</definedName>
    <definedName name="TRAFOS_1" localSheetId="15">#REF!</definedName>
    <definedName name="TRAFOS_1" localSheetId="8">#REF!</definedName>
    <definedName name="TRAFOS_1" localSheetId="14">#REF!</definedName>
    <definedName name="TRAFOS_1" localSheetId="7">#REF!</definedName>
    <definedName name="TRAFOS_1" localSheetId="26">#REF!</definedName>
    <definedName name="TRAFOS_1" localSheetId="102">#REF!</definedName>
    <definedName name="TRAFOS_1" localSheetId="12">#REF!</definedName>
    <definedName name="TRAFOS_1">#REF!</definedName>
    <definedName name="TRAFOS_2" localSheetId="18">#REF!</definedName>
    <definedName name="TRAFOS_2" localSheetId="11">#REF!</definedName>
    <definedName name="TRAFOS_2" localSheetId="66">#REF!</definedName>
    <definedName name="TRAFOS_2" localSheetId="13">#REF!</definedName>
    <definedName name="TRAFOS_2" localSheetId="6">#REF!</definedName>
    <definedName name="TRAFOS_2" localSheetId="16">#REF!</definedName>
    <definedName name="TRAFOS_2" localSheetId="9">#REF!</definedName>
    <definedName name="TRAFOS_2" localSheetId="17">#REF!</definedName>
    <definedName name="TRAFOS_2" localSheetId="10">#REF!</definedName>
    <definedName name="TRAFOS_2" localSheetId="15">#REF!</definedName>
    <definedName name="TRAFOS_2" localSheetId="8">#REF!</definedName>
    <definedName name="TRAFOS_2" localSheetId="14">#REF!</definedName>
    <definedName name="TRAFOS_2" localSheetId="7">#REF!</definedName>
    <definedName name="TRAFOS_2" localSheetId="26">#REF!</definedName>
    <definedName name="TRAFOS_2" localSheetId="102">#REF!</definedName>
    <definedName name="TRAFOS_2" localSheetId="12">#REF!</definedName>
    <definedName name="TRAFOS_2">#REF!</definedName>
    <definedName name="TRAFOS_3" localSheetId="18">#REF!</definedName>
    <definedName name="TRAFOS_3" localSheetId="11">#REF!</definedName>
    <definedName name="TRAFOS_3" localSheetId="66">#REF!</definedName>
    <definedName name="TRAFOS_3" localSheetId="13">#REF!</definedName>
    <definedName name="TRAFOS_3" localSheetId="6">#REF!</definedName>
    <definedName name="TRAFOS_3" localSheetId="16">#REF!</definedName>
    <definedName name="TRAFOS_3" localSheetId="9">#REF!</definedName>
    <definedName name="TRAFOS_3" localSheetId="17">#REF!</definedName>
    <definedName name="TRAFOS_3" localSheetId="10">#REF!</definedName>
    <definedName name="TRAFOS_3" localSheetId="15">#REF!</definedName>
    <definedName name="TRAFOS_3" localSheetId="8">#REF!</definedName>
    <definedName name="TRAFOS_3" localSheetId="14">#REF!</definedName>
    <definedName name="TRAFOS_3" localSheetId="7">#REF!</definedName>
    <definedName name="TRAFOS_3" localSheetId="26">#REF!</definedName>
    <definedName name="TRAFOS_3" localSheetId="102">#REF!</definedName>
    <definedName name="TRAFOS_3" localSheetId="12">#REF!</definedName>
    <definedName name="TRAFOS_3">#REF!</definedName>
    <definedName name="TRAFOS_4" localSheetId="18">#REF!</definedName>
    <definedName name="TRAFOS_4" localSheetId="11">#REF!</definedName>
    <definedName name="TRAFOS_4" localSheetId="66">#REF!</definedName>
    <definedName name="TRAFOS_4" localSheetId="13">#REF!</definedName>
    <definedName name="TRAFOS_4" localSheetId="6">#REF!</definedName>
    <definedName name="TRAFOS_4" localSheetId="16">#REF!</definedName>
    <definedName name="TRAFOS_4" localSheetId="9">#REF!</definedName>
    <definedName name="TRAFOS_4" localSheetId="17">#REF!</definedName>
    <definedName name="TRAFOS_4" localSheetId="10">#REF!</definedName>
    <definedName name="TRAFOS_4" localSheetId="15">#REF!</definedName>
    <definedName name="TRAFOS_4" localSheetId="8">#REF!</definedName>
    <definedName name="TRAFOS_4" localSheetId="14">#REF!</definedName>
    <definedName name="TRAFOS_4" localSheetId="7">#REF!</definedName>
    <definedName name="TRAFOS_4" localSheetId="26">#REF!</definedName>
    <definedName name="TRAFOS_4" localSheetId="102">#REF!</definedName>
    <definedName name="TRAFOS_4" localSheetId="12">#REF!</definedName>
    <definedName name="TRAFOS_4">#REF!</definedName>
    <definedName name="TRAFOS_5" localSheetId="18">#REF!</definedName>
    <definedName name="TRAFOS_5" localSheetId="11">#REF!</definedName>
    <definedName name="TRAFOS_5" localSheetId="66">#REF!</definedName>
    <definedName name="TRAFOS_5" localSheetId="13">#REF!</definedName>
    <definedName name="TRAFOS_5" localSheetId="6">#REF!</definedName>
    <definedName name="TRAFOS_5" localSheetId="16">#REF!</definedName>
    <definedName name="TRAFOS_5" localSheetId="9">#REF!</definedName>
    <definedName name="TRAFOS_5" localSheetId="17">#REF!</definedName>
    <definedName name="TRAFOS_5" localSheetId="10">#REF!</definedName>
    <definedName name="TRAFOS_5" localSheetId="15">#REF!</definedName>
    <definedName name="TRAFOS_5" localSheetId="8">#REF!</definedName>
    <definedName name="TRAFOS_5" localSheetId="14">#REF!</definedName>
    <definedName name="TRAFOS_5" localSheetId="7">#REF!</definedName>
    <definedName name="TRAFOS_5" localSheetId="26">#REF!</definedName>
    <definedName name="TRAFOS_5" localSheetId="102">#REF!</definedName>
    <definedName name="TRAFOS_5" localSheetId="12">#REF!</definedName>
    <definedName name="TRAFOS_5">#REF!</definedName>
    <definedName name="TRAFOS_6" localSheetId="18">#REF!</definedName>
    <definedName name="TRAFOS_6" localSheetId="11">#REF!</definedName>
    <definedName name="TRAFOS_6" localSheetId="66">#REF!</definedName>
    <definedName name="TRAFOS_6" localSheetId="13">#REF!</definedName>
    <definedName name="TRAFOS_6" localSheetId="6">#REF!</definedName>
    <definedName name="TRAFOS_6" localSheetId="16">#REF!</definedName>
    <definedName name="TRAFOS_6" localSheetId="9">#REF!</definedName>
    <definedName name="TRAFOS_6" localSheetId="17">#REF!</definedName>
    <definedName name="TRAFOS_6" localSheetId="10">#REF!</definedName>
    <definedName name="TRAFOS_6" localSheetId="15">#REF!</definedName>
    <definedName name="TRAFOS_6" localSheetId="8">#REF!</definedName>
    <definedName name="TRAFOS_6" localSheetId="14">#REF!</definedName>
    <definedName name="TRAFOS_6" localSheetId="7">#REF!</definedName>
    <definedName name="TRAFOS_6" localSheetId="26">#REF!</definedName>
    <definedName name="TRAFOS_6" localSheetId="102">#REF!</definedName>
    <definedName name="TRAFOS_6" localSheetId="12">#REF!</definedName>
    <definedName name="TRAFOS_6">#REF!</definedName>
    <definedName name="TRAFOS_TENSIÓN_082" localSheetId="18">#REF!</definedName>
    <definedName name="TRAFOS_TENSIÓN_082" localSheetId="11">#REF!</definedName>
    <definedName name="TRAFOS_TENSIÓN_082" localSheetId="66">#REF!</definedName>
    <definedName name="TRAFOS_TENSIÓN_082" localSheetId="13">#REF!</definedName>
    <definedName name="TRAFOS_TENSIÓN_082" localSheetId="6">#REF!</definedName>
    <definedName name="TRAFOS_TENSIÓN_082" localSheetId="16">#REF!</definedName>
    <definedName name="TRAFOS_TENSIÓN_082" localSheetId="9">#REF!</definedName>
    <definedName name="TRAFOS_TENSIÓN_082" localSheetId="17">#REF!</definedName>
    <definedName name="TRAFOS_TENSIÓN_082" localSheetId="10">#REF!</definedName>
    <definedName name="TRAFOS_TENSIÓN_082" localSheetId="15">#REF!</definedName>
    <definedName name="TRAFOS_TENSIÓN_082" localSheetId="8">#REF!</definedName>
    <definedName name="TRAFOS_TENSIÓN_082" localSheetId="14">#REF!</definedName>
    <definedName name="TRAFOS_TENSIÓN_082" localSheetId="7">#REF!</definedName>
    <definedName name="TRAFOS_TENSIÓN_082" localSheetId="26">#REF!</definedName>
    <definedName name="TRAFOS_TENSIÓN_082" localSheetId="102">#REF!</definedName>
    <definedName name="TRAFOS_TENSIÓN_082" localSheetId="12">#REF!</definedName>
    <definedName name="TRAFOS_TENSIÓN_082">#REF!</definedName>
    <definedName name="UAD_082" localSheetId="18">#REF!</definedName>
    <definedName name="UAD_082" localSheetId="11">#REF!</definedName>
    <definedName name="UAD_082" localSheetId="66">#REF!</definedName>
    <definedName name="UAD_082" localSheetId="13">#REF!</definedName>
    <definedName name="UAD_082" localSheetId="6">#REF!</definedName>
    <definedName name="UAD_082" localSheetId="16">#REF!</definedName>
    <definedName name="UAD_082" localSheetId="9">#REF!</definedName>
    <definedName name="UAD_082" localSheetId="17">#REF!</definedName>
    <definedName name="UAD_082" localSheetId="10">#REF!</definedName>
    <definedName name="UAD_082" localSheetId="15">#REF!</definedName>
    <definedName name="UAD_082" localSheetId="8">#REF!</definedName>
    <definedName name="UAD_082" localSheetId="14">#REF!</definedName>
    <definedName name="UAD_082" localSheetId="7">#REF!</definedName>
    <definedName name="UAD_082" localSheetId="26">#REF!</definedName>
    <definedName name="UAD_082" localSheetId="102">#REF!</definedName>
    <definedName name="UAD_082" localSheetId="12">#REF!</definedName>
    <definedName name="UAD_082">#REF!</definedName>
    <definedName name="UC_082_036" localSheetId="18">#REF!</definedName>
    <definedName name="UC_082_036" localSheetId="11">#REF!</definedName>
    <definedName name="UC_082_036" localSheetId="66">#REF!</definedName>
    <definedName name="UC_082_036" localSheetId="13">#REF!</definedName>
    <definedName name="UC_082_036" localSheetId="6">#REF!</definedName>
    <definedName name="UC_082_036" localSheetId="16">#REF!</definedName>
    <definedName name="UC_082_036" localSheetId="9">#REF!</definedName>
    <definedName name="UC_082_036" localSheetId="17">#REF!</definedName>
    <definedName name="UC_082_036" localSheetId="10">#REF!</definedName>
    <definedName name="UC_082_036" localSheetId="15">#REF!</definedName>
    <definedName name="UC_082_036" localSheetId="8">#REF!</definedName>
    <definedName name="UC_082_036" localSheetId="14">#REF!</definedName>
    <definedName name="UC_082_036" localSheetId="7">#REF!</definedName>
    <definedName name="UC_082_036" localSheetId="26">#REF!</definedName>
    <definedName name="UC_082_036" localSheetId="102">#REF!</definedName>
    <definedName name="UC_082_036" localSheetId="12">#REF!</definedName>
    <definedName name="UC_082_036">#REF!</definedName>
    <definedName name="UC_ADICIONALES" localSheetId="18">#REF!</definedName>
    <definedName name="UC_ADICIONALES" localSheetId="11">#REF!</definedName>
    <definedName name="UC_ADICIONALES" localSheetId="66">#REF!</definedName>
    <definedName name="UC_ADICIONALES" localSheetId="13">#REF!</definedName>
    <definedName name="UC_ADICIONALES" localSheetId="6">#REF!</definedName>
    <definedName name="UC_ADICIONALES" localSheetId="16">#REF!</definedName>
    <definedName name="UC_ADICIONALES" localSheetId="9">#REF!</definedName>
    <definedName name="UC_ADICIONALES" localSheetId="17">#REF!</definedName>
    <definedName name="UC_ADICIONALES" localSheetId="10">#REF!</definedName>
    <definedName name="UC_ADICIONALES" localSheetId="15">#REF!</definedName>
    <definedName name="UC_ADICIONALES" localSheetId="8">#REF!</definedName>
    <definedName name="UC_ADICIONALES" localSheetId="14">#REF!</definedName>
    <definedName name="UC_ADICIONALES" localSheetId="7">#REF!</definedName>
    <definedName name="UC_ADICIONALES" localSheetId="26">#REF!</definedName>
    <definedName name="UC_ADICIONALES" localSheetId="102">#REF!</definedName>
    <definedName name="UC_ADICIONALES" localSheetId="12">#REF!</definedName>
    <definedName name="UC_ADICIONALES">#REF!</definedName>
    <definedName name="UC_COMPENSACIONES" localSheetId="18">#REF!</definedName>
    <definedName name="UC_COMPENSACIONES" localSheetId="11">#REF!</definedName>
    <definedName name="UC_COMPENSACIONES" localSheetId="66">#REF!</definedName>
    <definedName name="UC_COMPENSACIONES" localSheetId="13">#REF!</definedName>
    <definedName name="UC_COMPENSACIONES" localSheetId="6">#REF!</definedName>
    <definedName name="UC_COMPENSACIONES" localSheetId="16">#REF!</definedName>
    <definedName name="UC_COMPENSACIONES" localSheetId="9">#REF!</definedName>
    <definedName name="UC_COMPENSACIONES" localSheetId="17">#REF!</definedName>
    <definedName name="UC_COMPENSACIONES" localSheetId="10">#REF!</definedName>
    <definedName name="UC_COMPENSACIONES" localSheetId="15">#REF!</definedName>
    <definedName name="UC_COMPENSACIONES" localSheetId="8">#REF!</definedName>
    <definedName name="UC_COMPENSACIONES" localSheetId="14">#REF!</definedName>
    <definedName name="UC_COMPENSACIONES" localSheetId="7">#REF!</definedName>
    <definedName name="UC_COMPENSACIONES" localSheetId="26">#REF!</definedName>
    <definedName name="UC_COMPENSACIONES" localSheetId="102">#REF!</definedName>
    <definedName name="UC_COMPENSACIONES" localSheetId="12">#REF!</definedName>
    <definedName name="UC_COMPENSACIONES">#REF!</definedName>
    <definedName name="UC_CONEXIÓN_STN" localSheetId="18">#REF!</definedName>
    <definedName name="UC_CONEXIÓN_STN" localSheetId="11">#REF!</definedName>
    <definedName name="UC_CONEXIÓN_STN" localSheetId="66">#REF!</definedName>
    <definedName name="UC_CONEXIÓN_STN" localSheetId="13">#REF!</definedName>
    <definedName name="UC_CONEXIÓN_STN" localSheetId="6">#REF!</definedName>
    <definedName name="UC_CONEXIÓN_STN" localSheetId="16">#REF!</definedName>
    <definedName name="UC_CONEXIÓN_STN" localSheetId="9">#REF!</definedName>
    <definedName name="UC_CONEXIÓN_STN" localSheetId="17">#REF!</definedName>
    <definedName name="UC_CONEXIÓN_STN" localSheetId="10">#REF!</definedName>
    <definedName name="UC_CONEXIÓN_STN" localSheetId="15">#REF!</definedName>
    <definedName name="UC_CONEXIÓN_STN" localSheetId="8">#REF!</definedName>
    <definedName name="UC_CONEXIÓN_STN" localSheetId="14">#REF!</definedName>
    <definedName name="UC_CONEXIÓN_STN" localSheetId="7">#REF!</definedName>
    <definedName name="UC_CONEXIÓN_STN" localSheetId="26">#REF!</definedName>
    <definedName name="UC_CONEXIÓN_STN" localSheetId="102">#REF!</definedName>
    <definedName name="UC_CONEXIÓN_STN" localSheetId="12">#REF!</definedName>
    <definedName name="UC_CONEXIÓN_STN">#REF!</definedName>
    <definedName name="UC_LN2" localSheetId="18">#REF!</definedName>
    <definedName name="UC_LN2" localSheetId="11">#REF!</definedName>
    <definedName name="UC_LN2" localSheetId="66">#REF!</definedName>
    <definedName name="UC_LN2" localSheetId="13">#REF!</definedName>
    <definedName name="UC_LN2" localSheetId="6">#REF!</definedName>
    <definedName name="UC_LN2" localSheetId="16">#REF!</definedName>
    <definedName name="UC_LN2" localSheetId="9">#REF!</definedName>
    <definedName name="UC_LN2" localSheetId="17">#REF!</definedName>
    <definedName name="UC_LN2" localSheetId="10">#REF!</definedName>
    <definedName name="UC_LN2" localSheetId="15">#REF!</definedName>
    <definedName name="UC_LN2" localSheetId="8">#REF!</definedName>
    <definedName name="UC_LN2" localSheetId="14">#REF!</definedName>
    <definedName name="UC_LN2" localSheetId="7">#REF!</definedName>
    <definedName name="UC_LN2" localSheetId="26">#REF!</definedName>
    <definedName name="UC_LN2" localSheetId="102">#REF!</definedName>
    <definedName name="UC_LN2" localSheetId="12">#REF!</definedName>
    <definedName name="UC_LN2">#REF!</definedName>
    <definedName name="UC_LN3" localSheetId="18">#REF!</definedName>
    <definedName name="UC_LN3" localSheetId="11">#REF!</definedName>
    <definedName name="UC_LN3" localSheetId="66">#REF!</definedName>
    <definedName name="UC_LN3" localSheetId="13">#REF!</definedName>
    <definedName name="UC_LN3" localSheetId="6">#REF!</definedName>
    <definedName name="UC_LN3" localSheetId="16">#REF!</definedName>
    <definedName name="UC_LN3" localSheetId="9">#REF!</definedName>
    <definedName name="UC_LN3" localSheetId="17">#REF!</definedName>
    <definedName name="UC_LN3" localSheetId="10">#REF!</definedName>
    <definedName name="UC_LN3" localSheetId="15">#REF!</definedName>
    <definedName name="UC_LN3" localSheetId="8">#REF!</definedName>
    <definedName name="UC_LN3" localSheetId="14">#REF!</definedName>
    <definedName name="UC_LN3" localSheetId="7">#REF!</definedName>
    <definedName name="UC_LN3" localSheetId="26">#REF!</definedName>
    <definedName name="UC_LN3" localSheetId="102">#REF!</definedName>
    <definedName name="UC_LN3" localSheetId="12">#REF!</definedName>
    <definedName name="UC_LN3">#REF!</definedName>
    <definedName name="UC_LN4" localSheetId="18">#REF!</definedName>
    <definedName name="UC_LN4" localSheetId="11">#REF!</definedName>
    <definedName name="UC_LN4" localSheetId="66">#REF!</definedName>
    <definedName name="UC_LN4" localSheetId="13">#REF!</definedName>
    <definedName name="UC_LN4" localSheetId="6">#REF!</definedName>
    <definedName name="UC_LN4" localSheetId="16">#REF!</definedName>
    <definedName name="UC_LN4" localSheetId="9">#REF!</definedName>
    <definedName name="UC_LN4" localSheetId="17">#REF!</definedName>
    <definedName name="UC_LN4" localSheetId="10">#REF!</definedName>
    <definedName name="UC_LN4" localSheetId="15">#REF!</definedName>
    <definedName name="UC_LN4" localSheetId="8">#REF!</definedName>
    <definedName name="UC_LN4" localSheetId="14">#REF!</definedName>
    <definedName name="UC_LN4" localSheetId="7">#REF!</definedName>
    <definedName name="UC_LN4" localSheetId="26">#REF!</definedName>
    <definedName name="UC_LN4" localSheetId="102">#REF!</definedName>
    <definedName name="UC_LN4" localSheetId="12">#REF!</definedName>
    <definedName name="UC_LN4">#REF!</definedName>
    <definedName name="UC_SE_N2" localSheetId="18">#REF!</definedName>
    <definedName name="UC_SE_N2" localSheetId="11">#REF!</definedName>
    <definedName name="UC_SE_N2" localSheetId="66">#REF!</definedName>
    <definedName name="UC_SE_N2" localSheetId="13">#REF!</definedName>
    <definedName name="UC_SE_N2" localSheetId="6">#REF!</definedName>
    <definedName name="UC_SE_N2" localSheetId="16">#REF!</definedName>
    <definedName name="UC_SE_N2" localSheetId="9">#REF!</definedName>
    <definedName name="UC_SE_N2" localSheetId="17">#REF!</definedName>
    <definedName name="UC_SE_N2" localSheetId="10">#REF!</definedName>
    <definedName name="UC_SE_N2" localSheetId="15">#REF!</definedName>
    <definedName name="UC_SE_N2" localSheetId="8">#REF!</definedName>
    <definedName name="UC_SE_N2" localSheetId="14">#REF!</definedName>
    <definedName name="UC_SE_N2" localSheetId="7">#REF!</definedName>
    <definedName name="UC_SE_N2" localSheetId="26">#REF!</definedName>
    <definedName name="UC_SE_N2" localSheetId="102">#REF!</definedName>
    <definedName name="UC_SE_N2" localSheetId="12">#REF!</definedName>
    <definedName name="UC_SE_N2">#REF!</definedName>
    <definedName name="UC_SE_N3" localSheetId="18">#REF!</definedName>
    <definedName name="UC_SE_N3" localSheetId="11">#REF!</definedName>
    <definedName name="UC_SE_N3" localSheetId="66">#REF!</definedName>
    <definedName name="UC_SE_N3" localSheetId="13">#REF!</definedName>
    <definedName name="UC_SE_N3" localSheetId="6">#REF!</definedName>
    <definedName name="UC_SE_N3" localSheetId="16">#REF!</definedName>
    <definedName name="UC_SE_N3" localSheetId="9">#REF!</definedName>
    <definedName name="UC_SE_N3" localSheetId="17">#REF!</definedName>
    <definedName name="UC_SE_N3" localSheetId="10">#REF!</definedName>
    <definedName name="UC_SE_N3" localSheetId="15">#REF!</definedName>
    <definedName name="UC_SE_N3" localSheetId="8">#REF!</definedName>
    <definedName name="UC_SE_N3" localSheetId="14">#REF!</definedName>
    <definedName name="UC_SE_N3" localSheetId="7">#REF!</definedName>
    <definedName name="UC_SE_N3" localSheetId="26">#REF!</definedName>
    <definedName name="UC_SE_N3" localSheetId="102">#REF!</definedName>
    <definedName name="UC_SE_N3" localSheetId="12">#REF!</definedName>
    <definedName name="UC_SE_N3">#REF!</definedName>
    <definedName name="UC_SE_N4" localSheetId="18">#REF!</definedName>
    <definedName name="UC_SE_N4" localSheetId="11">#REF!</definedName>
    <definedName name="UC_SE_N4" localSheetId="66">#REF!</definedName>
    <definedName name="UC_SE_N4" localSheetId="13">#REF!</definedName>
    <definedName name="UC_SE_N4" localSheetId="6">#REF!</definedName>
    <definedName name="UC_SE_N4" localSheetId="16">#REF!</definedName>
    <definedName name="UC_SE_N4" localSheetId="9">#REF!</definedName>
    <definedName name="UC_SE_N4" localSheetId="17">#REF!</definedName>
    <definedName name="UC_SE_N4" localSheetId="10">#REF!</definedName>
    <definedName name="UC_SE_N4" localSheetId="15">#REF!</definedName>
    <definedName name="UC_SE_N4" localSheetId="8">#REF!</definedName>
    <definedName name="UC_SE_N4" localSheetId="14">#REF!</definedName>
    <definedName name="UC_SE_N4" localSheetId="7">#REF!</definedName>
    <definedName name="UC_SE_N4" localSheetId="26">#REF!</definedName>
    <definedName name="UC_SE_N4" localSheetId="102">#REF!</definedName>
    <definedName name="UC_SE_N4" localSheetId="12">#REF!</definedName>
    <definedName name="UC_SE_N4">#REF!</definedName>
    <definedName name="UC_TRAFOS" localSheetId="18">#REF!</definedName>
    <definedName name="UC_TRAFOS" localSheetId="11">#REF!</definedName>
    <definedName name="UC_TRAFOS" localSheetId="66">#REF!</definedName>
    <definedName name="UC_TRAFOS" localSheetId="13">#REF!</definedName>
    <definedName name="UC_TRAFOS" localSheetId="6">#REF!</definedName>
    <definedName name="UC_TRAFOS" localSheetId="16">#REF!</definedName>
    <definedName name="UC_TRAFOS" localSheetId="9">#REF!</definedName>
    <definedName name="UC_TRAFOS" localSheetId="17">#REF!</definedName>
    <definedName name="UC_TRAFOS" localSheetId="10">#REF!</definedName>
    <definedName name="UC_TRAFOS" localSheetId="15">#REF!</definedName>
    <definedName name="UC_TRAFOS" localSheetId="8">#REF!</definedName>
    <definedName name="UC_TRAFOS" localSheetId="14">#REF!</definedName>
    <definedName name="UC_TRAFOS" localSheetId="7">#REF!</definedName>
    <definedName name="UC_TRAFOS" localSheetId="26">#REF!</definedName>
    <definedName name="UC_TRAFOS" localSheetId="102">#REF!</definedName>
    <definedName name="UC_TRAFOS" localSheetId="12">#REF!</definedName>
    <definedName name="UC_TRAFOS">#REF!</definedName>
    <definedName name="VALORACIÓN_082" localSheetId="18">#REF!</definedName>
    <definedName name="VALORACIÓN_082" localSheetId="11">#REF!</definedName>
    <definedName name="VALORACIÓN_082" localSheetId="66">#REF!</definedName>
    <definedName name="VALORACIÓN_082" localSheetId="13">#REF!</definedName>
    <definedName name="VALORACIÓN_082" localSheetId="6">#REF!</definedName>
    <definedName name="VALORACIÓN_082" localSheetId="16">#REF!</definedName>
    <definedName name="VALORACIÓN_082" localSheetId="9">#REF!</definedName>
    <definedName name="VALORACIÓN_082" localSheetId="17">#REF!</definedName>
    <definedName name="VALORACIÓN_082" localSheetId="10">#REF!</definedName>
    <definedName name="VALORACIÓN_082" localSheetId="15">#REF!</definedName>
    <definedName name="VALORACIÓN_082" localSheetId="8">#REF!</definedName>
    <definedName name="VALORACIÓN_082" localSheetId="14">#REF!</definedName>
    <definedName name="VALORACIÓN_082" localSheetId="7">#REF!</definedName>
    <definedName name="VALORACIÓN_082" localSheetId="26">#REF!</definedName>
    <definedName name="VALORACIÓN_082" localSheetId="102">#REF!</definedName>
    <definedName name="VALORACIÓN_082" localSheetId="12">#REF!</definedName>
    <definedName name="VALORACIÓN_082">#REF!</definedName>
    <definedName name="VALORACION_082_TIPO_ACTIVOS" localSheetId="18">#REF!</definedName>
    <definedName name="VALORACION_082_TIPO_ACTIVOS" localSheetId="11">#REF!</definedName>
    <definedName name="VALORACION_082_TIPO_ACTIVOS" localSheetId="66">#REF!</definedName>
    <definedName name="VALORACION_082_TIPO_ACTIVOS" localSheetId="13">#REF!</definedName>
    <definedName name="VALORACION_082_TIPO_ACTIVOS" localSheetId="6">#REF!</definedName>
    <definedName name="VALORACION_082_TIPO_ACTIVOS" localSheetId="16">#REF!</definedName>
    <definedName name="VALORACION_082_TIPO_ACTIVOS" localSheetId="9">#REF!</definedName>
    <definedName name="VALORACION_082_TIPO_ACTIVOS" localSheetId="17">#REF!</definedName>
    <definedName name="VALORACION_082_TIPO_ACTIVOS" localSheetId="10">#REF!</definedName>
    <definedName name="VALORACION_082_TIPO_ACTIVOS" localSheetId="15">#REF!</definedName>
    <definedName name="VALORACION_082_TIPO_ACTIVOS" localSheetId="8">#REF!</definedName>
    <definedName name="VALORACION_082_TIPO_ACTIVOS" localSheetId="14">#REF!</definedName>
    <definedName name="VALORACION_082_TIPO_ACTIVOS" localSheetId="7">#REF!</definedName>
    <definedName name="VALORACION_082_TIPO_ACTIVOS" localSheetId="26">#REF!</definedName>
    <definedName name="VALORACION_082_TIPO_ACTIVOS" localSheetId="102">#REF!</definedName>
    <definedName name="VALORACION_082_TIPO_ACTIVOS" localSheetId="12">#REF!</definedName>
    <definedName name="VALORACION_082_TIPO_ACTIVOS">#REF!</definedName>
    <definedName name="VALORACIÓN_ACTIVOS" localSheetId="18">#REF!</definedName>
    <definedName name="VALORACIÓN_ACTIVOS" localSheetId="11">#REF!</definedName>
    <definedName name="VALORACIÓN_ACTIVOS" localSheetId="66">#REF!</definedName>
    <definedName name="VALORACIÓN_ACTIVOS" localSheetId="13">#REF!</definedName>
    <definedName name="VALORACIÓN_ACTIVOS" localSheetId="6">#REF!</definedName>
    <definedName name="VALORACIÓN_ACTIVOS" localSheetId="16">#REF!</definedName>
    <definedName name="VALORACIÓN_ACTIVOS" localSheetId="9">#REF!</definedName>
    <definedName name="VALORACIÓN_ACTIVOS" localSheetId="17">#REF!</definedName>
    <definedName name="VALORACIÓN_ACTIVOS" localSheetId="10">#REF!</definedName>
    <definedName name="VALORACIÓN_ACTIVOS" localSheetId="15">#REF!</definedName>
    <definedName name="VALORACIÓN_ACTIVOS" localSheetId="8">#REF!</definedName>
    <definedName name="VALORACIÓN_ACTIVOS" localSheetId="14">#REF!</definedName>
    <definedName name="VALORACIÓN_ACTIVOS" localSheetId="7">#REF!</definedName>
    <definedName name="VALORACIÓN_ACTIVOS" localSheetId="26">#REF!</definedName>
    <definedName name="VALORACIÓN_ACTIVOS" localSheetId="102">#REF!</definedName>
    <definedName name="VALORACIÓN_ACTIVOS" localSheetId="12">#REF!</definedName>
    <definedName name="VALORACIÓN_ACTIVOS">#REF!</definedName>
    <definedName name="VALORACIÓN_NUEVA" localSheetId="18">#REF!</definedName>
    <definedName name="VALORACIÓN_NUEVA" localSheetId="11">#REF!</definedName>
    <definedName name="VALORACIÓN_NUEVA" localSheetId="66">#REF!</definedName>
    <definedName name="VALORACIÓN_NUEVA" localSheetId="13">#REF!</definedName>
    <definedName name="VALORACIÓN_NUEVA" localSheetId="6">#REF!</definedName>
    <definedName name="VALORACIÓN_NUEVA" localSheetId="16">#REF!</definedName>
    <definedName name="VALORACIÓN_NUEVA" localSheetId="9">#REF!</definedName>
    <definedName name="VALORACIÓN_NUEVA" localSheetId="17">#REF!</definedName>
    <definedName name="VALORACIÓN_NUEVA" localSheetId="10">#REF!</definedName>
    <definedName name="VALORACIÓN_NUEVA" localSheetId="15">#REF!</definedName>
    <definedName name="VALORACIÓN_NUEVA" localSheetId="8">#REF!</definedName>
    <definedName name="VALORACIÓN_NUEVA" localSheetId="14">#REF!</definedName>
    <definedName name="VALORACIÓN_NUEVA" localSheetId="7">#REF!</definedName>
    <definedName name="VALORACIÓN_NUEVA" localSheetId="26">#REF!</definedName>
    <definedName name="VALORACIÓN_NUEVA" localSheetId="102">#REF!</definedName>
    <definedName name="VALORACIÓN_NUEVA" localSheetId="12">#REF!</definedName>
    <definedName name="VALORACIÓN_NUEVA">#REF!</definedName>
    <definedName name="VIDA_ÚTIL_UC" localSheetId="18">'[3]UC CREG 097 DE 2008'!#REF!</definedName>
    <definedName name="VIDA_ÚTIL_UC" localSheetId="11">'[3]UC CREG 097 DE 2008'!#REF!</definedName>
    <definedName name="VIDA_ÚTIL_UC" localSheetId="66">'[3]UC CREG 097 DE 2008'!#REF!</definedName>
    <definedName name="VIDA_ÚTIL_UC" localSheetId="13">'[3]UC CREG 097 DE 2008'!#REF!</definedName>
    <definedName name="VIDA_ÚTIL_UC" localSheetId="6">'[3]UC CREG 097 DE 2008'!#REF!</definedName>
    <definedName name="VIDA_ÚTIL_UC" localSheetId="16">'[3]UC CREG 097 DE 2008'!#REF!</definedName>
    <definedName name="VIDA_ÚTIL_UC" localSheetId="9">'[3]UC CREG 097 DE 2008'!#REF!</definedName>
    <definedName name="VIDA_ÚTIL_UC" localSheetId="17">'[3]UC CREG 097 DE 2008'!#REF!</definedName>
    <definedName name="VIDA_ÚTIL_UC" localSheetId="10">'[3]UC CREG 097 DE 2008'!#REF!</definedName>
    <definedName name="VIDA_ÚTIL_UC" localSheetId="15">'[3]UC CREG 097 DE 2008'!#REF!</definedName>
    <definedName name="VIDA_ÚTIL_UC" localSheetId="8">'[3]UC CREG 097 DE 2008'!#REF!</definedName>
    <definedName name="VIDA_ÚTIL_UC" localSheetId="14">'[3]UC CREG 097 DE 2008'!#REF!</definedName>
    <definedName name="VIDA_ÚTIL_UC" localSheetId="7">'[3]UC CREG 097 DE 2008'!#REF!</definedName>
    <definedName name="VIDA_ÚTIL_UC" localSheetId="26">'[3]UC CREG 097 DE 2008'!#REF!</definedName>
    <definedName name="VIDA_ÚTIL_UC" localSheetId="102">'[3]UC CREG 097 DE 2008'!#REF!</definedName>
    <definedName name="VIDA_ÚTIL_UC" localSheetId="12">'[3]UC CREG 097 DE 2008'!#REF!</definedName>
    <definedName name="VIDA_ÚTIL_UC">'[3]UC CREG 097 DE 2008'!#REF!</definedName>
    <definedName name="wefrweqf" localSheetId="18">'[1]COSTO ELEMENTOS N1'!#REF!</definedName>
    <definedName name="wefrweqf" localSheetId="11">'[1]COSTO ELEMENTOS N1'!#REF!</definedName>
    <definedName name="wefrweqf" localSheetId="66">'[1]COSTO ELEMENTOS N1'!#REF!</definedName>
    <definedName name="wefrweqf" localSheetId="13">'[1]COSTO ELEMENTOS N1'!#REF!</definedName>
    <definedName name="wefrweqf" localSheetId="6">'[1]COSTO ELEMENTOS N1'!#REF!</definedName>
    <definedName name="wefrweqf" localSheetId="16">'[1]COSTO ELEMENTOS N1'!#REF!</definedName>
    <definedName name="wefrweqf" localSheetId="9">'[1]COSTO ELEMENTOS N1'!#REF!</definedName>
    <definedName name="wefrweqf" localSheetId="17">'[1]COSTO ELEMENTOS N1'!#REF!</definedName>
    <definedName name="wefrweqf" localSheetId="10">'[1]COSTO ELEMENTOS N1'!#REF!</definedName>
    <definedName name="wefrweqf" localSheetId="15">'[1]COSTO ELEMENTOS N1'!#REF!</definedName>
    <definedName name="wefrweqf" localSheetId="8">'[1]COSTO ELEMENTOS N1'!#REF!</definedName>
    <definedName name="wefrweqf" localSheetId="14">'[1]COSTO ELEMENTOS N1'!#REF!</definedName>
    <definedName name="wefrweqf" localSheetId="7">'[1]COSTO ELEMENTOS N1'!#REF!</definedName>
    <definedName name="wefrweqf" localSheetId="26">'[1]COSTO ELEMENTOS N1'!#REF!</definedName>
    <definedName name="wefrweqf" localSheetId="102">'[1]COSTO ELEMENTOS N1'!#REF!</definedName>
    <definedName name="wefrweqf" localSheetId="12">'[1]COSTO ELEMENTOS N1'!#REF!</definedName>
    <definedName name="wefrweqf">'[1]COSTO ELEMENTOS N1'!#REF!</definedName>
  </definedNames>
  <calcPr calcId="191029"/>
  <pivotCaches>
    <pivotCache cacheId="3" r:id="rId112"/>
    <pivotCache cacheId="4" r:id="rId113"/>
    <pivotCache cacheId="5" r:id="rId1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6" i="234" l="1"/>
  <c r="R40" i="234"/>
  <c r="G345" i="19"/>
  <c r="F345" i="19"/>
  <c r="E345" i="19"/>
  <c r="H345" i="19" s="1"/>
  <c r="E256" i="115"/>
  <c r="C256" i="115"/>
  <c r="F219" i="116"/>
  <c r="H222" i="116"/>
  <c r="C254" i="115"/>
  <c r="F223" i="116"/>
  <c r="H219" i="116"/>
  <c r="H220" i="116"/>
  <c r="F220" i="116"/>
  <c r="H218" i="116"/>
  <c r="C250" i="115"/>
  <c r="F217" i="116"/>
  <c r="F216" i="116"/>
  <c r="F215" i="116"/>
  <c r="C246" i="115"/>
  <c r="H214" i="116"/>
  <c r="F121" i="116"/>
  <c r="H205" i="116"/>
  <c r="F205" i="116"/>
  <c r="H204" i="116"/>
  <c r="C229" i="115"/>
  <c r="F197" i="116"/>
  <c r="H192" i="116"/>
  <c r="C212" i="115"/>
  <c r="E211" i="115"/>
  <c r="C211" i="115"/>
  <c r="F190" i="116"/>
  <c r="C138" i="115"/>
  <c r="F43" i="116"/>
  <c r="C47" i="115"/>
  <c r="H166" i="116"/>
  <c r="C175" i="115"/>
  <c r="E174" i="115"/>
  <c r="C174" i="115"/>
  <c r="H164" i="116"/>
  <c r="F164" i="116"/>
  <c r="E172" i="115"/>
  <c r="C172" i="115"/>
  <c r="H162" i="116"/>
  <c r="C171" i="115"/>
  <c r="E170" i="115"/>
  <c r="F161" i="116"/>
  <c r="H160" i="116"/>
  <c r="C169" i="115"/>
  <c r="E168" i="115"/>
  <c r="C168" i="115"/>
  <c r="H158" i="116"/>
  <c r="C167" i="115"/>
  <c r="H157" i="116"/>
  <c r="C166" i="115"/>
  <c r="H156" i="116"/>
  <c r="C165" i="115"/>
  <c r="E164" i="115"/>
  <c r="C164" i="115"/>
  <c r="H154" i="116"/>
  <c r="F154" i="116"/>
  <c r="H153" i="116"/>
  <c r="C162" i="115"/>
  <c r="H152" i="116"/>
  <c r="C161" i="115"/>
  <c r="H151" i="116"/>
  <c r="C160" i="115"/>
  <c r="H150" i="116"/>
  <c r="C159" i="115"/>
  <c r="H149" i="116"/>
  <c r="C158" i="115"/>
  <c r="E157" i="115"/>
  <c r="H147" i="116"/>
  <c r="C156" i="115"/>
  <c r="C39" i="115"/>
  <c r="F36" i="116"/>
  <c r="F37" i="116"/>
  <c r="F38" i="116"/>
  <c r="F39" i="116"/>
  <c r="F29" i="116"/>
  <c r="F13" i="116"/>
  <c r="F14" i="116"/>
  <c r="F15" i="116"/>
  <c r="F16" i="116"/>
  <c r="F17" i="116"/>
  <c r="F18" i="116"/>
  <c r="F19" i="116"/>
  <c r="F20" i="116"/>
  <c r="F21" i="116"/>
  <c r="F22" i="116"/>
  <c r="F23" i="116"/>
  <c r="F12" i="116"/>
  <c r="C40" i="115"/>
  <c r="C41" i="115"/>
  <c r="C42" i="115"/>
  <c r="C43" i="115"/>
  <c r="C33" i="115"/>
  <c r="C26" i="115"/>
  <c r="C27" i="115"/>
  <c r="C23" i="115"/>
  <c r="C24" i="115"/>
  <c r="C25" i="115"/>
  <c r="C38" i="115"/>
  <c r="F24" i="116"/>
  <c r="C14" i="115"/>
  <c r="F70" i="116"/>
  <c r="F71" i="116"/>
  <c r="F72" i="116"/>
  <c r="F73" i="116"/>
  <c r="F74" i="116"/>
  <c r="F75" i="116"/>
  <c r="F76" i="116"/>
  <c r="F77" i="116"/>
  <c r="F78" i="116"/>
  <c r="F79" i="116"/>
  <c r="F91" i="116"/>
  <c r="F93" i="116"/>
  <c r="F95" i="116"/>
  <c r="F69" i="116"/>
  <c r="C104" i="115"/>
  <c r="C100" i="115"/>
  <c r="C102" i="115"/>
  <c r="C79" i="115"/>
  <c r="C80" i="115"/>
  <c r="C81" i="115"/>
  <c r="C82" i="115"/>
  <c r="C83" i="115"/>
  <c r="C84" i="115"/>
  <c r="C85" i="115"/>
  <c r="C86" i="115"/>
  <c r="C87" i="115"/>
  <c r="C88" i="115"/>
  <c r="C78" i="115"/>
  <c r="E78" i="115"/>
  <c r="H71" i="116"/>
  <c r="E81" i="115"/>
  <c r="E82" i="115"/>
  <c r="H74" i="116"/>
  <c r="H75" i="116"/>
  <c r="C89" i="115"/>
  <c r="H80" i="116"/>
  <c r="C90" i="115"/>
  <c r="H81" i="116"/>
  <c r="H82" i="116"/>
  <c r="F83" i="116"/>
  <c r="H83" i="116"/>
  <c r="F84" i="116"/>
  <c r="H84" i="116"/>
  <c r="C94" i="115"/>
  <c r="H85" i="116"/>
  <c r="C95" i="115"/>
  <c r="E95" i="115"/>
  <c r="F87" i="116"/>
  <c r="H87" i="116"/>
  <c r="C97" i="115"/>
  <c r="E97" i="115"/>
  <c r="C98" i="115"/>
  <c r="H89" i="116"/>
  <c r="F90" i="116"/>
  <c r="H90" i="116"/>
  <c r="E100" i="115"/>
  <c r="C101" i="115"/>
  <c r="H92" i="116"/>
  <c r="E102" i="115"/>
  <c r="F94" i="116"/>
  <c r="H94" i="116"/>
  <c r="H95" i="116"/>
  <c r="F31" i="116"/>
  <c r="F30" i="116"/>
  <c r="F663" i="116"/>
  <c r="B663" i="116"/>
  <c r="F662" i="116"/>
  <c r="B662" i="116"/>
  <c r="F661" i="116"/>
  <c r="B661" i="116"/>
  <c r="F660" i="116"/>
  <c r="B660" i="116"/>
  <c r="F659" i="116"/>
  <c r="B659" i="116"/>
  <c r="F658" i="116"/>
  <c r="B658" i="116"/>
  <c r="F657" i="116"/>
  <c r="B657" i="116"/>
  <c r="F656" i="116"/>
  <c r="B656" i="116"/>
  <c r="F655" i="116"/>
  <c r="B655" i="116"/>
  <c r="F654" i="116"/>
  <c r="B654" i="116"/>
  <c r="F653" i="116"/>
  <c r="B653" i="116"/>
  <c r="F652" i="116"/>
  <c r="B652" i="116"/>
  <c r="F651" i="116"/>
  <c r="B651" i="116"/>
  <c r="F650" i="116"/>
  <c r="B650" i="116"/>
  <c r="F649" i="116"/>
  <c r="B649" i="116"/>
  <c r="F648" i="116"/>
  <c r="B648" i="116"/>
  <c r="F647" i="116"/>
  <c r="B647" i="116"/>
  <c r="F646" i="116"/>
  <c r="B646" i="116"/>
  <c r="F645" i="116"/>
  <c r="B645" i="116"/>
  <c r="F644" i="116"/>
  <c r="B644" i="116"/>
  <c r="F643" i="116"/>
  <c r="B643" i="116"/>
  <c r="F642" i="116"/>
  <c r="B642" i="116"/>
  <c r="F641" i="116"/>
  <c r="B641" i="116"/>
  <c r="F640" i="116"/>
  <c r="B640" i="116"/>
  <c r="F639" i="116"/>
  <c r="B639" i="116"/>
  <c r="F638" i="116"/>
  <c r="B638" i="116"/>
  <c r="F637" i="116"/>
  <c r="B637" i="116"/>
  <c r="F636" i="116"/>
  <c r="B636" i="116"/>
  <c r="F635" i="116"/>
  <c r="B635" i="116"/>
  <c r="F634" i="116"/>
  <c r="B634" i="116"/>
  <c r="F633" i="116"/>
  <c r="B633" i="116"/>
  <c r="F632" i="116"/>
  <c r="B632" i="116"/>
  <c r="F631" i="116"/>
  <c r="B631" i="116"/>
  <c r="F630" i="116"/>
  <c r="B630" i="116"/>
  <c r="F629" i="116"/>
  <c r="B629" i="116"/>
  <c r="F628" i="116"/>
  <c r="B628" i="116"/>
  <c r="F627" i="116"/>
  <c r="B627" i="116"/>
  <c r="F626" i="116"/>
  <c r="B626" i="116"/>
  <c r="F625" i="116"/>
  <c r="B625" i="116"/>
  <c r="F624" i="116"/>
  <c r="B624" i="116"/>
  <c r="F623" i="116"/>
  <c r="B623" i="116"/>
  <c r="F622" i="116"/>
  <c r="B622" i="116"/>
  <c r="F621" i="116"/>
  <c r="B621" i="116"/>
  <c r="F620" i="116"/>
  <c r="B620" i="116"/>
  <c r="F619" i="116"/>
  <c r="B619" i="116"/>
  <c r="F618" i="116"/>
  <c r="B618" i="116"/>
  <c r="F617" i="116"/>
  <c r="B617" i="116"/>
  <c r="F616" i="116"/>
  <c r="B616" i="116"/>
  <c r="F615" i="116"/>
  <c r="B615" i="116"/>
  <c r="F614" i="116"/>
  <c r="B614" i="116"/>
  <c r="F613" i="116"/>
  <c r="B613" i="116"/>
  <c r="F612" i="116"/>
  <c r="B612" i="116"/>
  <c r="F611" i="116"/>
  <c r="B611" i="116"/>
  <c r="F610" i="116"/>
  <c r="B610" i="116"/>
  <c r="F609" i="116"/>
  <c r="B609" i="116"/>
  <c r="F608" i="116"/>
  <c r="B608" i="116"/>
  <c r="F607" i="116"/>
  <c r="B607" i="116"/>
  <c r="F606" i="116"/>
  <c r="B606" i="116"/>
  <c r="F605" i="116"/>
  <c r="B605" i="116"/>
  <c r="F604" i="116"/>
  <c r="B604" i="116"/>
  <c r="F603" i="116"/>
  <c r="B603" i="116"/>
  <c r="F602" i="116"/>
  <c r="B602" i="116"/>
  <c r="F601" i="116"/>
  <c r="B601" i="116"/>
  <c r="F600" i="116"/>
  <c r="B600" i="116"/>
  <c r="F599" i="116"/>
  <c r="B599" i="116"/>
  <c r="F598" i="116"/>
  <c r="B598" i="116"/>
  <c r="F597" i="116"/>
  <c r="B597" i="116"/>
  <c r="F596" i="116"/>
  <c r="B596" i="116"/>
  <c r="F595" i="116"/>
  <c r="B595" i="116"/>
  <c r="F594" i="116"/>
  <c r="B594" i="116"/>
  <c r="F593" i="116"/>
  <c r="B593" i="116"/>
  <c r="F592" i="116"/>
  <c r="B592" i="116"/>
  <c r="F591" i="116"/>
  <c r="B591" i="116"/>
  <c r="F590" i="116"/>
  <c r="B590" i="116"/>
  <c r="F589" i="116"/>
  <c r="B589" i="116"/>
  <c r="F588" i="116"/>
  <c r="B588" i="116"/>
  <c r="F587" i="116"/>
  <c r="B587" i="116"/>
  <c r="F586" i="116"/>
  <c r="B586" i="116"/>
  <c r="F585" i="116"/>
  <c r="B585" i="116"/>
  <c r="F584" i="116"/>
  <c r="B584" i="116"/>
  <c r="F583" i="116"/>
  <c r="B583" i="116"/>
  <c r="F582" i="116"/>
  <c r="B582" i="116"/>
  <c r="F581" i="116"/>
  <c r="B581" i="116"/>
  <c r="F580" i="116"/>
  <c r="B580" i="116"/>
  <c r="F579" i="116"/>
  <c r="B579" i="116"/>
  <c r="F578" i="116"/>
  <c r="B578" i="116"/>
  <c r="F577" i="116"/>
  <c r="B577" i="116"/>
  <c r="F576" i="116"/>
  <c r="B576" i="116"/>
  <c r="F575" i="116"/>
  <c r="B575" i="116"/>
  <c r="F574" i="116"/>
  <c r="B574" i="116"/>
  <c r="F573" i="116"/>
  <c r="B573" i="116"/>
  <c r="F572" i="116"/>
  <c r="B572" i="116"/>
  <c r="F571" i="116"/>
  <c r="B571" i="116"/>
  <c r="F570" i="116"/>
  <c r="B570" i="116"/>
  <c r="F569" i="116"/>
  <c r="B569" i="116"/>
  <c r="F568" i="116"/>
  <c r="B568" i="116"/>
  <c r="F567" i="116"/>
  <c r="B567" i="116"/>
  <c r="F566" i="116"/>
  <c r="B566" i="116"/>
  <c r="F565" i="116"/>
  <c r="B565" i="116"/>
  <c r="F564" i="116"/>
  <c r="B564" i="116"/>
  <c r="F563" i="116"/>
  <c r="B563" i="116"/>
  <c r="F562" i="116"/>
  <c r="B562" i="116"/>
  <c r="F561" i="116"/>
  <c r="B561" i="116"/>
  <c r="F560" i="116"/>
  <c r="B560" i="116"/>
  <c r="F559" i="116"/>
  <c r="B559" i="116"/>
  <c r="F558" i="116"/>
  <c r="B558" i="116"/>
  <c r="F557" i="116"/>
  <c r="B557" i="116"/>
  <c r="F556" i="116"/>
  <c r="B556" i="116"/>
  <c r="F555" i="116"/>
  <c r="B555" i="116"/>
  <c r="F554" i="116"/>
  <c r="B554" i="116"/>
  <c r="F553" i="116"/>
  <c r="B553" i="116"/>
  <c r="F552" i="116"/>
  <c r="B552" i="116"/>
  <c r="F551" i="116"/>
  <c r="B551" i="116"/>
  <c r="F550" i="116"/>
  <c r="B550" i="116"/>
  <c r="F549" i="116"/>
  <c r="B549" i="116"/>
  <c r="F548" i="116"/>
  <c r="B548" i="116"/>
  <c r="F547" i="116"/>
  <c r="B547" i="116"/>
  <c r="F546" i="116"/>
  <c r="B546" i="116"/>
  <c r="F545" i="116"/>
  <c r="B545" i="116"/>
  <c r="F544" i="116"/>
  <c r="B544" i="116"/>
  <c r="F543" i="116"/>
  <c r="B543" i="116"/>
  <c r="F542" i="116"/>
  <c r="B542" i="116"/>
  <c r="F541" i="116"/>
  <c r="B541" i="116"/>
  <c r="F540" i="116"/>
  <c r="B540" i="116"/>
  <c r="F539" i="116"/>
  <c r="B539" i="116"/>
  <c r="F538" i="116"/>
  <c r="B538" i="116"/>
  <c r="F537" i="116"/>
  <c r="B537" i="116"/>
  <c r="F536" i="116"/>
  <c r="B536" i="116"/>
  <c r="F534" i="116"/>
  <c r="B534" i="116"/>
  <c r="F533" i="116"/>
  <c r="B533" i="116"/>
  <c r="F532" i="116"/>
  <c r="B532" i="116"/>
  <c r="F531" i="116"/>
  <c r="B531" i="116"/>
  <c r="F530" i="116"/>
  <c r="B530" i="116"/>
  <c r="F529" i="116"/>
  <c r="B529" i="116"/>
  <c r="F528" i="116"/>
  <c r="B528" i="116"/>
  <c r="F527" i="116"/>
  <c r="B527" i="116"/>
  <c r="F526" i="116"/>
  <c r="B526" i="116"/>
  <c r="F525" i="116"/>
  <c r="B525" i="116"/>
  <c r="F524" i="116"/>
  <c r="B524" i="116"/>
  <c r="F523" i="116"/>
  <c r="B523" i="116"/>
  <c r="F522" i="116"/>
  <c r="B522" i="116"/>
  <c r="F521" i="116"/>
  <c r="B521" i="116"/>
  <c r="F520" i="116"/>
  <c r="B520" i="116"/>
  <c r="F519" i="116"/>
  <c r="B519" i="116"/>
  <c r="F518" i="116"/>
  <c r="B518" i="116"/>
  <c r="F517" i="116"/>
  <c r="B517" i="116"/>
  <c r="F516" i="116"/>
  <c r="B516" i="116"/>
  <c r="F515" i="116"/>
  <c r="B515" i="116"/>
  <c r="F514" i="116"/>
  <c r="B514" i="116"/>
  <c r="F513" i="116"/>
  <c r="B513" i="116"/>
  <c r="F512" i="116"/>
  <c r="B512" i="116"/>
  <c r="F511" i="116"/>
  <c r="B511" i="116"/>
  <c r="F510" i="116"/>
  <c r="B510" i="116"/>
  <c r="F509" i="116"/>
  <c r="B509" i="116"/>
  <c r="F508" i="116"/>
  <c r="B508" i="116"/>
  <c r="F507" i="116"/>
  <c r="B507" i="116"/>
  <c r="F506" i="116"/>
  <c r="B506" i="116"/>
  <c r="F505" i="116"/>
  <c r="B505" i="116"/>
  <c r="F504" i="116"/>
  <c r="B504" i="116"/>
  <c r="F503" i="116"/>
  <c r="B503" i="116"/>
  <c r="F502" i="116"/>
  <c r="B502" i="116"/>
  <c r="F501" i="116"/>
  <c r="B501" i="116"/>
  <c r="F500" i="116"/>
  <c r="B500" i="116"/>
  <c r="F499" i="116"/>
  <c r="B499" i="116"/>
  <c r="F498" i="116"/>
  <c r="B498" i="116"/>
  <c r="F497" i="116"/>
  <c r="B497" i="116"/>
  <c r="F496" i="116"/>
  <c r="B496" i="116"/>
  <c r="F495" i="116"/>
  <c r="B495" i="116"/>
  <c r="F494" i="116"/>
  <c r="B494" i="116"/>
  <c r="F493" i="116"/>
  <c r="B493" i="116"/>
  <c r="F492" i="116"/>
  <c r="B492" i="116"/>
  <c r="F491" i="116"/>
  <c r="B491" i="116"/>
  <c r="F490" i="116"/>
  <c r="B490" i="116"/>
  <c r="F489" i="116"/>
  <c r="B489" i="116"/>
  <c r="F488" i="116"/>
  <c r="B488" i="116"/>
  <c r="F487" i="116"/>
  <c r="B487" i="116"/>
  <c r="F486" i="116"/>
  <c r="B486" i="116"/>
  <c r="F485" i="116"/>
  <c r="B485" i="116"/>
  <c r="F484" i="116"/>
  <c r="B484" i="116"/>
  <c r="F483" i="116"/>
  <c r="B483" i="116"/>
  <c r="F482" i="116"/>
  <c r="B482" i="116"/>
  <c r="F481" i="116"/>
  <c r="B481" i="116"/>
  <c r="F480" i="116"/>
  <c r="B480" i="116"/>
  <c r="F479" i="116"/>
  <c r="B479" i="116"/>
  <c r="F478" i="116"/>
  <c r="B478" i="116"/>
  <c r="F477" i="116"/>
  <c r="B477" i="116"/>
  <c r="F476" i="116"/>
  <c r="B476" i="116"/>
  <c r="F475" i="116"/>
  <c r="B475" i="116"/>
  <c r="F474" i="116"/>
  <c r="B474" i="116"/>
  <c r="F473" i="116"/>
  <c r="B473" i="116"/>
  <c r="F472" i="116"/>
  <c r="B472" i="116"/>
  <c r="F471" i="116"/>
  <c r="B471" i="116"/>
  <c r="F470" i="116"/>
  <c r="B470" i="116"/>
  <c r="F469" i="116"/>
  <c r="B469" i="116"/>
  <c r="F468" i="116"/>
  <c r="B468" i="116"/>
  <c r="F467" i="116"/>
  <c r="B467" i="116"/>
  <c r="F466" i="116"/>
  <c r="B466" i="116"/>
  <c r="F465" i="116"/>
  <c r="B465" i="116"/>
  <c r="F464" i="116"/>
  <c r="B464" i="116"/>
  <c r="F463" i="116"/>
  <c r="B463" i="116"/>
  <c r="F462" i="116"/>
  <c r="B462" i="116"/>
  <c r="F461" i="116"/>
  <c r="B461" i="116"/>
  <c r="F460" i="116"/>
  <c r="B460" i="116"/>
  <c r="F459" i="116"/>
  <c r="B459" i="116"/>
  <c r="F458" i="116"/>
  <c r="B458" i="116"/>
  <c r="F457" i="116"/>
  <c r="B457" i="116"/>
  <c r="F456" i="116"/>
  <c r="B456" i="116"/>
  <c r="F455" i="116"/>
  <c r="B455" i="116"/>
  <c r="F454" i="116"/>
  <c r="B454" i="116"/>
  <c r="F453" i="116"/>
  <c r="B453" i="116"/>
  <c r="F452" i="116"/>
  <c r="B452" i="116"/>
  <c r="F451" i="116"/>
  <c r="B451" i="116"/>
  <c r="F450" i="116"/>
  <c r="B450" i="116"/>
  <c r="F449" i="116"/>
  <c r="B449" i="116"/>
  <c r="F448" i="116"/>
  <c r="B448" i="116"/>
  <c r="F447" i="116"/>
  <c r="B447" i="116"/>
  <c r="F446" i="116"/>
  <c r="B446" i="116"/>
  <c r="F445" i="116"/>
  <c r="B445" i="116"/>
  <c r="F444" i="116"/>
  <c r="B444" i="116"/>
  <c r="F443" i="116"/>
  <c r="B443" i="116"/>
  <c r="F442" i="116"/>
  <c r="B442" i="116"/>
  <c r="F441" i="116"/>
  <c r="B441" i="116"/>
  <c r="F440" i="116"/>
  <c r="B440" i="116"/>
  <c r="F439" i="116"/>
  <c r="B439" i="116"/>
  <c r="F438" i="116"/>
  <c r="B438" i="116"/>
  <c r="F437" i="116"/>
  <c r="B437" i="116"/>
  <c r="F436" i="116"/>
  <c r="B436" i="116"/>
  <c r="F435" i="116"/>
  <c r="B435" i="116"/>
  <c r="F434" i="116"/>
  <c r="B434" i="116"/>
  <c r="F433" i="116"/>
  <c r="B433" i="116"/>
  <c r="F432" i="116"/>
  <c r="B432" i="116"/>
  <c r="F431" i="116"/>
  <c r="B431" i="116"/>
  <c r="F430" i="116"/>
  <c r="B430" i="116"/>
  <c r="F429" i="116"/>
  <c r="B429" i="116"/>
  <c r="F428" i="116"/>
  <c r="B428" i="116"/>
  <c r="F427" i="116"/>
  <c r="B427" i="116"/>
  <c r="F426" i="116"/>
  <c r="B426" i="116"/>
  <c r="F425" i="116"/>
  <c r="B425" i="116"/>
  <c r="F424" i="116"/>
  <c r="B424" i="116"/>
  <c r="F423" i="116"/>
  <c r="B423" i="116"/>
  <c r="F422" i="116"/>
  <c r="B422" i="116"/>
  <c r="F421" i="116"/>
  <c r="B421" i="116"/>
  <c r="F420" i="116"/>
  <c r="B420" i="116"/>
  <c r="F419" i="116"/>
  <c r="B419" i="116"/>
  <c r="F418" i="116"/>
  <c r="B418" i="116"/>
  <c r="F417" i="116"/>
  <c r="B417" i="116"/>
  <c r="F416" i="116"/>
  <c r="B416" i="116"/>
  <c r="F415" i="116"/>
  <c r="B415" i="116"/>
  <c r="F414" i="116"/>
  <c r="B414" i="116"/>
  <c r="F413" i="116"/>
  <c r="B413" i="116"/>
  <c r="F412" i="116"/>
  <c r="B412" i="116"/>
  <c r="F411" i="116"/>
  <c r="B411" i="116"/>
  <c r="F410" i="116"/>
  <c r="B410" i="116"/>
  <c r="F409" i="116"/>
  <c r="B409" i="116"/>
  <c r="F408" i="116"/>
  <c r="B408" i="116"/>
  <c r="F407" i="116"/>
  <c r="B407" i="116"/>
  <c r="F406" i="116"/>
  <c r="B406" i="116"/>
  <c r="F405" i="116"/>
  <c r="B405" i="116"/>
  <c r="F404" i="116"/>
  <c r="B404" i="116"/>
  <c r="F403" i="116"/>
  <c r="B403" i="116"/>
  <c r="F402" i="116"/>
  <c r="B402" i="116"/>
  <c r="F401" i="116"/>
  <c r="B401" i="116"/>
  <c r="F400" i="116"/>
  <c r="B400" i="116"/>
  <c r="F399" i="116"/>
  <c r="B399" i="116"/>
  <c r="F398" i="116"/>
  <c r="B398" i="116"/>
  <c r="F397" i="116"/>
  <c r="B397" i="116"/>
  <c r="F396" i="116"/>
  <c r="B396" i="116"/>
  <c r="F395" i="116"/>
  <c r="B395" i="116"/>
  <c r="F394" i="116"/>
  <c r="B394" i="116"/>
  <c r="F393" i="116"/>
  <c r="B393" i="116"/>
  <c r="F392" i="116"/>
  <c r="B392" i="116"/>
  <c r="F391" i="116"/>
  <c r="B391" i="116"/>
  <c r="F390" i="116"/>
  <c r="B390" i="116"/>
  <c r="F389" i="116"/>
  <c r="B389" i="116"/>
  <c r="F388" i="116"/>
  <c r="B388" i="116"/>
  <c r="F387" i="116"/>
  <c r="B387" i="116"/>
  <c r="F386" i="116"/>
  <c r="B386" i="116"/>
  <c r="F385" i="116"/>
  <c r="B385" i="116"/>
  <c r="F384" i="116"/>
  <c r="B384" i="116"/>
  <c r="F383" i="116"/>
  <c r="B383" i="116"/>
  <c r="F382" i="116"/>
  <c r="B382" i="116"/>
  <c r="F381" i="116"/>
  <c r="B381" i="116"/>
  <c r="F380" i="116"/>
  <c r="B380" i="116"/>
  <c r="F379" i="116"/>
  <c r="B379" i="116"/>
  <c r="F378" i="116"/>
  <c r="B378" i="116"/>
  <c r="F377" i="116"/>
  <c r="B377" i="116"/>
  <c r="F376" i="116"/>
  <c r="B376" i="116"/>
  <c r="F375" i="116"/>
  <c r="B375" i="116"/>
  <c r="F374" i="116"/>
  <c r="B374" i="116"/>
  <c r="F373" i="116"/>
  <c r="B373" i="116"/>
  <c r="F372" i="116"/>
  <c r="B372" i="116"/>
  <c r="F371" i="116"/>
  <c r="B371" i="116"/>
  <c r="F370" i="116"/>
  <c r="B370" i="116"/>
  <c r="F369" i="116"/>
  <c r="B369" i="116"/>
  <c r="F368" i="116"/>
  <c r="B368" i="116"/>
  <c r="F367" i="116"/>
  <c r="B367" i="116"/>
  <c r="F366" i="116"/>
  <c r="B366" i="116"/>
  <c r="F365" i="116"/>
  <c r="B365" i="116"/>
  <c r="F364" i="116"/>
  <c r="B364" i="116"/>
  <c r="F363" i="116"/>
  <c r="B363" i="116"/>
  <c r="F362" i="116"/>
  <c r="B362" i="116"/>
  <c r="F361" i="116"/>
  <c r="B361" i="116"/>
  <c r="F360" i="116"/>
  <c r="B360" i="116"/>
  <c r="F359" i="116"/>
  <c r="B359" i="116"/>
  <c r="F358" i="116"/>
  <c r="B358" i="116"/>
  <c r="F357" i="116"/>
  <c r="B357" i="116"/>
  <c r="F356" i="116"/>
  <c r="B356" i="116"/>
  <c r="F355" i="116"/>
  <c r="B355" i="116"/>
  <c r="F354" i="116"/>
  <c r="B354" i="116"/>
  <c r="F353" i="116"/>
  <c r="B353" i="116"/>
  <c r="F352" i="116"/>
  <c r="B352" i="116"/>
  <c r="F351" i="116"/>
  <c r="B351" i="116"/>
  <c r="F350" i="116"/>
  <c r="B350" i="116"/>
  <c r="F349" i="116"/>
  <c r="B349" i="116"/>
  <c r="F348" i="116"/>
  <c r="B348" i="116"/>
  <c r="F347" i="116"/>
  <c r="B347" i="116"/>
  <c r="F346" i="116"/>
  <c r="B346" i="116"/>
  <c r="F345" i="116"/>
  <c r="B345" i="116"/>
  <c r="F344" i="116"/>
  <c r="B344" i="116"/>
  <c r="F343" i="116"/>
  <c r="B343" i="116"/>
  <c r="F342" i="116"/>
  <c r="B342" i="116"/>
  <c r="F341" i="116"/>
  <c r="B341" i="116"/>
  <c r="F340" i="116"/>
  <c r="B340" i="116"/>
  <c r="F339" i="116"/>
  <c r="B339" i="116"/>
  <c r="F338" i="116"/>
  <c r="B338" i="116"/>
  <c r="F337" i="116"/>
  <c r="B337" i="116"/>
  <c r="F336" i="116"/>
  <c r="B336" i="116"/>
  <c r="F335" i="116"/>
  <c r="B335" i="116"/>
  <c r="F334" i="116"/>
  <c r="B334" i="116"/>
  <c r="F333" i="116"/>
  <c r="B333" i="116"/>
  <c r="F332" i="116"/>
  <c r="B332" i="116"/>
  <c r="F331" i="116"/>
  <c r="B331" i="116"/>
  <c r="F330" i="116"/>
  <c r="B330" i="116"/>
  <c r="F329" i="116"/>
  <c r="B329" i="116"/>
  <c r="F328" i="116"/>
  <c r="B328" i="116"/>
  <c r="F327" i="116"/>
  <c r="B327" i="116"/>
  <c r="F326" i="116"/>
  <c r="B326" i="116"/>
  <c r="F325" i="116"/>
  <c r="B325" i="116"/>
  <c r="F324" i="116"/>
  <c r="B324" i="116"/>
  <c r="F323" i="116"/>
  <c r="B323" i="116"/>
  <c r="F322" i="116"/>
  <c r="B322" i="116"/>
  <c r="F321" i="116"/>
  <c r="B321" i="116"/>
  <c r="F320" i="116"/>
  <c r="B320" i="116"/>
  <c r="F319" i="116"/>
  <c r="B319" i="116"/>
  <c r="F318" i="116"/>
  <c r="B318" i="116"/>
  <c r="F317" i="116"/>
  <c r="B317" i="116"/>
  <c r="F316" i="116"/>
  <c r="B316" i="116"/>
  <c r="F315" i="116"/>
  <c r="B315" i="116"/>
  <c r="F314" i="116"/>
  <c r="B314" i="116"/>
  <c r="F313" i="116"/>
  <c r="B313" i="116"/>
  <c r="F312" i="116"/>
  <c r="B312" i="116"/>
  <c r="F311" i="116"/>
  <c r="B311" i="116"/>
  <c r="F310" i="116"/>
  <c r="B310" i="116"/>
  <c r="F309" i="116"/>
  <c r="B309" i="116"/>
  <c r="F308" i="116"/>
  <c r="B308" i="116"/>
  <c r="F307" i="116"/>
  <c r="B307" i="116"/>
  <c r="F306" i="116"/>
  <c r="B306" i="116"/>
  <c r="F305" i="116"/>
  <c r="B305" i="116"/>
  <c r="F304" i="116"/>
  <c r="B304" i="116"/>
  <c r="F303" i="116"/>
  <c r="B303" i="116"/>
  <c r="F302" i="116"/>
  <c r="B302" i="116"/>
  <c r="F301" i="116"/>
  <c r="B301" i="116"/>
  <c r="F300" i="116"/>
  <c r="B300" i="116"/>
  <c r="F299" i="116"/>
  <c r="B299" i="116"/>
  <c r="F298" i="116"/>
  <c r="B298" i="116"/>
  <c r="F297" i="116"/>
  <c r="B297" i="116"/>
  <c r="F296" i="116"/>
  <c r="B296" i="116"/>
  <c r="F295" i="116"/>
  <c r="B295" i="116"/>
  <c r="F294" i="116"/>
  <c r="B294" i="116"/>
  <c r="F293" i="116"/>
  <c r="B293" i="116"/>
  <c r="F292" i="116"/>
  <c r="B292" i="116"/>
  <c r="F291" i="116"/>
  <c r="B291" i="116"/>
  <c r="F100" i="116"/>
  <c r="F66" i="116"/>
  <c r="F63" i="116"/>
  <c r="F62" i="116"/>
  <c r="F61" i="116"/>
  <c r="F60" i="116"/>
  <c r="F59" i="116"/>
  <c r="F58" i="116"/>
  <c r="F57" i="116"/>
  <c r="F11" i="116"/>
  <c r="F9" i="116"/>
  <c r="F7" i="116"/>
  <c r="F6" i="116"/>
  <c r="F5" i="116"/>
  <c r="C767" i="115"/>
  <c r="B767" i="115"/>
  <c r="C766" i="115"/>
  <c r="B766" i="115"/>
  <c r="C765" i="115"/>
  <c r="B765" i="115"/>
  <c r="C764" i="115"/>
  <c r="B764" i="115"/>
  <c r="C763" i="115"/>
  <c r="B763" i="115"/>
  <c r="C762" i="115"/>
  <c r="B762" i="115"/>
  <c r="C761" i="115"/>
  <c r="B761" i="115"/>
  <c r="C760" i="115"/>
  <c r="B760" i="115"/>
  <c r="C759" i="115"/>
  <c r="B759" i="115"/>
  <c r="C758" i="115"/>
  <c r="B758" i="115"/>
  <c r="C757" i="115"/>
  <c r="B757" i="115"/>
  <c r="C756" i="115"/>
  <c r="B756" i="115"/>
  <c r="C755" i="115"/>
  <c r="B755" i="115"/>
  <c r="C754" i="115"/>
  <c r="B754" i="115"/>
  <c r="C753" i="115"/>
  <c r="B753" i="115"/>
  <c r="C752" i="115"/>
  <c r="B752" i="115"/>
  <c r="C751" i="115"/>
  <c r="B751" i="115"/>
  <c r="C750" i="115"/>
  <c r="B750" i="115"/>
  <c r="C749" i="115"/>
  <c r="B749" i="115"/>
  <c r="C748" i="115"/>
  <c r="B748" i="115"/>
  <c r="C747" i="115"/>
  <c r="B747" i="115"/>
  <c r="C746" i="115"/>
  <c r="B746" i="115"/>
  <c r="C745" i="115"/>
  <c r="B745" i="115"/>
  <c r="C744" i="115"/>
  <c r="B744" i="115"/>
  <c r="C743" i="115"/>
  <c r="B743" i="115"/>
  <c r="C742" i="115"/>
  <c r="B742" i="115"/>
  <c r="C741" i="115"/>
  <c r="B741" i="115"/>
  <c r="C740" i="115"/>
  <c r="B740" i="115"/>
  <c r="C739" i="115"/>
  <c r="B739" i="115"/>
  <c r="C738" i="115"/>
  <c r="B738" i="115"/>
  <c r="C737" i="115"/>
  <c r="B737" i="115"/>
  <c r="C736" i="115"/>
  <c r="B736" i="115"/>
  <c r="C730" i="115"/>
  <c r="B730" i="115"/>
  <c r="C729" i="115"/>
  <c r="B729" i="115"/>
  <c r="C728" i="115"/>
  <c r="B728" i="115"/>
  <c r="C727" i="115"/>
  <c r="B727" i="115"/>
  <c r="C726" i="115"/>
  <c r="B726" i="115"/>
  <c r="C725" i="115"/>
  <c r="B725" i="115"/>
  <c r="C724" i="115"/>
  <c r="B724" i="115"/>
  <c r="C723" i="115"/>
  <c r="B723" i="115"/>
  <c r="C722" i="115"/>
  <c r="B722" i="115"/>
  <c r="C721" i="115"/>
  <c r="B721" i="115"/>
  <c r="C720" i="115"/>
  <c r="B720" i="115"/>
  <c r="C719" i="115"/>
  <c r="B719" i="115"/>
  <c r="C718" i="115"/>
  <c r="B718" i="115"/>
  <c r="C717" i="115"/>
  <c r="B717" i="115"/>
  <c r="C716" i="115"/>
  <c r="B716" i="115"/>
  <c r="C715" i="115"/>
  <c r="B715" i="115"/>
  <c r="C714" i="115"/>
  <c r="B714" i="115"/>
  <c r="C713" i="115"/>
  <c r="B713" i="115"/>
  <c r="C712" i="115"/>
  <c r="B712" i="115"/>
  <c r="C711" i="115"/>
  <c r="B711" i="115"/>
  <c r="C710" i="115"/>
  <c r="B710" i="115"/>
  <c r="C709" i="115"/>
  <c r="B709" i="115"/>
  <c r="C708" i="115"/>
  <c r="B708" i="115"/>
  <c r="C707" i="115"/>
  <c r="B707" i="115"/>
  <c r="C706" i="115"/>
  <c r="B706" i="115"/>
  <c r="C705" i="115"/>
  <c r="B705" i="115"/>
  <c r="C704" i="115"/>
  <c r="B704" i="115"/>
  <c r="C703" i="115"/>
  <c r="B703" i="115"/>
  <c r="C702" i="115"/>
  <c r="B702" i="115"/>
  <c r="C701" i="115"/>
  <c r="B701" i="115"/>
  <c r="C700" i="115"/>
  <c r="B700" i="115"/>
  <c r="C699" i="115"/>
  <c r="B699" i="115"/>
  <c r="C693" i="115"/>
  <c r="B693" i="115"/>
  <c r="C692" i="115"/>
  <c r="B692" i="115"/>
  <c r="C691" i="115"/>
  <c r="B691" i="115"/>
  <c r="C690" i="115"/>
  <c r="B690" i="115"/>
  <c r="C689" i="115"/>
  <c r="B689" i="115"/>
  <c r="C688" i="115"/>
  <c r="B688" i="115"/>
  <c r="C687" i="115"/>
  <c r="B687" i="115"/>
  <c r="C686" i="115"/>
  <c r="B686" i="115"/>
  <c r="C685" i="115"/>
  <c r="B685" i="115"/>
  <c r="C684" i="115"/>
  <c r="B684" i="115"/>
  <c r="C683" i="115"/>
  <c r="B683" i="115"/>
  <c r="C682" i="115"/>
  <c r="B682" i="115"/>
  <c r="C681" i="115"/>
  <c r="B681" i="115"/>
  <c r="C680" i="115"/>
  <c r="B680" i="115"/>
  <c r="C679" i="115"/>
  <c r="B679" i="115"/>
  <c r="C678" i="115"/>
  <c r="B678" i="115"/>
  <c r="C677" i="115"/>
  <c r="B677" i="115"/>
  <c r="C676" i="115"/>
  <c r="B676" i="115"/>
  <c r="C675" i="115"/>
  <c r="B675" i="115"/>
  <c r="C674" i="115"/>
  <c r="B674" i="115"/>
  <c r="C673" i="115"/>
  <c r="B673" i="115"/>
  <c r="C672" i="115"/>
  <c r="B672" i="115"/>
  <c r="C671" i="115"/>
  <c r="B671" i="115"/>
  <c r="C670" i="115"/>
  <c r="B670" i="115"/>
  <c r="C669" i="115"/>
  <c r="B669" i="115"/>
  <c r="C668" i="115"/>
  <c r="B668" i="115"/>
  <c r="C667" i="115"/>
  <c r="B667" i="115"/>
  <c r="C666" i="115"/>
  <c r="B666" i="115"/>
  <c r="C665" i="115"/>
  <c r="B665" i="115"/>
  <c r="C664" i="115"/>
  <c r="B664" i="115"/>
  <c r="C663" i="115"/>
  <c r="B663" i="115"/>
  <c r="C662" i="115"/>
  <c r="B662" i="115"/>
  <c r="C656" i="115"/>
  <c r="B656" i="115"/>
  <c r="C655" i="115"/>
  <c r="B655" i="115"/>
  <c r="C654" i="115"/>
  <c r="B654" i="115"/>
  <c r="C653" i="115"/>
  <c r="B653" i="115"/>
  <c r="C652" i="115"/>
  <c r="B652" i="115"/>
  <c r="C651" i="115"/>
  <c r="B651" i="115"/>
  <c r="C650" i="115"/>
  <c r="B650" i="115"/>
  <c r="C649" i="115"/>
  <c r="B649" i="115"/>
  <c r="C648" i="115"/>
  <c r="B648" i="115"/>
  <c r="C647" i="115"/>
  <c r="B647" i="115"/>
  <c r="C646" i="115"/>
  <c r="B646" i="115"/>
  <c r="C645" i="115"/>
  <c r="B645" i="115"/>
  <c r="C644" i="115"/>
  <c r="B644" i="115"/>
  <c r="C643" i="115"/>
  <c r="B643" i="115"/>
  <c r="C642" i="115"/>
  <c r="B642" i="115"/>
  <c r="C641" i="115"/>
  <c r="B641" i="115"/>
  <c r="C640" i="115"/>
  <c r="B640" i="115"/>
  <c r="C639" i="115"/>
  <c r="B639" i="115"/>
  <c r="C638" i="115"/>
  <c r="B638" i="115"/>
  <c r="C637" i="115"/>
  <c r="B637" i="115"/>
  <c r="C636" i="115"/>
  <c r="B636" i="115"/>
  <c r="C635" i="115"/>
  <c r="B635" i="115"/>
  <c r="C634" i="115"/>
  <c r="B634" i="115"/>
  <c r="C633" i="115"/>
  <c r="B633" i="115"/>
  <c r="C632" i="115"/>
  <c r="B632" i="115"/>
  <c r="C631" i="115"/>
  <c r="B631" i="115"/>
  <c r="C630" i="115"/>
  <c r="B630" i="115"/>
  <c r="C629" i="115"/>
  <c r="B629" i="115"/>
  <c r="C628" i="115"/>
  <c r="B628" i="115"/>
  <c r="C627" i="115"/>
  <c r="B627" i="115"/>
  <c r="C626" i="115"/>
  <c r="B626" i="115"/>
  <c r="C625" i="115"/>
  <c r="B625" i="115"/>
  <c r="C610" i="115"/>
  <c r="B610" i="115"/>
  <c r="C609" i="115"/>
  <c r="B609" i="115"/>
  <c r="C608" i="115"/>
  <c r="B608" i="115"/>
  <c r="C607" i="115"/>
  <c r="B607" i="115"/>
  <c r="C606" i="115"/>
  <c r="B606" i="115"/>
  <c r="C605" i="115"/>
  <c r="B605" i="115"/>
  <c r="C604" i="115"/>
  <c r="B604" i="115"/>
  <c r="C603" i="115"/>
  <c r="B603" i="115"/>
  <c r="C602" i="115"/>
  <c r="B602" i="115"/>
  <c r="C601" i="115"/>
  <c r="B601" i="115"/>
  <c r="C600" i="115"/>
  <c r="B600" i="115"/>
  <c r="C599" i="115"/>
  <c r="B599" i="115"/>
  <c r="C598" i="115"/>
  <c r="B598" i="115"/>
  <c r="C597" i="115"/>
  <c r="B597" i="115"/>
  <c r="C596" i="115"/>
  <c r="B596" i="115"/>
  <c r="C595" i="115"/>
  <c r="B595" i="115"/>
  <c r="C594" i="115"/>
  <c r="B594" i="115"/>
  <c r="C593" i="115"/>
  <c r="B593" i="115"/>
  <c r="C592" i="115"/>
  <c r="B592" i="115"/>
  <c r="C591" i="115"/>
  <c r="B591" i="115"/>
  <c r="C590" i="115"/>
  <c r="B590" i="115"/>
  <c r="C589" i="115"/>
  <c r="B589" i="115"/>
  <c r="C588" i="115"/>
  <c r="B588" i="115"/>
  <c r="C587" i="115"/>
  <c r="B587" i="115"/>
  <c r="C586" i="115"/>
  <c r="B586" i="115"/>
  <c r="C585" i="115"/>
  <c r="B585" i="115"/>
  <c r="C584" i="115"/>
  <c r="B584" i="115"/>
  <c r="C583" i="115"/>
  <c r="B583" i="115"/>
  <c r="C582" i="115"/>
  <c r="B582" i="115"/>
  <c r="C581" i="115"/>
  <c r="B581" i="115"/>
  <c r="C580" i="115"/>
  <c r="B580" i="115"/>
  <c r="C579" i="115"/>
  <c r="B579" i="115"/>
  <c r="C578" i="115"/>
  <c r="B578" i="115"/>
  <c r="C577" i="115"/>
  <c r="B577" i="115"/>
  <c r="C576" i="115"/>
  <c r="B576" i="115"/>
  <c r="C575" i="115"/>
  <c r="B575" i="115"/>
  <c r="C574" i="115"/>
  <c r="B574" i="115"/>
  <c r="C573" i="115"/>
  <c r="B573" i="115"/>
  <c r="C572" i="115"/>
  <c r="B572" i="115"/>
  <c r="C571" i="115"/>
  <c r="B571" i="115"/>
  <c r="C570" i="115"/>
  <c r="B570" i="115"/>
  <c r="C569" i="115"/>
  <c r="B569" i="115"/>
  <c r="C568" i="115"/>
  <c r="B568" i="115"/>
  <c r="C567" i="115"/>
  <c r="B567" i="115"/>
  <c r="C566" i="115"/>
  <c r="B566" i="115"/>
  <c r="C565" i="115"/>
  <c r="B565" i="115"/>
  <c r="C564" i="115"/>
  <c r="B564" i="115"/>
  <c r="C563" i="115"/>
  <c r="B563" i="115"/>
  <c r="C562" i="115"/>
  <c r="B562" i="115"/>
  <c r="C561" i="115"/>
  <c r="B561" i="115"/>
  <c r="C560" i="115"/>
  <c r="B560" i="115"/>
  <c r="C559" i="115"/>
  <c r="B559" i="115"/>
  <c r="C558" i="115"/>
  <c r="B558" i="115"/>
  <c r="C557" i="115"/>
  <c r="B557" i="115"/>
  <c r="C556" i="115"/>
  <c r="B556" i="115"/>
  <c r="C555" i="115"/>
  <c r="B555" i="115"/>
  <c r="C554" i="115"/>
  <c r="B554" i="115"/>
  <c r="C553" i="115"/>
  <c r="B553" i="115"/>
  <c r="C552" i="115"/>
  <c r="B552" i="115"/>
  <c r="C551" i="115"/>
  <c r="B551" i="115"/>
  <c r="C550" i="115"/>
  <c r="B550" i="115"/>
  <c r="C544" i="115"/>
  <c r="B544" i="115"/>
  <c r="C543" i="115"/>
  <c r="B543" i="115"/>
  <c r="C542" i="115"/>
  <c r="B542" i="115"/>
  <c r="C541" i="115"/>
  <c r="B541" i="115"/>
  <c r="C540" i="115"/>
  <c r="B540" i="115"/>
  <c r="C539" i="115"/>
  <c r="B539" i="115"/>
  <c r="C538" i="115"/>
  <c r="B538" i="115"/>
  <c r="C537" i="115"/>
  <c r="B537" i="115"/>
  <c r="C536" i="115"/>
  <c r="B536" i="115"/>
  <c r="C535" i="115"/>
  <c r="B535" i="115"/>
  <c r="C534" i="115"/>
  <c r="B534" i="115"/>
  <c r="C533" i="115"/>
  <c r="B533" i="115"/>
  <c r="C532" i="115"/>
  <c r="B532" i="115"/>
  <c r="C531" i="115"/>
  <c r="B531" i="115"/>
  <c r="C530" i="115"/>
  <c r="B530" i="115"/>
  <c r="C529" i="115"/>
  <c r="B529" i="115"/>
  <c r="C528" i="115"/>
  <c r="B528" i="115"/>
  <c r="C527" i="115"/>
  <c r="B527" i="115"/>
  <c r="C526" i="115"/>
  <c r="B526" i="115"/>
  <c r="C525" i="115"/>
  <c r="B525" i="115"/>
  <c r="C524" i="115"/>
  <c r="B524" i="115"/>
  <c r="C523" i="115"/>
  <c r="B523" i="115"/>
  <c r="C522" i="115"/>
  <c r="B522" i="115"/>
  <c r="C521" i="115"/>
  <c r="B521" i="115"/>
  <c r="C520" i="115"/>
  <c r="B520" i="115"/>
  <c r="C519" i="115"/>
  <c r="B519" i="115"/>
  <c r="C518" i="115"/>
  <c r="B518" i="115"/>
  <c r="C517" i="115"/>
  <c r="B517" i="115"/>
  <c r="C516" i="115"/>
  <c r="B516" i="115"/>
  <c r="C515" i="115"/>
  <c r="B515" i="115"/>
  <c r="C514" i="115"/>
  <c r="B514" i="115"/>
  <c r="C513" i="115"/>
  <c r="B513" i="115"/>
  <c r="C512" i="115"/>
  <c r="B512" i="115"/>
  <c r="C511" i="115"/>
  <c r="B511" i="115"/>
  <c r="C510" i="115"/>
  <c r="B510" i="115"/>
  <c r="C509" i="115"/>
  <c r="B509" i="115"/>
  <c r="C508" i="115"/>
  <c r="B508" i="115"/>
  <c r="C507" i="115"/>
  <c r="B507" i="115"/>
  <c r="C506" i="115"/>
  <c r="B506" i="115"/>
  <c r="C505" i="115"/>
  <c r="B505" i="115"/>
  <c r="C504" i="115"/>
  <c r="B504" i="115"/>
  <c r="C503" i="115"/>
  <c r="B503" i="115"/>
  <c r="C502" i="115"/>
  <c r="B502" i="115"/>
  <c r="C501" i="115"/>
  <c r="B501" i="115"/>
  <c r="C500" i="115"/>
  <c r="B500" i="115"/>
  <c r="C499" i="115"/>
  <c r="B499" i="115"/>
  <c r="C498" i="115"/>
  <c r="B498" i="115"/>
  <c r="C497" i="115"/>
  <c r="B497" i="115"/>
  <c r="C496" i="115"/>
  <c r="B496" i="115"/>
  <c r="C495" i="115"/>
  <c r="B495" i="115"/>
  <c r="C494" i="115"/>
  <c r="B494" i="115"/>
  <c r="C493" i="115"/>
  <c r="B493" i="115"/>
  <c r="C492" i="115"/>
  <c r="B492" i="115"/>
  <c r="C491" i="115"/>
  <c r="B491" i="115"/>
  <c r="C490" i="115"/>
  <c r="B490" i="115"/>
  <c r="C489" i="115"/>
  <c r="B489" i="115"/>
  <c r="C488" i="115"/>
  <c r="B488" i="115"/>
  <c r="C487" i="115"/>
  <c r="B487" i="115"/>
  <c r="C486" i="115"/>
  <c r="B486" i="115"/>
  <c r="C485" i="115"/>
  <c r="B485" i="115"/>
  <c r="B484" i="115"/>
  <c r="C484" i="115"/>
  <c r="C478" i="115"/>
  <c r="B478" i="115"/>
  <c r="C477" i="115"/>
  <c r="B477" i="115"/>
  <c r="C476" i="115"/>
  <c r="B476" i="115"/>
  <c r="C475" i="115"/>
  <c r="B475" i="115"/>
  <c r="C474" i="115"/>
  <c r="B474" i="115"/>
  <c r="C473" i="115"/>
  <c r="B473" i="115"/>
  <c r="C472" i="115"/>
  <c r="B472" i="115"/>
  <c r="C471" i="115"/>
  <c r="B471" i="115"/>
  <c r="C470" i="115"/>
  <c r="B470" i="115"/>
  <c r="C469" i="115"/>
  <c r="B469" i="115"/>
  <c r="C468" i="115"/>
  <c r="B468" i="115"/>
  <c r="C467" i="115"/>
  <c r="B467" i="115"/>
  <c r="C466" i="115"/>
  <c r="B466" i="115"/>
  <c r="C465" i="115"/>
  <c r="B465" i="115"/>
  <c r="C464" i="115"/>
  <c r="B464" i="115"/>
  <c r="C463" i="115"/>
  <c r="B463" i="115"/>
  <c r="C462" i="115"/>
  <c r="B462" i="115"/>
  <c r="C461" i="115"/>
  <c r="B461" i="115"/>
  <c r="C460" i="115"/>
  <c r="B460" i="115"/>
  <c r="C459" i="115"/>
  <c r="B459" i="115"/>
  <c r="C458" i="115"/>
  <c r="B458" i="115"/>
  <c r="C457" i="115"/>
  <c r="B457" i="115"/>
  <c r="C456" i="115"/>
  <c r="B456" i="115"/>
  <c r="C455" i="115"/>
  <c r="B455" i="115"/>
  <c r="C454" i="115"/>
  <c r="B454" i="115"/>
  <c r="C453" i="115"/>
  <c r="B453" i="115"/>
  <c r="C452" i="115"/>
  <c r="B452" i="115"/>
  <c r="C451" i="115"/>
  <c r="B451" i="115"/>
  <c r="C450" i="115"/>
  <c r="B450" i="115"/>
  <c r="C449" i="115"/>
  <c r="B449" i="115"/>
  <c r="C448" i="115"/>
  <c r="B448" i="115"/>
  <c r="C447" i="115"/>
  <c r="B447" i="115"/>
  <c r="C446" i="115"/>
  <c r="B446" i="115"/>
  <c r="C445" i="115"/>
  <c r="B445" i="115"/>
  <c r="C444" i="115"/>
  <c r="B444" i="115"/>
  <c r="C443" i="115"/>
  <c r="B443" i="115"/>
  <c r="C442" i="115"/>
  <c r="B442" i="115"/>
  <c r="C441" i="115"/>
  <c r="B441" i="115"/>
  <c r="C440" i="115"/>
  <c r="B440" i="115"/>
  <c r="C439" i="115"/>
  <c r="B439" i="115"/>
  <c r="C438" i="115"/>
  <c r="B438" i="115"/>
  <c r="C437" i="115"/>
  <c r="B437" i="115"/>
  <c r="C436" i="115"/>
  <c r="B436" i="115"/>
  <c r="C435" i="115"/>
  <c r="B435" i="115"/>
  <c r="C434" i="115"/>
  <c r="B434" i="115"/>
  <c r="C433" i="115"/>
  <c r="B433" i="115"/>
  <c r="C432" i="115"/>
  <c r="B432" i="115"/>
  <c r="C431" i="115"/>
  <c r="B431" i="115"/>
  <c r="C430" i="115"/>
  <c r="B430" i="115"/>
  <c r="C429" i="115"/>
  <c r="B429" i="115"/>
  <c r="C428" i="115"/>
  <c r="B428" i="115"/>
  <c r="C427" i="115"/>
  <c r="B427" i="115"/>
  <c r="C426" i="115"/>
  <c r="B426" i="115"/>
  <c r="C425" i="115"/>
  <c r="B425" i="115"/>
  <c r="C424" i="115"/>
  <c r="B424" i="115"/>
  <c r="C423" i="115"/>
  <c r="B423" i="115"/>
  <c r="C422" i="115"/>
  <c r="B422" i="115"/>
  <c r="C421" i="115"/>
  <c r="B421" i="115"/>
  <c r="C420" i="115"/>
  <c r="B420" i="115"/>
  <c r="C419" i="115"/>
  <c r="B419" i="115"/>
  <c r="B418" i="115"/>
  <c r="C418" i="115"/>
  <c r="C412" i="115"/>
  <c r="B412" i="115"/>
  <c r="C411" i="115"/>
  <c r="B411" i="115"/>
  <c r="C410" i="115"/>
  <c r="B410" i="115"/>
  <c r="C409" i="115"/>
  <c r="B409" i="115"/>
  <c r="C408" i="115"/>
  <c r="B408" i="115"/>
  <c r="C407" i="115"/>
  <c r="B407" i="115"/>
  <c r="C406" i="115"/>
  <c r="B406" i="115"/>
  <c r="C405" i="115"/>
  <c r="B405" i="115"/>
  <c r="C404" i="115"/>
  <c r="B404" i="115"/>
  <c r="C403" i="115"/>
  <c r="B403" i="115"/>
  <c r="C402" i="115"/>
  <c r="B402" i="115"/>
  <c r="C401" i="115"/>
  <c r="B401" i="115"/>
  <c r="C400" i="115"/>
  <c r="B400" i="115"/>
  <c r="C399" i="115"/>
  <c r="B399" i="115"/>
  <c r="C398" i="115"/>
  <c r="B398" i="115"/>
  <c r="C397" i="115"/>
  <c r="B397" i="115"/>
  <c r="C396" i="115"/>
  <c r="B396" i="115"/>
  <c r="C395" i="115"/>
  <c r="B395" i="115"/>
  <c r="C394" i="115"/>
  <c r="B394" i="115"/>
  <c r="C393" i="115"/>
  <c r="B393" i="115"/>
  <c r="C392" i="115"/>
  <c r="B392" i="115"/>
  <c r="C391" i="115"/>
  <c r="B391" i="115"/>
  <c r="C390" i="115"/>
  <c r="B390" i="115"/>
  <c r="C389" i="115"/>
  <c r="B389" i="115"/>
  <c r="C388" i="115"/>
  <c r="B388" i="115"/>
  <c r="C387" i="115"/>
  <c r="B387" i="115"/>
  <c r="C386" i="115"/>
  <c r="B386" i="115"/>
  <c r="C385" i="115"/>
  <c r="B385" i="115"/>
  <c r="C384" i="115"/>
  <c r="B384" i="115"/>
  <c r="C383" i="115"/>
  <c r="B383" i="115"/>
  <c r="C382" i="115"/>
  <c r="B382" i="115"/>
  <c r="C381" i="115"/>
  <c r="B381" i="115"/>
  <c r="C380" i="115"/>
  <c r="B380" i="115"/>
  <c r="C379" i="115"/>
  <c r="B379" i="115"/>
  <c r="C378" i="115"/>
  <c r="B378" i="115"/>
  <c r="C377" i="115"/>
  <c r="B377" i="115"/>
  <c r="C376" i="115"/>
  <c r="B376" i="115"/>
  <c r="C375" i="115"/>
  <c r="B375" i="115"/>
  <c r="C374" i="115"/>
  <c r="B374" i="115"/>
  <c r="C373" i="115"/>
  <c r="B373" i="115"/>
  <c r="C372" i="115"/>
  <c r="B372" i="115"/>
  <c r="C371" i="115"/>
  <c r="B371" i="115"/>
  <c r="C370" i="115"/>
  <c r="B370" i="115"/>
  <c r="C369" i="115"/>
  <c r="B369" i="115"/>
  <c r="C368" i="115"/>
  <c r="B368" i="115"/>
  <c r="C367" i="115"/>
  <c r="B367" i="115"/>
  <c r="C366" i="115"/>
  <c r="B366" i="115"/>
  <c r="C365" i="115"/>
  <c r="B365" i="115"/>
  <c r="C364" i="115"/>
  <c r="B364" i="115"/>
  <c r="C363" i="115"/>
  <c r="B363" i="115"/>
  <c r="C362" i="115"/>
  <c r="B362" i="115"/>
  <c r="C361" i="115"/>
  <c r="B361" i="115"/>
  <c r="C360" i="115"/>
  <c r="B360" i="115"/>
  <c r="C359" i="115"/>
  <c r="B359" i="115"/>
  <c r="C358" i="115"/>
  <c r="B358" i="115"/>
  <c r="C357" i="115"/>
  <c r="B357" i="115"/>
  <c r="C356" i="115"/>
  <c r="B356" i="115"/>
  <c r="C355" i="115"/>
  <c r="B355" i="115"/>
  <c r="C354" i="115"/>
  <c r="B354" i="115"/>
  <c r="C353" i="115"/>
  <c r="B353" i="115"/>
  <c r="C352" i="115"/>
  <c r="B352" i="115"/>
  <c r="H190" i="116"/>
  <c r="C109" i="115"/>
  <c r="C67" i="115"/>
  <c r="C68" i="115"/>
  <c r="C69" i="115"/>
  <c r="C70" i="115"/>
  <c r="C71" i="115"/>
  <c r="C72" i="115"/>
  <c r="C75" i="115"/>
  <c r="C66" i="115"/>
  <c r="C16" i="115"/>
  <c r="C17" i="115"/>
  <c r="C18" i="115"/>
  <c r="C20" i="115"/>
  <c r="C21" i="115"/>
  <c r="C15" i="115"/>
  <c r="C9" i="115"/>
  <c r="C10" i="115"/>
  <c r="C11" i="115"/>
  <c r="C13" i="115"/>
  <c r="C346" i="115"/>
  <c r="C345" i="115"/>
  <c r="C344" i="115"/>
  <c r="C619" i="115"/>
  <c r="F535" i="116"/>
  <c r="D619" i="115"/>
  <c r="G535" i="116"/>
  <c r="D5" i="95"/>
  <c r="D6" i="95"/>
  <c r="D7" i="95"/>
  <c r="D8" i="95"/>
  <c r="D9" i="95"/>
  <c r="D10" i="95"/>
  <c r="D11" i="95"/>
  <c r="D12" i="95"/>
  <c r="D13" i="95"/>
  <c r="D4" i="95"/>
  <c r="D31" i="95"/>
  <c r="D23" i="95"/>
  <c r="D15" i="95"/>
  <c r="D38" i="95"/>
  <c r="D34" i="95"/>
  <c r="D30" i="95"/>
  <c r="D26" i="95"/>
  <c r="D22" i="95"/>
  <c r="D18" i="95"/>
  <c r="D35" i="95"/>
  <c r="D27" i="95"/>
  <c r="D19" i="95"/>
  <c r="D37" i="95"/>
  <c r="D33" i="95"/>
  <c r="D29" i="95"/>
  <c r="D25" i="95"/>
  <c r="D21" i="95"/>
  <c r="D17" i="95"/>
  <c r="D36" i="95"/>
  <c r="D32" i="95"/>
  <c r="D28" i="95"/>
  <c r="D24" i="95"/>
  <c r="D20" i="95"/>
  <c r="D16" i="95"/>
  <c r="D57" i="95"/>
  <c r="D56" i="95"/>
  <c r="D55" i="95"/>
  <c r="D54" i="95"/>
  <c r="D53" i="95"/>
  <c r="D52" i="95"/>
  <c r="D51" i="95"/>
  <c r="D50" i="95"/>
  <c r="D49" i="95"/>
  <c r="D48" i="95"/>
  <c r="D47" i="95"/>
  <c r="D39" i="95"/>
  <c r="D14" i="95"/>
  <c r="F287" i="116"/>
  <c r="F285" i="116"/>
  <c r="F286" i="116"/>
  <c r="C340" i="115"/>
  <c r="F283" i="116"/>
  <c r="F282" i="116"/>
  <c r="F619" i="115"/>
  <c r="I535" i="116"/>
  <c r="G756" i="115"/>
  <c r="J657" i="116"/>
  <c r="J656" i="116"/>
  <c r="G681" i="115"/>
  <c r="J637" i="116"/>
  <c r="J570" i="116"/>
  <c r="G662" i="115"/>
  <c r="J635" i="116"/>
  <c r="G665" i="115"/>
  <c r="J655" i="116"/>
  <c r="J639" i="116"/>
  <c r="G754" i="115"/>
  <c r="G753" i="115"/>
  <c r="G749" i="115"/>
  <c r="J640" i="116"/>
  <c r="G708" i="115"/>
  <c r="J625" i="116"/>
  <c r="G723" i="115"/>
  <c r="J607" i="116"/>
  <c r="J611" i="116"/>
  <c r="J617" i="116"/>
  <c r="J614" i="116"/>
  <c r="J616" i="116"/>
  <c r="J623" i="116"/>
  <c r="J535" i="116"/>
  <c r="G619" i="115"/>
  <c r="G484" i="115"/>
  <c r="J413" i="116"/>
  <c r="L4" i="95"/>
  <c r="J660" i="116"/>
  <c r="J654" i="116"/>
  <c r="E619" i="115"/>
  <c r="H535" i="116"/>
  <c r="J663" i="116"/>
  <c r="J662" i="116"/>
  <c r="J647" i="116"/>
  <c r="J355" i="116"/>
  <c r="G421" i="115"/>
  <c r="J7" i="95"/>
  <c r="G672" i="115"/>
  <c r="J578" i="116"/>
  <c r="G711" i="115"/>
  <c r="J612" i="116"/>
  <c r="J634" i="116"/>
  <c r="G738" i="115"/>
  <c r="J658" i="116"/>
  <c r="G762" i="115"/>
  <c r="J648" i="116"/>
  <c r="G752" i="115"/>
  <c r="E220" i="115"/>
  <c r="F195" i="116"/>
  <c r="E219" i="115"/>
  <c r="C219" i="115"/>
  <c r="E218" i="115"/>
  <c r="F193" i="116"/>
  <c r="E223" i="115"/>
  <c r="C223" i="115"/>
  <c r="E222" i="115"/>
  <c r="E221" i="115"/>
  <c r="C221" i="115"/>
  <c r="E202" i="115"/>
  <c r="C202" i="115"/>
  <c r="H181" i="116"/>
  <c r="C201" i="115"/>
  <c r="H180" i="116"/>
  <c r="F180" i="116"/>
  <c r="E205" i="115"/>
  <c r="C205" i="115"/>
  <c r="E204" i="115"/>
  <c r="C204" i="115"/>
  <c r="H183" i="116"/>
  <c r="F183" i="116"/>
  <c r="H169" i="116"/>
  <c r="F169" i="116"/>
  <c r="E183" i="115"/>
  <c r="C183" i="115"/>
  <c r="E182" i="115"/>
  <c r="C182" i="115"/>
  <c r="H172" i="116"/>
  <c r="C187" i="115"/>
  <c r="H171" i="116"/>
  <c r="F171" i="116"/>
  <c r="H170" i="116"/>
  <c r="C185" i="115"/>
  <c r="F67" i="116"/>
  <c r="G553" i="115"/>
  <c r="N4" i="95"/>
  <c r="J475" i="116"/>
  <c r="N6" i="95"/>
  <c r="G486" i="115"/>
  <c r="L7" i="95"/>
  <c r="J414" i="116"/>
  <c r="J4" i="95"/>
  <c r="J5" i="95"/>
  <c r="J354" i="116"/>
  <c r="J641" i="116"/>
  <c r="G745" i="115"/>
  <c r="J587" i="116"/>
  <c r="J572" i="116"/>
  <c r="J571" i="116"/>
  <c r="J644" i="116"/>
  <c r="G750" i="115"/>
  <c r="J652" i="116"/>
  <c r="G744" i="115"/>
  <c r="N7" i="95"/>
  <c r="J642" i="116"/>
  <c r="G741" i="115"/>
  <c r="N5" i="95"/>
  <c r="J636" i="116"/>
  <c r="G755" i="115"/>
  <c r="G746" i="115"/>
  <c r="G666" i="115"/>
  <c r="J650" i="116"/>
  <c r="G760" i="115"/>
  <c r="G740" i="115"/>
  <c r="G748" i="115"/>
  <c r="J646" i="116"/>
  <c r="J649" i="116"/>
  <c r="G747" i="115"/>
  <c r="G664" i="115"/>
  <c r="J643" i="116"/>
  <c r="J569" i="116"/>
  <c r="J477" i="116"/>
  <c r="G761" i="115"/>
  <c r="J651" i="116"/>
  <c r="G739" i="115"/>
  <c r="J633" i="116"/>
  <c r="G743" i="115"/>
  <c r="J568" i="116"/>
  <c r="G663" i="115"/>
  <c r="G719" i="115"/>
  <c r="J632" i="116"/>
  <c r="G759" i="115"/>
  <c r="G737" i="115"/>
  <c r="G736" i="115"/>
  <c r="J645" i="116"/>
  <c r="J476" i="116"/>
  <c r="J653" i="116"/>
  <c r="G487" i="115"/>
  <c r="G704" i="115"/>
  <c r="J609" i="116"/>
  <c r="G757" i="115"/>
  <c r="J620" i="116"/>
  <c r="G552" i="115"/>
  <c r="L5" i="95"/>
  <c r="J352" i="116"/>
  <c r="J6" i="95"/>
  <c r="J416" i="116"/>
  <c r="G420" i="115"/>
  <c r="G485" i="115"/>
  <c r="G707" i="115"/>
  <c r="G418" i="115"/>
  <c r="J608" i="116"/>
  <c r="G716" i="115"/>
  <c r="G551" i="115"/>
  <c r="G742" i="115"/>
  <c r="G712" i="115"/>
  <c r="G706" i="115"/>
  <c r="G419" i="115"/>
  <c r="G710" i="115"/>
  <c r="G758" i="115"/>
  <c r="J415" i="116"/>
  <c r="G550" i="115"/>
  <c r="J474" i="116"/>
  <c r="J638" i="116"/>
  <c r="G765" i="115"/>
  <c r="L6" i="95"/>
  <c r="J613" i="116"/>
  <c r="G717" i="115"/>
  <c r="J353" i="116"/>
  <c r="G715" i="115"/>
  <c r="G724" i="115"/>
  <c r="J661" i="116"/>
  <c r="G767" i="115"/>
  <c r="J618" i="116"/>
  <c r="G722" i="115"/>
  <c r="G763" i="115"/>
  <c r="J605" i="116"/>
  <c r="J624" i="116"/>
  <c r="G713" i="115"/>
  <c r="J659" i="116"/>
  <c r="G766" i="115"/>
  <c r="J615" i="116"/>
  <c r="G714" i="115"/>
  <c r="J631" i="116"/>
  <c r="G730" i="115"/>
  <c r="J628" i="116"/>
  <c r="G727" i="115"/>
  <c r="G690" i="115"/>
  <c r="J596" i="116"/>
  <c r="G684" i="115"/>
  <c r="J590" i="116"/>
  <c r="G691" i="115"/>
  <c r="J597" i="116"/>
  <c r="G686" i="115"/>
  <c r="J592" i="116"/>
  <c r="J579" i="116"/>
  <c r="G673" i="115"/>
  <c r="J591" i="116"/>
  <c r="G685" i="115"/>
  <c r="G671" i="115"/>
  <c r="J577" i="116"/>
  <c r="G718" i="115"/>
  <c r="J619" i="116"/>
  <c r="G650" i="115"/>
  <c r="J561" i="116"/>
  <c r="J554" i="116"/>
  <c r="G643" i="115"/>
  <c r="G637" i="115"/>
  <c r="J548" i="116"/>
  <c r="G726" i="115"/>
  <c r="J627" i="116"/>
  <c r="G689" i="115"/>
  <c r="J595" i="116"/>
  <c r="J589" i="116"/>
  <c r="G683" i="115"/>
  <c r="H6" i="95"/>
  <c r="J293" i="116"/>
  <c r="G354" i="115"/>
  <c r="G647" i="115"/>
  <c r="J558" i="116"/>
  <c r="J564" i="116"/>
  <c r="G653" i="115"/>
  <c r="J563" i="116"/>
  <c r="G652" i="115"/>
  <c r="J556" i="116"/>
  <c r="G645" i="115"/>
  <c r="J536" i="116"/>
  <c r="G625" i="115"/>
  <c r="J540" i="116"/>
  <c r="G629" i="115"/>
  <c r="G764" i="115"/>
  <c r="G751" i="115"/>
  <c r="J606" i="116"/>
  <c r="G705" i="115"/>
  <c r="G728" i="115"/>
  <c r="J629" i="116"/>
  <c r="G720" i="115"/>
  <c r="J621" i="116"/>
  <c r="J598" i="116"/>
  <c r="G692" i="115"/>
  <c r="G693" i="115"/>
  <c r="J599" i="116"/>
  <c r="J584" i="116"/>
  <c r="G678" i="115"/>
  <c r="G680" i="115"/>
  <c r="J586" i="116"/>
  <c r="J585" i="116"/>
  <c r="G679" i="115"/>
  <c r="J542" i="116"/>
  <c r="G631" i="115"/>
  <c r="G640" i="115"/>
  <c r="J551" i="116"/>
  <c r="J562" i="116"/>
  <c r="G651" i="115"/>
  <c r="G701" i="115"/>
  <c r="J602" i="116"/>
  <c r="G641" i="115"/>
  <c r="J552" i="116"/>
  <c r="J541" i="116"/>
  <c r="G630" i="115"/>
  <c r="J549" i="116"/>
  <c r="G638" i="115"/>
  <c r="J545" i="116"/>
  <c r="G634" i="115"/>
  <c r="G626" i="115"/>
  <c r="J537" i="116"/>
  <c r="G655" i="115"/>
  <c r="J566" i="116"/>
  <c r="J600" i="116"/>
  <c r="G699" i="115"/>
  <c r="J559" i="116"/>
  <c r="G648" i="115"/>
  <c r="J539" i="116"/>
  <c r="G628" i="115"/>
  <c r="G627" i="115"/>
  <c r="J538" i="116"/>
  <c r="G668" i="115"/>
  <c r="J574" i="116"/>
  <c r="G670" i="115"/>
  <c r="J576" i="116"/>
  <c r="G669" i="115"/>
  <c r="J575" i="116"/>
  <c r="J593" i="116"/>
  <c r="G687" i="115"/>
  <c r="J573" i="116"/>
  <c r="G667" i="115"/>
  <c r="J601" i="116"/>
  <c r="G700" i="115"/>
  <c r="J610" i="116"/>
  <c r="G709" i="115"/>
  <c r="G642" i="115"/>
  <c r="J553" i="116"/>
  <c r="G649" i="115"/>
  <c r="J560" i="116"/>
  <c r="G725" i="115"/>
  <c r="J626" i="116"/>
  <c r="G721" i="115"/>
  <c r="J622" i="116"/>
  <c r="J630" i="116"/>
  <c r="G729" i="115"/>
  <c r="J594" i="116"/>
  <c r="G688" i="115"/>
  <c r="J583" i="116"/>
  <c r="G677" i="115"/>
  <c r="G674" i="115"/>
  <c r="J580" i="116"/>
  <c r="G682" i="115"/>
  <c r="J588" i="116"/>
  <c r="G676" i="115"/>
  <c r="J582" i="116"/>
  <c r="G675" i="115"/>
  <c r="J581" i="116"/>
  <c r="J567" i="116"/>
  <c r="G656" i="115"/>
  <c r="J557" i="116"/>
  <c r="G646" i="115"/>
  <c r="J565" i="116"/>
  <c r="G654" i="115"/>
  <c r="J604" i="116"/>
  <c r="G703" i="115"/>
  <c r="J603" i="116"/>
  <c r="G702" i="115"/>
  <c r="J547" i="116"/>
  <c r="G636" i="115"/>
  <c r="G633" i="115"/>
  <c r="J544" i="116"/>
  <c r="J543" i="116"/>
  <c r="G632" i="115"/>
  <c r="J550" i="116"/>
  <c r="G639" i="115"/>
  <c r="G635" i="115"/>
  <c r="J546" i="116"/>
  <c r="J555" i="116"/>
  <c r="G644" i="115"/>
  <c r="G352" i="115"/>
  <c r="J292" i="116"/>
  <c r="G353" i="115"/>
  <c r="H4" i="95"/>
  <c r="H5" i="95"/>
  <c r="J291" i="116"/>
  <c r="F4" i="116"/>
  <c r="C8" i="115"/>
  <c r="H68" i="116"/>
  <c r="C77" i="115"/>
  <c r="H67" i="116"/>
  <c r="E75" i="115"/>
  <c r="H65" i="116"/>
  <c r="F65" i="116"/>
  <c r="H64" i="116"/>
  <c r="F64" i="116"/>
  <c r="E72" i="115"/>
  <c r="E71" i="115"/>
  <c r="H61" i="116"/>
  <c r="E69" i="115"/>
  <c r="H59" i="116"/>
  <c r="H58" i="116"/>
  <c r="H57" i="116"/>
  <c r="F117" i="116"/>
  <c r="C127" i="115"/>
  <c r="C128" i="115"/>
  <c r="C129" i="115"/>
  <c r="C131" i="115"/>
  <c r="C132" i="115"/>
  <c r="E126" i="115"/>
  <c r="E127" i="115"/>
  <c r="E128" i="115"/>
  <c r="E129" i="115"/>
  <c r="E130" i="115"/>
  <c r="H122" i="116"/>
  <c r="C133" i="115"/>
  <c r="E133" i="115"/>
  <c r="C134" i="115"/>
  <c r="E134" i="115"/>
  <c r="C135" i="115"/>
  <c r="E135" i="115"/>
  <c r="C136" i="115"/>
  <c r="E136" i="115"/>
  <c r="C137" i="115"/>
  <c r="E137" i="115"/>
  <c r="E138" i="115"/>
  <c r="C139" i="115"/>
  <c r="E139" i="115"/>
  <c r="C140" i="115"/>
  <c r="E140" i="115"/>
  <c r="C141" i="115"/>
  <c r="E141" i="115"/>
  <c r="C142" i="115"/>
  <c r="E142" i="115"/>
  <c r="C143" i="115"/>
  <c r="E143" i="115"/>
  <c r="C144" i="115"/>
  <c r="E144" i="115"/>
  <c r="C145" i="115"/>
  <c r="E145" i="115"/>
  <c r="C146" i="115"/>
  <c r="E146" i="115"/>
  <c r="F138" i="116"/>
  <c r="E147" i="115"/>
  <c r="C148" i="115"/>
  <c r="E148" i="115"/>
  <c r="C149" i="115"/>
  <c r="E149" i="115"/>
  <c r="C150" i="115"/>
  <c r="E150" i="115"/>
  <c r="C151" i="115"/>
  <c r="E151" i="115"/>
  <c r="C152" i="115"/>
  <c r="E152" i="115"/>
  <c r="C153" i="115"/>
  <c r="E153" i="115"/>
  <c r="C154" i="115"/>
  <c r="E154" i="115"/>
  <c r="C155" i="115"/>
  <c r="E155" i="115"/>
  <c r="F96" i="116"/>
  <c r="F97" i="116"/>
  <c r="C107" i="115"/>
  <c r="H98" i="116"/>
  <c r="H99" i="116"/>
  <c r="F101" i="116"/>
  <c r="H101" i="116"/>
  <c r="F102" i="116"/>
  <c r="E111" i="115"/>
  <c r="F103" i="116"/>
  <c r="H103" i="116"/>
  <c r="F104" i="116"/>
  <c r="H104" i="116"/>
  <c r="F105" i="116"/>
  <c r="E114" i="115"/>
  <c r="F106" i="116"/>
  <c r="E115" i="115"/>
  <c r="C116" i="115"/>
  <c r="H107" i="116"/>
  <c r="F108" i="116"/>
  <c r="H108" i="116"/>
  <c r="F109" i="116"/>
  <c r="E118" i="115"/>
  <c r="F110" i="116"/>
  <c r="E119" i="115"/>
  <c r="F111" i="116"/>
  <c r="H111" i="116"/>
  <c r="C121" i="115"/>
  <c r="E121" i="115"/>
  <c r="F113" i="116"/>
  <c r="E122" i="115"/>
  <c r="F114" i="116"/>
  <c r="G114" i="116"/>
  <c r="E123" i="115"/>
  <c r="F115" i="116"/>
  <c r="H115" i="116"/>
  <c r="F116" i="116"/>
  <c r="H116" i="116"/>
  <c r="C53" i="115"/>
  <c r="C55" i="115"/>
  <c r="C56" i="115"/>
  <c r="D55" i="115"/>
  <c r="D56" i="115"/>
  <c r="C57" i="115"/>
  <c r="G53" i="116"/>
  <c r="C58" i="115"/>
  <c r="C59" i="115"/>
  <c r="C60" i="115"/>
  <c r="F40" i="116"/>
  <c r="F41" i="116"/>
  <c r="C48" i="115"/>
  <c r="C49" i="115"/>
  <c r="C50" i="115"/>
  <c r="C51" i="115"/>
  <c r="C52" i="115"/>
  <c r="F25" i="116"/>
  <c r="F26" i="116"/>
  <c r="F27" i="116"/>
  <c r="F28" i="116"/>
  <c r="F32" i="116"/>
  <c r="C37" i="115"/>
  <c r="D58" i="95"/>
  <c r="D59" i="95"/>
  <c r="D61" i="95"/>
  <c r="D62" i="95"/>
  <c r="D63" i="95"/>
  <c r="D60" i="95"/>
  <c r="D64" i="95"/>
  <c r="D40" i="95"/>
  <c r="D41" i="95"/>
  <c r="D42" i="95"/>
  <c r="D43" i="95"/>
  <c r="D44" i="95"/>
  <c r="D45" i="95"/>
  <c r="D46" i="95"/>
  <c r="C271" i="115"/>
  <c r="E304" i="115"/>
  <c r="F262" i="116"/>
  <c r="E303" i="115"/>
  <c r="C303" i="115"/>
  <c r="H260" i="116"/>
  <c r="F260" i="116"/>
  <c r="E301" i="115"/>
  <c r="C301" i="115"/>
  <c r="H258" i="116"/>
  <c r="C300" i="115"/>
  <c r="E299" i="115"/>
  <c r="C299" i="115"/>
  <c r="H256" i="116"/>
  <c r="C298" i="115"/>
  <c r="E297" i="115"/>
  <c r="C297" i="115"/>
  <c r="H254" i="116"/>
  <c r="C296" i="115"/>
  <c r="H253" i="116"/>
  <c r="C295" i="115"/>
  <c r="E294" i="115"/>
  <c r="F252" i="116"/>
  <c r="H281" i="116"/>
  <c r="F281" i="116"/>
  <c r="H280" i="116"/>
  <c r="C327" i="115"/>
  <c r="H279" i="116"/>
  <c r="C326" i="115"/>
  <c r="H278" i="116"/>
  <c r="F278" i="116"/>
  <c r="E324" i="115"/>
  <c r="C324" i="115"/>
  <c r="H276" i="116"/>
  <c r="C323" i="115"/>
  <c r="E322" i="115"/>
  <c r="C322" i="115"/>
  <c r="H274" i="116"/>
  <c r="C321" i="115"/>
  <c r="H273" i="116"/>
  <c r="C320" i="115"/>
  <c r="H272" i="116"/>
  <c r="C319" i="115"/>
  <c r="E318" i="115"/>
  <c r="F271" i="116"/>
  <c r="H239" i="116"/>
  <c r="F239" i="116"/>
  <c r="E275" i="115"/>
  <c r="E274" i="115"/>
  <c r="H236" i="116"/>
  <c r="E272" i="115"/>
  <c r="H233" i="116"/>
  <c r="H234" i="116"/>
  <c r="C275" i="115"/>
  <c r="F237" i="116"/>
  <c r="F236" i="116"/>
  <c r="F235" i="116"/>
  <c r="C270" i="115"/>
  <c r="G1066" i="60"/>
  <c r="G1058" i="60"/>
  <c r="G1049" i="60"/>
  <c r="G1041" i="60"/>
  <c r="G1014" i="60"/>
  <c r="G988" i="60"/>
  <c r="G962" i="60"/>
  <c r="G932" i="60"/>
  <c r="G905" i="60"/>
  <c r="G878" i="60"/>
  <c r="G859" i="60"/>
  <c r="G844" i="60"/>
  <c r="G838" i="60"/>
  <c r="G833" i="60"/>
  <c r="G828" i="60"/>
  <c r="G814" i="60"/>
  <c r="G801" i="60"/>
  <c r="G788" i="60"/>
  <c r="G775" i="60"/>
  <c r="G766" i="60"/>
  <c r="G758" i="60"/>
  <c r="G749" i="60"/>
  <c r="G741" i="60"/>
  <c r="G732" i="60"/>
  <c r="G724" i="60"/>
  <c r="G715" i="60"/>
  <c r="G707" i="60"/>
  <c r="G698" i="60"/>
  <c r="G690" i="60"/>
  <c r="G681" i="60"/>
  <c r="G653" i="60"/>
  <c r="G626" i="60"/>
  <c r="G599" i="60"/>
  <c r="G572" i="60"/>
  <c r="G546" i="60"/>
  <c r="G521" i="60"/>
  <c r="G496" i="60"/>
  <c r="G472" i="60"/>
  <c r="G448" i="60"/>
  <c r="G421" i="60"/>
  <c r="G395" i="60"/>
  <c r="G369" i="60"/>
  <c r="G343" i="60"/>
  <c r="G316" i="60"/>
  <c r="G290" i="60"/>
  <c r="G264" i="60"/>
  <c r="G238" i="60"/>
  <c r="G211" i="60"/>
  <c r="G185" i="60"/>
  <c r="G159" i="60"/>
  <c r="G133" i="60"/>
  <c r="G108" i="60"/>
  <c r="G84" i="60"/>
  <c r="G60" i="60"/>
  <c r="G37" i="60"/>
  <c r="G14" i="60"/>
  <c r="H179" i="116"/>
  <c r="F179" i="116"/>
  <c r="E193" i="115"/>
  <c r="C193" i="115"/>
  <c r="Z284" i="40"/>
  <c r="AA282" i="40"/>
  <c r="Z247" i="40"/>
  <c r="AA245" i="40"/>
  <c r="Z211" i="40"/>
  <c r="AA209" i="40"/>
  <c r="AD198" i="40"/>
  <c r="AD197" i="40"/>
  <c r="AD196" i="40"/>
  <c r="Z174" i="40"/>
  <c r="Z137" i="40"/>
  <c r="G6" i="40"/>
  <c r="F6" i="40"/>
  <c r="E6" i="40"/>
  <c r="D6" i="40"/>
  <c r="C6" i="40"/>
  <c r="G5" i="40"/>
  <c r="F5" i="40"/>
  <c r="E5" i="40"/>
  <c r="D5" i="40"/>
  <c r="C5" i="40"/>
  <c r="E209" i="115"/>
  <c r="C209" i="115"/>
  <c r="H188" i="116"/>
  <c r="E207" i="115"/>
  <c r="C207" i="115"/>
  <c r="C206" i="115"/>
  <c r="E228" i="115"/>
  <c r="F203" i="116"/>
  <c r="E227" i="115"/>
  <c r="C227" i="115"/>
  <c r="E226" i="115"/>
  <c r="C226" i="115"/>
  <c r="E224" i="115"/>
  <c r="E225" i="115"/>
  <c r="C225" i="115"/>
  <c r="E192" i="115"/>
  <c r="E191" i="115"/>
  <c r="C191" i="115"/>
  <c r="E190" i="115"/>
  <c r="F175" i="116"/>
  <c r="E189" i="115"/>
  <c r="C189" i="115"/>
  <c r="E188" i="115"/>
  <c r="F173" i="116"/>
  <c r="H208" i="116"/>
  <c r="E240" i="115"/>
  <c r="H225" i="116"/>
  <c r="E262" i="115"/>
  <c r="H231" i="116"/>
  <c r="E268" i="115"/>
  <c r="H267" i="116"/>
  <c r="E314" i="115"/>
  <c r="F247" i="116"/>
  <c r="C289" i="115"/>
  <c r="F251" i="116"/>
  <c r="C293" i="115"/>
  <c r="H240" i="116"/>
  <c r="E277" i="115"/>
  <c r="F209" i="116"/>
  <c r="C241" i="115"/>
  <c r="F226" i="116"/>
  <c r="C263" i="115"/>
  <c r="F232" i="116"/>
  <c r="C269" i="115"/>
  <c r="C315" i="115"/>
  <c r="F268" i="116"/>
  <c r="H247" i="116"/>
  <c r="E289" i="115"/>
  <c r="H251" i="116"/>
  <c r="E293" i="115"/>
  <c r="H206" i="116"/>
  <c r="E238" i="115"/>
  <c r="H210" i="116"/>
  <c r="E242" i="115"/>
  <c r="H212" i="116"/>
  <c r="E244" i="115"/>
  <c r="H227" i="116"/>
  <c r="E264" i="115"/>
  <c r="H229" i="116"/>
  <c r="E266" i="115"/>
  <c r="H263" i="116"/>
  <c r="E310" i="115"/>
  <c r="H265" i="116"/>
  <c r="E312" i="115"/>
  <c r="H269" i="116"/>
  <c r="E316" i="115"/>
  <c r="C287" i="115"/>
  <c r="F245" i="116"/>
  <c r="C291" i="115"/>
  <c r="F249" i="116"/>
  <c r="F221" i="116"/>
  <c r="C253" i="115"/>
  <c r="H242" i="116"/>
  <c r="E279" i="115"/>
  <c r="F270" i="116"/>
  <c r="C317" i="115"/>
  <c r="F207" i="116"/>
  <c r="C239" i="115"/>
  <c r="C243" i="115"/>
  <c r="F211" i="116"/>
  <c r="F213" i="116"/>
  <c r="C245" i="115"/>
  <c r="F228" i="116"/>
  <c r="C265" i="115"/>
  <c r="C267" i="115"/>
  <c r="F230" i="116"/>
  <c r="C311" i="115"/>
  <c r="F264" i="116"/>
  <c r="F266" i="116"/>
  <c r="C313" i="115"/>
  <c r="H270" i="116"/>
  <c r="E317" i="115"/>
  <c r="H245" i="116"/>
  <c r="E287" i="115"/>
  <c r="H249" i="116"/>
  <c r="E291" i="115"/>
  <c r="H221" i="116"/>
  <c r="E253" i="115"/>
  <c r="F241" i="116"/>
  <c r="C278" i="115"/>
  <c r="F243" i="116"/>
  <c r="C280" i="115"/>
  <c r="F3" i="116"/>
  <c r="C7" i="115"/>
  <c r="H207" i="116"/>
  <c r="E239" i="115"/>
  <c r="H209" i="116"/>
  <c r="E241" i="115"/>
  <c r="H211" i="116"/>
  <c r="E243" i="115"/>
  <c r="H213" i="116"/>
  <c r="E245" i="115"/>
  <c r="H226" i="116"/>
  <c r="E263" i="115"/>
  <c r="H228" i="116"/>
  <c r="E265" i="115"/>
  <c r="H230" i="116"/>
  <c r="E267" i="115"/>
  <c r="H232" i="116"/>
  <c r="E269" i="115"/>
  <c r="H264" i="116"/>
  <c r="E311" i="115"/>
  <c r="H266" i="116"/>
  <c r="E313" i="115"/>
  <c r="H268" i="116"/>
  <c r="E315" i="115"/>
  <c r="F244" i="116"/>
  <c r="C286" i="115"/>
  <c r="F246" i="116"/>
  <c r="C288" i="115"/>
  <c r="F248" i="116"/>
  <c r="C290" i="115"/>
  <c r="F250" i="116"/>
  <c r="C292" i="115"/>
  <c r="H216" i="116"/>
  <c r="E248" i="115"/>
  <c r="C277" i="115"/>
  <c r="F240" i="116"/>
  <c r="E278" i="115"/>
  <c r="H241" i="116"/>
  <c r="E280" i="115"/>
  <c r="H243" i="116"/>
  <c r="I217" i="116"/>
  <c r="F249" i="115"/>
  <c r="F8" i="116"/>
  <c r="C12" i="115"/>
  <c r="F206" i="116"/>
  <c r="C238" i="115"/>
  <c r="F208" i="116"/>
  <c r="C240" i="115"/>
  <c r="F210" i="116"/>
  <c r="C242" i="115"/>
  <c r="F212" i="116"/>
  <c r="C244" i="115"/>
  <c r="F225" i="116"/>
  <c r="C262" i="115"/>
  <c r="F227" i="116"/>
  <c r="C264" i="115"/>
  <c r="F229" i="116"/>
  <c r="C266" i="115"/>
  <c r="F231" i="116"/>
  <c r="C268" i="115"/>
  <c r="F263" i="116"/>
  <c r="C310" i="115"/>
  <c r="F265" i="116"/>
  <c r="C312" i="115"/>
  <c r="F267" i="116"/>
  <c r="C314" i="115"/>
  <c r="F269" i="116"/>
  <c r="C316" i="115"/>
  <c r="H244" i="116"/>
  <c r="E286" i="115"/>
  <c r="H246" i="116"/>
  <c r="E288" i="115"/>
  <c r="H248" i="116"/>
  <c r="E290" i="115"/>
  <c r="H250" i="116"/>
  <c r="E292" i="115"/>
  <c r="H217" i="116"/>
  <c r="E249" i="115"/>
  <c r="D277" i="115"/>
  <c r="G240" i="116"/>
  <c r="F242" i="116"/>
  <c r="C279" i="115"/>
  <c r="H140" i="116"/>
  <c r="C208" i="115"/>
  <c r="F188" i="116"/>
  <c r="C22" i="115"/>
  <c r="C19" i="115"/>
  <c r="F35" i="116"/>
  <c r="E39" i="115"/>
  <c r="J209" i="116"/>
  <c r="G241" i="115"/>
  <c r="G213" i="116"/>
  <c r="D245" i="115"/>
  <c r="D242" i="115"/>
  <c r="G210" i="116"/>
  <c r="D253" i="115"/>
  <c r="G221" i="116"/>
  <c r="D249" i="115"/>
  <c r="G217" i="116"/>
  <c r="G228" i="116"/>
  <c r="D265" i="115"/>
  <c r="I210" i="116"/>
  <c r="F242" i="115"/>
  <c r="I209" i="116"/>
  <c r="F241" i="115"/>
  <c r="D264" i="115"/>
  <c r="G227" i="116"/>
  <c r="F280" i="115"/>
  <c r="I243" i="116"/>
  <c r="G212" i="116"/>
  <c r="D244" i="115"/>
  <c r="J217" i="116"/>
  <c r="G249" i="115"/>
  <c r="G229" i="116"/>
  <c r="D266" i="115"/>
  <c r="G211" i="116"/>
  <c r="D243" i="115"/>
  <c r="D59" i="115"/>
  <c r="F39" i="115"/>
  <c r="D39" i="115"/>
  <c r="G39" i="115"/>
  <c r="G209" i="116"/>
  <c r="D241" i="115"/>
  <c r="J210" i="116"/>
  <c r="G242" i="115"/>
  <c r="I249" i="116"/>
  <c r="F291" i="115"/>
  <c r="F314" i="115"/>
  <c r="I267" i="116"/>
  <c r="F290" i="115"/>
  <c r="I248" i="116"/>
  <c r="I226" i="116"/>
  <c r="F263" i="115"/>
  <c r="I268" i="116"/>
  <c r="F315" i="115"/>
  <c r="F289" i="115"/>
  <c r="I247" i="116"/>
  <c r="F278" i="115"/>
  <c r="I241" i="116"/>
  <c r="I207" i="116"/>
  <c r="F239" i="115"/>
  <c r="I266" i="116"/>
  <c r="F313" i="115"/>
  <c r="I269" i="116"/>
  <c r="F316" i="115"/>
  <c r="G277" i="115"/>
  <c r="J240" i="116"/>
  <c r="I208" i="116"/>
  <c r="F240" i="115"/>
  <c r="I250" i="116"/>
  <c r="F292" i="115"/>
  <c r="I246" i="116"/>
  <c r="F288" i="115"/>
  <c r="I230" i="116"/>
  <c r="F267" i="115"/>
  <c r="I265" i="116"/>
  <c r="F312" i="115"/>
  <c r="I270" i="116"/>
  <c r="F317" i="115"/>
  <c r="I245" i="116"/>
  <c r="F287" i="115"/>
  <c r="I232" i="116"/>
  <c r="F269" i="115"/>
  <c r="F238" i="115"/>
  <c r="I206" i="116"/>
  <c r="D292" i="115"/>
  <c r="G250" i="116"/>
  <c r="G266" i="116"/>
  <c r="D313" i="115"/>
  <c r="G245" i="116"/>
  <c r="D287" i="115"/>
  <c r="D311" i="115"/>
  <c r="G264" i="116"/>
  <c r="G251" i="116"/>
  <c r="D293" i="115"/>
  <c r="D316" i="115"/>
  <c r="G269" i="116"/>
  <c r="G270" i="116"/>
  <c r="D317" i="115"/>
  <c r="G267" i="116"/>
  <c r="D314" i="115"/>
  <c r="G246" i="116"/>
  <c r="D288" i="115"/>
  <c r="D315" i="115"/>
  <c r="G268" i="116"/>
  <c r="G248" i="116"/>
  <c r="D290" i="115"/>
  <c r="D262" i="115"/>
  <c r="G225" i="116"/>
  <c r="G243" i="116"/>
  <c r="D280" i="115"/>
  <c r="G263" i="116"/>
  <c r="D310" i="115"/>
  <c r="G241" i="116"/>
  <c r="D278" i="115"/>
  <c r="D240" i="115"/>
  <c r="G208" i="116"/>
  <c r="D291" i="115"/>
  <c r="G249" i="116"/>
  <c r="G207" i="116"/>
  <c r="D239" i="115"/>
  <c r="G226" i="116"/>
  <c r="D263" i="115"/>
  <c r="D312" i="115"/>
  <c r="G265" i="116"/>
  <c r="G231" i="116"/>
  <c r="D268" i="115"/>
  <c r="D286" i="115"/>
  <c r="G244" i="116"/>
  <c r="H35" i="116"/>
  <c r="I35" i="116"/>
  <c r="D54" i="115"/>
  <c r="G35" i="116"/>
  <c r="I231" i="116"/>
  <c r="F268" i="115"/>
  <c r="I212" i="116"/>
  <c r="F244" i="115"/>
  <c r="G243" i="115"/>
  <c r="J211" i="116"/>
  <c r="G253" i="115"/>
  <c r="J221" i="116"/>
  <c r="I264" i="116"/>
  <c r="F311" i="115"/>
  <c r="I228" i="116"/>
  <c r="F265" i="115"/>
  <c r="J212" i="116"/>
  <c r="G244" i="115"/>
  <c r="I229" i="116"/>
  <c r="F266" i="115"/>
  <c r="F243" i="115"/>
  <c r="I211" i="116"/>
  <c r="I221" i="116"/>
  <c r="F253" i="115"/>
  <c r="F310" i="115"/>
  <c r="I263" i="116"/>
  <c r="I251" i="116"/>
  <c r="F293" i="115"/>
  <c r="F286" i="115"/>
  <c r="I244" i="116"/>
  <c r="I225" i="116"/>
  <c r="F262" i="115"/>
  <c r="I213" i="116"/>
  <c r="F245" i="115"/>
  <c r="J228" i="116"/>
  <c r="G265" i="115"/>
  <c r="G279" i="115"/>
  <c r="J242" i="116"/>
  <c r="J227" i="116"/>
  <c r="G264" i="115"/>
  <c r="F277" i="115"/>
  <c r="I240" i="116"/>
  <c r="G245" i="115"/>
  <c r="J213" i="116"/>
  <c r="G266" i="115"/>
  <c r="J229" i="116"/>
  <c r="F279" i="115"/>
  <c r="I242" i="116"/>
  <c r="F264" i="115"/>
  <c r="I227" i="116"/>
  <c r="D269" i="115"/>
  <c r="G232" i="116"/>
  <c r="G230" i="116"/>
  <c r="D267" i="115"/>
  <c r="J263" i="116"/>
  <c r="G310" i="115"/>
  <c r="G262" i="115"/>
  <c r="J225" i="116"/>
  <c r="J241" i="116"/>
  <c r="G278" i="115"/>
  <c r="J232" i="116"/>
  <c r="G269" i="115"/>
  <c r="G267" i="115"/>
  <c r="J230" i="116"/>
  <c r="G293" i="115"/>
  <c r="J251" i="116"/>
  <c r="D238" i="115"/>
  <c r="G206" i="116"/>
  <c r="G263" i="115"/>
  <c r="J226" i="116"/>
  <c r="G286" i="115"/>
  <c r="J244" i="116"/>
  <c r="J249" i="116"/>
  <c r="G291" i="115"/>
  <c r="J268" i="116"/>
  <c r="G315" i="115"/>
  <c r="J246" i="116"/>
  <c r="G288" i="115"/>
  <c r="G313" i="115"/>
  <c r="J266" i="116"/>
  <c r="J231" i="116"/>
  <c r="G268" i="115"/>
  <c r="J206" i="116"/>
  <c r="G238" i="115"/>
  <c r="G312" i="115"/>
  <c r="J265" i="116"/>
  <c r="G287" i="115"/>
  <c r="J245" i="116"/>
  <c r="J248" i="116"/>
  <c r="G290" i="115"/>
  <c r="J267" i="116"/>
  <c r="G314" i="115"/>
  <c r="J264" i="116"/>
  <c r="G311" i="115"/>
  <c r="G292" i="115"/>
  <c r="J250" i="116"/>
  <c r="J243" i="116"/>
  <c r="G280" i="115"/>
  <c r="J208" i="116"/>
  <c r="G240" i="115"/>
  <c r="G317" i="115"/>
  <c r="J270" i="116"/>
  <c r="G242" i="116"/>
  <c r="D279" i="115"/>
  <c r="J207" i="116"/>
  <c r="G239" i="115"/>
  <c r="G316" i="115"/>
  <c r="J269" i="116"/>
  <c r="J35" i="116"/>
  <c r="G289" i="115"/>
  <c r="J247" i="116"/>
  <c r="D289" i="115"/>
  <c r="G247" i="116"/>
  <c r="H215" i="116"/>
  <c r="H223" i="116"/>
  <c r="C157" i="115"/>
  <c r="F82" i="116"/>
  <c r="E246" i="115"/>
  <c r="E255" i="115"/>
  <c r="E230" i="115"/>
  <c r="E250" i="115"/>
  <c r="F204" i="116"/>
  <c r="F218" i="116"/>
  <c r="F253" i="116"/>
  <c r="F275" i="116"/>
  <c r="F129" i="116"/>
  <c r="C255" i="115"/>
  <c r="E212" i="115"/>
  <c r="E124" i="115"/>
  <c r="F191" i="116"/>
  <c r="F224" i="116"/>
  <c r="H224" i="116"/>
  <c r="H114" i="116"/>
  <c r="E200" i="115"/>
  <c r="C230" i="115"/>
  <c r="C210" i="115"/>
  <c r="C247" i="115"/>
  <c r="F107" i="116"/>
  <c r="C120" i="115"/>
  <c r="F222" i="116"/>
  <c r="C302" i="115"/>
  <c r="E105" i="115"/>
  <c r="E251" i="115"/>
  <c r="H96" i="116"/>
  <c r="C112" i="115"/>
  <c r="C325" i="115"/>
  <c r="E302" i="115"/>
  <c r="E300" i="115"/>
  <c r="H262" i="116"/>
  <c r="F198" i="116"/>
  <c r="E296" i="115"/>
  <c r="E125" i="115"/>
  <c r="F258" i="116"/>
  <c r="C118" i="115"/>
  <c r="H198" i="116"/>
  <c r="E295" i="115"/>
  <c r="H105" i="116"/>
  <c r="H109" i="116"/>
  <c r="H113" i="116"/>
  <c r="C184" i="115"/>
  <c r="E101" i="115"/>
  <c r="H178" i="116"/>
  <c r="E184" i="115"/>
  <c r="E186" i="115"/>
  <c r="F112" i="116"/>
  <c r="F273" i="116"/>
  <c r="E107" i="115"/>
  <c r="C272" i="115"/>
  <c r="E83" i="115"/>
  <c r="F234" i="116"/>
  <c r="C113" i="115"/>
  <c r="C328" i="115"/>
  <c r="F192" i="116"/>
  <c r="F259" i="116"/>
  <c r="C117" i="115"/>
  <c r="F255" i="116"/>
  <c r="C248" i="115"/>
  <c r="H155" i="116"/>
  <c r="H255" i="116"/>
  <c r="C203" i="115"/>
  <c r="C91" i="115"/>
  <c r="F167" i="116"/>
  <c r="E320" i="115"/>
  <c r="C99" i="115"/>
  <c r="F157" i="116"/>
  <c r="C188" i="115"/>
  <c r="C218" i="115"/>
  <c r="F149" i="116"/>
  <c r="F68" i="116"/>
  <c r="F181" i="116"/>
  <c r="F257" i="116"/>
  <c r="C119" i="115"/>
  <c r="F98" i="116"/>
  <c r="F279" i="116"/>
  <c r="H62" i="116"/>
  <c r="C222" i="115"/>
  <c r="E201" i="115"/>
  <c r="E158" i="115"/>
  <c r="C111" i="115"/>
  <c r="E67" i="115"/>
  <c r="H184" i="116"/>
  <c r="F261" i="116"/>
  <c r="C123" i="115"/>
  <c r="F178" i="116"/>
  <c r="C115" i="115"/>
  <c r="H191" i="116"/>
  <c r="H88" i="116"/>
  <c r="C318" i="115"/>
  <c r="E271" i="115"/>
  <c r="H66" i="116"/>
  <c r="F200" i="116"/>
  <c r="F80" i="116"/>
  <c r="H199" i="116"/>
  <c r="F85" i="116"/>
  <c r="H106" i="116"/>
  <c r="H238" i="116"/>
  <c r="F214" i="116"/>
  <c r="E229" i="115"/>
  <c r="F184" i="116"/>
  <c r="H73" i="116"/>
  <c r="C170" i="115"/>
  <c r="C108" i="115"/>
  <c r="H110" i="116"/>
  <c r="F88" i="116"/>
  <c r="F153" i="116"/>
  <c r="E89" i="115"/>
  <c r="F162" i="116"/>
  <c r="H252" i="116"/>
  <c r="E247" i="115"/>
  <c r="E276" i="115"/>
  <c r="G51" i="116"/>
  <c r="C220" i="115"/>
  <c r="H193" i="116"/>
  <c r="E203" i="115"/>
  <c r="E94" i="115"/>
  <c r="E93" i="115"/>
  <c r="H259" i="116"/>
  <c r="E298" i="115"/>
  <c r="H97" i="116"/>
  <c r="F238" i="116"/>
  <c r="E77" i="115"/>
  <c r="F196" i="116"/>
  <c r="F10" i="116"/>
  <c r="H102" i="116"/>
  <c r="C273" i="115"/>
  <c r="H277" i="116"/>
  <c r="F182" i="116"/>
  <c r="C93" i="115"/>
  <c r="F86" i="116"/>
  <c r="F165" i="116"/>
  <c r="E103" i="115"/>
  <c r="C106" i="115"/>
  <c r="C114" i="115"/>
  <c r="C122" i="115"/>
  <c r="F277" i="116"/>
  <c r="C194" i="115"/>
  <c r="E327" i="115"/>
  <c r="F280" i="116"/>
  <c r="F272" i="116"/>
  <c r="H175" i="116"/>
  <c r="H112" i="116"/>
  <c r="H202" i="116"/>
  <c r="E323" i="115"/>
  <c r="H237" i="116"/>
  <c r="F276" i="116"/>
  <c r="E273" i="115"/>
  <c r="C74" i="115"/>
  <c r="H182" i="116"/>
  <c r="C200" i="115"/>
  <c r="F194" i="116"/>
  <c r="H168" i="116"/>
  <c r="E92" i="115"/>
  <c r="F34" i="116"/>
  <c r="E163" i="115"/>
  <c r="C105" i="115"/>
  <c r="H201" i="116"/>
  <c r="E319" i="115"/>
  <c r="C73" i="115"/>
  <c r="C76" i="115"/>
  <c r="E91" i="115"/>
  <c r="E80" i="115"/>
  <c r="E159" i="115"/>
  <c r="H196" i="116"/>
  <c r="E185" i="115"/>
  <c r="F158" i="116"/>
  <c r="F150" i="116"/>
  <c r="F185" i="116"/>
  <c r="H257" i="116"/>
  <c r="C304" i="115"/>
  <c r="F254" i="116"/>
  <c r="C110" i="115"/>
  <c r="H187" i="116"/>
  <c r="F168" i="116"/>
  <c r="H185" i="116"/>
  <c r="H86" i="116"/>
  <c r="F44" i="116"/>
  <c r="E73" i="115"/>
  <c r="H197" i="116"/>
  <c r="C186" i="115"/>
  <c r="F172" i="116"/>
  <c r="E99" i="115"/>
  <c r="E171" i="115"/>
  <c r="E66" i="115"/>
  <c r="H167" i="116"/>
  <c r="F170" i="116"/>
  <c r="H93" i="116"/>
  <c r="E167" i="115"/>
  <c r="E325" i="115"/>
  <c r="E321" i="115"/>
  <c r="E326" i="115"/>
  <c r="H275" i="116"/>
  <c r="E328" i="115"/>
  <c r="C274" i="115"/>
  <c r="C276" i="115"/>
  <c r="H235" i="116"/>
  <c r="E252" i="115"/>
  <c r="C251" i="115"/>
  <c r="F176" i="116"/>
  <c r="H118" i="116"/>
  <c r="F46" i="116"/>
  <c r="F134" i="116"/>
  <c r="H165" i="116"/>
  <c r="E175" i="115"/>
  <c r="C173" i="115"/>
  <c r="E160" i="115"/>
  <c r="H161" i="116"/>
  <c r="E166" i="115"/>
  <c r="H163" i="116"/>
  <c r="H159" i="116"/>
  <c r="E162" i="115"/>
  <c r="F160" i="116"/>
  <c r="C163" i="115"/>
  <c r="F156" i="116"/>
  <c r="F148" i="116"/>
  <c r="F166" i="116"/>
  <c r="F163" i="116"/>
  <c r="F159" i="116"/>
  <c r="F155" i="116"/>
  <c r="F151" i="116"/>
  <c r="F55" i="116"/>
  <c r="F49" i="116"/>
  <c r="F56" i="116"/>
  <c r="D57" i="115"/>
  <c r="F52" i="116"/>
  <c r="F53" i="116"/>
  <c r="F54" i="116"/>
  <c r="G52" i="116"/>
  <c r="G50" i="116"/>
  <c r="C54" i="115"/>
  <c r="F51" i="116"/>
  <c r="F50" i="116"/>
  <c r="H142" i="116"/>
  <c r="H124" i="116"/>
  <c r="H130" i="116"/>
  <c r="F126" i="116"/>
  <c r="F130" i="116"/>
  <c r="C130" i="115"/>
  <c r="H125" i="116"/>
  <c r="F137" i="116"/>
  <c r="H127" i="116"/>
  <c r="F139" i="116"/>
  <c r="H135" i="116"/>
  <c r="H131" i="116"/>
  <c r="F141" i="116"/>
  <c r="F122" i="116"/>
  <c r="F133" i="116"/>
  <c r="H119" i="116"/>
  <c r="H134" i="116"/>
  <c r="F142" i="116"/>
  <c r="H138" i="116"/>
  <c r="H143" i="116"/>
  <c r="F125" i="116"/>
  <c r="F146" i="116"/>
  <c r="F118" i="116"/>
  <c r="C342" i="115"/>
  <c r="C343" i="115"/>
  <c r="C339" i="115"/>
  <c r="F284" i="116"/>
  <c r="F290" i="116"/>
  <c r="C341" i="115"/>
  <c r="C338" i="115"/>
  <c r="F288" i="116"/>
  <c r="H194" i="116"/>
  <c r="C45" i="115"/>
  <c r="F48" i="116"/>
  <c r="F45" i="116"/>
  <c r="C44" i="115"/>
  <c r="F42" i="116"/>
  <c r="F47" i="116"/>
  <c r="C46" i="115"/>
  <c r="F119" i="116"/>
  <c r="C147" i="115"/>
  <c r="H123" i="116"/>
  <c r="H132" i="116"/>
  <c r="H146" i="116"/>
  <c r="F145" i="116"/>
  <c r="H139" i="116"/>
  <c r="H120" i="116"/>
  <c r="H128" i="116"/>
  <c r="F127" i="116"/>
  <c r="F136" i="116"/>
  <c r="F144" i="116"/>
  <c r="C126" i="115"/>
  <c r="E131" i="115"/>
  <c r="H136" i="116"/>
  <c r="H144" i="116"/>
  <c r="F120" i="116"/>
  <c r="H141" i="116"/>
  <c r="H117" i="116"/>
  <c r="H133" i="116"/>
  <c r="F132" i="116"/>
  <c r="F140" i="116"/>
  <c r="C103" i="115"/>
  <c r="H72" i="116"/>
  <c r="E84" i="115"/>
  <c r="H69" i="116"/>
  <c r="E98" i="115"/>
  <c r="C96" i="115"/>
  <c r="C92" i="115"/>
  <c r="E90" i="115"/>
  <c r="F92" i="116"/>
  <c r="F81" i="116"/>
  <c r="E96" i="115"/>
  <c r="F89" i="116"/>
  <c r="H91" i="116"/>
  <c r="E76" i="115"/>
  <c r="E70" i="115"/>
  <c r="H60" i="116"/>
  <c r="E106" i="115"/>
  <c r="E112" i="115"/>
  <c r="E116" i="115"/>
  <c r="E120" i="115"/>
  <c r="C124" i="115"/>
  <c r="E110" i="115"/>
  <c r="H77" i="116"/>
  <c r="E86" i="115"/>
  <c r="H70" i="116"/>
  <c r="E104" i="115"/>
  <c r="E79" i="115"/>
  <c r="E74" i="115"/>
  <c r="E68" i="115"/>
  <c r="H63" i="116"/>
  <c r="C34" i="115"/>
  <c r="E254" i="115"/>
  <c r="C252" i="115"/>
  <c r="C249" i="115"/>
  <c r="F289" i="116"/>
  <c r="E173" i="115"/>
  <c r="E169" i="115"/>
  <c r="E165" i="115"/>
  <c r="E161" i="115"/>
  <c r="H148" i="116"/>
  <c r="F124" i="116"/>
  <c r="H126" i="116"/>
  <c r="E156" i="115"/>
  <c r="F135" i="116"/>
  <c r="F143" i="116"/>
  <c r="H137" i="116"/>
  <c r="H145" i="116"/>
  <c r="H129" i="116"/>
  <c r="F123" i="116"/>
  <c r="F128" i="116"/>
  <c r="H121" i="116"/>
  <c r="F131" i="116"/>
  <c r="F147" i="116"/>
  <c r="F99" i="116"/>
  <c r="E113" i="115"/>
  <c r="E117" i="115"/>
  <c r="C125" i="115"/>
  <c r="D123" i="115"/>
  <c r="E108" i="115"/>
  <c r="C36" i="115"/>
  <c r="C32" i="115"/>
  <c r="F33" i="116"/>
  <c r="C35" i="115"/>
  <c r="C30" i="115"/>
  <c r="C31" i="115"/>
  <c r="C28" i="115"/>
  <c r="F186" i="116"/>
  <c r="F189" i="116"/>
  <c r="H189" i="116"/>
  <c r="E210" i="115"/>
  <c r="H173" i="116"/>
  <c r="E187" i="115"/>
  <c r="H195" i="116"/>
  <c r="G115" i="116"/>
  <c r="I160" i="116"/>
  <c r="F169" i="115"/>
  <c r="E132" i="115"/>
  <c r="E109" i="115"/>
  <c r="H100" i="116"/>
  <c r="E85" i="115"/>
  <c r="H76" i="116"/>
  <c r="H78" i="116"/>
  <c r="E87" i="115"/>
  <c r="E88" i="115"/>
  <c r="H79" i="116"/>
  <c r="F172" i="115"/>
  <c r="I154" i="116"/>
  <c r="F171" i="115"/>
  <c r="I161" i="116"/>
  <c r="I131" i="116"/>
  <c r="F89" i="115"/>
  <c r="I92" i="116"/>
  <c r="F100" i="115"/>
  <c r="I86" i="116"/>
  <c r="F98" i="115"/>
  <c r="I88" i="116"/>
  <c r="I81" i="116"/>
  <c r="F94" i="115"/>
  <c r="I147" i="116"/>
  <c r="F143" i="115"/>
  <c r="D147" i="115"/>
  <c r="D124" i="115"/>
  <c r="D94" i="115"/>
  <c r="D117" i="115"/>
  <c r="F124" i="115"/>
  <c r="I141" i="116"/>
  <c r="I139" i="116"/>
  <c r="F148" i="115"/>
  <c r="F141" i="115"/>
  <c r="I140" i="116"/>
  <c r="F117" i="115"/>
  <c r="F123" i="115"/>
  <c r="F147" i="115"/>
  <c r="I138" i="116"/>
  <c r="F121" i="115"/>
  <c r="I111" i="116"/>
  <c r="I110" i="116"/>
  <c r="F111" i="115"/>
  <c r="D97" i="115"/>
  <c r="I87" i="116"/>
  <c r="F96" i="115"/>
  <c r="D89" i="115"/>
  <c r="D171" i="115"/>
  <c r="G147" i="116"/>
  <c r="D120" i="115"/>
  <c r="G111" i="116"/>
  <c r="D148" i="115"/>
  <c r="G139" i="116"/>
  <c r="D146" i="115"/>
  <c r="G137" i="116"/>
  <c r="I85" i="116"/>
  <c r="F146" i="115"/>
  <c r="I137" i="116"/>
  <c r="F103" i="115"/>
  <c r="I94" i="116"/>
  <c r="F156" i="115"/>
  <c r="I134" i="116"/>
  <c r="F97" i="115"/>
  <c r="I89" i="116"/>
  <c r="F163" i="115"/>
  <c r="F120" i="115"/>
  <c r="G85" i="116"/>
  <c r="G108" i="116"/>
  <c r="D98" i="115"/>
  <c r="G88" i="116"/>
  <c r="I80" i="116"/>
  <c r="I115" i="116"/>
  <c r="I108" i="116"/>
  <c r="G147" i="115"/>
  <c r="F150" i="115"/>
  <c r="I163" i="116"/>
  <c r="I162" i="116"/>
  <c r="F90" i="115"/>
  <c r="F140" i="115"/>
  <c r="I132" i="116"/>
  <c r="I112" i="116"/>
  <c r="F149" i="115"/>
  <c r="J138" i="116"/>
  <c r="F101" i="115"/>
  <c r="I114" i="116"/>
  <c r="F170" i="115"/>
  <c r="F95" i="115"/>
  <c r="F119" i="115"/>
  <c r="I102" i="116"/>
  <c r="I91" i="116"/>
  <c r="J137" i="116"/>
  <c r="G146" i="115"/>
  <c r="G148" i="115"/>
  <c r="J139" i="116"/>
  <c r="D141" i="115"/>
  <c r="G138" i="116"/>
  <c r="G80" i="116"/>
  <c r="G87" i="116"/>
  <c r="G110" i="116"/>
  <c r="D100" i="115"/>
  <c r="D95" i="115"/>
  <c r="G162" i="116"/>
  <c r="D156" i="115"/>
  <c r="G161" i="116"/>
  <c r="G154" i="116"/>
  <c r="D150" i="115"/>
  <c r="G141" i="116"/>
  <c r="D143" i="115"/>
  <c r="G134" i="116"/>
  <c r="G102" i="116"/>
  <c r="D111" i="115"/>
  <c r="G94" i="116"/>
  <c r="D103" i="115"/>
  <c r="D121" i="115"/>
  <c r="G112" i="116"/>
  <c r="D149" i="115"/>
  <c r="G140" i="116"/>
  <c r="J87" i="116"/>
  <c r="G96" i="115"/>
  <c r="D90" i="115"/>
  <c r="G81" i="116"/>
  <c r="D169" i="115"/>
  <c r="G160" i="116"/>
  <c r="G92" i="116"/>
  <c r="D101" i="115"/>
  <c r="G131" i="116"/>
  <c r="D140" i="115"/>
  <c r="J481" i="116"/>
  <c r="G557" i="115"/>
  <c r="N11" i="95"/>
  <c r="N12" i="95"/>
  <c r="G558" i="115"/>
  <c r="J482" i="116"/>
  <c r="N13" i="95"/>
  <c r="G559" i="115"/>
  <c r="J483" i="116"/>
  <c r="J13" i="95"/>
  <c r="J361" i="116"/>
  <c r="G427" i="115"/>
  <c r="J11" i="95"/>
  <c r="G425" i="115"/>
  <c r="J359" i="116"/>
  <c r="J360" i="116"/>
  <c r="G426" i="115"/>
  <c r="J12" i="95"/>
  <c r="J110" i="116"/>
  <c r="J115" i="116"/>
  <c r="J160" i="116"/>
  <c r="G117" i="115"/>
  <c r="G163" i="115"/>
  <c r="G171" i="115"/>
  <c r="J161" i="116"/>
  <c r="J114" i="116"/>
  <c r="G103" i="115"/>
  <c r="J91" i="116"/>
  <c r="J89" i="116"/>
  <c r="J88" i="116"/>
  <c r="J86" i="116"/>
  <c r="J85" i="116"/>
  <c r="J81" i="116"/>
  <c r="G89" i="115"/>
  <c r="G98" i="115"/>
  <c r="G97" i="115"/>
  <c r="J154" i="116"/>
  <c r="G143" i="115"/>
  <c r="J134" i="116"/>
  <c r="G94" i="115"/>
  <c r="G89" i="116"/>
  <c r="G141" i="115"/>
  <c r="G90" i="115"/>
  <c r="J132" i="116"/>
  <c r="J111" i="116"/>
  <c r="G120" i="115"/>
  <c r="G149" i="115"/>
  <c r="G140" i="115"/>
  <c r="J141" i="116"/>
  <c r="J140" i="116"/>
  <c r="J131" i="116"/>
  <c r="G150" i="115"/>
  <c r="G124" i="115"/>
  <c r="G119" i="115"/>
  <c r="G95" i="115"/>
  <c r="G100" i="115"/>
  <c r="J108" i="116"/>
  <c r="J92" i="116"/>
  <c r="G101" i="115"/>
  <c r="G123" i="115"/>
  <c r="G121" i="115"/>
  <c r="J112" i="116"/>
  <c r="G170" i="115"/>
  <c r="J102" i="116"/>
  <c r="G132" i="116"/>
  <c r="D96" i="115"/>
  <c r="G111" i="115"/>
  <c r="J80" i="116"/>
  <c r="D119" i="115"/>
  <c r="G91" i="116"/>
  <c r="G86" i="116"/>
  <c r="G169" i="115"/>
  <c r="D170" i="115"/>
  <c r="J94" i="116"/>
  <c r="J147" i="116"/>
  <c r="G156" i="115"/>
  <c r="J162" i="116"/>
  <c r="D163" i="115"/>
  <c r="D172" i="115"/>
  <c r="G163" i="116"/>
  <c r="G172" i="115"/>
  <c r="J163" i="116"/>
  <c r="J420" i="116"/>
  <c r="L11" i="95"/>
  <c r="G491" i="115"/>
  <c r="L13" i="95"/>
  <c r="J422" i="116"/>
  <c r="G493" i="115"/>
  <c r="L12" i="95"/>
  <c r="G492" i="115"/>
  <c r="J421" i="116"/>
  <c r="H11" i="95"/>
  <c r="G359" i="115"/>
  <c r="J298" i="116"/>
  <c r="H13" i="95"/>
  <c r="G361" i="115"/>
  <c r="J300" i="116"/>
  <c r="H7" i="95"/>
  <c r="J294" i="116"/>
  <c r="G355" i="115"/>
  <c r="G360" i="115"/>
  <c r="H12" i="95"/>
  <c r="J299" i="116"/>
  <c r="G54" i="116"/>
  <c r="C29" i="115"/>
  <c r="F271" i="115"/>
  <c r="I234" i="116"/>
  <c r="H200" i="116"/>
  <c r="H177" i="116"/>
  <c r="E208" i="115"/>
  <c r="F187" i="116"/>
  <c r="F202" i="116"/>
  <c r="D14" i="115"/>
  <c r="G55" i="116"/>
  <c r="H203" i="116"/>
  <c r="H176" i="116"/>
  <c r="C190" i="115"/>
  <c r="H174" i="116"/>
  <c r="F174" i="116"/>
  <c r="C228" i="115"/>
  <c r="F201" i="116"/>
  <c r="F177" i="116"/>
  <c r="C192" i="115"/>
  <c r="E206" i="115"/>
  <c r="H186" i="116"/>
  <c r="C224" i="115"/>
  <c r="F199" i="116"/>
  <c r="H261" i="116"/>
  <c r="F233" i="116"/>
  <c r="I273" i="116"/>
  <c r="F320" i="115"/>
  <c r="H271" i="116"/>
  <c r="F256" i="116"/>
  <c r="E194" i="115"/>
  <c r="F274" i="116"/>
  <c r="C294" i="115"/>
  <c r="E270" i="115"/>
  <c r="G64" i="116"/>
  <c r="F274" i="115"/>
  <c r="I274" i="116"/>
  <c r="F325" i="115"/>
  <c r="F78" i="115"/>
  <c r="F319" i="115"/>
  <c r="F72" i="115"/>
  <c r="I277" i="116"/>
  <c r="I188" i="116"/>
  <c r="I178" i="116"/>
  <c r="F296" i="115"/>
  <c r="D127" i="115"/>
  <c r="G136" i="116"/>
  <c r="D126" i="115"/>
  <c r="D200" i="115"/>
  <c r="G218" i="116"/>
  <c r="D340" i="115"/>
  <c r="G224" i="116"/>
  <c r="G41" i="116"/>
  <c r="G143" i="116"/>
  <c r="I72" i="116"/>
  <c r="F16" i="115"/>
  <c r="F22" i="115"/>
  <c r="I62" i="116"/>
  <c r="F77" i="115"/>
  <c r="I4" i="116"/>
  <c r="I84" i="116"/>
  <c r="F19" i="115"/>
  <c r="I71" i="116"/>
  <c r="F11" i="115"/>
  <c r="F20" i="115"/>
  <c r="I9" i="116"/>
  <c r="I5" i="116"/>
  <c r="I58" i="116"/>
  <c r="G36" i="116"/>
  <c r="G169" i="116"/>
  <c r="G196" i="116"/>
  <c r="G93" i="116"/>
  <c r="G175" i="116"/>
  <c r="G25" i="116"/>
  <c r="G97" i="116"/>
  <c r="G127" i="116"/>
  <c r="G185" i="116"/>
  <c r="D30" i="115"/>
  <c r="G183" i="116"/>
  <c r="D218" i="115"/>
  <c r="D187" i="115"/>
  <c r="G173" i="116"/>
  <c r="G195" i="116"/>
  <c r="D207" i="115"/>
  <c r="G20" i="116"/>
  <c r="G44" i="116"/>
  <c r="D138" i="115"/>
  <c r="D294" i="115"/>
  <c r="G11" i="116"/>
  <c r="G49" i="116"/>
  <c r="D9" i="115"/>
  <c r="D10" i="115"/>
  <c r="G165" i="116"/>
  <c r="G279" i="116"/>
  <c r="G125" i="116"/>
  <c r="D107" i="115"/>
  <c r="D36" i="115"/>
  <c r="G31" i="116"/>
  <c r="G4" i="116"/>
  <c r="D52" i="115"/>
  <c r="D76" i="115"/>
  <c r="D166" i="115"/>
  <c r="D72" i="115"/>
  <c r="G8" i="116"/>
  <c r="G46" i="116"/>
  <c r="D51" i="115"/>
  <c r="G45" i="116"/>
  <c r="G191" i="116"/>
  <c r="G142" i="116"/>
  <c r="G16" i="116"/>
  <c r="D38" i="115"/>
  <c r="G276" i="116"/>
  <c r="G202" i="116"/>
  <c r="D229" i="115"/>
  <c r="G90" i="116"/>
  <c r="D133" i="115"/>
  <c r="D75" i="115"/>
  <c r="G280" i="116"/>
  <c r="D155" i="115"/>
  <c r="D142" i="115"/>
  <c r="G65" i="116"/>
  <c r="G223" i="116"/>
  <c r="D152" i="115"/>
  <c r="D31" i="115"/>
  <c r="G15" i="116"/>
  <c r="F321" i="115"/>
  <c r="F37" i="115"/>
  <c r="F54" i="115"/>
  <c r="D73" i="115"/>
  <c r="D299" i="115"/>
  <c r="I26" i="116"/>
  <c r="G113" i="116"/>
  <c r="D160" i="115"/>
  <c r="G256" i="116"/>
  <c r="D201" i="115"/>
  <c r="G83" i="116"/>
  <c r="D250" i="115"/>
  <c r="G159" i="116"/>
  <c r="D303" i="115"/>
  <c r="D37" i="115"/>
  <c r="I185" i="116"/>
  <c r="D7" i="115"/>
  <c r="I237" i="116"/>
  <c r="G118" i="116"/>
  <c r="D46" i="115"/>
  <c r="I27" i="116"/>
  <c r="I32" i="116"/>
  <c r="F38" i="115"/>
  <c r="D206" i="115"/>
  <c r="G186" i="116"/>
  <c r="D184" i="115"/>
  <c r="D45" i="115"/>
  <c r="F324" i="115"/>
  <c r="J280" i="116"/>
  <c r="G327" i="115"/>
  <c r="F275" i="115"/>
  <c r="I238" i="116"/>
  <c r="I69" i="116"/>
  <c r="I280" i="116"/>
  <c r="D32" i="115"/>
  <c r="D108" i="115"/>
  <c r="I174" i="116"/>
  <c r="D345" i="115"/>
  <c r="F328" i="115"/>
  <c r="I281" i="116"/>
  <c r="F193" i="115"/>
  <c r="F191" i="115"/>
  <c r="I278" i="116"/>
  <c r="I272" i="116"/>
  <c r="D102" i="115"/>
  <c r="I254" i="116"/>
  <c r="F186" i="115"/>
  <c r="I171" i="116"/>
  <c r="D153" i="115"/>
  <c r="G275" i="116"/>
  <c r="D91" i="115"/>
  <c r="G222" i="116"/>
  <c r="D254" i="115"/>
  <c r="D174" i="115"/>
  <c r="D145" i="115"/>
  <c r="I63" i="116"/>
  <c r="F81" i="115"/>
  <c r="I12" i="116"/>
  <c r="D343" i="115"/>
  <c r="G287" i="116"/>
  <c r="D44" i="115"/>
  <c r="I189" i="116"/>
  <c r="F209" i="115"/>
  <c r="F346" i="115"/>
  <c r="I290" i="116"/>
  <c r="F152" i="116"/>
  <c r="D444" i="10"/>
  <c r="D60" i="115"/>
  <c r="G56" i="116"/>
  <c r="I55" i="116"/>
  <c r="I53" i="116"/>
  <c r="D323" i="115"/>
  <c r="G117" i="116"/>
  <c r="D221" i="115"/>
  <c r="G180" i="116"/>
  <c r="I76" i="116"/>
  <c r="D188" i="115"/>
  <c r="D256" i="115"/>
  <c r="F208" i="115"/>
  <c r="F13" i="115"/>
  <c r="J188" i="116"/>
  <c r="G157" i="116"/>
  <c r="D99" i="115"/>
  <c r="G34" i="116"/>
  <c r="D8" i="115"/>
  <c r="D20" i="115"/>
  <c r="G32" i="116"/>
  <c r="G129" i="116"/>
  <c r="G6" i="116"/>
  <c r="D15" i="115"/>
  <c r="D92" i="115"/>
  <c r="D154" i="115"/>
  <c r="G10" i="116"/>
  <c r="D106" i="115"/>
  <c r="D48" i="115"/>
  <c r="D220" i="115"/>
  <c r="I13" i="116"/>
  <c r="F17" i="115"/>
  <c r="F91" i="115"/>
  <c r="I82" i="116"/>
  <c r="G27" i="116"/>
  <c r="D49" i="115"/>
  <c r="F71" i="115"/>
  <c r="G5" i="116"/>
  <c r="F9" i="115"/>
  <c r="D29" i="115"/>
  <c r="D151" i="115"/>
  <c r="G26" i="116"/>
  <c r="D190" i="115"/>
  <c r="F80" i="115"/>
  <c r="D50" i="115"/>
  <c r="D12" i="115"/>
  <c r="D327" i="115"/>
  <c r="D34" i="115"/>
  <c r="D40" i="115"/>
  <c r="G284" i="116"/>
  <c r="G30" i="116"/>
  <c r="G208" i="115"/>
  <c r="G325" i="115"/>
  <c r="G42" i="116"/>
  <c r="D211" i="115"/>
  <c r="F205" i="115"/>
  <c r="G67" i="116"/>
  <c r="G252" i="116"/>
  <c r="F93" i="115"/>
  <c r="G320" i="115"/>
  <c r="D35" i="115"/>
  <c r="D326" i="115"/>
  <c r="G133" i="116"/>
  <c r="I33" i="116"/>
  <c r="G187" i="116"/>
  <c r="D24" i="115"/>
  <c r="G13" i="116"/>
  <c r="D53" i="115"/>
  <c r="D17" i="115"/>
  <c r="G66" i="116"/>
  <c r="D136" i="115"/>
  <c r="I7" i="116"/>
  <c r="I201" i="116"/>
  <c r="G238" i="116"/>
  <c r="G3" i="116"/>
  <c r="G63" i="116"/>
  <c r="F8" i="115"/>
  <c r="G146" i="116"/>
  <c r="G172" i="116"/>
  <c r="G48" i="116"/>
  <c r="G124" i="116"/>
  <c r="G288" i="116"/>
  <c r="D344" i="115"/>
  <c r="I18" i="116"/>
  <c r="D203" i="115"/>
  <c r="J273" i="116"/>
  <c r="D227" i="115"/>
  <c r="D134" i="115"/>
  <c r="G257" i="116"/>
  <c r="D19" i="115"/>
  <c r="D74" i="115"/>
  <c r="I50" i="116"/>
  <c r="I15" i="116"/>
  <c r="G204" i="116"/>
  <c r="F34" i="115"/>
  <c r="I30" i="116"/>
  <c r="F15" i="115"/>
  <c r="I11" i="116"/>
  <c r="I49" i="116"/>
  <c r="F53" i="115"/>
  <c r="I17" i="116"/>
  <c r="F21" i="115"/>
  <c r="F27" i="115"/>
  <c r="I23" i="116"/>
  <c r="I3" i="116"/>
  <c r="F7" i="115"/>
  <c r="I8" i="116"/>
  <c r="F12" i="115"/>
  <c r="I31" i="116"/>
  <c r="F35" i="115"/>
  <c r="F69" i="115"/>
  <c r="I60" i="116"/>
  <c r="I70" i="116"/>
  <c r="I77" i="116"/>
  <c r="F79" i="115"/>
  <c r="G193" i="116"/>
  <c r="D255" i="115"/>
  <c r="D47" i="115"/>
  <c r="D168" i="115"/>
  <c r="D58" i="115"/>
  <c r="G273" i="116"/>
  <c r="G151" i="116"/>
  <c r="G47" i="116"/>
  <c r="F327" i="115"/>
  <c r="G261" i="116"/>
  <c r="G77" i="115"/>
  <c r="F67" i="115"/>
  <c r="I68" i="116"/>
  <c r="F41" i="115"/>
  <c r="D205" i="115"/>
  <c r="F31" i="115"/>
  <c r="F189" i="115"/>
  <c r="F226" i="115"/>
  <c r="G33" i="116"/>
  <c r="J239" i="116"/>
  <c r="G289" i="116"/>
  <c r="D298" i="115"/>
  <c r="G37" i="116"/>
  <c r="G145" i="116"/>
  <c r="D122" i="115"/>
  <c r="G100" i="116"/>
  <c r="D42" i="115"/>
  <c r="I176" i="116"/>
  <c r="F85" i="115"/>
  <c r="F36" i="115"/>
  <c r="G98" i="116"/>
  <c r="F10" i="115"/>
  <c r="I6" i="116"/>
  <c r="G181" i="116"/>
  <c r="F30" i="115"/>
  <c r="I34" i="116"/>
  <c r="G184" i="116"/>
  <c r="D204" i="115"/>
  <c r="D325" i="115"/>
  <c r="G278" i="116"/>
  <c r="G188" i="116"/>
  <c r="D208" i="115"/>
  <c r="G12" i="116"/>
  <c r="D16" i="115"/>
  <c r="G40" i="116"/>
  <c r="G99" i="116"/>
  <c r="D300" i="115"/>
  <c r="G258" i="116"/>
  <c r="F66" i="115"/>
  <c r="I57" i="116"/>
  <c r="I16" i="116"/>
  <c r="I10" i="116"/>
  <c r="F14" i="115"/>
  <c r="F32" i="115"/>
  <c r="I28" i="116"/>
  <c r="F105" i="115"/>
  <c r="I96" i="116"/>
  <c r="F84" i="115"/>
  <c r="I75" i="116"/>
  <c r="G283" i="116"/>
  <c r="D339" i="115"/>
  <c r="J82" i="116"/>
  <c r="F18" i="115"/>
  <c r="I14" i="116"/>
  <c r="G72" i="115"/>
  <c r="J63" i="116"/>
  <c r="I56" i="116"/>
  <c r="F60" i="115"/>
  <c r="I25" i="116"/>
  <c r="F29" i="115"/>
  <c r="G28" i="116"/>
  <c r="G201" i="116"/>
  <c r="D226" i="115"/>
  <c r="D301" i="115"/>
  <c r="G259" i="116"/>
  <c r="D346" i="115"/>
  <c r="G290" i="116"/>
  <c r="G82" i="116"/>
  <c r="D322" i="115"/>
  <c r="F28" i="115"/>
  <c r="I24" i="116"/>
  <c r="G95" i="116"/>
  <c r="D104" i="115"/>
  <c r="F155" i="115"/>
  <c r="I146" i="116"/>
  <c r="I59" i="116"/>
  <c r="F68" i="115"/>
  <c r="F92" i="115"/>
  <c r="I180" i="116"/>
  <c r="F200" i="115"/>
  <c r="G144" i="116"/>
  <c r="I196" i="116"/>
  <c r="F221" i="115"/>
  <c r="F108" i="115"/>
  <c r="I99" i="116"/>
  <c r="F304" i="115"/>
  <c r="I262" i="116"/>
  <c r="D82" i="115"/>
  <c r="G73" i="116"/>
  <c r="J93" i="116"/>
  <c r="D128" i="115"/>
  <c r="G119" i="116"/>
  <c r="J172" i="116"/>
  <c r="D144" i="115"/>
  <c r="G135" i="116"/>
  <c r="I74" i="116"/>
  <c r="F83" i="115"/>
  <c r="G285" i="116"/>
  <c r="D341" i="115"/>
  <c r="D18" i="115"/>
  <c r="G14" i="116"/>
  <c r="G199" i="116"/>
  <c r="D224" i="115"/>
  <c r="F75" i="115"/>
  <c r="I66" i="116"/>
  <c r="D131" i="115"/>
  <c r="G122" i="116"/>
  <c r="I198" i="116"/>
  <c r="F223" i="115"/>
  <c r="F175" i="115"/>
  <c r="I166" i="116"/>
  <c r="I192" i="116"/>
  <c r="F212" i="115"/>
  <c r="F318" i="115"/>
  <c r="I271" i="116"/>
  <c r="F273" i="115"/>
  <c r="I236" i="116"/>
  <c r="J277" i="116"/>
  <c r="G324" i="115"/>
  <c r="G156" i="116"/>
  <c r="D165" i="115"/>
  <c r="F224" i="115"/>
  <c r="I199" i="116"/>
  <c r="F297" i="115"/>
  <c r="I255" i="116"/>
  <c r="I164" i="116"/>
  <c r="F173" i="115"/>
  <c r="F302" i="115"/>
  <c r="I260" i="116"/>
  <c r="D114" i="115"/>
  <c r="G105" i="116"/>
  <c r="D324" i="115"/>
  <c r="G277" i="116"/>
  <c r="G75" i="115"/>
  <c r="G253" i="116"/>
  <c r="D295" i="115"/>
  <c r="D28" i="115"/>
  <c r="G24" i="116"/>
  <c r="F192" i="115"/>
  <c r="I177" i="116"/>
  <c r="G7" i="116"/>
  <c r="D11" i="115"/>
  <c r="F87" i="115"/>
  <c r="I78" i="116"/>
  <c r="J279" i="116"/>
  <c r="G326" i="115"/>
  <c r="F86" i="115"/>
  <c r="G275" i="115"/>
  <c r="J238" i="116"/>
  <c r="F272" i="115"/>
  <c r="I235" i="116"/>
  <c r="G23" i="116"/>
  <c r="D27" i="115"/>
  <c r="D22" i="115"/>
  <c r="G18" i="116"/>
  <c r="D23" i="115"/>
  <c r="G19" i="116"/>
  <c r="F26" i="115"/>
  <c r="I22" i="116"/>
  <c r="G153" i="116"/>
  <c r="D162" i="115"/>
  <c r="F326" i="115"/>
  <c r="I279" i="116"/>
  <c r="G198" i="116"/>
  <c r="D223" i="115"/>
  <c r="D275" i="115"/>
  <c r="F202" i="115"/>
  <c r="I182" i="116"/>
  <c r="G17" i="116"/>
  <c r="D21" i="115"/>
  <c r="I67" i="116"/>
  <c r="F76" i="115"/>
  <c r="D77" i="115"/>
  <c r="G68" i="116"/>
  <c r="G177" i="116"/>
  <c r="D192" i="115"/>
  <c r="G121" i="116"/>
  <c r="D130" i="115"/>
  <c r="J259" i="116"/>
  <c r="G301" i="115"/>
  <c r="I37" i="116"/>
  <c r="F82" i="115"/>
  <c r="I73" i="116"/>
  <c r="I172" i="116"/>
  <c r="F187" i="115"/>
  <c r="D13" i="115"/>
  <c r="G9" i="116"/>
  <c r="I21" i="116"/>
  <c r="F25" i="115"/>
  <c r="D297" i="115"/>
  <c r="G255" i="116"/>
  <c r="F88" i="115"/>
  <c r="I79" i="116"/>
  <c r="G116" i="116"/>
  <c r="D125" i="115"/>
  <c r="D132" i="115"/>
  <c r="G123" i="116"/>
  <c r="J83" i="116"/>
  <c r="G92" i="115"/>
  <c r="G174" i="116"/>
  <c r="D189" i="115"/>
  <c r="F24" i="115"/>
  <c r="I20" i="116"/>
  <c r="I259" i="116"/>
  <c r="F301" i="115"/>
  <c r="F185" i="115"/>
  <c r="I170" i="116"/>
  <c r="I186" i="116"/>
  <c r="F206" i="115"/>
  <c r="F70" i="115"/>
  <c r="I61" i="116"/>
  <c r="F210" i="115"/>
  <c r="I190" i="116"/>
  <c r="F276" i="115"/>
  <c r="I239" i="116"/>
  <c r="G21" i="116"/>
  <c r="D25" i="115"/>
  <c r="I167" i="116"/>
  <c r="F182" i="115"/>
  <c r="F183" i="115"/>
  <c r="I168" i="116"/>
  <c r="F194" i="115"/>
  <c r="I179" i="116"/>
  <c r="G22" i="116"/>
  <c r="D26" i="115"/>
  <c r="F184" i="115"/>
  <c r="I169" i="116"/>
  <c r="F270" i="115"/>
  <c r="I233" i="116"/>
  <c r="F51" i="115"/>
  <c r="I47" i="116"/>
  <c r="F50" i="115"/>
  <c r="I46" i="116"/>
  <c r="I54" i="116"/>
  <c r="F58" i="115"/>
  <c r="J182" i="116"/>
  <c r="G202" i="115"/>
  <c r="G276" i="115"/>
  <c r="J167" i="116"/>
  <c r="G182" i="115"/>
  <c r="F44" i="115"/>
  <c r="I40" i="116"/>
  <c r="I289" i="116"/>
  <c r="F345" i="115"/>
  <c r="F55" i="115"/>
  <c r="I51" i="116"/>
  <c r="F74" i="115"/>
  <c r="I65" i="116"/>
  <c r="G182" i="116"/>
  <c r="D202" i="115"/>
  <c r="G107" i="116"/>
  <c r="D116" i="115"/>
  <c r="G239" i="116"/>
  <c r="D276" i="115"/>
  <c r="D182" i="115"/>
  <c r="G167" i="116"/>
  <c r="I45" i="116"/>
  <c r="F49" i="115"/>
  <c r="F342" i="115"/>
  <c r="I286" i="116"/>
  <c r="F338" i="115"/>
  <c r="I282" i="116"/>
  <c r="F56" i="115"/>
  <c r="I52" i="116"/>
  <c r="I48" i="116"/>
  <c r="F52" i="115"/>
  <c r="I283" i="116"/>
  <c r="F339" i="115"/>
  <c r="F59" i="115"/>
  <c r="F57" i="115"/>
  <c r="I42" i="116"/>
  <c r="F46" i="115"/>
  <c r="G185" i="115"/>
  <c r="J170" i="116"/>
  <c r="F45" i="115"/>
  <c r="I41" i="116"/>
  <c r="I287" i="116"/>
  <c r="F343" i="115"/>
  <c r="F341" i="115"/>
  <c r="I285" i="116"/>
  <c r="I44" i="116"/>
  <c r="F48" i="115"/>
  <c r="F340" i="115"/>
  <c r="I284" i="116"/>
  <c r="F344" i="115"/>
  <c r="I288" i="116"/>
  <c r="J65" i="116"/>
  <c r="G74" i="115"/>
  <c r="G170" i="116"/>
  <c r="D185" i="115"/>
  <c r="H290" i="116"/>
  <c r="E346" i="115"/>
  <c r="D41" i="115"/>
  <c r="G76" i="115"/>
  <c r="J66" i="116"/>
  <c r="G43" i="116"/>
  <c r="J278" i="116"/>
  <c r="J67" i="116"/>
  <c r="I105" i="116"/>
  <c r="D109" i="115"/>
  <c r="G102" i="115"/>
  <c r="J68" i="116"/>
  <c r="G91" i="115"/>
  <c r="J174" i="116"/>
  <c r="D338" i="115"/>
  <c r="G282" i="116"/>
  <c r="I165" i="116"/>
  <c r="G189" i="115"/>
  <c r="J255" i="116"/>
  <c r="I127" i="116"/>
  <c r="F131" i="115"/>
  <c r="G286" i="116"/>
  <c r="D342" i="115"/>
  <c r="F166" i="115"/>
  <c r="I156" i="116"/>
  <c r="I107" i="116"/>
  <c r="G137" i="115"/>
  <c r="G250" i="115"/>
  <c r="I218" i="116"/>
  <c r="F106" i="115"/>
  <c r="D320" i="115"/>
  <c r="I124" i="116"/>
  <c r="F133" i="115"/>
  <c r="J193" i="116"/>
  <c r="G218" i="115"/>
  <c r="I193" i="116"/>
  <c r="F218" i="115"/>
  <c r="E58" i="115"/>
  <c r="H52" i="116"/>
  <c r="F165" i="115"/>
  <c r="F114" i="115"/>
  <c r="F102" i="115"/>
  <c r="I93" i="116"/>
  <c r="F40" i="115"/>
  <c r="I36" i="116"/>
  <c r="J73" i="116"/>
  <c r="G82" i="115"/>
  <c r="G38" i="116"/>
  <c r="G297" i="115"/>
  <c r="J198" i="116"/>
  <c r="G223" i="115"/>
  <c r="I83" i="116"/>
  <c r="J136" i="116"/>
  <c r="G187" i="115"/>
  <c r="G145" i="115"/>
  <c r="G205" i="115"/>
  <c r="J185" i="116"/>
  <c r="J201" i="116"/>
  <c r="G226" i="115"/>
  <c r="G138" i="115"/>
  <c r="J129" i="116"/>
  <c r="F42" i="115"/>
  <c r="I38" i="116"/>
  <c r="I129" i="116"/>
  <c r="F138" i="115"/>
  <c r="J98" i="116"/>
  <c r="J97" i="116"/>
  <c r="G106" i="115"/>
  <c r="I29" i="116"/>
  <c r="F33" i="115"/>
  <c r="I19" i="116"/>
  <c r="F23" i="115"/>
  <c r="J254" i="116"/>
  <c r="G296" i="115"/>
  <c r="G254" i="116"/>
  <c r="D296" i="115"/>
  <c r="G29" i="116"/>
  <c r="D33" i="115"/>
  <c r="G155" i="115"/>
  <c r="J146" i="116"/>
  <c r="G221" i="115"/>
  <c r="J196" i="116"/>
  <c r="J120" i="116"/>
  <c r="G129" i="115"/>
  <c r="G120" i="116"/>
  <c r="D129" i="115"/>
  <c r="J99" i="116"/>
  <c r="G108" i="115"/>
  <c r="J10" i="95"/>
  <c r="G424" i="115"/>
  <c r="J358" i="116"/>
  <c r="I159" i="116"/>
  <c r="F168" i="115"/>
  <c r="F109" i="115"/>
  <c r="I100" i="116"/>
  <c r="J173" i="116"/>
  <c r="G188" i="115"/>
  <c r="F188" i="115"/>
  <c r="I173" i="116"/>
  <c r="D225" i="115"/>
  <c r="G200" i="116"/>
  <c r="J180" i="116"/>
  <c r="G200" i="115"/>
  <c r="G274" i="115"/>
  <c r="J237" i="116"/>
  <c r="G67" i="115"/>
  <c r="J58" i="116"/>
  <c r="I95" i="116"/>
  <c r="F104" i="115"/>
  <c r="G204" i="115"/>
  <c r="J184" i="116"/>
  <c r="G203" i="115"/>
  <c r="J183" i="116"/>
  <c r="G130" i="116"/>
  <c r="D139" i="115"/>
  <c r="J192" i="116"/>
  <c r="G212" i="115"/>
  <c r="F303" i="115"/>
  <c r="I261" i="116"/>
  <c r="G237" i="116"/>
  <c r="D274" i="115"/>
  <c r="D67" i="115"/>
  <c r="G58" i="116"/>
  <c r="J218" i="116"/>
  <c r="J272" i="116"/>
  <c r="G319" i="115"/>
  <c r="J199" i="116"/>
  <c r="G224" i="115"/>
  <c r="F203" i="115"/>
  <c r="I183" i="116"/>
  <c r="G192" i="116"/>
  <c r="D212" i="115"/>
  <c r="D118" i="115"/>
  <c r="G109" i="116"/>
  <c r="D319" i="115"/>
  <c r="G272" i="116"/>
  <c r="J189" i="116"/>
  <c r="G209" i="115"/>
  <c r="G207" i="115"/>
  <c r="J187" i="116"/>
  <c r="G118" i="115"/>
  <c r="J109" i="116"/>
  <c r="J95" i="116"/>
  <c r="G104" i="115"/>
  <c r="F204" i="115"/>
  <c r="I184" i="116"/>
  <c r="G189" i="116"/>
  <c r="D209" i="115"/>
  <c r="J261" i="116"/>
  <c r="G303" i="115"/>
  <c r="I187" i="116"/>
  <c r="F207" i="115"/>
  <c r="I118" i="116"/>
  <c r="F127" i="115"/>
  <c r="G96" i="116"/>
  <c r="D105" i="115"/>
  <c r="F190" i="115"/>
  <c r="I175" i="116"/>
  <c r="G62" i="116"/>
  <c r="D71" i="115"/>
  <c r="G193" i="115"/>
  <c r="J178" i="116"/>
  <c r="J418" i="116"/>
  <c r="G489" i="115"/>
  <c r="L9" i="95"/>
  <c r="D84" i="115"/>
  <c r="G75" i="116"/>
  <c r="J175" i="116"/>
  <c r="G190" i="115"/>
  <c r="D193" i="115"/>
  <c r="G178" i="116"/>
  <c r="D158" i="115"/>
  <c r="G149" i="116"/>
  <c r="J357" i="116"/>
  <c r="J9" i="95"/>
  <c r="G423" i="115"/>
  <c r="J417" i="116"/>
  <c r="L8" i="95"/>
  <c r="G488" i="115"/>
  <c r="G59" i="116"/>
  <c r="D68" i="115"/>
  <c r="G158" i="115"/>
  <c r="J149" i="116"/>
  <c r="J59" i="116"/>
  <c r="G68" i="115"/>
  <c r="J118" i="116"/>
  <c r="G127" i="115"/>
  <c r="J96" i="116"/>
  <c r="G105" i="115"/>
  <c r="G71" i="115"/>
  <c r="J62" i="116"/>
  <c r="J142" i="116"/>
  <c r="G151" i="115"/>
  <c r="J177" i="116"/>
  <c r="G192" i="115"/>
  <c r="G84" i="115"/>
  <c r="J75" i="116"/>
  <c r="J419" i="116"/>
  <c r="G490" i="115"/>
  <c r="L10" i="95"/>
  <c r="F211" i="115"/>
  <c r="I191" i="116"/>
  <c r="F295" i="115"/>
  <c r="I253" i="116"/>
  <c r="J103" i="116"/>
  <c r="G112" i="115"/>
  <c r="F99" i="115"/>
  <c r="I90" i="116"/>
  <c r="I275" i="116"/>
  <c r="F322" i="115"/>
  <c r="G126" i="115"/>
  <c r="J117" i="116"/>
  <c r="J252" i="116"/>
  <c r="G294" i="115"/>
  <c r="G74" i="116"/>
  <c r="D83" i="115"/>
  <c r="I256" i="116"/>
  <c r="F298" i="115"/>
  <c r="J233" i="116"/>
  <c r="G270" i="115"/>
  <c r="F126" i="115"/>
  <c r="I117" i="116"/>
  <c r="F294" i="115"/>
  <c r="I252" i="116"/>
  <c r="J169" i="116"/>
  <c r="G184" i="115"/>
  <c r="J74" i="116"/>
  <c r="G83" i="115"/>
  <c r="G298" i="115"/>
  <c r="J256" i="116"/>
  <c r="D270" i="115"/>
  <c r="G233" i="116"/>
  <c r="D219" i="115"/>
  <c r="G194" i="116"/>
  <c r="D115" i="115"/>
  <c r="G106" i="116"/>
  <c r="J8" i="95"/>
  <c r="G422" i="115"/>
  <c r="J356" i="116"/>
  <c r="J128" i="116"/>
  <c r="G168" i="116"/>
  <c r="D183" i="115"/>
  <c r="G300" i="115"/>
  <c r="J258" i="116"/>
  <c r="J181" i="116"/>
  <c r="G201" i="115"/>
  <c r="J186" i="116"/>
  <c r="G206" i="115"/>
  <c r="G70" i="116"/>
  <c r="D79" i="115"/>
  <c r="D222" i="115"/>
  <c r="G197" i="116"/>
  <c r="G101" i="116"/>
  <c r="D110" i="115"/>
  <c r="J191" i="116"/>
  <c r="G211" i="115"/>
  <c r="J253" i="116"/>
  <c r="G295" i="115"/>
  <c r="D112" i="115"/>
  <c r="G103" i="116"/>
  <c r="J90" i="116"/>
  <c r="G99" i="115"/>
  <c r="J275" i="116"/>
  <c r="G322" i="115"/>
  <c r="G128" i="116"/>
  <c r="D137" i="115"/>
  <c r="G183" i="115"/>
  <c r="J168" i="116"/>
  <c r="I258" i="116"/>
  <c r="F300" i="115"/>
  <c r="F201" i="115"/>
  <c r="I181" i="116"/>
  <c r="G79" i="115"/>
  <c r="J70" i="116"/>
  <c r="G110" i="115"/>
  <c r="J287" i="116"/>
  <c r="E343" i="115"/>
  <c r="H286" i="116"/>
  <c r="G252" i="115"/>
  <c r="J220" i="116"/>
  <c r="G304" i="115"/>
  <c r="J262" i="116"/>
  <c r="J281" i="116"/>
  <c r="G328" i="115"/>
  <c r="G254" i="115"/>
  <c r="J222" i="116"/>
  <c r="F73" i="115"/>
  <c r="I64" i="116"/>
  <c r="D194" i="115"/>
  <c r="G179" i="116"/>
  <c r="G299" i="115"/>
  <c r="J257" i="116"/>
  <c r="J57" i="116"/>
  <c r="G66" i="115"/>
  <c r="G216" i="116"/>
  <c r="D248" i="115"/>
  <c r="D113" i="115"/>
  <c r="G104" i="116"/>
  <c r="G255" i="115"/>
  <c r="J223" i="116"/>
  <c r="D318" i="115"/>
  <c r="G271" i="116"/>
  <c r="D135" i="115"/>
  <c r="G126" i="116"/>
  <c r="D70" i="115"/>
  <c r="G61" i="116"/>
  <c r="D251" i="115"/>
  <c r="G219" i="116"/>
  <c r="G302" i="115"/>
  <c r="J260" i="116"/>
  <c r="J72" i="116"/>
  <c r="G81" i="115"/>
  <c r="G164" i="115"/>
  <c r="J155" i="116"/>
  <c r="D304" i="115"/>
  <c r="G262" i="116"/>
  <c r="D186" i="115"/>
  <c r="G171" i="116"/>
  <c r="G69" i="115"/>
  <c r="J60" i="116"/>
  <c r="G153" i="115"/>
  <c r="J144" i="116"/>
  <c r="D328" i="115"/>
  <c r="G281" i="116"/>
  <c r="I222" i="116"/>
  <c r="F254" i="115"/>
  <c r="G73" i="115"/>
  <c r="J64" i="116"/>
  <c r="I148" i="116"/>
  <c r="F157" i="115"/>
  <c r="G194" i="115"/>
  <c r="J179" i="116"/>
  <c r="F299" i="115"/>
  <c r="I257" i="116"/>
  <c r="G272" i="115"/>
  <c r="J235" i="116"/>
  <c r="J274" i="116"/>
  <c r="G321" i="115"/>
  <c r="G135" i="115"/>
  <c r="J126" i="116"/>
  <c r="J166" i="116"/>
  <c r="G175" i="115"/>
  <c r="J219" i="116"/>
  <c r="G251" i="115"/>
  <c r="D302" i="115"/>
  <c r="G260" i="116"/>
  <c r="G144" i="115"/>
  <c r="J135" i="116"/>
  <c r="D81" i="115"/>
  <c r="G72" i="116"/>
  <c r="D273" i="115"/>
  <c r="G236" i="116"/>
  <c r="D228" i="115"/>
  <c r="G203" i="116"/>
  <c r="G186" i="115"/>
  <c r="J171" i="116"/>
  <c r="D69" i="115"/>
  <c r="G60" i="116"/>
  <c r="J214" i="116"/>
  <c r="G246" i="115"/>
  <c r="J69" i="116"/>
  <c r="G78" i="115"/>
  <c r="G235" i="116"/>
  <c r="D272" i="115"/>
  <c r="G274" i="116"/>
  <c r="D321" i="115"/>
  <c r="G167" i="115"/>
  <c r="J158" i="116"/>
  <c r="F47" i="115"/>
  <c r="I43" i="116"/>
  <c r="D159" i="115"/>
  <c r="G150" i="116"/>
  <c r="G215" i="116"/>
  <c r="D247" i="115"/>
  <c r="D175" i="115"/>
  <c r="G166" i="116"/>
  <c r="G191" i="115"/>
  <c r="J176" i="116"/>
  <c r="G84" i="116"/>
  <c r="D93" i="115"/>
  <c r="G173" i="115"/>
  <c r="J164" i="116"/>
  <c r="G205" i="116"/>
  <c r="D230" i="115"/>
  <c r="J71" i="116"/>
  <c r="G80" i="115"/>
  <c r="J236" i="116"/>
  <c r="G273" i="115"/>
  <c r="G271" i="115"/>
  <c r="J234" i="116"/>
  <c r="G323" i="115"/>
  <c r="J276" i="116"/>
  <c r="G256" i="115"/>
  <c r="J224" i="116"/>
  <c r="G190" i="116"/>
  <c r="D210" i="115"/>
  <c r="F154" i="115"/>
  <c r="I145" i="116"/>
  <c r="G220" i="116"/>
  <c r="D252" i="115"/>
  <c r="J143" i="116"/>
  <c r="G152" i="115"/>
  <c r="J190" i="116"/>
  <c r="G210" i="115"/>
  <c r="G152" i="116"/>
  <c r="D161" i="115"/>
  <c r="G214" i="116"/>
  <c r="D246" i="115"/>
  <c r="G154" i="115"/>
  <c r="J145" i="116"/>
  <c r="D78" i="115"/>
  <c r="G69" i="116"/>
  <c r="D66" i="115"/>
  <c r="G57" i="116"/>
  <c r="J216" i="116"/>
  <c r="G248" i="115"/>
  <c r="G158" i="116"/>
  <c r="D167" i="115"/>
  <c r="F255" i="115"/>
  <c r="I223" i="116"/>
  <c r="J271" i="116"/>
  <c r="G318" i="115"/>
  <c r="J215" i="116"/>
  <c r="G247" i="115"/>
  <c r="G70" i="115"/>
  <c r="J61" i="116"/>
  <c r="G176" i="116"/>
  <c r="D191" i="115"/>
  <c r="G93" i="115"/>
  <c r="J84" i="116"/>
  <c r="D173" i="115"/>
  <c r="G164" i="116"/>
  <c r="D80" i="115"/>
  <c r="G71" i="116"/>
  <c r="G155" i="116"/>
  <c r="D164" i="115"/>
  <c r="G234" i="116"/>
  <c r="D271" i="115"/>
  <c r="I276" i="116"/>
  <c r="F323" i="115"/>
  <c r="F256" i="115"/>
  <c r="I224" i="116"/>
  <c r="G148" i="116"/>
  <c r="D157" i="115"/>
  <c r="J16" i="116"/>
  <c r="G20" i="115"/>
  <c r="G56" i="115"/>
  <c r="J52" i="116"/>
  <c r="E50" i="115"/>
  <c r="H46" i="116"/>
  <c r="G50" i="115"/>
  <c r="J46" i="116"/>
  <c r="H16" i="116"/>
  <c r="E20" i="115"/>
  <c r="H23" i="116"/>
  <c r="E27" i="115"/>
  <c r="H26" i="116"/>
  <c r="E30" i="115"/>
  <c r="H7" i="116"/>
  <c r="E11" i="115"/>
  <c r="E34" i="115"/>
  <c r="H30" i="116"/>
  <c r="J14" i="116"/>
  <c r="G18" i="115"/>
  <c r="G44" i="115"/>
  <c r="J40" i="116"/>
  <c r="J49" i="116"/>
  <c r="G53" i="115"/>
  <c r="E10" i="115"/>
  <c r="H6" i="116"/>
  <c r="G28" i="115"/>
  <c r="J24" i="116"/>
  <c r="J288" i="116"/>
  <c r="G344" i="115"/>
  <c r="H42" i="116"/>
  <c r="E46" i="115"/>
  <c r="H55" i="116"/>
  <c r="E59" i="115"/>
  <c r="J33" i="116"/>
  <c r="G37" i="115"/>
  <c r="G32" i="115"/>
  <c r="J28" i="116"/>
  <c r="G36" i="115"/>
  <c r="J32" i="116"/>
  <c r="H18" i="116"/>
  <c r="E22" i="115"/>
  <c r="G60" i="115"/>
  <c r="J56" i="116"/>
  <c r="J54" i="116"/>
  <c r="G58" i="115"/>
  <c r="G19" i="115"/>
  <c r="J15" i="116"/>
  <c r="G15" i="115"/>
  <c r="J11" i="116"/>
  <c r="H51" i="116"/>
  <c r="E55" i="115"/>
  <c r="H34" i="116"/>
  <c r="E38" i="115"/>
  <c r="J9" i="116"/>
  <c r="G13" i="115"/>
  <c r="J34" i="116"/>
  <c r="G38" i="115"/>
  <c r="H9" i="116"/>
  <c r="E13" i="115"/>
  <c r="J23" i="116"/>
  <c r="G27" i="115"/>
  <c r="H8" i="116"/>
  <c r="E12" i="115"/>
  <c r="G339" i="115"/>
  <c r="J283" i="116"/>
  <c r="J30" i="116"/>
  <c r="G34" i="115"/>
  <c r="E45" i="115"/>
  <c r="H41" i="116"/>
  <c r="H44" i="116"/>
  <c r="E48" i="115"/>
  <c r="G7" i="115"/>
  <c r="J3" i="116"/>
  <c r="J284" i="116"/>
  <c r="G340" i="115"/>
  <c r="E344" i="115"/>
  <c r="H288" i="116"/>
  <c r="J42" i="116"/>
  <c r="G46" i="115"/>
  <c r="J55" i="116"/>
  <c r="G59" i="115"/>
  <c r="H33" i="116"/>
  <c r="E37" i="115"/>
  <c r="E32" i="115"/>
  <c r="H28" i="116"/>
  <c r="H32" i="116"/>
  <c r="E36" i="115"/>
  <c r="J18" i="116"/>
  <c r="G22" i="115"/>
  <c r="E57" i="115"/>
  <c r="H53" i="116"/>
  <c r="H13" i="116"/>
  <c r="E17" i="115"/>
  <c r="H12" i="116"/>
  <c r="E16" i="115"/>
  <c r="J51" i="116"/>
  <c r="G55" i="115"/>
  <c r="G8" i="115"/>
  <c r="J4" i="116"/>
  <c r="E8" i="115"/>
  <c r="H4" i="116"/>
  <c r="G345" i="115"/>
  <c r="J289" i="116"/>
  <c r="G14" i="115"/>
  <c r="J10" i="116"/>
  <c r="E29" i="115"/>
  <c r="H25" i="116"/>
  <c r="G12" i="115"/>
  <c r="J8" i="116"/>
  <c r="E339" i="115"/>
  <c r="H283" i="116"/>
  <c r="E35" i="115"/>
  <c r="H31" i="116"/>
  <c r="J41" i="116"/>
  <c r="G45" i="115"/>
  <c r="G48" i="115"/>
  <c r="J44" i="116"/>
  <c r="E7" i="115"/>
  <c r="H3" i="116"/>
  <c r="E340" i="115"/>
  <c r="H284" i="116"/>
  <c r="J27" i="116"/>
  <c r="G31" i="115"/>
  <c r="E21" i="115"/>
  <c r="H17" i="116"/>
  <c r="H48" i="116"/>
  <c r="E52" i="115"/>
  <c r="H47" i="116"/>
  <c r="E51" i="115"/>
  <c r="E49" i="115"/>
  <c r="H45" i="116"/>
  <c r="H50" i="116"/>
  <c r="E54" i="115"/>
  <c r="J282" i="116"/>
  <c r="G338" i="115"/>
  <c r="H5" i="116"/>
  <c r="E9" i="115"/>
  <c r="J285" i="116"/>
  <c r="G341" i="115"/>
  <c r="G57" i="115"/>
  <c r="J53" i="116"/>
  <c r="G17" i="115"/>
  <c r="J13" i="116"/>
  <c r="G16" i="115"/>
  <c r="J12" i="116"/>
  <c r="H287" i="116"/>
  <c r="E345" i="115"/>
  <c r="H289" i="116"/>
  <c r="E14" i="115"/>
  <c r="H10" i="116"/>
  <c r="G30" i="115"/>
  <c r="J26" i="116"/>
  <c r="G11" i="115"/>
  <c r="J7" i="116"/>
  <c r="G35" i="115"/>
  <c r="J31" i="116"/>
  <c r="H14" i="116"/>
  <c r="E18" i="115"/>
  <c r="H40" i="116"/>
  <c r="E44" i="115"/>
  <c r="H49" i="116"/>
  <c r="E53" i="115"/>
  <c r="J6" i="116"/>
  <c r="G10" i="115"/>
  <c r="H24" i="116"/>
  <c r="E28" i="115"/>
  <c r="E31" i="115"/>
  <c r="H27" i="116"/>
  <c r="G21" i="115"/>
  <c r="J17" i="116"/>
  <c r="G52" i="115"/>
  <c r="J48" i="116"/>
  <c r="J47" i="116"/>
  <c r="G51" i="115"/>
  <c r="J45" i="116"/>
  <c r="G49" i="115"/>
  <c r="J50" i="116"/>
  <c r="G54" i="115"/>
  <c r="E338" i="115"/>
  <c r="H282" i="116"/>
  <c r="J5" i="116"/>
  <c r="G9" i="115"/>
  <c r="E341" i="115"/>
  <c r="H285" i="116"/>
  <c r="H56" i="116"/>
  <c r="E60" i="115"/>
  <c r="H54" i="116"/>
  <c r="E19" i="115"/>
  <c r="H15" i="116"/>
  <c r="H11" i="116"/>
  <c r="E15" i="115"/>
  <c r="G346" i="115"/>
  <c r="J290" i="116"/>
  <c r="I97" i="116"/>
  <c r="E342" i="115"/>
  <c r="G115" i="115"/>
  <c r="J106" i="116"/>
  <c r="F116" i="115"/>
  <c r="J152" i="116"/>
  <c r="G168" i="115"/>
  <c r="F136" i="115"/>
  <c r="E56" i="115"/>
  <c r="F174" i="115"/>
  <c r="I220" i="116"/>
  <c r="F252" i="115"/>
  <c r="F250" i="115"/>
  <c r="J130" i="116"/>
  <c r="I122" i="116"/>
  <c r="G139" i="115"/>
  <c r="G107" i="115"/>
  <c r="I157" i="116"/>
  <c r="J101" i="116"/>
  <c r="F153" i="115"/>
  <c r="I144" i="116"/>
  <c r="J105" i="116"/>
  <c r="G114" i="115"/>
  <c r="I106" i="116"/>
  <c r="F115" i="115"/>
  <c r="I143" i="116"/>
  <c r="F152" i="115"/>
  <c r="I214" i="116"/>
  <c r="F246" i="115"/>
  <c r="G133" i="115"/>
  <c r="J124" i="116"/>
  <c r="J125" i="116"/>
  <c r="G134" i="115"/>
  <c r="F134" i="115"/>
  <c r="I125" i="116"/>
  <c r="F151" i="115"/>
  <c r="I142" i="116"/>
  <c r="F164" i="115"/>
  <c r="I155" i="116"/>
  <c r="J165" i="116"/>
  <c r="G174" i="115"/>
  <c r="G136" i="115"/>
  <c r="J127" i="116"/>
  <c r="I126" i="116"/>
  <c r="F135" i="115"/>
  <c r="J151" i="116"/>
  <c r="G160" i="115"/>
  <c r="G131" i="115"/>
  <c r="J122" i="116"/>
  <c r="F160" i="115"/>
  <c r="I151" i="116"/>
  <c r="I101" i="116"/>
  <c r="F110" i="115"/>
  <c r="F161" i="115"/>
  <c r="I152" i="116"/>
  <c r="F128" i="115"/>
  <c r="I119" i="116"/>
  <c r="F229" i="115"/>
  <c r="I204" i="116"/>
  <c r="I98" i="116"/>
  <c r="F107" i="115"/>
  <c r="I128" i="116"/>
  <c r="F137" i="115"/>
  <c r="F125" i="115"/>
  <c r="I116" i="116"/>
  <c r="I130" i="116"/>
  <c r="F139" i="115"/>
  <c r="J156" i="116"/>
  <c r="G165" i="115"/>
  <c r="F159" i="115"/>
  <c r="I150" i="116"/>
  <c r="I153" i="116"/>
  <c r="F162" i="115"/>
  <c r="G166" i="115"/>
  <c r="J157" i="116"/>
  <c r="J133" i="116"/>
  <c r="G142" i="115"/>
  <c r="G116" i="115"/>
  <c r="J107" i="116"/>
  <c r="I219" i="116"/>
  <c r="F251" i="115"/>
  <c r="F113" i="115"/>
  <c r="I104" i="116"/>
  <c r="G130" i="115"/>
  <c r="J121" i="116"/>
  <c r="F247" i="115"/>
  <c r="I215" i="116"/>
  <c r="F142" i="115"/>
  <c r="I133" i="116"/>
  <c r="F248" i="115"/>
  <c r="I216" i="116"/>
  <c r="F144" i="115"/>
  <c r="I135" i="116"/>
  <c r="F145" i="115"/>
  <c r="I136" i="116"/>
  <c r="I149" i="116"/>
  <c r="F158" i="115"/>
  <c r="I103" i="116"/>
  <c r="F112" i="115"/>
  <c r="I120" i="116"/>
  <c r="F129" i="115"/>
  <c r="G128" i="115"/>
  <c r="J119" i="116"/>
  <c r="F130" i="115"/>
  <c r="I121" i="116"/>
  <c r="G229" i="115"/>
  <c r="J204" i="116"/>
  <c r="J116" i="116"/>
  <c r="G125" i="115"/>
  <c r="J153" i="116"/>
  <c r="G162" i="115"/>
  <c r="F167" i="115"/>
  <c r="I158" i="116"/>
  <c r="F118" i="115"/>
  <c r="I109" i="116"/>
  <c r="G343" i="115"/>
  <c r="G342" i="115"/>
  <c r="J286" i="116"/>
  <c r="G605" i="115"/>
  <c r="N59" i="95"/>
  <c r="J529" i="116"/>
  <c r="I39" i="116"/>
  <c r="F43" i="115"/>
  <c r="G39" i="116"/>
  <c r="D43" i="115"/>
  <c r="J100" i="116"/>
  <c r="G109" i="115"/>
  <c r="G554" i="115"/>
  <c r="J478" i="116"/>
  <c r="N8" i="95"/>
  <c r="G556" i="115"/>
  <c r="N10" i="95"/>
  <c r="J480" i="116"/>
  <c r="G555" i="115"/>
  <c r="J479" i="116"/>
  <c r="N9" i="95"/>
  <c r="G77" i="116"/>
  <c r="D86" i="115"/>
  <c r="J77" i="116"/>
  <c r="G86" i="115"/>
  <c r="I123" i="116"/>
  <c r="F132" i="115"/>
  <c r="D85" i="115"/>
  <c r="G76" i="116"/>
  <c r="G85" i="115"/>
  <c r="J76" i="116"/>
  <c r="G79" i="116"/>
  <c r="D88" i="115"/>
  <c r="G157" i="115"/>
  <c r="J148" i="116"/>
  <c r="G88" i="115"/>
  <c r="J79" i="116"/>
  <c r="G132" i="115"/>
  <c r="J123" i="116"/>
  <c r="H9" i="95"/>
  <c r="J296" i="116"/>
  <c r="G357" i="115"/>
  <c r="J297" i="116"/>
  <c r="G358" i="115"/>
  <c r="H10" i="95"/>
  <c r="D87" i="115"/>
  <c r="G78" i="116"/>
  <c r="G356" i="115"/>
  <c r="H8" i="95"/>
  <c r="J295" i="116"/>
  <c r="G87" i="115"/>
  <c r="J78" i="116"/>
  <c r="G23" i="115"/>
  <c r="J19" i="116"/>
  <c r="E23" i="115"/>
  <c r="H19" i="116"/>
  <c r="H37" i="116"/>
  <c r="E41" i="115"/>
  <c r="G29" i="115"/>
  <c r="J25" i="116"/>
  <c r="H29" i="116"/>
  <c r="E33" i="115"/>
  <c r="J38" i="116"/>
  <c r="G42" i="115"/>
  <c r="G24" i="115"/>
  <c r="J20" i="116"/>
  <c r="J21" i="116"/>
  <c r="G25" i="115"/>
  <c r="H22" i="116"/>
  <c r="E26" i="115"/>
  <c r="H20" i="116"/>
  <c r="E24" i="115"/>
  <c r="J36" i="116"/>
  <c r="G40" i="115"/>
  <c r="H36" i="116"/>
  <c r="E40" i="115"/>
  <c r="J22" i="116"/>
  <c r="G26" i="115"/>
  <c r="G41" i="115"/>
  <c r="J37" i="116"/>
  <c r="J29" i="116"/>
  <c r="G33" i="115"/>
  <c r="H43" i="116"/>
  <c r="E47" i="115"/>
  <c r="E25" i="115"/>
  <c r="H21" i="116"/>
  <c r="H38" i="116"/>
  <c r="E42" i="115"/>
  <c r="G47" i="115"/>
  <c r="J43" i="116"/>
  <c r="G159" i="115"/>
  <c r="J150" i="116"/>
  <c r="G161" i="115"/>
  <c r="J159" i="116"/>
  <c r="J194" i="116"/>
  <c r="G219" i="115"/>
  <c r="I194" i="116"/>
  <c r="F219" i="115"/>
  <c r="J195" i="116"/>
  <c r="G220" i="115"/>
  <c r="I195" i="116"/>
  <c r="F220" i="115"/>
  <c r="G113" i="115"/>
  <c r="J104" i="116"/>
  <c r="G227" i="115"/>
  <c r="J202" i="116"/>
  <c r="J203" i="116"/>
  <c r="G228" i="115"/>
  <c r="I202" i="116"/>
  <c r="F227" i="115"/>
  <c r="F228" i="115"/>
  <c r="I203" i="116"/>
  <c r="J197" i="116"/>
  <c r="G222" i="115"/>
  <c r="I197" i="116"/>
  <c r="F222" i="115"/>
  <c r="J113" i="116"/>
  <c r="G122" i="115"/>
  <c r="I113" i="116"/>
  <c r="F122" i="115"/>
  <c r="I205" i="116"/>
  <c r="F230" i="115"/>
  <c r="J200" i="116"/>
  <c r="G225" i="115"/>
  <c r="G230" i="115"/>
  <c r="J205" i="116"/>
  <c r="I200" i="116"/>
  <c r="F225" i="115"/>
  <c r="G610" i="115"/>
  <c r="J534" i="116"/>
  <c r="N64" i="95"/>
  <c r="N60" i="95"/>
  <c r="J530" i="116"/>
  <c r="G606" i="115"/>
  <c r="J531" i="116"/>
  <c r="G607" i="115"/>
  <c r="N61" i="95"/>
  <c r="N62" i="95"/>
  <c r="J532" i="116"/>
  <c r="G608" i="115"/>
  <c r="G609" i="115"/>
  <c r="N63" i="95"/>
  <c r="J533" i="116"/>
  <c r="J528" i="116"/>
  <c r="G604" i="115"/>
  <c r="N58" i="95"/>
  <c r="J310" i="116"/>
  <c r="H23" i="95"/>
  <c r="G371" i="115"/>
  <c r="G544" i="115"/>
  <c r="L64" i="95"/>
  <c r="J473" i="116"/>
  <c r="G539" i="115"/>
  <c r="L59" i="95"/>
  <c r="J468" i="116"/>
  <c r="J472" i="116"/>
  <c r="G543" i="115"/>
  <c r="L63" i="95"/>
  <c r="J467" i="116"/>
  <c r="G538" i="115"/>
  <c r="L58" i="95"/>
  <c r="G541" i="115"/>
  <c r="J470" i="116"/>
  <c r="L61" i="95"/>
  <c r="J471" i="116"/>
  <c r="G542" i="115"/>
  <c r="L62" i="95"/>
  <c r="L60" i="95"/>
  <c r="G540" i="115"/>
  <c r="J469" i="116"/>
  <c r="L49" i="95"/>
  <c r="J458" i="116"/>
  <c r="G529" i="115"/>
  <c r="J440" i="116"/>
  <c r="G511" i="115"/>
  <c r="L31" i="95"/>
  <c r="L17" i="95"/>
  <c r="J426" i="116"/>
  <c r="G497" i="115"/>
  <c r="L18" i="95"/>
  <c r="J427" i="116"/>
  <c r="G498" i="115"/>
  <c r="G513" i="115"/>
  <c r="L33" i="95"/>
  <c r="J442" i="116"/>
  <c r="L20" i="95"/>
  <c r="J429" i="116"/>
  <c r="G500" i="115"/>
  <c r="G505" i="115"/>
  <c r="J434" i="116"/>
  <c r="L25" i="95"/>
  <c r="G525" i="115"/>
  <c r="J454" i="116"/>
  <c r="L45" i="95"/>
  <c r="J465" i="116"/>
  <c r="L56" i="95"/>
  <c r="G536" i="115"/>
  <c r="L50" i="95"/>
  <c r="J459" i="116"/>
  <c r="G530" i="115"/>
  <c r="G517" i="115"/>
  <c r="L37" i="95"/>
  <c r="J446" i="116"/>
  <c r="J423" i="116"/>
  <c r="G494" i="115"/>
  <c r="L14" i="95"/>
  <c r="L21" i="95"/>
  <c r="G501" i="115"/>
  <c r="J430" i="116"/>
  <c r="G528" i="115"/>
  <c r="J457" i="116"/>
  <c r="L48" i="95"/>
  <c r="G534" i="115"/>
  <c r="L54" i="95"/>
  <c r="J463" i="116"/>
  <c r="J447" i="116"/>
  <c r="G518" i="115"/>
  <c r="L38" i="95"/>
  <c r="G496" i="115"/>
  <c r="J425" i="116"/>
  <c r="L16" i="95"/>
  <c r="J449" i="116"/>
  <c r="G520" i="115"/>
  <c r="L40" i="95"/>
  <c r="L47" i="95"/>
  <c r="G527" i="115"/>
  <c r="J456" i="116"/>
  <c r="L15" i="95"/>
  <c r="G495" i="115"/>
  <c r="J424" i="116"/>
  <c r="J451" i="116"/>
  <c r="L42" i="95"/>
  <c r="G522" i="115"/>
  <c r="G506" i="115"/>
  <c r="L26" i="95"/>
  <c r="J435" i="116"/>
  <c r="G519" i="115"/>
  <c r="L39" i="95"/>
  <c r="J448" i="116"/>
  <c r="J455" i="116"/>
  <c r="G526" i="115"/>
  <c r="L46" i="95"/>
  <c r="G512" i="115"/>
  <c r="J441" i="116"/>
  <c r="L32" i="95"/>
  <c r="G521" i="115"/>
  <c r="L41" i="95"/>
  <c r="J450" i="116"/>
  <c r="J445" i="116"/>
  <c r="L36" i="95"/>
  <c r="G516" i="115"/>
  <c r="L27" i="95"/>
  <c r="G507" i="115"/>
  <c r="J436" i="116"/>
  <c r="L51" i="95"/>
  <c r="J460" i="116"/>
  <c r="G531" i="115"/>
  <c r="G523" i="115"/>
  <c r="J452" i="116"/>
  <c r="L43" i="95"/>
  <c r="G524" i="115"/>
  <c r="L44" i="95"/>
  <c r="J453" i="116"/>
  <c r="J431" i="116"/>
  <c r="L22" i="95"/>
  <c r="G502" i="115"/>
  <c r="J462" i="116"/>
  <c r="L53" i="95"/>
  <c r="G533" i="115"/>
  <c r="G537" i="115"/>
  <c r="L57" i="95"/>
  <c r="J466" i="116"/>
  <c r="L29" i="95"/>
  <c r="J438" i="116"/>
  <c r="G509" i="115"/>
  <c r="G504" i="115"/>
  <c r="J433" i="116"/>
  <c r="L24" i="95"/>
  <c r="J444" i="116"/>
  <c r="L35" i="95"/>
  <c r="G515" i="115"/>
  <c r="L52" i="95"/>
  <c r="J461" i="116"/>
  <c r="G532" i="115"/>
  <c r="L28" i="95"/>
  <c r="J437" i="116"/>
  <c r="G508" i="115"/>
  <c r="G503" i="115"/>
  <c r="L23" i="95"/>
  <c r="J432" i="116"/>
  <c r="G535" i="115"/>
  <c r="L55" i="95"/>
  <c r="J464" i="116"/>
  <c r="G499" i="115"/>
  <c r="L19" i="95"/>
  <c r="J428" i="116"/>
  <c r="G510" i="115"/>
  <c r="J439" i="116"/>
  <c r="L30" i="95"/>
  <c r="J443" i="116"/>
  <c r="G514" i="115"/>
  <c r="L34" i="95"/>
  <c r="H39" i="116"/>
  <c r="E43" i="115"/>
  <c r="G43" i="115"/>
  <c r="J39" i="116"/>
  <c r="H42" i="95"/>
  <c r="G401" i="115"/>
  <c r="G362" i="115"/>
  <c r="J301" i="116"/>
  <c r="H14" i="95"/>
  <c r="G390" i="115"/>
  <c r="J303" i="116"/>
  <c r="J63" i="95"/>
  <c r="G477" i="115"/>
  <c r="J411" i="116"/>
  <c r="J406" i="116"/>
  <c r="G472" i="115"/>
  <c r="J58" i="95"/>
  <c r="J410" i="116"/>
  <c r="J62" i="95"/>
  <c r="G476" i="115"/>
  <c r="G474" i="115"/>
  <c r="J408" i="116"/>
  <c r="J60" i="95"/>
  <c r="G478" i="115"/>
  <c r="J412" i="116"/>
  <c r="J64" i="95"/>
  <c r="G473" i="115"/>
  <c r="J59" i="95"/>
  <c r="J407" i="116"/>
  <c r="G475" i="115"/>
  <c r="J409" i="116"/>
  <c r="J61" i="95"/>
  <c r="G461" i="115"/>
  <c r="J47" i="95"/>
  <c r="J395" i="116"/>
  <c r="J396" i="116"/>
  <c r="G462" i="115"/>
  <c r="J48" i="95"/>
  <c r="J37" i="95"/>
  <c r="G451" i="115"/>
  <c r="J385" i="116"/>
  <c r="J20" i="95"/>
  <c r="J368" i="116"/>
  <c r="G434" i="115"/>
  <c r="J42" i="95"/>
  <c r="G456" i="115"/>
  <c r="J390" i="116"/>
  <c r="G431" i="115"/>
  <c r="J17" i="95"/>
  <c r="J365" i="116"/>
  <c r="G444" i="115"/>
  <c r="J30" i="95"/>
  <c r="J378" i="116"/>
  <c r="J392" i="116"/>
  <c r="G458" i="115"/>
  <c r="J44" i="95"/>
  <c r="G443" i="115"/>
  <c r="J29" i="95"/>
  <c r="J377" i="116"/>
  <c r="J401" i="116"/>
  <c r="J53" i="95"/>
  <c r="G467" i="115"/>
  <c r="J50" i="95"/>
  <c r="J398" i="116"/>
  <c r="G464" i="115"/>
  <c r="J346" i="116"/>
  <c r="H59" i="95"/>
  <c r="G407" i="115"/>
  <c r="J345" i="116"/>
  <c r="G406" i="115"/>
  <c r="H58" i="95"/>
  <c r="G469" i="115"/>
  <c r="J403" i="116"/>
  <c r="J55" i="95"/>
  <c r="G466" i="115"/>
  <c r="J400" i="116"/>
  <c r="J52" i="95"/>
  <c r="G428" i="115"/>
  <c r="J362" i="116"/>
  <c r="J14" i="95"/>
  <c r="J372" i="116"/>
  <c r="J24" i="95"/>
  <c r="G438" i="115"/>
  <c r="J389" i="116"/>
  <c r="G455" i="115"/>
  <c r="J41" i="95"/>
  <c r="J364" i="116"/>
  <c r="J16" i="95"/>
  <c r="G430" i="115"/>
  <c r="G452" i="115"/>
  <c r="J38" i="95"/>
  <c r="J386" i="116"/>
  <c r="G433" i="115"/>
  <c r="J19" i="95"/>
  <c r="J367" i="116"/>
  <c r="J405" i="116"/>
  <c r="G471" i="115"/>
  <c r="J57" i="95"/>
  <c r="G448" i="115"/>
  <c r="J34" i="95"/>
  <c r="J382" i="116"/>
  <c r="G446" i="115"/>
  <c r="J380" i="116"/>
  <c r="J32" i="95"/>
  <c r="G410" i="115"/>
  <c r="J349" i="116"/>
  <c r="H62" i="95"/>
  <c r="J350" i="116"/>
  <c r="G411" i="115"/>
  <c r="H63" i="95"/>
  <c r="G435" i="115"/>
  <c r="J369" i="116"/>
  <c r="J21" i="95"/>
  <c r="J56" i="95"/>
  <c r="G470" i="115"/>
  <c r="J404" i="116"/>
  <c r="J46" i="95"/>
  <c r="J394" i="116"/>
  <c r="G460" i="115"/>
  <c r="J397" i="116"/>
  <c r="J49" i="95"/>
  <c r="G463" i="115"/>
  <c r="J15" i="95"/>
  <c r="G429" i="115"/>
  <c r="J363" i="116"/>
  <c r="J391" i="116"/>
  <c r="J43" i="95"/>
  <c r="G457" i="115"/>
  <c r="J375" i="116"/>
  <c r="G441" i="115"/>
  <c r="J27" i="95"/>
  <c r="G432" i="115"/>
  <c r="J366" i="116"/>
  <c r="J18" i="95"/>
  <c r="J379" i="116"/>
  <c r="J31" i="95"/>
  <c r="G445" i="115"/>
  <c r="G468" i="115"/>
  <c r="J402" i="116"/>
  <c r="J54" i="95"/>
  <c r="J393" i="116"/>
  <c r="G459" i="115"/>
  <c r="J45" i="95"/>
  <c r="J348" i="116"/>
  <c r="H61" i="95"/>
  <c r="G409" i="115"/>
  <c r="G440" i="115"/>
  <c r="J374" i="116"/>
  <c r="J26" i="95"/>
  <c r="J370" i="116"/>
  <c r="J22" i="95"/>
  <c r="G436" i="115"/>
  <c r="J383" i="116"/>
  <c r="G449" i="115"/>
  <c r="J35" i="95"/>
  <c r="J23" i="95"/>
  <c r="J371" i="116"/>
  <c r="G437" i="115"/>
  <c r="J51" i="95"/>
  <c r="G465" i="115"/>
  <c r="J399" i="116"/>
  <c r="J381" i="116"/>
  <c r="J33" i="95"/>
  <c r="G447" i="115"/>
  <c r="J36" i="95"/>
  <c r="J384" i="116"/>
  <c r="G450" i="115"/>
  <c r="J387" i="116"/>
  <c r="G453" i="115"/>
  <c r="J39" i="95"/>
  <c r="J28" i="95"/>
  <c r="J376" i="116"/>
  <c r="G442" i="115"/>
  <c r="J40" i="95"/>
  <c r="J388" i="116"/>
  <c r="G454" i="115"/>
  <c r="J373" i="116"/>
  <c r="J25" i="95"/>
  <c r="G439" i="115"/>
  <c r="J351" i="116"/>
  <c r="G412" i="115"/>
  <c r="H64" i="95"/>
  <c r="H60" i="95"/>
  <c r="J347" i="116"/>
  <c r="G408" i="115"/>
  <c r="J340" i="116"/>
  <c r="H53" i="95"/>
  <c r="H48" i="95"/>
  <c r="G396" i="115"/>
  <c r="J335" i="116"/>
  <c r="G394" i="115"/>
  <c r="J333" i="116"/>
  <c r="H46" i="95"/>
  <c r="J329" i="116"/>
  <c r="G382" i="115"/>
  <c r="H34" i="95"/>
  <c r="J321" i="116"/>
  <c r="J313" i="116"/>
  <c r="G374" i="115"/>
  <c r="H26" i="95"/>
  <c r="H51" i="95"/>
  <c r="J338" i="116"/>
  <c r="G399" i="115"/>
  <c r="H16" i="95"/>
  <c r="G364" i="115"/>
  <c r="G370" i="115"/>
  <c r="H22" i="95"/>
  <c r="J309" i="116"/>
  <c r="G389" i="115"/>
  <c r="J328" i="116"/>
  <c r="H41" i="95"/>
  <c r="H30" i="95"/>
  <c r="G378" i="115"/>
  <c r="J317" i="116"/>
  <c r="H17" i="95"/>
  <c r="G365" i="115"/>
  <c r="J304" i="116"/>
  <c r="G397" i="115"/>
  <c r="H49" i="95"/>
  <c r="J336" i="116"/>
  <c r="H20" i="95"/>
  <c r="G368" i="115"/>
  <c r="J307" i="116"/>
  <c r="H38" i="95"/>
  <c r="G386" i="115"/>
  <c r="J325" i="116"/>
  <c r="H32" i="95"/>
  <c r="J319" i="116"/>
  <c r="G380" i="115"/>
  <c r="H29" i="95"/>
  <c r="J316" i="116"/>
  <c r="G377" i="115"/>
  <c r="J324" i="116"/>
  <c r="G385" i="115"/>
  <c r="H37" i="95"/>
  <c r="H21" i="95"/>
  <c r="G369" i="115"/>
  <c r="J308" i="116"/>
  <c r="J326" i="116"/>
  <c r="G387" i="115"/>
  <c r="H39" i="95"/>
  <c r="H31" i="95"/>
  <c r="G379" i="115"/>
  <c r="J318" i="116"/>
  <c r="G400" i="115"/>
  <c r="H52" i="95"/>
  <c r="J339" i="116"/>
  <c r="G366" i="115"/>
  <c r="H18" i="95"/>
  <c r="J305" i="116"/>
  <c r="H55" i="95"/>
  <c r="G403" i="115"/>
  <c r="J342" i="116"/>
  <c r="H33" i="95"/>
  <c r="J320" i="116"/>
  <c r="G381" i="115"/>
  <c r="J306" i="116"/>
  <c r="H19" i="95"/>
  <c r="G367" i="115"/>
  <c r="J344" i="116"/>
  <c r="G405" i="115"/>
  <c r="H57" i="95"/>
  <c r="J327" i="116"/>
  <c r="H40" i="95"/>
  <c r="G388" i="115"/>
  <c r="G375" i="115"/>
  <c r="J314" i="116"/>
  <c r="H27" i="95"/>
  <c r="H24" i="95"/>
  <c r="G372" i="115"/>
  <c r="J311" i="116"/>
  <c r="J322" i="116"/>
  <c r="G383" i="115"/>
  <c r="H35" i="95"/>
  <c r="G373" i="115"/>
  <c r="H25" i="95"/>
  <c r="J312" i="116"/>
  <c r="G404" i="115"/>
  <c r="H56" i="95"/>
  <c r="J343" i="116"/>
  <c r="H45" i="95"/>
  <c r="J332" i="116"/>
  <c r="G393" i="115"/>
  <c r="G391" i="115"/>
  <c r="H43" i="95"/>
  <c r="J330" i="116"/>
  <c r="H44" i="95"/>
  <c r="G392" i="115"/>
  <c r="J331" i="116"/>
  <c r="J315" i="116"/>
  <c r="H28" i="95"/>
  <c r="G376" i="115"/>
  <c r="H36" i="95"/>
  <c r="G384" i="115"/>
  <c r="J323" i="116"/>
  <c r="H15" i="95"/>
  <c r="G363" i="115"/>
  <c r="J302" i="116"/>
  <c r="G398" i="115"/>
  <c r="H50" i="95"/>
  <c r="J337" i="116"/>
  <c r="G402" i="115"/>
  <c r="H54" i="95"/>
  <c r="J341" i="116"/>
  <c r="G395" i="115"/>
  <c r="H47" i="95"/>
  <c r="J334" i="116"/>
  <c r="J525" i="116"/>
  <c r="N55" i="95"/>
  <c r="G601" i="115"/>
  <c r="J517" i="116"/>
  <c r="G593" i="115"/>
  <c r="N47" i="95"/>
  <c r="J504" i="116"/>
  <c r="G580" i="115"/>
  <c r="N34" i="95"/>
  <c r="N43" i="95"/>
  <c r="J513" i="116"/>
  <c r="G589" i="115"/>
  <c r="G565" i="115"/>
  <c r="N19" i="95"/>
  <c r="J489" i="116"/>
  <c r="J515" i="116"/>
  <c r="G591" i="115"/>
  <c r="N45" i="95"/>
  <c r="N48" i="95"/>
  <c r="G594" i="115"/>
  <c r="J518" i="116"/>
  <c r="N40" i="95"/>
  <c r="J510" i="116"/>
  <c r="G586" i="115"/>
  <c r="N51" i="95"/>
  <c r="J521" i="116"/>
  <c r="G597" i="115"/>
  <c r="N24" i="95"/>
  <c r="G570" i="115"/>
  <c r="J494" i="116"/>
  <c r="G562" i="115"/>
  <c r="J486" i="116"/>
  <c r="N16" i="95"/>
  <c r="N25" i="95"/>
  <c r="J495" i="116"/>
  <c r="G571" i="115"/>
  <c r="J509" i="116"/>
  <c r="G585" i="115"/>
  <c r="N39" i="95"/>
  <c r="N27" i="95"/>
  <c r="G573" i="115"/>
  <c r="J497" i="116"/>
  <c r="G588" i="115"/>
  <c r="N42" i="95"/>
  <c r="J512" i="116"/>
  <c r="G564" i="115"/>
  <c r="J488" i="116"/>
  <c r="N18" i="95"/>
  <c r="N32" i="95"/>
  <c r="G578" i="115"/>
  <c r="J502" i="116"/>
  <c r="J519" i="116"/>
  <c r="G595" i="115"/>
  <c r="N49" i="95"/>
  <c r="J527" i="116"/>
  <c r="N57" i="95"/>
  <c r="G603" i="115"/>
  <c r="N50" i="95"/>
  <c r="J520" i="116"/>
  <c r="G596" i="115"/>
  <c r="N41" i="95"/>
  <c r="J511" i="116"/>
  <c r="G587" i="115"/>
  <c r="J487" i="116"/>
  <c r="N17" i="95"/>
  <c r="G563" i="115"/>
  <c r="G602" i="115"/>
  <c r="N56" i="95"/>
  <c r="J526" i="116"/>
  <c r="G576" i="115"/>
  <c r="J500" i="116"/>
  <c r="N30" i="95"/>
  <c r="J508" i="116"/>
  <c r="G584" i="115"/>
  <c r="N38" i="95"/>
  <c r="G572" i="115"/>
  <c r="N26" i="95"/>
  <c r="J496" i="116"/>
  <c r="N23" i="95"/>
  <c r="J493" i="116"/>
  <c r="G569" i="115"/>
  <c r="J501" i="116"/>
  <c r="N31" i="95"/>
  <c r="G577" i="115"/>
  <c r="J503" i="116"/>
  <c r="N33" i="95"/>
  <c r="G579" i="115"/>
  <c r="N15" i="95"/>
  <c r="G561" i="115"/>
  <c r="J485" i="116"/>
  <c r="N20" i="95"/>
  <c r="J490" i="116"/>
  <c r="G566" i="115"/>
  <c r="N36" i="95"/>
  <c r="J506" i="116"/>
  <c r="G582" i="115"/>
  <c r="N46" i="95"/>
  <c r="J516" i="116"/>
  <c r="G592" i="115"/>
  <c r="N14" i="95"/>
  <c r="G560" i="115"/>
  <c r="J484" i="116"/>
  <c r="J514" i="116"/>
  <c r="G590" i="115"/>
  <c r="N44" i="95"/>
  <c r="N35" i="95"/>
  <c r="J505" i="116"/>
  <c r="G581" i="115"/>
  <c r="J522" i="116"/>
  <c r="G598" i="115"/>
  <c r="N52" i="95"/>
  <c r="N22" i="95"/>
  <c r="J492" i="116"/>
  <c r="G568" i="115"/>
  <c r="N53" i="95"/>
  <c r="G599" i="115"/>
  <c r="J523" i="116"/>
  <c r="N28" i="95"/>
  <c r="G574" i="115"/>
  <c r="J498" i="116"/>
  <c r="G583" i="115"/>
  <c r="J507" i="116"/>
  <c r="N37" i="95"/>
  <c r="N54" i="95"/>
  <c r="J524" i="116"/>
  <c r="G600" i="115"/>
  <c r="N21" i="95"/>
  <c r="J491" i="116"/>
  <c r="G567" i="115"/>
  <c r="N29" i="95"/>
  <c r="G575" i="115"/>
  <c r="J499" i="1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vvasquez</author>
  </authors>
  <commentList>
    <comment ref="D1093" authorId="0" shapeId="0" xr:uid="{00000000-0006-0000-2A00-000001000000}">
      <text>
        <r>
          <rPr>
            <sz val="8"/>
            <color indexed="81"/>
            <rFont val="Tahoma"/>
            <family val="2"/>
          </rPr>
          <t xml:space="preserve">VER T51
</t>
        </r>
      </text>
    </comment>
    <comment ref="D1116" authorId="0" shapeId="0" xr:uid="{00000000-0006-0000-2A00-000002000000}">
      <text>
        <r>
          <rPr>
            <sz val="8"/>
            <color indexed="81"/>
            <rFont val="Tahoma"/>
            <family val="2"/>
          </rPr>
          <t xml:space="preserve">VER T51
</t>
        </r>
      </text>
    </comment>
    <comment ref="D1117" authorId="0" shapeId="0" xr:uid="{00000000-0006-0000-2A00-000003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18" authorId="0" shapeId="0" xr:uid="{00000000-0006-0000-2A00-000004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19" authorId="0" shapeId="0" xr:uid="{00000000-0006-0000-2A00-000005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33" authorId="0" shapeId="0" xr:uid="{00000000-0006-0000-2A00-000006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34" authorId="0" shapeId="0" xr:uid="{00000000-0006-0000-2A00-000007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35" authorId="0" shapeId="0" xr:uid="{00000000-0006-0000-2A00-000008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36" authorId="0" shapeId="0" xr:uid="{00000000-0006-0000-2A00-000009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66" authorId="0" shapeId="0" xr:uid="{00000000-0006-0000-2A00-00000A000000}">
      <text>
        <r>
          <rPr>
            <b/>
            <sz val="8"/>
            <color indexed="81"/>
            <rFont val="Tahoma"/>
            <family val="2"/>
          </rPr>
          <t>VER T51</t>
        </r>
      </text>
    </comment>
    <comment ref="D1167" authorId="0" shapeId="0" xr:uid="{00000000-0006-0000-2A00-00000B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80" authorId="0" shapeId="0" xr:uid="{00000000-0006-0000-2A00-00000C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81" authorId="0" shapeId="0" xr:uid="{00000000-0006-0000-2A00-00000D000000}">
      <text>
        <r>
          <rPr>
            <b/>
            <sz val="8"/>
            <color indexed="81"/>
            <rFont val="Tahoma"/>
            <family val="2"/>
          </rPr>
          <t xml:space="preserve">ver T52
</t>
        </r>
      </text>
    </comment>
    <comment ref="D1193" authorId="0" shapeId="0" xr:uid="{00000000-0006-0000-2A00-00000E000000}">
      <text>
        <r>
          <rPr>
            <b/>
            <sz val="8"/>
            <color indexed="81"/>
            <rFont val="Tahoma"/>
            <family val="2"/>
          </rPr>
          <t xml:space="preserve">ver T53
</t>
        </r>
      </text>
    </comment>
    <comment ref="D1194" authorId="0" shapeId="0" xr:uid="{00000000-0006-0000-2A00-00000F000000}">
      <text>
        <r>
          <rPr>
            <b/>
            <sz val="8"/>
            <color indexed="81"/>
            <rFont val="Tahoma"/>
            <family val="2"/>
          </rPr>
          <t xml:space="preserve">ver T53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catalina.garces</author>
  </authors>
  <commentList>
    <comment ref="T83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catalina.garces:</t>
        </r>
        <r>
          <rPr>
            <sz val="9"/>
            <color indexed="81"/>
            <rFont val="Tahoma"/>
            <family val="2"/>
          </rPr>
          <t xml:space="preserve">
Considerar el factor prestacional 1,6</t>
        </r>
      </text>
    </comment>
    <comment ref="Z198" authorId="0" shapeId="0" xr:uid="{00000000-0006-0000-2F00-000002000000}">
      <text>
        <r>
          <rPr>
            <b/>
            <sz val="9"/>
            <color indexed="81"/>
            <rFont val="Tahoma"/>
            <family val="2"/>
          </rPr>
          <t>catalina.garces:</t>
        </r>
        <r>
          <rPr>
            <sz val="9"/>
            <color indexed="81"/>
            <rFont val="Tahoma"/>
            <family val="2"/>
          </rPr>
          <t xml:space="preserve">
Considerar factor prestacional de 1,6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IEBSA</author>
  </authors>
  <commentList>
    <comment ref="C58" authorId="0" shapeId="0" xr:uid="{00000000-0006-0000-5900-000001000000}">
      <text>
        <r>
          <rPr>
            <sz val="9"/>
            <color indexed="81"/>
            <rFont val="Tahoma"/>
            <family val="2"/>
          </rPr>
          <t>Se considera como "Botada de Material"</t>
        </r>
      </text>
    </comment>
  </commentList>
</comments>
</file>

<file path=xl/sharedStrings.xml><?xml version="1.0" encoding="utf-8"?>
<sst xmlns="http://schemas.openxmlformats.org/spreadsheetml/2006/main" count="43495" uniqueCount="4460">
  <si>
    <t>Cobre aislado XLP o  EPR, 15 kV- 500 Kcmil</t>
  </si>
  <si>
    <t>Un</t>
  </si>
  <si>
    <t>m</t>
  </si>
  <si>
    <t>kg</t>
  </si>
  <si>
    <t>m2</t>
  </si>
  <si>
    <t>Collarín</t>
  </si>
  <si>
    <t>Cruceta madera o metálica</t>
  </si>
  <si>
    <t>Tuerca de ojo</t>
  </si>
  <si>
    <t>Eslabónes y otros</t>
  </si>
  <si>
    <t>Varilla copperweld</t>
  </si>
  <si>
    <t>Cable aislado AAAC o XLP o  EPR, 750 Kcmil - N2</t>
  </si>
  <si>
    <t>Abrazadera</t>
  </si>
  <si>
    <t>Aislador polimerico de pin - N2</t>
  </si>
  <si>
    <t>Aislador tipo pin - N3</t>
  </si>
  <si>
    <t>Aislador de disco 10"</t>
  </si>
  <si>
    <t>Aislador de disco 6"</t>
  </si>
  <si>
    <t>Cable de cobre # 4 AWG</t>
  </si>
  <si>
    <t>Amarre - N2</t>
  </si>
  <si>
    <t>Amortiguadores - N3</t>
  </si>
  <si>
    <t>Anillos elastomericos - N2</t>
  </si>
  <si>
    <t>Armario concentrador</t>
  </si>
  <si>
    <t>Banco de baterías - N4</t>
  </si>
  <si>
    <t>Banco de baterías - N3</t>
  </si>
  <si>
    <t>Cable submarino 500 kcmil - N4.</t>
  </si>
  <si>
    <t>Cable de acero galvanizado 1/2"</t>
  </si>
  <si>
    <t>Cable de acero galvanizado 1/4"</t>
  </si>
  <si>
    <t>Cable de acero galvanizado # 8</t>
  </si>
  <si>
    <t>Cable de cobre 250 kcmil 600 V.</t>
  </si>
  <si>
    <t>Cable de cobre 300 kcmil 600 V.</t>
  </si>
  <si>
    <t>Cable de acero galvanizado 3/8"</t>
  </si>
  <si>
    <t>Cable XLP o  EPR, # 1/0 - N3</t>
  </si>
  <si>
    <t>Cable XLP o  EPR, 350 kcmil - N3</t>
  </si>
  <si>
    <t>Cable XLP o  EPR, # 4/0 - N3</t>
  </si>
  <si>
    <t>Cable XLP o  EPR, 500 kcmil - N3</t>
  </si>
  <si>
    <t>Cable XLP o  EPR, 750 kcmil - N3</t>
  </si>
  <si>
    <t>Caja de maniobra - N2</t>
  </si>
  <si>
    <t>Campo estandar móvil encapsulado - N4</t>
  </si>
  <si>
    <t>Cargador de baterias - N3</t>
  </si>
  <si>
    <t>Cargador de baterias - STN</t>
  </si>
  <si>
    <t>Cargador de baterias - N4</t>
  </si>
  <si>
    <t>Celda Circuito de Salida - barra doble - sub Metalclad - N2</t>
  </si>
  <si>
    <t>Celda Circuito de Salida - barra sencilla - sub Metalclad - N2</t>
  </si>
  <si>
    <t>Celda de salida - N3</t>
  </si>
  <si>
    <t>Celda llegada transformador - barra doble - sub Metalclad - N2</t>
  </si>
  <si>
    <t>Cinta de acero inoxidable de 5/8"</t>
  </si>
  <si>
    <t>Cable XLP o  EPR, # 1/0 - N2</t>
  </si>
  <si>
    <t>Cable XLP o  EPR, # 2 - N2</t>
  </si>
  <si>
    <t>Cable XLP o  EPR, # 2/0 - N2</t>
  </si>
  <si>
    <t>Cable XLP o  EPR, # 3/0 - N2</t>
  </si>
  <si>
    <t>Cable XLP o  EPR, 300 kcmil - N2</t>
  </si>
  <si>
    <t>Cable XLP o  EPR, 350 kcmil - N2</t>
  </si>
  <si>
    <t>Cable XLP o  EPR, # 4 - N2</t>
  </si>
  <si>
    <t>Cable XLP o  EPR, # 4/0 - N2</t>
  </si>
  <si>
    <t>Cable ACSR 2/0</t>
  </si>
  <si>
    <t>Cable ACSR 336 kcmil</t>
  </si>
  <si>
    <t>Cable ACSR 397 kcmil</t>
  </si>
  <si>
    <t>Cable ACSR 4/0</t>
  </si>
  <si>
    <t>Cable ACSR 477 kcmil</t>
  </si>
  <si>
    <t>Cable ACSR 605 kcmil</t>
  </si>
  <si>
    <t>Cable ACSR 795 kcmil</t>
  </si>
  <si>
    <t>Cable AAAC 63 mm</t>
  </si>
  <si>
    <t>Cable ACSR # 1/0</t>
  </si>
  <si>
    <t>Cable de cobre # 1/0</t>
  </si>
  <si>
    <t>Cortacircuito - N2</t>
  </si>
  <si>
    <t>Cortacircuito - N3</t>
  </si>
  <si>
    <t>Dispositivo de Protección contra Sobretensiones (DPS) - N4</t>
  </si>
  <si>
    <t>Dispositivo de Protección contra Sobretensiones (DPS) - N3</t>
  </si>
  <si>
    <t>Dispositivo de Protección contra Sobretensiones (DPS) - N2</t>
  </si>
  <si>
    <t>Ducto de barras o cables llegada trafo - barra doble - sub Metalclad - N2</t>
  </si>
  <si>
    <t>Empalmes Premoldeados juego - N3</t>
  </si>
  <si>
    <t>Poste de concreto de 14 m - 750 kg</t>
  </si>
  <si>
    <t>Poste de concreto de 12 m - 1050 kg</t>
  </si>
  <si>
    <t>Poste de concreto de 12 m - 510 kg</t>
  </si>
  <si>
    <t>Estructura de concreto 25 m</t>
  </si>
  <si>
    <t>Poste de concreto de 14 m - 1050 kg</t>
  </si>
  <si>
    <t>Indicador falla - N2</t>
  </si>
  <si>
    <t>Interruptor - N3</t>
  </si>
  <si>
    <t>Interruptor - N2</t>
  </si>
  <si>
    <t>Interruptor de transferencia en SF6 - N2</t>
  </si>
  <si>
    <t>Interruptor en aire bajo carga - N2</t>
  </si>
  <si>
    <t>Cortacircuitos juego - N3</t>
  </si>
  <si>
    <t>Cortacircuitos juego - N2</t>
  </si>
  <si>
    <t>Cuchillas de operación sin carga juego - N2</t>
  </si>
  <si>
    <t>Cuchillas de operación sin carga juego - N3</t>
  </si>
  <si>
    <t>Pararrayos juego - N2</t>
  </si>
  <si>
    <t>Pararrayos juego - N3</t>
  </si>
  <si>
    <t>Seccionadores trifásico bajo carga - N2</t>
  </si>
  <si>
    <t>Seccionadores trifásico bajo carga - N3</t>
  </si>
  <si>
    <t>Linea subterranea N4</t>
  </si>
  <si>
    <t>Módulo encapsulado en SF6 -  barra doble - N4</t>
  </si>
  <si>
    <t>Módulo encapsulado en SF6 -  transformador - N3</t>
  </si>
  <si>
    <t>Pararrayo - N2</t>
  </si>
  <si>
    <t>Planta de Emergencia - N3</t>
  </si>
  <si>
    <t>Planta de Emergencia - STN</t>
  </si>
  <si>
    <t>Planta de Emergencia - N4</t>
  </si>
  <si>
    <t>Poste metálico 27 m</t>
  </si>
  <si>
    <t>Reconectador - N2</t>
  </si>
  <si>
    <t>Reconectador - N3</t>
  </si>
  <si>
    <t>Regulador - N3</t>
  </si>
  <si>
    <t>Regulador de voltaje monofásico hasta 1000 KVA - N2</t>
  </si>
  <si>
    <t>Regulador de voltaje monofásico hasta 150 KVA - N2</t>
  </si>
  <si>
    <t>Regulador de voltaje monofásico hasta 276 KVA - N2</t>
  </si>
  <si>
    <t>Regulador de voltaje monofásico hasta 50 KVA - N2</t>
  </si>
  <si>
    <t>Regulador de voltaje monofásico hasta 500 KVA - N2</t>
  </si>
  <si>
    <t>Regulador de voltaje trifásicos de distribución - N2</t>
  </si>
  <si>
    <t>Seccionador monopolar - N2</t>
  </si>
  <si>
    <t>Seccionador monopolar - N3</t>
  </si>
  <si>
    <t>Seccionador trifásico - N2</t>
  </si>
  <si>
    <t>Tablero control, medida y protección Transformador o Acople - N3</t>
  </si>
  <si>
    <t>Tablero Diferencial de Barras - N4</t>
  </si>
  <si>
    <t>Tableros circuitos auxiliares N4</t>
  </si>
  <si>
    <t>Terminales SF6 - Aire - N3</t>
  </si>
  <si>
    <t>Terminales SF6 - Aire - N4</t>
  </si>
  <si>
    <t>Torrecilla metálica de celosia - N3</t>
  </si>
  <si>
    <t>Transformador seco 200 kVA  N2.</t>
  </si>
  <si>
    <t>Transformador de corriente - N4</t>
  </si>
  <si>
    <t>Transformador de corriente - N2</t>
  </si>
  <si>
    <t>Transformador de corriente - N3</t>
  </si>
  <si>
    <t>Transformador de puesta a tierra - N3</t>
  </si>
  <si>
    <t>Transformador de tensión N2</t>
  </si>
  <si>
    <t>Transformador de tensión N3</t>
  </si>
  <si>
    <t>Transformador de tensión N4</t>
  </si>
  <si>
    <t>Acople Aire - SF6 - STN</t>
  </si>
  <si>
    <t>Cable AAAC 1000 kcmil</t>
  </si>
  <si>
    <t>Cable AAAC 1590 kcmil</t>
  </si>
  <si>
    <t>Fuelles Amortiguación Vibraciones - STN</t>
  </si>
  <si>
    <t>Interruptor 230 kV - STN</t>
  </si>
  <si>
    <t>Interruptor 500 kV - STN</t>
  </si>
  <si>
    <t>Módulo encapsulado en SF6 - STN</t>
  </si>
  <si>
    <t>Seccionador tripolar 230 kV - STN</t>
  </si>
  <si>
    <t>Seccionador tripolar 500 kV - STN</t>
  </si>
  <si>
    <t>Seccionador tripolar 500 kV con cuchilla - STN</t>
  </si>
  <si>
    <t>Tableros auxiliares - STN</t>
  </si>
  <si>
    <t>Transformador de corriente 500 kV - STN</t>
  </si>
  <si>
    <t>Transformador de tensión 230 kV - STN</t>
  </si>
  <si>
    <t>Unidad</t>
  </si>
  <si>
    <t>Acero Estructural (kg)</t>
  </si>
  <si>
    <t>Aislador tipo huevo</t>
  </si>
  <si>
    <t>Arandela cuadrada de 16 mm</t>
  </si>
  <si>
    <t>Autotransformador monofásico (OLTC) de conexión al STN, capacidad final de 101 a 120 MVA</t>
  </si>
  <si>
    <t>Autotransformador monofásico (OLTC) de conexión al STN, capacidad final de 121 a 150 MVA</t>
  </si>
  <si>
    <t>Autotransformador monofásico (OLTC) de conexión al STN, capacidad final de 21 a 40 MVA</t>
  </si>
  <si>
    <t>Autotransformador monofásico (OLTC) de conexión al STN, capacidad final de 41 a 50 MVA</t>
  </si>
  <si>
    <t>Autotransformador monofásico (OLTC) de conexión al STN, capacidad final de 51 a 60 MVA</t>
  </si>
  <si>
    <t>Autotransformador monofásico (OLTC) de conexión al STN, capacidad final de 61 a 90 MVA</t>
  </si>
  <si>
    <t>Autotransformador monofásico (OLTC) de conexión al STN, capacidad final de 91 a 100 MVA</t>
  </si>
  <si>
    <t>Autotransformador monofásico (OLTC) de conexión al STN, capacidad final de hasta 20 MVA</t>
  </si>
  <si>
    <t>Banco de Baterías 50 A-h  - Serv aux STN</t>
  </si>
  <si>
    <t>Banco de condensadores montaje en poste 150kVAR</t>
  </si>
  <si>
    <t>Banco de condensadores montaje en poste 300kVAR</t>
  </si>
  <si>
    <t>Banco de condensadores montaje en poste 450kVAR</t>
  </si>
  <si>
    <t>Banco de condensadores montaje en poste 600kVAR</t>
  </si>
  <si>
    <t>Banco de condensadores montaje en poste 900kVAR</t>
  </si>
  <si>
    <t xml:space="preserve">Bastidores </t>
  </si>
  <si>
    <t xml:space="preserve">Cable UTP n5 </t>
  </si>
  <si>
    <t>Compensación reactiva para el nivel de tensión 2, capacidad entre 151 y 300 kVAR</t>
  </si>
  <si>
    <t>Compensación reactiva para el nivel de tensión 2, capacidad entre 301 y 450 kVAR</t>
  </si>
  <si>
    <t>Compensación reactiva para el nivel de tensión 2, capacidad entre 451 y 600 kVAR</t>
  </si>
  <si>
    <t>Compensación reactiva para el nivel de tensión 2, capacidad entre 601 y 900 kVAR</t>
  </si>
  <si>
    <t>Compensación reactiva para el nivel de tensión 2, capacidad entre 901 y 1200 kVAR</t>
  </si>
  <si>
    <t>Compensación reactiva para el nivel de tensión 2, capacidad entre 96 y 150 KVAR</t>
  </si>
  <si>
    <t>Compensación reactiva para el nivel de tensión 2, capacidad mayores 1200 kVAR</t>
  </si>
  <si>
    <t>Compensación reactiva para el nivel de tensión 3, capacidad entre 1 y 10 MVAR</t>
  </si>
  <si>
    <t>Compensación reactiva para el nivel de tensión 3, capacidad entre 11 a 20 MVAR</t>
  </si>
  <si>
    <t>Compensación reactiva para el nivel de tensión 3, capacidad entre 21 y 30 MVAR</t>
  </si>
  <si>
    <t>Compensación reactiva para el nivel de tensión 3, capacidad entre 31 y 40 MVAR</t>
  </si>
  <si>
    <t>Compensación reactiva para el nivel de tensión 4, capacidad final de 1 a 11 MVAr</t>
  </si>
  <si>
    <t>Compensación reactiva para el nivel de tensión 4, capacidad final de 11 a 20 MVAr</t>
  </si>
  <si>
    <t>Compensación reactiva para el nivel de tensión 4, capacidad final de 21 a 30 MVAr</t>
  </si>
  <si>
    <t>Compensación reactiva para el nivel de tensión 4, capacidad final de 31 a 40 MVAr</t>
  </si>
  <si>
    <t>Compensación reactiva para el nivel de tensión 4, capacidad final de 41 a 60 MVAr</t>
  </si>
  <si>
    <t>Compensación reactiva para el nivel de tensión 4, capacidad final de 61 a 75 MVAr</t>
  </si>
  <si>
    <t>Conector</t>
  </si>
  <si>
    <t>Conjunto de varillas de blindaje</t>
  </si>
  <si>
    <t>Control de bancos de capacitores</t>
  </si>
  <si>
    <t>Diagonales de madera o metalica</t>
  </si>
  <si>
    <t>Ducto PVC incluidas uniones 4"</t>
  </si>
  <si>
    <t>Ducto PVC incluidas uniones 6"</t>
  </si>
  <si>
    <t>Edificio de Control tipo 1</t>
  </si>
  <si>
    <t>Edificio de Control tipo 2</t>
  </si>
  <si>
    <t>Edificio de Control tipo 3</t>
  </si>
  <si>
    <t>Edificio de Control tipo 4</t>
  </si>
  <si>
    <t>Enlace de Comunicaciones Microondas</t>
  </si>
  <si>
    <t>Enlace de Comunicaciones Satelital</t>
  </si>
  <si>
    <t>Enlace de fibra óptica</t>
  </si>
  <si>
    <t>Enlace ICCP tipo 1</t>
  </si>
  <si>
    <t>Enlace ICCP tipo 2</t>
  </si>
  <si>
    <t>Enlace ICCP tipo 3</t>
  </si>
  <si>
    <t>Enlace ICCP tipo 4</t>
  </si>
  <si>
    <t>Equipo de medida</t>
  </si>
  <si>
    <t>Espárragos y/o pernos</t>
  </si>
  <si>
    <t>Gateway de comunicaciones</t>
  </si>
  <si>
    <t>Grapas y otros</t>
  </si>
  <si>
    <t>Impresora</t>
  </si>
  <si>
    <t>Interface de Usuario (IHM)</t>
  </si>
  <si>
    <t>Interruptor  N4</t>
  </si>
  <si>
    <t>Materiales para caja de conexión (doble)</t>
  </si>
  <si>
    <t>Materiales para caja de tiro (sencilla)</t>
  </si>
  <si>
    <t xml:space="preserve">Materiales para reconstrucción vias o andenes en concreto </t>
  </si>
  <si>
    <t xml:space="preserve">Materiales para reconstrucción vias o andenes en pavimento </t>
  </si>
  <si>
    <t>Materiales para reposición zona verde</t>
  </si>
  <si>
    <t xml:space="preserve">Metros lineales de Malla Eslabonada (cerramiento) </t>
  </si>
  <si>
    <t>Mobiliario local</t>
  </si>
  <si>
    <t>Muerto de concreto</t>
  </si>
  <si>
    <t>Caseta de control y Obras Civiles Tipo 1</t>
  </si>
  <si>
    <t>Poste de concreto de 27 m</t>
  </si>
  <si>
    <t>Referencia de Tiempo, GPS</t>
  </si>
  <si>
    <t>Relé diferencial 87</t>
  </si>
  <si>
    <t>SCADA tipo 1.</t>
  </si>
  <si>
    <t xml:space="preserve">SCADA tipo 2 </t>
  </si>
  <si>
    <t xml:space="preserve">SCADA tipo 3 </t>
  </si>
  <si>
    <t>SCADA tipo 4</t>
  </si>
  <si>
    <t>Seccionador Tripolar N4</t>
  </si>
  <si>
    <t>Seccionador tripolar N3</t>
  </si>
  <si>
    <t>Seccionador Tripolar con Cuchilla de Puesta a Tierra N4</t>
  </si>
  <si>
    <t>Seccionador tripolar con Cuchilla de puesta a tierra N3</t>
  </si>
  <si>
    <t>Seccionador tripolar con Cuchilla de puesta a tierra N2</t>
  </si>
  <si>
    <t>Seccionalizador eléctrico (Motorizado) 400 A en Aceite</t>
  </si>
  <si>
    <t>Sistema de Comunicaciones por onda portadora</t>
  </si>
  <si>
    <t>Sistema de Comunicaciones tipo 1</t>
  </si>
  <si>
    <t>Sistema de Comunicaciones tipo 2</t>
  </si>
  <si>
    <t>Sistema de Comunicaciones tipo 3</t>
  </si>
  <si>
    <t>Sistema de Comunicaciones tipo 4</t>
  </si>
  <si>
    <t>Sistema de Gestión de Distribución: DMS tipo 1</t>
  </si>
  <si>
    <t>Sistema de Gestión de Distribución: DMS tipo 2</t>
  </si>
  <si>
    <t>Sistema de Gestión de Distribución: DMS tipo 3</t>
  </si>
  <si>
    <t>Sistema de Gestión de Distribución: DMS tipo 4</t>
  </si>
  <si>
    <t>Sistema de gestión de protecciones</t>
  </si>
  <si>
    <t>Sistema de Información Geográfico: GIS tipo 1</t>
  </si>
  <si>
    <t>Sistema de Información Geográfico: GIS tipo 2</t>
  </si>
  <si>
    <t>Sistema de Información Geográfico: GIS tipo 3</t>
  </si>
  <si>
    <t>Sistema de Información Geográfico: GIS tipo 4</t>
  </si>
  <si>
    <t>Sistema de Manejo de Energía: EMS tipo 1</t>
  </si>
  <si>
    <t>Sistema de Manejo de Energía: EMS tipo 2</t>
  </si>
  <si>
    <t>Sistema de Manejo de Energía: EMS tipo 3</t>
  </si>
  <si>
    <t>Sistema de Manejo de Energía: EMS tipo 4</t>
  </si>
  <si>
    <t>Sistema de Teleprotección</t>
  </si>
  <si>
    <t>Sistemas de medida calidad  y registro (DES-FES, PQ, KWH) tipo 1</t>
  </si>
  <si>
    <t>Sistemas de medida calidad y registro (DES-FES, PQ, KWH) tipo 2</t>
  </si>
  <si>
    <t>Sistemas de medida calidad y registro (DES-FES, PQ, KWH) tipo 3</t>
  </si>
  <si>
    <t>Sistemas de medida calidad y registro (DES-FES, PQ, KWH) tipo 4</t>
  </si>
  <si>
    <t xml:space="preserve">Switch 16 entradas </t>
  </si>
  <si>
    <t>Tablero de control, medida y protección -Nivel 4</t>
  </si>
  <si>
    <t>Tablero de control, medida y protección - bahía transformador</t>
  </si>
  <si>
    <t>Tablero de control, medida y protección Línea N2</t>
  </si>
  <si>
    <t>Templete 3/8" con accesorios (Conjunto)</t>
  </si>
  <si>
    <t>Tornillo de carruaje 5/8" x 11/2"</t>
  </si>
  <si>
    <t>Transformador trifásico (OLTC) de conexión al STN capacidad final de 101 a 120 MVA</t>
  </si>
  <si>
    <t>Transformador trifásico (OLTC) de conexión al STN capacidad final de 61 a 90 MVA</t>
  </si>
  <si>
    <t>Transformador trifásico (OLTC) de conexión al STN, capacidad final de 11 a 20 MVA</t>
  </si>
  <si>
    <t>Transformador trifásico (OLTC) de conexión al STN, capacidad final de 121 a 150 MVA</t>
  </si>
  <si>
    <t>Transformador trifásico (OLTC) de conexión al STN, capacidad final de 151 a 180 MVA</t>
  </si>
  <si>
    <t>Transformador trifásico (OLTC) de conexión al STN, capacidad final de 21 a 40 MVA</t>
  </si>
  <si>
    <t>Transformador trifásico (OLTC) de conexión al STN, capacidad final de 41 a 50 MVA</t>
  </si>
  <si>
    <t>Transformador trifásico (OLTC) de conexión al STN, capacidad final de 51 a 60 MVA</t>
  </si>
  <si>
    <t>Transformador trifásico (OLTC) de conexión al STN, capacidad final de 91 a 100 MVA</t>
  </si>
  <si>
    <t>Transformador trifásico (OLTC) de conexión al STN, capacidad final de hasta  10  MVA</t>
  </si>
  <si>
    <t>Transición aérea - subterránea (36kV)</t>
  </si>
  <si>
    <t>Tubo de hierro galvanizado de 1/2"   (3 m)</t>
  </si>
  <si>
    <t>Unidad de Adquisición de datos</t>
  </si>
  <si>
    <t>Unidad de Calidad de Potencia (PQ) CREG 024 de 2005</t>
  </si>
  <si>
    <t>Unidad Terminal Remota</t>
  </si>
  <si>
    <t>Aislador poste</t>
  </si>
  <si>
    <t>Aisladores de goma siliconada para 500 kV  - M AT STN</t>
  </si>
  <si>
    <t>Descargador de sobretensiones 230 kV</t>
  </si>
  <si>
    <t>Sistema Registro de fallas</t>
  </si>
  <si>
    <t>Accesorios para puesta a tierra</t>
  </si>
  <si>
    <t>Barraje de derivación subterráneo - N2</t>
  </si>
  <si>
    <t>Celda de medida - N2</t>
  </si>
  <si>
    <t>Empalmes - N4</t>
  </si>
  <si>
    <t>Guardacabos</t>
  </si>
  <si>
    <t>Obra Civil Caseta Control - N3</t>
  </si>
  <si>
    <t>Módulo encapsulado en SF6 -  barra sencilla - N4</t>
  </si>
  <si>
    <t>Cable ACSR 2/0 AWG. Semiaislado</t>
  </si>
  <si>
    <t>Cable ACSR 4/0 AWG. Semiaislado</t>
  </si>
  <si>
    <t>Poste de concreto de 14 m 1350 kg</t>
  </si>
  <si>
    <t>Bayoneta - N2 o N3</t>
  </si>
  <si>
    <t>Cable ACSR 1 AWG. Semiaislado</t>
  </si>
  <si>
    <t>Cable ACSR 1/0 AWG. Semiaislado</t>
  </si>
  <si>
    <t>Poste de concreto de 12 m 750 kg</t>
  </si>
  <si>
    <t>Cable ACSR 2 AWG. Semiaislado</t>
  </si>
  <si>
    <t>Cable ACSR 4 AWG semiaislado</t>
  </si>
  <si>
    <t>Conductores tipo 1 semiaislado( 3 * 1/0 AACC Aisl + 1/0 ACSR/AW-AWAC )</t>
  </si>
  <si>
    <t>Conductores tipo 2 semiaislado( 3 * 266.8 AAAC Aisl + 1/0 ACSR/AW-AWAC )</t>
  </si>
  <si>
    <t>Comunicación publica conmutada</t>
  </si>
  <si>
    <t>Módulo encapsulado en SF6 Linea -  barra sencilla  - N3</t>
  </si>
  <si>
    <t>Módulo encapsulado en SF6 Linea -  barra doble - N3</t>
  </si>
  <si>
    <t>cable de cobre # 2 600V</t>
  </si>
  <si>
    <t>Cable de cobre # 2/0 600V</t>
  </si>
  <si>
    <t>Cable de cobre # 4/0 600V</t>
  </si>
  <si>
    <t>Cable ACSR 33 kcmil</t>
  </si>
  <si>
    <t>Cable de Control 19 x 14 600 V</t>
  </si>
  <si>
    <t>Cable de Control 4 x 10 600 V</t>
  </si>
  <si>
    <t>Cable de Control 4 x 12 600 V</t>
  </si>
  <si>
    <t>Cable de Control 4 x 2 600 V</t>
  </si>
  <si>
    <t>Cable de Control 4 x 8 600 V</t>
  </si>
  <si>
    <t>Cable ACSR 266.8 Kcmil</t>
  </si>
  <si>
    <t>Gl</t>
  </si>
  <si>
    <t>Cable de Cobre 500 kcmil 600V</t>
  </si>
  <si>
    <t>Tablero de control medida y proteccion de linea - N3</t>
  </si>
  <si>
    <t>Adaptador Anillo Bola</t>
  </si>
  <si>
    <t>Celda de Interconexion Barra Doble Sub Metal Clad</t>
  </si>
  <si>
    <t>Espiga Para Extremo de Poste</t>
  </si>
  <si>
    <t>Interruptor de transferencia en SF6 con Telecomando</t>
  </si>
  <si>
    <t>Fibra óptica Adosada Monomodo</t>
  </si>
  <si>
    <t>Aislador Poste 500KV</t>
  </si>
  <si>
    <t>Celda entrada transformador - N3</t>
  </si>
  <si>
    <t>Cable AAAC XLPE 500 kcmil - N2</t>
  </si>
  <si>
    <t>Gabinete de protección de barras - N4</t>
  </si>
  <si>
    <t>Ductos de Conexión Doble Barra Encapsulado SF6 - STN</t>
  </si>
  <si>
    <t>Transición aérea - subterránea</t>
  </si>
  <si>
    <t>Nacional</t>
  </si>
  <si>
    <t>Internacional</t>
  </si>
  <si>
    <t>Gabinete control, medida y protección - N3</t>
  </si>
  <si>
    <t>Total</t>
  </si>
  <si>
    <t>Acople Aire - SF6</t>
  </si>
  <si>
    <t>Cables de Control y Fuerza Modulo</t>
  </si>
  <si>
    <t>Campo genérico móvil encapsulado</t>
  </si>
  <si>
    <t>Celda  transformador</t>
  </si>
  <si>
    <t>Celda de interconexión</t>
  </si>
  <si>
    <t>Celda de medida</t>
  </si>
  <si>
    <t>Celda Línea</t>
  </si>
  <si>
    <t>Cortacircuitos monopolar</t>
  </si>
  <si>
    <t>Descargador de sobretensiones</t>
  </si>
  <si>
    <t>Diferencial de barras</t>
  </si>
  <si>
    <t>Dispositivo de Protección contra Sobretensiones (DPS)</t>
  </si>
  <si>
    <t>Ducto de barras o cables llegada trafo</t>
  </si>
  <si>
    <t>Estructura en concreto (Postes)</t>
  </si>
  <si>
    <t>Fuelles Amortiguación Vibraciones</t>
  </si>
  <si>
    <t>Interruptor</t>
  </si>
  <si>
    <t>Malla de puesta a tierra</t>
  </si>
  <si>
    <t>Material de conexión AT</t>
  </si>
  <si>
    <t>Módulo genérico</t>
  </si>
  <si>
    <t>Módulo genérico - Línea Transformador</t>
  </si>
  <si>
    <t>Módulo genérico con equipo encapsulado</t>
  </si>
  <si>
    <t xml:space="preserve">Postes de concreto </t>
  </si>
  <si>
    <t>Reconectador</t>
  </si>
  <si>
    <t>Seccionador con cuchilla</t>
  </si>
  <si>
    <t>Seccionador Tripolar</t>
  </si>
  <si>
    <t>Seccionador Tripolar con Cuchilla de Puesta a Tierra</t>
  </si>
  <si>
    <t>Seccionador-fusible</t>
  </si>
  <si>
    <t>Servicios Auxiliares</t>
  </si>
  <si>
    <t>Sistema de Gestión de Protecciones</t>
  </si>
  <si>
    <t>Subestación Móvil</t>
  </si>
  <si>
    <t>Tablero de control, medida y protección Línea</t>
  </si>
  <si>
    <t>Tablero de control, medida y protección Transformador o Acople</t>
  </si>
  <si>
    <t>Terminales SF6</t>
  </si>
  <si>
    <t>Transformador de corriente</t>
  </si>
  <si>
    <t>Transformador de Servicios Auxiliares</t>
  </si>
  <si>
    <t>Transformador de tensión</t>
  </si>
  <si>
    <t>Postes de concreto 8 metros 510 kg  (tensión de rotura)</t>
  </si>
  <si>
    <t>Postes de concreto 8 metros  750 kg</t>
  </si>
  <si>
    <t>Postes de concreto 9 metros  510 kg</t>
  </si>
  <si>
    <t>Postes de concreto 9 metros  750 kg</t>
  </si>
  <si>
    <t>Postes de concreto 10 metros  510 kg</t>
  </si>
  <si>
    <t>Postes de concreto 10 metros  1050 kg</t>
  </si>
  <si>
    <t>Postes de concreto 12 metros  510 kg</t>
  </si>
  <si>
    <t>Postes de concreto 12 metros  750 kg</t>
  </si>
  <si>
    <t>Postes de concreto 12 metros  1050 kg</t>
  </si>
  <si>
    <t>Postes de concreto de 14 m de 750 kg</t>
  </si>
  <si>
    <t>Postes de concreto de 16 m de 1050 kg</t>
  </si>
  <si>
    <t xml:space="preserve">Postes metálico 8 metros 510 kg  </t>
  </si>
  <si>
    <t>Postes metálico 8 metros  750 kg</t>
  </si>
  <si>
    <t>Postes metálico 9 metros  510 kg</t>
  </si>
  <si>
    <t>Postes metálico 9 metros  750 kg</t>
  </si>
  <si>
    <t>Postes metálico 10 metros  510 kg</t>
  </si>
  <si>
    <t>Postes metálicos 10 metros  1050 kg</t>
  </si>
  <si>
    <t>Postes metálicos 12 metros  510 kg</t>
  </si>
  <si>
    <t>Postes metálicos 12 metros  750 kg</t>
  </si>
  <si>
    <t>Postes metálico 12 metros  1050 kg</t>
  </si>
  <si>
    <t>Postes metálicos de 14 m de 750 kg</t>
  </si>
  <si>
    <t>Postes metálicos de 16 m de 1050 kg</t>
  </si>
  <si>
    <t xml:space="preserve">Postes en Fibra de Vidrio 8 metros 510 kg  </t>
  </si>
  <si>
    <t>Postes en Fibra de Vidrio 8 metros  750 kg</t>
  </si>
  <si>
    <t>Postes en Fibra de Vidrio 9 metros  510 kg</t>
  </si>
  <si>
    <t>Postes en Fibra de Vidrio 9 metros  750 kg</t>
  </si>
  <si>
    <t>Postes en Fibra de Vidrio 10 metros  510 kg</t>
  </si>
  <si>
    <t>Postes en Fibra de Vidrio 10 metros  1050 kg</t>
  </si>
  <si>
    <t>Postes en Fibra de Vidrio 12 metros  510 kg</t>
  </si>
  <si>
    <t>Postes en Fibra de Vidrio 12 metros  750 kg</t>
  </si>
  <si>
    <t>Postes en Fibra de Vidrio 12 metros  1050 kg</t>
  </si>
  <si>
    <t>Postes en Fibra de Vidrio de 14 m de 750 kg</t>
  </si>
  <si>
    <t>Postes en Fibra de Vidrio de 16 m de 1050 kg</t>
  </si>
  <si>
    <t xml:space="preserve">Postes de madera  8 metros liviano  </t>
  </si>
  <si>
    <t xml:space="preserve">Postes de madera  8 metros pesado </t>
  </si>
  <si>
    <t xml:space="preserve">Postes de madera  9 metros liviano  </t>
  </si>
  <si>
    <t xml:space="preserve">Postes de madera  9 metros pesado </t>
  </si>
  <si>
    <t xml:space="preserve">Postes de madera  10 metros liviano  </t>
  </si>
  <si>
    <t xml:space="preserve">Postes de madera  10 metros pesado </t>
  </si>
  <si>
    <t xml:space="preserve">Postes de madera  12 metros liviano  </t>
  </si>
  <si>
    <t xml:space="preserve">Postes de madera  12 metros pesado </t>
  </si>
  <si>
    <t>Torrecillas metálicas 8 metros 510 kg</t>
  </si>
  <si>
    <t>Torrecillas metálicas 8 metros 750 kg</t>
  </si>
  <si>
    <t>Torrecillas metálicas 10 metros 510 kg</t>
  </si>
  <si>
    <t>Torrecillas metálicas 10 metros 750 kg</t>
  </si>
  <si>
    <t>Torrecillas metálicas 12 metros 510 kg</t>
  </si>
  <si>
    <t>Torrecillas metálicas 12 metros 750 kg</t>
  </si>
  <si>
    <t>Torrecillas metálicas 12 metros 1050 kg</t>
  </si>
  <si>
    <t>Torrecilla de celosía de suspensión para 34.5 kV ó 44 kV</t>
  </si>
  <si>
    <t xml:space="preserve">Postes de concreto en H 8 metros 510 kg  </t>
  </si>
  <si>
    <t>Postes de concreto en H 8 metros  750 kg</t>
  </si>
  <si>
    <t>Postes de concreto en H 9 metros  510 kg</t>
  </si>
  <si>
    <t>Postes de concreto en H 9 metros  750 kg</t>
  </si>
  <si>
    <t>Postes de concreto en H 10 metros  510 kg</t>
  </si>
  <si>
    <t>Postes de concreto en H 10 metros  1050 kg</t>
  </si>
  <si>
    <t>Postes de concreto en H 12 metros  510 kg</t>
  </si>
  <si>
    <t>Postes de concreto en H 12 metros  750 kg</t>
  </si>
  <si>
    <t>Postes de concreto en H 12 metros  1050 kg</t>
  </si>
  <si>
    <t>Postes de concreto en H de 14 m de 750 kg</t>
  </si>
  <si>
    <t>Postes de concreto en H de 16 m de 1050 kg</t>
  </si>
  <si>
    <t xml:space="preserve">Postes metálico en H 8 metros 510 kg  </t>
  </si>
  <si>
    <t>Postes metálico en H 8 metros  750 kg</t>
  </si>
  <si>
    <t>Postes metálico en H 9 metros  510 kg</t>
  </si>
  <si>
    <t>Postes metálico en H 9 metros  750 kg</t>
  </si>
  <si>
    <t>Postes metálico en H 10 metros  510 kg</t>
  </si>
  <si>
    <t>Postes metálicos en H 10 metros  1050 kg</t>
  </si>
  <si>
    <t>Postes metálicos en H 12 metros  510 kg</t>
  </si>
  <si>
    <t>Postes metálicos en H 12 metros  750 kg</t>
  </si>
  <si>
    <t>Postes metálico en H 12 metros  1050 kg</t>
  </si>
  <si>
    <t>Postes metálicos en H de 14 m de 750 kg</t>
  </si>
  <si>
    <t>Postes metálicos en H de 16 m de 1050 kg</t>
  </si>
  <si>
    <t xml:space="preserve">Postes de Fibra de Vidrio en H 8 metros 510 kg  </t>
  </si>
  <si>
    <t>Postes de Fibra de Vidrio en H 8 metros  750 kg</t>
  </si>
  <si>
    <t>Postes de Fibra de Vidrio en H 9 metros  510 kg</t>
  </si>
  <si>
    <t>Postes de Fibra de Vidrio en H 9 metros  750 kg</t>
  </si>
  <si>
    <t>Postes de Fibra de Vidrio en H 10 metros  510 kg</t>
  </si>
  <si>
    <t>Postes de Fibra de Vidrio en H 10 metros  1050 kg</t>
  </si>
  <si>
    <t>Postes de Fibra de Vidrio en H 12 metros  510 kg</t>
  </si>
  <si>
    <t>Postes de Fibra de Vidrio en H 12 metros  750 kg</t>
  </si>
  <si>
    <t>Postes de Fibra de Vidrio en H 12 metros  1050 kg</t>
  </si>
  <si>
    <t>Postes de Fibra de Vidrio en H de 14 m de 750 kg</t>
  </si>
  <si>
    <t>Postes de Fibra de Vidrio en H de 16 m de 1050 kg</t>
  </si>
  <si>
    <t xml:space="preserve">Estructura de concreto </t>
  </si>
  <si>
    <t>Torre metálica de celosía  configuración triangular</t>
  </si>
  <si>
    <t>Torre metálica de celosía configuración horizontal</t>
  </si>
  <si>
    <t>Torre de suspensión (Ton)</t>
  </si>
  <si>
    <t>Otro:</t>
  </si>
  <si>
    <t>Postes de concreto con templetes 8 metros 510 kg  (tensión de rotura)</t>
  </si>
  <si>
    <t>Postes de concreto con templetes 8 metros  750 kg</t>
  </si>
  <si>
    <t>Postes de concreto con templetes 9 metros  510 kg</t>
  </si>
  <si>
    <t>Postes de concreto con templetes 9 metros  750 kg</t>
  </si>
  <si>
    <t>Postes de concreto con templetes 10 metros  510 kg</t>
  </si>
  <si>
    <t>Postes de concreto con templetes 10 metros  1050 kg</t>
  </si>
  <si>
    <t>Postes de concreto con templetes 12 metros  510 kg</t>
  </si>
  <si>
    <t>Postes de concreto con templetes 12 metros  750 kg</t>
  </si>
  <si>
    <t>Postes de concreto con templetes 12 metros  1050 kg</t>
  </si>
  <si>
    <t>Postes de concreto con templetes de 14 m de 750 kg</t>
  </si>
  <si>
    <t>Postes de concreto con templetes de 16 m de 1050 kg</t>
  </si>
  <si>
    <t xml:space="preserve">Postes de concreto Autosoportado 8 metros 510 kg </t>
  </si>
  <si>
    <t>Postes de concreto Autosoportado 8 metros  750 kg</t>
  </si>
  <si>
    <t>Postes de concreto Autosoportado 9 metros  510 kg</t>
  </si>
  <si>
    <t>Postes de concreto Autosoportado 9 metros  750 kg</t>
  </si>
  <si>
    <t>Postes de concreto Autosoportado 10 metros  510 kg</t>
  </si>
  <si>
    <t>Postes de concreto Autosoportado 10 metros  1050 kg</t>
  </si>
  <si>
    <t>Postes de concreto Autosoportado 12 metros  510 kg</t>
  </si>
  <si>
    <t>Postes de concreto Autosoportado 12 metros  750 kg</t>
  </si>
  <si>
    <t>Postes de concreto Autosoportado 12 metros  1050 kg</t>
  </si>
  <si>
    <t>Postes de concreto Autosoportado de 14 m de 750 kg</t>
  </si>
  <si>
    <t>Postes de concreto Autosoportado de 16 m de 1050 kg</t>
  </si>
  <si>
    <t xml:space="preserve">Postes de concreto en H con templetes 8 metros 510 kg  </t>
  </si>
  <si>
    <t>Postes de concreto en H con templetes 8 metros  750 kg</t>
  </si>
  <si>
    <t>Postes de concreto en H con templetes 9 metros  510 kg</t>
  </si>
  <si>
    <t>Postes de concreto en H con templetes 9 metros  750 kg</t>
  </si>
  <si>
    <t>Postes de concreto en H con templetes 10 metros  510 kg</t>
  </si>
  <si>
    <t>Postes de concreto en H con templetes 10 metros  1050 kg</t>
  </si>
  <si>
    <t>Postes de concreto en H con templetes 12 metros  510 kg</t>
  </si>
  <si>
    <t>Postes de concreto en H con templetes 12 metros  750 kg</t>
  </si>
  <si>
    <t>Postes de concreto en H con templetes 12 metros  1050 kg</t>
  </si>
  <si>
    <t>Postes de concreto en H con templetes de 14 m de 750 kg</t>
  </si>
  <si>
    <t>Postes de concreto en H con templetes de 16 m de 1050 kg</t>
  </si>
  <si>
    <t xml:space="preserve">Postes de concreto en H Autosoportado 8 metros 510 kg </t>
  </si>
  <si>
    <t>Postes de concreto en H Autosoportado  8 metros  750 kg</t>
  </si>
  <si>
    <t>Postes de concreto en H Autosoportado 9 metros  510 kg</t>
  </si>
  <si>
    <t>Postes de concreto en H Autosoportado 9 metros  750 kg</t>
  </si>
  <si>
    <t>Postes de concreto en H Autosoportado 10 metros  510 kg</t>
  </si>
  <si>
    <t>Postes de concreto en H Autosoportado 10 metros  1050 kg</t>
  </si>
  <si>
    <t>Postes de concreto en H Autosoportado 12 metros  510 kg</t>
  </si>
  <si>
    <t>Postes de concreto en H Autosoportado 12 metros  750 kg</t>
  </si>
  <si>
    <t>Postes de concreto en H Autosoportado 12 metros  1050 kg</t>
  </si>
  <si>
    <t>Postes de concreto en H Autosoportado de 14 m de 750 kg</t>
  </si>
  <si>
    <t>Postes de concreto en H Autosoportado de 16 m de 1050 kg</t>
  </si>
  <si>
    <t xml:space="preserve">Postes metálico con templetes 8 metros 510 kg  </t>
  </si>
  <si>
    <t>Postes metálico con templetes 8 metros  750 kg</t>
  </si>
  <si>
    <t>Postes metálico con templetes 9 metros  510 kg</t>
  </si>
  <si>
    <t>Postes metálico con templetes 9 metros  750 kg</t>
  </si>
  <si>
    <t>Postes metálico con templetes 10 metros  510 kg</t>
  </si>
  <si>
    <t>Postes metálicos con templetes 10 metros  1050 kg</t>
  </si>
  <si>
    <t>Postes metálicos con templetes 12 metros  510 kg</t>
  </si>
  <si>
    <t>Postes metálicos con templetes 12 metros  750 kg</t>
  </si>
  <si>
    <t>Postes metálico con templetes 12 metros  1050 kg</t>
  </si>
  <si>
    <t>Postes metálicos con templetes de 14 m de 750 kg</t>
  </si>
  <si>
    <t>Postes metálicos con templetes de 16 m de 1050 kg</t>
  </si>
  <si>
    <t xml:space="preserve">Postes metálico Autosoportado 8 metros 510 kg  </t>
  </si>
  <si>
    <t>Postes metálico Autosoportado 8 metros  750 kg</t>
  </si>
  <si>
    <t>Postes metálico Autosoportado  9 metros  510 kg</t>
  </si>
  <si>
    <t>Postes metálico Autosoportado 9 metros  750 kg</t>
  </si>
  <si>
    <t>Postes metálico Autosoportado 10 metros  510 kg</t>
  </si>
  <si>
    <t>Postes metálicos Autosoportado 10 metros  1050 kg</t>
  </si>
  <si>
    <t>Postes metálicos Autosoportado 12 metros  510 kg</t>
  </si>
  <si>
    <t>Postes metálicos Autosoportado 12 metros  750 kg</t>
  </si>
  <si>
    <t>Postes metálico Autosoportado 12 metros  1050 kg</t>
  </si>
  <si>
    <t>Postes metálicos Autosoportado de 14 m de 750 kg</t>
  </si>
  <si>
    <t>Postes metálicos Autosoportado de 16 m de 1050 kg</t>
  </si>
  <si>
    <t xml:space="preserve">Postes metálico en H con templetes 8 metros 510 kg  </t>
  </si>
  <si>
    <t>Postes metálico en H con templetes 8 metros  750 kg</t>
  </si>
  <si>
    <t>Postes metálico en H con templetes 9 metros  510 kg</t>
  </si>
  <si>
    <t>Postes metálico en H con templetes 9 metros  750 kg</t>
  </si>
  <si>
    <t>Postes metálico en H con templetes 10 metros  510 kg</t>
  </si>
  <si>
    <t>Postes metálicos en H con templetes 10 metros  1050 kg</t>
  </si>
  <si>
    <t>Postes metálicos en H con templetes 12 metros  510 kg</t>
  </si>
  <si>
    <t>Postes metálicos en H con templetes 12 metros  750 kg</t>
  </si>
  <si>
    <t>Postes metálico en H con templetes 12 metros  1050 kg</t>
  </si>
  <si>
    <t>Postes metálicos en H con templetes de 14 m de 750 kg</t>
  </si>
  <si>
    <t>Postes metálicos en H con templetes de 16 m de 1050 kg</t>
  </si>
  <si>
    <t xml:space="preserve">Postes metálico en H Autosoportado 8 metros 510 kg  </t>
  </si>
  <si>
    <t>Postes metálico en H Autosoportado 8 metros  750 kg</t>
  </si>
  <si>
    <t>Postes metálico en H Autosoportado  9 metros  510 kg</t>
  </si>
  <si>
    <t>Postes metálico en H Autosoportado 9 metros  750 kg</t>
  </si>
  <si>
    <t>Postes metálico en H Autosoportado 10 metros  510 kg</t>
  </si>
  <si>
    <t>Postes metálicos en H Autosoportado 10 metros  1050 kg</t>
  </si>
  <si>
    <t>Postes metálicos en H Autosoportado 12 metros  510 kg</t>
  </si>
  <si>
    <t>Postes metálicos en H Autosoportado 12 metros  750 kg</t>
  </si>
  <si>
    <t>Postes metálico en H Autosoportado 12 metros  1050 kg</t>
  </si>
  <si>
    <t>Postes metálicos en H Autosoportado de 14 m de 750 kg</t>
  </si>
  <si>
    <t>Postes metálicos en H Autosoportado de 16 m de 1050 kg</t>
  </si>
  <si>
    <t xml:space="preserve">Estructura de Concreto Autosoportada </t>
  </si>
  <si>
    <t>R300 Trilliza</t>
  </si>
  <si>
    <t>Torre de retención (Ton)</t>
  </si>
  <si>
    <t>Cadena de aisladores de porcelana</t>
  </si>
  <si>
    <t>Cadena de aisladores polimérico</t>
  </si>
  <si>
    <t>Cadena de aisladores de vidrio</t>
  </si>
  <si>
    <t>Line post de porcelana</t>
  </si>
  <si>
    <t>Line post polimérico</t>
  </si>
  <si>
    <t>Line post de vidrio</t>
  </si>
  <si>
    <t>Tipo Pin</t>
  </si>
  <si>
    <t>OPGW</t>
  </si>
  <si>
    <t>ADSS</t>
  </si>
  <si>
    <t>Ad-lash</t>
  </si>
  <si>
    <t>Grapada</t>
  </si>
  <si>
    <t>Encintada</t>
  </si>
  <si>
    <t>Amortiguador</t>
  </si>
  <si>
    <t>Grapa</t>
  </si>
  <si>
    <t>Conectores</t>
  </si>
  <si>
    <t>Bayoneta</t>
  </si>
  <si>
    <t>Cruceta</t>
  </si>
  <si>
    <t>Diagonales</t>
  </si>
  <si>
    <t>Otros accesorios</t>
  </si>
  <si>
    <t>Varilla de cobre 2400mm x 5/8"</t>
  </si>
  <si>
    <t>Alambre de cobre No 4 AWG</t>
  </si>
  <si>
    <t>Conector para varilla de cobre</t>
  </si>
  <si>
    <t xml:space="preserve">Aislador  tipo suspensión en resina epóxica </t>
  </si>
  <si>
    <t xml:space="preserve">Aislador de suspensión tipo disco 10" </t>
  </si>
  <si>
    <t>Aislador de suspensión tipo disco 6"</t>
  </si>
  <si>
    <t xml:space="preserve">Aislador de suspensión tipo pin en resina epóxica </t>
  </si>
  <si>
    <t xml:space="preserve">Aislador tipo carrete </t>
  </si>
  <si>
    <t>Aislador tipo espigo ANSI 56-3</t>
  </si>
  <si>
    <t>Aislador tipo espigo para 34.5 kV ó 44 kV</t>
  </si>
  <si>
    <t>Aislador tipo huevo para templetes para 34.5 a 44 kV</t>
  </si>
  <si>
    <t>Aislador tipo pin para 34.5 a 44 kV</t>
  </si>
  <si>
    <t>Aislador tipo tensor para 34.5 kV ó 44 kV</t>
  </si>
  <si>
    <t xml:space="preserve">Aislador tipo tensor para BT </t>
  </si>
  <si>
    <t xml:space="preserve">Aislador tipo tensor para MT </t>
  </si>
  <si>
    <t>Cadena de aisladores de porcelana para 34.5 a 44 kV</t>
  </si>
  <si>
    <t>Cadena de aisladores polimérica para 34.5 a 44 kV</t>
  </si>
  <si>
    <t>Cadena de aisladores de retención</t>
  </si>
  <si>
    <t xml:space="preserve">Cadena de aisladores de suspención </t>
  </si>
  <si>
    <t>Aisladores por tipo de material</t>
  </si>
  <si>
    <t>Cables de aluminio desnudos  ACSR  Nº 4</t>
  </si>
  <si>
    <t>Cables de aluminio desnudos  ACSR  Nº 2</t>
  </si>
  <si>
    <t>Cables de aluminio desnudos  ACSR  Nº 1/0</t>
  </si>
  <si>
    <t>Cables de aluminio desnudos  ACSR  Nº 2/0</t>
  </si>
  <si>
    <t>Cables de aluminio desnudos  ACSR  Nº 4/0</t>
  </si>
  <si>
    <t>Cables de aluminio desnudos  ACSR  Nº 266 MCM</t>
  </si>
  <si>
    <t>Cables de aluminio desnudos  ACSR  Nº  336 MCM</t>
  </si>
  <si>
    <t>Cables de aluminio desnudos  ASC   Nº 4</t>
  </si>
  <si>
    <t>Cables de aluminio desnudos  ASC  Nº 2</t>
  </si>
  <si>
    <t>Cables de aluminio desnudos  ASC  Nº 1/0</t>
  </si>
  <si>
    <t>Cables de aluminio desnudos  ASC  Nº 2/0</t>
  </si>
  <si>
    <t>Cables de aluminio desnudos  ASC  Nº 4/0</t>
  </si>
  <si>
    <t>Cables de aluminio desnudos  ASC   Nº 266 MCM</t>
  </si>
  <si>
    <t>Cables de aluminio desnudos  ASC   Nº 336 MCM</t>
  </si>
  <si>
    <t>Cable de cobre aislado 15 KV  Nº 2 AWG- XLP</t>
  </si>
  <si>
    <t>Cable de cobre aislado 15 KV  Nº 1/0 AWG- XLP</t>
  </si>
  <si>
    <t>Cable de cobre aislado 15 KV  Nº 2/0 AWG- XLP</t>
  </si>
  <si>
    <t>Cable de cobre aislado 15 KV  Nº 3/0 AWG- XLP</t>
  </si>
  <si>
    <t>Cable de Cobre aislado XLP o  EPR, 15 kV- 4 AWG</t>
  </si>
  <si>
    <t>Cable de cobre aislado 15 KV  Nº 4/0 AWG- XLP</t>
  </si>
  <si>
    <t>Cable de cobre aislado 15 KV  Nº 266 MCM AWG- XLP</t>
  </si>
  <si>
    <t>Cable de cobre aislado 15 KV  Nº 300 MCM AWG- XLP</t>
  </si>
  <si>
    <t>Cable ecológico XLP</t>
  </si>
  <si>
    <t>Cable de aluminio aislado  trenzado 1x2 +3x1/0 AWG- ASC</t>
  </si>
  <si>
    <t>Cable de aluminio aislado  trenzado 1x2 +3x4/0 AWG- ASC</t>
  </si>
  <si>
    <t>Cable de aluminio aislado  trenzado 4x Nº2 AWG- ASC</t>
  </si>
  <si>
    <t>Cable de acero de 1/4</t>
  </si>
  <si>
    <t>Cable de acero de 3/8</t>
  </si>
  <si>
    <t>Cable 2 AWG de cobre para puesta a tierra (m)</t>
  </si>
  <si>
    <t>Cable 4 AWG de cobre para puesta a tierra (m)</t>
  </si>
  <si>
    <t>Cable 1/0 AACC Aislado + 1/0 ACSR/AW-AWAC</t>
  </si>
  <si>
    <t>Cable 266 AAAC Aislado + 1/0 ACSR/AW-AWAC</t>
  </si>
  <si>
    <t>Cable subterráneo monopolar 750 kCM aislamiento 35 kV</t>
  </si>
  <si>
    <t>Cable subterráneo monopolar 500 kCM aislamiento 35 kV</t>
  </si>
  <si>
    <t>Cable subterráneo monopolar 350 kCM aislamiento 35 kV</t>
  </si>
  <si>
    <t>Cable subterráneo monopolar 4/0 AWG aislamiento 35 kV</t>
  </si>
  <si>
    <t>Cable subterráneo monopolar 3/0 AWG aislamiento 35 kV</t>
  </si>
  <si>
    <t>Cable subterráneo monopolar 2/0 AWG aislamiento 35 kV</t>
  </si>
  <si>
    <t>Cable subterráneo monopolar 1/0 AWG aislamiento 35 kV</t>
  </si>
  <si>
    <t>Cable subterráneo monopolar 1 AWG aislamiento 35 kV</t>
  </si>
  <si>
    <t>Cable subterráneo monopolar 2 AWG aislamiento 35 kV</t>
  </si>
  <si>
    <t>Cable para templetes acero extraresistente 3/8" (m)</t>
  </si>
  <si>
    <t>Cable de Guarda</t>
  </si>
  <si>
    <t>AAAC aislado XLP o  EPR, 15 kV- 500 Kcmil</t>
  </si>
  <si>
    <t>AAAC aislado XLP o  EPR, 15 kV- 750 Kcmil</t>
  </si>
  <si>
    <t>Cobre aislado XLP o  EPR, 15 kV- 300 Kcmil</t>
  </si>
  <si>
    <t>Cobre aislado XLP o  EPR, 15 kV- 350 Kcmil</t>
  </si>
  <si>
    <t>CONDUCTORES TIPO 1 ( 3 * 1/0 AACC AISL + 1/0 ACSR/AW-AWAC )</t>
  </si>
  <si>
    <t>CONDUCTORES TIPO 2 ( 3 * 266.8 AAAC AISL + 1/0 ACSR/AW-AWAC )</t>
  </si>
  <si>
    <t>Cable aislado-submarino para 110 kV Calibre 500 MCM</t>
  </si>
  <si>
    <t xml:space="preserve">Cable de guarda ACSR 33 kCM Shrike </t>
  </si>
  <si>
    <t>Conductor ACSR 477</t>
  </si>
  <si>
    <t>Conductor ACSR 605</t>
  </si>
  <si>
    <t>Conductor ACSR 795</t>
  </si>
  <si>
    <t>Cable de acero galvanizado tipo corriente</t>
  </si>
  <si>
    <t>Condensadores 25 kVAr</t>
  </si>
  <si>
    <t>Condensadores 50 kVAr</t>
  </si>
  <si>
    <t>Banco de condensadores montaje en poste 96 kVAr</t>
  </si>
  <si>
    <t>Banco de condensadores montaje en poste 150 kVAr</t>
  </si>
  <si>
    <t>Banco de condensadores montaje en poste 300 kVAr</t>
  </si>
  <si>
    <t>Banco de condensadores montaje en poste 450 kVAr</t>
  </si>
  <si>
    <t>Banco de condensadores montaje en poste 600 kVAr</t>
  </si>
  <si>
    <t>Banco de condensadores montaje en poste 900 kVAr</t>
  </si>
  <si>
    <t xml:space="preserve">Barraje de derivación subterráneo 4 vías </t>
  </si>
  <si>
    <t xml:space="preserve">Juego de Cortacircuitos </t>
  </si>
  <si>
    <t>Juego de cuchillas para operación sin carga Nivel III (36 kV, 46 kV)</t>
  </si>
  <si>
    <t xml:space="preserve">Juego de pararrayos 10 kV  10kA </t>
  </si>
  <si>
    <t xml:space="preserve">Juego de pararrayos 12 kV  10kA </t>
  </si>
  <si>
    <t>Juego de pararrayos 13,2kV  10kA</t>
  </si>
  <si>
    <t>Juego de pararrayos 34,5 kV  10kA</t>
  </si>
  <si>
    <t>Juego de pararrayos 44kV</t>
  </si>
  <si>
    <t>Juego de pararrayos 7,6 kV  10kA</t>
  </si>
  <si>
    <t>Juego de seccionadores Tripolar Bajo carga Nivel III (36kV)</t>
  </si>
  <si>
    <t>Reconectador 15 kV 100 A monofásico + control</t>
  </si>
  <si>
    <t>Reconectador 15 kV 200 A Trifásico + control</t>
  </si>
  <si>
    <t>Reconectador 15 kV 400 A Trifásico + control</t>
  </si>
  <si>
    <t>Reconectador 15 kV 600 A Trifásico + control</t>
  </si>
  <si>
    <t>Reconectador 15 kV 600 A Trifásico telecomandado</t>
  </si>
  <si>
    <t>Reconectador 36 kV</t>
  </si>
  <si>
    <t>Reconectador 36 kV telecomandado</t>
  </si>
  <si>
    <t>Regulador 36 kV</t>
  </si>
  <si>
    <t>Regulador de voltaje monofásico hasta 50 kVA (con control)</t>
  </si>
  <si>
    <t>Regulador de voltaje monofásico hasta 150 kVA (con control)</t>
  </si>
  <si>
    <t>Regulador de voltaje monofásico hasta 276 kVA (con Control)</t>
  </si>
  <si>
    <t>Regulador de voltaje monofásico hasta 500 kVA (con control)</t>
  </si>
  <si>
    <t>Regulador de voltaje monofásico hasta 1000 kVA</t>
  </si>
  <si>
    <t>Seccionador monopolar 14.4 kV</t>
  </si>
  <si>
    <t>Seccionador trifásico vacío</t>
  </si>
  <si>
    <t>Seccionalizador con control inteligente, 400A</t>
  </si>
  <si>
    <t>Seccionalizador eléctrico, 400A</t>
  </si>
  <si>
    <t>Seccionalizador manual (seccionalizador bajo carga) 400A</t>
  </si>
  <si>
    <t>Swiche de Transferencia en SF6</t>
  </si>
  <si>
    <t>Swiche de Transferencia en SF6 telecomandado</t>
  </si>
  <si>
    <t>Swiche interrupción en aire bajo carga</t>
  </si>
  <si>
    <t>Amortiguador de vibración para conductor 266 a 954 KCM</t>
  </si>
  <si>
    <t>Amortiguador de vibración para conductor 33 KCM (ACSR Shirke)</t>
  </si>
  <si>
    <t>Caja para derivación de acometidas</t>
  </si>
  <si>
    <t xml:space="preserve">Cortacircuitos de cañuela </t>
  </si>
  <si>
    <t xml:space="preserve">Seccionador monopolar </t>
  </si>
  <si>
    <t xml:space="preserve">Terminal tipo T de 600 Amp </t>
  </si>
  <si>
    <t>Terminales preformadas para uso exterior 15 KV nivel II</t>
  </si>
  <si>
    <t>Varilla de cobre para puesta a tierra con su conector</t>
  </si>
  <si>
    <t>Asesorios Cable ecológico</t>
  </si>
  <si>
    <t>Asesorios para Cable subterraneo</t>
  </si>
  <si>
    <t>Asesorios para Cable aereo</t>
  </si>
  <si>
    <t>Asesorios Cable de guarda</t>
  </si>
  <si>
    <t xml:space="preserve">Interruptor </t>
  </si>
  <si>
    <t>Seccionador</t>
  </si>
  <si>
    <t>Pararrayos</t>
  </si>
  <si>
    <t>Trampa de onda</t>
  </si>
  <si>
    <t>Acero Estructural (Ton)</t>
  </si>
  <si>
    <t>Gabinete Medida</t>
  </si>
  <si>
    <t>Gabinete protección</t>
  </si>
  <si>
    <t>Servicios auxiliares caseta control</t>
  </si>
  <si>
    <t>Equipo conexión AT</t>
  </si>
  <si>
    <t>Cables módulo</t>
  </si>
  <si>
    <t>Equipo de conexión</t>
  </si>
  <si>
    <t>Interruptor (S/E encapsuladas)</t>
  </si>
  <si>
    <t>Seccionador (S/E encapsuladas)</t>
  </si>
  <si>
    <t>Cuchilla de Puesta a tierra (S/E encapsuladas)</t>
  </si>
  <si>
    <t>Transformador de Corriente (S/E encapsuladas)</t>
  </si>
  <si>
    <t>Acople Aire - SF6 (S/E encapsuladas)</t>
  </si>
  <si>
    <t>Ductos de conexión (S/E encapsuladas)</t>
  </si>
  <si>
    <t>Fuelles amortiguación Vibraciones (S/E encapsuladas)</t>
  </si>
  <si>
    <t>Servicios Auxiliares AC y DC</t>
  </si>
  <si>
    <t xml:space="preserve">Transformador de potencial + soporte </t>
  </si>
  <si>
    <t>Transformador de tensión  (S/E encapsuladas)</t>
  </si>
  <si>
    <t>Cuchilla de puesta a tierra de barras (S/E encapsuladas)</t>
  </si>
  <si>
    <t>Interruptor con resistencia de preinserción</t>
  </si>
  <si>
    <t>Aislador soporte mas estructura</t>
  </si>
  <si>
    <t>Gabineta Medida</t>
  </si>
  <si>
    <t>Estructuras metálicas para pórticos (Tn.)</t>
  </si>
  <si>
    <t>Gabinete protección de barras</t>
  </si>
  <si>
    <t xml:space="preserve">ransformador de potencial + soporte </t>
  </si>
  <si>
    <t>Autotransformador monofásico</t>
  </si>
  <si>
    <t>Bateria de condensadores</t>
  </si>
  <si>
    <t>Medidor capacidad condensadores</t>
  </si>
  <si>
    <t>Banco Capacitores</t>
  </si>
  <si>
    <t>Reactor de linea</t>
  </si>
  <si>
    <t>Banco de reactores</t>
  </si>
  <si>
    <t>Reactor de neutro</t>
  </si>
  <si>
    <t>Gabinete de control de Banco</t>
  </si>
  <si>
    <t>Gabinete protección del Banco</t>
  </si>
  <si>
    <t>Gabinete protección de reactor</t>
  </si>
  <si>
    <t>Pararrayos del neutro</t>
  </si>
  <si>
    <t>Celda interruptor extraible</t>
  </si>
  <si>
    <t>Transformador ZIG-ZAG</t>
  </si>
  <si>
    <t>Equipos Eléctricos</t>
  </si>
  <si>
    <t>Costo</t>
  </si>
  <si>
    <t>Ad-lash Cable fibra optica</t>
  </si>
  <si>
    <t>ADSS Cable fibra optica</t>
  </si>
  <si>
    <t xml:space="preserve">Encintada Cable fibra optica </t>
  </si>
  <si>
    <t>Grapada Cable fibra optica</t>
  </si>
  <si>
    <t>OPGW Cable fibra optica</t>
  </si>
  <si>
    <t>Ton</t>
  </si>
  <si>
    <t>U</t>
  </si>
  <si>
    <t>Cable AAAC aislado XLP o  EPR, 15 kV- 500 Kcmil</t>
  </si>
  <si>
    <t>Cable AAAC aislado XLP o  EPR, 15 kV- 750 Kcmil</t>
  </si>
  <si>
    <t>Accesorios Cable de guarda</t>
  </si>
  <si>
    <t>Accesorios Cable ecológico</t>
  </si>
  <si>
    <t>Accesorios para Cable aereo</t>
  </si>
  <si>
    <t>Accesorios para Cable subterraneo</t>
  </si>
  <si>
    <t>Banco  de capacitores</t>
  </si>
  <si>
    <t>Cable AACC 1/0 Aislado + 1/0 ACSR/AW-AWAC</t>
  </si>
  <si>
    <t>Cable AAAC 266 Aislado + 1/0 ACSR/AW-AWAC</t>
  </si>
  <si>
    <t>Aisladores de porcelana</t>
  </si>
  <si>
    <t>Aisladores de porcelana para 34.5 a 44 kV</t>
  </si>
  <si>
    <t>Aisladores de retención</t>
  </si>
  <si>
    <t xml:space="preserve">Aisladores de suspención </t>
  </si>
  <si>
    <t>Aisladores de vidrio</t>
  </si>
  <si>
    <t>Aisladores polimérica para 34.5 a 44 kV</t>
  </si>
  <si>
    <t>Aisladores polimérico</t>
  </si>
  <si>
    <t>Transformador  tridevanado trifásico (OLTC) de conexión al STN, capacidad final de 21 a 40 MVA</t>
  </si>
  <si>
    <t>Transformador  tridevanado trifásico (OLTC) de STR´s y/o SDL’s, lado de alta en el nivel 4, capacidad final de hasta 11 a 20 MVA</t>
  </si>
  <si>
    <t>Transformador  tridevanado trifásico (OLTC) de STR´s y/o SDL’s, lado de alta en el nivel 4, capacidad final de 21 a 30 MVA</t>
  </si>
  <si>
    <t>Transformador  tridevanado trifásico (OLTC) de STR´s y/o SDL’s, lado de alta en el nivel 4, capacidad final de 31 a 40 MVA</t>
  </si>
  <si>
    <t>Transformador  tridevanado trifásico (OLTC) de conexión al STN, capacidad final de 41 a 50 MVA</t>
  </si>
  <si>
    <t>Transformador  tridevanado trifásico (OLTC) de STR´s y/o SDL’s, lado de alta en el nivel 4, capacidad final de 41 a 50 MVA</t>
  </si>
  <si>
    <t>Transformador  tridevanado trifásico (OLTC) de conexión al STN, capacidad final de 51 a 60 MVA</t>
  </si>
  <si>
    <t>Transformador  tridevanado trifásico (OLTC) de STR´s y/o SDL’s, lado de alta en el nivel 4, capacidad final de 6 a 10 MVA</t>
  </si>
  <si>
    <t>Transformador  tridevanado trifásico (OLTC) de conexión al STN, capacidad final de 61 a 90 MVA</t>
  </si>
  <si>
    <t>Transformador  tridevanado trifásico (OLTC) de conexión al STN, capacidad final de 91 a 120 MVA</t>
  </si>
  <si>
    <t>Transformador  tridevanado trifásico (OLTC) de conexión al STN, capacidad final de hasta 20 MVA</t>
  </si>
  <si>
    <t>Transformador  tridevanado trifásico (OLTC) de conexión al STN, capacidad final de mas de 121 MVA</t>
  </si>
  <si>
    <t>Transformador  tridevanado trifásico (OLTC) de STR´s y/o SDL’s, lado de alta en el nivel 4, capacidad final mas de 60 MVA</t>
  </si>
  <si>
    <t>Transformador  tridevanado trifásico (OLTC) de STR´s y/o SDL’s, lado de alta en el nivel 4, capacidad final de hasta 5 MVA</t>
  </si>
  <si>
    <t>Transformador trifásico (NLTC) de STR's y/o SDL's, lado de alta en el nivel 3, capacidad final de 0.5 a 2.5 MVA</t>
  </si>
  <si>
    <t>Transformador trifásico (NLTC) de STR's y/o SDL's, lado de alta en el nivel 3, capacidad final de 2.6 a 6 MVA</t>
  </si>
  <si>
    <t>Transformador trifásico (OLTC) de STR's y/o SDL's, lado de alta en el nivel 3, capacidad final de 11 a 15 MVA</t>
  </si>
  <si>
    <t>Transformador trifásico (OLTC) de STR's y/o SDL's, lado de alta en el nivel 3, capacidad final de 16 a 20 MVA</t>
  </si>
  <si>
    <t>Transformador trifásico (OLTC) de STR's y/o SDL's, lado de alta en el nivel 3, capacidad final de 21 a 30 MVA</t>
  </si>
  <si>
    <t>Transformador trifásico (OLTC) de STR's y/o SDL's, lado de alta en el nivel 3, capacidad final de 6.1 a 10 MVA</t>
  </si>
  <si>
    <t>Transformador trifásico (OLTC) de STR's y/o SDL's, lado de alta en el nivel 3, capacidad final mayor a 31 MVA</t>
  </si>
  <si>
    <t>Transformador trifásico (OLTC) de STR's y/o SDL's, lado de alta en el nivel 4  capacidad final de 5  a 10 MVA</t>
  </si>
  <si>
    <t>Transformador trifásico (OLTC) de STR's y/o SDL's, lado de alta en el nivel 4 capacidad final de hasta 5 MVA</t>
  </si>
  <si>
    <t>Transformador trifásico (OLTC) de STR's y/o SDL's, lado de alta en el nivel 4, capacidad final de 101 a 120 MVA</t>
  </si>
  <si>
    <t>Transformador trifásico (OLTC) de STR's y/o SDL's, lado de alta en el nivel 4, capacidad final de 11 a 15 MVA</t>
  </si>
  <si>
    <t>Transformador trifásico (OLTC) de STR's y/o SDL's, lado de alta en el nivel 4, capacidad final de 16 a 20 MVA</t>
  </si>
  <si>
    <t>Transformador trifásico (OLTC) de STR's y/o SDL's, lado de alta en el nivel 4, capacidad final de 21 a 30 MVA</t>
  </si>
  <si>
    <t>Transformador trifásico (OLTC) de STR's y/o SDL's, lado de alta en el nivel 4, capacidad final de 31 a 40 MVA</t>
  </si>
  <si>
    <t>Transformador trifásico (OLTC) de STR's y/o SDL's, lado de alta en el nivel 4, capacidad final de 41 a 50 MVA</t>
  </si>
  <si>
    <t>Transformador trifásico (OLTC) de STR's y/o SDL's, lado de alta en el nivel 4, capacidad final de 51 a 60 MVA</t>
  </si>
  <si>
    <t>Transformador trifásico (OLTC) de STR's y/o SDL's, lado de alta en el nivel 4, capacidad final de 61 a 100 MVA</t>
  </si>
  <si>
    <t>Transformador trifásico (OLTC) de STR's y/o SDL's, lado de alta en el nivel 4, capacidad final mayor a 121 MVA</t>
  </si>
  <si>
    <t>Transformador  tridevanado trifásico (OLTC) de STR´s y/o SDL’s, lado de alta en el nivel 4, capacidad final de 51 a 60 MVA</t>
  </si>
  <si>
    <t>Que es esto</t>
  </si>
  <si>
    <t>Descripción</t>
  </si>
  <si>
    <t>Equipo de topografía</t>
  </si>
  <si>
    <t>UC</t>
  </si>
  <si>
    <t>ITEM</t>
  </si>
  <si>
    <t xml:space="preserve">CANTIDAD </t>
  </si>
  <si>
    <t>N4S1</t>
  </si>
  <si>
    <t>Tablero de control, medida y protección</t>
  </si>
  <si>
    <t>Material conexión A.T. para barra sencilla módulo de línea (Global)</t>
  </si>
  <si>
    <t>N4S2</t>
  </si>
  <si>
    <t xml:space="preserve">Seccionador Tripolar </t>
  </si>
  <si>
    <t>Material conexión A.T. para barra sencilla módulo de transformador (Global)</t>
  </si>
  <si>
    <t>N4S3</t>
  </si>
  <si>
    <t>Material conexión A.T. para conf con 2  barras módulo de línea (Global)</t>
  </si>
  <si>
    <t>N4S4</t>
  </si>
  <si>
    <t>N4S5</t>
  </si>
  <si>
    <t>N4S6</t>
  </si>
  <si>
    <t>Material conexión A.T. para conf con 2  barras módulo de transformador (Global)</t>
  </si>
  <si>
    <t>N4S7</t>
  </si>
  <si>
    <t>N4S8</t>
  </si>
  <si>
    <t>N4S9</t>
  </si>
  <si>
    <t>Material conexión A.T. para interruptor y medio o anillo módulo de línea (Global)</t>
  </si>
  <si>
    <t>N4S10</t>
  </si>
  <si>
    <t>N4S11</t>
  </si>
  <si>
    <t>N4S12</t>
  </si>
  <si>
    <t>N4S13</t>
  </si>
  <si>
    <t>Terminales SF6 - Aire</t>
  </si>
  <si>
    <t>N4S14</t>
  </si>
  <si>
    <t>N4S15</t>
  </si>
  <si>
    <t>N4S16</t>
  </si>
  <si>
    <t>Material conexión A.T. Conf. con 2  barras módulo de transformador (Global)</t>
  </si>
  <si>
    <t>N4S17</t>
  </si>
  <si>
    <t xml:space="preserve">Transformador de corriente 1600 A </t>
  </si>
  <si>
    <t>Material conexión A.T. para  módulo de acople, transferencia o secc. (Global)</t>
  </si>
  <si>
    <t>N4S18</t>
  </si>
  <si>
    <t>N4S19</t>
  </si>
  <si>
    <t>Tablero Diferencial de Barras (Una zona)</t>
  </si>
  <si>
    <t>N4S20</t>
  </si>
  <si>
    <t>Material conexión A.T. para barra sencilla (Global) Tipo 1</t>
  </si>
  <si>
    <t>N4S21</t>
  </si>
  <si>
    <t>Material conexión A.T. para barra sencilla (Global) Tipo 2</t>
  </si>
  <si>
    <t>N4S22</t>
  </si>
  <si>
    <t>Material conexión A.T. para barra sencilla (Global) Tipo 3</t>
  </si>
  <si>
    <t>N4S23</t>
  </si>
  <si>
    <t>Material conexión A.T. para barra sencilla (Global) Tipo 4</t>
  </si>
  <si>
    <t>N4S24</t>
  </si>
  <si>
    <t>Material conexión A.T. para barra doble (Global) Tipo 1</t>
  </si>
  <si>
    <t>N4S25</t>
  </si>
  <si>
    <t>Material conexión A.T. para barra doble (Global) Tipo 2</t>
  </si>
  <si>
    <t>N4S26</t>
  </si>
  <si>
    <t>Material conexión A.T. para barra doble (Global) Tipo 3</t>
  </si>
  <si>
    <t>N4S27</t>
  </si>
  <si>
    <t>Material conexión A.T. para barra doble (Global) Tipo 4</t>
  </si>
  <si>
    <t>N4S28</t>
  </si>
  <si>
    <t>Material conexión A.T. para barra doble by pass (Global) Tipo 1</t>
  </si>
  <si>
    <t>N4S29</t>
  </si>
  <si>
    <t>Material conexión A.T. para barra doble by pass (Global) Tipo 2</t>
  </si>
  <si>
    <t>N4S30</t>
  </si>
  <si>
    <t>Material conexión A.T. para barra doble by pass (Global) Tipo 3</t>
  </si>
  <si>
    <t>N4S31</t>
  </si>
  <si>
    <t>Material conexión A.T. para barra doble by pass (Global) Tipo 4</t>
  </si>
  <si>
    <t>N4S32</t>
  </si>
  <si>
    <t>Material conexión A.T. para barra ppal y trans (Global) Tipo 1</t>
  </si>
  <si>
    <t>N4S33</t>
  </si>
  <si>
    <t>Material conexión A.T. para barra ppal y trans (Global) Tipo 2</t>
  </si>
  <si>
    <t>N4S34</t>
  </si>
  <si>
    <t>Material conexión A.T. para barra ppal y trans (Global) Tipo 3</t>
  </si>
  <si>
    <t>N4S35</t>
  </si>
  <si>
    <t>Material conexión A.T. para barra ppal y trans (Global) Tipo 4</t>
  </si>
  <si>
    <t>N4S36</t>
  </si>
  <si>
    <t>Material conexión A.T. para int y medio (Global) Tipo 2</t>
  </si>
  <si>
    <t>N4S37</t>
  </si>
  <si>
    <t>Material conexión A.T. para int y medio (Global) Tipo 3</t>
  </si>
  <si>
    <t>N4S38</t>
  </si>
  <si>
    <t>Material conexión A.T. para int y medio (Global) Tipo 4</t>
  </si>
  <si>
    <t>N4S39</t>
  </si>
  <si>
    <t>Material conexión A.T. anillo (Global) Tipo 2</t>
  </si>
  <si>
    <t>N4S40</t>
  </si>
  <si>
    <t>Material conexión A.T. anillo (Global) Tipo 3</t>
  </si>
  <si>
    <t>N4S41</t>
  </si>
  <si>
    <t xml:space="preserve">Servicios Auxiliares </t>
  </si>
  <si>
    <t>Obras civiles Módulo Común (m2)</t>
  </si>
  <si>
    <t>N4S42</t>
  </si>
  <si>
    <t>N4S43</t>
  </si>
  <si>
    <t>N4S44</t>
  </si>
  <si>
    <t>N4S45</t>
  </si>
  <si>
    <t>Red Lan - Sistema distribuido</t>
  </si>
  <si>
    <t>Sistema de Comunicaciones Público-conmutada</t>
  </si>
  <si>
    <t>N4S46</t>
  </si>
  <si>
    <t>N4S47</t>
  </si>
  <si>
    <t>Seccionador tripolar</t>
  </si>
  <si>
    <t>Acero estructural (kg)</t>
  </si>
  <si>
    <t>Cables modulo</t>
  </si>
  <si>
    <t>N4S48</t>
  </si>
  <si>
    <t>Obra civil casa de control (m2)</t>
  </si>
  <si>
    <t>Material conexión A.T. para barra sencillamódulo de línea (Global)</t>
  </si>
  <si>
    <t>Material conexión A.T. para interruptor y medio o anillo módulo de transformador (Global)</t>
  </si>
  <si>
    <t>Etiquetas de fila</t>
  </si>
  <si>
    <t>Total general</t>
  </si>
  <si>
    <t>Etiquetas de columna</t>
  </si>
  <si>
    <t xml:space="preserve">Suma de CANTIDAD </t>
  </si>
  <si>
    <t>Cantidad</t>
  </si>
  <si>
    <t>ELEMENTOS TÉCNICOS</t>
  </si>
  <si>
    <t>ANÁLISIS DE PRECIOS UNITARIOS</t>
  </si>
  <si>
    <t xml:space="preserve"> </t>
  </si>
  <si>
    <t xml:space="preserve">APU. </t>
  </si>
  <si>
    <t xml:space="preserve">FECHA: </t>
  </si>
  <si>
    <t>Diciembre  de 2.006</t>
  </si>
  <si>
    <t>ÍTEM:</t>
  </si>
  <si>
    <t xml:space="preserve">UNIDAD: </t>
  </si>
  <si>
    <t>I. EQUIPO</t>
  </si>
  <si>
    <t>Global</t>
  </si>
  <si>
    <t>DESCRIPCIÓN</t>
  </si>
  <si>
    <t>TARIFA DÍA</t>
  </si>
  <si>
    <t>RENDIM.</t>
  </si>
  <si>
    <t>VALOR UNI.</t>
  </si>
  <si>
    <t>VALOR PARCIAL</t>
  </si>
  <si>
    <t>HERRAMIENTA MENOR</t>
  </si>
  <si>
    <t>Subtotal</t>
  </si>
  <si>
    <t>II. MATERIALES DE OBRA</t>
  </si>
  <si>
    <t>UNIDAD</t>
  </si>
  <si>
    <t>CANTIDAD</t>
  </si>
  <si>
    <t>m3</t>
  </si>
  <si>
    <t>REPLANTEO</t>
  </si>
  <si>
    <t>RELLENO EN MATERIAL B-200 COMPACTADO</t>
  </si>
  <si>
    <t>GEOTEXTIL TEJIDO 1700</t>
  </si>
  <si>
    <t>III. MANO DE OBRA</t>
  </si>
  <si>
    <t>MAESTRO DE OBRA</t>
  </si>
  <si>
    <t>Total Costo Directo</t>
  </si>
  <si>
    <t>APISONADOR (CANGURO)</t>
  </si>
  <si>
    <t>TRANSPORTE DE MATERIAL</t>
  </si>
  <si>
    <t>Viaje</t>
  </si>
  <si>
    <t>Galon</t>
  </si>
  <si>
    <t>ACERO DE REFUERZO</t>
  </si>
  <si>
    <t>REJILLAS PORTAGRAVA</t>
  </si>
  <si>
    <t>REPISAS 8 x 4 cm. X 3 m.</t>
  </si>
  <si>
    <t>REPISAS 8 x 4 cm. x 3 m.</t>
  </si>
  <si>
    <t>DURMIENTES 4 x 4 cm</t>
  </si>
  <si>
    <t>BOCEL TRIANGULAR</t>
  </si>
  <si>
    <t>SIKADUR 32 PRIMER</t>
  </si>
  <si>
    <t>PUNTILLA 2 1/2"</t>
  </si>
  <si>
    <t>Lb</t>
  </si>
  <si>
    <t>TABLA BURRA 20 x 2,5 cm x 3 m</t>
  </si>
  <si>
    <t>TABLA BURRA 25 x 2,5 cm x 3 m</t>
  </si>
  <si>
    <t>TABLA BURRA 30 x 2,5 cm x 3 m</t>
  </si>
  <si>
    <t>PÓRTICO 1 LINEA Y BARRAJE</t>
  </si>
  <si>
    <t>MURO CORTAFUEGO</t>
  </si>
  <si>
    <t>Interruptor - N4</t>
  </si>
  <si>
    <t>DESCRIPCION</t>
  </si>
  <si>
    <t>Dia</t>
  </si>
  <si>
    <t>Liniero</t>
  </si>
  <si>
    <t>Ayudante</t>
  </si>
  <si>
    <t>Topografo</t>
  </si>
  <si>
    <t>EQUIPO</t>
  </si>
  <si>
    <t>MEZCLADORA A GASOLINA</t>
  </si>
  <si>
    <t>VIBRADOR A GASOLINA</t>
  </si>
  <si>
    <t>VIBRADOR ELÉCTRICO</t>
  </si>
  <si>
    <t>Valor</t>
  </si>
  <si>
    <t>Camion grua mecanica.</t>
  </si>
  <si>
    <t>Camion de 3 Ton</t>
  </si>
  <si>
    <t>Equipos/Herramientas</t>
  </si>
  <si>
    <t>REFERENCIA DE TIEMPO, GPS N4</t>
  </si>
  <si>
    <t>Electricista I</t>
  </si>
  <si>
    <t>Conductor</t>
  </si>
  <si>
    <t>Comunicaciones</t>
  </si>
  <si>
    <t>ANALISIS DE PRECIOS UNITARIOS</t>
  </si>
  <si>
    <t>APU</t>
  </si>
  <si>
    <t>TARIFA DIA</t>
  </si>
  <si>
    <t>APU 14</t>
  </si>
  <si>
    <t>APU 15</t>
  </si>
  <si>
    <t>APU 17</t>
  </si>
  <si>
    <t>APU 18</t>
  </si>
  <si>
    <t>ITEM :</t>
  </si>
  <si>
    <t>DESCRIPCION:</t>
  </si>
  <si>
    <t>INGENIERIA PARA CASA DE CONTROL N4</t>
  </si>
  <si>
    <t>1.- EQUIPOS Y TRANSPORTES</t>
  </si>
  <si>
    <t>UN</t>
  </si>
  <si>
    <t>COD</t>
  </si>
  <si>
    <t>Valor Alq</t>
  </si>
  <si>
    <t>Rendim.</t>
  </si>
  <si>
    <t>Vr. Unit.</t>
  </si>
  <si>
    <t>Computadores</t>
  </si>
  <si>
    <t>Informes</t>
  </si>
  <si>
    <t>Ploter</t>
  </si>
  <si>
    <t>Sub-total</t>
  </si>
  <si>
    <t>2.- MATERIALES</t>
  </si>
  <si>
    <t>Cant.</t>
  </si>
  <si>
    <t>Recurso Humano</t>
  </si>
  <si>
    <t>Trabajador</t>
  </si>
  <si>
    <t>Salario-Diario</t>
  </si>
  <si>
    <t>Vr.Unit.</t>
  </si>
  <si>
    <t>Delineante</t>
  </si>
  <si>
    <t>TOTAL COSTO DIRECTO</t>
  </si>
  <si>
    <t>INGENIERIA DE BAHIA DE LINEA DIFERENTES CONFIGURACIONES N4</t>
  </si>
  <si>
    <t>Ing. Director</t>
  </si>
  <si>
    <t>Ing. Auxiliar</t>
  </si>
  <si>
    <t>Ing. de Diseño/Residente</t>
  </si>
  <si>
    <t>Aux. de Ingenieria</t>
  </si>
  <si>
    <t>Ing. Diseño Civil</t>
  </si>
  <si>
    <t>Equipo de oficina</t>
  </si>
  <si>
    <t>Auxiliar Administrativo</t>
  </si>
  <si>
    <t>INTERVENTORIA CASA DE CONTROL N4</t>
  </si>
  <si>
    <t>IMPRESORA</t>
  </si>
  <si>
    <t>MATERIALES DE OBRA</t>
  </si>
  <si>
    <t>MANO DE OBRA</t>
  </si>
  <si>
    <t>TOTAL</t>
  </si>
  <si>
    <t>GRAVILLA DE RÍO</t>
  </si>
  <si>
    <t>CONCRETO COMÚN 2000 PSI</t>
  </si>
  <si>
    <t>CONCRETO COMÚN 3000 PSI</t>
  </si>
  <si>
    <t>CONCRETO COMÚN 2500 PSI</t>
  </si>
  <si>
    <t>RECEBO B-200</t>
  </si>
  <si>
    <t>RECEBO COMÚN</t>
  </si>
  <si>
    <t>BASE GRANULAR</t>
  </si>
  <si>
    <t>ALAMBRE NEGRO No. 14</t>
  </si>
  <si>
    <t>DURMIENTE 3 m</t>
  </si>
  <si>
    <t>A. C. P. M.</t>
  </si>
  <si>
    <t>GASOLINA CORRIENTE</t>
  </si>
  <si>
    <t>CEMENTO GRIS 50 kg</t>
  </si>
  <si>
    <t>OFICIAL ALBAÑIL CON PRESTACIONES</t>
  </si>
  <si>
    <t>CAMION DE 3 TON</t>
  </si>
  <si>
    <t>EQUIPOS MEDIDA PRUEBA</t>
  </si>
  <si>
    <t>EQUIPOS/HERRAMIENTAS</t>
  </si>
  <si>
    <t>SUPERVISOR</t>
  </si>
  <si>
    <t>ELECTRICISTA I</t>
  </si>
  <si>
    <t>CONDUCTOR</t>
  </si>
  <si>
    <t>ING. ESPECIALISTA</t>
  </si>
  <si>
    <t>LINIERO</t>
  </si>
  <si>
    <t>SUPERVISOR GIS</t>
  </si>
  <si>
    <t>ING. ESPECIALISTA GIS</t>
  </si>
  <si>
    <t>COMUNICACIONES</t>
  </si>
  <si>
    <t>ING. DE DISEÑO/RESIDENTE</t>
  </si>
  <si>
    <t>INGENIERO</t>
  </si>
  <si>
    <t>COMPUTADORES</t>
  </si>
  <si>
    <t>INFORMES</t>
  </si>
  <si>
    <t>PLOTER</t>
  </si>
  <si>
    <t>ING. DIRECTOR</t>
  </si>
  <si>
    <t>ING. AUXILIAR</t>
  </si>
  <si>
    <t>AUX. DE INGENIERIA</t>
  </si>
  <si>
    <t>ING. DISEÑO CIVIL</t>
  </si>
  <si>
    <t>TOPOGRAFO</t>
  </si>
  <si>
    <t>EQUIPO DE OFICINA</t>
  </si>
  <si>
    <t>COORDINADOR DE PROYECTO</t>
  </si>
  <si>
    <t>No.</t>
  </si>
  <si>
    <t>DDP</t>
  </si>
  <si>
    <t>OBRA CIVIL</t>
  </si>
  <si>
    <t>MONTAJE</t>
  </si>
  <si>
    <t>INGENIERIA</t>
  </si>
  <si>
    <t>INTERVENTORIA</t>
  </si>
  <si>
    <t>ADMINISTRACIÓN EJECUCIÓN</t>
  </si>
  <si>
    <t>INSPECCION</t>
  </si>
  <si>
    <t>COSTOS FINANCIEROS</t>
  </si>
  <si>
    <t>BAHÍA DE LÍNEA - CONFIGURACIÓN BARRA SENCILLA - TIPO CONVENCIONAL</t>
  </si>
  <si>
    <t>BAHÍA DE TRANSFORMADOR - CONFIGURACIÓN BARRA SENCILLA - TIPO CONVENCIONAL</t>
  </si>
  <si>
    <t>BAHÍA DE LÍNEA - CONFIGURACIÓN BARRA DOBLE - TIPO CONVENCIONAL</t>
  </si>
  <si>
    <t>BAHÍA DE TRANSFORMADOR - CONFIGURACIÓN BARRA DOBLE - TIPO CONVENCIONAL</t>
  </si>
  <si>
    <t>BAHÍA DE LÍNEA - CONFIGURACIÓN BARRA DOBLE CON BY PASS - TIPO CONVENCIONAL</t>
  </si>
  <si>
    <t>BAHÍA DE TRANSFORMADOR - CONFIGURACIÓN BARRA DOBLE CON BY PASS - TIPO CONVENCIONAL</t>
  </si>
  <si>
    <t>BAHÍA DE LÍNEA - CONFIGURACIÓN BARRA PRINCIPAL Y TRANSFERENCIA - TIPO CONVENCIONAL</t>
  </si>
  <si>
    <t>BAHÍA DE TRANSFORMADOR - CONFIGURACIÓN BARRA PRINCIPAL Y TRANSFERENCIA - TIPO CONVENCIONAL</t>
  </si>
  <si>
    <t>BAHÍA DE TRANSFORMADOR - CONFIGURACIÓN EN ANILLO - TIPO CONVENCIONAL</t>
  </si>
  <si>
    <t>BAHÍA DE LÍNEA - CONFIGURACIÓN BARRA SENCILLA - TIPO ENCAPSULADA (SF6)</t>
  </si>
  <si>
    <t>BAHÍA DE TRANSFORMADOR - CONFIGURACIÓN BARRA SENCILLA - TIPO ENCAPSULADA(SF6)</t>
  </si>
  <si>
    <t>BAHÍA DE LÍNEA - CONFIGURACIÓN BARRA DOBLE - TIPO ENCAPSULADA (SF6)</t>
  </si>
  <si>
    <t>BAHÍA DE TRANSFORMADOR - CONFIGURACIÓN BARRA DOBLE - TIPO ENCAPSULADA(SF6)</t>
  </si>
  <si>
    <t>BAHÍA DE MANIOBRA - TIPO ENCAPSULADA (SF6)</t>
  </si>
  <si>
    <t>MÓDULO DE BARRAJE TIPO 1 - CONFIGURACIÓN BARRA SENCILLA - TIPO CONVENCIONAL</t>
  </si>
  <si>
    <t>MÓDULO DE BARRAJE TIPO 2 - CONFIGURACIÓN BARRA SENCILLA - TIPO CONVENCIONAL</t>
  </si>
  <si>
    <t>MÓDULO DE BARRAJE TIPO 3 - CONFIGURACIÓN BARRA SENCILLA - TIPO CONVENCIONAL</t>
  </si>
  <si>
    <t>MÓDULO DE BARRAJE TIPO 4 - CONFIGURACIÓN BARRA SENCILLA - TIPO CONVENCIONAL</t>
  </si>
  <si>
    <t>MÓDULO DE BARRAJE TIPO 1 - CONFIGURACIÓN BARRA DOBLE - TIPO CONVENCIONAL</t>
  </si>
  <si>
    <t>MÓDULO DE BARRAJE TIPO 2 - CONFIGURACIÓN BARRA DOBLE - TIPO CONVENCIONAL</t>
  </si>
  <si>
    <t>MÓDULO DE BARRAJE TIPO 3 - CONFIGURACIÓN BARRA DOBLE - TIPO CONVENCIONAL</t>
  </si>
  <si>
    <t>MÓDULO DE BARRAJE TIPO 4 - CONFIGURACIÓN BARRA DOBLE - TIPO CONVENCIONAL</t>
  </si>
  <si>
    <t>MÓDULO DE BARRAJE TIPO 1 - CONFIGURACIÓN BARRA DOBLE CON BY PASS - TIPO CONVENCIONAL</t>
  </si>
  <si>
    <t>MÓDULO DE BARRAJE TIPO 2 - CONFIGURACIÓN BARRA DOBLE CON BY PASS - TIPO CONVENCIONAL</t>
  </si>
  <si>
    <t>MÓDULO DE BARRAJE TIPO 3 - CONFIGURACIÓN BARRA DOBLE CON BY PASS - TIPO CONVENCIONAL</t>
  </si>
  <si>
    <t>MÓDULO DE BARRAJE TIPO 4 - CONFIGURACIÓN BARRA DOBLE CON BY PASS - TIPO CONVENCIONAL</t>
  </si>
  <si>
    <t>MÓDULO DE BARRAJE TIPO 1 - CONFIGURACIÓN BARRA PRINCIPAL Y TRANSFERENCIA - TIPO CONVENCIONAL</t>
  </si>
  <si>
    <t>MÓDULO DE BARRAJE TIPO 2 - CONFIGURACIÓN BARRA PRINCIPAL Y TRANSFERENCIA - TIPO CONVENCIONAL</t>
  </si>
  <si>
    <t>MÓDULO DE BARRAJE TIPO 3 - CONFIGURACIÓN BARRA PRINCIPAL Y TRANSFERENCIA - TIPO CONVENCIONAL</t>
  </si>
  <si>
    <t>MÓDULO DE BARRAJE TIPO 4 - CONFIGURACIÓN BARRA PRINCIPAL Y TRANSFERENCIA - TIPO CONVENCIONAL</t>
  </si>
  <si>
    <t>MÓDULO DE BARRAJE TIPO 2 - CONFIGURACIÓN INTERRUPTOR Y MEDIO - TIPO CONVENCIONAL</t>
  </si>
  <si>
    <t>MÓDULO DE BARRAJE TIPO 3 - CONFIGURACIÓN INTERRUPTOR Y MEDIO - TIPO CONVENCIONAL</t>
  </si>
  <si>
    <t>MÓDULO DE BARRAJE TIPO 4 - CONFIGURACIÓN INTERRUPTOR Y MEDIO - TIPO CONVENCIONAL</t>
  </si>
  <si>
    <t>CAMPO MÓVIL ENCAPSULADO NIVEL 4</t>
  </si>
  <si>
    <t>BAHÍA DE MANIOBRA - (SECCIONAMIENTO DE BARRAS SIN INTERRUPTOR) - TIPO CONVENCIONAL</t>
  </si>
  <si>
    <t>COSTO UNITARIO</t>
  </si>
  <si>
    <t xml:space="preserve">DDP </t>
  </si>
  <si>
    <t xml:space="preserve">  </t>
  </si>
  <si>
    <t>ANÁLISIS DE PRECIOS UNITARIOS
CÁLCULO DEL FACTOR DE INSTALACIÓN PARA LAS U. C.
MONTAJE, PRUEBA, PUESTA EN SERVICIO LÍNEAS NIVEL DE TENSIÓN 4</t>
  </si>
  <si>
    <t>MONTAJE POSTE DE CONCRETO 25 m</t>
  </si>
  <si>
    <t>Incluye hincada y plomada</t>
  </si>
  <si>
    <t>MONTAJE POSTES METÁLICO 27 m</t>
  </si>
  <si>
    <t>MONTAJE ESTRUCTURA SUSPENSIÓN</t>
  </si>
  <si>
    <t>Capataz</t>
  </si>
  <si>
    <t>MONTAJE ESTRUCTURA RETENCIÓN</t>
  </si>
  <si>
    <t>Instalación completa de cable conductor ACSR hasta 477 mcm</t>
  </si>
  <si>
    <t>Hora</t>
  </si>
  <si>
    <t>Equipo tendido y tensionado</t>
  </si>
  <si>
    <t>3.- MANO DE OBRA</t>
  </si>
  <si>
    <t>Salario</t>
  </si>
  <si>
    <t>Instalación completa de cable conductor ACSR mayor a 477 mcm</t>
  </si>
  <si>
    <t>Montaje empalme para cable conductor ACSR cualquier calibre</t>
  </si>
  <si>
    <t>Ponchadora</t>
  </si>
  <si>
    <t>Fact. Prest.</t>
  </si>
  <si>
    <t>Instalación completa de cable de guarda</t>
  </si>
  <si>
    <t>Instalación completa de cable aislado submarino</t>
  </si>
  <si>
    <t>Lancha</t>
  </si>
  <si>
    <t>Lancha Grúa</t>
  </si>
  <si>
    <t>Buzo</t>
  </si>
  <si>
    <t>Montaje e instalación de cadena de aisladores</t>
  </si>
  <si>
    <t>Montaje e instalación de materiales para Puesta a Tierra</t>
  </si>
  <si>
    <t>Montaje e instalación de materiales para Templete</t>
  </si>
  <si>
    <t>ANÁLISIS DE PRECIOS UNITARIOS CÁLCULO DEL FACTOR DE INSTALACIÓN PARA LAS U. C. MONTAJE, PRUEBA, PUESTA EN SERVICIO LÍNEAS NIVEL DE TENSIÓN 4</t>
  </si>
  <si>
    <t>INSTALACIÓN COMPLETA DE CABLE CONDUCTOR ACSR HASTA 477 MCM</t>
  </si>
  <si>
    <t>INSTALACIÓN COMPLETA DE CABLE CONDUCTOR ACSR MAYOR A 477 MCM</t>
  </si>
  <si>
    <t>MONTAJE EMPALME PARA CABLE CONDUCTOR ACSR CUALQUIER CALIBRE</t>
  </si>
  <si>
    <t>INSTALACIÓN COMPLETA DE CABLE DE GUARDA</t>
  </si>
  <si>
    <t>INSTALACIÓN COMPLETA DE CABLE AISLADO SUBMARINO</t>
  </si>
  <si>
    <t>MONTAJE E INSTALACIÓN DE CADENA DE AISLADORES</t>
  </si>
  <si>
    <t>MONTAJE E INSTALACIÓN DE MATERIALES PARA PUESTA A TIERRA</t>
  </si>
  <si>
    <t>MONTAJE E INSTALACIÓN DE MATERIALES PARA TEMPLETE</t>
  </si>
  <si>
    <t>ING. AMBIENTAL</t>
  </si>
  <si>
    <t>INTERVENTORÍA LÍNEAS NIVEL DE TENSIÓN 4 AEREAS URBANAS</t>
  </si>
  <si>
    <t>INTERVENTORÍA LÍNEAS NIVEL DE TENSIÓN 4 AEREAS RURALES</t>
  </si>
  <si>
    <t>ADMINISTRACIÓN DE LA EJECUCIÓN LINEAS NIVEL DE TENSIÓN 2-3</t>
  </si>
  <si>
    <t>INTERVENTORÍA LÍNEAS NIVEL DE TENSIÓN 2-3 AEREAS URBANAS</t>
  </si>
  <si>
    <t>INTERVENTORÍA LÍNEAS NIVEL DE TENSIÓN 2-3 AEREAS RURALES</t>
  </si>
  <si>
    <t>INGENIERÍA DE LÍNEAS NIVEL DE TENSIÓN 2 -3 AEREAS URBANAS</t>
  </si>
  <si>
    <t>Valor uni</t>
  </si>
  <si>
    <t>INGENIERÍA LÍNEAS NIVEL DE TENSIÓN 2-3 AEREAS RURALES</t>
  </si>
  <si>
    <t xml:space="preserve">INGENIERÍA LÍNEAS NIVEL DE TENSIÓN 2-3  SUBTERRANEAS </t>
  </si>
  <si>
    <t>CIMENTACIÓN POSTES 14 m SUSPENSIÓN URBANO</t>
  </si>
  <si>
    <t>Saco</t>
  </si>
  <si>
    <t>CIMENTACIÓN POSTES 14 m RETENCIÓN RURAL</t>
  </si>
  <si>
    <t>Instalación completa de cable conductor ACSR hasta 4/0 - Urbano</t>
  </si>
  <si>
    <t>Instalación completa de cable conductor ACSR hasta 4/0 - Rural</t>
  </si>
  <si>
    <t>Instalación completa de cable conductor ACSR mayor a 4/0 - Urbano</t>
  </si>
  <si>
    <t>Instalación completa de cable conductor ACSR mayor a 4/0 - Rural</t>
  </si>
  <si>
    <t>Montaje e instalación de materiales para adecuación de estructura suspensión - Urbano</t>
  </si>
  <si>
    <t>Montaje e instalación de materiales para adecuación de estructura suspensión - Rural</t>
  </si>
  <si>
    <t>Montaje e instalación de materiales para adecuación de estructura retención - Urbano</t>
  </si>
  <si>
    <t>Montaje e instalación de materiales para adecuación de estructura retención - Rural</t>
  </si>
  <si>
    <t>Montaje e instalación de materiales para Puesta a Tierra - Urbano</t>
  </si>
  <si>
    <t>Montaje e instalación de materiales para Puesta a Tierra - Rural</t>
  </si>
  <si>
    <t>Montaje e instalación de materiales para Templete - Urbano</t>
  </si>
  <si>
    <t>Montaje e instalación de materiales para Templete - Rural</t>
  </si>
  <si>
    <t>Instalación completa de cable conductor trifásico compacto cualquier calibre - Urbano</t>
  </si>
  <si>
    <t>Instalación completa de cable conductor trifásico compacto cualquier calibre - Rural</t>
  </si>
  <si>
    <t>Instalación completa de cable conductor subterráneo hasta 350 mcm</t>
  </si>
  <si>
    <t>Instalación completa de cable conductor subterráneo mayor a 350 mcm</t>
  </si>
  <si>
    <t>Empalmes y terminales cualquier calibre de conductor</t>
  </si>
  <si>
    <t>Motobomba</t>
  </si>
  <si>
    <t>Montaje e instalación de materiales para adecuación de bayoneta sencilla</t>
  </si>
  <si>
    <t>Montaje e instalación de materiales para adecuación de bayoneta doble</t>
  </si>
  <si>
    <t>Montaje e instalación de cadena de aisladores de suspensión</t>
  </si>
  <si>
    <t>Montaje e instalación de materiales de cadena de aisladores de retención</t>
  </si>
  <si>
    <t>Montaje e instalación de espaciadores</t>
  </si>
  <si>
    <t>Camión</t>
  </si>
  <si>
    <t>Herramienta Menor</t>
  </si>
  <si>
    <t>Empalmador</t>
  </si>
  <si>
    <t>CIMENTACIÓN POSTES 12 m SUSPENSIÓN URBANO</t>
  </si>
  <si>
    <t>ANÁLISIS DE PRECIOS UNITARIOS
CÁLCULO DEL FACTOR DE INSTALACIÓN PARA LAS U. C.
MONTAJE, PRUEBA Y PUESTA EN SERVICIO LÍNEAS NIVEL 2</t>
  </si>
  <si>
    <t>CIMENTACIÓN POSTES 12 m SUSPENSIÓN RURAL</t>
  </si>
  <si>
    <t>CIMENTACIÓN POSTES 12 m RETENCIÓN URBANO</t>
  </si>
  <si>
    <t>CIMENTACIÓN POSTES 12 m RETENCIÓN RURAL</t>
  </si>
  <si>
    <t>Montaje e instalación de materiales para adecuación de bayoneta - Urbano</t>
  </si>
  <si>
    <t>Montaje e instalación de materiales para adecuación de bayoneta - rural</t>
  </si>
  <si>
    <t>Instalación completa de cable conductor ACSR hasta 2/0 - Urbano</t>
  </si>
  <si>
    <t>Instalación completa de cable conductor ACSR hasta 2/0 - Rural</t>
  </si>
  <si>
    <t>Instalación completa de cable conductor ACSR mayor a 2/0 - Urbano</t>
  </si>
  <si>
    <t>Instalación completa de cable conductor ACSR mayor a 2/0 - Rural</t>
  </si>
  <si>
    <t>Instalación completa de cable conductor compacto cualquier calibre - Urbano</t>
  </si>
  <si>
    <t>Instalación completa de cable conductor compacto cualquier calibre - Rural</t>
  </si>
  <si>
    <t>Instalación completa de cable conductor subterraneo hasta 2/0 - Urbano</t>
  </si>
  <si>
    <t>Instalación completa de cable conductor cable subterraneo mayor 2/0 - Urbano</t>
  </si>
  <si>
    <t>Empalmes y terminales</t>
  </si>
  <si>
    <t>EQUIPO TENDIDO Y TENSIONADO</t>
  </si>
  <si>
    <t>LANCHA</t>
  </si>
  <si>
    <t>LANCHA GRÚA</t>
  </si>
  <si>
    <t>PONCHADORA</t>
  </si>
  <si>
    <t>EQUIPO TENDIDO Y TENSIONADO CABLE SUBMARINO</t>
  </si>
  <si>
    <t>AYUDANTE</t>
  </si>
  <si>
    <t>CAPATAZ</t>
  </si>
  <si>
    <t>BUZO</t>
  </si>
  <si>
    <t>MOTOBOMBA</t>
  </si>
  <si>
    <t>Tablero de control, medida y protección - N4</t>
  </si>
  <si>
    <t>Seccionador Tripolar - N4</t>
  </si>
  <si>
    <t>Seccionador tripolar - N3</t>
  </si>
  <si>
    <t>Seccionador Tripolar con Cuchilla de Puesta a Tierra - N4</t>
  </si>
  <si>
    <t>Seccionador tripolar con Cuchilla de puesta a tierra - N3</t>
  </si>
  <si>
    <t>Seccionador tripolar con Cuchilla de puesta a tierra - N2</t>
  </si>
  <si>
    <t>Transformador de tensión - N2</t>
  </si>
  <si>
    <t>Transformador de tensión - N3</t>
  </si>
  <si>
    <t>Transformador de tensión - N4</t>
  </si>
  <si>
    <t>Tablero de control, medida y protección Línea - N2</t>
  </si>
  <si>
    <t>Seccionador con cuchilla - N4</t>
  </si>
  <si>
    <t>Seccionador tripolar - N4</t>
  </si>
  <si>
    <t>DPP</t>
  </si>
  <si>
    <t xml:space="preserve">CELDA DECIRCUITO DE SALIDA </t>
  </si>
  <si>
    <t xml:space="preserve">M.P.P.S DUCTO BARRAS O CABLES LLEGADA TRAFO </t>
  </si>
  <si>
    <t>SERVICIOS AUXILIARES</t>
  </si>
  <si>
    <t>MOBILIARIO LOCAL</t>
  </si>
  <si>
    <t>INTERRUPTOR - N4</t>
  </si>
  <si>
    <t>TRANSFORMADOR DE CORRIENTE - N4</t>
  </si>
  <si>
    <t>TABLERO DIFERENCIAL DE BARRAS - N4</t>
  </si>
  <si>
    <t>RED LAN SISTEMA DISTRIBUIDO - N4</t>
  </si>
  <si>
    <t>REFERENCIA DE TIEMPO, GPS - N4</t>
  </si>
  <si>
    <t>SISTEMA DE GESTION DE PROTECCIONES - N4</t>
  </si>
  <si>
    <t>SISTEMA DE COMUNICACIONES PUBLICO-CONMUTADA - N4</t>
  </si>
  <si>
    <t>CAMPO GENERICO MOVIL ENCAPSULADO - N4</t>
  </si>
  <si>
    <t>ADMINISTRACIÓN DE LA EJECUCIÓN CASA DE CONTROL N4</t>
  </si>
  <si>
    <t>N3S1</t>
  </si>
  <si>
    <t xml:space="preserve">Cables de Control y Fuerza Modulo - Sub convencional (Global) </t>
  </si>
  <si>
    <t>N3S10</t>
  </si>
  <si>
    <t>Cables de Control y Fuerza Modulo - Sub Encapsulada (Global)</t>
  </si>
  <si>
    <t>Material conexión A.T. para sub encapsuladas (Global)</t>
  </si>
  <si>
    <t>N3S11</t>
  </si>
  <si>
    <t>N3S12</t>
  </si>
  <si>
    <t>N3S13</t>
  </si>
  <si>
    <t>Cables de Control y Fuerza Modulo - Sub convencional reducida (Global)</t>
  </si>
  <si>
    <t>Material conexión A.T. para sub convencional reducida línea o trafo (Global)</t>
  </si>
  <si>
    <t>N3S14</t>
  </si>
  <si>
    <t>N3S15</t>
  </si>
  <si>
    <t>N3S16</t>
  </si>
  <si>
    <t>N3S17</t>
  </si>
  <si>
    <t>Cables de Control y Fuerza Modulo - Sub reducida (Global)</t>
  </si>
  <si>
    <t>N3S18</t>
  </si>
  <si>
    <t>Material conexión A.T. para sub reducida (Global)</t>
  </si>
  <si>
    <t>N3S19</t>
  </si>
  <si>
    <t>Cables de Control y Fuerza Modulo - Sub convencional (Global)</t>
  </si>
  <si>
    <t>Material conexión A.T. para módulo de acople a transferencia (Global)</t>
  </si>
  <si>
    <t>N3S2</t>
  </si>
  <si>
    <t>Material conexión A.T. para conf con 2 barras módulo de transformador (Global)</t>
  </si>
  <si>
    <t>N3S20</t>
  </si>
  <si>
    <t>N3S21</t>
  </si>
  <si>
    <t>Diferencial de barras - cualquier conf Tipo 1 o Tipo 2</t>
  </si>
  <si>
    <t>N3S22</t>
  </si>
  <si>
    <t>N3S23</t>
  </si>
  <si>
    <t>N3S24</t>
  </si>
  <si>
    <t>N3S25</t>
  </si>
  <si>
    <t>N3S26</t>
  </si>
  <si>
    <t>N3S27</t>
  </si>
  <si>
    <t>N3S28</t>
  </si>
  <si>
    <t>N3S29</t>
  </si>
  <si>
    <t>N3S30</t>
  </si>
  <si>
    <t>N3S31</t>
  </si>
  <si>
    <t>N3S32</t>
  </si>
  <si>
    <t>N3S33</t>
  </si>
  <si>
    <t>Material conexión A.T. para sub convencional reducida (Global) Tipo 1</t>
  </si>
  <si>
    <t>N3S3</t>
  </si>
  <si>
    <t>Material conexión A.T. para conf con 2 barras módulo de línea (Global)</t>
  </si>
  <si>
    <t>N3S34</t>
  </si>
  <si>
    <t>Servicios auxiliares sub convencional encapsulada metal clad</t>
  </si>
  <si>
    <t>Obra civil Módulo Común (m2) - incluye la malla de tierra</t>
  </si>
  <si>
    <t>N3S35</t>
  </si>
  <si>
    <t>Servicios auxiliares sub convencional reducida</t>
  </si>
  <si>
    <t>N3S36</t>
  </si>
  <si>
    <t>N3S37</t>
  </si>
  <si>
    <t>Referencia de tiempo, GPS</t>
  </si>
  <si>
    <t>Mobiliario Local</t>
  </si>
  <si>
    <t>N3S40</t>
  </si>
  <si>
    <t>Cortacircuitos monopolar nivel 3</t>
  </si>
  <si>
    <t>Dispositivo de Protección contra Sobretensiones (DPS) Nivel 3</t>
  </si>
  <si>
    <t>Cortacircuitos monopolar nivel 2</t>
  </si>
  <si>
    <t>Dispositivo de Protección contra Sobretensiones (DPS) Nivel 2</t>
  </si>
  <si>
    <t>Gabinete control, medida y protección</t>
  </si>
  <si>
    <t>N3S43</t>
  </si>
  <si>
    <t>N3S4</t>
  </si>
  <si>
    <t>N3S5</t>
  </si>
  <si>
    <t>N3S6</t>
  </si>
  <si>
    <t>Material conexión A.T. para conf con 2 barras módulo de trafo (Global)</t>
  </si>
  <si>
    <t>N3S7</t>
  </si>
  <si>
    <t>N3S8</t>
  </si>
  <si>
    <t>N3S9</t>
  </si>
  <si>
    <t>N3S38</t>
  </si>
  <si>
    <t>SUBESTACIÓN MÓVIL 30 MVA</t>
  </si>
  <si>
    <t>N3S39</t>
  </si>
  <si>
    <t>SUBESTACIÓN MÓVIL 15 MVA</t>
  </si>
  <si>
    <t>N3S41</t>
  </si>
  <si>
    <t>SUBESTACIÓN MÓVIL 21 MVA</t>
  </si>
  <si>
    <t>N3S42</t>
  </si>
  <si>
    <t xml:space="preserve">SUBESTACIÓN MÓVIL 7.5 MVA </t>
  </si>
  <si>
    <t>N3S44</t>
  </si>
  <si>
    <t>Tablero de control, medida y protección línea - N3</t>
  </si>
  <si>
    <t>Tablero de control, medida y protección Transformador o Acople - N3</t>
  </si>
  <si>
    <t>Celda de transformador - N3</t>
  </si>
  <si>
    <t>Celda de línea - N3</t>
  </si>
  <si>
    <t>Seccionador-fusible - N3</t>
  </si>
  <si>
    <t>BAHÍA DE LÍNEA - CONFIGURACIÓN BARRA SENCILLA -TIPO CONVENCIONAL</t>
  </si>
  <si>
    <t>BAHÍA DE TRANSFORMADOR - CONFIGURACIÓN BARRA SENCILLA - TIPO ENCAPSULADA (SF6)</t>
  </si>
  <si>
    <t>BAHÍA DE TRANSFORMADOR - CONFIGURACIÓN BARRA DOBLE - TIPO ENCAPSULADA (SF6)</t>
  </si>
  <si>
    <t>BAHÍA DE ACOPLE - TIPO CONVENCIONAL</t>
  </si>
  <si>
    <t>BAHÍA DE ACOPLE - TIPO ENCAPSULADA (SF6)</t>
  </si>
  <si>
    <t xml:space="preserve">MÓDULO DE BARRAJE - BARRA SENCILLA - TIPO CONVENCIONAL - TIPO 1 </t>
  </si>
  <si>
    <t xml:space="preserve">MÓDULO DE BARRAJE - BARRA SENCILLA - TIPO CONVENCIONAL - TIPO 2 </t>
  </si>
  <si>
    <t xml:space="preserve">MÓDULO DE BARRAJE - BARRA SENCILLA - TIPO CONVENCIONAL - TIPO 3 </t>
  </si>
  <si>
    <t>MÓDULO DE BARRAJE - BARRA DOBLE - TIPO 1</t>
  </si>
  <si>
    <t>MODULO DE BARRAJE - BARRA DOBLE - TIPO 2</t>
  </si>
  <si>
    <t>MODULO DE BARRAJE - BARRA DOBLE - TIPO 3</t>
  </si>
  <si>
    <t>MÓDULO DE BARRAJE - BARRA PRINCIPAL Y TRANSFERENCIA - TIPO CONVENCIONAL - TIPO 1</t>
  </si>
  <si>
    <t>MÓDULO DE BARRAJE - BARRA PRINCIPAL Y TRANSFERENCIA - TIPO CONVENCIONAL - TIPO 2</t>
  </si>
  <si>
    <t>MÓDULO DE BARRAJE - BARRA PRINCIPAL Y TRANSFERENCIA - TIPO CONVENCIONAL - TIPO 3</t>
  </si>
  <si>
    <t>SUBESTACIÓN SIMPLIFICADA (RURAL)</t>
  </si>
  <si>
    <t>CASA DE CONTROL</t>
  </si>
  <si>
    <t>DPS</t>
  </si>
  <si>
    <t>SECCIONADOR TRIPOLAR - N4</t>
  </si>
  <si>
    <t>SECCIONADOR TRIPOLAR CON CUCHILLA DE PUESTA A TIERRA - N4</t>
  </si>
  <si>
    <t>DISPOSITIVO DE PROTECCIÓN CONTRA SOBRETENSIONES (DPS) - N4</t>
  </si>
  <si>
    <t>TERMINALES SF6 - AIRE - N4</t>
  </si>
  <si>
    <t>TABLERO DE CONTROL, MEDIDA Y PROTECCIÓN - N4</t>
  </si>
  <si>
    <t>ACERO ESTRUCTURAL (KG)</t>
  </si>
  <si>
    <t>Cables módulo - N4 - MPPS</t>
  </si>
  <si>
    <t>Material conexión AT - N4 - MPPS</t>
  </si>
  <si>
    <t>Servicios Auxiliares - N4 - MPPS</t>
  </si>
  <si>
    <t>Módulo genérico GIS - N4 - MPPS</t>
  </si>
  <si>
    <t>Red Lan Sistema distribuido - N4</t>
  </si>
  <si>
    <t>Referencia de Tiempo, GPS - N4</t>
  </si>
  <si>
    <t>INTERRUPTOR - N3</t>
  </si>
  <si>
    <t>TRANSFORMADOR DE CORRIENTE - N3</t>
  </si>
  <si>
    <t>RECONECTADOR - N2</t>
  </si>
  <si>
    <t>INTERRUPTOR - N2</t>
  </si>
  <si>
    <t>SECCIONADOR TRIPOLAR - N3</t>
  </si>
  <si>
    <t>SECCIONADOR TRIPOLAR CON CUCHILLA DE PUESTA A TIERRA - N3</t>
  </si>
  <si>
    <t>DISPOSITIVO DE PROTECCIÓN CONTRA SOBRETENSIONES (DPS) - N3</t>
  </si>
  <si>
    <t>TRANSFORMADOR DE TENSION - N3</t>
  </si>
  <si>
    <t>CABLES DE CONTROL Y FUERZA MODULO - N3 - MPPS</t>
  </si>
  <si>
    <t>MATERIAL CONEXIÓN A.T. - N3 - MPPS</t>
  </si>
  <si>
    <t>Material conexión A.T. - N3 - MPPS</t>
  </si>
  <si>
    <t>TABLERO DE CONTROL, MEDIDA Y PROTECCIÓN - N3 - MPPS</t>
  </si>
  <si>
    <t>Tablero de control, medida y protección - N3 - MPPS</t>
  </si>
  <si>
    <t>MÓDULO GENÉRICO - N3 - MPPS</t>
  </si>
  <si>
    <t>TERMINALES SF6 - AIRE - N3</t>
  </si>
  <si>
    <t>CELDA DE LÍNEA - N3</t>
  </si>
  <si>
    <t>CELDA DE TRANSFORMADOR - N3</t>
  </si>
  <si>
    <t>RECONECTADOR - N3</t>
  </si>
  <si>
    <t>SECCIONADOR-FUSIBLE - N3</t>
  </si>
  <si>
    <t>ESTRUCTURA EN CONCRETO (POSTES) - MPPS</t>
  </si>
  <si>
    <t>Estructura en concreto (Postes) - MPPS</t>
  </si>
  <si>
    <t>DIFERENCIAL DE BARRAS - CUALQUIER CONF TIPO 1 O TIPO 2</t>
  </si>
  <si>
    <t>SERVICIOS AUXILIARES - N3 - MPPS</t>
  </si>
  <si>
    <t>Servicios auxiliares - N3 - MPPS</t>
  </si>
  <si>
    <t>RED LAN - SISTEMA DISTRIBUIDO</t>
  </si>
  <si>
    <t>SISTEMA DE GESTIÓN DE PROTECCIONES</t>
  </si>
  <si>
    <t>REFERENCIA DE TIEMPO, GPS</t>
  </si>
  <si>
    <t>TRANSFORMADOR DE SERVICIOS AUXILIARES</t>
  </si>
  <si>
    <t>CORTACIRCUITOS MONOPOLAR</t>
  </si>
  <si>
    <t>MALLA ESLABONADA - MPPS</t>
  </si>
  <si>
    <t>Gabinete de protección - MPPS</t>
  </si>
  <si>
    <t>GABINETE DE PROTECCIÓN - MPPS</t>
  </si>
  <si>
    <t>SUBTOTAL</t>
  </si>
  <si>
    <t>Seccionador tripolar - N3 - TIPO 2</t>
  </si>
  <si>
    <t>Tablero de control, medida y protección Transformador o Acople - N3 - TIPO 2</t>
  </si>
  <si>
    <t>Cortacircuitos monopolar - N3</t>
  </si>
  <si>
    <t>Cortacircuitos monopolar - N2</t>
  </si>
  <si>
    <t>N2S1</t>
  </si>
  <si>
    <t>N2S2</t>
  </si>
  <si>
    <t>N2S3</t>
  </si>
  <si>
    <t>N2S4</t>
  </si>
  <si>
    <t>N2S5</t>
  </si>
  <si>
    <t>N2S6</t>
  </si>
  <si>
    <t>N2S7</t>
  </si>
  <si>
    <t>BAHÍA DE LÍNEA - SUBESTACIÓN REDUCIDA</t>
  </si>
  <si>
    <t>N2S8</t>
  </si>
  <si>
    <t>N2S9</t>
  </si>
  <si>
    <t>N2S10</t>
  </si>
  <si>
    <t>N2S11</t>
  </si>
  <si>
    <t>N2S12</t>
  </si>
  <si>
    <t>N2S13</t>
  </si>
  <si>
    <t>N2S14</t>
  </si>
  <si>
    <t>N2S15</t>
  </si>
  <si>
    <t>N2S16</t>
  </si>
  <si>
    <t>N2S17</t>
  </si>
  <si>
    <t>N2S18</t>
  </si>
  <si>
    <t>N2S19</t>
  </si>
  <si>
    <t>N2S20</t>
  </si>
  <si>
    <t>MÓDULO DE BARRAJE - BARRA SENCILLA TIPO 1</t>
  </si>
  <si>
    <t>N2S21</t>
  </si>
  <si>
    <t>MÓDULO DE BARRAJE - BARRA SENCILLA TIPO 2</t>
  </si>
  <si>
    <t>N2S22</t>
  </si>
  <si>
    <t>MÓDULO DE BARRAJE - BARRA SENCILLA TIPO 3</t>
  </si>
  <si>
    <t>N2S23</t>
  </si>
  <si>
    <t>MÓDULO DE BARRAJE - BARRA DOBLE TIPO 1</t>
  </si>
  <si>
    <t>N2S24</t>
  </si>
  <si>
    <t>MÓDULO DE BARRAJE - BARRA DOBLE TIPO 2</t>
  </si>
  <si>
    <t>N2S25</t>
  </si>
  <si>
    <t>MÓDULO DE BARRAJE - BARRA DOBLE TIPO 3</t>
  </si>
  <si>
    <t>N2S26</t>
  </si>
  <si>
    <t>MÓDULO DE BARRAJE - BARRA PRINCIPAL Y TRANSFERENCIA - TIPO 1</t>
  </si>
  <si>
    <t>N2S27</t>
  </si>
  <si>
    <t>MÓDULO DE BARRAJE - BARRA PRINCIPAL Y TRANSFERENCIA - TIPO 2</t>
  </si>
  <si>
    <t>N2S28</t>
  </si>
  <si>
    <t>MÓDULO DE BARRAJE - BARRA PRINCIPAL Y TRANSFERENCIA - TIPO 3</t>
  </si>
  <si>
    <t>N2S29</t>
  </si>
  <si>
    <t>MÓDULO DE BARRAJE - SUBESTACIÓN REDUCIDA</t>
  </si>
  <si>
    <t>Seccionador tripolar - N2</t>
  </si>
  <si>
    <t>Celda llegada transformador - N2</t>
  </si>
  <si>
    <t>Celda de interconexión - N2</t>
  </si>
  <si>
    <t>Gabinete de protección de barras - N2</t>
  </si>
  <si>
    <t>Celda Circuito de Salida - N2</t>
  </si>
  <si>
    <t>Celda llegada transformador - N2 - TIPO 2</t>
  </si>
  <si>
    <t>Celda de interconexión - N2 - TIPO 2</t>
  </si>
  <si>
    <t>Celda de medida - N2 - TIPO 2</t>
  </si>
  <si>
    <t>Tablero de control, medida y protección Transformador o Acople - N2</t>
  </si>
  <si>
    <t>Poste en concreto para subestaciones</t>
  </si>
  <si>
    <t>Celda Circuito de Salida - N2 - TIPO 2</t>
  </si>
  <si>
    <t>POSTE EN CONCRETO PARA SUBESTACIONES</t>
  </si>
  <si>
    <t>SECCIONADOR TRIPOLAR CON CUCHILLA DE PUESTA A TIERRA - N2</t>
  </si>
  <si>
    <t>TRANSFORMADOR DE CORRIENTE - N2</t>
  </si>
  <si>
    <t>TRANSFORMADOR DE TENSIÓN - N2</t>
  </si>
  <si>
    <t>DISPOSITIVO DE PROTECCIÓN CONTRA SOBRETENSIONES (DPS) - N2</t>
  </si>
  <si>
    <t>ACERO ESTRUCTURAL (KG) - N2</t>
  </si>
  <si>
    <t>SECCIONADOR TRIPOLAR - N2</t>
  </si>
  <si>
    <t>Acero Estructural (kg) - N2</t>
  </si>
  <si>
    <t>Tablero de control, medida y protección de línea - N4</t>
  </si>
  <si>
    <t>Tablero de control, medida y protección de transformador - N4</t>
  </si>
  <si>
    <t>SE202</t>
  </si>
  <si>
    <t>SE204</t>
  </si>
  <si>
    <t>SE206</t>
  </si>
  <si>
    <t>SE208</t>
  </si>
  <si>
    <t>SE210</t>
  </si>
  <si>
    <t>SE216</t>
  </si>
  <si>
    <t>Bahía de Acople</t>
  </si>
  <si>
    <t>Bahía de Seccionamiento</t>
  </si>
  <si>
    <t>Nombre</t>
  </si>
  <si>
    <t>UC Actual</t>
  </si>
  <si>
    <t>Unitario</t>
  </si>
  <si>
    <t>Barra sencilla 230 kV</t>
  </si>
  <si>
    <t>Costo Total</t>
  </si>
  <si>
    <t>Transformador de corriente 230 kV</t>
  </si>
  <si>
    <t>Transformador de tensión 230 kV</t>
  </si>
  <si>
    <t>descargador de sobretensión 230 kV</t>
  </si>
  <si>
    <t>Trampa de onda de 230 kV</t>
  </si>
  <si>
    <t>telecomunicaciones (PLP o FO)</t>
  </si>
  <si>
    <t>Gabinete protección para el lado de 230 kV</t>
  </si>
  <si>
    <t>SCC contralador de campo</t>
  </si>
  <si>
    <t>Accesorios de conexión AT Tipo 1</t>
  </si>
  <si>
    <t>Accesorios de conexión AT Tipo 2</t>
  </si>
  <si>
    <t>Bahía de línea</t>
  </si>
  <si>
    <t>Bahía de transformador</t>
  </si>
  <si>
    <t>Bahía de transferencia</t>
  </si>
  <si>
    <t>Barra P. &amp; Transf. 230 kV</t>
  </si>
  <si>
    <t>Descargador de sobretensión 230 kV</t>
  </si>
  <si>
    <t>Accesorios de conexión AT Tipo 3</t>
  </si>
  <si>
    <t>Doble Barra 230 kV</t>
  </si>
  <si>
    <t>Accesorios de conexión AT Tipo 4</t>
  </si>
  <si>
    <t>Protección campo de acople o seccionamiento</t>
  </si>
  <si>
    <t>D. Barra + Transf 230 kV</t>
  </si>
  <si>
    <t>D. Barra + By Pass 230 kV</t>
  </si>
  <si>
    <t>Corte central</t>
  </si>
  <si>
    <t>Int y medio 230 kV</t>
  </si>
  <si>
    <t>Gabinete protección linea</t>
  </si>
  <si>
    <t>Gabinete Proteccion Diámetro</t>
  </si>
  <si>
    <t>Anillo 230 kV</t>
  </si>
  <si>
    <t>Protección campo de transformador o acople de barras</t>
  </si>
  <si>
    <t>Doble Barra Encaps 230 kV</t>
  </si>
  <si>
    <t>EQUIPOS DE PATIO ENCAPSULADO</t>
  </si>
  <si>
    <t>Cuchilla de Puesta a tierra</t>
  </si>
  <si>
    <t>Transformador de Corriente</t>
  </si>
  <si>
    <t>Ductos de conexión</t>
  </si>
  <si>
    <t>Ductos de conexión Bahia Seccionamiento</t>
  </si>
  <si>
    <t>Fuelles amortiguación Vibraciones</t>
  </si>
  <si>
    <t>EQUIPOS DE PATIO CONVENCIONAL</t>
  </si>
  <si>
    <t>Accesorios de conexión AT para parte convencional</t>
  </si>
  <si>
    <t>Gabinete protección acople</t>
  </si>
  <si>
    <t>Barraje Tipo 1</t>
  </si>
  <si>
    <t>Barra Sencilla 230 kV</t>
  </si>
  <si>
    <t>Accesorios de conexión AT</t>
  </si>
  <si>
    <t>Barraje Tipo 2</t>
  </si>
  <si>
    <t>Int. Y medio 230 kV</t>
  </si>
  <si>
    <t>Módulo Común Tipo 1</t>
  </si>
  <si>
    <t>Módulo Común Tipo 2</t>
  </si>
  <si>
    <t>230 kV</t>
  </si>
  <si>
    <t>500 kV</t>
  </si>
  <si>
    <t>Planta telefónica</t>
  </si>
  <si>
    <t>SCC equipo Comun</t>
  </si>
  <si>
    <t>Servicios Auxiliares AC y DC tipo 1</t>
  </si>
  <si>
    <t>Servicios Auxiliares AC y DC tipo 2</t>
  </si>
  <si>
    <t>Servicios Auxiliares AC y DC tipo 3</t>
  </si>
  <si>
    <t>Servicios Auxiliares AC y DC tipo 4</t>
  </si>
  <si>
    <t>Sistema de respaldo de telecomunicaciones</t>
  </si>
  <si>
    <t>Sistema gestion protecciones</t>
  </si>
  <si>
    <t>Sistema gestion registradores</t>
  </si>
  <si>
    <t>Diferencial de barras Tipo 1</t>
  </si>
  <si>
    <t>Diferencial de barras Tipo 2</t>
  </si>
  <si>
    <t>Barra Sencilla</t>
  </si>
  <si>
    <t>Configuraciones 2 barras.</t>
  </si>
  <si>
    <t>Configuraciones 2 barras</t>
  </si>
  <si>
    <t>Equipo Encapsulado</t>
  </si>
  <si>
    <t>Transformador de Potencial</t>
  </si>
  <si>
    <t>Cuchilla puesta a tierra de barras</t>
  </si>
  <si>
    <t>Bahía de línea Barra sencilla 230 kV</t>
  </si>
  <si>
    <t>Costo Unitario</t>
  </si>
  <si>
    <t>Bahía de transformador Barra sencilla 230 kV</t>
  </si>
  <si>
    <t>Bahía de línea Barra P. &amp; Transf. 230 kV</t>
  </si>
  <si>
    <t>Bahía de transformador Barra P. &amp; Transf. 230 kV</t>
  </si>
  <si>
    <t>Bahía de transferencia Barra P. &amp; Transf. 230 kV</t>
  </si>
  <si>
    <t>Bahía de línea Doble Barra 230 kV</t>
  </si>
  <si>
    <t>Bahía de transformador Doble Barra 230 kV</t>
  </si>
  <si>
    <t>Bahía de Acople Doble Barra 230 kV</t>
  </si>
  <si>
    <t>Bahía de Seccionamiento Doble Barra 230 kV</t>
  </si>
  <si>
    <t>Bahía de línea D. Barra + Transf 230 kV</t>
  </si>
  <si>
    <t>Bahía de transformador D. Barra + Transf 230 kV</t>
  </si>
  <si>
    <t>Bahía de transferencia D. Barra + Transf 230 kV</t>
  </si>
  <si>
    <t>Bahía de Seccionamiento D. Barra + Transf 230 kV</t>
  </si>
  <si>
    <t>Bahía de línea D. Barra + By Pass 230 kV</t>
  </si>
  <si>
    <t>Bahía de transformador D. Barra + By Pass 230 kV</t>
  </si>
  <si>
    <t>Bahía de Acople D. Barra + By Pass 230 kV</t>
  </si>
  <si>
    <t>Bahía de Seccionamiento D. Barra + By Pass 230 kV</t>
  </si>
  <si>
    <t>Bahía de línea Int y medio 230 kV</t>
  </si>
  <si>
    <t>Bahía de transformador Int y medio 230 kV</t>
  </si>
  <si>
    <t>Corte central Int y medio 230 kV</t>
  </si>
  <si>
    <t>Bahía de línea Anillo 230 kV</t>
  </si>
  <si>
    <t>Bahía de transformador Anillo 230 kV</t>
  </si>
  <si>
    <t>Bahía de línea Doble Barra Encaps 230 kV</t>
  </si>
  <si>
    <t>Bahía de transformador Doble Barra Encaps 230 kV</t>
  </si>
  <si>
    <t>Bahía de Acople Doble Barra Encaps 230 kV</t>
  </si>
  <si>
    <t>Bahía de Seccionamiento Doble Barra Encaps 230 kV</t>
  </si>
  <si>
    <t>Barraje Tipo 1 Barra Sencilla 230 kV</t>
  </si>
  <si>
    <t>Barraje Tipo 1 Barra P. &amp; Transf. 230 kV</t>
  </si>
  <si>
    <t>Barraje Tipo 2 Barra P. &amp; Transf. 230 kV</t>
  </si>
  <si>
    <t>Barraje Tipo 1 Doble Barra 230 kV</t>
  </si>
  <si>
    <t>Barraje Tipo 2 Doble Barra 230 kV</t>
  </si>
  <si>
    <t>Barraje Tipo 1 D. Barra + Transf 230 kV</t>
  </si>
  <si>
    <t>Barraje Tipo 2 D. Barra + Transf 230 kV</t>
  </si>
  <si>
    <t>Barraje Tipo 1 D. Barra + By Pass 230 kV</t>
  </si>
  <si>
    <t>Barraje Tipo 2 D. Barra + By Pass 230 kV</t>
  </si>
  <si>
    <t>Barraje Tipo 1 Int. Y medio 230 kV</t>
  </si>
  <si>
    <t>Barraje Tipo 2 Int. Y medio 230 kV</t>
  </si>
  <si>
    <t>Módulo Común Tipo 1 230 kV</t>
  </si>
  <si>
    <t>Módulo Común Tipo 2 230 kV</t>
  </si>
  <si>
    <t>Módulo Común Tipo 1 500 kV</t>
  </si>
  <si>
    <t>Módulo Común Tipo 2 500 kV</t>
  </si>
  <si>
    <t>Diferencial de barras Tipo 1 Barra Sencilla</t>
  </si>
  <si>
    <t>Diferencial de barras Tipo 1 Configuraciones 2 barras.</t>
  </si>
  <si>
    <t>Diferencial de barras Tipo 2 Configuraciones 2 barras</t>
  </si>
  <si>
    <t>Módulo Común Tipo 1 Doble Barra Encaps 230 kV</t>
  </si>
  <si>
    <t>Módulo Común Tipo 2 Doble Barra Encaps 230 kV</t>
  </si>
  <si>
    <t>Seccionador tripolar con cuchilla</t>
  </si>
  <si>
    <t>Transformador de corriente 500 kV</t>
  </si>
  <si>
    <t>Transformador de tensión 500 kV</t>
  </si>
  <si>
    <t>Descargador de sobretensión 500 kV</t>
  </si>
  <si>
    <t>Trampa de onda de 500 kV</t>
  </si>
  <si>
    <t>Gabinete protección línea</t>
  </si>
  <si>
    <t>Gabinete protección transformador lado 500 kV (UC2)</t>
  </si>
  <si>
    <t>Gabinete protección diámetro</t>
  </si>
  <si>
    <t>INTERRUPTOR Y MEDIO 500 kV</t>
  </si>
  <si>
    <t>D. Barra + Trans 500 kV</t>
  </si>
  <si>
    <t>Int. Y Medio 500 kV</t>
  </si>
  <si>
    <t>D. Barra + Transf 500 kV</t>
  </si>
  <si>
    <t>Int. Y medio 500 kV</t>
  </si>
  <si>
    <t>Bahía de compensación (Interruptor y medio 500 kV)</t>
  </si>
  <si>
    <t>Interruptor tripolar (mando monopolar)</t>
  </si>
  <si>
    <t>Seccionador tripolar con secc. Puesta a tierra</t>
  </si>
  <si>
    <t>Descargador de sobretensión</t>
  </si>
  <si>
    <t>Aislador de poste</t>
  </si>
  <si>
    <t>Gabinete de proteccion Bahías de Autotraf</t>
  </si>
  <si>
    <t>Gabinete Protección Diámetro</t>
  </si>
  <si>
    <t>Sistema de control coordinado</t>
  </si>
  <si>
    <t>Ton. de Acero Estructural</t>
  </si>
  <si>
    <t>Cables Módulo</t>
  </si>
  <si>
    <t xml:space="preserve">Servicios auxiliares caseta control Tipo </t>
  </si>
  <si>
    <t>Total Equipo de patio</t>
  </si>
  <si>
    <t>BAHIAS DE COMPENSACION PARA CONEXIÓN DEL COMPENSADOR ESTATICO</t>
  </si>
  <si>
    <t>Equipos de patio</t>
  </si>
  <si>
    <t>Gabinete de proteccion diámetro</t>
  </si>
  <si>
    <t xml:space="preserve">Accesorios de conexión AT </t>
  </si>
  <si>
    <t>BAHIAS DE COMPENSACION CAPACITIVA PARALELA 230 kV</t>
  </si>
  <si>
    <t>Seccionador tripolar con secc. de puesta a t.</t>
  </si>
  <si>
    <t>Seccionador de puesta a tierra</t>
  </si>
  <si>
    <t>Ton. De Acero Estructural</t>
  </si>
  <si>
    <t xml:space="preserve">BAHIA DE COMPENSACION REACTIVA 230 kV </t>
  </si>
  <si>
    <t>Equipo de conexión del banco al diámetro</t>
  </si>
  <si>
    <t>Transformador de corriente tipo 1 230 kV</t>
  </si>
  <si>
    <t>Equipo de compensación</t>
  </si>
  <si>
    <t>Gabinete de control de Banco tipo 1</t>
  </si>
  <si>
    <t>Gabinete de control de Banco tipo 2</t>
  </si>
  <si>
    <t>Gabinete protección del Banco tipo 1</t>
  </si>
  <si>
    <t>Gabinete protección del Banco tipo 2</t>
  </si>
  <si>
    <t>MODULOS DE COMPENSACION CAPACITIVA PARALELA 230 kV</t>
  </si>
  <si>
    <t>MODULO DE COMPENSACION REACTIVA 230 kV</t>
  </si>
  <si>
    <t>Gabinete protección del reactor</t>
  </si>
  <si>
    <t>Total Equipos</t>
  </si>
  <si>
    <t>BAHIAS DE COMPENSACION REACTIVA 500 kV</t>
  </si>
  <si>
    <t xml:space="preserve">Seccionador </t>
  </si>
  <si>
    <t>Cables bahía</t>
  </si>
  <si>
    <t>MODULOS DE COMPENSACIÓN REACTIVA 500 kV</t>
  </si>
  <si>
    <t xml:space="preserve">Reactor de neutro </t>
  </si>
  <si>
    <t>Gabinete protección de reactor tipo 2</t>
  </si>
  <si>
    <t>Seccionador de puesta a tierra del neutro</t>
  </si>
  <si>
    <t>Compensación serie</t>
  </si>
  <si>
    <t>EQUIPOS DE PATIO</t>
  </si>
  <si>
    <t>Seccionador monopolar</t>
  </si>
  <si>
    <t>EQUIPOS DE COMPENSACION CAPACITIVA SERIE</t>
  </si>
  <si>
    <t xml:space="preserve">Sistema de protección y control </t>
  </si>
  <si>
    <t>Cable fibra óptica</t>
  </si>
  <si>
    <t>Microcomputador portatil</t>
  </si>
  <si>
    <t>Total compensacion capacitiva</t>
  </si>
  <si>
    <t>TOTAL EQUIPOS FOB</t>
  </si>
  <si>
    <t>MODULOS DE COMPENSACIÓN REACTIVA PARA TERCIARIO DE AUTOTRANSFORMADOR</t>
  </si>
  <si>
    <t>Mod de comp. Reactiva para Terciario</t>
  </si>
  <si>
    <t>Celda interruptor extraible 2500 A y 34.5 kV</t>
  </si>
  <si>
    <t>ELEMENTO</t>
  </si>
  <si>
    <t xml:space="preserve"> TOTAL</t>
  </si>
  <si>
    <t>Planta Diesel de 55 kW, 208 V</t>
  </si>
  <si>
    <t>Planta Diesel de 80 kW, 208 V</t>
  </si>
  <si>
    <t>Planta Diesel de 125 kW, 208 V</t>
  </si>
  <si>
    <t>Planta Diesel de 200 kW, 208 V</t>
  </si>
  <si>
    <t>Cortacircuitos de expulsión con fusible limitador</t>
  </si>
  <si>
    <t>Celdas con dos interruptores totalizadores motorizados, contador de energía con emisión de impulsos al SCC, tres reles de sobretensión y 20 interruptores de distribución a 208 V</t>
  </si>
  <si>
    <t>Celdas con dos interruptores totalizadores motorizados, contador de energía con emisión de impulsos al SCC, tres reles de sobretensión y 30 interruptores de distribución a 208 V</t>
  </si>
  <si>
    <t>Celda con totalizador y 24 interruptores de distribución a 208 Vca</t>
  </si>
  <si>
    <t>Celda con cargador de baterías de 125 Vcc, 25 A, e interruptores de distribución</t>
  </si>
  <si>
    <t>Costo total de los servicios auxiliares</t>
  </si>
  <si>
    <t>COMPONENTE</t>
  </si>
  <si>
    <t>Equipos medida prueba</t>
  </si>
  <si>
    <t>Ing. Especialista Gis</t>
  </si>
  <si>
    <t>Supervisor Gis</t>
  </si>
  <si>
    <t>Ing. De Diseño/Residente</t>
  </si>
  <si>
    <t>Instrumentista</t>
  </si>
  <si>
    <t>Equipo de medida de resistividad</t>
  </si>
  <si>
    <t xml:space="preserve">CIMENTACIÓN TRANSFORMADOR DE POTENCIA 500 kV </t>
  </si>
  <si>
    <t>CERCHA</t>
  </si>
  <si>
    <t>PARAL TELESCÓPICO</t>
  </si>
  <si>
    <t>RIEL 80 lb/yr</t>
  </si>
  <si>
    <t>ml</t>
  </si>
  <si>
    <t xml:space="preserve">CIMENTACIÓN DESCARGA TRANSFORMADOR DE POTENCIA 500 kV </t>
  </si>
  <si>
    <t>global</t>
  </si>
  <si>
    <t>BASE PARA TRANSFORMADOR DE POTENCIAL CCV 245KV</t>
  </si>
  <si>
    <t>BASE PARA TRANSFORMADOR DE CORRIENTE CTH 245KV</t>
  </si>
  <si>
    <t>BASE PARA SECCIONADOR DE ROTACIÓN CENTRAL TIPO S3C 245KV, 1050kv</t>
  </si>
  <si>
    <t>BASE PARA INTERRUPTOR GL 314</t>
  </si>
  <si>
    <t>|</t>
  </si>
  <si>
    <t>Equipos</t>
  </si>
  <si>
    <t>MPPS-Unidad de Adquisición de datos</t>
  </si>
  <si>
    <t>MPPS-Transformador de tensión nivel 4</t>
  </si>
  <si>
    <t>MPPS-Armario concentrador (Marshall in Kiosk)</t>
  </si>
  <si>
    <t>MPPS-Unidad de Calidad de Potencia (PQ) CREG 024 de 2005</t>
  </si>
  <si>
    <t>MPPS-Enlace de Comunicaciones Satelital-Enlace de fibra óptica-Gateway de comunicaciones</t>
  </si>
  <si>
    <t>MPPS-Enlace de Comunicaciones Microondas-Sistema de Comunicaciones por onda portadora</t>
  </si>
  <si>
    <t>MPPS-Sistema de Teleprotección</t>
  </si>
  <si>
    <t>MPPS-Interface de Usuario (IHM)-Unidad Terminal Remota</t>
  </si>
  <si>
    <t>MPPS-Interruptor de transferencia -Transformador de puesta a tierra-Transformador de Tensión.</t>
  </si>
  <si>
    <t>MPPS-Enlace de Comunicaciones Microondas</t>
  </si>
  <si>
    <t>MPPS-Barraje de derivación subterráneo tres vías-Transición aérea - subterránea - trifásica</t>
  </si>
  <si>
    <t>MPPS-CORTACIRCUITOS-CUCHILLAS PARA OPERACIÓN-PARARRAYOS-SECCIONADORES</t>
  </si>
  <si>
    <t>MPPS-Reconectador 15 kV 100 A Monofásico + control</t>
  </si>
  <si>
    <t>MPPS-Banco de condensadores N2</t>
  </si>
  <si>
    <t>Admon-Interface de Usuario (IHM)-Unidad Terminal Remota</t>
  </si>
  <si>
    <t>Admon-CORTACIRCUITOS-CUCHILLAS PARA OPERACIÓN-PARARRAYOS-SECCIONADORES</t>
  </si>
  <si>
    <t>Admon-Reconectador 15 kV 100 A Monofásico + control</t>
  </si>
  <si>
    <t>Admon-Banco de condensadores N2</t>
  </si>
  <si>
    <t>Int-Unidad de Calidad de Potencia (PQ) CREG 024 de 2005</t>
  </si>
  <si>
    <t>EQUIPOS</t>
  </si>
  <si>
    <t>BASE PARA SECCIONADOR PANTÓGRAFO 500 kV</t>
  </si>
  <si>
    <t>BASE PARA PARARRAYOS SB 192 (230 kV)</t>
  </si>
  <si>
    <t>BASE PARA SECCIONADOR DE PUESTA A TIERRA STA 245 kV, 1050 kV</t>
  </si>
  <si>
    <t>BASE PARA PARARRAYO NEUTRO SB 48 (230 kV)</t>
  </si>
  <si>
    <t>BASE PARA SECCIONADOR CPT S3CT 245 kV</t>
  </si>
  <si>
    <t>INTERRUPTOR N5 230kV</t>
  </si>
  <si>
    <t>TRANSFORMADOR DE CORRIENTE</t>
  </si>
  <si>
    <t>TRANSFORMADOR DE TENSION</t>
  </si>
  <si>
    <t>AISLADOR DE POSTE</t>
  </si>
  <si>
    <t>TABLERO DE CONTROL, MEDIDA Y PROTECCIONES</t>
  </si>
  <si>
    <t>SISTEMA DE REGISTRO DE FALLAS</t>
  </si>
  <si>
    <t>SECCIONADOR 230 kV</t>
  </si>
  <si>
    <t>SECCIONADOR CON PAT 230 kV</t>
  </si>
  <si>
    <t>SISTEMA DE REGISTRO DE FALLAS 230 kV</t>
  </si>
  <si>
    <t>ACERO ESTRUCTURAL POR 1000 Kg (230 kV)</t>
  </si>
  <si>
    <t>IHM (230 kV)</t>
  </si>
  <si>
    <t>RED LAN SISTEMA DISTRIBUIDO 230 kV</t>
  </si>
  <si>
    <t>GATEWAY DE COMUNICACIONES 230 kV</t>
  </si>
  <si>
    <t>REFERENCIA DE TIEMPO, GPS 230 kV</t>
  </si>
  <si>
    <t>MOBILIARIO LOCAL 230 kV</t>
  </si>
  <si>
    <t>ACOPLE AIRE-SF6 230 kV</t>
  </si>
  <si>
    <t>DUCTOS DE CONEXIÓN (230 kV)</t>
  </si>
  <si>
    <t>FUELLES AMORTIGUACION VIBRACIONES (230 kV)</t>
  </si>
  <si>
    <t>MODULO GENERICO GIS (230 kV)</t>
  </si>
  <si>
    <t>Ing. Especialista</t>
  </si>
  <si>
    <t>Coordinador de Proyecto</t>
  </si>
  <si>
    <t>MORDAZAS DE 1.0 M</t>
  </si>
  <si>
    <t>DISPOSITIVOS ELECTRICOS</t>
  </si>
  <si>
    <t>MATERIALES DE CONEXIÓN Y MÓDULOS</t>
  </si>
  <si>
    <t>MATERIALES DE MEDIDA, CONTROL Y PROTECCIÓN</t>
  </si>
  <si>
    <t>ÍTEM</t>
  </si>
  <si>
    <t>Interruptor - 230 kV</t>
  </si>
  <si>
    <t>Transformador de corriente - 230 kV</t>
  </si>
  <si>
    <t>Transformador de tensión - 230 kV</t>
  </si>
  <si>
    <t>Acople Aire - SF6 - 230 kV</t>
  </si>
  <si>
    <t>Aislador poste - 230 kV</t>
  </si>
  <si>
    <t>Ductos de conexión - Encapsulado - 230 kV</t>
  </si>
  <si>
    <t>Gabineta Medida - 230 kV</t>
  </si>
  <si>
    <t>Gabinete protección - 230 kV</t>
  </si>
  <si>
    <t>Gabinete protección acople - 230 kV</t>
  </si>
  <si>
    <t>Gabinete protección de barras - 230 kV</t>
  </si>
  <si>
    <t>Gabinete Proteccion Diámetro - 230 kV</t>
  </si>
  <si>
    <t>Gabinete protección linea - 230 kV</t>
  </si>
  <si>
    <t>Gabinete protección para el lado de 230 kV - 230 kV</t>
  </si>
  <si>
    <t>Planta telefónica - 230 kV</t>
  </si>
  <si>
    <t>Protección campo de acople o seccionamiento - 230 kV</t>
  </si>
  <si>
    <t>Protección campo de transformador o acople de barras - 230 kV</t>
  </si>
  <si>
    <t>SCC contralador de campo - 230 kV</t>
  </si>
  <si>
    <t>SCC equipo Comun - 230 kV</t>
  </si>
  <si>
    <t>Servicios Auxiliares AC y DC tipo 1 - 230 kV</t>
  </si>
  <si>
    <t>Servicios Auxiliares AC y DC tipo 2 - 230 kV</t>
  </si>
  <si>
    <t>Servicios Auxiliares AC y DC tipo 3 - 230 kV</t>
  </si>
  <si>
    <t>Servicios Auxiliares AC y DC tipo 4 - 230 kV</t>
  </si>
  <si>
    <t>Servicios auxiliares caseta control - 230 kV</t>
  </si>
  <si>
    <t>Sistema de respaldo de telecomunicaciones - 230 kV</t>
  </si>
  <si>
    <t>Sistema gestion protecciones - 230 kV</t>
  </si>
  <si>
    <t>Sistema gestion registradores - 230 kV</t>
  </si>
  <si>
    <t>Sistema Registro de fallas - 230 kV</t>
  </si>
  <si>
    <t>telecomunicaciones (PLP o FO) - 230 kV</t>
  </si>
  <si>
    <t>Trampa de onda de 230 kV - 230 kV</t>
  </si>
  <si>
    <t>Descargador de sobretensión - 230 kV</t>
  </si>
  <si>
    <t>Aislador poste - 500 kV</t>
  </si>
  <si>
    <t>Seccionador tripolar - 500 kV</t>
  </si>
  <si>
    <t>Seccionador tripolar con cuchilla - 500 kV</t>
  </si>
  <si>
    <t>Transformador de corriente - 500 kV</t>
  </si>
  <si>
    <t>Transformador de tensión - 500 kV</t>
  </si>
  <si>
    <t>SUBESTACIONES TIPO 1</t>
  </si>
  <si>
    <t>SUBESTACIONES TIPO 2</t>
  </si>
  <si>
    <t>SUBESTACIONES TIPO 3</t>
  </si>
  <si>
    <t>SUBESTACIONES TIPO 4</t>
  </si>
  <si>
    <t>Cable de guarda</t>
  </si>
  <si>
    <t>BAHÍA DE LÍNEA - CONFIGURACIÓN BARRA DOBLE CON SECCIONADOR DE TRANSFERENCIA - TIPO CONVENCIONAL</t>
  </si>
  <si>
    <t>BAHÍA DE TRANSFORMADOR - CONFIGURACIÓN BARRA DOBLE CON SECCIONADOR DE TRANSFERENCIA - TIPO CONVENCIONAL</t>
  </si>
  <si>
    <t>MÓDULO DE BARRAJE TIPO 1 - CONFIGURACIÓN BARRA DOBLE CON SECCIONADOR DE TRANSFERENCIA - TIPO CONVENCIONAL</t>
  </si>
  <si>
    <t>MÓDULO DE BARRAJE TIPO 2 - CONFIGURACIÓN BARRA DOBLE CON SECCIONADOR DE TRANSFERENCIA - TIPO CONVENCIONAL</t>
  </si>
  <si>
    <t>MÓDULO DE BARRAJE TIPO 3 - CONFIGURACIÓN BARRA DOBLE CON SECCIONADOR DE TRANSFERENCIA - TIPO CONVENCIONAL</t>
  </si>
  <si>
    <t>MÓDULO DE BARRAJE TIPO 4 - CONFIGURACIÓN BARRA DOBLE CON SECCIONADOR DE TRANSFERENCIA - TIPO CONVENCIONAL</t>
  </si>
  <si>
    <t>N4S49</t>
  </si>
  <si>
    <t>N4S50</t>
  </si>
  <si>
    <t>N4S51</t>
  </si>
  <si>
    <t>Dispositivo de Protección contra Sobretensiones (DPS) - 230 kV</t>
  </si>
  <si>
    <t>Seccionador Tripolar - 230 kV</t>
  </si>
  <si>
    <t>Seccionador Tripolar con Cuchilla de Puesta a Tierra - 230 kV</t>
  </si>
  <si>
    <t>Dispositivo de Protección contra Sobretensiones (DPS) - 500 kV</t>
  </si>
  <si>
    <t>Dispositivo de Protección contra Sobretensiones (DPS) 230 kV</t>
  </si>
  <si>
    <t>Celda con seccionador bajo carga con mando motorizado, fusibles y Dispositivo de Protección contra Sobretensiones (DPS) tipo interior a 13,2 kV</t>
  </si>
  <si>
    <t>Dispositivo de Protección contra Sobretensiones (DPS) del neutro</t>
  </si>
  <si>
    <t>Conductores alta tensión</t>
  </si>
  <si>
    <t xml:space="preserve">Conectores </t>
  </si>
  <si>
    <t>Cadenas de aisladores</t>
  </si>
  <si>
    <t>Ancho (m): 4.6</t>
  </si>
  <si>
    <t>Profundidad (m): 2.42</t>
  </si>
  <si>
    <t>Largo (m): 4.6</t>
  </si>
  <si>
    <t>N4S52</t>
  </si>
  <si>
    <t>N4S53</t>
  </si>
  <si>
    <t>N4S54</t>
  </si>
  <si>
    <t>N4S55</t>
  </si>
  <si>
    <t>MÓDULO COMÚN</t>
  </si>
  <si>
    <t>Material de conexión en malla de puesta a tierra</t>
  </si>
  <si>
    <t>Adecuación terreno</t>
  </si>
  <si>
    <t>Valor unitario</t>
  </si>
  <si>
    <t>Material Conexión AT</t>
  </si>
  <si>
    <t>MODULO COMÚN</t>
  </si>
  <si>
    <t>MATERIAL CONEXIÓN AT - 500 kV</t>
  </si>
  <si>
    <t>MATERIAL CONEXIÓN AT - 230 kV</t>
  </si>
  <si>
    <t>MATERIAL CONEXIÓN AT - N4</t>
  </si>
  <si>
    <t>Material Conexión AT - N4</t>
  </si>
  <si>
    <t>MÓDULO GENÉRICO GIS - N4</t>
  </si>
  <si>
    <t>TRANSFORMADOR DE TENSIÓN - N4</t>
  </si>
  <si>
    <t>Cables módulo - N4</t>
  </si>
  <si>
    <t>CABLES MÓDULO - N4</t>
  </si>
  <si>
    <t>Cables módulo - 230 kV</t>
  </si>
  <si>
    <t>CABLES MODULO - 230 kV</t>
  </si>
  <si>
    <t>CABLES MÓDULO - 500 kV</t>
  </si>
  <si>
    <t>CABLES MÓDULO - 230 kV</t>
  </si>
  <si>
    <t>Tipo APU</t>
  </si>
  <si>
    <t>Mes</t>
  </si>
  <si>
    <t>Módulo genérico encapsulado N4</t>
  </si>
  <si>
    <t>Aislador poste - N4</t>
  </si>
  <si>
    <t xml:space="preserve"> UN</t>
  </si>
  <si>
    <t>RENDIM./CANT</t>
  </si>
  <si>
    <t>Vehículo</t>
  </si>
  <si>
    <t>VALOR</t>
  </si>
  <si>
    <t>DDP UTILIZADO [$/MVA]</t>
  </si>
  <si>
    <t>MONTAJE [$]</t>
  </si>
  <si>
    <t>OBRA CIVIL [$]</t>
  </si>
  <si>
    <t>INGENIERIA [$]</t>
  </si>
  <si>
    <t>INTERVENTORIA [$]</t>
  </si>
  <si>
    <t>ADMINISTRACIÓN EJECUCIÓN [$]</t>
  </si>
  <si>
    <t>INSPECCION [$]</t>
  </si>
  <si>
    <t>COSTOS FINANCIEROS [$]</t>
  </si>
  <si>
    <t>TRANSFORMADOR TRIFÁSICO (OLTC) - DE CONEXIÓN AL STN - CAPACIDAD FINAL DE 11 A 20 MVA</t>
  </si>
  <si>
    <t>TRANSFORMADOR TRIFÁSICO (OLTC) - DE CONEXIÓN AL STN - CAPACIDAD FINAL DE 21 A 40 MVA</t>
  </si>
  <si>
    <t>TRANSFORMADOR TRIFÁSICO (OLTC) - DE CONEXIÓN AL STN - CAPACIDAD FINAL DE 41 A 50 MVA</t>
  </si>
  <si>
    <t>TRANSFORMADOR TRIFÁSICO (OLTC) - DE CONEXIÓN AL STN - CAPACIDAD FINAL DE 51 A 60 MVA</t>
  </si>
  <si>
    <t>TRANSFORMADOR TRIFÁSICO (OLTC) - DE CONEXIÓN AL STN - CAPACIDAD FINAL DE 61 A 90 MVA</t>
  </si>
  <si>
    <t>TRANSFORMADOR TRIFÁSICO (OLTC) - DE CONEXIÓN AL STN - CAPACIDAD FINAL DE 91 A 100 MVA</t>
  </si>
  <si>
    <t>TRANSFORMADOR TRIFÁSICO (OLTC) - DE CONEXIÓN AL STN - CAPACIDAD FINAL DE 101 A 120 MVA</t>
  </si>
  <si>
    <t>TRANSFORMADOR TRIFÁSICO (OLTC) - DE CONEXIÓN AL STN - CAPACIDAD FINAL DE 121 A 150 MVA</t>
  </si>
  <si>
    <t>TRANSFORMADOR TRIFÁSICO (OLTC) - DE CONEXIÓN AL STN - CAPACIDAD FINAL DE 151 A 180 MVA</t>
  </si>
  <si>
    <t>AUTOTRANSFORMADOR MONOFÁSICO (OLTC) - DE CONEXIÓN AL STN - CAPACIDAD FINAL HASTA 20 MVA</t>
  </si>
  <si>
    <t>AUTOTRANSFORMADOR MONOFÁSICO (OLTC) - DE CONEXIÓN AL STN - CAPACIDAD FINAL DE 21 A 40 MVA</t>
  </si>
  <si>
    <t>AUTOTRANSFORMADOR MONOFÁSICO (OLTC) - DE CONEXIÓN AL STN - CAPACIDAD FINAL DE 41 A 50 MVA</t>
  </si>
  <si>
    <t>AUTOTRANSFORMADOR MONOFÁSICO (OLTC) - DE CONEXIÓN AL STN - CAPACIDAD FINAL DE 51 A 60 MVA</t>
  </si>
  <si>
    <t>AUTOTRANSFORMADOR MONOFÁSICO (OLTC) - DE CONEXIÓN AL STN - CAPACIDAD FINAL DE 61 A 90 MVA</t>
  </si>
  <si>
    <t>AUTOTRANSFORMADOR MONOFÁSICO (OLTC) - DE CONEXIÓN AL STN - CAPACIDAD FINAL DE 91 A 100 MVA</t>
  </si>
  <si>
    <t>AUTOTRANSFORMADOR MONOFÁSICO (OLTC) - DE CONEXIÓN AL STN - CAPACIDAD FINAL DE 101 A 120 MVA</t>
  </si>
  <si>
    <t>AUTOTRANSFORMADOR MONOFÁSICO (OLTC) - DE CONEXIÓN AL STN - CAPACIDAD FINAL DE 121 A 150 MVA</t>
  </si>
  <si>
    <t>TRANSFORMADOR TRIDEVANADO TRIFÁSICO (OLTC) - DE CONEXIÓN AL STN - CAPACIDAD FINAL HASTA 20 MVA</t>
  </si>
  <si>
    <t>TRANSFORMADOR TRIDEVANADO TRIFÁSICO (OLTC) - DE CONEXIÓN AL STN - CAPACIDAD FINAL DE 21 A 40 MVA</t>
  </si>
  <si>
    <t>TRANSFORMADOR TRIDEVANADO TRIFÁSICO (OLTC) - DE CONEXIÓN AL STN - CAPACIDAD FINAL DE 41 A 50 MVA</t>
  </si>
  <si>
    <t>TRANSFORMADOR TRIDEVANADO TRIFÁSICO (OLTC) - DE CONEXIÓN AL STN - CAPACIDAD FINAL DE 51 A 60 MVA</t>
  </si>
  <si>
    <t>TRANSFORMADOR TRIDEVANADO TRIFÁSICO (OLTC) - DE CONEXIÓN AL STN - CAPACIDAD FINAL DE 61 A 90 MVA</t>
  </si>
  <si>
    <t>TRANSFORMADOR TRIDEVANADO TRIFÁSICO (OLTC) - DE CONEXIÓN AL STN - CAPACIDAD FINAL DE 91 A 120 MVA</t>
  </si>
  <si>
    <t>TRANSFORMADOR TRIDEVANADO TRIFÁSICO (OLTC) - DE CONEXIÓN AL STN - CAPACIDAD FINAL DE MAS DE 121 MVA</t>
  </si>
  <si>
    <t>TRANSFORMADOR TRIFÁSICO (OLTC) - LADO DE ALTA EN EL NIVEL 4 - CAPACIDAD FINAL HASTA 5 MVA</t>
  </si>
  <si>
    <t>TRANSFORMADOR TRIFÁSICO (OLTC) - LADO DE ALTA EN EL NIVEL 4 - CAPACIDAD FINAL DE 11 A 15 MVA</t>
  </si>
  <si>
    <t>TRANSFORMADOR TRIFÁSICO (OLTC) - LADO DE ALTA EN EL NIVEL 4 - CAPACIDAD FINAL DE 16 A 20 MVA</t>
  </si>
  <si>
    <t>TRANSFORMADOR TRIFÁSICO (OLTC) - LADO DE ALTA EN EL NIVEL 4 - CAPACIDAD FINAL DE 21 A 30 MVA</t>
  </si>
  <si>
    <t>TRANSFORMADOR TRIFÁSICO (OLTC) - LADO DE ALTA EN EL NIVEL 4 - CAPACIDAD FINAL DE 31 A 40 MVA</t>
  </si>
  <si>
    <t>TRANSFORMADOR TRIFÁSICO (OLTC) - LADO DE ALTA EN EL NIVEL 4 - CAPACIDAD FINAL DE 41 A 50 MVA</t>
  </si>
  <si>
    <t>TRANSFORMADOR TRIFÁSICO (OLTC) - LADO DE ALTA EN EL NIVEL 4 - CAPACIDAD FINAL DE 51 A 60 MVA</t>
  </si>
  <si>
    <t>TRANSFORMADOR TRIFÁSICO (OLTC) - LADO DE ALTA EN EL NIVEL 4 - CAPACIDAD FINAL DE 61 A 80 MVA</t>
  </si>
  <si>
    <t>TRANSFORMADOR TRIFÁSICO (OLTC) - LADO DE ALTA EN EL NIVEL 4 - CAPACIDAD FINAL DE 81 A 100 MVA</t>
  </si>
  <si>
    <t>TRANSFORMADOR TRIFÁSICO (OLTC) - LADO DE ALTA EN EL NIVEL 4 - CAPACIDAD FINAL MAYOR A 100 MVA</t>
  </si>
  <si>
    <t>TRANSFORMADOR TRIDEVANADO TRIFÁSICO (OLTC) - LADO DE ALTA EN EL NIVEL 4 - CAPACIDAD FINAL HASTA 5 MVA</t>
  </si>
  <si>
    <t>TRANSFORMADOR TRIDEVANADO TRIFÁSICO (OLTC) - LADO DE ALTA EN EL NIVEL 4 - CAPACIDAD FINAL DE 6 A 10 MVA</t>
  </si>
  <si>
    <t>TRANSFORMADOR TRIDEVANADO TRIFÁSICO (OLTC) - LADO DE ALTA EN EL NIVEL 4 - CAPACIDAD FINAL HASTA 11 A 20 MVA</t>
  </si>
  <si>
    <t>TRANSFORMADOR TRIDEVANADO TRIFÁSICO (OLTC) - LADO DE ALTA EN EL NIVEL 4 - CAPACIDAD FINAL DE 21 A 30 MVA</t>
  </si>
  <si>
    <t>TRANSFORMADOR TRIDEVANADO TRIFÁSICO (OLTC) - LADO DE ALTA EN EL NIVEL 4 - CAPACIDAD FINAL DE 31 A 40 MVA</t>
  </si>
  <si>
    <t>TRANSFORMADOR TRIDEVANADO TRIFÁSICO (OLTC) - LADO DE ALTA EN EL NIVEL 4 - CAPACIDAD FINAL DE 41 A 50 MVA</t>
  </si>
  <si>
    <t>TRANSFORMADOR TRIDEVANADO TRIFÁSICO (OLTC) - LADO DE ALTA EN EL NIVEL 4 - CAPACIDAD FINAL DE 51 A 60 MVA</t>
  </si>
  <si>
    <t>TRANSFORMADOR TRIDEVANADO TRIFÁSICO (OLTC) - LADO DE ALTA EN EL NIVEL 4 - CAPACIDAD FINAL MAS DE 60 MVA</t>
  </si>
  <si>
    <t>TRANSFORMADOR TRIFÁSICO (NLTC) - LADO DE ALTA EN EL NIVEL 3 - CAPACIDAD FINAL DE 0.5 A 2.5 MVA</t>
  </si>
  <si>
    <t>TRANSFORMADOR TRIFÁSICO (NLTC) - LADO DE ALTA EN EL NIVEL 3 - CAPACIDAD FINAL DE 2.6 A 6 MVA</t>
  </si>
  <si>
    <t>TRANSFORMADOR TRIFÁSICO (OLTC) - LADO DE ALTA EN EL NIVEL 3 - CAPACIDAD FINAL DE 6.1 A 10 MVA</t>
  </si>
  <si>
    <t>TRANSFORMADOR TRIFÁSICO (OLTC) - LADO DE ALTA EN EL NIVEL 3 - CAPACIDAD FINAL DE 11 A 15 MVA</t>
  </si>
  <si>
    <t>TRANSFORMADOR TRIFÁSICO (OLTC) - LADO DE ALTA EN EL NIVEL 3 - CAPACIDAD FINAL DE 16 A 20 MVA</t>
  </si>
  <si>
    <t>TRANSFORMADOR TRIFÁSICO (OLTC) - LADO DE ALTA EN EL NIVEL 3 - CAPACIDAD FINAL DE 21 A 30 MVA</t>
  </si>
  <si>
    <t>TRANSFORMADOR TRIFÁSICO (OLTC) - LADO DE ALTA EN EL NIVEL 3 - CAPACIDAD FINAL MAYOR A 31 MVA</t>
  </si>
  <si>
    <t>Nivel de tensión Lado de Alta</t>
  </si>
  <si>
    <t>MVA</t>
  </si>
  <si>
    <t>Banco de Autotransformadores, 500/230 kV, de 350 MVA a 450 MVA</t>
  </si>
  <si>
    <t>Autotransformador Monofásico de Reserva,  500/230 kV, de 110 MVA a 150 MVA</t>
  </si>
  <si>
    <t>Banco de Autotransformadores, 500/230 kV, mayor o igual a 450 MVA</t>
  </si>
  <si>
    <t>Autotransformador Monofásico de Reserva, 500/230 kV, mayor o igual a 150 MVA</t>
  </si>
  <si>
    <t>CAMILLAS MADERA PARA FORMALETA</t>
  </si>
  <si>
    <t>GRÚA HIDRÁULICA</t>
  </si>
  <si>
    <t>VEHÍCULO</t>
  </si>
  <si>
    <t>Grúa hidráulica</t>
  </si>
  <si>
    <t>RENDIMIENTO</t>
  </si>
  <si>
    <t>Auxiliar administrativo</t>
  </si>
  <si>
    <t>Autotransformador monofásico (OLTC) lado de alta en el 500 kV capacidad final 150 MVA a 300 MVA</t>
  </si>
  <si>
    <t>Autotransformador monofásico (OLTC) lado de alta en el 500 kV capacidad final 300 MVA a 450 MVA</t>
  </si>
  <si>
    <t>Transformador trifásico (OLTC) lado de alta en el 500 kV capacidad final 150 MVA a 300 MVA</t>
  </si>
  <si>
    <t>Transformador trifásico (OLTC) lado de alta en el 500 kV capacidad final 300 MVA a 450 MVA</t>
  </si>
  <si>
    <t>Transformador trifásico (OLTC) lado de alta en el 500 kV capacidad final mayor o igual a 450 MVA</t>
  </si>
  <si>
    <t>Autotransformador monofásico (OLTC) lado de alta en el 500 kV capacidad final mayor o igual a 450 MVA</t>
  </si>
  <si>
    <t>Transformador trifásico (OLTC) de conexión al STN capacidad final de 11 a 20 MVA</t>
  </si>
  <si>
    <t>Transformador trifásico (OLTC) de conexión al STN capacidad final de 121 a 150 MVA</t>
  </si>
  <si>
    <t>Transformador trifásico (OLTC) de conexión al STN capacidad final de 151 a 180 MVA</t>
  </si>
  <si>
    <t>Transformador trifásico (OLTC) de conexión al STN capacidad final de 21 a 40 MVA</t>
  </si>
  <si>
    <t>Transformador trifásico (OLTC) de conexión al STN capacidad final de 41 a 50 MVA</t>
  </si>
  <si>
    <t>Transformador trifásico (OLTC) de conexión al STN capacidad final de 51 a 60 MVA</t>
  </si>
  <si>
    <t>Transformador trifásico (OLTC) de conexión al STN capacidad final de 91 a 100 MVA</t>
  </si>
  <si>
    <t>Transformador trifásico (NLTC) lado de alta en el nivel 3 capacidad final de 0.5 a 2.5 MVA</t>
  </si>
  <si>
    <t>Transformador trifásico (NLTC) lado de alta en el nivel 3 capacidad final de 2.6 a 6 MVA</t>
  </si>
  <si>
    <t>Transformador trifásico (OLTC) lado de alta en el nivel 3 capacidad final de 11 a 15 MVA</t>
  </si>
  <si>
    <t>Transformador trifásico (OLTC) lado de alta en el nivel 3 capacidad final de 16 a 20 MVA</t>
  </si>
  <si>
    <t>Transformador trifásico (OLTC) lado de alta en el nivel 3 capacidad final de 21 a 30 MVA</t>
  </si>
  <si>
    <t>Transformador trifásico (OLTC) lado de alta en el nivel 3 capacidad final de 6.1 a 10 MVA</t>
  </si>
  <si>
    <t>Transformador trifásico (OLTC) lado de alta en el nivel 3 capacidad final mayor a 31 MVA</t>
  </si>
  <si>
    <t>Transformador trifásico (OLTC) lado de alta en el nivel 4 capacidad final de 11 a 15 MVA</t>
  </si>
  <si>
    <t>Transformador trifásico (OLTC) lado de alta en el nivel 4 capacidad final de 16 a 20 MVA</t>
  </si>
  <si>
    <t>Transformador trifásico (OLTC) lado de alta en el nivel 4 capacidad final de 21 a 30 MVA</t>
  </si>
  <si>
    <t>Transformador trifásico (OLTC) lado de alta en el nivel 4 capacidad final de 31 a 40 MVA</t>
  </si>
  <si>
    <t>Transformador trifásico (OLTC) lado de alta en el nivel 4 capacidad final de 41 a 50 MVA</t>
  </si>
  <si>
    <t>Transformador trifásico (OLTC) lado de alta en el nivel 4 capacidad final de 51 a 60 MVA</t>
  </si>
  <si>
    <t>autoTransformador monofásico (OLTC) de conexión al STN capacidad final hasta 20 MVA</t>
  </si>
  <si>
    <t>autoTransformador monofásico (OLTC) de conexión al STN capacidad final de 21 a 40 MVA</t>
  </si>
  <si>
    <t>autoTransformador monofásico (OLTC) de conexión al STN capacidad final de 41 a 50 MVA</t>
  </si>
  <si>
    <t>autoTransformador monofásico (OLTC) de conexión al STN capacidad final de 51 a 60 MVA</t>
  </si>
  <si>
    <t>autoTransformador monofásico (OLTC) de conexión al STN capacidad final de 61 a 90 MVA</t>
  </si>
  <si>
    <t>autoTransformador monofásico (OLTC) de conexión al STN capacidad final de 91 a 100 MVA</t>
  </si>
  <si>
    <t>autoTransformador monofásico (OLTC) de conexión al STN capacidad final de 101 a 120 MVA</t>
  </si>
  <si>
    <t>autoTransformador monofásico (OLTC) de conexión al STN capacidad final de 121 a 150 MVA</t>
  </si>
  <si>
    <t>Transformador tridevanado trifásico (OLTC) de conexión al STN capacidad final de hasta 20 MVA</t>
  </si>
  <si>
    <t>Transformador tridevanado trifásico (OLTC) de conexión al STN capacidad final de 21 a 40 MVA</t>
  </si>
  <si>
    <t>Transformador tridevanado trifásico (OLTC) de conexión al STN capacidad final de 41 a 50 MVA</t>
  </si>
  <si>
    <t>Transformador tridevanado trifásico (OLTC) de conexión al STN capacidad final de 51 a 60 MVA</t>
  </si>
  <si>
    <t>Transformador tridevanado trifásico (OLTC) de conexión al STN capacidad final de 61 a 90 MVA</t>
  </si>
  <si>
    <t>Transformador tridevanado trifásico (OLTC) de conexión al STN capacidad final de 91 a 120 MVA</t>
  </si>
  <si>
    <t>Transformador tridevanado trifásico (OLTC) de conexión al STN capacidad final de mas de 121 MVA</t>
  </si>
  <si>
    <t>Transformador trifásico (OLTC) lado de alta en el nivel 4 capacidad final hasta 5 MVA</t>
  </si>
  <si>
    <t>Transformador trifásico (OLTC) lado de alta en el nivel 4 capacidad final de 61 a 80 MVA</t>
  </si>
  <si>
    <t>Transformador trifásico (OLTC) lado de alta en el nivel 4 capacidad final de 81 a 100 MVA</t>
  </si>
  <si>
    <t>Transformador trifásico (OLTC) lado de alta en el nivel 4 capacidad final mayor a 100 MVA</t>
  </si>
  <si>
    <t>Transformador tridevanado trifásico (OLTC) lado de alta en el nivel 4 capacidad final hasta 5 MVA</t>
  </si>
  <si>
    <t>Transformador tridevanado trifásico (OLTC) lado de alta en el nivel 4 capacidad final de 6 a 10 MVA</t>
  </si>
  <si>
    <t>Transformador tridevanado trifásico (OLTC) lado de alta en el nivel 4 capacidad final hasta 11 a 20 MVA</t>
  </si>
  <si>
    <t>Transformador tridevanado trifásico (OLTC) lado de alta en el nivel 4 capacidad final de 21 a 30 MVA</t>
  </si>
  <si>
    <t>Transformador tridevanado trifásico (OLTC) lado de alta en el nivel 4 capacidad final de 31 a 40 MVA</t>
  </si>
  <si>
    <t>Transformador tridevanado trifásico (OLTC) lado de alta en el nivel 4 capacidad final de 41 a 50 MVA</t>
  </si>
  <si>
    <t>Transformador tridevanado trifásico (OLTC) lado de alta en el nivel 4 capacidad final de 51 a 60 MVA</t>
  </si>
  <si>
    <t>Transformador tridevanado trifásico (OLTC) lado de alta en el nivel 4 capacidad final mas de 60 MVA</t>
  </si>
  <si>
    <t>N4</t>
  </si>
  <si>
    <t>N3</t>
  </si>
  <si>
    <t>kV</t>
  </si>
  <si>
    <t>Cable XLP o EPR, # 4/0 - N3</t>
  </si>
  <si>
    <t>Transformador de potencial + soporte - 230 kV</t>
  </si>
  <si>
    <t>Interruptor - 500 kV</t>
  </si>
  <si>
    <t>Transformador trifásico (OLTC) de conexión al STN capacidad final de hasta 10 MVA</t>
  </si>
  <si>
    <t>Transformador trifásico (OLTC) lado de alta en el nivel 4 capacidad final de 5 a 10 MVA</t>
  </si>
  <si>
    <t>Celda de medida con interruptor de potencia y un contador de energía, PTs y CTs a 13,2 kV</t>
  </si>
  <si>
    <t>Celda con transformador de potencia 13200/208 V, 125 kVA, tipo seco</t>
  </si>
  <si>
    <t>Celda con transformador de potencia 13200/208 V, 200 kVA, tipo seco</t>
  </si>
  <si>
    <t>BAHÍA DE LÍNEA - CONFIGURACIÓN INTERRUPTOR Y MEDIO - TIPO CONVENCIONAL</t>
  </si>
  <si>
    <t>BAHÍA DE TRANSFORMADOR - CONFIGURACIÓN INTERRUPTOR Y MEDIO - TIPO CONVENCIONAL</t>
  </si>
  <si>
    <t>BAHÍA DE LÍNEA - CONFIGURACIÓN EN ANILLO - TIPO CONVENCIONAL</t>
  </si>
  <si>
    <t>BAHÍA DE ACOPLE O SECCIONAMIENTO (CONFIGURACIONES EN QUE APLICA) - TIPO CONVENCIONAL</t>
  </si>
  <si>
    <t xml:space="preserve">Transformador de potencial </t>
  </si>
  <si>
    <t>Material conexión A.T. Conf. con 2 barras módulo de transformador (Global)</t>
  </si>
  <si>
    <t>Material conexión A.T. para módulo de acople, transferencia o secc. (Global)</t>
  </si>
  <si>
    <t>Cables de Control y Fuerza Modulo - Sub Metal Clad (Global)</t>
  </si>
  <si>
    <t xml:space="preserve">DOBLE BARRA MAS SECCIONADOR TRANSFERENCIA 500 kV </t>
  </si>
  <si>
    <t>Gabinete de proteccion tipo 1</t>
  </si>
  <si>
    <t>Gabinete de proteccion tipo 2</t>
  </si>
  <si>
    <t>Descargador de sobretensión tipo 1</t>
  </si>
  <si>
    <t>CARGADOR FRONTAL 0.02 d/m3</t>
  </si>
  <si>
    <t>CONCRETO POBRE PARA SOLADOS Fc = 10.5 MPa</t>
  </si>
  <si>
    <t>CONCRETO POBRE PARA SOLADOS Fc = 14 MPa</t>
  </si>
  <si>
    <t>CONCRETO POBRE PARA SOLADOS Fc = 17.5 MPa</t>
  </si>
  <si>
    <t>CONCRETO PARA CIMIENTOS Fc = 21 MPa</t>
  </si>
  <si>
    <t>VOLQUETA 0.37 vj/m3</t>
  </si>
  <si>
    <t>SIKAGROUT e = 0.02 2kg/litro</t>
  </si>
  <si>
    <t>TABLA BURRA ORDINARIO 0,10</t>
  </si>
  <si>
    <t>CONCRETO POBRE 1:3:5</t>
  </si>
  <si>
    <t>MEJORAMIENTO DEL TERRENO e=0.5 m</t>
  </si>
  <si>
    <t xml:space="preserve">CIMIENTO TRANSFORMADOR DE CORRIENTE 34,5 kV </t>
  </si>
  <si>
    <t>TRANSFORMADOR DE POTENCIA 34,5 kV 2.5 MVA</t>
  </si>
  <si>
    <t>TRANSFORMADOR DE POTENCIA 34,5 kV 5 MVA</t>
  </si>
  <si>
    <t xml:space="preserve">BASE INTERRUPTOR 34.5 kV </t>
  </si>
  <si>
    <t>TRANSFORMADOR TRIFÁSICO (OLTC) - DE CONEXIÓN AL STN - CAPACIDAD FINAL HASTA 10 MVA</t>
  </si>
  <si>
    <t>TRANSFORMADOR TRIFÁSICO (OLTC) - LADO DE ALTA EN EL NIVEL 4 - CAPACIDAD FINAL DE 5 A 10 MVA</t>
  </si>
  <si>
    <t>BULLDOZER D-6 0.03 h/m3</t>
  </si>
  <si>
    <t xml:space="preserve">BASE TRANSFORMADOR ZIG ZAG 115 kV </t>
  </si>
  <si>
    <t xml:space="preserve">BASE RECONECTADOR, PARARRAYOS 34.5 kV </t>
  </si>
  <si>
    <t>ANALISIS DE PRECIOS UNITARIOS UC -ADMINISTRACION DE LA EJECUCIÓN-SUBESTACIONES NIVEL DE TENSIÓN 3-TIPO B</t>
  </si>
  <si>
    <t>TRANSFORMADORES</t>
  </si>
  <si>
    <t>Compensacion capacitiva serie capacidad 22 MVAr - 230 kV</t>
  </si>
  <si>
    <t>Interruptor y medio 72 MVAr</t>
  </si>
  <si>
    <t>Anillo 40 MVAr</t>
  </si>
  <si>
    <t>Barra Ppal &amp; Trans 40 MVAr</t>
  </si>
  <si>
    <t>Barra Ppal &amp; Trans 60 MVAr</t>
  </si>
  <si>
    <t>Barra Ppal &amp; Trans 72 MVAr</t>
  </si>
  <si>
    <t>Doble barra + Tansf. 60 MVAr</t>
  </si>
  <si>
    <t>Banco Capacitores 72 MVAr</t>
  </si>
  <si>
    <t>Banco Capacitores 60 MVAr</t>
  </si>
  <si>
    <t>Banco Capacitores 40 MVAr</t>
  </si>
  <si>
    <t>B. Ppal &amp; Transf. 230 kV 20 MVAr</t>
  </si>
  <si>
    <t>B. Ppal &amp; Transf. 230 kV 12,5 MVAr</t>
  </si>
  <si>
    <t>B. Ppal &amp; Transf. 230 kV 25 MVAr</t>
  </si>
  <si>
    <t>Reactor de línea 20 MVAr t1</t>
  </si>
  <si>
    <t>Reactor de línea 12,5 MVAr</t>
  </si>
  <si>
    <t>Reactor de línea 25 MVAr</t>
  </si>
  <si>
    <t>Línea con reactor maniobrable 500 kV 20 MVAr</t>
  </si>
  <si>
    <t>Línea con reactor fijo 500 kV 28 MVAr Con reactor de neutro</t>
  </si>
  <si>
    <t>Línea con reactor fijo 500 kV 40 MVAr Con reactor de neutro</t>
  </si>
  <si>
    <t>Línea con reactor maniobrable 500 kV 40 MVAr Con reactor de neutro</t>
  </si>
  <si>
    <t>Línea con reactor fijo 500 kV 20 MVAr Con reactor de neutro</t>
  </si>
  <si>
    <t>Reactor de linea 20 MVAr t2</t>
  </si>
  <si>
    <t>Reactor de linea 28 MVAr</t>
  </si>
  <si>
    <t>Reactor de linea 40 MVAr</t>
  </si>
  <si>
    <t>COMPENSACION SERIE 3 X 22 MVAr</t>
  </si>
  <si>
    <t>Bateria de condensadores serie 3x22 MVAr</t>
  </si>
  <si>
    <t>Banco de reactores de 50 MVAr, 38 kV</t>
  </si>
  <si>
    <t>Compensación reactiva - cadacidad final mayor de  3 a 6 MVAr - nivel 4</t>
  </si>
  <si>
    <t>Compensación reactiva - cadacidad final mayor de  6 a 12 MVAr - nivel 4</t>
  </si>
  <si>
    <t>Compensación reactiva - cadacidad final mayor de  12 a 18 MVAr - nivel 4</t>
  </si>
  <si>
    <t>Compensación reactiva - cadacidad final mayor de  18 a 54 MVAr - nivel 4</t>
  </si>
  <si>
    <t>Compensación reactiva - cadacidad final mayor de  54 a 90 MVAr - nivel 4</t>
  </si>
  <si>
    <t>Compensación reactiva - cadacidad final mayor de  1,2 a 2,4 MVAr - nivel 3</t>
  </si>
  <si>
    <t>Compensación reactiva - cadacidad final mayor de  2,4 a 5,4 MVAr - nivel 3</t>
  </si>
  <si>
    <t>Compensación reactiva - cadacidad final mayor de  5,4 a 14,4 MVAr - nivel 3</t>
  </si>
  <si>
    <t>Compensación reactiva - cadacidad final mayor de  14,4 a 28,8 MVAr - nivel 3</t>
  </si>
  <si>
    <t>Compensación reactiva - cadacidad final mayor de  28,8 a 43,2 MVAr - nivel 3</t>
  </si>
  <si>
    <t>Compensador estático SVC 84 MVAr</t>
  </si>
  <si>
    <t>Compensador estático SVC 250 MVAr</t>
  </si>
  <si>
    <t>Compensación capacitiva paralela - cadacidad final mayor de  3 a 6 MVAr - 230 Kv</t>
  </si>
  <si>
    <t>Compensación capacitiva paralela - cadacidad final mayor de  6 a 12 MVAr - 230 kV</t>
  </si>
  <si>
    <t>Compensación capacitiva paralela - cadacidad final mayor de  12 a 18 MVAr - 230 kV</t>
  </si>
  <si>
    <t>Compensación capacitiva paralela - cadacidad final mayor de  18 a 54 MVAr - 230 kV</t>
  </si>
  <si>
    <t>Compensación capacitiva paralela - cadacidad final mayor de  54 a 90 MVAr - 230 kV</t>
  </si>
  <si>
    <t>Compensación reactiva - cadacidad final mayor de  10 a 20 MVAr - 230 kV</t>
  </si>
  <si>
    <t>Compensación reactiva - cadacidad final mayor de  20 a 25 MVAr - 230 kV</t>
  </si>
  <si>
    <t>Reactor de línea - cadacidad final mayor de  10 a 20 MVAr - 230 kV</t>
  </si>
  <si>
    <t>Reactor de línea - cadacidad final mayor de  20 a 25 MVAr - 230 kV</t>
  </si>
  <si>
    <t>Reactor de línea - cadacidad final mayor de  60 a 80 MVAr - 500 kV</t>
  </si>
  <si>
    <t>Reactor de línea - cadacidad final mayor de  80 a 100 MVAr - 500 kV</t>
  </si>
  <si>
    <t>Reactor de línea - cadacidad final mayor de  100 a 120 MVAr - 500 kV</t>
  </si>
  <si>
    <t>Compensación reactiva - cadacidad final mayor de  90 a 180 kVAr - nivel 2</t>
  </si>
  <si>
    <t>Compensación reactiva - cadacidad final mayor de  180 a 360 kVAr - nivel 2</t>
  </si>
  <si>
    <t>Compensación reactiva - cadacidad final mayor de  360 a 600 kVAr - nivel 2</t>
  </si>
  <si>
    <t>Compensación reactiva - cadacidad final mayor de  600 a 1200 kVAr - nivel 2</t>
  </si>
  <si>
    <t>Compensación reactiva - cadacidad final mayor de  1200 a 2400 kVAr - nivel 2</t>
  </si>
  <si>
    <t>Compensación reactiva - cadacidad final mayor de  2400 a 3600 kVAr - nivel 2</t>
  </si>
  <si>
    <t>Banco Reactores para Terciario de Autotransformador 
(34,5 kV)</t>
  </si>
  <si>
    <t>N2</t>
  </si>
  <si>
    <t>CAMIÓN GRÚA MECÁNICA</t>
  </si>
  <si>
    <t>N4EQ2</t>
  </si>
  <si>
    <t>N4EQ4</t>
  </si>
  <si>
    <t>UNIDAD DE CALIDAD DE POTENCIA (PQ) CREG 024 DE 2005</t>
  </si>
  <si>
    <t>N3EQ1</t>
  </si>
  <si>
    <t>N3EQ2</t>
  </si>
  <si>
    <t>N3EQ4</t>
  </si>
  <si>
    <t>N3EQ6</t>
  </si>
  <si>
    <t>N3EQ9</t>
  </si>
  <si>
    <t>N3EQ10</t>
  </si>
  <si>
    <t>N3EQ11</t>
  </si>
  <si>
    <t>N3EQ22</t>
  </si>
  <si>
    <t>N3EQ23</t>
  </si>
  <si>
    <t>N3EQ24</t>
  </si>
  <si>
    <t>N3EQ25</t>
  </si>
  <si>
    <t>N3EQ26</t>
  </si>
  <si>
    <t>N2EQ1</t>
  </si>
  <si>
    <t>N2EQ2</t>
  </si>
  <si>
    <t>N2EQ7</t>
  </si>
  <si>
    <t>CONTROL DE BANCOS DE CAPACITORES</t>
  </si>
  <si>
    <t>N2EQ8</t>
  </si>
  <si>
    <t>BANCO DE CONDENSADORES MONTAJE EN POSTE 150KVAR</t>
  </si>
  <si>
    <t>N2EQ9</t>
  </si>
  <si>
    <t>BANCO DE CONDENSADORES MONTAJE EN POSTE 300KVAR</t>
  </si>
  <si>
    <t>N2EQ10</t>
  </si>
  <si>
    <t>BANCO DE CONDENSADORES MONTAJE EN POSTE 450KVAR</t>
  </si>
  <si>
    <t>N2EQ11</t>
  </si>
  <si>
    <t>BANCO DE CONDENSADORES MONTAJE EN POSTE 600KVAR</t>
  </si>
  <si>
    <t>N2EQ12</t>
  </si>
  <si>
    <t>BANCO DE CONDENSADORES MONTAJE EN POSTE 900KVAR</t>
  </si>
  <si>
    <t>N2EQ13</t>
  </si>
  <si>
    <t>N2EQ14</t>
  </si>
  <si>
    <t>N2EQ15</t>
  </si>
  <si>
    <t>N2EQ16</t>
  </si>
  <si>
    <t>N2EQ18</t>
  </si>
  <si>
    <t>N2EQ19</t>
  </si>
  <si>
    <t>N2EQ21</t>
  </si>
  <si>
    <t>N2EQ22</t>
  </si>
  <si>
    <t>N2EQ28</t>
  </si>
  <si>
    <t>N2EQ29</t>
  </si>
  <si>
    <t>N2EQ30</t>
  </si>
  <si>
    <t>N2EQ31</t>
  </si>
  <si>
    <t>N2EQ34</t>
  </si>
  <si>
    <t>N2EQ35</t>
  </si>
  <si>
    <t>SECCIONALIZADOR CON CONTROL INTELIGENTE, 400A</t>
  </si>
  <si>
    <t>N2EQ36</t>
  </si>
  <si>
    <t>SECCIONALIZADOR ELÉCTRICO, 400 A - EN SF6</t>
  </si>
  <si>
    <t>SECCIONALIZADOR MOTORIZADO N2</t>
  </si>
  <si>
    <t>N2EQ37</t>
  </si>
  <si>
    <t>SECCIONALIZADOR MANUAL (BAJO CARGA), 400 A</t>
  </si>
  <si>
    <t>N3EQ7</t>
  </si>
  <si>
    <t>TRANSFORMADOR DE PUESTA A TIERRA</t>
  </si>
  <si>
    <t>N2EQ23</t>
  </si>
  <si>
    <t>N2EQ38</t>
  </si>
  <si>
    <t>INTERRUPTOR DE TRANSFERENCIA EN SF6 N2</t>
  </si>
  <si>
    <t>JUEGO CUCHILLAS DE OPERACIÓN SIN CARGA - N3</t>
  </si>
  <si>
    <t>Juego pararrayos - N2</t>
  </si>
  <si>
    <t>JUEGO PARARRAYOS - N3</t>
  </si>
  <si>
    <t>JUEGO PARARRAYOS (44 kV) - N3</t>
  </si>
  <si>
    <t>REGULADOR - N3</t>
  </si>
  <si>
    <t>SECCIONALIZADOR MANUAL BAJO CARGA - N3</t>
  </si>
  <si>
    <t>SECCIONALIZADOR ELÉCTRICO (MOTORIZADO) - N3</t>
  </si>
  <si>
    <t>TRANSICIÓN AÉREA - SUBTERRÁNEA - N3</t>
  </si>
  <si>
    <t>TRANSICIÓN AÉREA - SUBTERRÁNEA (44 kV) - N3</t>
  </si>
  <si>
    <t>JUEGO CORTACIRCUITOS - N3</t>
  </si>
  <si>
    <t>INDICADOR FALLA SUBTERRANEO - N3</t>
  </si>
  <si>
    <t>BARRAJE DE DERIVACIÓN SUBTERRÁNEO - N2</t>
  </si>
  <si>
    <t>CAJA DE MANIOBRA - N2</t>
  </si>
  <si>
    <t>CORTACIRCUITOS MONOPOLAR - N2</t>
  </si>
  <si>
    <t>EQUIPO DE MEDIDA - N3</t>
  </si>
  <si>
    <t>EQUIPO DE MEDIDA - N2</t>
  </si>
  <si>
    <t>INDICADOR FALLA - N2</t>
  </si>
  <si>
    <t>JUEGO CORTACIRCUITOS - N2</t>
  </si>
  <si>
    <t>JUEGO CUCHILLAS DE OPERACIÓN SIN CARGA - N2</t>
  </si>
  <si>
    <t>PARARRAYO - N2</t>
  </si>
  <si>
    <t>JUEGO PARARRAYOS - N2</t>
  </si>
  <si>
    <t>SECCIONADORES TRIPOLAR BAJO CARGA - N2</t>
  </si>
  <si>
    <t>REGULADOR DE VOLTAJE TRIFÁSICOS DE DISTRIBUCIÓN - N2</t>
  </si>
  <si>
    <t>REGULADOR DE VOLTAJE MONOFÁSICO HASTA 50 KVA - N2</t>
  </si>
  <si>
    <t>REGULADOR DE VOLTAJE MONOFÁSICO HASTA 150 KVA - N2</t>
  </si>
  <si>
    <t>REGULADOR DE VOLTAJE MONOFÁSICO HASTA 276 KVA - N2</t>
  </si>
  <si>
    <t>REGULADOR DE VOLTAJE MONOFÁSICO HASTA 500 KVA - N2</t>
  </si>
  <si>
    <t>REGULADOR DE VOLTAJE MONOFÁSICO HASTA 1000 KVA - N2</t>
  </si>
  <si>
    <t>SECCIONADOR MONOPOLAR - N2</t>
  </si>
  <si>
    <t>SECCIONADOR TRIFÁSICO VACÍO - N2</t>
  </si>
  <si>
    <t>TRANSICIÓN AÉREA - SUBTERRÁNEA - N2</t>
  </si>
  <si>
    <t>TRANSFORMADOR DE TENSIÓN - N3</t>
  </si>
  <si>
    <t>INTERRUPTOR EN AIRE BAJO CARGA - N2</t>
  </si>
  <si>
    <t>Nivel de tensión</t>
  </si>
  <si>
    <t>Subestaciones</t>
  </si>
  <si>
    <t>Transformadores</t>
  </si>
  <si>
    <t>Compensación</t>
  </si>
  <si>
    <t>CORTE CENTRAL CONFIGURACIÓN INTERRUPTOR Y MEDIO - TIPO CONVENCIONAL</t>
  </si>
  <si>
    <t>BAHÍA DE TRANSFERENCIA CONFIGURACIÓN BARRA PRINCIPAL Y TRANSFERENCIA - TIPO CONVENCIONAL</t>
  </si>
  <si>
    <t>BAHÍA DE ACOPLE CONFIGURACIONES CON DOBLE BARRA</t>
  </si>
  <si>
    <t>BAHÍA DE SECCIONAMIENTO CONFIGURACIONES BARRA SENCILLA</t>
  </si>
  <si>
    <t>BAHÍA DE SECCIONAMIENTO CONFIGURACIONES CON DOBLE BARRA</t>
  </si>
  <si>
    <t>Interruptor  de acople- 230kV</t>
  </si>
  <si>
    <t>Seccionador Tripolar de acople - 230kV</t>
  </si>
  <si>
    <t>Transformador de corriente de acople- 230kV</t>
  </si>
  <si>
    <t>Transformador de corriente 6 nucleos- 230kV</t>
  </si>
  <si>
    <t>Interruptor  de acople- N4</t>
  </si>
  <si>
    <t>Seccionador Tripolar de acople - N4</t>
  </si>
  <si>
    <t>Transformador de corriente de acople- N4</t>
  </si>
  <si>
    <t>Transformador de corriente 6 nucleos- N4</t>
  </si>
  <si>
    <t>N4S56</t>
  </si>
  <si>
    <t>N4S57</t>
  </si>
  <si>
    <t>COSTO EQUIPOS SERVICIOS AUXILIARES</t>
  </si>
  <si>
    <t>CIMENTACIÓN TRANSFORMADOR DE POTENCIA 500 kV &lt; 300 MVA</t>
  </si>
  <si>
    <t>CIMENTACIÓN TRANSFORMADOR DE POTENCIA 500 kV 300 &lt;MVA&lt;450</t>
  </si>
  <si>
    <t>CIMENTACIÓN TRANSFORMADOR DE POTENCIA 500 kV &gt; 450 MVA</t>
  </si>
  <si>
    <t>BASE PARA TRANSFORMADOR DE POTENCIAL CCV 245KV &lt; 40 MVA</t>
  </si>
  <si>
    <t>BASE PARA TRANSFORMADOR DE POTENCIAL CCV 245KV  40 &lt; MVA &lt; 90</t>
  </si>
  <si>
    <t>BASE PARA TRANSFORMADOR DE POTENCIAL 34,5 kV &gt; 15 MVA</t>
  </si>
  <si>
    <t>BASE PARA TRANSFORMADOR DE POTENCIAL 34,5 kV &lt; 15 MVA</t>
  </si>
  <si>
    <t>BASE PARA TRANSFORMADOR DE POTENCIAL CCV 245KV &gt;120 MVA</t>
  </si>
  <si>
    <t>BASE PARA TRANSFORMADOR DE POTENCIAL CCV 245KV 90 &lt; MVA &lt; 120</t>
  </si>
  <si>
    <t>Obras civiles</t>
  </si>
  <si>
    <t>Tensión</t>
  </si>
  <si>
    <t>Montaje</t>
  </si>
  <si>
    <t>Ingenieria</t>
  </si>
  <si>
    <t>Administración</t>
  </si>
  <si>
    <t>Interventoría</t>
  </si>
  <si>
    <t>Obra Civil</t>
  </si>
  <si>
    <t>Grupo</t>
  </si>
  <si>
    <t>Factor</t>
  </si>
  <si>
    <t>ADMINISTRACIÓN TRANSFORMADORES 100 MVA DE CONEXIÓN AL STN, STR Y SDL</t>
  </si>
  <si>
    <t>ADMINISTRACIÓN TRANSFORMADORES 60 MVA DE CONEXIÓN AL STN, STR Y SDL</t>
  </si>
  <si>
    <t>ADMINISTRACIÓN TRANSFORMADORES 25 MVA DE CONEXIÓN AL STN, STR Y SDL</t>
  </si>
  <si>
    <t>ADMINISTRACIÓN TRANSFORMADORES 150 MVA DE CONEXIÓN AL STN, STR Y SDL</t>
  </si>
  <si>
    <t>COSTO EQUIPOS SERVICIOS AUXILIARES N3</t>
  </si>
  <si>
    <t>Conductores de media tensión</t>
  </si>
  <si>
    <t>Aislador Poste - N4</t>
  </si>
  <si>
    <t>PLASTOCRETE DM</t>
  </si>
  <si>
    <t>Ing. Ambiental</t>
  </si>
  <si>
    <t>INTERVENTORIA TRANSFORMADORES &lt; 15 MVA DE CONEXIÓN AL SDL</t>
  </si>
  <si>
    <t>INTERVENTORIA TRANSFORMADORES &gt; 15 MVA DE CONEXIÓN AL SDL</t>
  </si>
  <si>
    <t>Planta Diesel de 30 kW, 208 V</t>
  </si>
  <si>
    <t>Celdas interruptor totalizador, contador de energía y 20 interruptores de distribución a 208 V</t>
  </si>
  <si>
    <t>Planta Diesel de 20 kW, 208 V</t>
  </si>
  <si>
    <t>Módulo encapsulado en SF6 linea o transformador - barra sencilla - N3</t>
  </si>
  <si>
    <t>Módulo encapsulado en SF6 linea o transformador - barra doble - N3</t>
  </si>
  <si>
    <t>Máx. de TOTAL</t>
  </si>
  <si>
    <t>TIPO</t>
  </si>
  <si>
    <t>TRANSF</t>
  </si>
  <si>
    <t>INT</t>
  </si>
  <si>
    <t>PT</t>
  </si>
  <si>
    <t>CT</t>
  </si>
  <si>
    <t>SECC</t>
  </si>
  <si>
    <t>SPT</t>
  </si>
  <si>
    <t>AIS</t>
  </si>
  <si>
    <t>ACE</t>
  </si>
  <si>
    <t>OTROS</t>
  </si>
  <si>
    <t>REC</t>
  </si>
  <si>
    <t>POST</t>
  </si>
  <si>
    <t>TAB</t>
  </si>
  <si>
    <t>CAB</t>
  </si>
  <si>
    <t>SF6</t>
  </si>
  <si>
    <t>SSAA</t>
  </si>
  <si>
    <t>CEL</t>
  </si>
  <si>
    <t>CC</t>
  </si>
  <si>
    <t>CELD</t>
  </si>
  <si>
    <t>COMP</t>
  </si>
  <si>
    <t>AISLADOR POSTE - N4</t>
  </si>
  <si>
    <t>PERNOS ANCLAJE 1" L = 1,05 (JUEGO) + 1 PLATINA</t>
  </si>
  <si>
    <t>MÓDULO GENÉRICO ENCAPSULADO  - N3</t>
  </si>
  <si>
    <t>CAMPO GENÉRICO MÓVIL ENCAPSULADO - 230 kV</t>
  </si>
  <si>
    <t>ACOPLE AIRE - SF6 - 230 KV</t>
  </si>
  <si>
    <t>AISLADOR POSTE - 230 KV</t>
  </si>
  <si>
    <t>Campo genérico móvil encapsulado - 230 kV</t>
  </si>
  <si>
    <t>CAMPO GENÉRICO MÓVIL ENCAPSULADO - N4</t>
  </si>
  <si>
    <t>GIS</t>
  </si>
  <si>
    <t>Juego Pararrayos - N3</t>
  </si>
  <si>
    <t>N3S45</t>
  </si>
  <si>
    <t>N3S46</t>
  </si>
  <si>
    <t>N2S30</t>
  </si>
  <si>
    <t>Gabinete de línea SF6 - N2</t>
  </si>
  <si>
    <t>Gabinete de transformador SF6 - N2</t>
  </si>
  <si>
    <t>BAHÍA DE LLEGADA O SALIDA  - SUBESTACIÓN CONVENCIONAL REDUCIDA</t>
  </si>
  <si>
    <t>BAHÍA DE LLEGADA O SALIDA - SUBESTACIÓN REDUCIDA O RURAL</t>
  </si>
  <si>
    <t>GABINETE DE LLEGADA O SALIDA - SUBESTACIÓN AISLADA EN SF6 - BARRA SENCILLA</t>
  </si>
  <si>
    <t>CABLES DE CONTROL Y FUERZA MODULO - N2 - MPPS</t>
  </si>
  <si>
    <t>MATERIAL CONEXIÓN A.T. - N2 - MPPS</t>
  </si>
  <si>
    <t>CELDA DE LÍNEA - N2</t>
  </si>
  <si>
    <t>CELDA DE TRANSFORMADOR - N2</t>
  </si>
  <si>
    <t>GABINETE EN SF6 - N2</t>
  </si>
  <si>
    <t>Material conexión A.T. - N2 - MPPS</t>
  </si>
  <si>
    <t>Celda con cargador de baterías de 125 Vcc, 50 A, e interruptores de distribución</t>
  </si>
  <si>
    <t>Celda con cargador de baterías de 125 Vcc, 100 A, e interruptores de distribución</t>
  </si>
  <si>
    <t>Celda con cargador de baterías de 125 Vcc, 125 A, e interruptores de distribución</t>
  </si>
  <si>
    <t>Celda con inversores 125 Vcc/120 Vca, 1 KVA e interruptores de distribución.</t>
  </si>
  <si>
    <t>Celda con inversores 125 Vcc/120 Vca, 1,5 KVA e interruptores de distribución.</t>
  </si>
  <si>
    <t>BOTADA DE MATERIAL</t>
  </si>
  <si>
    <t>EXCAVACIÓN</t>
  </si>
  <si>
    <t>Transformador Servicios Auxiliares N2 15 kW</t>
  </si>
  <si>
    <t>Transformador Servicios Auxiliares N2 25 kW</t>
  </si>
  <si>
    <t>Transformador Servicios Auxiliares N2 37,5 kW</t>
  </si>
  <si>
    <t>Transformador Servicios Auxiliares N2 5 kW</t>
  </si>
  <si>
    <t>SUBESTACIONES TIPO 5</t>
  </si>
  <si>
    <t>Servicios Auxiliares AC y DC tipo 5</t>
  </si>
  <si>
    <t>Módulo genérico encapsulado doble barra - 230 kV</t>
  </si>
  <si>
    <t>Módulo genérico encapsulado barra sencilla - 230 kV</t>
  </si>
  <si>
    <t>Módulo genérico encapsulado doble barra con seccionador de transferencia - 230 kV</t>
  </si>
  <si>
    <t>Módulo genérico encapsulado acople - 230 kV</t>
  </si>
  <si>
    <t>N4S58</t>
  </si>
  <si>
    <t>N4S59</t>
  </si>
  <si>
    <t>N4S60</t>
  </si>
  <si>
    <t>N4S61</t>
  </si>
  <si>
    <t>N4S62</t>
  </si>
  <si>
    <t>N4S63</t>
  </si>
  <si>
    <t>N4S64</t>
  </si>
  <si>
    <t>Subestación Móvil 30 MVA</t>
  </si>
  <si>
    <t>Subestación Móvil 15 MVA</t>
  </si>
  <si>
    <t>Subestación Móvil 21 MVA</t>
  </si>
  <si>
    <t>Subestación Móvil 7,5 MVA</t>
  </si>
  <si>
    <t>TRANSFORMADOR DE TENSIÓN (Pedestal) - N2</t>
  </si>
  <si>
    <t>TRANSFORMADOR DE TENSIÓN (Pedestal) - N3</t>
  </si>
  <si>
    <t>Celda de entrada o salida - N3</t>
  </si>
  <si>
    <t>BAHÍA DE COMPENSACIÓN PARALELA EN LINEA FIJA - CUALQUIER CONFIGURACIÓN - TIPO CONVENCIONAL</t>
  </si>
  <si>
    <t>BAHÍA DE COMPENSACIÓN PARALELA EN LINEA MANIOBRABLE - CUALQUIER CONFIGURACIÓN - TIPO CONVENCIONAL</t>
  </si>
  <si>
    <t>BAHÍA DE LÍNEA O BAHÍA DE COMPENSACIÓN PARALELA EN BARRA - CONFIGURACIÓN BARRA SENCILLA - TIPO CONVENCIONAL</t>
  </si>
  <si>
    <t>BAHÍA DE LÍNEA O BAHÍA DE COMPENSACIÓN PARALELA EN BARRA  - CONFIGURACIÓN BARRA PRINCIPAL Y TRANSFERENCIA - TIPO CONVENCIONAL</t>
  </si>
  <si>
    <t>BAHÍA DE LÍNEA O BAHÍA DE COMPENSACIÓN PARALELA EN BARRA - CONFIGURACIÓN BARRA DOBLE - TIPO CONVENCIONAL</t>
  </si>
  <si>
    <t>BAHÍA DE LÍNEA  O BAHÍA DE COMPENSACIÓN PARALELA EN BARRA - CONFIGURACIÓN BARRA DOBLE CON SECCIONADOR DE TRANSFERENCIA - TIPO CONVENCIONAL</t>
  </si>
  <si>
    <t>BAHÍA DE LÍNEA O BAHÍA DE COMPENSACIÓN PARALELA EN BARRA - CONFIGURACIÓN BARRA DOBLE CON BY PASS - TIPO CONVENCIONAL</t>
  </si>
  <si>
    <t>BAHÍA DE LÍNEA O BAHÍA DE COMPENSACIÓN PARALELA EN BARRA - CONFIGURACIÓN INTERRUPTOR Y MEDIO - TIPO CONVENCIONAL</t>
  </si>
  <si>
    <t>BAHÍA DE LÍNEA  O BAHÍA DE COMPENSACIÓN PARALELA EN BARRA  - CONFIGURACIÓN EN ANILLO - TIPO CONVENCIONAL</t>
  </si>
  <si>
    <t>BAHÍA DE LÍNEA O BAHÍA DE COMPENSACIÓN PARALELA EN BARRA  - CONFIGURACIÓN BARRA SENCILLA - TIPO ENCAPSULADA (SF6)</t>
  </si>
  <si>
    <t>BAHÍA DE LÍNEA O BAHÍA DE COMPENSACIÓN PARALELA EN BARRA  - CONFIGURACIÓN BARRA DOBLE - TIPO ENCAPSULADA (SF6)</t>
  </si>
  <si>
    <t>N4S65</t>
  </si>
  <si>
    <t>N4S66</t>
  </si>
  <si>
    <t>N3S47</t>
  </si>
  <si>
    <t>GABINETE PROTECCIÓN DE BARRAS - SUBESTACIÓN TIPO INTERIOR</t>
  </si>
  <si>
    <t>DUCTO DE BARRAS O CABLES LLEGADA TRANSFORMADOR - DOBLE BARRA - SUBESTACIÓN TIPO INTERIOR</t>
  </si>
  <si>
    <t>INGENIERIA DE BAHIA DE LINEA DIFERENTES CONFIGURACIONES 230 kV</t>
  </si>
  <si>
    <t>INGENIERIA DE MODULO DE BARRAJE DIFERENTES CONFIGURACIONES N4</t>
  </si>
  <si>
    <t>INGENIERIA DE MODULO DE COMÚN N4</t>
  </si>
  <si>
    <t>INGENIERIA SUBESTACIONES N3-TIPO A</t>
  </si>
  <si>
    <t>INGENIERIA SUBESTACIÓN REDUCIDA, BARRAS Y MÓDULO COMÚN N3</t>
  </si>
  <si>
    <t>INGENIERIA SUBESTACIONES Y CELDAS N2</t>
  </si>
  <si>
    <t>INGENIERIA MÓDULO DE BARRAS N2</t>
  </si>
  <si>
    <t>INTERVENTORÍA CASA DE CONTROL 230 kV</t>
  </si>
  <si>
    <t>INTERVENTORÍA DE BAHIA DIFERENTES CONFIGURACIONES 230 kV</t>
  </si>
  <si>
    <t>INTERVENTORÍA DE MODULO DE BARRAJE DIFERENTES CONFIGURACIONES 230 kV</t>
  </si>
  <si>
    <t>INTERVENTORIA MODULO DE BARRAJE DIFERENTES CONFIGURACIONES N4</t>
  </si>
  <si>
    <t>INTERVENTORIA MÓDULO COMÚN N4</t>
  </si>
  <si>
    <t>INTERVENTORIA SUBESTACIONES N3-TIPO A</t>
  </si>
  <si>
    <t>INTERVENTORIA SUBESTACIÓN REDUCIDA, BARRAS Y MÓDULO COMÚN N3</t>
  </si>
  <si>
    <t>ADMINISTRACIÓN DE BAHIA DIFERENTES CONFIGURACIONES 230 kV</t>
  </si>
  <si>
    <t>INTERVENTORIA BAHIA DIFERENTES CONFIGURACIONES N4</t>
  </si>
  <si>
    <t>ADMINISTRACIÓN DE MODULO DE BARRAJE DIFERENTES CONFIGURACIONES 230 kV</t>
  </si>
  <si>
    <t>ADMINISTRACIÓN CASA DE CONTROL 230 kV</t>
  </si>
  <si>
    <t xml:space="preserve"> ADMINISTRACIÓN BAHIA DIFERENTES CONFIGURACIONES N4</t>
  </si>
  <si>
    <t xml:space="preserve"> ADMINISTRACIÓN MODULO DE BARRAJE DIFERENTES CONFIGURACIONES N4</t>
  </si>
  <si>
    <t>ADMINISTRACION SUBESTACIONES N3-TIPO A</t>
  </si>
  <si>
    <t>PÓRTICO EN ACERO - N4</t>
  </si>
  <si>
    <t>PÓRTICO EN ACERO - N3</t>
  </si>
  <si>
    <t>PÓRTICO EN ACERO - N2</t>
  </si>
  <si>
    <t>m³</t>
  </si>
  <si>
    <t>SUB BASE GRANULAR</t>
  </si>
  <si>
    <t>TUBERÍA Ø6" PVC-DRENAJE</t>
  </si>
  <si>
    <t>Drenajes</t>
  </si>
  <si>
    <t>Ductos</t>
  </si>
  <si>
    <t>Carcamos</t>
  </si>
  <si>
    <t>Vías</t>
  </si>
  <si>
    <t>TUBO PVC GALVANIZADO Ø 4"</t>
  </si>
  <si>
    <t>TUBO PVC GALVANIZADO Ø 6</t>
  </si>
  <si>
    <t>BL</t>
  </si>
  <si>
    <t>Cables módulo - N3</t>
  </si>
  <si>
    <t>CABLES DE SALIDA DE CIRCUITO -  SUBESTACIÓN TIPO INTERIOR</t>
  </si>
  <si>
    <t>GABINETE DE SALIDA - SUBESTACIÓN AISLADA EN SF6 - BARRA SENCILLA</t>
  </si>
  <si>
    <t>Gabinete de línea o transformador en SF6 - N3</t>
  </si>
  <si>
    <t>MPPS-EQUIPO DE MEDIDA - N2</t>
  </si>
  <si>
    <t>MPPS-RECONECTADOR-SECCIONALIZADOR-REGULADOR - N2</t>
  </si>
  <si>
    <t>MPPS-TRANSFORMADOR DE TENSIÓN (Pedestal) - N2</t>
  </si>
  <si>
    <t>MPPS-TRANSFORMADOR DE TENSIÓN - N2</t>
  </si>
  <si>
    <t>MPPS-BARRAJE DE DERIVACIÓN SUBTERRÁNEO - N2</t>
  </si>
  <si>
    <t>MPPS-EQUIPO DE MEDIDA - N3</t>
  </si>
  <si>
    <t>MPPS-DPS-CORTACUIRCUITOS-SECCIONADOR-CUCHILLAS  JUEGO N3</t>
  </si>
  <si>
    <t>MPPS-RECONECTADOR-SECCIONALIZADOR-REGULADOR - N3</t>
  </si>
  <si>
    <t>MPPS-TRANSFORMADOR DE TENSIÓN (Pedestal) - N3</t>
  </si>
  <si>
    <t>MPPS-CORTACIRCUITOS-SECCIONADOR-DPS JUEGO - N2</t>
  </si>
  <si>
    <t>MPPS-CORTACIRCUITOS-SECCIONADOR-DPS MONOPOLAR - N2</t>
  </si>
  <si>
    <t>MPPS-TRANSFORMADOR DE TENSIÓN - N3</t>
  </si>
  <si>
    <t>MPPS-TRANSFORMADOR DE TENSIÓN (Pedestal) - N4</t>
  </si>
  <si>
    <t>MPPS-Interruptor de transferencia - N2</t>
  </si>
  <si>
    <t>CELDA DE SALIDA DE CIRCUITO - SUBESTACIÓN TIPO INTERIOR</t>
  </si>
  <si>
    <t>Cable XLP o EPR, 500 kcmil - N2</t>
  </si>
  <si>
    <t>Poste de concreto 12 m 1050 kg</t>
  </si>
  <si>
    <t>RETROEXCAVADORA</t>
  </si>
  <si>
    <t>Banco de baterías 125 Vcc, 125 Ah</t>
  </si>
  <si>
    <t>Banco de baterías 125 Vcc, 150 Ah</t>
  </si>
  <si>
    <t>Banco de baterías 125 Vcc, 400 Ah</t>
  </si>
  <si>
    <t>Banco de baterías 125 Vcc, 75 Ah</t>
  </si>
  <si>
    <t>Banco de baterías 125 Vcc, 100 Ah</t>
  </si>
  <si>
    <t>Ing-Reconectador-seccionalizador-regulador-N2</t>
  </si>
  <si>
    <t>Ing-Interrutor-Transformador de tensión (pedestal)-n2</t>
  </si>
  <si>
    <t>Ing-Banco de condensadores-cortacircuitos-seccionador-DPS juego N2-N3</t>
  </si>
  <si>
    <t>Ing-Equipo Medida-Barraje de derivación-Transformador de tensión -cortacircuitos-seccionador-DPS monopolar N2-N3</t>
  </si>
  <si>
    <t>Ing-reconectador-seccionalizador-regulador - N3</t>
  </si>
  <si>
    <t>Ing-Transformador de tensión (pedestal) - n4</t>
  </si>
  <si>
    <t>Ing-Transformador de tensión (pedestal) - n3</t>
  </si>
  <si>
    <t>Int-Equipo Medida-Barraje de derivación-Transformador de tensión -cortacircuitos-seccionador-DPS monopolar N2-N3</t>
  </si>
  <si>
    <t>Int-Banco de condensadores-cortacircuitos-seccionador-DPS juego N2-N3</t>
  </si>
  <si>
    <t>Int-Reconectador-seccionalizador-regulador-N2</t>
  </si>
  <si>
    <t>Int-Reconectador-seccionalizador-regulador - N3</t>
  </si>
  <si>
    <t>Int-Transformador de tensión (pedestal) - N4</t>
  </si>
  <si>
    <t>Int-Transformador de tensión (pedestal) - N3</t>
  </si>
  <si>
    <t>Admon-Equipo Medida-Barraje de derivación-Transformador de tensión -cortacircuitos-seccionador-DPS monopolar N2-N3</t>
  </si>
  <si>
    <t>Admon-Reconectador-seccionalizador-regulador-N2</t>
  </si>
  <si>
    <t>Admon-Interrutor-Transformador de tensión (pedestal)-N2</t>
  </si>
  <si>
    <t>Admon-Banco de condensadores-cortacircuitos-seccionador-DPS juego N2-N3</t>
  </si>
  <si>
    <t>Admon-Reconectador-seccionalizador-regulador - N3</t>
  </si>
  <si>
    <t>Admon-Transformador de tensión (pedestal) - n4</t>
  </si>
  <si>
    <t>Admon-Transformador de tensión (pedestal) - N3</t>
  </si>
  <si>
    <t>SECCIONALIZADOR CON CONTROL INTELIGENTE, 400A - N2</t>
  </si>
  <si>
    <t>SECCIONALIZADOR MOTORIZADO - N2</t>
  </si>
  <si>
    <t>SECCIONALIZADOR MANUAL (BAJO CARGA), 400 A - N2</t>
  </si>
  <si>
    <t>INTERRUPTOR DE TRANSFERENCIA EN SF6 - N2</t>
  </si>
  <si>
    <t>Alambre de cobre  No 4 AWG / acero</t>
  </si>
  <si>
    <t>Fibra óptica tipo adosada</t>
  </si>
  <si>
    <t>Cable de puesta a tierra</t>
  </si>
  <si>
    <t>Cobre aislado XLP o  EPR, 15 kV- 1/0 AWG</t>
  </si>
  <si>
    <t>Cobre aislado XLP o  EPR, 15 kV- 2 AWG</t>
  </si>
  <si>
    <t>Cobre aislado XLP o  EPR, 15 kV- 2/0 AWG</t>
  </si>
  <si>
    <t>Cobre aislado XLP o  EPR, 15 kV- 3/0 AWG</t>
  </si>
  <si>
    <t>Cobre aislado XLP o  EPR, 15 kV- 4 AWG</t>
  </si>
  <si>
    <t>Cobre aislado XLP o  EPR, 15 kV- 4/0 AWG</t>
  </si>
  <si>
    <t>Empalmes</t>
  </si>
  <si>
    <t>Varilla de cobre o acero 2400mm</t>
  </si>
  <si>
    <t>INTERVENTORÍA</t>
  </si>
  <si>
    <t>DESCRIPCIÓN UNIDAD CONSTRUCTIVA ESTRUCTURAS LINEAS AÉREAS DESNUDAS</t>
  </si>
  <si>
    <t>Suspensión</t>
  </si>
  <si>
    <t>Retención</t>
  </si>
  <si>
    <t>Banco de ductos - Circuito sencillo</t>
  </si>
  <si>
    <t>Box-Culvert - Circuito sencillo</t>
  </si>
  <si>
    <t>Banco de ductos - Circuito doble</t>
  </si>
  <si>
    <t>Box-Culvert - Circuito doble</t>
  </si>
  <si>
    <t>DESCRIPCIÓN UNIDAD CONSTRUCTIVA CONDUCTORES LINEAS SUBTERRÁNEAS</t>
  </si>
  <si>
    <t>DESCRIPCIÓN UNIDAD CONSTRUCTIVA CABLE DE GUARDA</t>
  </si>
  <si>
    <t>DESCRIPCIÓN UNIDAD CONSTRUCTIVA PUESTA A TIERRA</t>
  </si>
  <si>
    <t>Sistema de puesta a tierra diseño típico de acuerdo con el tipo de estructura</t>
  </si>
  <si>
    <t>DESCRIPCIÓN UNIDAD CONSTRUCTIVA CABLE DE FIBRA ÓPTICA</t>
  </si>
  <si>
    <t>Cable de fibra óptica  All-Dielectric Self-Supporting (ADSS) monomodo</t>
  </si>
  <si>
    <t xml:space="preserve">Un: </t>
  </si>
  <si>
    <t>km</t>
  </si>
  <si>
    <t>Km</t>
  </si>
  <si>
    <t>BANCO DE DUCTOS 4ø8". Circuito doble</t>
  </si>
  <si>
    <t>BOX CULVERT 4ø8". Circuito doble</t>
  </si>
  <si>
    <t>MAQUINARIA ESPECIALIZADA</t>
  </si>
  <si>
    <t>MARTILLO HIDRÁULICO</t>
  </si>
  <si>
    <t>DISCO DE CORTE</t>
  </si>
  <si>
    <t>ADAPTADOR f 4"</t>
  </si>
  <si>
    <t>gl</t>
  </si>
  <si>
    <t>BANCO DE DUCTOS 4ø8". Circuito sencillo</t>
  </si>
  <si>
    <t>BOX CULVERT 4ø8". Circuito sencillo</t>
  </si>
  <si>
    <t>Diciembre de 2013</t>
  </si>
  <si>
    <t>CIMENTACIÓN C-1 PARA POSTE METÁLICO DE SUSPENSIÓN DE 27 M.</t>
  </si>
  <si>
    <t>Incluye ahoyada, hincada y aplomada</t>
  </si>
  <si>
    <t>TORRE SUSPENSIÓN  CS. SUELO NO SUMERGIDO</t>
  </si>
  <si>
    <t>CIMENTACIÓN C - 2 PARA POSTE METÁLICO DE RETENCIÓN DE 27 M.</t>
  </si>
  <si>
    <t>TORRE SUSPENSIÓN CS. SUELO SUMERGIDO</t>
  </si>
  <si>
    <t>TORRE RETENCIÓN CS. SUELO NO SUMERGIDO</t>
  </si>
  <si>
    <t>TORRE RETENCIÓN CS. SUELO SUMERGIDO</t>
  </si>
  <si>
    <t>TORRE SUSPENSIÓN DC. SUELO NO SUMERGIDO</t>
  </si>
  <si>
    <t>TORRE SUSPENSIÓN  DC. SUELO SUMERGIDO</t>
  </si>
  <si>
    <t>TORRE RETENCIÓN DC. SUELO NO SUMERGIDO</t>
  </si>
  <si>
    <t>3.00X3.00X3.00 m</t>
  </si>
  <si>
    <t>TORRE RETENCIÓN DC. SUELO SUMERGIDO</t>
  </si>
  <si>
    <t>ADAPTADOR f 6"</t>
  </si>
  <si>
    <t>ARENA DE PEÑA</t>
  </si>
  <si>
    <t>CONCRETO PARA PAVIMENTO. MR45 kg/cm2</t>
  </si>
  <si>
    <t>Instalación completa de cable conductor subterráneo XLPE 1200 mm2</t>
  </si>
  <si>
    <t>.</t>
  </si>
  <si>
    <t>MOVILIZACIÓN/DESMOVILIZACIÓN</t>
  </si>
  <si>
    <t>RENTA DE EQUIPO DE INSTALACIÓN</t>
  </si>
  <si>
    <t>TENDIDO CABLE XLPE</t>
  </si>
  <si>
    <t>Días</t>
  </si>
  <si>
    <t>Collares de anclaje del cable a las terminales</t>
  </si>
  <si>
    <t>Und</t>
  </si>
  <si>
    <t>Estructuras de soporte para las juntas</t>
  </si>
  <si>
    <t>Estudio de ingenieria</t>
  </si>
  <si>
    <t>Revisión final, pruebas y energización</t>
  </si>
  <si>
    <t>Instalación de accesorios</t>
  </si>
  <si>
    <t>Cable para red compacta XLPE 1000 mm2</t>
  </si>
  <si>
    <t>Cable para red compacta XLPE 1200 mm2</t>
  </si>
  <si>
    <t>Cable para red compacta XLPE 800 mm2</t>
  </si>
  <si>
    <t>UNIDADES CONSTRUCTIVAS (UC)
LÍNEAS NIVEL 4</t>
  </si>
  <si>
    <t>CIMENTACIÓN C - 2 PARA POSTE DE CONCRETO DE SUSPENSION DE 25 M.</t>
  </si>
  <si>
    <t>CIMENTACIÓN C - 2 PARA POSTE DE CONCRETO DE RETENCIÓN DE 25 M.</t>
  </si>
  <si>
    <t>2.00X2.00X2.00 m</t>
  </si>
  <si>
    <t>2.70X2.70X3.00 m</t>
  </si>
  <si>
    <t>CIMENTACIÓN C-1 PARA POSTE METÁLICO DE SUSPENSIÓN DE 29 M.</t>
  </si>
  <si>
    <t>CIMENTACIÓN C - 2 PARA POSTE METÁLICO DE RETENCIÓN DE 29 M.</t>
  </si>
  <si>
    <t>MONTAJE POSTES METÁLICO 29 m</t>
  </si>
  <si>
    <t>Instalación completa de cable conductor subterráneo XLPE 800 mm2</t>
  </si>
  <si>
    <t>INGENIERÍA LÍNEAS NIVEL DE TENSIÓN 4 SUBTERRANEAS - Circuito sencillo</t>
  </si>
  <si>
    <t>INGENIERÍA LÍNEAS NIVEL DE TENSIÓN 4 SUBTERRANEAS - Circuito doble</t>
  </si>
  <si>
    <t>INTERVENTORÍA LÍNEAS NIVEL DE TENSIÓN 4 SUBTERRANEAS - Circuito sencillo</t>
  </si>
  <si>
    <t>INTERVENTORÍA LÍNEAS NIVEL DE TENSIÓN 4 SUBTERRANEAS - Circuito doble</t>
  </si>
  <si>
    <t>ADMINISTRACIÓN DE LA EJECUCIÓN LINEAS SUBTERRANEAS NIVEL DE TENSIÓN 4</t>
  </si>
  <si>
    <t>UNIDADES CONSTRUCTIVAS (UC)
LÍNEAS NIVEL 2</t>
  </si>
  <si>
    <t>N2L122</t>
  </si>
  <si>
    <t>N2L121</t>
  </si>
  <si>
    <t>N2L120</t>
  </si>
  <si>
    <t>N2L119</t>
  </si>
  <si>
    <t>N2L118</t>
  </si>
  <si>
    <t>N2L117</t>
  </si>
  <si>
    <t>N2L116</t>
  </si>
  <si>
    <t>N2L115</t>
  </si>
  <si>
    <t>N2L114</t>
  </si>
  <si>
    <t>N2L113</t>
  </si>
  <si>
    <t>N2L112</t>
  </si>
  <si>
    <t>N2L111</t>
  </si>
  <si>
    <t>N2L110</t>
  </si>
  <si>
    <t>N2L109</t>
  </si>
  <si>
    <t>N2L108</t>
  </si>
  <si>
    <t>N2L107</t>
  </si>
  <si>
    <t>N2L106</t>
  </si>
  <si>
    <t>N2L105</t>
  </si>
  <si>
    <t>N2L104</t>
  </si>
  <si>
    <t>N2L103</t>
  </si>
  <si>
    <t>N2L102</t>
  </si>
  <si>
    <t>N2L101</t>
  </si>
  <si>
    <t>N2L100</t>
  </si>
  <si>
    <t>N2L99</t>
  </si>
  <si>
    <t>N2L98</t>
  </si>
  <si>
    <t>N2L97</t>
  </si>
  <si>
    <t>N2L96</t>
  </si>
  <si>
    <t>N2L95</t>
  </si>
  <si>
    <t>N2L94</t>
  </si>
  <si>
    <t>N2L93</t>
  </si>
  <si>
    <t>N2L92</t>
  </si>
  <si>
    <t>N2L91</t>
  </si>
  <si>
    <t>N2L90</t>
  </si>
  <si>
    <t>N2L89</t>
  </si>
  <si>
    <t>N2L88</t>
  </si>
  <si>
    <t>N2L87</t>
  </si>
  <si>
    <t>N2L86</t>
  </si>
  <si>
    <t>N2L85</t>
  </si>
  <si>
    <t>N2L84</t>
  </si>
  <si>
    <t>N2L83</t>
  </si>
  <si>
    <t>N2L82</t>
  </si>
  <si>
    <t>N2L81</t>
  </si>
  <si>
    <t>N2L80</t>
  </si>
  <si>
    <t>N2L79</t>
  </si>
  <si>
    <t>N2L78</t>
  </si>
  <si>
    <t>N2L77</t>
  </si>
  <si>
    <t>N2L76</t>
  </si>
  <si>
    <t>N2L75</t>
  </si>
  <si>
    <t>N2L74</t>
  </si>
  <si>
    <t>N2L73</t>
  </si>
  <si>
    <t>N2L72</t>
  </si>
  <si>
    <t>N2L71</t>
  </si>
  <si>
    <t>N2L70</t>
  </si>
  <si>
    <t>Puesta a tierra</t>
  </si>
  <si>
    <t xml:space="preserve">Viaje </t>
  </si>
  <si>
    <t>Incluye ahoyada</t>
  </si>
  <si>
    <t>TEMPLETE - RURAL</t>
  </si>
  <si>
    <t>TEMPLETE - URBANO</t>
  </si>
  <si>
    <t>CAMPANILLA Y REJILLA</t>
  </si>
  <si>
    <t>Kg</t>
  </si>
  <si>
    <t>CÁMARA VEHICULAR CS-280</t>
  </si>
  <si>
    <t>CÁMARA CS-276</t>
  </si>
  <si>
    <t>CÁMARA CS-275</t>
  </si>
  <si>
    <t>GRAMA</t>
  </si>
  <si>
    <t>TIERRA NEGRA</t>
  </si>
  <si>
    <t>BANCO DE DUCTOS 4ø6". BAJO CALZADA EN PAVIMENTO</t>
  </si>
  <si>
    <t>BANCO DE DUCTOS 4 Ø 6" PVC. ZONA VERDE</t>
  </si>
  <si>
    <t>BANCO DE DUCTOS 4 Ø 6" PVC. ANDÉN EN CONCRETO</t>
  </si>
  <si>
    <t>BANCO DE DUCTOS 6ø6". BAJO CALZADA EN PAVIMENTO</t>
  </si>
  <si>
    <t>BANCO DE DUCTOS 6ø6". ZONA VERDE</t>
  </si>
  <si>
    <t>BANCO DE DUCTOS 6ø6" PVC, ANDÉN EN CONCRETO</t>
  </si>
  <si>
    <t>BANCO DE DUCTOS 6ø4" + 3ø6" PVC. BAJO CALZADA EN PAVIMENTO</t>
  </si>
  <si>
    <t>BANCO DE DUCTOS 6ø4" + 3ø6" PVC. ZONA VERDE</t>
  </si>
  <si>
    <t>BANCO DE DUCTOS 6ø4" + 3ø6". ANDÉN DE CONCRETO</t>
  </si>
  <si>
    <t>BANCO DE DUCTOS 6ø4" + 3ø6". ZONA VERDE</t>
  </si>
  <si>
    <t>BANCO DE DUCTOS 4ø4". BAJO CALZADA EN PAVIMENTO</t>
  </si>
  <si>
    <t>BANCO DE DUCTOS 4ø4" PVC. ZONA VERDE</t>
  </si>
  <si>
    <t>BANCO DE DUCTOS 4ø4" PVC, ANDÉN EN CONCRETO</t>
  </si>
  <si>
    <t>BANCO DE DUCTOS 4ø4" PVC. BAJO CALZADA EN PAVIMENTO</t>
  </si>
  <si>
    <t>BANCO DE DUCTOS 2ø4". BAJO CALZADA EN PAVIMENTO</t>
  </si>
  <si>
    <t>BANCO DE DUCTOS 2ø4" PVC. ZONA VERDE</t>
  </si>
  <si>
    <t>BANCO DE DUCTOS 2ø4" PVC, ANDÉN EN CONCRETO</t>
  </si>
  <si>
    <t>BANCO DE DUCTOS 2ø4" PVC. BAJO CALZADA EN PAVIMENTO</t>
  </si>
  <si>
    <t>BANCO DE DUCTOS 6ø4". BAJO CALZADA EN PAVIMENTO</t>
  </si>
  <si>
    <t>BANCO DE DUCTOS 6ø4" PVC. ZONA VERDE</t>
  </si>
  <si>
    <t>BANCO DE DUCTOS 6ø4" PVC, ANDÉN EN CONCRETO</t>
  </si>
  <si>
    <t>Mano de Obra</t>
  </si>
  <si>
    <t>Materiales</t>
  </si>
  <si>
    <t>UNIDADES CONSTRUCTIVAS (UC)
LÍNEAS NIVEL 3</t>
  </si>
  <si>
    <t>CIMENTACIÓN POSTES 14 m SUSPENSIÓN RURAL</t>
  </si>
  <si>
    <t>CIMENTACIÓN POSTES 14 m RETENCIÓN URBANO</t>
  </si>
  <si>
    <t>CIMENTACIÓN POSTES 27 m RETENCIÓN</t>
  </si>
  <si>
    <t>CIMENTACIÓN POSTES 27 m SUSPENSIÓN</t>
  </si>
  <si>
    <t>CIMENTACIÓN TORRECILLA - TIPO ZAPATA</t>
  </si>
  <si>
    <t>2.60x2.60x2.20</t>
  </si>
  <si>
    <t>CIMENTACIÓN POSTES EN H 14 m SUSPENSIÓN RURAL</t>
  </si>
  <si>
    <t>CIMENTACIÓN POSTES EN H 14 m RETENCIÓN RURAL</t>
  </si>
  <si>
    <t>Campo móvil encapsulado - N4</t>
  </si>
  <si>
    <t>STN</t>
  </si>
  <si>
    <t>NT4</t>
  </si>
  <si>
    <t>NT3</t>
  </si>
  <si>
    <t>NT2</t>
  </si>
  <si>
    <t>INSPECCIÓN</t>
  </si>
  <si>
    <t>N5S2</t>
  </si>
  <si>
    <t>N5S4</t>
  </si>
  <si>
    <t>N5S6</t>
  </si>
  <si>
    <t>N5S8</t>
  </si>
  <si>
    <t>N5S10</t>
  </si>
  <si>
    <t>N3EQ3</t>
  </si>
  <si>
    <t>N3EQ5</t>
  </si>
  <si>
    <t>N3EQ8</t>
  </si>
  <si>
    <t>N3EQ14</t>
  </si>
  <si>
    <t>N2EQ3</t>
  </si>
  <si>
    <t>N2EQ4</t>
  </si>
  <si>
    <t>N2EQ5</t>
  </si>
  <si>
    <t>N2EQ6</t>
  </si>
  <si>
    <t>N2EQ20</t>
  </si>
  <si>
    <t>N2EQ24</t>
  </si>
  <si>
    <t>N2EQ25</t>
  </si>
  <si>
    <t>N2EQ26</t>
  </si>
  <si>
    <t>N2EQ27</t>
  </si>
  <si>
    <t>N5T1</t>
  </si>
  <si>
    <t>N5T2</t>
  </si>
  <si>
    <t>N5T3</t>
  </si>
  <si>
    <t>N5T4</t>
  </si>
  <si>
    <t>N5T5</t>
  </si>
  <si>
    <t>N5T6</t>
  </si>
  <si>
    <t>N5T7</t>
  </si>
  <si>
    <t>N5T8</t>
  </si>
  <si>
    <t>N5T9</t>
  </si>
  <si>
    <t>N5T10</t>
  </si>
  <si>
    <t>N5T11</t>
  </si>
  <si>
    <t>N5T12</t>
  </si>
  <si>
    <t>N5T13</t>
  </si>
  <si>
    <t>N5T14</t>
  </si>
  <si>
    <t>N5T15</t>
  </si>
  <si>
    <t>N5T16</t>
  </si>
  <si>
    <t>N5T17</t>
  </si>
  <si>
    <t>N5T18</t>
  </si>
  <si>
    <t>N5T19</t>
  </si>
  <si>
    <t>N5T20</t>
  </si>
  <si>
    <t>N5T21</t>
  </si>
  <si>
    <t>N5T22</t>
  </si>
  <si>
    <t>N5T23</t>
  </si>
  <si>
    <t>N5T24</t>
  </si>
  <si>
    <t>N5T25</t>
  </si>
  <si>
    <t>N4T1</t>
  </si>
  <si>
    <t>N4T2</t>
  </si>
  <si>
    <t>N4T3</t>
  </si>
  <si>
    <t>N4T4</t>
  </si>
  <si>
    <t>N4T5</t>
  </si>
  <si>
    <t>N4T6</t>
  </si>
  <si>
    <t>N4T7</t>
  </si>
  <si>
    <t>N4T8</t>
  </si>
  <si>
    <t>N4T9</t>
  </si>
  <si>
    <t>N4T10</t>
  </si>
  <si>
    <t>N4T11</t>
  </si>
  <si>
    <t>N4T12</t>
  </si>
  <si>
    <t>N4T13</t>
  </si>
  <si>
    <t>N4T14</t>
  </si>
  <si>
    <t>N4T15</t>
  </si>
  <si>
    <t>N4T16</t>
  </si>
  <si>
    <t>N4T17</t>
  </si>
  <si>
    <t>N4T18</t>
  </si>
  <si>
    <t>N4T19</t>
  </si>
  <si>
    <t>N3T1</t>
  </si>
  <si>
    <t>N3T2</t>
  </si>
  <si>
    <t>N3T3</t>
  </si>
  <si>
    <t>N3T4</t>
  </si>
  <si>
    <t>N3T5</t>
  </si>
  <si>
    <t>N3T6</t>
  </si>
  <si>
    <t>N3T7</t>
  </si>
  <si>
    <t>(en blanco)</t>
  </si>
  <si>
    <t>(Varios elementos)</t>
  </si>
  <si>
    <t xml:space="preserve"> ADMINISTRACIÓN BAHIA DIFERENTES CONFIGURACIONES SF6 N4</t>
  </si>
  <si>
    <t>reet</t>
  </si>
  <si>
    <t>estructura + accesorios + aisladores</t>
  </si>
  <si>
    <t>Estructura de concreto de 25 m - Circuito sencillo</t>
  </si>
  <si>
    <t>Estructura de concreto de 25 m - Circuito doble</t>
  </si>
  <si>
    <t>Poste metálico de 27 m - Circuito sencillo</t>
  </si>
  <si>
    <t>Poste metálico de 27 m - Circuito doble</t>
  </si>
  <si>
    <t>Torre metálica- Circuito sencillo</t>
  </si>
  <si>
    <t>Torre metálica - Circuito doble</t>
  </si>
  <si>
    <t>DESCRIPCIÓN UNIDAD CONSTRUCTIVA ESTRUCTURAS LINEAS AÉREAS COMPACTAS</t>
  </si>
  <si>
    <t>Poste metálico de 29 m - Circuito sencillo</t>
  </si>
  <si>
    <t>Poste metálico de 29 m - Circuito doble</t>
  </si>
  <si>
    <t>DESCRIPCIÓN UNIDAD CONSTRUCTIVA LINEAS SUBTERRÁNEAS</t>
  </si>
  <si>
    <t>DESCRIPCIÓN UNIDAD CONSTRUCTIVA CONDUCTORES LINEAS COMPACTAS</t>
  </si>
  <si>
    <t>Torres</t>
  </si>
  <si>
    <t>Postes</t>
  </si>
  <si>
    <t>DESCRIPCIÓN UNIDAD CONSTRUCTIVA ESTRUCTURAS LINEAS AÉREAS</t>
  </si>
  <si>
    <t>Poste de concreto de 14 m 750 kg Poste simple - Circuito sencillo</t>
  </si>
  <si>
    <t>Poste de concreto de 14 m 750 kg  Poste simple - Circuito doble</t>
  </si>
  <si>
    <t>Poste de concreto de 14 m 750 kg Postes en H - Circuito sencillo</t>
  </si>
  <si>
    <t>Poste de concreto de 14 m 750 kg Postes en H - Circuito doble</t>
  </si>
  <si>
    <t>Poste de PRFV de 14 m 750 kg- Poste simple - Circuito sencillo</t>
  </si>
  <si>
    <t>Poste de PRFV  de 14 m 750 kg- Poste simple - Circuito doble</t>
  </si>
  <si>
    <t>Poste de PRFV de 14 m 750 kg- Postes en H - Circuito sencillo</t>
  </si>
  <si>
    <t>Poste de PRFV  de 14 m 750 kg- Postes en H - Circuito doble</t>
  </si>
  <si>
    <t>DESCRIPCIÓN UNIDAD CONSTRUCTIVA ESTRUCTURAS LINEAS SUBTERRANEAS</t>
  </si>
  <si>
    <t>Canalización 4*6"</t>
  </si>
  <si>
    <t>Canalización 6*6"</t>
  </si>
  <si>
    <t>Sistema de puesta a tierra diseño típico</t>
  </si>
  <si>
    <t>DESCRIPCIÓN UNIDAD CONSTRUCTIVA ESTRUCTURAS LÍNEAS AÉREAS</t>
  </si>
  <si>
    <t xml:space="preserve">Poste de concreto de 12 m 510 kg </t>
  </si>
  <si>
    <t>NA</t>
  </si>
  <si>
    <t xml:space="preserve">Poste de concreto de 12 m 1050 kg </t>
  </si>
  <si>
    <t xml:space="preserve">Poste de concreto de 12 m 750 kg </t>
  </si>
  <si>
    <t>Poste de PRFV de 12 m 510 kg</t>
  </si>
  <si>
    <t xml:space="preserve">Poste de PRFV de 12 m 1050 kg </t>
  </si>
  <si>
    <t xml:space="preserve">Poste de PRFV de 12 m 750 kg </t>
  </si>
  <si>
    <t>DESCRIPCIÓN UNIDAD CONSTRUCTIVA ESTRUCTURAS LÍNEAS SUBTERRÁNEAS</t>
  </si>
  <si>
    <t>Canalización Urbana 2x4"</t>
  </si>
  <si>
    <t>Canalización Urbana 4x4"</t>
  </si>
  <si>
    <t>Canalización Urbana 6x4"</t>
  </si>
  <si>
    <t>Canalización Urbana 6x4" y 3x6"</t>
  </si>
  <si>
    <t>Estructura de concreto   (2000 kg  27m)</t>
  </si>
  <si>
    <t>Estructura de concreto   (3000 kg 27 m)</t>
  </si>
  <si>
    <t>Poste</t>
  </si>
  <si>
    <t>Torrecilla - Circuito sencillo</t>
  </si>
  <si>
    <t>Torrecilla de - Circuito doble</t>
  </si>
  <si>
    <t>DEDICACIÓN</t>
  </si>
  <si>
    <t>DÍAS</t>
  </si>
  <si>
    <t>Dedicación</t>
  </si>
  <si>
    <t>EQUIPOS Y TRANSPORTES</t>
  </si>
  <si>
    <t>AIU</t>
  </si>
  <si>
    <t>TRANSPORTE DE PERSONAL</t>
  </si>
  <si>
    <t>ING. HSE</t>
  </si>
  <si>
    <t>Ing. HSE</t>
  </si>
  <si>
    <t>Transporte de personal</t>
  </si>
  <si>
    <t>INGENIERIA DE BAHIA DE LINEA ENCAPSULADAS DIFERENTES CONFIGURACIONES 230 kV</t>
  </si>
  <si>
    <t>Ing. Especialista GIS</t>
  </si>
  <si>
    <t>INTERVENTORÍA DE BAHIA ENCAPSULADA DIFERENTES CONFIGURACIONES 230 kV</t>
  </si>
  <si>
    <t>Supervisor GIS</t>
  </si>
  <si>
    <t>ADMINISTRACIÓN DE BAHIA ENCAPSULADA DIFERENTES CONFIGURACIONES 230 kV</t>
  </si>
  <si>
    <t>N5EQ1</t>
  </si>
  <si>
    <t>N6EQ1</t>
  </si>
  <si>
    <t>TRANSFORMADOR DE TENSIÓN - 230 kV</t>
  </si>
  <si>
    <t>TRANSFORMADOR DE TENSIÓN - 500 kV</t>
  </si>
  <si>
    <t>INGENIERÍA</t>
  </si>
  <si>
    <t>ADECUACION DEL TERRENO e = 1,0 m</t>
  </si>
  <si>
    <t>CORTE EN MATERIAL COMUN</t>
  </si>
  <si>
    <t>TAPA</t>
  </si>
  <si>
    <t xml:space="preserve"> ADMINISTRACIÓN DE MODULO DE COMÚN N4</t>
  </si>
  <si>
    <t xml:space="preserve">Longitud =   </t>
  </si>
  <si>
    <t>SOLDADOR ELÉCTRICO</t>
  </si>
  <si>
    <t>TUBO CERRAMIENTO NEGRO 2 ESP 075 COLMENA</t>
  </si>
  <si>
    <t>CERRAMIENTO EN MALLA ESLABONADA</t>
  </si>
  <si>
    <t>m²</t>
  </si>
  <si>
    <t>BOMBEO PISA MALLA  MORTERO CORRIENTE 2000 PSI</t>
  </si>
  <si>
    <t>MAMPOSTERIA EN BLOQUE DE CONCRETO DILATADO E IMPERMEABILIZADO (400X200X200)</t>
  </si>
  <si>
    <t>REJILLA PARA PASO DE AGUAS</t>
  </si>
  <si>
    <t>PUERTA DE ACCESO PEATONAL</t>
  </si>
  <si>
    <t>ALAMBRE DE PÚAS GALVANIZADO 1/2 CAL. 12</t>
  </si>
  <si>
    <t xml:space="preserve">SUB BASE COMPACTADA </t>
  </si>
  <si>
    <t>CONCRETO COMÚN 4000 PSI</t>
  </si>
  <si>
    <t>Bahias Referencia</t>
  </si>
  <si>
    <t>Otras obras</t>
  </si>
  <si>
    <t>Bahía de Línea</t>
  </si>
  <si>
    <t>Código</t>
  </si>
  <si>
    <t>Ing-Transformador de tensión (pedestal) - 230 kV</t>
  </si>
  <si>
    <t>Ing-Transformador de tensión (pedestal) - 500 kV</t>
  </si>
  <si>
    <t>Int-Transformador de tensión (pedestal) - 230 kV</t>
  </si>
  <si>
    <t>Int-Transformador de tensión (pedestal) - 500 kV</t>
  </si>
  <si>
    <t>Admon-Transformador de tensión (pedestal) - 230 kV</t>
  </si>
  <si>
    <t>Bahía de Transformador</t>
  </si>
  <si>
    <t xml:space="preserve">Bahía de Transf, Acopl, Corte Central </t>
  </si>
  <si>
    <t>Protección Diferencial de Barras Tipo 1,2</t>
  </si>
  <si>
    <t>Protección Diferencial de Barras Tipo 3,4</t>
  </si>
  <si>
    <t>Bahìa Secc</t>
  </si>
  <si>
    <t>Protección Diferencial de Barras Tipo 3</t>
  </si>
  <si>
    <t>MPPS-TRANSFORMADOR DE TENSIÓN (Pedestal) - 230 kV</t>
  </si>
  <si>
    <t>MPPS-TRANSFORMADOR DE TENSIÓN (Pedestal) - 500 kV</t>
  </si>
  <si>
    <t>Admon-Transformador de tensión (pedestal) - 500 kV</t>
  </si>
  <si>
    <t>N6T1</t>
  </si>
  <si>
    <t>N6T2</t>
  </si>
  <si>
    <t>N6T3</t>
  </si>
  <si>
    <t>MPPS- BANCO DE CONDENSADORES N2</t>
  </si>
  <si>
    <t>MPPS-UNIDAD ADQUISIÓN DE DATOS - N2-N3</t>
  </si>
  <si>
    <t>MPPS-UNIDAD DE CALIDAD DE POTENCIA - N2- N3</t>
  </si>
  <si>
    <t>COLUMNA EN ACERO - 230 kV</t>
  </si>
  <si>
    <t>Alumbrado exterior</t>
  </si>
  <si>
    <t>Otras obras eléctricas</t>
  </si>
  <si>
    <t>Bahía</t>
  </si>
  <si>
    <t xml:space="preserve">Acometida circuito de respaldo de media tensión </t>
  </si>
  <si>
    <t>Acometidas baja tension</t>
  </si>
  <si>
    <t>MALLA DE PUESTA A TIERRA</t>
  </si>
  <si>
    <t>OTRAS OBRAS ELÉCTRICAS</t>
  </si>
  <si>
    <t>Interruptor 230 kV - STN &lt; 60 kA</t>
  </si>
  <si>
    <t>EQUIPOS DE CONTROL</t>
  </si>
  <si>
    <t>Protección Principal 1</t>
  </si>
  <si>
    <t>Protección Principal 2</t>
  </si>
  <si>
    <t>Protección Acople</t>
  </si>
  <si>
    <t>Relé:funciones de protección79/25/50BF</t>
  </si>
  <si>
    <t>Registrador de fallas</t>
  </si>
  <si>
    <t>Controlador de bahía</t>
  </si>
  <si>
    <t>Tablero</t>
  </si>
  <si>
    <t>Medidor</t>
  </si>
  <si>
    <t>Cables de control</t>
  </si>
  <si>
    <t>Protección dif. Trafo</t>
  </si>
  <si>
    <t>Protección Respaldo</t>
  </si>
  <si>
    <t>Protecciones de respaldo trafo</t>
  </si>
  <si>
    <t>Registrador de Fallas</t>
  </si>
  <si>
    <t>Protección de barras</t>
  </si>
  <si>
    <t>Cables de control NT4</t>
  </si>
  <si>
    <t>Protección de barras unidad bahía</t>
  </si>
  <si>
    <t>Cables de control NT3</t>
  </si>
  <si>
    <t>Switches</t>
  </si>
  <si>
    <t>Gateway o UTR</t>
  </si>
  <si>
    <t>IHM</t>
  </si>
  <si>
    <t>Router-Firewall</t>
  </si>
  <si>
    <t>Red LAN</t>
  </si>
  <si>
    <t>GPS Unidad de Tiempo</t>
  </si>
  <si>
    <t>Otras Licencias</t>
  </si>
  <si>
    <t>Edificio de Control</t>
  </si>
  <si>
    <t>MONTAJE CONTROL DIST</t>
  </si>
  <si>
    <t>INGENIERÍA CONTROL STN</t>
  </si>
  <si>
    <t>220kV</t>
  </si>
  <si>
    <t>CONTROL, PROTECCIONES Y COMUNICACIONES</t>
  </si>
  <si>
    <t>Cables de SSAA  para equipos de patio</t>
  </si>
  <si>
    <t>Ingeniero</t>
  </si>
  <si>
    <t>Profundidad (m): 0,55</t>
  </si>
  <si>
    <t>Ancho (m): 2.5</t>
  </si>
  <si>
    <t>Largo (m): 8.6</t>
  </si>
  <si>
    <t>Altura (m): 7.5</t>
  </si>
  <si>
    <t>Ancho (m): 6.0</t>
  </si>
  <si>
    <t>Espesor (m): 0.3</t>
  </si>
  <si>
    <t>TANQUE DE ACEITE 500 Kv &lt; 300 MVA</t>
  </si>
  <si>
    <t>TANQUE DE ACEITE 500 kV 300 &lt;MVA&lt;450</t>
  </si>
  <si>
    <t>TANQUE DE ACEITE 500 kV &gt; 450 MVA</t>
  </si>
  <si>
    <t>TANQUE DE ACEITE 230 kV &lt; 40 MVA</t>
  </si>
  <si>
    <t>TANQUE DE ACEITE 230 kV  40 &lt; MVA &gt;90</t>
  </si>
  <si>
    <t>TANQUE DE ACEITE 230 kV 90 &lt; MVA &gt; 120</t>
  </si>
  <si>
    <t>TANQUE DE ACEITE 230 kV &gt;120 MVA</t>
  </si>
  <si>
    <t>CARRILERA TRANSFORMADOR DE POTENCIA 230 kV &lt; 40 MVA</t>
  </si>
  <si>
    <t>CARRILERA TRANSFORMADOR DE POTENCIA 230 kV  40 &lt; MVA &gt;90</t>
  </si>
  <si>
    <t>CARRILERA TRANSFORMADOR DE POTENCIA 230 kV 90 &lt; MVA &gt; 120</t>
  </si>
  <si>
    <t>CARRILERA TRANSFORMADOR DE POTENCIA 230 kV &gt;120 MVA</t>
  </si>
  <si>
    <t>MURO CORTAFUEGO PARA TRANSFORMADOR DE POTENCIA 230 kV &lt; 40 MVA</t>
  </si>
  <si>
    <t>MURO CORTAFUEGO PARA TRANSFORMADOR DE POTENCIA 230 kV  40 &lt; MVA &gt;90</t>
  </si>
  <si>
    <t>MURO CORTAFUEGO PARA TRANSFORMADOR DE POTENCIA 230 kV 90 &lt; MVA &gt; 120</t>
  </si>
  <si>
    <t>MURO CORTAFUEGO PARA TRANSFORMADOR DE POTENCIA 230 kV &gt;120 MVA</t>
  </si>
  <si>
    <t>CARRILERA TRANSFORMADOR DE POTENCIA 34.5 kV &lt; 15 MVA</t>
  </si>
  <si>
    <t>CARRILERA TRANSFORMADOR DE POTENCIA 34.5 kV &gt; 15 MVA</t>
  </si>
  <si>
    <t>MURO CORTAFUEGO PARA TRANSFORMADOR DE POTENCIA 34.5 kV &lt; 15 MVA</t>
  </si>
  <si>
    <t>MURO CORTAFUEGO PARA TRANSFORMADOR DE POTENCIA 34.5 kV &gt; 15 MVA</t>
  </si>
  <si>
    <t>CARRILERA TRANSFORMADOR DE POTENCIA 500 kV &lt; 40 MVA</t>
  </si>
  <si>
    <t>CARRILERA TRANSFORMADOR DE POTENCIA 500 kV  40 &lt; MVA &gt;90</t>
  </si>
  <si>
    <t>CARRILERA TRANSFORMADOR DE POTENCIA 500 kV 90 &lt; MVA &gt; 120</t>
  </si>
  <si>
    <t>MURO CORTAFUEGO PARA TRANSFORMADOR DE POTENCIA 500 kV &lt; 40 MVA</t>
  </si>
  <si>
    <t>MURO CORTAFUEGO PARA TRANSFORMADOR DE POTENCIA 500 kV  40 &lt; MVA &gt;90</t>
  </si>
  <si>
    <t>MURO CORTAFUEGO PARA TRANSFORMADOR DE POTENCIA 500 kV 90 &lt; MVA &gt; 120</t>
  </si>
  <si>
    <t>MPP - TRANSFORMADOR DE POTENCIA 500 kV &lt; 300 MVA</t>
  </si>
  <si>
    <t>MPP - TRANSFORMADOR DE POTENCIA 500 kV 300 &lt;MVA&lt;450</t>
  </si>
  <si>
    <t>MPP - TRANSFORMADOR DE POTENCIA 500 kV MVA&gt;450</t>
  </si>
  <si>
    <t>MPP TRANSFORMADORES 150MVA DE CONEXIÓN AL STN, STR Y SDL</t>
  </si>
  <si>
    <t>INGENIERIA TRANSFORMADOR DE POTENCIA 500 kV &lt; 300 MVA</t>
  </si>
  <si>
    <t>INGENIERIA TRANSFORMADOR DE POTENCIA 500 kV 300 &lt;MVA&lt;450</t>
  </si>
  <si>
    <t>INGENIERIA TRANSFORMADOR DE POTENCIA 500 kV MVA&gt;450</t>
  </si>
  <si>
    <t>MPP TRANSFORMADORES SDL</t>
  </si>
  <si>
    <t>MPP TRANSFORMADORES 25MVA DE CONEXIÓN AL STN y STR</t>
  </si>
  <si>
    <t>MPP TRANSFORMADORES 60MVA DE CONEXIÓN AL STN y STR</t>
  </si>
  <si>
    <t>MPP TRANSFORMADORES 100MVA DE CONEXIÓN AL STN y STR</t>
  </si>
  <si>
    <t>MPP TRANSFORMADORES 150MVA DE CONEXIÓN AL STN y STR</t>
  </si>
  <si>
    <t>INTERVENTORIA TRANSFORMADOR DE POTENCIA 500 kV &lt; 300 MVA</t>
  </si>
  <si>
    <t>INTERVENTORIA TRANSFORMADOR DE POTENCIA 500 kV 300 &lt;MVA&lt;450</t>
  </si>
  <si>
    <t>INTERVENTORIA TRANSFORMADOR DE POTENCIA 500 kV MVA&gt;450</t>
  </si>
  <si>
    <t>INTERVENTORIA TRANSFORMADORES 25MVA DE CONEXIÓN AL STN y STR</t>
  </si>
  <si>
    <t>INTERVENTORIA TRANSFORMADORES 60MVA DE CONEXIÓN AL STN y STR</t>
  </si>
  <si>
    <t>INTERVENTORIA TRANSFORMADORES 100MVA DE CONEXIÓN AL STN y STR</t>
  </si>
  <si>
    <t>INTERVENTORIA TRANSFORMADORES 150MVA DE CONEXIÓN AL STN y STR</t>
  </si>
  <si>
    <t>ADMINISTRACIÓN TRANSFORMADOR DE POTENCIA 500 kV &lt; 300 MVA</t>
  </si>
  <si>
    <t>ADMINISTRACIÓN TRANSFORMADOR DE POTENCIA 500 kV 300 &lt;MVA&lt;450</t>
  </si>
  <si>
    <t>ADMINISTRACIÓN TRANSFORMADOR DE POTENCIA 500 kV MVA&gt;450</t>
  </si>
  <si>
    <t>ADMINISTRACIÓN TRANSFORMADORES &lt;15 MVA DE CONEXIÓN AL SDL</t>
  </si>
  <si>
    <t>ADMINISTRACIÓN TRANSFORMADORES &gt;15 MVA DE CONEXIÓN AL SDL</t>
  </si>
  <si>
    <t>AutoTransformador monofásico (OLTC) de conexión al STN capacidad final hasta 20 MVA</t>
  </si>
  <si>
    <t>AutoTransformador monofásico (OLTC) de conexión al STN capacidad final de 21 a 40 MVA</t>
  </si>
  <si>
    <t>AutoTransformador monofásico (OLTC) de conexión al STN capacidad final de 41 a 50 MVA</t>
  </si>
  <si>
    <t>AutoTransformador monofásico (OLTC) de conexión al STN capacidad final de 51 a 60 MVA</t>
  </si>
  <si>
    <t>AutoTransformador monofásico (OLTC) de conexión al STN capacidad final de 61 a 90 MVA</t>
  </si>
  <si>
    <t>AutoTransformador monofásico (OLTC) de conexión al STN capacidad final de 91 a 100 MVA</t>
  </si>
  <si>
    <t>AutoTransformador monofásico (OLTC) de conexión al STN capacidad final de 101 a 120 MVA</t>
  </si>
  <si>
    <t>AutoTransformador monofásico (OLTC) de conexión al STN capacidad final de 121 a 150 MVA</t>
  </si>
  <si>
    <t>MPPS TABLERO DE CONTROL, MEDIDA Y PROTECCIÓN - N2 - MPPS</t>
  </si>
  <si>
    <t>Celda de Medida y Protección</t>
  </si>
  <si>
    <t>N2S31</t>
  </si>
  <si>
    <t>N2S32</t>
  </si>
  <si>
    <t>N2S33</t>
  </si>
  <si>
    <t>N2S34</t>
  </si>
  <si>
    <t>Otras Obras</t>
  </si>
  <si>
    <t>Edificio Subestación Interior</t>
  </si>
  <si>
    <t>JUEGO DE SECCIONADORES TRIPOLAR BAJO CARGA - N3</t>
  </si>
  <si>
    <t>JUEGO DE SECCIONADORES TRIPOLAR BAJO CARGA - N2</t>
  </si>
  <si>
    <t>SECCIONALIZADOR ELÉCTRICO EN SF6, 400 A -N2</t>
  </si>
  <si>
    <t>N2EQ39</t>
  </si>
  <si>
    <t>CELDA DE LLEGADA O SALIDA - SUBESTACIÓN TIPO INTERIOR-AIRE</t>
  </si>
  <si>
    <t>N2EQ40</t>
  </si>
  <si>
    <t>N3EQ27</t>
  </si>
  <si>
    <t>MÓDULO COMÚN - TIPO 5 - SUBESTACIÓN CONVENCIONAL REDUCIDA</t>
  </si>
  <si>
    <t>GABINETE DE LLEGADA O SALIDA - SUBESTACIÓN TIPO INTERIOR-SF6 - BARRA SENCILLA</t>
  </si>
  <si>
    <t>CELDA DE LLEGADA DE TRANSFORMADOR - BARRA SENCILLA - SUBESTACIÓN TIPO INTERIOR-AIRE</t>
  </si>
  <si>
    <t>CELDA DE INTERCONEXIÓN O DE ACOPLE - BARRA SENCILLA - SUBESTACIÓN TIPO INTERIOR-AIRE</t>
  </si>
  <si>
    <t>CELDA DE MEDIDA O AUXILIARES - BARRA SENCILLA - SUBESTACIÓN TIPO INTERIOR-AIRE</t>
  </si>
  <si>
    <t>CABLES LLEGADA TRANSFORMADOR -  SUBESTACIÓN TIPO INTERIOR-AIRE</t>
  </si>
  <si>
    <t>CELDA DE SALIDA DE CIRCUITO - DOBLE BARRA - SUBESTACIÓN TIPO INTERIOR-AIRE</t>
  </si>
  <si>
    <t>CELDA DE LLEGADA DE TRANSFORMADOR - DOBLE BARRA - SUBESTACIÓN TIPO INTERIOR-AIRE</t>
  </si>
  <si>
    <t>CELDA DE INTERCONEXIÓN O DE ACOPLE - DOBLE BARRA - SUBESTACIÓN TIPO INTERIOR-AIRE</t>
  </si>
  <si>
    <t>CELDA DE MEDIDA O AUXILIARES - DOBLE BARRA - SUBESTACIÓN TIPO INTERIOR-AIRE</t>
  </si>
  <si>
    <t>IV. OBRAS COMPLEMENTARIAS</t>
  </si>
  <si>
    <t>DEMOLICIÓN DE ACERA</t>
  </si>
  <si>
    <t>CUNETA EN CONCRETO REFORZADO</t>
  </si>
  <si>
    <t>PEDESTAL COMPLEMENTARIO 0.5X0.5 (MAT, EXC, LLEN, BOT, TRANS)</t>
  </si>
  <si>
    <t>ADECUACIÓN DE TERRENO - MOVIMIENTO DE TIERRA</t>
  </si>
  <si>
    <t>LIMPIEZA DE TERRENO - SERVIDUMBRE - RETIRO DE ESPECIES VEGETALES</t>
  </si>
  <si>
    <t>PROTECCIÓN DE TALUDES (50% grama - 50% mortero e= 5cm)</t>
  </si>
  <si>
    <t>TRINCHO TRINCHOS EN GUADUA - RELLENO</t>
  </si>
  <si>
    <t>MURO EN GAVIÓN</t>
  </si>
  <si>
    <t>DREN EN ZANJA - TUBO PVC-DRENAJE 4" - GEOTEX NT 1600</t>
  </si>
  <si>
    <t>COMPENSACIÓN DE DAÑO - REPOSICIÓN DE CERCA EN ALAMBRE PUAS</t>
  </si>
  <si>
    <t>ADECUACIÓN DE ACCESO CARRETEABLE (Ancho 2.8 m) e=0.40</t>
  </si>
  <si>
    <t xml:space="preserve">ADECUACIÓN DE ACCESOS PEATONALES </t>
  </si>
  <si>
    <t>Ing. Predial</t>
  </si>
  <si>
    <t>Coordinador Predial</t>
  </si>
  <si>
    <t>Coordinador Ambiental</t>
  </si>
  <si>
    <t>OBRAS COMPLEM.</t>
  </si>
  <si>
    <t>DEMOLICIÓN DE ANDÉN</t>
  </si>
  <si>
    <t>TEMPLETE</t>
  </si>
  <si>
    <t xml:space="preserve">ANÁLISIS DE PRECIOS UNITARIOS </t>
  </si>
  <si>
    <t>UNIDADES CONSTRUCTIVAS DE CONTROL, PROTECCIONES Y COMUNICACIONES</t>
  </si>
  <si>
    <t>UNIDADES CONSTRUCTIVAS DE LÍNEAS</t>
  </si>
  <si>
    <t>COSTO TOTAL NT4</t>
  </si>
  <si>
    <t>UNIDADES CONSTRUCTIVAS POR ESTRUCTURA NT4</t>
  </si>
  <si>
    <t>OBRAS CIVILES NT4</t>
  </si>
  <si>
    <t>MONTAJE NT4</t>
  </si>
  <si>
    <t>INGENIERÍA NT4</t>
  </si>
  <si>
    <t>INTERVENTORÍA NT4</t>
  </si>
  <si>
    <t>ADMINISTRACIÓN NT4</t>
  </si>
  <si>
    <t>COSTO TOTAL NT3</t>
  </si>
  <si>
    <t>UNIDADES CONSTRUCTIVAS POR ESTRUCTURA NT3</t>
  </si>
  <si>
    <t>OBRAS CIVILES NT3</t>
  </si>
  <si>
    <t>OBRAS CIVILES AÉREAS NT3</t>
  </si>
  <si>
    <t>OBRAS CIVILES SUBTERRÁNEAS NT3</t>
  </si>
  <si>
    <t>MONTAJE NT3</t>
  </si>
  <si>
    <t>INGENIERÍA NT3</t>
  </si>
  <si>
    <t>INTERVENTORÍA NT3</t>
  </si>
  <si>
    <t>ADMINISTRACIÓN NT3</t>
  </si>
  <si>
    <t>COSTO TOTAL NT2</t>
  </si>
  <si>
    <t>UNIDADES CONSTRUCTIVAS POR ESTRUCTURA NT2</t>
  </si>
  <si>
    <t>OBRAS CIVILES AÉREAS NT2</t>
  </si>
  <si>
    <t>OBRAS CIVILES SUBTERRÁNEAS NT2</t>
  </si>
  <si>
    <t>MONTAJE NT2</t>
  </si>
  <si>
    <t>INGENIERÍA NT2</t>
  </si>
  <si>
    <t>INTERVENTORÍA NT2</t>
  </si>
  <si>
    <t>ADMINISTRACIÓN NT2</t>
  </si>
  <si>
    <t>UNIDADES CONSTRUCTIVAS SUBESTACIONES</t>
  </si>
  <si>
    <t>COSTO TOTAL NT5 230 kV</t>
  </si>
  <si>
    <t>COSTO DDP NT5 230 kV</t>
  </si>
  <si>
    <t>OBRAS CIVILES NT5 230 kV</t>
  </si>
  <si>
    <t>MONTAJE NT5 5230 kV</t>
  </si>
  <si>
    <t>INGENIERÍA NT5 230 kV</t>
  </si>
  <si>
    <t>INTERVENTORÍA NT5 230 kV</t>
  </si>
  <si>
    <t>ADMINISTRACIÓN NT5 230 kV</t>
  </si>
  <si>
    <t>COSTO DDP NT4</t>
  </si>
  <si>
    <t>COSTO DDP NT3</t>
  </si>
  <si>
    <t>OTROS SUBESTACIONES NT3</t>
  </si>
  <si>
    <t>COSTO DDP NT2</t>
  </si>
  <si>
    <t>OBRAS CIVILES NT2</t>
  </si>
  <si>
    <t>UNIDADES CONSTRUCTIVAS EQUIPOS</t>
  </si>
  <si>
    <t>COSTO TOTAL</t>
  </si>
  <si>
    <t>COSTO DDP</t>
  </si>
  <si>
    <t>ADMINISTRACIÓN</t>
  </si>
  <si>
    <t>UNIDADES CONSTRUCTIVAS TRANSFORMADORES</t>
  </si>
  <si>
    <t>OBRAS CIVILES</t>
  </si>
  <si>
    <t>Interruptor - Compensación -230 kV</t>
  </si>
  <si>
    <t>Dispositivo de Protección contra Sobretensiones (DPS) - Compensación - 230 kV</t>
  </si>
  <si>
    <t>Dispositivo de Protección contra Sobretensiones (DPS) - Compensación - N4</t>
  </si>
  <si>
    <t>Interruptor - Compensación - N4</t>
  </si>
  <si>
    <t>Transformador Servicios Auxiliares N2 55 kVA</t>
  </si>
  <si>
    <t>Transformador Servicios Auxiliares N2 112.5 kVA</t>
  </si>
  <si>
    <t>Transformador Servicios Auxiliares N2 200 kVA</t>
  </si>
  <si>
    <t>Transformador Servicios Auxiliares N2 75 kVA</t>
  </si>
  <si>
    <t>BAHÍA DE LÍNEA EN BARRA - CONFIGURACIÓN BARRA SENCILLA - TIPO CONVENCIONAL</t>
  </si>
  <si>
    <t>BAHÍA DE LÍNEA EN BARRA  - CONFIGURACIÓN BARRA DOBLE - TIPO ENCAPSULADA (SF6)</t>
  </si>
  <si>
    <t>BAHÍA DE LÍNEA EN BARRA - CONFIGURACIÓN BARRA DOBLE - TIPO CONVENCIONAL</t>
  </si>
  <si>
    <t>BAHÍA DE LÍNEA EN BARRA - CONFIGURACIÓN BARRA DOBLE CON BY PASS - TIPO CONVENCIONAL</t>
  </si>
  <si>
    <t>BAHÍA DE LÍNEA EN BARRA  - CONFIGURACIÓN BARRA PRINCIPAL Y TRANSFERENCIA - TIPO CONVENCIONAL</t>
  </si>
  <si>
    <t>BAHÍA DE LÍNEA EN BARRA - CONFIGURACIÓN INTERRUPTOR Y MEDIO - TIPO CONVENCIONAL</t>
  </si>
  <si>
    <t>BAHÍA DE LÍNEA  EN BARRA  - CONFIGURACIÓN EN ANILLO - TIPO CONVENCIONAL</t>
  </si>
  <si>
    <t>BAHÍA DE LÍNEA EN BARRA  - CONFIGURACIÓN BARRA SENCILLA - TIPO ENCAPSULADA (SF6)</t>
  </si>
  <si>
    <t>BAHÍA DE LÍNEA  EN BARRA - CONFIGURACIÓN BARRA DOBLE CON SECCIONADOR DE TRANSFERENCIA - TIPO CONVENCIONAL</t>
  </si>
  <si>
    <t>INTERRUPTOR  DE ACOPLE- N4</t>
  </si>
  <si>
    <t>SECCIONADOR TRIPOLAR DE ACOPLE - N4</t>
  </si>
  <si>
    <t>TRANSFORMADOR DE CORRIENTE DE ACOPLE- N4</t>
  </si>
  <si>
    <t>Supervisor</t>
  </si>
  <si>
    <t>MONTAJE CONTROL STN BAHÍA ACOPLE 500 kV</t>
  </si>
  <si>
    <t>MONTAJE CONTROL STN DIF BARRA 500 kV</t>
  </si>
  <si>
    <t>MONTAJE CONTROL STN BAHÍA ACOPLE 230 kV</t>
  </si>
  <si>
    <t>MONTAJE CONTROL STN DIF BARRA 230 kV</t>
  </si>
  <si>
    <t>MONTAJE CONTROL STN ACOPLE TRAFO NT4</t>
  </si>
  <si>
    <t>MONTAJE CONTROL STN DIF BARRA NT4</t>
  </si>
  <si>
    <t>MONTAJE CONTROL Y PROT STN BAHÍA LÍNEA 500 kV</t>
  </si>
  <si>
    <t>MONTAJE CONTROL Y PROT STN BAHÍA TRAFO 500 kV</t>
  </si>
  <si>
    <t>MONTAJE CONTROL Y PROT STN DIF TRAFO 500 kV</t>
  </si>
  <si>
    <t>MONTAJE CONTROL Y PROT STN BAHÍA LÍNEA 230 kV</t>
  </si>
  <si>
    <t>MONTAJE CONTROL Y PROT STN BAHÍA TRAFO 230 kV</t>
  </si>
  <si>
    <t>MONTAJE CONTROL Y PROT STN DIF TRAFO 230 kV</t>
  </si>
  <si>
    <t>MONTAJE CONTROL Y PROT STN BAHÍA LÍNEA NT4</t>
  </si>
  <si>
    <t>MONTAJE CONTROL Y PROT STN BAHÍA TRAFO NT4</t>
  </si>
  <si>
    <t>MONTAJE CONTROL Y PROT STN DIF TRAFO NT4</t>
  </si>
  <si>
    <t>MONTAJE CONTROL  Y PROT DIST</t>
  </si>
  <si>
    <t>MONTAJE SCS SUBESTACIÓN</t>
  </si>
  <si>
    <t>INGENIERÍA CONTROL DIST N3</t>
  </si>
  <si>
    <t>INGENIERÍA CONTROL DIST N2</t>
  </si>
  <si>
    <t>INGENIERÍA SAS SUBESTACIÓN</t>
  </si>
  <si>
    <t>Licencias Software SCS Tipo 1</t>
  </si>
  <si>
    <t>Licencias Software SCS Tipo 2</t>
  </si>
  <si>
    <t>Licencias Software SCS Tipo 3</t>
  </si>
  <si>
    <t>Licencias Software SCS Tipo 4</t>
  </si>
  <si>
    <t>Licencias Software SCS Tipo 5</t>
  </si>
  <si>
    <t xml:space="preserve">Control y protección Bahía de Línea </t>
  </si>
  <si>
    <t xml:space="preserve">Control y protección Bahía de Transformador </t>
  </si>
  <si>
    <t xml:space="preserve">Control y protección Bahía de Transf, Acopl, Corte Central </t>
  </si>
  <si>
    <t>Control y protección Bahìa de Seccionamiento</t>
  </si>
  <si>
    <t>Control y protección Bahía de Transformador</t>
  </si>
  <si>
    <t>Control y Protección del Transformador</t>
  </si>
  <si>
    <t>TAPA CIRCULAR</t>
  </si>
  <si>
    <t xml:space="preserve">ADMINISTRACION DE LA EJECUCIÓN LINEAS NIVEL 4 AEREAS </t>
  </si>
  <si>
    <t>Precios (COP Dic 13)</t>
  </si>
  <si>
    <t>FECHA: Diciembre de 2013</t>
  </si>
  <si>
    <t>MONTACARGA</t>
  </si>
  <si>
    <t>MÓDULO COMÚN/BAHÍA TIPO 1 (1 A 4 BAHÍAS) - TIPO CONVENCIONAL - CUALQUIER CONFIGURACIÓN</t>
  </si>
  <si>
    <t>MÓDULO COMÚN/BAHÍA TIPO 2 (5 A 8 BAHÍAS) - TIPO CONVENCIONAL - CUALQUIER CONFIGURACIÓN</t>
  </si>
  <si>
    <t>MÓDULO COMÚN/BAHÍA TIPO 3 (9 A 12 BAHÍAS) - TIPO CONVENCIONAL - CUALQUIER CONFIGURACIÓN</t>
  </si>
  <si>
    <t>MÓDULO COMÚN/BAHÍA TIPO 4 (MAS DE 12 BAHÍAS) - TIPO CONVENCIONAL - CUALQUIER CONFIGURACIÓN</t>
  </si>
  <si>
    <t>MÓDULO COMÚN/BAHÍA TIPO 1 (1 A 4 BAHÍAS) - TIPO ENCAPSULADA - CUALQUIER CONFIGURACIÓN</t>
  </si>
  <si>
    <t>MÓDULO COMÚN/BAHÍA TIPO 2 (5 A 8 BAHÍAS) - TIPO ENCAPSULADA - CUALQUIER CONFIGURACIÓN</t>
  </si>
  <si>
    <t>MÓDULO COMÚN/BAHÍA TIPO 3 (9 A 12 BAHÍAS) - TIPO ENCAPSULADA - CUALQUIER CONFIGURACIÓN</t>
  </si>
  <si>
    <t>MÓDULO COMÚN/BAHÍA TIPO 4 (MAS DE 12 BAHÍAS) - TIPO ENCAPSULADA - CUALQUIER CONFIGURACIÓN</t>
  </si>
  <si>
    <t>MÓDULO COMÚN/BAHÍA/BAHÍA TIPO 1 (1 A 4 BAHÍAS) - TIPO CONVENCIONAL - CUALQUIER CONFIGURACIÓN</t>
  </si>
  <si>
    <t>MÓDULO COMÚN/BAHÍA - TIPO 1 (1 A 3 BAHÍAS) TIPO CONVENCIONAL O ENCAPSULADA EXTERIOR</t>
  </si>
  <si>
    <t>MÓDULO COMÚN/BAHÍA - TIPO 2 (4 A 6 BAHÍAS) TIPO CONVENCIONAL O ENCAPSULADA EXTERIOR</t>
  </si>
  <si>
    <t>MÓDULO COMÚN/BAHÍA - TIPO 3 (MÁS DE  6 BAHÍAS) TIPO CONVENCIONAL O ENCAPSULADA EXTERIOR</t>
  </si>
  <si>
    <t>MÓDULO COMÚN/BAHÍA - TIPO 4 - TIPO INTERIOR</t>
  </si>
  <si>
    <t>MÓDULO COMÚN/BAHÍA - TIPO 1</t>
  </si>
  <si>
    <t>MÓDULO COMÚN/BAHÍA - TIPO 2</t>
  </si>
  <si>
    <t>MÓDULO COMÚN/BAHÍA - TIPO 3</t>
  </si>
  <si>
    <t>MÓDULO COMÚN/BAHÍA - TIPO 4</t>
  </si>
  <si>
    <t>DESCRIPCIÓN UNIDAD CONSTRUCTIVA CONDUCTORES LINEAS AÉREAS CONDUCTOR ACSR</t>
  </si>
  <si>
    <t>Conductor ACSR 4 AWG</t>
  </si>
  <si>
    <t>Conductor ACSR 2 AWG</t>
  </si>
  <si>
    <t>Conductor ACSR 1 AWG</t>
  </si>
  <si>
    <t>Conductor ACSR 1/0 AWG</t>
  </si>
  <si>
    <t>Conductor ACSR 2/0 AWG</t>
  </si>
  <si>
    <t>Conductor ACSR 3/0 AWG</t>
  </si>
  <si>
    <t>Conductor ACSR 4/0 AWG</t>
  </si>
  <si>
    <t>Conductor ACSR 266 kcmil</t>
  </si>
  <si>
    <t>Conductor ACSR 336 kcmil</t>
  </si>
  <si>
    <t>Conductor ACSR 397 kcmil</t>
  </si>
  <si>
    <t>Conductor ACSR 477 kcmil</t>
  </si>
  <si>
    <t>Conductor ACSR 605 kcmil</t>
  </si>
  <si>
    <t>Conductor ACSR 795 kcmil</t>
  </si>
  <si>
    <t>DESCRIPCIÓN UNIDAD CONSTRUCTIVA CONDUCTORES LINEAS AÉREAS CONDUCTOR SEMIAISLADO N2</t>
  </si>
  <si>
    <t>Conductor semiaislado 4 AWG</t>
  </si>
  <si>
    <t>Conductor semiaislado 2 AWG</t>
  </si>
  <si>
    <t>Conductor semiaislado 1 AWG</t>
  </si>
  <si>
    <t>Conductor semiaislado 1/0 AWG</t>
  </si>
  <si>
    <t>Conductor semiaislado 2/0 AWG</t>
  </si>
  <si>
    <t>Conductor semiaislado 3/0 AWG</t>
  </si>
  <si>
    <t>Conductor semiaislado 4/0 AWG</t>
  </si>
  <si>
    <t>Conductor semiaislado 266 kcmil</t>
  </si>
  <si>
    <t>Conductor semiaislado 336 kcmil</t>
  </si>
  <si>
    <t>Conductor semiaislado 477 kcmil</t>
  </si>
  <si>
    <t>Conductor semiaislado 795 kcmil</t>
  </si>
  <si>
    <t>DESCRIPCIÓN UNIDAD CONSTRUCTIVA CONDUCTORES LINEAS AÉREAS CONDUCTOR COBRE</t>
  </si>
  <si>
    <t>Conductor cobre 2 AWG</t>
  </si>
  <si>
    <t>Conductor cobre 1/0 AWG</t>
  </si>
  <si>
    <t>Conductor cobre 2/0 AWG</t>
  </si>
  <si>
    <t>DESCRIPCIÓN UNIDAD CONSTRUCTIVA CONDUCTORES LINEAS AÉREAS CONDUCTOR EPR N2</t>
  </si>
  <si>
    <t>Conductor EPR 2 AWG</t>
  </si>
  <si>
    <t>Conductor EPR 1 AWG</t>
  </si>
  <si>
    <t>Conductor EPR 1/0 AWG</t>
  </si>
  <si>
    <t>Conductor EPR 2/0 AWG</t>
  </si>
  <si>
    <t>Conductor EPR 3/0 AWG</t>
  </si>
  <si>
    <t>Conductor EPR 4/0 AWG</t>
  </si>
  <si>
    <t>Conductor EPR 250 kcmil</t>
  </si>
  <si>
    <t>Conductor EPR 300 kcmil</t>
  </si>
  <si>
    <t>Conductor EPR 350 kcmil</t>
  </si>
  <si>
    <t>Conductor EPR 400 kcmil</t>
  </si>
  <si>
    <t>Conductor EPR 500 kcmil</t>
  </si>
  <si>
    <t>Conductor EPR 600 kcmil</t>
  </si>
  <si>
    <t>Conductor EPR 750 kcmil</t>
  </si>
  <si>
    <t>DESCRIPCIÓN UNIDAD CONSTRUCTIVA CONDUCTORES LINEAS AÉREAS CONDUCTOR Aluminio N2</t>
  </si>
  <si>
    <t>Conductor aluminio 2 AWG</t>
  </si>
  <si>
    <t>Conductor aluminio 1/0 AWG</t>
  </si>
  <si>
    <t>Conductor aluminio 4/0 AWG</t>
  </si>
  <si>
    <t>Conductor aluminio 500 kcmil</t>
  </si>
  <si>
    <t>Conductor aluminio 750 kcmil</t>
  </si>
  <si>
    <t>Cobre aislado XLP o  EPR, 15 kV- 400 Kcmil</t>
  </si>
  <si>
    <t>DESCRIPCIÓN UNIDAD CONSTRUCTIVA CONDUCTORES LINEAS AÉREAS CONDUCTOR SEMIAISLADO N3</t>
  </si>
  <si>
    <t>DESCRIPCIÓN UNIDAD CONSTRUCTIVA CONDUCTORES LINEAS AÉREAS CONDUCTOR EPR N3</t>
  </si>
  <si>
    <t>Cobre aislado XLP o  EPR, 35 kV- 2 AWG</t>
  </si>
  <si>
    <t>Cobre aislado XLP o  EPR, 35 kV- 2/0 AWG</t>
  </si>
  <si>
    <t>Cobre aislado XLP o  EPR, 35 kV- 3/0 AWG</t>
  </si>
  <si>
    <t>Cobre aislado XLP o  EPR, 35 kV- 4/0 AWG</t>
  </si>
  <si>
    <t>Cobre aislado XLP o  EPR, 35 kV- 250 kcmil</t>
  </si>
  <si>
    <t>Cobre aislado XLP o  EPR, 35 kV- 300 kcmil</t>
  </si>
  <si>
    <t>Cobre aislado XLP o  EPR, 35 kV- 350 kcmil</t>
  </si>
  <si>
    <t>Cobre aislado XLP o  EPR, 35 kV- 400 kcmil</t>
  </si>
  <si>
    <t>Cobre aislado XLP o  EPR, 35 kV- 500 kcmil</t>
  </si>
  <si>
    <t>Cobre aislado XLP o  EPR, 35 kV- 600 kcmil</t>
  </si>
  <si>
    <t>Cobre aislado XLP o  EPR, 35 kV- 750 kcmil</t>
  </si>
  <si>
    <t>Montaje Empalme</t>
  </si>
  <si>
    <t>COSTOS FINANCIEROS COP/m</t>
  </si>
  <si>
    <t>CRITERIO</t>
  </si>
  <si>
    <t>TIPO 1 (SCADA)</t>
  </si>
  <si>
    <t>TIPO 2</t>
  </si>
  <si>
    <t>TIPO 3</t>
  </si>
  <si>
    <t>TIPO 4</t>
  </si>
  <si>
    <t>(SCADA+EMS Operativo)</t>
  </si>
  <si>
    <t>(SCADA+DMS Operativo)</t>
  </si>
  <si>
    <t>(SCADA+EMS+DMS Operativo)</t>
  </si>
  <si>
    <t xml:space="preserve"> (SCADA+EMS-Completo)</t>
  </si>
  <si>
    <t>(SCADA+DMS Completo+OMS+CMS+GIS)</t>
  </si>
  <si>
    <t xml:space="preserve"> (SCADA+EMS-Completo+DMS Completo+OMS+CMS+GIS)</t>
  </si>
  <si>
    <t>Funcionalidad</t>
  </si>
  <si>
    <t>SCADA</t>
  </si>
  <si>
    <t>EMS (Aplicaciones de Análisis de Seguridad de la Red)</t>
  </si>
  <si>
    <t>DMS (Aplicaciones de Operación)</t>
  </si>
  <si>
    <t>EMS (Completo)</t>
  </si>
  <si>
    <t>DMS (Completo) + OMS + CMS + GIS</t>
  </si>
  <si>
    <t>Interfaz de Usuario</t>
  </si>
  <si>
    <t>Dimensionamiento</t>
  </si>
  <si>
    <t>Tipo1: Número Bajo de Señales</t>
  </si>
  <si>
    <t>Tipo 2: Número Medio de Señales</t>
  </si>
  <si>
    <t>Tipo 3: Número Alto de Señales</t>
  </si>
  <si>
    <t>Desempeño (Distribución de Funciones en Servidores Dedicados)</t>
  </si>
  <si>
    <t>Servidores SCADA</t>
  </si>
  <si>
    <t>Servidores de Aplicaciones</t>
  </si>
  <si>
    <t>Servidores de Base de Datos Histórica</t>
  </si>
  <si>
    <t>Servidores de Comunicaciones</t>
  </si>
  <si>
    <t>Equipos de Interfaz de Comunicaciones</t>
  </si>
  <si>
    <t>Sistema de Video Proyección</t>
  </si>
  <si>
    <t>Sistema de Desarrollo y/o Ingeniería</t>
  </si>
  <si>
    <t>Sistema de Soporte a Usuarios Externos</t>
  </si>
  <si>
    <t>Redundancia</t>
  </si>
  <si>
    <t>Respaldo</t>
  </si>
  <si>
    <t>Centro de Control de Respaldo</t>
  </si>
  <si>
    <t>TIPO 1</t>
  </si>
  <si>
    <t>(SCADA)</t>
  </si>
  <si>
    <t>(SCADA+EMS-Completa)</t>
  </si>
  <si>
    <t>HARDWARE</t>
  </si>
  <si>
    <t>EMS (Operativo)</t>
  </si>
  <si>
    <t>DMS (Operativo)</t>
  </si>
  <si>
    <t>SUB-TOTAL DE HARDWARE</t>
  </si>
  <si>
    <t>SOFTWARE</t>
  </si>
  <si>
    <t>SUB-TOTAL DE SOFTWARE</t>
  </si>
  <si>
    <t>SERVICIOS</t>
  </si>
  <si>
    <t>Estación Maestra Pincipal</t>
  </si>
  <si>
    <t>Estación Maestra del Centro de Control de Respaldo</t>
  </si>
  <si>
    <t>SUB-TOTAL DE SERVICIOS</t>
  </si>
  <si>
    <t>SCADA+EMS Operativo</t>
  </si>
  <si>
    <t>SCADA+DMS Operativo</t>
  </si>
  <si>
    <t>SCADA+EMS+DMS Operativo</t>
  </si>
  <si>
    <t>SCADA+EMS-Completa</t>
  </si>
  <si>
    <t>SCADA+DMS Completo+OMS+CMS+GIS</t>
  </si>
  <si>
    <t>SCADA+EMS+DMS Completo+OMS+CMS+GIS</t>
  </si>
  <si>
    <t>1. ARQUITECTURA TIPO 1 - SCADA</t>
  </si>
  <si>
    <t>A. PRECIOS DETALLADOS DE LOS COMPONENTES DE HARDWARE Y SOFTWARE</t>
  </si>
  <si>
    <t>ID</t>
  </si>
  <si>
    <t>Cantidad
(Si Aplica)</t>
  </si>
  <si>
    <t>Precio Unitario</t>
  </si>
  <si>
    <t>Precio Total</t>
  </si>
  <si>
    <t>H.</t>
  </si>
  <si>
    <t xml:space="preserve">COMPONENTES DE HARDWARE </t>
  </si>
  <si>
    <t>H.1</t>
  </si>
  <si>
    <t>Sistema SCADA</t>
  </si>
  <si>
    <t>H.1.1</t>
  </si>
  <si>
    <t>H.2</t>
  </si>
  <si>
    <t>Sistema de Interfaz de Usuario</t>
  </si>
  <si>
    <t>H.2.2</t>
  </si>
  <si>
    <t>Estación de Trabajo para Operación (2 monitores)</t>
  </si>
  <si>
    <t>H.3</t>
  </si>
  <si>
    <t>Sistemas de Comunicación</t>
  </si>
  <si>
    <t>H.3.1</t>
  </si>
  <si>
    <t>Enrutadores/Firewall</t>
  </si>
  <si>
    <t>H.3.2</t>
  </si>
  <si>
    <t>Terminal Server (Conexiones Seriales)</t>
  </si>
  <si>
    <t>H.4</t>
  </si>
  <si>
    <t>Equipos de Red LAN</t>
  </si>
  <si>
    <t>H.4.1</t>
  </si>
  <si>
    <t>H.4.2</t>
  </si>
  <si>
    <t>Impresora Color</t>
  </si>
  <si>
    <t>H.4.3</t>
  </si>
  <si>
    <t>Sistema Sincronización de Tiempo (GPS)</t>
  </si>
  <si>
    <t>H.5</t>
  </si>
  <si>
    <t>Repuestos</t>
  </si>
  <si>
    <t>H.5.1</t>
  </si>
  <si>
    <t>1 Grupo</t>
  </si>
  <si>
    <t>1 Lote</t>
  </si>
  <si>
    <t>S.</t>
  </si>
  <si>
    <t>COMPONENTES DE SOFTWARE</t>
  </si>
  <si>
    <t>S.1</t>
  </si>
  <si>
    <t>S.1.1</t>
  </si>
  <si>
    <t xml:space="preserve">Software Básico y SCADA </t>
  </si>
  <si>
    <t>S.2</t>
  </si>
  <si>
    <t>Sistema de Interfaz de Usuario (UI)</t>
  </si>
  <si>
    <t>S.2.1</t>
  </si>
  <si>
    <t>Software Básico UI</t>
  </si>
  <si>
    <t>S.3</t>
  </si>
  <si>
    <t>Sistema de Almacenamiento de Información Histórica (HIS)</t>
  </si>
  <si>
    <t>S.3.1</t>
  </si>
  <si>
    <t>Sistema HIS</t>
  </si>
  <si>
    <t>S.4</t>
  </si>
  <si>
    <t>Software para los Sistemas de Comunicación</t>
  </si>
  <si>
    <t>S.4.1</t>
  </si>
  <si>
    <t>Protocolo Intercambio de Datos con Otros Centros de Control (IEC 60870-6)</t>
  </si>
  <si>
    <t>SUB-TOTAL SOFTWARE</t>
  </si>
  <si>
    <t>B. EQUIPOS AUXILIARES E INSTALACIONES RELACIONADAS</t>
  </si>
  <si>
    <t>TOTAL COSTO DDP</t>
  </si>
  <si>
    <t>COSTO</t>
  </si>
  <si>
    <t>B.1</t>
  </si>
  <si>
    <t>Edificio Centro de Control</t>
  </si>
  <si>
    <t>B.1.1</t>
  </si>
  <si>
    <t>Sala de Control</t>
  </si>
  <si>
    <t>B.1.2</t>
  </si>
  <si>
    <t>No. De Puestos de Operación/Supervisión</t>
  </si>
  <si>
    <t>Cuarto de Servidores (Dedicado)</t>
  </si>
  <si>
    <t>B.1.3</t>
  </si>
  <si>
    <t>B.2</t>
  </si>
  <si>
    <t>Sistema Ininterrumpido de Suministro de Energía (UPS)</t>
  </si>
  <si>
    <t>B.2.1</t>
  </si>
  <si>
    <t>Redundante</t>
  </si>
  <si>
    <t>B.2.2</t>
  </si>
  <si>
    <t>Baterías Redundante</t>
  </si>
  <si>
    <t>B.2.3</t>
  </si>
  <si>
    <t>Costo UPS Instalado</t>
  </si>
  <si>
    <t>B.3</t>
  </si>
  <si>
    <t>Sistema de Generación Diesel de Emergencia</t>
  </si>
  <si>
    <t>B.3.1</t>
  </si>
  <si>
    <t>Propio/Compartido</t>
  </si>
  <si>
    <t>B.3.2</t>
  </si>
  <si>
    <t>Costo Equipo Instalado</t>
  </si>
  <si>
    <t>SUB-TOTAL EQUIPOS AUXILIARES E INSTALACIONES RELACIONADAS</t>
  </si>
  <si>
    <t>B. PRECIOS DE LOS SERVICIOS DE IMPLANTACIÓN</t>
  </si>
  <si>
    <t>COORDINACIÓN DEL PROYECTO E INGENIERÍA</t>
  </si>
  <si>
    <t>INSTALACIÓN EN SITIO Y PUESTA EN SERVICIO</t>
  </si>
  <si>
    <t>CAPACITACIÓN Y DOCUMENTACIÓN</t>
  </si>
  <si>
    <t>B.4</t>
  </si>
  <si>
    <t>PRUEBAS EN FÁBRICA</t>
  </si>
  <si>
    <t>B.5</t>
  </si>
  <si>
    <t>PRUEBAS EN SITIO</t>
  </si>
  <si>
    <t>B.6</t>
  </si>
  <si>
    <t>GARANTÍA</t>
  </si>
  <si>
    <t>SUB-TOTAL SERVICIOS</t>
  </si>
  <si>
    <t>D. COSTOS AGREGADOS</t>
  </si>
  <si>
    <t>D.1</t>
  </si>
  <si>
    <t>ADMINISTRACION</t>
  </si>
  <si>
    <t>D.2</t>
  </si>
  <si>
    <t>IMPREVISTOS</t>
  </si>
  <si>
    <t>D.3</t>
  </si>
  <si>
    <t>COSTOS GESTIÓN AMBIENTAL Y SOCIAL (HSE o SSO)</t>
  </si>
  <si>
    <t>D.4</t>
  </si>
  <si>
    <t>D.5</t>
  </si>
  <si>
    <t>CONSULTORÍA, INTERVENTORÍA o ASESORÍA EXTERNA</t>
  </si>
  <si>
    <t>D.6</t>
  </si>
  <si>
    <t>UTILIDADES</t>
  </si>
  <si>
    <t>TOTAL AIU</t>
  </si>
  <si>
    <t>En caso de no contar con información individual por elemento, diligencie los valores globales del proyecto correspondientes</t>
  </si>
  <si>
    <t>a Montaje, Pruebas y puesta en servicio.</t>
  </si>
  <si>
    <t>TOTAL ARQUITECTURA TIPO 1 SCADA</t>
  </si>
  <si>
    <t>2. ARQUITECTURAS TIPO 2</t>
  </si>
  <si>
    <t>SCADA + DMS (Operativo)</t>
  </si>
  <si>
    <t>Sistema para el Software de Aplicaciones (EMS Análisis de Seguridad)</t>
  </si>
  <si>
    <t>Sistema para el Software de Aplicaciones (DMS de Operación)</t>
  </si>
  <si>
    <t>H.2.1</t>
  </si>
  <si>
    <t>Servidores Aplicaciones</t>
  </si>
  <si>
    <t>Servidores Aplicaciones EMS</t>
  </si>
  <si>
    <t>Servidores Aplicaciones DMS</t>
  </si>
  <si>
    <t>Estación de Trabajo para Operación (3 monitores)</t>
  </si>
  <si>
    <t>Sistema de Interfaz de Usuario (UI) (SALA EMS)</t>
  </si>
  <si>
    <t>Sistema de Proyección Trasera (2x2 módulos)</t>
  </si>
  <si>
    <t>Sistema de Base de Datos Histórica</t>
  </si>
  <si>
    <t>Servidores del Sistema de BD Histórica</t>
  </si>
  <si>
    <t>Sistema de Interfaz de Usuario (UI) (SALA DMS)</t>
  </si>
  <si>
    <t>Equipo Externo de Almacenamiento de Datos (Tipo LTO)</t>
  </si>
  <si>
    <t>H.5.2</t>
  </si>
  <si>
    <t>H.6</t>
  </si>
  <si>
    <t>H.6.1</t>
  </si>
  <si>
    <t>H.6.2</t>
  </si>
  <si>
    <t>H.6.3</t>
  </si>
  <si>
    <t>H.6.4</t>
  </si>
  <si>
    <t>Gabinete (Incluyendo KVM)</t>
  </si>
  <si>
    <t>H.7</t>
  </si>
  <si>
    <t>H.7.1</t>
  </si>
  <si>
    <t>Aplicaciones</t>
  </si>
  <si>
    <t>Aplicaciones de Red (EMS) - Análisis de Seguridad</t>
  </si>
  <si>
    <t>Aplicaciones DMS - Operación</t>
  </si>
  <si>
    <t>S.2.2</t>
  </si>
  <si>
    <t>Soporte del Modelo de Información Común (CIM)</t>
  </si>
  <si>
    <t>S.3.2</t>
  </si>
  <si>
    <t>Software del Sistema de Video Proyección</t>
  </si>
  <si>
    <t>S.5</t>
  </si>
  <si>
    <t>S.2.3</t>
  </si>
  <si>
    <t>S.5.1</t>
  </si>
  <si>
    <t>S.6</t>
  </si>
  <si>
    <t>S.6.1</t>
  </si>
  <si>
    <t>Software para gestión de redes</t>
  </si>
  <si>
    <t>C.1</t>
  </si>
  <si>
    <t>C.2</t>
  </si>
  <si>
    <t>C.3</t>
  </si>
  <si>
    <t>C.4</t>
  </si>
  <si>
    <t>C.5</t>
  </si>
  <si>
    <t>C.6</t>
  </si>
  <si>
    <t>TOTAL ARQUITECTURA TIPO 2 SCADA + DMS (Operativo)</t>
  </si>
  <si>
    <t>TOTAL ARQUITECTURA TIPO 2 SCADA+EMS (Operativo)</t>
  </si>
  <si>
    <t>TOTAL ARQUITECTURA TIPO 2 SCADA + EMS + DMS (Operativo)</t>
  </si>
  <si>
    <t>3. ARQUITECTURA TIPO 3</t>
  </si>
  <si>
    <t>SCADA+EMS (Completa)</t>
  </si>
  <si>
    <t>Sistema para el Software de Aplicaciones (EMS Completo)</t>
  </si>
  <si>
    <t>Sistema de Proyección Trasera (2x3 módulos)</t>
  </si>
  <si>
    <t>Servidor del Sistema de Desarrollo</t>
  </si>
  <si>
    <t>Estación de Trabajo para Desarrollo (2 monitores)</t>
  </si>
  <si>
    <t>H.5.3</t>
  </si>
  <si>
    <t>Sistema deSoporte a Usuarios Externos</t>
  </si>
  <si>
    <t>Servidor HIS Replicado</t>
  </si>
  <si>
    <t>Servidor Web</t>
  </si>
  <si>
    <t>Servidores de Comunicaciones para Intercambio de Datos con Otros Centros de Control (IEC 60870-6)</t>
  </si>
  <si>
    <t>H.7.2</t>
  </si>
  <si>
    <t>H.7.3</t>
  </si>
  <si>
    <t>H.8</t>
  </si>
  <si>
    <t>H.8.1</t>
  </si>
  <si>
    <t>H.8.2</t>
  </si>
  <si>
    <t>H.8.3</t>
  </si>
  <si>
    <t>H.8.4</t>
  </si>
  <si>
    <t>H.9</t>
  </si>
  <si>
    <t>H.9.1</t>
  </si>
  <si>
    <t>Aplicaciones de Red (EMS) - Avanzado</t>
  </si>
  <si>
    <t>Software para el Ambiente de Desarrollo SCADA/EMS</t>
  </si>
  <si>
    <t>Sistema de Soporte para Usuarios Externos</t>
  </si>
  <si>
    <t>Sistema HIS (Replicado)</t>
  </si>
  <si>
    <t>S.5.2</t>
  </si>
  <si>
    <t>Software de Interfaces para Intercambio de Información en el Sistema de Soporte a Usuarios Externos</t>
  </si>
  <si>
    <t>S.7</t>
  </si>
  <si>
    <t>S.7.1</t>
  </si>
  <si>
    <t>S.8</t>
  </si>
  <si>
    <t>S.8.1</t>
  </si>
  <si>
    <t>TOTAL ARQUITECTURA TIPO 3 SCADA+EMS Completo</t>
  </si>
  <si>
    <t>4. ARQUITECTURAS TIPO 4</t>
  </si>
  <si>
    <t>SCADA+DMS (Completa)</t>
  </si>
  <si>
    <t>SCADA+EMS+DMS Completo</t>
  </si>
  <si>
    <t>Sistema para el Software de Aplicaciones (DMS Completo)</t>
  </si>
  <si>
    <t>Sistema para el Software de Aplicaciones (EMS/DMS Completo)</t>
  </si>
  <si>
    <t>H.2.3</t>
  </si>
  <si>
    <t>Servidores Aplicaciones OMS+CMS+GIS</t>
  </si>
  <si>
    <t>Aplicaciones DMS de Operación</t>
  </si>
  <si>
    <t>Aplicaciones DMS - Análisis</t>
  </si>
  <si>
    <t>Aplicaciones OMS+CMS+GIS</t>
  </si>
  <si>
    <t>S.2.4</t>
  </si>
  <si>
    <t>S.2.5</t>
  </si>
  <si>
    <t>Software para el Ambiente de Desarrollo SCADA/DMS</t>
  </si>
  <si>
    <t>S.2.6</t>
  </si>
  <si>
    <t>TOTAL ARQUITECTURA TIPO 4 SCADA+DMS+OMS+CMS+GIS</t>
  </si>
  <si>
    <t>TOTAL ARQUITECTURA TIPO 4 SCADA+EMS+DMS+OMS+CMS+GIS</t>
  </si>
  <si>
    <t>Montaje Conductor COP/km</t>
  </si>
  <si>
    <t>Total / km</t>
  </si>
  <si>
    <t>TOTAL UC
COP/km</t>
  </si>
  <si>
    <t>COSTOS FINANCIEROS
COP/km</t>
  </si>
  <si>
    <t>N4L77</t>
  </si>
  <si>
    <t>N4L78</t>
  </si>
  <si>
    <t>N4L79</t>
  </si>
  <si>
    <t>N4L80</t>
  </si>
  <si>
    <t>N4L81</t>
  </si>
  <si>
    <t>N4L82</t>
  </si>
  <si>
    <t>N4L83</t>
  </si>
  <si>
    <t>N4L84</t>
  </si>
  <si>
    <t>N4L85</t>
  </si>
  <si>
    <t>N4L86</t>
  </si>
  <si>
    <t>N4L87</t>
  </si>
  <si>
    <t>N4L88</t>
  </si>
  <si>
    <t>N4L89</t>
  </si>
  <si>
    <t>N4L93</t>
  </si>
  <si>
    <t>N4L94</t>
  </si>
  <si>
    <t>N4L76</t>
  </si>
  <si>
    <t>N3L69</t>
  </si>
  <si>
    <t>N3L82</t>
  </si>
  <si>
    <t>N3L83</t>
  </si>
  <si>
    <t>N3L84</t>
  </si>
  <si>
    <t>N3L85</t>
  </si>
  <si>
    <t>N3L86</t>
  </si>
  <si>
    <t>N3L87</t>
  </si>
  <si>
    <t>N3L88</t>
  </si>
  <si>
    <t>N3L89</t>
  </si>
  <si>
    <t>N3L90</t>
  </si>
  <si>
    <t>N3L91</t>
  </si>
  <si>
    <t>N3L92</t>
  </si>
  <si>
    <t>N3L93</t>
  </si>
  <si>
    <t>N3L94</t>
  </si>
  <si>
    <t>N3L95</t>
  </si>
  <si>
    <t>N3L96</t>
  </si>
  <si>
    <t>N3L97</t>
  </si>
  <si>
    <t>N3L98</t>
  </si>
  <si>
    <t>N3L99</t>
  </si>
  <si>
    <t>N3L100</t>
  </si>
  <si>
    <t>N3L101</t>
  </si>
  <si>
    <t>N3L102</t>
  </si>
  <si>
    <t>N3L103</t>
  </si>
  <si>
    <t>N3L104</t>
  </si>
  <si>
    <t>N3L105</t>
  </si>
  <si>
    <t>N3L106</t>
  </si>
  <si>
    <t>N3L107</t>
  </si>
  <si>
    <t>N3L108</t>
  </si>
  <si>
    <t>N3L109</t>
  </si>
  <si>
    <t>N3L110</t>
  </si>
  <si>
    <t>N3L111</t>
  </si>
  <si>
    <t>N3L112</t>
  </si>
  <si>
    <t>N3L113</t>
  </si>
  <si>
    <t>N3L114</t>
  </si>
  <si>
    <t>N3L115</t>
  </si>
  <si>
    <t>N3L116</t>
  </si>
  <si>
    <t>N3L117</t>
  </si>
  <si>
    <t>N3L118</t>
  </si>
  <si>
    <t>N3L119</t>
  </si>
  <si>
    <t>N3L120</t>
  </si>
  <si>
    <t>N3L121</t>
  </si>
  <si>
    <t>N3L122</t>
  </si>
  <si>
    <t>N3L123</t>
  </si>
  <si>
    <t>N3L124</t>
  </si>
  <si>
    <t>N3L125</t>
  </si>
  <si>
    <t>N2L123</t>
  </si>
  <si>
    <t>N2L124</t>
  </si>
  <si>
    <t>N2L125</t>
  </si>
  <si>
    <t>N2L126</t>
  </si>
  <si>
    <t>N2L127</t>
  </si>
  <si>
    <t>N2L128</t>
  </si>
  <si>
    <t>N2L129</t>
  </si>
  <si>
    <t>N2L130</t>
  </si>
  <si>
    <t>N2L131</t>
  </si>
  <si>
    <t>N2L132</t>
  </si>
  <si>
    <t>N2L133</t>
  </si>
  <si>
    <t>N2L134</t>
  </si>
  <si>
    <t>N2L135</t>
  </si>
  <si>
    <t>N2L136</t>
  </si>
  <si>
    <t>N2L137</t>
  </si>
  <si>
    <t>Bahía de transformador - configuración barra sencilla - tipo convencional</t>
  </si>
  <si>
    <t>Bahía de transformador - configuración barra principal y transferencia - tipo convencional</t>
  </si>
  <si>
    <t>Bahía de transformador - configuración barra doble - tipo convencional</t>
  </si>
  <si>
    <t>Bahía de línea - configuración barra doble con seccionador de transferencia - tipo convencional</t>
  </si>
  <si>
    <t>Bahía de transformador - configuración barra doble con seccionador de transferencia - tipo convencional</t>
  </si>
  <si>
    <t>Bahía de transformador - configuración barra doble con by pass - tipo convencional</t>
  </si>
  <si>
    <t>N5S16</t>
  </si>
  <si>
    <t>Bahía de transformador - configuración barra doble - tipo encapsulada(SF6)</t>
  </si>
  <si>
    <t>Poste metálico de 14 m 750 kg</t>
  </si>
  <si>
    <t>Poste metálico de 14 m 1050 kg</t>
  </si>
  <si>
    <t>N3L127</t>
  </si>
  <si>
    <t>Poste metálico de 12 m 750 kg</t>
  </si>
  <si>
    <t>Poste metálico de 12 m 1050 kg</t>
  </si>
  <si>
    <t>N2L138</t>
  </si>
  <si>
    <t>N2L139</t>
  </si>
  <si>
    <t>N3L128</t>
  </si>
  <si>
    <t>Teleprotección</t>
  </si>
  <si>
    <t>Relés de supervisión cicuito de disparo</t>
  </si>
  <si>
    <t>ODF</t>
  </si>
  <si>
    <t>Relé regulador de voltaje y paralelismo</t>
  </si>
  <si>
    <t>COP/km</t>
  </si>
  <si>
    <t>IVA
AIU</t>
  </si>
  <si>
    <t>Montaje Conductor y empalmes COP/m</t>
  </si>
  <si>
    <t xml:space="preserve">COP/km </t>
  </si>
  <si>
    <t xml:space="preserve">COP/km  </t>
  </si>
  <si>
    <t xml:space="preserve">Montaje Conductor COP/km  </t>
  </si>
  <si>
    <t>(1-2 Bahías)</t>
  </si>
  <si>
    <t>(3-4 Bahías)</t>
  </si>
  <si>
    <t>(5-8 Bahías)</t>
  </si>
  <si>
    <t>(9-12 Bahías)</t>
  </si>
  <si>
    <t>(Más de 12 Bahías)</t>
  </si>
  <si>
    <t>Autotransformador monofásico (OLTC) lado de alta en el 500 kV capacidad final 50 MVA a 100 MVA</t>
  </si>
  <si>
    <t>Autotransformador monofásico (OLTC) lado de alta en el 500 kV capacidad final 100 MVA a 150 MVA</t>
  </si>
  <si>
    <t>Autotransformador monofásico (OLTC) lado de alta en el 500 kV capacidad final mayor o igual a 150 MVA</t>
  </si>
  <si>
    <t>IVA  
AIU</t>
  </si>
  <si>
    <t>campo genérico móvil encapsulado - n4</t>
  </si>
  <si>
    <t>CONTROLADORES DE SUBESTACIÓN</t>
  </si>
  <si>
    <t>UNIDAD CENTRAL</t>
  </si>
  <si>
    <t>Valor
(COP dic-17)</t>
  </si>
  <si>
    <t>Valor unitario (COP Dic 17)</t>
  </si>
  <si>
    <t>Valor unitario 
(COP dic-17)</t>
  </si>
  <si>
    <t>FECHA: (COP Dic 17)</t>
  </si>
  <si>
    <t>Valor
(COP Dic 17)</t>
  </si>
  <si>
    <t>TOTAL 
(COP Dic 17)</t>
  </si>
  <si>
    <t>TOTAL
(COP Dic 17)</t>
  </si>
  <si>
    <t>TOTAL
 (COP Dic 17)</t>
  </si>
  <si>
    <t>(COP Dic 17)</t>
  </si>
  <si>
    <t>Precios</t>
  </si>
  <si>
    <t xml:space="preserve">Precios </t>
  </si>
  <si>
    <t>DDP 
(COP Dic 17)</t>
  </si>
  <si>
    <t>Valor unitario
(COP Dic 17)</t>
  </si>
  <si>
    <t>Valor unitario 
(COP Dic 17)</t>
  </si>
  <si>
    <t>Precios (COP Dic 17)</t>
  </si>
  <si>
    <t>TOTAL  
(COP Dic 17)</t>
  </si>
  <si>
    <t>Valor unitario
 (COP Dic 17)</t>
  </si>
  <si>
    <t xml:space="preserve">CERRAMIENTO 34.5 kV </t>
  </si>
  <si>
    <t>APU 13</t>
  </si>
  <si>
    <t>APU 16</t>
  </si>
  <si>
    <t xml:space="preserve">CELDA DE CIRCUITO DE SALIDA </t>
  </si>
  <si>
    <t>APU 19</t>
  </si>
  <si>
    <t>APU 20</t>
  </si>
  <si>
    <t>APU 21</t>
  </si>
  <si>
    <t>3.- RECURSO HUMANO</t>
  </si>
  <si>
    <t>3.-RECURSO HUMANO</t>
  </si>
  <si>
    <t>ITEM:</t>
  </si>
  <si>
    <t xml:space="preserve"> (COP Dic 17)</t>
  </si>
  <si>
    <t>VALOR UNITARIO 
(COP Dic 17)</t>
  </si>
  <si>
    <t>APU 11</t>
  </si>
  <si>
    <t>APU 12</t>
  </si>
  <si>
    <t>Ing-Interrutor-Transformador de tensión (pedestal)-N2</t>
  </si>
  <si>
    <t>Ing-Transformador de tensión (pedestal) - N4</t>
  </si>
  <si>
    <t>Ing-Transformador de tensión (pedestal) - N3</t>
  </si>
  <si>
    <t>Valor
 (COP Dic 17)</t>
  </si>
  <si>
    <t>Int-Interruptor-Transformador de tensión (pedestal)-n2</t>
  </si>
  <si>
    <t>Int-Cortacircuitos-cuchillas para operación-pararrayos-seccionadores</t>
  </si>
  <si>
    <t>Obra Civil 
(COP Dic 17)</t>
  </si>
  <si>
    <t>Valor 
(COP Dic 17)</t>
  </si>
  <si>
    <t>MATERIALES
 DE OBRA</t>
  </si>
  <si>
    <t>N6P2</t>
  </si>
  <si>
    <t>N6P6</t>
  </si>
  <si>
    <t>N5P2</t>
  </si>
  <si>
    <t>N5P7</t>
  </si>
  <si>
    <t>N4P1</t>
  </si>
  <si>
    <t>N4P2</t>
  </si>
  <si>
    <t>N4P3</t>
  </si>
  <si>
    <t>N4P4</t>
  </si>
  <si>
    <t>N4P5</t>
  </si>
  <si>
    <t>N4P6</t>
  </si>
  <si>
    <t>N3P1</t>
  </si>
  <si>
    <t>N3P2</t>
  </si>
  <si>
    <t>N3P3</t>
  </si>
  <si>
    <t>N3P4</t>
  </si>
  <si>
    <t>N3P5</t>
  </si>
  <si>
    <t>N3P6</t>
  </si>
  <si>
    <t>N2P1</t>
  </si>
  <si>
    <t>N0P1</t>
  </si>
  <si>
    <t>N0P2</t>
  </si>
  <si>
    <t>N0P3</t>
  </si>
  <si>
    <t>N0P4</t>
  </si>
  <si>
    <t>N0P5</t>
  </si>
  <si>
    <t>Precios  (COP Dic 17)</t>
  </si>
  <si>
    <t>Valor/Bahía 
(COP Dic 17)</t>
  </si>
  <si>
    <t>N4P7</t>
  </si>
  <si>
    <t>Protección del transformador</t>
  </si>
  <si>
    <t>2 y 3</t>
  </si>
  <si>
    <t>4, 5 y 6</t>
  </si>
  <si>
    <t>12 y 13</t>
  </si>
  <si>
    <t>7 y 8</t>
  </si>
  <si>
    <t>9 y 10</t>
  </si>
  <si>
    <t>14 y 15</t>
  </si>
  <si>
    <t>4 y 5</t>
  </si>
  <si>
    <t>(SCADA+EMS-Completo+DMS Completo+OMS+CMS+GIS)</t>
  </si>
  <si>
    <t>ADMINISTRACIÓN 
EJECUCIÓN</t>
  </si>
  <si>
    <t>ITEM : Instalación completa de cable conductor subterráneo XLPE 1200 mm2</t>
  </si>
  <si>
    <t xml:space="preserve"> Instalación completa de cable conductor subterráneo XLPE 800 mm2</t>
  </si>
  <si>
    <t xml:space="preserve">INGENIERÍA LÍNEAS NIVEL DE TENSÍÓN 4 AÉREAS RURAL </t>
  </si>
  <si>
    <t xml:space="preserve">INGENIERIA LINEAS NIVEL DE TENSIÓN 4 AÉREAS URBANAS </t>
  </si>
  <si>
    <t>ADMINISTRACION DE LA EJECUCIÓN LINEAS NIVEL 4 AEREAS</t>
  </si>
  <si>
    <t>ITEM :Instalación completa de cable conductor ACSR hasta 4/0 - Urbano</t>
  </si>
  <si>
    <t>ITEM : Instalación completa de cable conductor ACSR hasta 4/0 - Rural</t>
  </si>
  <si>
    <t>ITEM : Instalación completa de cable conductor ACSR mayor a 4/0 - Urbano</t>
  </si>
  <si>
    <t>ITEM : Instalación completa de cable conductor ACSR mayor a 4/0 - Rural</t>
  </si>
  <si>
    <t>ITEM : Montaje e instalación de materiales para adecuación de estructura suspensión - Urbano</t>
  </si>
  <si>
    <t>ITEM : Montaje e instalación de materiales para adecuación de estructura suspensión - Rural</t>
  </si>
  <si>
    <t>ITEM : Montaje e instalación de materiales para Templete - Urbano</t>
  </si>
  <si>
    <t>ITEM : Montaje e instalación de materiales para Templete - Rural</t>
  </si>
  <si>
    <t>ITEM : Instalación completa de cable conductor trifásico compacto cualquier calibre - Urbano</t>
  </si>
  <si>
    <t>ITEM : Instalación completa de cable conductor trifásico compacto cualquier calibre - Rural</t>
  </si>
  <si>
    <t>ITEM : Instalación completa de cable conductor subterráneo mayor a 350 mcm</t>
  </si>
  <si>
    <t>ITEM : Instalación completa de cable conductor subterráneo hasta 350 mcm</t>
  </si>
  <si>
    <t>ITEM : Empalmes y terminales cualquier calibre de conductor</t>
  </si>
  <si>
    <t>ITEM : Montaje e instalación de materiales para adecuación de bayoneta sencilla</t>
  </si>
  <si>
    <t>ITEM : Montaje e instalación de materiales para adecuación de bayoneta doble</t>
  </si>
  <si>
    <t>ITEM : Montaje e instalación de cadena de aisladores de suspensión</t>
  </si>
  <si>
    <t>ITEM : Montaje e instalación de materiales de cadena de aisladores de retención</t>
  </si>
  <si>
    <t>ITEM : Montaje e instalación de espaciadores</t>
  </si>
  <si>
    <t>ITEM : Montaje e instalación de materiales para adecuación de estructura retención - Urbano</t>
  </si>
  <si>
    <t>ITEM : Montaje e instalación de materiales para adecuación de estructura retención - Rural</t>
  </si>
  <si>
    <t>ITEM : Montaje e instalación de materiales para Puesta a Tierra - Urbano</t>
  </si>
  <si>
    <t>ITEM : Montaje e instalación de materiales para Puesta a Tierra - Rural</t>
  </si>
  <si>
    <t>ITEM : Montaje e instalación de materiales para adecuación de bayoneta - Urbano</t>
  </si>
  <si>
    <t>ITEM : Instalación completa de cable conductor compacto cualquier calibre - Urbano</t>
  </si>
  <si>
    <t>ITEM : Instalación completa de cable conductor compacto cualquier calibre - Rural</t>
  </si>
  <si>
    <t>ITEM : Instalación completa de cable conductor subterraneo hasta 2/0 - Urbano</t>
  </si>
  <si>
    <t>ITEM : Instalación completa de cable conductor cable subterraneo mayor 2/0 - Urbano</t>
  </si>
  <si>
    <t>ITEM : Empalmes y terminales</t>
  </si>
  <si>
    <t>ITEM : Montaje e instalación de materiales para adecuación de bayoneta - rural</t>
  </si>
  <si>
    <t>ITEM : Instalación completa de cable conductor ACSR hasta 2/0 - Urbano</t>
  </si>
  <si>
    <t>ITEM : Instalación completa de cable conductor ACSR hasta 2/0 - Rural</t>
  </si>
  <si>
    <t>ITEM : Instalación completa de cable conductor ACSR mayor a 2/0 - Urbano</t>
  </si>
  <si>
    <t>ITEM : Instalación completa de cable conductor ACSR mayor a 2/0 - Rural</t>
  </si>
  <si>
    <t>APU.</t>
  </si>
  <si>
    <t>6 y 11</t>
  </si>
  <si>
    <t>3 y 12</t>
  </si>
  <si>
    <t>4, 5, 13 y 14</t>
  </si>
  <si>
    <t>1 y 2</t>
  </si>
  <si>
    <t>3 y 4</t>
  </si>
  <si>
    <t>6, 7 y 8</t>
  </si>
  <si>
    <t xml:space="preserve">UC </t>
  </si>
  <si>
    <t>6 y 9</t>
  </si>
  <si>
    <t>5 y 10</t>
  </si>
  <si>
    <t>2, 11 y 12</t>
  </si>
  <si>
    <t>1 y 8</t>
  </si>
  <si>
    <t>4, 10 y 11</t>
  </si>
  <si>
    <t>2 y 9</t>
  </si>
  <si>
    <t>DISPOSITIVO DE PROTECCIÓN CONTRA SOBRETENSIONES (DPS) - 230 Kv</t>
  </si>
  <si>
    <t>N4L60 / N4L61</t>
  </si>
  <si>
    <t>N4L62 / N4L63</t>
  </si>
  <si>
    <t>N4L54 / N4L65</t>
  </si>
  <si>
    <t>N4L66 / N4L67</t>
  </si>
  <si>
    <t>N4L68 / N4L69</t>
  </si>
  <si>
    <t>N4L70 / N4L71</t>
  </si>
  <si>
    <t>N4L72 / N4L73</t>
  </si>
  <si>
    <t>N4L74 / N4L75</t>
  </si>
  <si>
    <t>VALOR TOTAL UC
(COP Dic 17)</t>
  </si>
  <si>
    <t>VALOR TOTAL UC  
(COP Dic 17)</t>
  </si>
  <si>
    <t>Total / km
(COP Dic 17)</t>
  </si>
  <si>
    <t>Total/ km
(COP Dic 17)</t>
  </si>
  <si>
    <t>Total costo / km
(COP Dic 17)</t>
  </si>
  <si>
    <t>VALOR TOTAL UC 
(COP Dic 17)</t>
  </si>
  <si>
    <t>VALOR TOTAL
(COP Dic 17)</t>
  </si>
  <si>
    <t>N3L60 / N3L61</t>
  </si>
  <si>
    <t>N3L62 / N3L63</t>
  </si>
  <si>
    <t>N3L64 / N3L65</t>
  </si>
  <si>
    <t>N3L66 / N3L67</t>
  </si>
  <si>
    <t xml:space="preserve">N3L68 </t>
  </si>
  <si>
    <t>N3L70 / N3L71</t>
  </si>
  <si>
    <t>N3L72 / N3L73</t>
  </si>
  <si>
    <t>N3L74 / N3L75</t>
  </si>
  <si>
    <t>N3L76 / N3L77</t>
  </si>
  <si>
    <t>N3L78 / N3L79</t>
  </si>
  <si>
    <t>N3L80 / N3L81</t>
  </si>
  <si>
    <t>N4L91 / N4L92</t>
  </si>
  <si>
    <t>Torre
(COP Dic 17)</t>
  </si>
  <si>
    <t>Poste
(COP Dic 17)</t>
  </si>
  <si>
    <t>UNIDADES CONSTRUCTIVAS</t>
  </si>
  <si>
    <t>RESOLUCIÓN CREG 015 DE 2018</t>
  </si>
  <si>
    <t>OTROS SUBESTACIONES NT4</t>
  </si>
  <si>
    <t xml:space="preserve">DESCRIPCIÓN </t>
  </si>
  <si>
    <t>ACCESORIOS</t>
  </si>
  <si>
    <t>INSTALACION</t>
  </si>
  <si>
    <t>N1P1</t>
  </si>
  <si>
    <t>Poste de concreto - 8 m - urbano - suspensión - red común</t>
  </si>
  <si>
    <t>N1P2</t>
  </si>
  <si>
    <t>Poste de concreto - 10 m - urbano - suspensión - red común</t>
  </si>
  <si>
    <t>N1P3</t>
  </si>
  <si>
    <t>Poste de concreto - 12 m - urbano- suspensión - red común</t>
  </si>
  <si>
    <t>N1P4</t>
  </si>
  <si>
    <t>Poste de madera - 8 m - urbano - suspensión - red común</t>
  </si>
  <si>
    <t>N1P5</t>
  </si>
  <si>
    <t>Poste de madera - 10 m - urbano- suspensión - red común</t>
  </si>
  <si>
    <t>N1P6</t>
  </si>
  <si>
    <t>Poste de madera - 12 m - urbano- suspensión - red común</t>
  </si>
  <si>
    <t>N1P7</t>
  </si>
  <si>
    <t>N1P8</t>
  </si>
  <si>
    <t>N1P9</t>
  </si>
  <si>
    <t>N1P10</t>
  </si>
  <si>
    <t>Poste de fibra de vidrio - 8 m - urbano- suspensión - red común</t>
  </si>
  <si>
    <t>N1P11</t>
  </si>
  <si>
    <t>Poste de fibra de vidrio - 10 m - urbano- suspensión - red común</t>
  </si>
  <si>
    <t>N1P12</t>
  </si>
  <si>
    <t>Poste de fibra de vidrio - 12 m - urbano- suspensión - red común</t>
  </si>
  <si>
    <t>N1P13</t>
  </si>
  <si>
    <t>Poste de concreto - 8 m - rural- suspensión - red común</t>
  </si>
  <si>
    <t>N1P14</t>
  </si>
  <si>
    <t>Poste de concreto -10 m - rural- suspensión - red común</t>
  </si>
  <si>
    <t>N1P15</t>
  </si>
  <si>
    <t>Poste de concreto - 12 m - rural- suspensión - red común</t>
  </si>
  <si>
    <t>N1P16</t>
  </si>
  <si>
    <t>Poste de madera - 8 m - rural- suspensión - red común</t>
  </si>
  <si>
    <t>N1P17</t>
  </si>
  <si>
    <t>Poste de madera - 10 m - rural- suspensión - red común</t>
  </si>
  <si>
    <t>N1P18</t>
  </si>
  <si>
    <t>Poste de madera - 12 m - rural- suspensión - red común</t>
  </si>
  <si>
    <t>N1P19</t>
  </si>
  <si>
    <t>N1P20</t>
  </si>
  <si>
    <t>N1P21</t>
  </si>
  <si>
    <t>N1P22</t>
  </si>
  <si>
    <t>Poste de fibra de vidrio - 8 m - rural- suspensión - red común</t>
  </si>
  <si>
    <t>N1P23</t>
  </si>
  <si>
    <t>Poste de fibra de vidrio - 10 m - rural- suspensión - red común</t>
  </si>
  <si>
    <t>N1P24</t>
  </si>
  <si>
    <t>Poste de fibra de vidrio - 12 m - rural- suspensión - red común</t>
  </si>
  <si>
    <t>N1P25</t>
  </si>
  <si>
    <t>Poste de concreto - 8 m - urbano - retención - red común</t>
  </si>
  <si>
    <t>N1P26</t>
  </si>
  <si>
    <t>Poste de concreto - 10 m - urbano - retención - red común</t>
  </si>
  <si>
    <t>N1P27</t>
  </si>
  <si>
    <t>Poste de concreto - 12 m - urbano- retención - red común</t>
  </si>
  <si>
    <t>N1P28</t>
  </si>
  <si>
    <t>Poste de madera - 8 m - urbano - retención - red común</t>
  </si>
  <si>
    <t>N1P29</t>
  </si>
  <si>
    <t>Poste de madera - 10 m - urbano- retención - red común</t>
  </si>
  <si>
    <t>N1P30</t>
  </si>
  <si>
    <t>Poste de madera - 12 m - urbano- retención - red común</t>
  </si>
  <si>
    <t>N1P31</t>
  </si>
  <si>
    <t>N1P32</t>
  </si>
  <si>
    <t>N1P33</t>
  </si>
  <si>
    <t>N1P34</t>
  </si>
  <si>
    <t>Poste de fibra de vidrio - 8 m - urbano- retención - red común</t>
  </si>
  <si>
    <t>N1P35</t>
  </si>
  <si>
    <t>Poste de fibra de vidrio - 10 m - urbano- retención - red común</t>
  </si>
  <si>
    <t>N1P36</t>
  </si>
  <si>
    <t>Poste de fibra de vidrio - 12 m - urbano- retención - red común</t>
  </si>
  <si>
    <t>N1P37</t>
  </si>
  <si>
    <t>Poste de concreto - 8 m - rural- retención - red común</t>
  </si>
  <si>
    <t>N1P38</t>
  </si>
  <si>
    <t>Poste de concreto -10 m - rural- retención - red común</t>
  </si>
  <si>
    <t>N1P39</t>
  </si>
  <si>
    <t>Poste de concreto - 12 m - rural- retención - red común</t>
  </si>
  <si>
    <t>N1P40</t>
  </si>
  <si>
    <t>Poste de madera - 8 m - rural- retención - red común</t>
  </si>
  <si>
    <t>N1P41</t>
  </si>
  <si>
    <t>Poste de madera - 10 m - rural- retención - red común</t>
  </si>
  <si>
    <t>N1P42</t>
  </si>
  <si>
    <t>Poste de madera - 12 m - rural- retención - red común</t>
  </si>
  <si>
    <t>N1P43</t>
  </si>
  <si>
    <t>N1P44</t>
  </si>
  <si>
    <t>N1P45</t>
  </si>
  <si>
    <t>N1P46</t>
  </si>
  <si>
    <t>Poste de fibra de vidrio - 8 m - rural- retención - red común</t>
  </si>
  <si>
    <t>N1P47</t>
  </si>
  <si>
    <t>Poste de fibra de vidrio - 10 m - rural- retención - red común</t>
  </si>
  <si>
    <t>N1P48</t>
  </si>
  <si>
    <t>Poste de fibra de vidrio - 12 m - rural- retención - red común</t>
  </si>
  <si>
    <t>N1P49</t>
  </si>
  <si>
    <t>Poste de concreto - 8 m - urbano - suspensión - red trenzada</t>
  </si>
  <si>
    <t>N1P50</t>
  </si>
  <si>
    <t>Poste de concreto - 10 m - urbano - suspensión - red trenzada</t>
  </si>
  <si>
    <t>N1P51</t>
  </si>
  <si>
    <t>Poste de concreto - 12 m - urbano- suspensión - red trenzada</t>
  </si>
  <si>
    <t>N1P52</t>
  </si>
  <si>
    <t>Poste de madera - 8 m - urbano - suspensión - red trenzada</t>
  </si>
  <si>
    <t>N1P53</t>
  </si>
  <si>
    <t>Poste de madera - 10 m - urbano- suspensión - red trenzada</t>
  </si>
  <si>
    <t>N1P54</t>
  </si>
  <si>
    <t>Poste de madera - 12 m - urbano- suspensión - red trenzada</t>
  </si>
  <si>
    <t>N1P55</t>
  </si>
  <si>
    <t>N1P56</t>
  </si>
  <si>
    <t>N1P57</t>
  </si>
  <si>
    <t>N1P58</t>
  </si>
  <si>
    <t>Poste de fibra de vidrio - 8 m - urbano- suspensión - red trenzada</t>
  </si>
  <si>
    <t>N1P59</t>
  </si>
  <si>
    <t>Poste de fibra de vidrio - 10 m - urbano- suspensión - red trenzada</t>
  </si>
  <si>
    <t>N1P60</t>
  </si>
  <si>
    <t>Poste de fibra de vidrio - 12 m - urbano- suspensión - red trenzada</t>
  </si>
  <si>
    <t>N1P61</t>
  </si>
  <si>
    <t>Poste de concreto - 8 m - rural- suspensión - red trenzada</t>
  </si>
  <si>
    <t>N1P62</t>
  </si>
  <si>
    <t>Poste de concreto -10 m - rural- suspensión - red trenzada</t>
  </si>
  <si>
    <t>N1P63</t>
  </si>
  <si>
    <t>Poste de concreto - 12 m - rural- suspensión - red trenzada</t>
  </si>
  <si>
    <t>N1P64</t>
  </si>
  <si>
    <t>Poste de madera - 8 m - rural- suspensión - red trenzada</t>
  </si>
  <si>
    <t>N1P65</t>
  </si>
  <si>
    <t>Poste de madera - 10 m - rural- suspensión - red trenzada</t>
  </si>
  <si>
    <t>N1P66</t>
  </si>
  <si>
    <t>Poste de madera - 12 m - rural- suspensión - red trenzada</t>
  </si>
  <si>
    <t>N1P67</t>
  </si>
  <si>
    <t>N1P68</t>
  </si>
  <si>
    <t>N1P69</t>
  </si>
  <si>
    <t>N1P70</t>
  </si>
  <si>
    <t>Poste de fibra de vidrio - 8 m - rural- suspensión - red trenzada</t>
  </si>
  <si>
    <t>N1P71</t>
  </si>
  <si>
    <t>Poste de fibra de vidrio - 10 m - rural- suspensión - red trenzada</t>
  </si>
  <si>
    <t>N1P72</t>
  </si>
  <si>
    <t>Poste de fibra de vidrio - 12 m - rural- suspensión - red trenzada</t>
  </si>
  <si>
    <t>N1P73</t>
  </si>
  <si>
    <t>Poste de concreto - 8 m - urbano - retención - red trenzada</t>
  </si>
  <si>
    <t>N1P74</t>
  </si>
  <si>
    <t>Poste de concreto - 10 m - urbano - retención - red trenzada</t>
  </si>
  <si>
    <t>N1P75</t>
  </si>
  <si>
    <t>Poste de concreto - 12 m - urbano- retención - red trenzada</t>
  </si>
  <si>
    <t>N1P76</t>
  </si>
  <si>
    <t>Poste de madera - 8 m - urbano - retención - red trenzada</t>
  </si>
  <si>
    <t>N1P77</t>
  </si>
  <si>
    <t>Poste de madera - 10 m - urbano- retención - red trenzada</t>
  </si>
  <si>
    <t>N1P78</t>
  </si>
  <si>
    <t>Poste de madera - 12 m - urbano- retención - red trenzada</t>
  </si>
  <si>
    <t>N1P79</t>
  </si>
  <si>
    <t>N1P80</t>
  </si>
  <si>
    <t>N1P81</t>
  </si>
  <si>
    <t>N1P82</t>
  </si>
  <si>
    <t>Poste de fibra de vidrio - 8 m - urbano- retención - red trenzada</t>
  </si>
  <si>
    <t>N1P83</t>
  </si>
  <si>
    <t>Poste de fibra de vidrio - 10 m - urbano- retención - red trenzada</t>
  </si>
  <si>
    <t>N1P84</t>
  </si>
  <si>
    <t>Poste de fibra de vidrio - 12 m - urbano- retención - red trenzada</t>
  </si>
  <si>
    <t>N1P85</t>
  </si>
  <si>
    <t>Poste de concreto - 8 m - rural- retención - red trenzada</t>
  </si>
  <si>
    <t>N1P86</t>
  </si>
  <si>
    <t>Poste de concreto -10 m - rural- retención - red trenzada</t>
  </si>
  <si>
    <t>N1P87</t>
  </si>
  <si>
    <t>Poste de concreto - 12 m - rural- retención - red trenzada</t>
  </si>
  <si>
    <t>N1P88</t>
  </si>
  <si>
    <t>Poste de madera - 8 m - rural- retención - red trenzada</t>
  </si>
  <si>
    <t>N1P89</t>
  </si>
  <si>
    <t>Poste de madera - 10 m - rural- retención - red trenzada</t>
  </si>
  <si>
    <t>N1P90</t>
  </si>
  <si>
    <t>Poste de madera - 12 m - rural- retención - red trenzada</t>
  </si>
  <si>
    <t>N1P91</t>
  </si>
  <si>
    <t>N1P92</t>
  </si>
  <si>
    <t>N1P93</t>
  </si>
  <si>
    <t>N1P94</t>
  </si>
  <si>
    <t>Poste de fibra de vidrio - 8 m - rural- retención - red trenzada</t>
  </si>
  <si>
    <t>N1P95</t>
  </si>
  <si>
    <t>Poste de fibra de vidrio - 10 m - rural- retención - red trenzada</t>
  </si>
  <si>
    <t>N1P96</t>
  </si>
  <si>
    <t>Poste de fibra de vidrio - 12 m - rural- retención - red trenzada</t>
  </si>
  <si>
    <t>N1C1</t>
  </si>
  <si>
    <t>Caja para redes subterraneas tipo sencillo</t>
  </si>
  <si>
    <t>N1C2</t>
  </si>
  <si>
    <t>Caja para redes subterraneas tipo doble</t>
  </si>
  <si>
    <t>N1C3</t>
  </si>
  <si>
    <t>Caja para redes subterraneas tipo alumbrado público</t>
  </si>
  <si>
    <t>N1C4</t>
  </si>
  <si>
    <t>Caja para redes subterraneas tipo teléfono</t>
  </si>
  <si>
    <t>N1L1</t>
  </si>
  <si>
    <t>N1L67</t>
  </si>
  <si>
    <t>N1L133</t>
  </si>
  <si>
    <t>N1L2</t>
  </si>
  <si>
    <t>N1L68</t>
  </si>
  <si>
    <t>N1L134</t>
  </si>
  <si>
    <t>N1L3</t>
  </si>
  <si>
    <t>N1L69</t>
  </si>
  <si>
    <t>N1L135</t>
  </si>
  <si>
    <t>N1L4</t>
  </si>
  <si>
    <t>N1L70</t>
  </si>
  <si>
    <t>N1L136</t>
  </si>
  <si>
    <t>N1L5</t>
  </si>
  <si>
    <t>N1L71</t>
  </si>
  <si>
    <t>N1L137</t>
  </si>
  <si>
    <t>N1L6</t>
  </si>
  <si>
    <t>N1L72</t>
  </si>
  <si>
    <t>N1L138</t>
  </si>
  <si>
    <t>N1L7</t>
  </si>
  <si>
    <t>N1L73</t>
  </si>
  <si>
    <t>N1L139</t>
  </si>
  <si>
    <t>N1L8</t>
  </si>
  <si>
    <t>N1L74</t>
  </si>
  <si>
    <t>N1L140</t>
  </si>
  <si>
    <t>N1L9</t>
  </si>
  <si>
    <t>N1L75</t>
  </si>
  <si>
    <t>N1L141</t>
  </si>
  <si>
    <t>N1L10</t>
  </si>
  <si>
    <t>N1L76</t>
  </si>
  <si>
    <t>N1L142</t>
  </si>
  <si>
    <t>N1L11</t>
  </si>
  <si>
    <t>N1L77</t>
  </si>
  <si>
    <t>N1L143</t>
  </si>
  <si>
    <t>N1L12</t>
  </si>
  <si>
    <t>N1L78</t>
  </si>
  <si>
    <t>N1L144</t>
  </si>
  <si>
    <t>N1L13</t>
  </si>
  <si>
    <t>N1L79</t>
  </si>
  <si>
    <t>N1L145</t>
  </si>
  <si>
    <t>N1L14</t>
  </si>
  <si>
    <t>N1L80</t>
  </si>
  <si>
    <t>N1L146</t>
  </si>
  <si>
    <t>N1L15</t>
  </si>
  <si>
    <t>N1L81</t>
  </si>
  <si>
    <t>N1L147</t>
  </si>
  <si>
    <t>N1L16</t>
  </si>
  <si>
    <t>N1L82</t>
  </si>
  <si>
    <t>N1L148</t>
  </si>
  <si>
    <t>N1L17</t>
  </si>
  <si>
    <t>N1L83</t>
  </si>
  <si>
    <t>N1L149</t>
  </si>
  <si>
    <t>N1L18</t>
  </si>
  <si>
    <t>N1L84</t>
  </si>
  <si>
    <t>N1L150</t>
  </si>
  <si>
    <t>N1L19</t>
  </si>
  <si>
    <t>N1L85</t>
  </si>
  <si>
    <t>N1L151</t>
  </si>
  <si>
    <t>N1L20</t>
  </si>
  <si>
    <t>N1L86</t>
  </si>
  <si>
    <t>N1L152</t>
  </si>
  <si>
    <t>N1L21</t>
  </si>
  <si>
    <t>N1L87</t>
  </si>
  <si>
    <t>N1L153</t>
  </si>
  <si>
    <t>N1L22</t>
  </si>
  <si>
    <t>N1L88</t>
  </si>
  <si>
    <t>N1L154</t>
  </si>
  <si>
    <t>N1L23</t>
  </si>
  <si>
    <t>N1L89</t>
  </si>
  <si>
    <t>N1L155</t>
  </si>
  <si>
    <t>N1L24</t>
  </si>
  <si>
    <t>N1L90</t>
  </si>
  <si>
    <t>N1L156</t>
  </si>
  <si>
    <t>N1L25</t>
  </si>
  <si>
    <t>N1L91</t>
  </si>
  <si>
    <t>N1L157</t>
  </si>
  <si>
    <t>N1L26</t>
  </si>
  <si>
    <t>N1L92</t>
  </si>
  <si>
    <t>N1L158</t>
  </si>
  <si>
    <t>N1L27</t>
  </si>
  <si>
    <t>N1L93</t>
  </si>
  <si>
    <t>N1L159</t>
  </si>
  <si>
    <t>N1L28</t>
  </si>
  <si>
    <t>N1L94</t>
  </si>
  <si>
    <t>N1L160</t>
  </si>
  <si>
    <t>N1L29</t>
  </si>
  <si>
    <t>N1L95</t>
  </si>
  <si>
    <t>N1L161</t>
  </si>
  <si>
    <t>N1L30</t>
  </si>
  <si>
    <t>N1L96</t>
  </si>
  <si>
    <t>N1L162</t>
  </si>
  <si>
    <t>N1L31</t>
  </si>
  <si>
    <t>N1L97</t>
  </si>
  <si>
    <t>N1L163</t>
  </si>
  <si>
    <t>N1L32</t>
  </si>
  <si>
    <t>N1L98</t>
  </si>
  <si>
    <t>N1L164</t>
  </si>
  <si>
    <t>N1L33</t>
  </si>
  <si>
    <t>N1L99</t>
  </si>
  <si>
    <t>N1L165</t>
  </si>
  <si>
    <t>N1L34</t>
  </si>
  <si>
    <t>N1L100</t>
  </si>
  <si>
    <t>N1L166</t>
  </si>
  <si>
    <t>N1L35</t>
  </si>
  <si>
    <t>N1L101</t>
  </si>
  <si>
    <t>N1L167</t>
  </si>
  <si>
    <t>N1L36</t>
  </si>
  <si>
    <t>N1L102</t>
  </si>
  <si>
    <t>N1L168</t>
  </si>
  <si>
    <t>N1L37</t>
  </si>
  <si>
    <t>N1L103</t>
  </si>
  <si>
    <t>N1L169</t>
  </si>
  <si>
    <t>N1L38</t>
  </si>
  <si>
    <t>N1L104</t>
  </si>
  <si>
    <t>N1L170</t>
  </si>
  <si>
    <t>N1L39</t>
  </si>
  <si>
    <t>N1L105</t>
  </si>
  <si>
    <t>N1L171</t>
  </si>
  <si>
    <t>N1L40</t>
  </si>
  <si>
    <t>N1L106</t>
  </si>
  <si>
    <t>N1L172</t>
  </si>
  <si>
    <t>N1L41</t>
  </si>
  <si>
    <t>N1L107</t>
  </si>
  <si>
    <t>N1L173</t>
  </si>
  <si>
    <t>N1L42</t>
  </si>
  <si>
    <t>N1L108</t>
  </si>
  <si>
    <t>N1L174</t>
  </si>
  <si>
    <t>N1L43</t>
  </si>
  <si>
    <t>N1L109</t>
  </si>
  <si>
    <t>N1L175</t>
  </si>
  <si>
    <t>N1L44</t>
  </si>
  <si>
    <t>N1L110</t>
  </si>
  <si>
    <t>N1L176</t>
  </si>
  <si>
    <t>N1L45</t>
  </si>
  <si>
    <t>N1L111</t>
  </si>
  <si>
    <t>N1L177</t>
  </si>
  <si>
    <t>N1L46</t>
  </si>
  <si>
    <t>N1L112</t>
  </si>
  <si>
    <t>N1L178</t>
  </si>
  <si>
    <t>N1L47</t>
  </si>
  <si>
    <t>N1L113</t>
  </si>
  <si>
    <t>N1L179</t>
  </si>
  <si>
    <t>N1L48</t>
  </si>
  <si>
    <t>N1L114</t>
  </si>
  <si>
    <t>N1L180</t>
  </si>
  <si>
    <t>N1L49</t>
  </si>
  <si>
    <t>N1L115</t>
  </si>
  <si>
    <t>N1L181</t>
  </si>
  <si>
    <t>N1L50</t>
  </si>
  <si>
    <t>N1L116</t>
  </si>
  <si>
    <t>N1L182</t>
  </si>
  <si>
    <t>N1L51</t>
  </si>
  <si>
    <t>N1L117</t>
  </si>
  <si>
    <t>N1L183</t>
  </si>
  <si>
    <t>N1L52</t>
  </si>
  <si>
    <t>N1L118</t>
  </si>
  <si>
    <t>N1L184</t>
  </si>
  <si>
    <t>N1L53</t>
  </si>
  <si>
    <t>N1L119</t>
  </si>
  <si>
    <t>N1L185</t>
  </si>
  <si>
    <t>N1L54</t>
  </si>
  <si>
    <t>N1L120</t>
  </si>
  <si>
    <t>N1L186</t>
  </si>
  <si>
    <t>N1L55</t>
  </si>
  <si>
    <t>N1L121</t>
  </si>
  <si>
    <t>N1L187</t>
  </si>
  <si>
    <t>N1L56</t>
  </si>
  <si>
    <t>N1L122</t>
  </si>
  <si>
    <t>N1L188</t>
  </si>
  <si>
    <t>N1L57</t>
  </si>
  <si>
    <t>N1L123</t>
  </si>
  <si>
    <t>N1L189</t>
  </si>
  <si>
    <t>N1L58</t>
  </si>
  <si>
    <t>N1L124</t>
  </si>
  <si>
    <t>N1L190</t>
  </si>
  <si>
    <t>N1L59</t>
  </si>
  <si>
    <t>N1L125</t>
  </si>
  <si>
    <t>N1L191</t>
  </si>
  <si>
    <t>N1L60</t>
  </si>
  <si>
    <t>N1L126</t>
  </si>
  <si>
    <t>N1L192</t>
  </si>
  <si>
    <t>N1L61</t>
  </si>
  <si>
    <t>N1L127</t>
  </si>
  <si>
    <t>N1L193</t>
  </si>
  <si>
    <t>N1L62</t>
  </si>
  <si>
    <t>N1L128</t>
  </si>
  <si>
    <t>N1L194</t>
  </si>
  <si>
    <t>N1L63</t>
  </si>
  <si>
    <t>N1L129</t>
  </si>
  <si>
    <t>N1L195</t>
  </si>
  <si>
    <t>N1L64</t>
  </si>
  <si>
    <t>N1L130</t>
  </si>
  <si>
    <t>N1L196</t>
  </si>
  <si>
    <t>N1L65</t>
  </si>
  <si>
    <t>N1L131</t>
  </si>
  <si>
    <t>N1L197</t>
  </si>
  <si>
    <t>N1L66</t>
  </si>
  <si>
    <t>N1L132</t>
  </si>
  <si>
    <t>N1L198</t>
  </si>
  <si>
    <t>Palomilla</t>
  </si>
  <si>
    <t>Caja derivación acometidas</t>
  </si>
  <si>
    <t>km de conductor/fase aéreo rural - Aislado - Aluminio - calibre 4</t>
  </si>
  <si>
    <t>km de conductor/fase subterráneo urbano - Aislado - Aluminio - calibre 4</t>
  </si>
  <si>
    <t>km de conductor/fase aéreo urbano - Aislado - Aluminio - calibre 2</t>
  </si>
  <si>
    <t>km de conductor/fase aéreo rural - Aislado - Aluminio - calibre 2</t>
  </si>
  <si>
    <t>km de conductor/fase subterráneo urbano - Aislado - Aluminio - calibre 2</t>
  </si>
  <si>
    <t>km de conductor/fase aéreo urbano - Aislado - Aluminio - calibre 1</t>
  </si>
  <si>
    <t>km de conductor/fase aéreo rural - Aislado - Aluminio - calibre 1</t>
  </si>
  <si>
    <t>km de conductor/fase subterráneo urbano - Aislado - Aluminio - calibre 1</t>
  </si>
  <si>
    <t>km de conductor/fase aéreo urbano - Aislado - Aluminio - calibre  1/0</t>
  </si>
  <si>
    <t>km de conductor/fase aéreo rural - Aislado - Aluminio - calibre  1/0</t>
  </si>
  <si>
    <t>km de conductor/fase subterráneo urbano - Aislado - Aluminio - calibre  1/0</t>
  </si>
  <si>
    <t>km de conductor/fase aéreo urbano - Aislado - Aluminio - calibre  2/0</t>
  </si>
  <si>
    <t>km de conductor/fase aéreo rural - Aislado - Aluminio - calibre  2/0</t>
  </si>
  <si>
    <t>km de conductor/fase subterráneo urbano - Aislado - Aluminio - calibre  2/0</t>
  </si>
  <si>
    <t>km de conductor/fase aéreo urbano - Aislado - Aluminio - calibre  3/0</t>
  </si>
  <si>
    <t>km de conductor/fase aéreo rural - Aislado - Aluminio - calibre  3/0</t>
  </si>
  <si>
    <t>km de conductor/fase subterráneo urbano - Aislado - Aluminio - calibre  3/0</t>
  </si>
  <si>
    <t>km de conductor/fase aéreo urbano - Aislado - Aluminio - calibre  4/0</t>
  </si>
  <si>
    <t>km de conductor/fase aéreo rural - Aislado - Aluminio - calibre  4/0</t>
  </si>
  <si>
    <t>km de conductor/fase subterráneo urbano - Aislado - Aluminio - calibre  4/0</t>
  </si>
  <si>
    <t>km de conductor/fase aéreo urbano - Aislado - Aluminio - calibre 250</t>
  </si>
  <si>
    <t>km de conductor/fase aéreo rural - Aislado - Aluminio - calibre 250</t>
  </si>
  <si>
    <t>km de conductor/fase subterráneo urbano - Aislado - Aluminio - calibre 250</t>
  </si>
  <si>
    <t>km de conductor/fase aéreo urbano - Aislado - Aluminio - calibre  6/0</t>
  </si>
  <si>
    <t>km de conductor/fase aéreo rural - Aislado - Aluminio - calibre  6/0</t>
  </si>
  <si>
    <t>km de conductor/fase subterráneo urbano - Aislado - Aluminio - calibre  6/0</t>
  </si>
  <si>
    <t>km de conductor/fase aéreo urbano - Aislado - Aluminio - calibre 350</t>
  </si>
  <si>
    <t>km de conductor/fase aéreo rural - Aislado - Aluminio - calibre 350</t>
  </si>
  <si>
    <t>km de conductor/fase subterráneo urbano - Aislado - Aluminio - calibre 350</t>
  </si>
  <si>
    <t>km de conductor/fase aéreo urbano - Aislado - Cobre - calibre 12</t>
  </si>
  <si>
    <t>km de conductor/fase aéreo rural - Aislado - Cobre - calibre 12</t>
  </si>
  <si>
    <t>km de conductor/fase subterráneo urbano - Aislado - Cobre - calibre 12</t>
  </si>
  <si>
    <t>km de conductor/faseaéreo urbano - Aislado - Cobre - calibre 10</t>
  </si>
  <si>
    <t>km de conductor/fase aéreo rural - Aislado - Cobre - calibre 10</t>
  </si>
  <si>
    <t>km de conductor/fase subterráneo urbano - Aislado - Cobre - calibre 10</t>
  </si>
  <si>
    <t>km de conductor/fase aéreo urbano - Aislado - Cobre - calibre 8</t>
  </si>
  <si>
    <t>km de conductor/fase aéreo rural - Aislado - Cobre - calibre 8</t>
  </si>
  <si>
    <t>km de conductor/fase subterráneo urbano - Aislado - Cobre - calibre 8</t>
  </si>
  <si>
    <t>km de conductor/fase aéreo urbano - Aislado - Cobre - calibre 6</t>
  </si>
  <si>
    <t>km de conductor/fase aéreo rural - Aislado - Cobre - calibre 6</t>
  </si>
  <si>
    <t>km de conductor/fase subterráneo urbano - Aislado - Cobre - calibre 6</t>
  </si>
  <si>
    <t>km de conductor/fase aéreo urbano - Aislado - Cobre - calibre 4</t>
  </si>
  <si>
    <t>km de conductor/fase aéreo rural - Aislado - Cobre - calibre 4</t>
  </si>
  <si>
    <t>km de conductor/fase subterráneo urbano - Aislado - Cobre - calibre 4</t>
  </si>
  <si>
    <t>km de conductor/fase aéreo urbano - Aislado - Cobre - calibre 2</t>
  </si>
  <si>
    <t>km de conductor/fase aéreo rural - Aislado - Cobre - calibre 2</t>
  </si>
  <si>
    <t>km de conductor/fase subterráneo urbano - Aislado - Cobre - calibre 2</t>
  </si>
  <si>
    <t>km de conductor/fase aéreo urbano - Aislado - Cobre - calibre 1</t>
  </si>
  <si>
    <t>km de conductor/fase aéreo rural - Aislado - Cobre - calibre 1</t>
  </si>
  <si>
    <t>km de conductor/fase subterráneo urbano - Aislado - Cobre - calibre 1</t>
  </si>
  <si>
    <t>km de conductor/fase aéreo urbano - Aislado - Cobre - calibre  1/0</t>
  </si>
  <si>
    <t>km de conductor/fase aéreo rural - Aislado - Cobre - calibre  1/0</t>
  </si>
  <si>
    <t>km de conductor/fase subterráneo urbano - Aislado - Cobre - calibre  1/0</t>
  </si>
  <si>
    <t>km de conductor/fase aéreo urbano - Aislado - Cobre - calibre  2/0</t>
  </si>
  <si>
    <t>km de conductor/fase aéreo rural - Aislado - Cobre - calibre  2/0</t>
  </si>
  <si>
    <t>km de conductor/fase subterráneo urbano - Aislado - Cobre - calibre  2/0</t>
  </si>
  <si>
    <t>km de conductor/fase aéreo urbano - Aislado - Cobre - calibre  3/0</t>
  </si>
  <si>
    <t>km de conductor/fase aéreo rural - Aislado - Cobre - calibre  3/0</t>
  </si>
  <si>
    <t>km de conductor/fase subterráneo urbano - Aislado - Cobre - calibre  3/0</t>
  </si>
  <si>
    <t>km de conductor/fase aéreo urbano - Aislado - Cobre - calibre  4/0</t>
  </si>
  <si>
    <t>km de conductor/fase aéreo rural - Aislado - Cobre - calibre  4/0</t>
  </si>
  <si>
    <t>km de conductor/fase subterráneo urbano - Aislado - Cobre - calibre  4/0</t>
  </si>
  <si>
    <t>km de conductor/fase aéreo urbano - Aislado - Cobre - calibre 250</t>
  </si>
  <si>
    <t>km de conductor/fase aéreo rural - Aislado - Cobre - calibre 250</t>
  </si>
  <si>
    <t>km de conductor/fase subterráneo urbano - Aislado - Cobre - calibre 250</t>
  </si>
  <si>
    <t>km de conductor/fase aéreo urbano - Aislado - Cobre - calibre  6/0</t>
  </si>
  <si>
    <t>km de conductor/fase aéreo rural - Aislado - Cobre - calibre  6/0</t>
  </si>
  <si>
    <t>km de conductor/fase subterráneo urbano - Aislado - Cobre - calibre  6/0</t>
  </si>
  <si>
    <t>km de conductor/fase aéreo urbano - Aislado - Cobre - calibre 350</t>
  </si>
  <si>
    <t>km de conductor/fase aéreo rural - Aislado - Cobre - calibre 350</t>
  </si>
  <si>
    <t>km de conductor/fase subterráneo urbano - Aislado - Cobre - calibre 350</t>
  </si>
  <si>
    <t>km de conductor/fase aéreo urbano - Aislado - Cobre - calibre 400</t>
  </si>
  <si>
    <t>km de conductor/fase aéreo rural - Aislado - Cobre - calibre 400</t>
  </si>
  <si>
    <t>km de conductor/fase subterráneo urbano - Aislado - Cobre - calibre 400</t>
  </si>
  <si>
    <t>km de conductor/fase aéreo urbano - Aislado - Cobre - calibre 500</t>
  </si>
  <si>
    <t>km de conductor/fase aéreo rural - Aislado - Cobre - calibre 500</t>
  </si>
  <si>
    <t>km de conductor/fase subterráneo urbano - Aislado - Cobre - calibre 500</t>
  </si>
  <si>
    <t>km de conductor/fase aéreo rural - Desnudo - Aluminio - calibre 14</t>
  </si>
  <si>
    <t>km de conductor/fase subterráneo urbano - Desnudo - Aluminio - calibre 14</t>
  </si>
  <si>
    <t>km de conductor/fase aéreo urbano - Desnudo - Aluminio - calibre 12</t>
  </si>
  <si>
    <t>km de conductor/fase aéreo rural - Desnudo - Aluminio - calibre 12</t>
  </si>
  <si>
    <t>km de conductor/fase subterráneo urbano - Desnudo - Aluminio - calibre 12</t>
  </si>
  <si>
    <t>km de conductor/fase aéreo urbano - Desnudo - Aluminio - calibre 10</t>
  </si>
  <si>
    <t>km de conductor/fase aéreo rural - Desnudo - Aluminio - calibre 10</t>
  </si>
  <si>
    <t>km de conductor/fase subterráneo urbano - Desnudo - Aluminio - calibre 10</t>
  </si>
  <si>
    <t>km de conductor/fase aéreo urbano - Desnudo - Aluminio - calibre 8</t>
  </si>
  <si>
    <t>km de conductor/fase aéreo rural - Desnudo - Aluminio - calibre 8</t>
  </si>
  <si>
    <t>km de conductor/fase subterráneo urbano - Desnudo - Aluminio - calibre 8</t>
  </si>
  <si>
    <t>km de conductor/fase aéreo urbano - Desnudo - Aluminio - calibre 6</t>
  </si>
  <si>
    <t>km de conductor/fase aéreo rural - Desnudo - Aluminio - calibre 6</t>
  </si>
  <si>
    <t>km de conductor/fase subterráneo urbano - Desnudo - Aluminio - calibre 6</t>
  </si>
  <si>
    <t>km de conductor/fase aéreo urbano - Desnudo - Aluminio - calibre 4</t>
  </si>
  <si>
    <t>km de conductor/fase aéreo rural - Desnudo - Aluminio - calibre 4</t>
  </si>
  <si>
    <t>km de conductor/fase subterráneo urbano - Desnudo - Aluminio - calibre 4</t>
  </si>
  <si>
    <t>km de conductor/fase aéreo urbano - Desnudo - Aluminio - calibre 2</t>
  </si>
  <si>
    <t>km de conductor/fase aéreo rural - Desnudo - Aluminio - calibre 2</t>
  </si>
  <si>
    <t>km de conductor/fase subterráneo urbano - Desnudo - Aluminio - calibre 2</t>
  </si>
  <si>
    <t>km de conductor/fase aéreo urbano - Desnudo - Aluminio - calibre 1</t>
  </si>
  <si>
    <t>km de conductor/fase aéreo rural - Desnudo - Aluminio - calibre 1</t>
  </si>
  <si>
    <t>km de conductor/fase subterráneo urbano - Desnudo - Aluminio - calibre 1</t>
  </si>
  <si>
    <t>km de conductor/fase aéreo urbano - Desnudo - Aluminio - calibre  1/0</t>
  </si>
  <si>
    <t>km de conductor/fase aéreo rural - Desnudo - Aluminio - calibre  1/0</t>
  </si>
  <si>
    <t>km de conductor/fase subterráneo urbano - Desnudo - Aluminio - calibre  1/0</t>
  </si>
  <si>
    <t>km de conductor/fase aéreo urbano - Desnudo - Aluminio - calibre  2/0</t>
  </si>
  <si>
    <t>km de conductor/fase aéreo rural - Desnudo - Aluminio - calibre  2/0</t>
  </si>
  <si>
    <t>km de conductor/fase subterráneo urbano - Desnudo - Aluminio - calibre  2/0</t>
  </si>
  <si>
    <t>km de conductor/fase aéreo urbano - Desnudo - Aluminio - calibre  3/0</t>
  </si>
  <si>
    <t>km de conductor/fase aéreo rural - Desnudo - Aluminio - calibre  3/0</t>
  </si>
  <si>
    <t>km de conductor/fase subterráneo urbano - Desnudo - Aluminio - calibre  3/0</t>
  </si>
  <si>
    <t>km de conductor/fase aéreo urbano - Desnudo - Aluminio - calibre  4/0</t>
  </si>
  <si>
    <t>km de conductor/fase aéreo rural - Desnudo - Aluminio - calibre  4/0</t>
  </si>
  <si>
    <t>km de conductor/fase subterráneo urbano - Desnudo - Aluminio - calibre  4/0</t>
  </si>
  <si>
    <t>km de conductor/fase aéreo urbano - Desnudo - Aluminio - calibre  6/0</t>
  </si>
  <si>
    <t>km de conductor/fase aéreo rural - Desnudo - Aluminio - calibre  6/0</t>
  </si>
  <si>
    <t>km de conductor/fase subterráneo urbano - Desnudo - Aluminio - calibre  6/0</t>
  </si>
  <si>
    <t>km de conductor/faseConductor aéreo urbano - Desnudo - Aluminio - calibre 180</t>
  </si>
  <si>
    <t>km de conductor/fase aéreo rural - Desnudo - Aluminio - calibre 180</t>
  </si>
  <si>
    <t>km de conductor/fase subterráneo urbano - Desnudo - Aluminio - calibre 180</t>
  </si>
  <si>
    <t>km de conductor/fase aéreo urbano - Desnudo - Aluminio - calibre 336</t>
  </si>
  <si>
    <t>km de conductor/fase aéreo rural - Desnudo - Aluminio - calibre 336</t>
  </si>
  <si>
    <t>km de conductor/fase subterráneo urbano - Desnudo - Aluminio - calibre 336</t>
  </si>
  <si>
    <t>km de conductor/fase aéreo urbano - Desnudo - Cobre - calibre &lt; 10</t>
  </si>
  <si>
    <t>km de conductor/fase aéreo rural - Desnudo - Cobre - calibre &lt; 10</t>
  </si>
  <si>
    <t>km de conductor/fase subterráneo urbano - Desnudo - Cobre - calibre &lt; 10</t>
  </si>
  <si>
    <t>km de conductor/fase aéreo urbano - Desnudo - Cobre - calibre 8</t>
  </si>
  <si>
    <t>km de conductor/fase aéreo rural - Desnudo - Cobre - calibre 8</t>
  </si>
  <si>
    <t>km de conductor/fase subterráneo urbano - Desnudo - Cobre - calibre 8</t>
  </si>
  <si>
    <t>km de conductor/fase aéreo urbano - Desnudo - Cobre - calibre 6</t>
  </si>
  <si>
    <t>km de conductor/fase aéreo rural - Desnudo - Cobre - calibre 6</t>
  </si>
  <si>
    <t>km de conductor/fase subterráneo urbano - Desnudo - Cobre - calibre 6</t>
  </si>
  <si>
    <t>km de conductor/fase aéreo urbano - Desnudo - Cobre - calibre 4</t>
  </si>
  <si>
    <t>km de conductor/fase aéreo rural - Desnudo - Cobre - calibre 4</t>
  </si>
  <si>
    <t>km de conductor/fase subterráneo urbano - Desnudo - Cobre - calibre 4</t>
  </si>
  <si>
    <t>km de conductor/fase aéreo urbano - Desnudo - Cobre - calibre 2</t>
  </si>
  <si>
    <t>km de conductor/fase aéreo rural - Desnudo - Cobre - calibre 2</t>
  </si>
  <si>
    <t>km de conductor/fase subterráneo urbano - Desnudo - Cobre - calibre 2</t>
  </si>
  <si>
    <t>km de conductor/fase aéreo urbano - Desnudo - Cobre - calibre 1</t>
  </si>
  <si>
    <t>km de conductor/fase aéreo rural - Desnudo - Cobre - calibre 1</t>
  </si>
  <si>
    <t>km de conductor/fase subterráneo urbano - Desnudo - Cobre - calibre 1</t>
  </si>
  <si>
    <t>km de conductor/fase aéreo urbano - Desnudo - Cobre - calibre  1/0</t>
  </si>
  <si>
    <t>km de conductor/fase aéreo rural - Desnudo - Cobre - calibre  1/0</t>
  </si>
  <si>
    <t>km de conductor/fase subterráneo urbano - Desnudo - Cobre - calibre  1/0</t>
  </si>
  <si>
    <t>km de conductor/fase aéreo urbano - Desnudo - Cobre - calibre  2/0</t>
  </si>
  <si>
    <t>km de conductor/fase aéreo rural - Desnudo - Cobre - calibre  2/0</t>
  </si>
  <si>
    <t>km de conductor/fase subterráneo urbano - Desnudo - Cobre - calibre  2/0</t>
  </si>
  <si>
    <t>km de conductor/fase aéreo urbano - Desnudo - Cobre - calibre  6/0</t>
  </si>
  <si>
    <t>km de conductor/fase aéreo rural - Desnudo - Cobre - calibre  6/0</t>
  </si>
  <si>
    <t>km de conductor/fase subterráneo urbano - Desnudo - Cobre - calibre  6/0</t>
  </si>
  <si>
    <t>km de conductor/fase aéreo urbano - Desnudo - Cobre - calibre 750</t>
  </si>
  <si>
    <t>km de conductor/fase aéreo rural - Desnudo - Cobre - calibre 750</t>
  </si>
  <si>
    <t>km de conductor/fase subterráneo urbano - Desnudo - Cobre - calibre 750</t>
  </si>
  <si>
    <t>km de conductor/fase subterráneo urbano - Trenzado - Aluminio - calibre &lt; 6</t>
  </si>
  <si>
    <t>km de conductor/fase aéreo urbano - Trenzado - Aluminio - calibre 4</t>
  </si>
  <si>
    <t>km de conductor/fase aéreo rural - Trenzado - Aluminio - calibre 4</t>
  </si>
  <si>
    <t>km de conductor/fase subterráneo urbano - Trenzado - Aluminio - calibre 4</t>
  </si>
  <si>
    <t>km de conductor/fase aéreo urbano - Trenzado - Aluminio - calibre 2</t>
  </si>
  <si>
    <t>km de conductor/fase aéreo rural - Trenzado - Aluminio - calibre 2</t>
  </si>
  <si>
    <t>km de conductor/fase subterráneo urbano - Trenzado - Aluminio - calibre 2</t>
  </si>
  <si>
    <t>km de conductor/fase aéreo urbano - Trenzado - Aluminio - calibre  1/0</t>
  </si>
  <si>
    <t>km de conductor/fase aéreo rural - Trenzado - Aluminio - calibre  1/0</t>
  </si>
  <si>
    <t>km de conductor/fase subterráneo urbano - Trenzado - Aluminio - calibre  1/0</t>
  </si>
  <si>
    <t>km de conductor/fase aéreo urbano - Trenzado - Aluminio - calibre  2/0</t>
  </si>
  <si>
    <t>km de conductor/fase aéreo rural - Trenzado - Aluminio - calibre  2/0</t>
  </si>
  <si>
    <t>km de conductor/fase subterráneo urbano - Trenzado - Aluminio - calibre  2/0</t>
  </si>
  <si>
    <t>km de conductor/fase aéreo urbano - Trenzado - Aluminio - calibre  4/0</t>
  </si>
  <si>
    <t>km de conductor/fase aéreo rural - Trenzado - Aluminio - calibre  4/0</t>
  </si>
  <si>
    <t>km de conductor/fase subterráneo urbano - Trenzado - Aluminio - calibre  4/0</t>
  </si>
  <si>
    <t>km de conductor/fase aéreo urbano - Trenzado - Cobre - calibre 12</t>
  </si>
  <si>
    <t>km de conductor/fase aéreo rural - Trenzado - Cobre - calibre 12</t>
  </si>
  <si>
    <t>km de conductor/fase subterráneo urbano - Trenzado - Cobre - calibre 12</t>
  </si>
  <si>
    <t>km de conductor/fase aéreo urbano - Trenzado - Cobre - calibre 10</t>
  </si>
  <si>
    <t>km de conductor/fase aéreo rural - Trenzado - Cobre - calibre 10</t>
  </si>
  <si>
    <t>km de conductor/fase subterráneo urbano - Trenzado - Cobre - calibre 10</t>
  </si>
  <si>
    <t>km de conductor/fase aéreo urbano - Trenzado - Cobre - calibre 8</t>
  </si>
  <si>
    <t>km de conductor/fase aéreo rural - Trenzado - Cobre - calibre 8</t>
  </si>
  <si>
    <t>km de conductor/fase subterráneo urbano - Trenzado - Cobre - calibre 8</t>
  </si>
  <si>
    <t>km de conductor/fase aéreo urbano - Trenzado - Cobre - calibre 6</t>
  </si>
  <si>
    <t>km de conductor/fase aéreo rural - Trenzado - Cobre - calibre 6</t>
  </si>
  <si>
    <t>km de conductor/fase subterráneo urbano - Trenzado - Cobre - calibre 6</t>
  </si>
  <si>
    <t>km de conductor/fase aéreo urbano - Trenzado - Cobre - calibre 4</t>
  </si>
  <si>
    <t>km de conductor/fase aéreo rural - Trenzado - Cobre - calibre 4</t>
  </si>
  <si>
    <t>km de conductor/fase subterráneo urbano - Trenzado - Cobre - calibre 4</t>
  </si>
  <si>
    <t>km de conductor/fase aéreo urbano - Trenzado - Cobre - calibre 2</t>
  </si>
  <si>
    <t>km de conductor/fase aéreo rural - Trenzado - Cobre - calibre 2</t>
  </si>
  <si>
    <t>km de conductor/fase subterráneo urbano - Trenzado - Cobre - calibre 2</t>
  </si>
  <si>
    <t>km de conductor/fase aéreo urbano - Trenzado - Cobre - calibre  1/0</t>
  </si>
  <si>
    <t>km de conductor/fase aéreo rural - Trenzado - Cobre - calibre  1/0</t>
  </si>
  <si>
    <t>km de conductor/fase subterráneo urbano - Trenzado - Cobre - calibre  1/0</t>
  </si>
  <si>
    <t>km de conductor/fase aéreo urbano - Trenzado - Cobre - calibre  2/0</t>
  </si>
  <si>
    <t>km de conductor/fase aéreo rural - Trenzado - Cobre - calibre  2/0</t>
  </si>
  <si>
    <t>km de conductor/fase subterráneo urbano - Trenzado - Cobre - calibre  2/0</t>
  </si>
  <si>
    <t>N1T1</t>
  </si>
  <si>
    <t>N1T2</t>
  </si>
  <si>
    <t>N1T3</t>
  </si>
  <si>
    <t>N1T4</t>
  </si>
  <si>
    <t>N1T5</t>
  </si>
  <si>
    <t>N1T6</t>
  </si>
  <si>
    <t>N1T7</t>
  </si>
  <si>
    <t>N1T8</t>
  </si>
  <si>
    <t>N1T9</t>
  </si>
  <si>
    <t>N1T10</t>
  </si>
  <si>
    <t>N1T11</t>
  </si>
  <si>
    <t>N1T12</t>
  </si>
  <si>
    <t>N1T13</t>
  </si>
  <si>
    <t>N1T14</t>
  </si>
  <si>
    <t>N1T15</t>
  </si>
  <si>
    <t>N1T16</t>
  </si>
  <si>
    <t>N1T17</t>
  </si>
  <si>
    <t>N1T18</t>
  </si>
  <si>
    <t>N1T19</t>
  </si>
  <si>
    <t>N1T20</t>
  </si>
  <si>
    <t>N1T21</t>
  </si>
  <si>
    <t>N1T22</t>
  </si>
  <si>
    <t>N1T23</t>
  </si>
  <si>
    <t>N1T24</t>
  </si>
  <si>
    <t>N1T25</t>
  </si>
  <si>
    <t>N1T26</t>
  </si>
  <si>
    <t>N1T27</t>
  </si>
  <si>
    <t>N1T28</t>
  </si>
  <si>
    <t>N1T29</t>
  </si>
  <si>
    <t>N1T30</t>
  </si>
  <si>
    <t>N1T31</t>
  </si>
  <si>
    <t>N1T32</t>
  </si>
  <si>
    <t>N1T33</t>
  </si>
  <si>
    <t>N1T34</t>
  </si>
  <si>
    <t>N1T35</t>
  </si>
  <si>
    <t>N1T36</t>
  </si>
  <si>
    <t>N1T37</t>
  </si>
  <si>
    <t>N1T38</t>
  </si>
  <si>
    <t>N1T39</t>
  </si>
  <si>
    <t>N1T40</t>
  </si>
  <si>
    <t>N1T41</t>
  </si>
  <si>
    <t>N1T42</t>
  </si>
  <si>
    <t>N1T43</t>
  </si>
  <si>
    <t>N1T44</t>
  </si>
  <si>
    <t>N1T45</t>
  </si>
  <si>
    <t>N1T46</t>
  </si>
  <si>
    <t>N1T47</t>
  </si>
  <si>
    <t>N1T48</t>
  </si>
  <si>
    <t>N1T49</t>
  </si>
  <si>
    <t>N1T50</t>
  </si>
  <si>
    <t>N1T51</t>
  </si>
  <si>
    <t>N1T52</t>
  </si>
  <si>
    <t>N1T53</t>
  </si>
  <si>
    <t>N1T54</t>
  </si>
  <si>
    <t>N1T55</t>
  </si>
  <si>
    <t>N1T56</t>
  </si>
  <si>
    <t>N1T57</t>
  </si>
  <si>
    <t>N1T58</t>
  </si>
  <si>
    <t>N1T59</t>
  </si>
  <si>
    <t>N1T60</t>
  </si>
  <si>
    <t>N1T61</t>
  </si>
  <si>
    <t>N1T62</t>
  </si>
  <si>
    <t>N1T63</t>
  </si>
  <si>
    <t>N1T64</t>
  </si>
  <si>
    <t>N1T65</t>
  </si>
  <si>
    <t>N1T66</t>
  </si>
  <si>
    <t>N1T67</t>
  </si>
  <si>
    <t>N1T68</t>
  </si>
  <si>
    <t>N1T69</t>
  </si>
  <si>
    <t>N1T70</t>
  </si>
  <si>
    <t>N1T71</t>
  </si>
  <si>
    <t>N1T72</t>
  </si>
  <si>
    <t>N1T73</t>
  </si>
  <si>
    <t>N1T74</t>
  </si>
  <si>
    <t>Transformador Aéreo Monofásico urbano de 5 kVA</t>
  </si>
  <si>
    <t>Transformador Aéreo Monofásico urbano de 7,5 kVA</t>
  </si>
  <si>
    <t>Transformador Aéreo Monofásico urbano de 10 kVA</t>
  </si>
  <si>
    <t>Transformador Aéreo Monofásico urbano de 15 kVA</t>
  </si>
  <si>
    <t>Transformador Aéreo Monofásico urbano de 25 kVA</t>
  </si>
  <si>
    <t>Transformador Aéreo Monofásico urbano de 37,5 kVA</t>
  </si>
  <si>
    <t>Transformador Aéreo Monofásico urbano de 50 kVA</t>
  </si>
  <si>
    <t>Transformador Aéreo Monofásico urbano de 75 kVA</t>
  </si>
  <si>
    <t>Transformador Aéreo Trifásico urbano de 15 kVA</t>
  </si>
  <si>
    <t>Transformador Aéreo Trifásico urbano de 20 kVA</t>
  </si>
  <si>
    <t>Transformador Aéreo Trifásico urbano de 30 kVA</t>
  </si>
  <si>
    <t>Transformador Aéreo Trifásico urbano de 45 kVA</t>
  </si>
  <si>
    <t>Transformador Aéreo Trifásico urbano de 50 kVA</t>
  </si>
  <si>
    <t>Transformador Aéreo Trifásico urbano de 75 kVA</t>
  </si>
  <si>
    <t>Transformador Aéreo Trifásico urbano de 112,5 kVA</t>
  </si>
  <si>
    <t>Transformador Aéreo Trifásico urbano de 150 kVA</t>
  </si>
  <si>
    <t>Transformador Pedestal Trifásico urbano de 45 kVA</t>
  </si>
  <si>
    <t>Transformador Pedestal Trifásico urbano de 75 kVA</t>
  </si>
  <si>
    <t>Transformador Pedestal Trifásico urbano de 112,5 kVA</t>
  </si>
  <si>
    <t>Transformador Pedestal Trifásico urbano de 225 kVA</t>
  </si>
  <si>
    <t>Transformador Pedestal Trifásico urbano de 250 kVA</t>
  </si>
  <si>
    <t>Transformador Pedestal Trifásico urbano de 300 kVA</t>
  </si>
  <si>
    <t>Transformador Pedestal Trifásico urbano de 400 kVA</t>
  </si>
  <si>
    <t>Transformador Pedestal Trifásico urbano de 500 kVA</t>
  </si>
  <si>
    <t>Transformador Pedestal Trifásico urbano de 630 kVA</t>
  </si>
  <si>
    <t>Transformador Pedestal Trifásico urbano de 1000 kVA</t>
  </si>
  <si>
    <t>Transformador Subestación Trifásico  urbano de 45 kVA</t>
  </si>
  <si>
    <t>Transformador Subestación Trifásico  urbano de 75 kVA</t>
  </si>
  <si>
    <t>Transformador Subestación Trifásico  urbano de 112,5 kVA</t>
  </si>
  <si>
    <t>Transformador Subestación Trifásico  urbano de 150 kVA</t>
  </si>
  <si>
    <t>Transformador Subestación Trifásico  urbano de 225 kVA</t>
  </si>
  <si>
    <t>Transformador Subestación Trifásico  urbano de 250 kVA</t>
  </si>
  <si>
    <t>Transformador Subestación Trifásico  urbano de 300 kVA</t>
  </si>
  <si>
    <t>Transformador Subestación Trifásico  urbano de 400 kVA</t>
  </si>
  <si>
    <t>Transformador Subestación Trifásico  urbano de 500 kVA</t>
  </si>
  <si>
    <t>Transformador Subestación Trifásico  urbano de 630 kVA</t>
  </si>
  <si>
    <t>Transformador Subestación Trifásico  urbano de 1000 kVA</t>
  </si>
  <si>
    <t>Transformador Aéreo Monofásico rural de 5 kVA</t>
  </si>
  <si>
    <t>Transformador Aéreo Monofásico rural de 7,5 kVA</t>
  </si>
  <si>
    <t>Transformador Aéreo Monofásico rural de 10 kVA</t>
  </si>
  <si>
    <t>Transformador Aéreo Monofásico rural de 15 kVA</t>
  </si>
  <si>
    <t>Transformador Aéreo Monofásico rural de 25 kVA</t>
  </si>
  <si>
    <t>Transformador Aéreo Monofásico rural de 37,5 kVA</t>
  </si>
  <si>
    <t>Transformador Aéreo Monofásico rural de 50 kVA</t>
  </si>
  <si>
    <t>Transformador Aéreo Monofásico rural de 75 kVA</t>
  </si>
  <si>
    <t>Transformador Aéreo Trifásico rural de 15 kVA</t>
  </si>
  <si>
    <t>Transformador Aéreo Trifásico rural de 20 kVA</t>
  </si>
  <si>
    <t>Transformador Aéreo Trifásico rural de 30 kVA</t>
  </si>
  <si>
    <t>Transformador Aéreo Trifásico rural de 45 kVA</t>
  </si>
  <si>
    <t>Transformador Aéreo Trifásico rural de 50 kVA</t>
  </si>
  <si>
    <t>Transformador Aéreo Trifásico rural de 75 kVA</t>
  </si>
  <si>
    <t>Transformador Aéreo Trifásico rural de 112,5 kVA</t>
  </si>
  <si>
    <t>Transformador Aéreo Trifásico rural de 150 kVA</t>
  </si>
  <si>
    <t>Transformador Pedestal Trifásico rural de 45 kVA</t>
  </si>
  <si>
    <t>Transformador Pedestal Trifásico rural de 75 kVA</t>
  </si>
  <si>
    <t>Transformador Pedestal Trifásico rural de 112,5 kVA</t>
  </si>
  <si>
    <t>Transformador Pedestal Trifásico rural de 225 kVA</t>
  </si>
  <si>
    <t>Transformador Pedestal Trifásico rural de 250 kVA</t>
  </si>
  <si>
    <t>Transformador Pedestal Trifásico rural de 300 kVA</t>
  </si>
  <si>
    <t>Transformador Pedestal Trifásico rural de 400 kVA</t>
  </si>
  <si>
    <t>Transformador Pedestal Trifásico rural de 500 kVA</t>
  </si>
  <si>
    <t>Transformador Pedestal Trifásico rural de 630 kVA</t>
  </si>
  <si>
    <t>Transformador Pedestal Trifásico rural de 1000 kVA</t>
  </si>
  <si>
    <t>Transformador Subestación Trifásico  rural de 45 kVA</t>
  </si>
  <si>
    <t>Transformador Subestación Trifásico  rural de 75 kVA</t>
  </si>
  <si>
    <t>Transformador Subestación Trifásico  rural de 112,5 kVA</t>
  </si>
  <si>
    <t>Transformador Subestación Trifásico  rural de 150 kVA</t>
  </si>
  <si>
    <t>Transformador Subestación Trifásico  rural de 225 kVA</t>
  </si>
  <si>
    <t>Transformador Subestación Trifásico  rural de 250 kVA</t>
  </si>
  <si>
    <t>Transformador Subestación Trifásico  rural de 300 kVA</t>
  </si>
  <si>
    <t>Transformador Subestación Trifásico  rural de 400 kVA</t>
  </si>
  <si>
    <t>Transformador Subestación Trifásico  rural de 500 kVA</t>
  </si>
  <si>
    <t>Transformador Subestación Trifásico  rural de 630 kVA</t>
  </si>
  <si>
    <t>Transformador Subestación Trifásico  rural de 1000 kVA</t>
  </si>
  <si>
    <t>UNIDADES CONSTRUCTIVAS (UC)
NIVEL 1</t>
  </si>
  <si>
    <t>VALOR INSTALADO
(COP Dic 17)</t>
  </si>
  <si>
    <t>UNIDADES CONSTRUCTIVAS DE REDES</t>
  </si>
  <si>
    <t>UNIDADES CONSTRUCTIVAS POR ESTRUCTURA NT1</t>
  </si>
  <si>
    <t>UNIDADES CONSTRUCTIVAS POR CONDUCTORES NT1</t>
  </si>
  <si>
    <t xml:space="preserve">UNIDADES CONSTRUCTIVAS TRANSFORMADORES DE DISTRIBUCIÓN </t>
  </si>
  <si>
    <t xml:space="preserve">SUBESTACIÓN </t>
  </si>
  <si>
    <t>LÍNEAS Y REDES</t>
  </si>
  <si>
    <t xml:space="preserve">TRANSFORMADORES </t>
  </si>
  <si>
    <t>CONTROL</t>
  </si>
  <si>
    <t>DDP / MVA</t>
  </si>
  <si>
    <t>DISPOSITIVOS ELÉCTRICOS</t>
  </si>
  <si>
    <t>MATERIALES DE CONEXIÓIN Y MÓDULOS</t>
  </si>
  <si>
    <t>3.-  RECURSO HUMANO</t>
  </si>
  <si>
    <t>incluidos en el costo del conductor</t>
  </si>
  <si>
    <t>Montaje  COP/km</t>
  </si>
  <si>
    <t xml:space="preserve">TOTAL </t>
  </si>
  <si>
    <t>DDP 
[$(COP Dic 17)/MVA]</t>
  </si>
  <si>
    <t>Montaje COP/km</t>
  </si>
  <si>
    <t>COSTO TOTAL NT6 500 kV</t>
  </si>
  <si>
    <t>SE502</t>
  </si>
  <si>
    <t>N6S2</t>
  </si>
  <si>
    <t>Bahía de Transformador Configuración DBT</t>
  </si>
  <si>
    <t>SE518</t>
  </si>
  <si>
    <t>N6S14</t>
  </si>
  <si>
    <t>Bahía de Transformador Configuración DB</t>
  </si>
  <si>
    <t>COSTO DDP NT6 500 kV</t>
  </si>
  <si>
    <t>Conductores alta tensión, barras de aluminio y cable de guarda</t>
  </si>
  <si>
    <t>SE214</t>
  </si>
  <si>
    <t>Gabineta Medida - 500 kV</t>
  </si>
  <si>
    <t>Gabinete protección de barras - 500 kV</t>
  </si>
  <si>
    <t>Gabinete protección diámetro - 500 kV</t>
  </si>
  <si>
    <t>Gabinete protección línea - 500 kV</t>
  </si>
  <si>
    <t>Gabinete protección transformador lado 500 kV (UC2) - 500 kV</t>
  </si>
  <si>
    <t>Protección campo de transformador o acople de barras - 500 kV</t>
  </si>
  <si>
    <t>telecomunicaciones (PLP o FO) - 500 kV</t>
  </si>
  <si>
    <t>Trampa de onda - 500 kV</t>
  </si>
  <si>
    <t>Bahía de línea D. Barra + Transf 500 kV</t>
  </si>
  <si>
    <t>Dispositivo de Protección contra Sobretensiones (DPS) 500 kV</t>
  </si>
  <si>
    <t>Bahía de transformador D. Barra + Transf 500 kV</t>
  </si>
  <si>
    <t>Bahía de Acople D. Barra + Transf 500 kV</t>
  </si>
  <si>
    <t>Bahía de línea Int. Y medio 500 kV</t>
  </si>
  <si>
    <t>Bahía de transformador Int. Y medio 500 kV</t>
  </si>
  <si>
    <t>Corte central Int. Y medio 500 kV</t>
  </si>
  <si>
    <t>Barraje Tipo 1 D. Barra + Trans 500 kV</t>
  </si>
  <si>
    <t>Barraje Tipo 2 D. Barra + Trans 500 kV</t>
  </si>
  <si>
    <t>Barraje Tipo 1 Int. Y Medio 500 kV</t>
  </si>
  <si>
    <t>Barraje Tipo 2 Int. Y Medio 500 kV</t>
  </si>
  <si>
    <t>OBRAS CIVILES NT6 500 kV</t>
  </si>
  <si>
    <t>Planta telefónica - 500 kV</t>
  </si>
  <si>
    <t>SCC contralador de campo - 500 kV</t>
  </si>
  <si>
    <t>SCC equipo Comun - 500 kV</t>
  </si>
  <si>
    <t>Servicios Auxiliares AC y DC tipo 1 - 500 kV</t>
  </si>
  <si>
    <t>Servicios Auxiliares AC y DC tipo 2 - 500 kV</t>
  </si>
  <si>
    <t>Servicios Auxiliares AC y DC tipo 3 - 500 kV</t>
  </si>
  <si>
    <t>Servicios Auxiliares AC y DC tipo 4 - 500 kV</t>
  </si>
  <si>
    <t>Servicios auxiliares caseta control - 500 kV</t>
  </si>
  <si>
    <t>Sistema de respaldo de telecomunicaciones - 500 kV</t>
  </si>
  <si>
    <t>Sistema gestion protecciones - 500 kV</t>
  </si>
  <si>
    <t>Sistema gestion registradores - 500 kV</t>
  </si>
  <si>
    <t>Sistema Registro de fallas - 500 kV</t>
  </si>
  <si>
    <t>COLUMNA EN ACERO - 500 kV</t>
  </si>
  <si>
    <t>BASE PARA INTERRUPTOR 500 kV</t>
  </si>
  <si>
    <t>BASE PARA TRANSFORMADOR DE TENSIÓN 500 kV</t>
  </si>
  <si>
    <t>BASE PARA TRANSFORMADOR DE CORRIENTE 500 kV</t>
  </si>
  <si>
    <t>BASE PARA SECCIONADOR DE APERTURA VERTICAL 500 kV</t>
  </si>
  <si>
    <t>BASE PARA SECCIONADOR CON CUCHILLA DE PUESTA A TIERRA 500 kV</t>
  </si>
  <si>
    <t>BASE PARA AISLADOR POSTE 500 kV</t>
  </si>
  <si>
    <t>BASE PARARRAYOS 500 kV</t>
  </si>
  <si>
    <t>MONTAJE NT6 500 kV</t>
  </si>
  <si>
    <t>Material Conexión AT - 500 kV</t>
  </si>
  <si>
    <t>TENSIÓN</t>
  </si>
  <si>
    <t>INTERRUPTOR 500 KV</t>
  </si>
  <si>
    <t>ACERO ESTRUCTURAL POR 1000 Kg</t>
  </si>
  <si>
    <t>INGENIERÍA NT6 500 kV</t>
  </si>
  <si>
    <t>INGENIERIA DE BAHIA DIFERENTES CONFIGURACIONES 500 kV</t>
  </si>
  <si>
    <t>INTERVENTORÍA NT6 500 kV</t>
  </si>
  <si>
    <t>INTERVENTORÍA DE BAHIA DIFERENTES CONFIGURACIONES 500 kV</t>
  </si>
  <si>
    <t>ADMINISTRACIÓN NT6 500 kV</t>
  </si>
  <si>
    <t xml:space="preserve"> ADMINISTRACIÓN DE BAHIA DIFERENTES CONFIGURACIONES 500 kV</t>
  </si>
  <si>
    <t>Bahía de Transformador Configuración DBT, 500 kV</t>
  </si>
  <si>
    <t>Bahía de Transformador Configuración DB, 500 kV</t>
  </si>
  <si>
    <t>COSTOS 
FINANCIEROS</t>
  </si>
  <si>
    <t>Item:</t>
  </si>
  <si>
    <t xml:space="preserve"> Precios (COP Dic 17)</t>
  </si>
  <si>
    <r>
      <t>BANCO DE DUCTOS 6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4". ZONA DURA. ANDÉN DE CONCRETO</t>
    </r>
  </si>
  <si>
    <r>
      <t>BANCO DE DUCTOS 6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4". ZONA VERDE</t>
    </r>
  </si>
  <si>
    <r>
      <t>BANCO DE DUCTOS 6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 PVC. BAJO CALZADA EN PAVIMENTO</t>
    </r>
  </si>
  <si>
    <r>
      <t>m</t>
    </r>
    <r>
      <rPr>
        <vertAlign val="superscript"/>
        <sz val="10"/>
        <rFont val="Bookman Old Style"/>
        <family val="1"/>
      </rPr>
      <t>3</t>
    </r>
  </si>
  <si>
    <r>
      <t>m</t>
    </r>
    <r>
      <rPr>
        <vertAlign val="superscript"/>
        <sz val="10"/>
        <rFont val="Bookman Old Style"/>
        <family val="1"/>
      </rPr>
      <t>2</t>
    </r>
  </si>
  <si>
    <r>
      <t>BANCO DE DUCTOS 2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4". ANDÉN DE CONCRETO</t>
    </r>
  </si>
  <si>
    <r>
      <t>BANCO DE DUCTOS 2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4". ZONA VERDE</t>
    </r>
  </si>
  <si>
    <r>
      <t>BANCO DE DUCTOS 4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4". ANDÉN DE CONCRETO</t>
    </r>
  </si>
  <si>
    <r>
      <t>BANCO DE DUCTOS 4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4". ZONA VERDE</t>
    </r>
  </si>
  <si>
    <r>
      <t>BANCO DE DUCTOS 6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4" + 3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6". ANDÉN DE CONCRETO</t>
    </r>
  </si>
  <si>
    <r>
      <t>BANCO DE DUCTOS 6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6". ANDÉN DE CONCRETO</t>
    </r>
  </si>
  <si>
    <r>
      <t>BANCO DE DUCTOS 6</t>
    </r>
    <r>
      <rPr>
        <b/>
        <sz val="10"/>
        <rFont val="Bookman Old Style"/>
        <family val="1"/>
      </rPr>
      <t>ø</t>
    </r>
    <r>
      <rPr>
        <b/>
        <i/>
        <sz val="10"/>
        <rFont val="Bookman Old Style"/>
        <family val="1"/>
      </rPr>
      <t>6". ZONA VERDE</t>
    </r>
  </si>
  <si>
    <r>
      <t>m</t>
    </r>
    <r>
      <rPr>
        <vertAlign val="superscript"/>
        <sz val="10"/>
        <rFont val="Bookman Old Style"/>
        <family val="1"/>
      </rPr>
      <t>3</t>
    </r>
    <r>
      <rPr>
        <sz val="11"/>
        <color theme="1"/>
        <rFont val="Calibri"/>
        <family val="2"/>
        <scheme val="minor"/>
      </rPr>
      <t/>
    </r>
  </si>
  <si>
    <r>
      <t>Costo por m</t>
    </r>
    <r>
      <rPr>
        <vertAlign val="superscript"/>
        <sz val="10"/>
        <rFont val="Bookman Old Style"/>
        <family val="1"/>
      </rPr>
      <t xml:space="preserve">2 </t>
    </r>
    <r>
      <rPr>
        <sz val="10"/>
        <rFont val="Bookman Old Style"/>
        <family val="1"/>
      </rPr>
      <t>(Incluyendo Sala de Control, Cuarto de Servidores e Instalaciones dedicadas)</t>
    </r>
  </si>
  <si>
    <r>
      <t>m</t>
    </r>
    <r>
      <rPr>
        <vertAlign val="superscript"/>
        <sz val="10"/>
        <color theme="1"/>
        <rFont val="Bookman Old Style"/>
        <family val="1"/>
      </rPr>
      <t>3</t>
    </r>
  </si>
  <si>
    <r>
      <t>m</t>
    </r>
    <r>
      <rPr>
        <vertAlign val="superscript"/>
        <sz val="11"/>
        <rFont val="Bookman Old Style"/>
        <family val="1"/>
      </rPr>
      <t>3</t>
    </r>
  </si>
  <si>
    <r>
      <t>m</t>
    </r>
    <r>
      <rPr>
        <vertAlign val="superscript"/>
        <sz val="11"/>
        <rFont val="Bookman Old Style"/>
        <family val="1"/>
      </rPr>
      <t>2</t>
    </r>
  </si>
  <si>
    <t>MATERIALES 
DE OBRA</t>
  </si>
  <si>
    <t>X</t>
  </si>
  <si>
    <t>Control Subestación (valor por bahía)</t>
  </si>
  <si>
    <t>Costo DDP  500 kV</t>
  </si>
  <si>
    <t>Costo DDP 230 kV</t>
  </si>
  <si>
    <t>Costo DDP  NT4</t>
  </si>
  <si>
    <t>Costo DDP  NT3</t>
  </si>
  <si>
    <t>Costo DDP NT2</t>
  </si>
  <si>
    <t>Costo DDP  SISTEMA DE CONTROL DE SUBESTACIÓN SCS</t>
  </si>
  <si>
    <t>km de conductor/fase aéreo urbano - Desnudo - Aluminio - calibre 14</t>
  </si>
  <si>
    <t>Palomilla|Puesta a tierra|Caja derivación acometidas</t>
  </si>
  <si>
    <t>km de conductor/fase aéreo urbano - Aislado - Aluminio - calibre 4</t>
  </si>
  <si>
    <t>Poste metálico - 8 m - rural- retención - red común</t>
  </si>
  <si>
    <t>Poste metálico - 10 m - rural- retención - red común</t>
  </si>
  <si>
    <t>Poste metálico - 12 m - rural- retención - red común</t>
  </si>
  <si>
    <t>Poste metálico - 8 m -urbano- suspensión - red común</t>
  </si>
  <si>
    <t>Poste metálico - 10 m - urbano- suspensión - red común</t>
  </si>
  <si>
    <t>Poste metálico - 12 m - urbano- suspensión - red común</t>
  </si>
  <si>
    <t>Poste metálico - 8 m - rural- suspensión - red común</t>
  </si>
  <si>
    <t>Poste metálico - 10 m - rural- suspensión - red común</t>
  </si>
  <si>
    <t>Poste metálico - 12 m - rural- suspensión - red común</t>
  </si>
  <si>
    <t>Poste metálico - 8 m -urbano- retención - red común</t>
  </si>
  <si>
    <t>Poste metálico - 10 m - urbano- retención - red común</t>
  </si>
  <si>
    <t>Poste metálico - 12 m - urbano- retención - red común</t>
  </si>
  <si>
    <t>Poste metálico - 8 m -urbano- suspensión - red trenzada</t>
  </si>
  <si>
    <t>Poste metálico - 10 m - urbano- suspensión - red trenzada</t>
  </si>
  <si>
    <t>Poste metálico - 12 m - urbano- suspensión - red trenzada</t>
  </si>
  <si>
    <t>Poste metálico - 8 m - rural- suspensión - red trenzada</t>
  </si>
  <si>
    <t>Poste metálico - 10 m - rural- suspensión - red trenzada</t>
  </si>
  <si>
    <t>Poste metálico - 12 m - rural- suspensión - red trenzada</t>
  </si>
  <si>
    <t>Poste metálico - 8 m -urbano- retención - red trenzada</t>
  </si>
  <si>
    <t>Poste metálico - 10 m - urbano- retención - red trenzada</t>
  </si>
  <si>
    <t>Poste metálico - 12 m - urbano- retención - red trenzada</t>
  </si>
  <si>
    <t>Poste metálico - 8 m - rural- retención - red trenzada</t>
  </si>
  <si>
    <t>Poste metálico - 10 m - rural- retención - red trenzada</t>
  </si>
  <si>
    <t>Poste metálico - 12 m - rural- retención - red trenzada</t>
  </si>
  <si>
    <t>km de conductor/fase  aéreo urbano - Aislado - Aluminio - calibre 8</t>
  </si>
  <si>
    <t>km de conductor/fase  aéreo urbano - Aislado - Aluminio - calibre 10</t>
  </si>
  <si>
    <t>km de conductor/fase  aéreo urbano - Aislado - Aluminio - calibre 12</t>
  </si>
  <si>
    <t>km de conductor/fase  aéreo urbano - Aislado - Aluminio - calibre 6</t>
  </si>
  <si>
    <t>km de conductor/fase aéreo urbano - Trenzado - Aluminio - calibre 6</t>
  </si>
  <si>
    <t>km de conductor/fase aéreo urbano - Trenzado - Aluminio - calibre 8</t>
  </si>
  <si>
    <t>km de conductor/fase aéreo urbano - Trenzado - Aluminio - calibre 10</t>
  </si>
  <si>
    <t>km de conductor/fase aéreo urbano - Trenzado - Aluminio - calibre 12</t>
  </si>
  <si>
    <t>km de conductor/fase aéreo rural - Aislado - Aluminio - calibre 6</t>
  </si>
  <si>
    <t>km de conductor/fase aéreo rural - Aislado - Aluminio - calibre 8</t>
  </si>
  <si>
    <t>km de conductor/fase aéreo rural - Aislado - Aluminio - calibre 10</t>
  </si>
  <si>
    <t>km de conductor/fase aéreo rural - Aislado - Aluminio - calibre 12</t>
  </si>
  <si>
    <t>km de conductor/fase aéreo rural - Trenzado - Aluminio - calibre 6</t>
  </si>
  <si>
    <t>km de conductor/fase aéreo rural - Trenzado - Aluminio - calibre 8</t>
  </si>
  <si>
    <t>km de conductor/fase aéreo rural - Trenzado - Aluminio - calibre 10</t>
  </si>
  <si>
    <t>km de conductor/fase aéreo rural - Trenzado - Aluminio - calibre 12</t>
  </si>
  <si>
    <t>km de conductor/fase subterráneo urbano - Aislado - Aluminio - calibre 6</t>
  </si>
  <si>
    <t>km de conductor/fase subterráneo urbano - Aislado - Aluminio - calibre 8</t>
  </si>
  <si>
    <t>km de conductor/fase subterráneo urbano - Aislado - Aluminio - calibre 10</t>
  </si>
  <si>
    <t>km de conductor/fase subterráneo urbano - Aislado - Aluminio - calibre 12</t>
  </si>
  <si>
    <t>km de conductor/fase subterráneo rural - Aislado - Aluminio - calibre &lt; 6</t>
  </si>
  <si>
    <t>km de conductor/fase subterráneo rural - Aislado - Aluminio - calibre 4</t>
  </si>
  <si>
    <t>km de conductor/fase subterráneo rural - Aislado - Aluminio - calibre 2</t>
  </si>
  <si>
    <t>km de conductor/fase subterráneo rural - Aislado - Aluminio - calibre 1</t>
  </si>
  <si>
    <t>km de conductor/fase subterráneo rural - Aislado - Aluminio - calibre  1/0</t>
  </si>
  <si>
    <t>km de conductor/fase subterráneo rural - Aislado - Aluminio - calibre  2/0</t>
  </si>
  <si>
    <t>km de conductor/fase subterráneo rural - Aislado - Aluminio - calibre  3/0</t>
  </si>
  <si>
    <t>km de conductor/fase subterráneo rural - Aislado - Aluminio - calibre  4/0</t>
  </si>
  <si>
    <t>km de conductor/fase subterráneo rural - Aislado - Aluminio - calibre 250</t>
  </si>
  <si>
    <t>km de conductor/fase subterráneo rural - Aislado - Aluminio - calibre  6/0</t>
  </si>
  <si>
    <t>km de conductor/fase subterráneo rural - Aislado - Aluminio - calibre 350</t>
  </si>
  <si>
    <t>km de conductor/fase subterráneo rural - Aislado - Cobre - calibre 12</t>
  </si>
  <si>
    <t>km de conductor/fase subterráneo rural - Aislado - Cobre - calibre 10</t>
  </si>
  <si>
    <t>km de conductor/fase subterráneo rural - Aislado - Cobre - calibre 8</t>
  </si>
  <si>
    <t>km de conductor/fase subterráneo rural - Aislado - Cobre - calibre 6</t>
  </si>
  <si>
    <t>km de conductor/fase subterráneo rural - Aislado - Cobre - calibre 4</t>
  </si>
  <si>
    <t>km de conductor/fase subterráneo rural - Aislado - Cobre - calibre 2</t>
  </si>
  <si>
    <t>km de conductor/fase subterráneo rural - Aislado - Cobre - calibre 1</t>
  </si>
  <si>
    <t>km de conductor/fase subterráneo rural - Aislado - Cobre - calibre  1/0</t>
  </si>
  <si>
    <t>km de conductor/fase subterráneo rural - Aislado - Cobre - calibre  2/0</t>
  </si>
  <si>
    <t>km de conductor/fase subterráneo rural - Aislado - Cobre - calibre  3/0</t>
  </si>
  <si>
    <t>km de conductor/fase subterráneo rural - Aislado - Cobre - calibre  4/0</t>
  </si>
  <si>
    <t>km de conductor/fase subterráneo rural - Aislado - Cobre - calibre 250</t>
  </si>
  <si>
    <t>km de conductor/fase subterráneo rural - Aislado - Cobre - calibre  6/0</t>
  </si>
  <si>
    <t>km de conductor/fase subterráneo rural - Aislado - Cobre - calibre 350</t>
  </si>
  <si>
    <t>km de conductor/fase subterráneo rural - Aislado - Cobre - calibre 400</t>
  </si>
  <si>
    <t>km de conductor/fase subterráneo rural - Aislado - Cobre - calibre 500</t>
  </si>
  <si>
    <t>km de conductor/fase subterráneo rural - Desnudo - Aluminio - calibre 14</t>
  </si>
  <si>
    <t>km de conductor/fase subterráneo rural - Desnudo - Aluminio - calibre 12</t>
  </si>
  <si>
    <t>km de conductor/fase subterráneo rural - Desnudo - Aluminio - calibre 10</t>
  </si>
  <si>
    <t>km de conductor/fase subterráneo rural - Desnudo - Aluminio - calibre 8</t>
  </si>
  <si>
    <t>km de conductor/fase subterráneo rural - Desnudo - Aluminio - calibre 6</t>
  </si>
  <si>
    <t>km de conductor/fase subterráneo rural - Desnudo - Aluminio - calibre 4</t>
  </si>
  <si>
    <t>km de conductor/fase subterráneo rural - Desnudo - Aluminio - calibre 2</t>
  </si>
  <si>
    <t>km de conductor/fase subterráneo rural - Desnudo - Aluminio - calibre 1</t>
  </si>
  <si>
    <t>km de conductor/fase subterráneo rural - Desnudo - Aluminio - calibre  1/0</t>
  </si>
  <si>
    <t>km de conductor/fase subterráneo rural - Desnudo - Aluminio - calibre  2/0</t>
  </si>
  <si>
    <t>km de conductor/fase subterráneo rural - Desnudo - Aluminio - calibre  3/0</t>
  </si>
  <si>
    <t>km de conductor/fase subterráneo rural - Desnudo - Aluminio - calibre  4/0</t>
  </si>
  <si>
    <t>km de conductor/fase subterráneo rural - Desnudo - Aluminio - calibre  6/0</t>
  </si>
  <si>
    <t>km de conductor/fase subterráneo rural - Desnudo - Aluminio - calibre 180</t>
  </si>
  <si>
    <t>km de conductor/fase subterráneo rural - Desnudo - Aluminio - calibre 336</t>
  </si>
  <si>
    <t>km de conductor/fase subterráneo rural - Desnudo - Cobre - calibre &lt; 10</t>
  </si>
  <si>
    <t>km de conductor/fase subterráneo rural - Desnudo - Cobre - calibre 8</t>
  </si>
  <si>
    <t>km de conductor/fase subterráneo rural - Desnudo - Cobre - calibre 6</t>
  </si>
  <si>
    <t>km de conductor/fase subterráneo rural - Desnudo - Cobre - calibre 4</t>
  </si>
  <si>
    <t>km de conductor/fase subterráneo rural - Desnudo - Cobre - calibre 2</t>
  </si>
  <si>
    <t>km de conductor/fase subterráneo rural - Desnudo - Cobre - calibre 1</t>
  </si>
  <si>
    <t>km de conductor/fase subterráneo rural - Desnudo - Cobre - calibre  1/0</t>
  </si>
  <si>
    <t>km de conductor/fase subterráneo rural - Desnudo - Cobre - calibre  2/0</t>
  </si>
  <si>
    <t>km de conductor/fase subterráneo rural - Desnudo - Cobre - calibre  6/0</t>
  </si>
  <si>
    <t>km de conductor/fase subterráneo rural - Desnudo - Cobre - calibre 750</t>
  </si>
  <si>
    <t>km de conductor/fase subterráneo rural - Trenzado - Aluminio - calibre &lt; 6</t>
  </si>
  <si>
    <t>km de conductor/fase subterráneo rural - Trenzado - Aluminio - calibre 4</t>
  </si>
  <si>
    <t>km de conductor/fase subterráneo rural - Trenzado - Aluminio - calibre 2</t>
  </si>
  <si>
    <t>km de conductor/fase subterráneo rural - Trenzado - Aluminio - calibre  1/0</t>
  </si>
  <si>
    <t>km de conductor/fase subterráneo rural - Trenzado - Aluminio - calibre  2/0</t>
  </si>
  <si>
    <t>km de conductor/fase subterráneo rural - Trenzado - Aluminio - calibre  4/0</t>
  </si>
  <si>
    <t>km de conductor/fase subterráneo rural - Trenzado - Cobre - calibre 12</t>
  </si>
  <si>
    <t>km de conductor/fase subterráneo rural - Trenzado - Cobre - calibre 10</t>
  </si>
  <si>
    <t>km de conductor/fase subterráneo rural - Trenzado - Cobre - calibre 8</t>
  </si>
  <si>
    <t>km de conductor/fase subterráneo rural - Trenzado - Cobre - calibre 6</t>
  </si>
  <si>
    <t>km de conductor/fase subterráneo rural - Trenzado - Cobre - calibre 4</t>
  </si>
  <si>
    <t>km de conductor/fase subterráneo rural - Trenzado - Cobre - calibre 2</t>
  </si>
  <si>
    <t>km de conductor/fase subterráneo rural - Trenzado - Cobre - calibre  1/0</t>
  </si>
  <si>
    <t>km de conductor/fase subterráneo rural - Trenzado - Cobre - calibre  2/0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</si>
</sst>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0">
    <numFmt numFmtId="43" formatCode="_-* #,##0.00_-;\-* #,##0.00_-;_-* &quot;-&quot;??_-;_-@_-"/>
    <numFmt numFmtId="164" formatCode="_(* #,##0_);_(* \(#,##0\);_(* &quot;-&quot;_);_(@_)"/>
    <numFmt numFmtId="165" formatCode="_(&quot;$&quot;\ * #,##0.00_);_(&quot;$&quot;\ * \(#,##0.00\);_(&quot;$&quot;\ * &quot;-&quot;??_);_(@_)"/>
    <numFmt numFmtId="166" formatCode="_(* #,##0.00_);_(* \(#,##0.00\);_(* &quot;-&quot;??_);_(@_)"/>
    <numFmt numFmtId="167" formatCode="_-&quot;$&quot;* #,##0.00_-;\-&quot;$&quot;* #,##0.00_-;_-&quot;$&quot;* &quot;-&quot;??_-;_-@_-"/>
    <numFmt numFmtId="168" formatCode="_(&quot;$&quot;* #,##0.00_);_(&quot;$&quot;* \(#,##0.00\);_(&quot;$&quot;* &quot;-&quot;??_);_(@_)"/>
    <numFmt numFmtId="169" formatCode="_([$€-2]* #,##0.00_);_([$€-2]* \(#,##0.00\);_([$€-2]* &quot;-&quot;??_)"/>
    <numFmt numFmtId="170" formatCode="_(&quot;$&quot;\ * #,##0_);_(&quot;$&quot;\ * \(#,##0\);_(&quot;$&quot;\ * &quot;-&quot;??_);_(@_)"/>
    <numFmt numFmtId="171" formatCode="_-* #,##0.00\ &quot;pta&quot;_-;\-* #,##0.00\ &quot;pta&quot;_-;_-* &quot;-&quot;??\ &quot;pta&quot;_-;_-@_-"/>
    <numFmt numFmtId="172" formatCode="[$$-240A]\ #,##0.00"/>
    <numFmt numFmtId="173" formatCode="_-* #,##0\ _p_t_a_-;\-* #,##0\ _p_t_a_-;_-* &quot;-&quot;\ _p_t_a_-;_-@_-"/>
    <numFmt numFmtId="174" formatCode="_-* #,##0.00\ _$_-;\-* #,##0.00\ _$_-;_-* &quot;-&quot;\ _$_-;_-@_-"/>
    <numFmt numFmtId="175" formatCode="[$$-240A]\ #,##0"/>
    <numFmt numFmtId="176" formatCode="_([$$-240A]\ * #,##0.00_);_([$$-240A]\ * \(#,##0.00\);_([$$-240A]\ * &quot;-&quot;??_);_(@_)"/>
    <numFmt numFmtId="177" formatCode="_-* #,##0.0\ _$_-;\-* #,##0.0\ _$_-;_-* &quot;-&quot;\ _$_-;_-@_-"/>
    <numFmt numFmtId="178" formatCode="[$$-2C0A]\ #,##0.00"/>
    <numFmt numFmtId="179" formatCode="0.0"/>
    <numFmt numFmtId="180" formatCode="&quot;$&quot;\ #,##0"/>
    <numFmt numFmtId="181" formatCode="&quot;$&quot;\ #,##0.00"/>
    <numFmt numFmtId="182" formatCode="_-* #,##0\ _$_-;\-* #,##0\ _$_-;_-* &quot;-&quot;\ _$_-;_-@_-"/>
    <numFmt numFmtId="183" formatCode="_(* #,##0_);_(* \(#,##0\);_(* &quot;-&quot;??_);_(@_)"/>
    <numFmt numFmtId="184" formatCode="_ &quot;$&quot;\ * #,##0.00_ ;_ &quot;$&quot;\ * \-#,##0.00_ ;_ &quot;$&quot;\ * &quot;-&quot;??_ ;_ @_ "/>
    <numFmt numFmtId="185" formatCode="0.000"/>
    <numFmt numFmtId="186" formatCode="&quot;$&quot;\ #,##0.0"/>
    <numFmt numFmtId="187" formatCode="_(&quot;$&quot;\ * #,##0.0_);_(&quot;$&quot;\ * \(#,##0.0\);_(&quot;$&quot;\ * &quot;-&quot;??_);_(@_)"/>
    <numFmt numFmtId="188" formatCode="dd/mm/yyyy;@"/>
    <numFmt numFmtId="189" formatCode="0.000%"/>
    <numFmt numFmtId="190" formatCode="0.0%"/>
    <numFmt numFmtId="191" formatCode="#,##0.00\ &quot;€&quot;;[Red]\-#,##0.00\ &quot;€&quot;"/>
    <numFmt numFmtId="192" formatCode="_ * #,##0.00_ ;_ * \-#,##0.00_ ;_ * &quot;-&quot;??_ ;_ @_ "/>
    <numFmt numFmtId="193" formatCode="yyyy/mm/dd"/>
    <numFmt numFmtId="194" formatCode="_(#,##0.0_)_0_0_0;[Red]_(\(#,##0.0\)_0_0_0;_(&quot;-&quot;??_);_(@_)"/>
    <numFmt numFmtId="195" formatCode="_-* #,##0.00\ &quot;$&quot;_-;\-* #,##0.00\ &quot;$&quot;_-;_-* &quot;-&quot;??\ &quot;$&quot;_-;_-@_-"/>
    <numFmt numFmtId="196" formatCode=";;;"/>
    <numFmt numFmtId="197" formatCode="_-* #,##0.00\ _€_-;\-* #,##0.00\ _€_-;_-* &quot;-&quot;??\ _€_-;_-@_-"/>
    <numFmt numFmtId="198" formatCode="_ &quot;$&quot;\ * #,##0.0000_ ;_ &quot;$&quot;\ * \-#,##0.0000_ ;_ &quot;$&quot;\ * &quot;-&quot;??_ ;_ @_ "/>
    <numFmt numFmtId="199" formatCode="_-&quot;$&quot;* #,##0_-;\-&quot;$&quot;* #,##0_-;_-&quot;$&quot;* &quot;-&quot;??_-;_-@_-"/>
    <numFmt numFmtId="200" formatCode="_([$$-240A]\ * #,##0_);_([$$-240A]\ * \(#,##0\);_([$$-240A]\ * &quot;-&quot;??_);_(@_)"/>
    <numFmt numFmtId="201" formatCode="_(* #,##0.0_);_(* \(#,##0.0\);_(* &quot;-&quot;??_);_(@_)"/>
    <numFmt numFmtId="202" formatCode="[$$-240A]#,##0.00"/>
    <numFmt numFmtId="203" formatCode="_(&quot;$&quot;\ * #,##0.000_);_(&quot;$&quot;\ * \(#,##0.000\);_(&quot;$&quot;\ * &quot;-&quot;??_);_(@_)"/>
    <numFmt numFmtId="204" formatCode="_(&quot;$&quot;\ * #,##0.0000_);_(&quot;$&quot;\ * \(#,##0.0000\);_(&quot;$&quot;\ * &quot;-&quot;??_);_(@_)"/>
    <numFmt numFmtId="205" formatCode="&quot;$&quot;#,##0.00"/>
    <numFmt numFmtId="206" formatCode="0.000000"/>
    <numFmt numFmtId="207" formatCode="_-* #,##0_-;\-* #,##0_-;_-* &quot;-&quot;??_-;_-@_-"/>
    <numFmt numFmtId="208" formatCode="&quot;$&quot;\ #,##0;[Red]&quot;$&quot;\ \-#,##0"/>
    <numFmt numFmtId="209" formatCode="&quot;$&quot;\ #,##0;[Red]&quot;$&quot;\ #,##0"/>
    <numFmt numFmtId="210" formatCode="0.00000000"/>
    <numFmt numFmtId="211" formatCode="mmm\-yyyy"/>
    <numFmt numFmtId="212" formatCode="_(&quot;$&quot;\ * #,##0.00000_);_(&quot;$&quot;\ * \(#,##0.00000\);_(&quot;$&quot;\ * &quot;-&quot;??_);_(@_)"/>
  </numFmts>
  <fonts count="14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7"/>
      <name val="Arial"/>
      <family val="2"/>
    </font>
    <font>
      <u/>
      <sz val="11"/>
      <color theme="10"/>
      <name val="Calibri"/>
      <family val="2"/>
    </font>
    <font>
      <sz val="11"/>
      <color indexed="8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i/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indexed="20"/>
      <name val="Calibri"/>
      <family val="2"/>
      <scheme val="minor"/>
    </font>
    <font>
      <sz val="10"/>
      <color indexed="17"/>
      <name val="Calibri"/>
      <family val="2"/>
      <scheme val="minor"/>
    </font>
    <font>
      <sz val="10"/>
      <color indexed="61"/>
      <name val="Calibri"/>
      <family val="2"/>
      <scheme val="minor"/>
    </font>
    <font>
      <sz val="10"/>
      <color indexed="12"/>
      <name val="Arial"/>
      <family val="2"/>
    </font>
    <font>
      <sz val="10"/>
      <color indexed="20"/>
      <name val="Arial"/>
      <family val="2"/>
    </font>
    <font>
      <b/>
      <sz val="10"/>
      <name val="Arial"/>
      <family val="2"/>
    </font>
    <font>
      <sz val="8"/>
      <color indexed="81"/>
      <name val="Tahoma"/>
      <family val="2"/>
    </font>
    <font>
      <sz val="10"/>
      <color indexed="17"/>
      <name val="Arial"/>
      <family val="2"/>
    </font>
    <font>
      <sz val="10"/>
      <color indexed="10"/>
      <name val="Arial"/>
      <family val="2"/>
    </font>
    <font>
      <b/>
      <sz val="8"/>
      <color indexed="81"/>
      <name val="Tahoma"/>
      <family val="2"/>
    </font>
    <font>
      <sz val="10"/>
      <color indexed="57"/>
      <name val="Calibri"/>
      <family val="2"/>
      <scheme val="minor"/>
    </font>
    <font>
      <sz val="10"/>
      <name val="MS Sans Serif"/>
      <family val="2"/>
    </font>
    <font>
      <sz val="11"/>
      <color rgb="FF000000"/>
      <name val="Calibri"/>
      <family val="2"/>
    </font>
    <font>
      <sz val="11"/>
      <color theme="0" tint="-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sz val="10"/>
      <name val="Courier"/>
      <family val="3"/>
    </font>
    <font>
      <u/>
      <sz val="10"/>
      <color indexed="12"/>
      <name val="Arial"/>
      <family val="2"/>
    </font>
    <font>
      <b/>
      <sz val="10"/>
      <color indexed="1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0"/>
      <color theme="10"/>
      <name val="Arial"/>
      <family val="2"/>
    </font>
    <font>
      <sz val="11"/>
      <color rgb="FFFF0000"/>
      <name val="Calibri"/>
      <family val="2"/>
      <scheme val="minor"/>
    </font>
    <font>
      <b/>
      <sz val="9"/>
      <name val="Bookman Old Style"/>
      <family val="1"/>
    </font>
    <font>
      <sz val="9"/>
      <color theme="1"/>
      <name val="Bookman Old Style"/>
      <family val="1"/>
    </font>
    <font>
      <sz val="9"/>
      <name val="Bookman Old Style"/>
      <family val="1"/>
    </font>
    <font>
      <sz val="8"/>
      <color rgb="FF000000"/>
      <name val="Bookman Old Style"/>
      <family val="1"/>
    </font>
    <font>
      <sz val="8"/>
      <name val="Bookman Old Style"/>
      <family val="1"/>
    </font>
    <font>
      <sz val="8"/>
      <color theme="1"/>
      <name val="Bookman Old Style"/>
      <family val="1"/>
    </font>
    <font>
      <sz val="10"/>
      <color theme="1"/>
      <name val="Bookman Old Style"/>
      <family val="1"/>
    </font>
    <font>
      <sz val="10"/>
      <color theme="0" tint="-0.34998626667073579"/>
      <name val="Bookman Old Style"/>
      <family val="1"/>
    </font>
    <font>
      <b/>
      <sz val="14"/>
      <color theme="1"/>
      <name val="Bookman Old Style"/>
      <family val="1"/>
    </font>
    <font>
      <sz val="8"/>
      <color theme="0" tint="-0.34998626667073579"/>
      <name val="Bookman Old Style"/>
      <family val="1"/>
    </font>
    <font>
      <b/>
      <sz val="8"/>
      <name val="Bookman Old Style"/>
      <family val="1"/>
    </font>
    <font>
      <b/>
      <sz val="8"/>
      <color theme="1"/>
      <name val="Bookman Old Style"/>
      <family val="1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8"/>
      <color rgb="FF000000"/>
      <name val="Bookman Old Style"/>
      <family val="1"/>
    </font>
    <font>
      <b/>
      <u/>
      <sz val="8"/>
      <color theme="10"/>
      <name val="Bookman Old Style"/>
      <family val="1"/>
    </font>
    <font>
      <b/>
      <sz val="10"/>
      <color theme="1"/>
      <name val="Bookman Old Style"/>
      <family val="1"/>
    </font>
    <font>
      <sz val="10"/>
      <color rgb="FF000000"/>
      <name val="Bookman Old Style"/>
      <family val="1"/>
    </font>
    <font>
      <u/>
      <sz val="10"/>
      <color theme="10"/>
      <name val="Bookman Old Style"/>
      <family val="1"/>
    </font>
    <font>
      <sz val="10"/>
      <name val="Bookman Old Style"/>
      <family val="1"/>
    </font>
    <font>
      <b/>
      <sz val="10"/>
      <name val="Bookman Old Style"/>
      <family val="1"/>
    </font>
    <font>
      <sz val="10"/>
      <color rgb="FFFF0000"/>
      <name val="Bookman Old Style"/>
      <family val="1"/>
    </font>
    <font>
      <sz val="11"/>
      <color theme="1"/>
      <name val="Bookman Old Style"/>
      <family val="1"/>
    </font>
    <font>
      <b/>
      <sz val="24"/>
      <color theme="1"/>
      <name val="Bookman Old Style"/>
      <family val="1"/>
    </font>
    <font>
      <sz val="14"/>
      <color theme="1"/>
      <name val="Bookman Old Style"/>
      <family val="1"/>
    </font>
    <font>
      <u/>
      <sz val="11"/>
      <color theme="10"/>
      <name val="Bookman Old Style"/>
      <family val="1"/>
    </font>
    <font>
      <b/>
      <sz val="9"/>
      <color theme="1"/>
      <name val="Bookman Old Style"/>
      <family val="1"/>
    </font>
    <font>
      <sz val="9"/>
      <color rgb="FF000000"/>
      <name val="Bookman Old Style"/>
      <family val="1"/>
    </font>
    <font>
      <sz val="36"/>
      <name val="Bookman Old Style"/>
      <family val="1"/>
    </font>
    <font>
      <b/>
      <sz val="12"/>
      <color theme="1"/>
      <name val="Bookman Old Style"/>
      <family val="1"/>
    </font>
    <font>
      <i/>
      <sz val="10"/>
      <color theme="1"/>
      <name val="Bookman Old Style"/>
      <family val="1"/>
    </font>
    <font>
      <b/>
      <i/>
      <sz val="10"/>
      <name val="Bookman Old Style"/>
      <family val="1"/>
    </font>
    <font>
      <i/>
      <sz val="10"/>
      <name val="Bookman Old Style"/>
      <family val="1"/>
    </font>
    <font>
      <vertAlign val="superscript"/>
      <sz val="10"/>
      <name val="Bookman Old Style"/>
      <family val="1"/>
    </font>
    <font>
      <b/>
      <sz val="14"/>
      <name val="Bookman Old Style"/>
      <family val="1"/>
    </font>
    <font>
      <b/>
      <sz val="11"/>
      <color theme="1"/>
      <name val="Bookman Old Style"/>
      <family val="1"/>
    </font>
    <font>
      <sz val="11"/>
      <name val="Bookman Old Style"/>
      <family val="1"/>
    </font>
    <font>
      <sz val="11"/>
      <color theme="0" tint="-0.14999847407452621"/>
      <name val="Bookman Old Style"/>
      <family val="1"/>
    </font>
    <font>
      <b/>
      <sz val="11"/>
      <color rgb="FF000000"/>
      <name val="Bookman Old Style"/>
      <family val="1"/>
    </font>
    <font>
      <sz val="11"/>
      <color rgb="FF000000"/>
      <name val="Bookman Old Style"/>
      <family val="1"/>
    </font>
    <font>
      <b/>
      <sz val="11"/>
      <name val="Bookman Old Style"/>
      <family val="1"/>
    </font>
    <font>
      <sz val="10"/>
      <color theme="0"/>
      <name val="Bookman Old Style"/>
      <family val="1"/>
    </font>
    <font>
      <sz val="10"/>
      <color indexed="8"/>
      <name val="Bookman Old Style"/>
      <family val="1"/>
    </font>
    <font>
      <sz val="11"/>
      <color theme="0"/>
      <name val="Bookman Old Style"/>
      <family val="1"/>
    </font>
    <font>
      <b/>
      <sz val="18"/>
      <name val="Bookman Old Style"/>
      <family val="1"/>
    </font>
    <font>
      <b/>
      <sz val="22"/>
      <name val="Bookman Old Style"/>
      <family val="1"/>
    </font>
    <font>
      <b/>
      <sz val="12"/>
      <name val="Bookman Old Style"/>
      <family val="1"/>
    </font>
    <font>
      <b/>
      <sz val="16"/>
      <name val="Bookman Old Style"/>
      <family val="1"/>
    </font>
    <font>
      <sz val="12"/>
      <name val="Bookman Old Style"/>
      <family val="1"/>
    </font>
    <font>
      <b/>
      <sz val="10"/>
      <color indexed="8"/>
      <name val="Bookman Old Style"/>
      <family val="1"/>
    </font>
    <font>
      <sz val="72"/>
      <color theme="1"/>
      <name val="Bookman Old Style"/>
      <family val="1"/>
    </font>
    <font>
      <sz val="11"/>
      <color rgb="FFFF0000"/>
      <name val="Bookman Old Style"/>
      <family val="1"/>
    </font>
    <font>
      <b/>
      <sz val="14"/>
      <color rgb="FFFF0000"/>
      <name val="Bookman Old Style"/>
      <family val="1"/>
    </font>
    <font>
      <vertAlign val="superscript"/>
      <sz val="10"/>
      <color theme="1"/>
      <name val="Bookman Old Style"/>
      <family val="1"/>
    </font>
    <font>
      <b/>
      <u/>
      <sz val="9"/>
      <color theme="10"/>
      <name val="Bookman Old Style"/>
      <family val="1"/>
    </font>
    <font>
      <u/>
      <sz val="11"/>
      <name val="Bookman Old Style"/>
      <family val="1"/>
    </font>
    <font>
      <b/>
      <sz val="24"/>
      <name val="Bookman Old Style"/>
      <family val="1"/>
    </font>
    <font>
      <b/>
      <u/>
      <sz val="9"/>
      <name val="Bookman Old Style"/>
      <family val="1"/>
    </font>
    <font>
      <vertAlign val="superscript"/>
      <sz val="11"/>
      <name val="Bookman Old Style"/>
      <family val="1"/>
    </font>
    <font>
      <b/>
      <sz val="7"/>
      <name val="Bookman Old Style"/>
      <family val="1"/>
    </font>
    <font>
      <b/>
      <sz val="10"/>
      <color rgb="FF000000"/>
      <name val="Bookman Old Style"/>
      <family val="1"/>
    </font>
    <font>
      <b/>
      <sz val="10"/>
      <color theme="0" tint="-0.34998626667073579"/>
      <name val="Bookman Old Style"/>
      <family val="1"/>
    </font>
    <font>
      <b/>
      <u/>
      <sz val="10"/>
      <color indexed="12"/>
      <name val="Bookman Old Style"/>
      <family val="1"/>
    </font>
    <font>
      <b/>
      <u/>
      <sz val="10"/>
      <name val="Bookman Old Style"/>
      <family val="1"/>
    </font>
    <font>
      <u/>
      <sz val="10"/>
      <name val="Bookman Old Style"/>
      <family val="1"/>
    </font>
    <font>
      <sz val="10"/>
      <color theme="4" tint="-0.249977111117893"/>
      <name val="Bookman Old Style"/>
      <family val="1"/>
    </font>
    <font>
      <sz val="10"/>
      <color theme="3"/>
      <name val="Bookman Old Style"/>
      <family val="1"/>
    </font>
    <font>
      <b/>
      <sz val="10"/>
      <color theme="4" tint="-0.249977111117893"/>
      <name val="Bookman Old Style"/>
      <family val="1"/>
    </font>
    <font>
      <b/>
      <i/>
      <sz val="10"/>
      <color theme="1"/>
      <name val="Bookman Old Style"/>
      <family val="1"/>
    </font>
    <font>
      <u/>
      <sz val="10"/>
      <color indexed="12"/>
      <name val="Bookman Old Style"/>
      <family val="1"/>
    </font>
    <font>
      <b/>
      <sz val="10"/>
      <color rgb="FFFF0000"/>
      <name val="Bookman Old Style"/>
      <family val="1"/>
    </font>
    <font>
      <b/>
      <sz val="10"/>
      <color theme="3"/>
      <name val="Bookman Old Style"/>
      <family val="1"/>
    </font>
  </fonts>
  <fills count="6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</fills>
  <borders count="18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dotted">
        <color indexed="39"/>
      </left>
      <right style="dotted">
        <color indexed="39"/>
      </right>
      <top style="dotted">
        <color indexed="39"/>
      </top>
      <bottom style="dotted">
        <color indexed="3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1"/>
      </left>
      <right/>
      <top/>
      <bottom style="thin">
        <color theme="1"/>
      </bottom>
      <diagonal/>
    </border>
    <border>
      <left/>
      <right style="medium">
        <color theme="1"/>
      </right>
      <top/>
      <bottom style="thin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/>
      <top style="medium">
        <color theme="1"/>
      </top>
      <bottom/>
      <diagonal/>
    </border>
    <border>
      <left/>
      <right style="medium">
        <color theme="1"/>
      </right>
      <top/>
      <bottom style="thin">
        <color indexed="64"/>
      </bottom>
      <diagonal/>
    </border>
    <border>
      <left/>
      <right style="medium">
        <color theme="1"/>
      </right>
      <top/>
      <bottom style="double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/>
      <bottom style="double">
        <color indexed="64"/>
      </bottom>
      <diagonal/>
    </border>
    <border>
      <left style="medium">
        <color theme="1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theme="1"/>
      </right>
      <top style="double">
        <color indexed="64"/>
      </top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/>
      <right style="medium">
        <color theme="1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theme="1"/>
      </right>
      <top/>
      <bottom style="medium">
        <color theme="1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 style="double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thin">
        <color indexed="64"/>
      </top>
      <bottom style="thin">
        <color theme="1"/>
      </bottom>
      <diagonal/>
    </border>
    <border>
      <left/>
      <right style="medium">
        <color theme="1"/>
      </right>
      <top style="thin">
        <color indexed="64"/>
      </top>
      <bottom style="thin">
        <color theme="1"/>
      </bottom>
      <diagonal/>
    </border>
    <border>
      <left/>
      <right style="medium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double">
        <color theme="1"/>
      </top>
      <bottom style="thin">
        <color indexed="64"/>
      </bottom>
      <diagonal/>
    </border>
    <border>
      <left style="medium">
        <color theme="1"/>
      </left>
      <right style="thin">
        <color theme="1"/>
      </right>
      <top style="double">
        <color theme="1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997">
    <xf numFmtId="0" fontId="0" fillId="0" borderId="0"/>
    <xf numFmtId="165" fontId="2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5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165" fontId="10" fillId="0" borderId="0" applyFont="0" applyFill="0" applyBorder="0" applyAlignment="0" applyProtection="0"/>
    <xf numFmtId="0" fontId="3" fillId="0" borderId="0"/>
    <xf numFmtId="0" fontId="3" fillId="0" borderId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6" fillId="0" borderId="0"/>
    <xf numFmtId="0" fontId="37" fillId="0" borderId="0"/>
    <xf numFmtId="173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84" fontId="3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4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44" fillId="12" borderId="0" applyNumberFormat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5" fillId="0" borderId="92" applyNumberFormat="0" applyFill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30" borderId="0" applyNumberFormat="0" applyBorder="0" applyAlignment="0" applyProtection="0"/>
    <xf numFmtId="0" fontId="50" fillId="14" borderId="0" applyNumberFormat="0" applyBorder="0" applyAlignment="0" applyProtection="0"/>
    <xf numFmtId="0" fontId="52" fillId="31" borderId="93" applyNumberFormat="0" applyAlignment="0" applyProtection="0"/>
    <xf numFmtId="0" fontId="53" fillId="0" borderId="0" applyNumberFormat="0" applyFill="0" applyBorder="0" applyAlignment="0" applyProtection="0"/>
    <xf numFmtId="0" fontId="47" fillId="0" borderId="94" applyNumberFormat="0" applyFill="0" applyAlignment="0" applyProtection="0"/>
    <xf numFmtId="0" fontId="48" fillId="0" borderId="95" applyNumberFormat="0" applyFill="0" applyAlignment="0" applyProtection="0"/>
    <xf numFmtId="0" fontId="49" fillId="0" borderId="96" applyNumberFormat="0" applyFill="0" applyAlignment="0" applyProtection="0"/>
    <xf numFmtId="166" fontId="3" fillId="0" borderId="0" applyFont="0" applyFill="0" applyBorder="0" applyAlignment="0" applyProtection="0"/>
    <xf numFmtId="0" fontId="51" fillId="31" borderId="97" applyNumberFormat="0" applyAlignment="0" applyProtection="0"/>
    <xf numFmtId="9" fontId="3" fillId="0" borderId="0" applyFont="0" applyFill="0" applyBorder="0" applyAlignment="0" applyProtection="0"/>
    <xf numFmtId="0" fontId="46" fillId="0" borderId="0" applyNumberFormat="0" applyFill="0" applyBorder="0" applyAlignment="0" applyProtection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" fillId="0" borderId="0"/>
    <xf numFmtId="19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2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0" fontId="55" fillId="32" borderId="98" applyNumberFormat="0" applyAlignment="0" applyProtection="0"/>
    <xf numFmtId="0" fontId="56" fillId="15" borderId="0" applyNumberFormat="0" applyBorder="0" applyAlignment="0" applyProtection="0"/>
    <xf numFmtId="0" fontId="49" fillId="0" borderId="0" applyNumberFormat="0" applyFill="0" applyBorder="0" applyAlignment="0" applyProtection="0"/>
    <xf numFmtId="0" fontId="57" fillId="18" borderId="93" applyNumberFormat="0" applyAlignment="0" applyProtection="0"/>
    <xf numFmtId="0" fontId="58" fillId="0" borderId="99" applyNumberFormat="0" applyFill="0" applyAlignment="0" applyProtection="0"/>
    <xf numFmtId="0" fontId="3" fillId="33" borderId="1" applyNumberFormat="0" applyFont="0" applyAlignment="0" applyProtection="0"/>
    <xf numFmtId="0" fontId="59" fillId="0" borderId="0" applyNumberFormat="0" applyFill="0" applyBorder="0" applyAlignment="0" applyProtection="0"/>
    <xf numFmtId="165" fontId="10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" fillId="0" borderId="0"/>
    <xf numFmtId="0" fontId="3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/>
    <xf numFmtId="183" fontId="3" fillId="0" borderId="0" applyFont="0" applyFill="0" applyBorder="0" applyAlignment="0" applyProtection="0"/>
    <xf numFmtId="0" fontId="60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0" fillId="0" borderId="0" applyFont="0" applyFill="0" applyBorder="0" applyAlignment="0" applyProtection="0"/>
    <xf numFmtId="0" fontId="61" fillId="0" borderId="0"/>
    <xf numFmtId="0" fontId="6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6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6" fillId="15" borderId="0" applyNumberFormat="0" applyBorder="0" applyAlignment="0" applyProtection="0"/>
    <xf numFmtId="0" fontId="56" fillId="15" borderId="0" applyNumberFormat="0" applyBorder="0" applyAlignment="0" applyProtection="0"/>
    <xf numFmtId="0" fontId="52" fillId="31" borderId="93" applyNumberFormat="0" applyAlignment="0" applyProtection="0"/>
    <xf numFmtId="0" fontId="52" fillId="31" borderId="93" applyNumberFormat="0" applyAlignment="0" applyProtection="0"/>
    <xf numFmtId="0" fontId="52" fillId="31" borderId="93" applyNumberFormat="0" applyAlignment="0" applyProtection="0"/>
    <xf numFmtId="0" fontId="55" fillId="32" borderId="98" applyNumberFormat="0" applyAlignment="0" applyProtection="0"/>
    <xf numFmtId="0" fontId="55" fillId="32" borderId="98" applyNumberFormat="0" applyAlignment="0" applyProtection="0"/>
    <xf numFmtId="0" fontId="58" fillId="0" borderId="99" applyNumberFormat="0" applyFill="0" applyAlignment="0" applyProtection="0"/>
    <xf numFmtId="0" fontId="58" fillId="0" borderId="99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7" fillId="18" borderId="93" applyNumberFormat="0" applyAlignment="0" applyProtection="0"/>
    <xf numFmtId="0" fontId="57" fillId="18" borderId="93" applyNumberFormat="0" applyAlignment="0" applyProtection="0"/>
    <xf numFmtId="165" fontId="60" fillId="0" borderId="0" applyFont="0" applyFill="0" applyBorder="0" applyAlignment="0" applyProtection="0"/>
    <xf numFmtId="0" fontId="6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50" fillId="14" borderId="0" applyNumberFormat="0" applyBorder="0" applyAlignment="0" applyProtection="0"/>
    <xf numFmtId="0" fontId="50" fillId="14" borderId="0" applyNumberFormat="0" applyBorder="0" applyAlignment="0" applyProtection="0"/>
    <xf numFmtId="0" fontId="50" fillId="14" borderId="0" applyNumberFormat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44" fillId="12" borderId="0" applyNumberFormat="0" applyBorder="0" applyAlignment="0" applyProtection="0"/>
    <xf numFmtId="0" fontId="44" fillId="12" borderId="0" applyNumberFormat="0" applyBorder="0" applyAlignment="0" applyProtection="0"/>
    <xf numFmtId="0" fontId="44" fillId="12" borderId="0" applyNumberFormat="0" applyBorder="0" applyAlignment="0" applyProtection="0"/>
    <xf numFmtId="0" fontId="44" fillId="12" borderId="0" applyNumberFormat="0" applyBorder="0" applyAlignment="0" applyProtection="0"/>
    <xf numFmtId="0" fontId="44" fillId="12" borderId="0" applyNumberFormat="0" applyBorder="0" applyAlignment="0" applyProtection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33" borderId="1" applyNumberFormat="0" applyFont="0" applyAlignment="0" applyProtection="0"/>
    <xf numFmtId="0" fontId="3" fillId="33" borderId="1" applyNumberFormat="0" applyFont="0" applyAlignment="0" applyProtection="0"/>
    <xf numFmtId="9" fontId="2" fillId="0" borderId="0" applyFont="0" applyFill="0" applyBorder="0" applyAlignment="0" applyProtection="0"/>
    <xf numFmtId="0" fontId="51" fillId="31" borderId="97" applyNumberFormat="0" applyAlignment="0" applyProtection="0"/>
    <xf numFmtId="0" fontId="51" fillId="31" borderId="97" applyNumberFormat="0" applyAlignment="0" applyProtection="0"/>
    <xf numFmtId="0" fontId="51" fillId="31" borderId="97" applyNumberFormat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47" fillId="0" borderId="94" applyNumberFormat="0" applyFill="0" applyAlignment="0" applyProtection="0"/>
    <xf numFmtId="0" fontId="47" fillId="0" borderId="94" applyNumberFormat="0" applyFill="0" applyAlignment="0" applyProtection="0"/>
    <xf numFmtId="0" fontId="47" fillId="0" borderId="94" applyNumberFormat="0" applyFill="0" applyAlignment="0" applyProtection="0"/>
    <xf numFmtId="0" fontId="48" fillId="0" borderId="95" applyNumberFormat="0" applyFill="0" applyAlignment="0" applyProtection="0"/>
    <xf numFmtId="0" fontId="48" fillId="0" borderId="95" applyNumberFormat="0" applyFill="0" applyAlignment="0" applyProtection="0"/>
    <xf numFmtId="0" fontId="48" fillId="0" borderId="95" applyNumberFormat="0" applyFill="0" applyAlignment="0" applyProtection="0"/>
    <xf numFmtId="0" fontId="49" fillId="0" borderId="96" applyNumberFormat="0" applyFill="0" applyAlignment="0" applyProtection="0"/>
    <xf numFmtId="0" fontId="49" fillId="0" borderId="96" applyNumberFormat="0" applyFill="0" applyAlignment="0" applyProtection="0"/>
    <xf numFmtId="0" fontId="49" fillId="0" borderId="96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92" applyNumberFormat="0" applyFill="0" applyAlignment="0" applyProtection="0"/>
    <xf numFmtId="0" fontId="45" fillId="0" borderId="92" applyNumberFormat="0" applyFill="0" applyAlignment="0" applyProtection="0"/>
    <xf numFmtId="0" fontId="45" fillId="0" borderId="92" applyNumberFormat="0" applyFill="0" applyAlignment="0" applyProtection="0"/>
    <xf numFmtId="0" fontId="45" fillId="0" borderId="92" applyNumberFormat="0" applyFill="0" applyAlignment="0" applyProtection="0"/>
    <xf numFmtId="0" fontId="45" fillId="0" borderId="92" applyNumberFormat="0" applyFill="0" applyAlignment="0" applyProtection="0"/>
    <xf numFmtId="183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3" fillId="0" borderId="0"/>
    <xf numFmtId="0" fontId="63" fillId="34" borderId="100" applyNumberFormat="0">
      <alignment horizontal="center" vertical="center"/>
      <protection locked="0"/>
    </xf>
    <xf numFmtId="193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95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2" fillId="0" borderId="0"/>
    <xf numFmtId="196" fontId="3" fillId="0" borderId="0" applyFont="0" applyFill="0" applyBorder="0" applyAlignment="0">
      <protection hidden="1"/>
    </xf>
    <xf numFmtId="0" fontId="3" fillId="6" borderId="0" applyNumberFormat="0" applyFont="0" applyBorder="0" applyAlignment="0"/>
    <xf numFmtId="0" fontId="2" fillId="0" borderId="0"/>
    <xf numFmtId="0" fontId="1" fillId="0" borderId="0"/>
    <xf numFmtId="175" fontId="1" fillId="0" borderId="0" applyFont="0" applyFill="0" applyBorder="0" applyAlignment="0" applyProtection="0"/>
    <xf numFmtId="0" fontId="2" fillId="0" borderId="0"/>
    <xf numFmtId="166" fontId="3" fillId="0" borderId="0" applyFont="0" applyFill="0" applyBorder="0" applyAlignment="0" applyProtection="0"/>
    <xf numFmtId="0" fontId="3" fillId="0" borderId="0"/>
    <xf numFmtId="0" fontId="64" fillId="35" borderId="101" applyNumberFormat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3" fillId="0" borderId="0"/>
    <xf numFmtId="0" fontId="3" fillId="0" borderId="0"/>
    <xf numFmtId="168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1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165" fontId="10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98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6" fillId="0" borderId="0" applyNumberFormat="0" applyFill="0" applyBorder="0" applyAlignment="0" applyProtection="0"/>
    <xf numFmtId="171" fontId="3" fillId="0" borderId="0" applyFont="0" applyFill="0" applyBorder="0" applyAlignment="0" applyProtection="0"/>
    <xf numFmtId="0" fontId="3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80" fillId="0" borderId="119" applyNumberFormat="0" applyFill="0" applyAlignment="0" applyProtection="0"/>
    <xf numFmtId="0" fontId="81" fillId="0" borderId="120" applyNumberFormat="0" applyFill="0" applyAlignment="0" applyProtection="0"/>
    <xf numFmtId="0" fontId="81" fillId="0" borderId="0" applyNumberFormat="0" applyFill="0" applyBorder="0" applyAlignment="0" applyProtection="0"/>
    <xf numFmtId="0" fontId="82" fillId="36" borderId="0" applyNumberFormat="0" applyBorder="0" applyAlignment="0" applyProtection="0"/>
    <xf numFmtId="0" fontId="83" fillId="37" borderId="0" applyNumberFormat="0" applyBorder="0" applyAlignment="0" applyProtection="0"/>
    <xf numFmtId="0" fontId="84" fillId="38" borderId="121" applyNumberFormat="0" applyAlignment="0" applyProtection="0"/>
    <xf numFmtId="0" fontId="85" fillId="39" borderId="122" applyNumberFormat="0" applyAlignment="0" applyProtection="0"/>
    <xf numFmtId="0" fontId="86" fillId="39" borderId="121" applyNumberFormat="0" applyAlignment="0" applyProtection="0"/>
    <xf numFmtId="0" fontId="87" fillId="0" borderId="123" applyNumberFormat="0" applyFill="0" applyAlignment="0" applyProtection="0"/>
    <xf numFmtId="0" fontId="67" fillId="0" borderId="0" applyNumberFormat="0" applyFill="0" applyBorder="0" applyAlignment="0" applyProtection="0"/>
    <xf numFmtId="0" fontId="2" fillId="40" borderId="124" applyNumberFormat="0" applyFont="0" applyAlignment="0" applyProtection="0"/>
    <xf numFmtId="0" fontId="88" fillId="0" borderId="0" applyNumberFormat="0" applyFill="0" applyBorder="0" applyAlignment="0" applyProtection="0"/>
    <xf numFmtId="0" fontId="40" fillId="0" borderId="125" applyNumberFormat="0" applyFill="0" applyAlignment="0" applyProtection="0"/>
    <xf numFmtId="0" fontId="65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47" borderId="0" applyNumberFormat="0" applyBorder="0" applyAlignment="0" applyProtection="0"/>
    <xf numFmtId="0" fontId="65" fillId="48" borderId="0" applyNumberFormat="0" applyBorder="0" applyAlignment="0" applyProtection="0"/>
    <xf numFmtId="0" fontId="65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65" fillId="52" borderId="0" applyNumberFormat="0" applyBorder="0" applyAlignment="0" applyProtection="0"/>
    <xf numFmtId="0" fontId="65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65" fillId="56" borderId="0" applyNumberFormat="0" applyBorder="0" applyAlignment="0" applyProtection="0"/>
    <xf numFmtId="0" fontId="65" fillId="57" borderId="0" applyNumberFormat="0" applyBorder="0" applyAlignment="0" applyProtection="0"/>
    <xf numFmtId="0" fontId="2" fillId="58" borderId="0" applyNumberFormat="0" applyBorder="0" applyAlignment="0" applyProtection="0"/>
    <xf numFmtId="0" fontId="2" fillId="59" borderId="0" applyNumberFormat="0" applyBorder="0" applyAlignment="0" applyProtection="0"/>
    <xf numFmtId="0" fontId="65" fillId="60" borderId="0" applyNumberFormat="0" applyBorder="0" applyAlignment="0" applyProtection="0"/>
    <xf numFmtId="0" fontId="65" fillId="61" borderId="0" applyNumberFormat="0" applyBorder="0" applyAlignment="0" applyProtection="0"/>
    <xf numFmtId="0" fontId="2" fillId="62" borderId="0" applyNumberFormat="0" applyBorder="0" applyAlignment="0" applyProtection="0"/>
    <xf numFmtId="0" fontId="2" fillId="63" borderId="0" applyNumberFormat="0" applyBorder="0" applyAlignment="0" applyProtection="0"/>
    <xf numFmtId="0" fontId="65" fillId="64" borderId="0" applyNumberFormat="0" applyBorder="0" applyAlignment="0" applyProtection="0"/>
    <xf numFmtId="0" fontId="89" fillId="0" borderId="0" applyNumberFormat="0" applyFill="0" applyBorder="0" applyAlignment="0" applyProtection="0"/>
  </cellStyleXfs>
  <cellXfs count="4013">
    <xf numFmtId="0" fontId="0" fillId="0" borderId="0" xfId="0"/>
    <xf numFmtId="0" fontId="4" fillId="0" borderId="0" xfId="0" applyFont="1" applyAlignment="1">
      <alignment horizontal="left"/>
    </xf>
    <xf numFmtId="165" fontId="0" fillId="0" borderId="0" xfId="0" applyNumberFormat="1"/>
    <xf numFmtId="0" fontId="0" fillId="4" borderId="0" xfId="0" applyFill="1"/>
    <xf numFmtId="0" fontId="3" fillId="2" borderId="10" xfId="8" applyFill="1" applyBorder="1" applyAlignment="1">
      <alignment horizontal="center"/>
    </xf>
    <xf numFmtId="0" fontId="3" fillId="2" borderId="10" xfId="8" applyFont="1" applyFill="1" applyBorder="1" applyAlignment="1">
      <alignment horizontal="center"/>
    </xf>
    <xf numFmtId="0" fontId="3" fillId="2" borderId="10" xfId="9" applyFill="1" applyBorder="1" applyAlignment="1">
      <alignment horizontal="center"/>
    </xf>
    <xf numFmtId="3" fontId="3" fillId="2" borderId="10" xfId="9" applyNumberFormat="1" applyFont="1" applyFill="1" applyBorder="1" applyAlignment="1">
      <alignment horizontal="left"/>
    </xf>
    <xf numFmtId="0" fontId="3" fillId="2" borderId="11" xfId="9" applyFill="1" applyBorder="1" applyAlignment="1">
      <alignment horizontal="center"/>
    </xf>
    <xf numFmtId="3" fontId="3" fillId="2" borderId="10" xfId="9" applyNumberFormat="1" applyFont="1" applyFill="1" applyBorder="1" applyAlignment="1"/>
    <xf numFmtId="0" fontId="3" fillId="5" borderId="10" xfId="8" applyFont="1" applyFill="1" applyBorder="1" applyAlignment="1">
      <alignment horizontal="center" vertical="center"/>
    </xf>
    <xf numFmtId="0" fontId="3" fillId="2" borderId="10" xfId="8" applyFont="1" applyFill="1" applyBorder="1" applyAlignment="1"/>
    <xf numFmtId="0" fontId="3" fillId="2" borderId="10" xfId="8" applyFill="1" applyBorder="1" applyAlignment="1"/>
    <xf numFmtId="3" fontId="3" fillId="2" borderId="10" xfId="8" applyNumberFormat="1" applyFont="1" applyFill="1" applyBorder="1" applyAlignment="1">
      <alignment horizontal="left" vertical="center"/>
    </xf>
    <xf numFmtId="0" fontId="3" fillId="2" borderId="10" xfId="9" applyFont="1" applyFill="1" applyBorder="1" applyAlignment="1"/>
    <xf numFmtId="3" fontId="3" fillId="2" borderId="10" xfId="9" applyNumberFormat="1" applyFont="1" applyFill="1" applyBorder="1" applyAlignment="1">
      <alignment horizontal="left" vertical="center"/>
    </xf>
    <xf numFmtId="0" fontId="3" fillId="2" borderId="11" xfId="9" applyFont="1" applyFill="1" applyBorder="1" applyAlignment="1"/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4" fontId="12" fillId="0" borderId="17" xfId="11" applyNumberFormat="1" applyFont="1" applyFill="1" applyBorder="1"/>
    <xf numFmtId="174" fontId="12" fillId="0" borderId="10" xfId="11" applyNumberFormat="1" applyFont="1" applyFill="1" applyBorder="1"/>
    <xf numFmtId="0" fontId="4" fillId="0" borderId="0" xfId="0" applyFont="1" applyBorder="1"/>
    <xf numFmtId="0" fontId="4" fillId="0" borderId="10" xfId="0" applyFont="1" applyBorder="1"/>
    <xf numFmtId="0" fontId="13" fillId="0" borderId="22" xfId="0" applyFont="1" applyBorder="1"/>
    <xf numFmtId="0" fontId="11" fillId="0" borderId="17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2" fillId="3" borderId="10" xfId="0" applyFont="1" applyFill="1" applyBorder="1" applyAlignment="1">
      <alignment horizontal="center"/>
    </xf>
    <xf numFmtId="0" fontId="14" fillId="0" borderId="10" xfId="0" applyFont="1" applyBorder="1"/>
    <xf numFmtId="0" fontId="11" fillId="0" borderId="22" xfId="0" applyFont="1" applyBorder="1"/>
    <xf numFmtId="0" fontId="11" fillId="0" borderId="14" xfId="0" applyFont="1" applyBorder="1" applyAlignment="1">
      <alignment horizontal="center"/>
    </xf>
    <xf numFmtId="0" fontId="12" fillId="0" borderId="14" xfId="0" applyFont="1" applyBorder="1"/>
    <xf numFmtId="0" fontId="12" fillId="0" borderId="10" xfId="0" applyFont="1" applyBorder="1" applyAlignment="1">
      <alignment horizontal="center"/>
    </xf>
    <xf numFmtId="0" fontId="12" fillId="0" borderId="14" xfId="0" applyFont="1" applyFill="1" applyBorder="1"/>
    <xf numFmtId="0" fontId="4" fillId="0" borderId="10" xfId="0" applyFont="1" applyBorder="1" applyAlignment="1">
      <alignment horizontal="center"/>
    </xf>
    <xf numFmtId="0" fontId="12" fillId="0" borderId="19" xfId="0" applyFont="1" applyBorder="1"/>
    <xf numFmtId="0" fontId="12" fillId="0" borderId="16" xfId="0" applyFont="1" applyBorder="1"/>
    <xf numFmtId="0" fontId="12" fillId="0" borderId="0" xfId="0" applyFont="1" applyBorder="1"/>
    <xf numFmtId="0" fontId="12" fillId="0" borderId="15" xfId="0" applyFont="1" applyBorder="1"/>
    <xf numFmtId="0" fontId="12" fillId="0" borderId="24" xfId="0" applyFont="1" applyBorder="1"/>
    <xf numFmtId="0" fontId="12" fillId="0" borderId="21" xfId="0" applyFont="1" applyBorder="1"/>
    <xf numFmtId="0" fontId="12" fillId="0" borderId="38" xfId="0" applyFont="1" applyBorder="1"/>
    <xf numFmtId="0" fontId="11" fillId="0" borderId="6" xfId="0" applyFont="1" applyFill="1" applyBorder="1" applyAlignment="1">
      <alignment horizontal="left"/>
    </xf>
    <xf numFmtId="0" fontId="12" fillId="0" borderId="25" xfId="0" applyFont="1" applyFill="1" applyBorder="1"/>
    <xf numFmtId="0" fontId="12" fillId="0" borderId="9" xfId="0" applyFont="1" applyFill="1" applyBorder="1"/>
    <xf numFmtId="178" fontId="12" fillId="0" borderId="15" xfId="0" applyNumberFormat="1" applyFont="1" applyFill="1" applyBorder="1" applyAlignment="1">
      <alignment horizontal="center" wrapText="1"/>
    </xf>
    <xf numFmtId="178" fontId="12" fillId="0" borderId="0" xfId="0" applyNumberFormat="1" applyFont="1" applyFill="1" applyBorder="1" applyAlignment="1">
      <alignment horizontal="center" wrapText="1"/>
    </xf>
    <xf numFmtId="0" fontId="12" fillId="0" borderId="24" xfId="0" applyFont="1" applyFill="1" applyBorder="1"/>
    <xf numFmtId="0" fontId="12" fillId="0" borderId="42" xfId="0" applyFont="1" applyFill="1" applyBorder="1" applyAlignment="1">
      <alignment horizontal="right" vertical="center"/>
    </xf>
    <xf numFmtId="179" fontId="12" fillId="0" borderId="13" xfId="0" applyNumberFormat="1" applyFont="1" applyFill="1" applyBorder="1" applyAlignment="1">
      <alignment horizontal="left" vertical="center"/>
    </xf>
    <xf numFmtId="0" fontId="11" fillId="3" borderId="15" xfId="0" applyFont="1" applyFill="1" applyBorder="1"/>
    <xf numFmtId="0" fontId="11" fillId="3" borderId="0" xfId="0" applyFont="1" applyFill="1" applyBorder="1"/>
    <xf numFmtId="0" fontId="12" fillId="3" borderId="0" xfId="0" applyFont="1" applyFill="1" applyBorder="1"/>
    <xf numFmtId="180" fontId="12" fillId="3" borderId="0" xfId="0" applyNumberFormat="1" applyFont="1" applyFill="1" applyBorder="1"/>
    <xf numFmtId="0" fontId="12" fillId="3" borderId="0" xfId="0" applyFont="1" applyFill="1" applyBorder="1" applyAlignment="1">
      <alignment horizontal="center"/>
    </xf>
    <xf numFmtId="0" fontId="12" fillId="3" borderId="6" xfId="0" applyFont="1" applyFill="1" applyBorder="1"/>
    <xf numFmtId="180" fontId="11" fillId="3" borderId="37" xfId="0" applyNumberFormat="1" applyFont="1" applyFill="1" applyBorder="1" applyAlignment="1">
      <alignment horizontal="center"/>
    </xf>
    <xf numFmtId="4" fontId="11" fillId="3" borderId="41" xfId="0" applyNumberFormat="1" applyFont="1" applyFill="1" applyBorder="1" applyAlignment="1">
      <alignment horizontal="center"/>
    </xf>
    <xf numFmtId="0" fontId="12" fillId="3" borderId="46" xfId="0" applyFont="1" applyFill="1" applyBorder="1"/>
    <xf numFmtId="180" fontId="12" fillId="3" borderId="46" xfId="0" applyNumberFormat="1" applyFont="1" applyFill="1" applyBorder="1"/>
    <xf numFmtId="0" fontId="12" fillId="3" borderId="46" xfId="0" applyFont="1" applyFill="1" applyBorder="1" applyAlignment="1">
      <alignment horizontal="center"/>
    </xf>
    <xf numFmtId="0" fontId="12" fillId="3" borderId="47" xfId="0" applyFont="1" applyFill="1" applyBorder="1"/>
    <xf numFmtId="180" fontId="11" fillId="3" borderId="47" xfId="0" applyNumberFormat="1" applyFont="1" applyFill="1" applyBorder="1" applyAlignment="1">
      <alignment horizontal="center"/>
    </xf>
    <xf numFmtId="181" fontId="12" fillId="3" borderId="48" xfId="0" applyNumberFormat="1" applyFont="1" applyFill="1" applyBorder="1" applyAlignment="1">
      <alignment horizontal="center"/>
    </xf>
    <xf numFmtId="0" fontId="11" fillId="3" borderId="37" xfId="0" applyFont="1" applyFill="1" applyBorder="1" applyAlignment="1">
      <alignment horizontal="centerContinuous"/>
    </xf>
    <xf numFmtId="181" fontId="17" fillId="3" borderId="49" xfId="0" applyNumberFormat="1" applyFont="1" applyFill="1" applyBorder="1" applyAlignment="1">
      <alignment horizontal="center"/>
    </xf>
    <xf numFmtId="180" fontId="12" fillId="3" borderId="37" xfId="0" applyNumberFormat="1" applyFont="1" applyFill="1" applyBorder="1" applyAlignment="1">
      <alignment horizontal="center"/>
    </xf>
    <xf numFmtId="0" fontId="12" fillId="3" borderId="37" xfId="0" applyFont="1" applyFill="1" applyBorder="1" applyAlignment="1">
      <alignment horizontal="center"/>
    </xf>
    <xf numFmtId="2" fontId="12" fillId="3" borderId="37" xfId="0" applyNumberFormat="1" applyFont="1" applyFill="1" applyBorder="1" applyAlignment="1">
      <alignment horizontal="center"/>
    </xf>
    <xf numFmtId="181" fontId="18" fillId="3" borderId="24" xfId="0" applyNumberFormat="1" applyFont="1" applyFill="1" applyBorder="1" applyAlignment="1"/>
    <xf numFmtId="181" fontId="18" fillId="3" borderId="24" xfId="0" applyNumberFormat="1" applyFont="1" applyFill="1" applyBorder="1"/>
    <xf numFmtId="2" fontId="12" fillId="3" borderId="50" xfId="0" applyNumberFormat="1" applyFont="1" applyFill="1" applyBorder="1" applyAlignment="1">
      <alignment horizontal="center"/>
    </xf>
    <xf numFmtId="181" fontId="18" fillId="3" borderId="48" xfId="0" applyNumberFormat="1" applyFont="1" applyFill="1" applyBorder="1"/>
    <xf numFmtId="0" fontId="12" fillId="3" borderId="15" xfId="0" applyFont="1" applyFill="1" applyBorder="1"/>
    <xf numFmtId="181" fontId="11" fillId="3" borderId="48" xfId="0" applyNumberFormat="1" applyFont="1" applyFill="1" applyBorder="1"/>
    <xf numFmtId="0" fontId="11" fillId="3" borderId="52" xfId="0" applyFont="1" applyFill="1" applyBorder="1"/>
    <xf numFmtId="181" fontId="12" fillId="3" borderId="48" xfId="0" applyNumberFormat="1" applyFont="1" applyFill="1" applyBorder="1"/>
    <xf numFmtId="0" fontId="11" fillId="3" borderId="54" xfId="0" applyFont="1" applyFill="1" applyBorder="1" applyAlignment="1">
      <alignment horizontal="centerContinuous"/>
    </xf>
    <xf numFmtId="181" fontId="17" fillId="3" borderId="24" xfId="0" applyNumberFormat="1" applyFont="1" applyFill="1" applyBorder="1" applyAlignment="1">
      <alignment horizontal="center"/>
    </xf>
    <xf numFmtId="0" fontId="12" fillId="0" borderId="35" xfId="0" applyFont="1" applyBorder="1"/>
    <xf numFmtId="4" fontId="12" fillId="0" borderId="29" xfId="0" applyNumberFormat="1" applyFont="1" applyFill="1" applyBorder="1" applyAlignment="1">
      <alignment horizontal="left"/>
    </xf>
    <xf numFmtId="4" fontId="12" fillId="0" borderId="30" xfId="0" applyNumberFormat="1" applyFont="1" applyFill="1" applyBorder="1" applyAlignment="1">
      <alignment horizontal="left"/>
    </xf>
    <xf numFmtId="4" fontId="12" fillId="3" borderId="10" xfId="0" applyNumberFormat="1" applyFont="1" applyFill="1" applyBorder="1" applyAlignment="1">
      <alignment horizontal="center"/>
    </xf>
    <xf numFmtId="180" fontId="12" fillId="3" borderId="10" xfId="0" applyNumberFormat="1" applyFont="1" applyFill="1" applyBorder="1" applyAlignment="1">
      <alignment horizontal="right"/>
    </xf>
    <xf numFmtId="180" fontId="12" fillId="3" borderId="10" xfId="0" applyNumberFormat="1" applyFont="1" applyFill="1" applyBorder="1"/>
    <xf numFmtId="181" fontId="19" fillId="3" borderId="24" xfId="0" applyNumberFormat="1" applyFont="1" applyFill="1" applyBorder="1"/>
    <xf numFmtId="0" fontId="12" fillId="0" borderId="15" xfId="0" applyFont="1" applyFill="1" applyBorder="1"/>
    <xf numFmtId="180" fontId="11" fillId="3" borderId="51" xfId="0" applyNumberFormat="1" applyFont="1" applyFill="1" applyBorder="1" applyAlignment="1">
      <alignment horizontal="center"/>
    </xf>
    <xf numFmtId="181" fontId="12" fillId="3" borderId="56" xfId="0" applyNumberFormat="1" applyFont="1" applyFill="1" applyBorder="1"/>
    <xf numFmtId="0" fontId="11" fillId="3" borderId="53" xfId="0" applyFont="1" applyFill="1" applyBorder="1" applyAlignment="1"/>
    <xf numFmtId="181" fontId="17" fillId="3" borderId="24" xfId="0" applyNumberFormat="1" applyFont="1" applyFill="1" applyBorder="1" applyAlignment="1">
      <alignment horizontal="right"/>
    </xf>
    <xf numFmtId="0" fontId="12" fillId="0" borderId="30" xfId="0" applyFont="1" applyFill="1" applyBorder="1" applyAlignment="1">
      <alignment horizontal="center"/>
    </xf>
    <xf numFmtId="2" fontId="12" fillId="3" borderId="30" xfId="0" applyNumberFormat="1" applyFont="1" applyFill="1" applyBorder="1" applyAlignment="1">
      <alignment horizontal="center"/>
    </xf>
    <xf numFmtId="0" fontId="11" fillId="3" borderId="37" xfId="0" applyFont="1" applyFill="1" applyBorder="1" applyAlignment="1"/>
    <xf numFmtId="0" fontId="12" fillId="3" borderId="52" xfId="0" applyFont="1" applyFill="1" applyBorder="1"/>
    <xf numFmtId="0" fontId="12" fillId="3" borderId="21" xfId="0" applyFont="1" applyFill="1" applyBorder="1"/>
    <xf numFmtId="0" fontId="12" fillId="3" borderId="22" xfId="0" applyFont="1" applyFill="1" applyBorder="1"/>
    <xf numFmtId="180" fontId="12" fillId="3" borderId="22" xfId="0" applyNumberFormat="1" applyFont="1" applyFill="1" applyBorder="1"/>
    <xf numFmtId="0" fontId="12" fillId="3" borderId="22" xfId="0" applyFont="1" applyFill="1" applyBorder="1" applyAlignment="1">
      <alignment horizontal="center"/>
    </xf>
    <xf numFmtId="172" fontId="15" fillId="0" borderId="20" xfId="7" applyNumberFormat="1" applyFont="1" applyBorder="1"/>
    <xf numFmtId="172" fontId="15" fillId="0" borderId="26" xfId="7" applyNumberFormat="1" applyFont="1" applyFill="1" applyBorder="1"/>
    <xf numFmtId="0" fontId="12" fillId="0" borderId="43" xfId="0" applyFont="1" applyFill="1" applyBorder="1" applyAlignment="1">
      <alignment vertical="center"/>
    </xf>
    <xf numFmtId="0" fontId="11" fillId="3" borderId="37" xfId="0" applyFont="1" applyFill="1" applyBorder="1" applyAlignment="1">
      <alignment horizontal="center"/>
    </xf>
    <xf numFmtId="0" fontId="11" fillId="3" borderId="55" xfId="0" applyFont="1" applyFill="1" applyBorder="1" applyAlignment="1">
      <alignment horizontal="center"/>
    </xf>
    <xf numFmtId="180" fontId="11" fillId="3" borderId="22" xfId="0" applyNumberFormat="1" applyFont="1" applyFill="1" applyBorder="1" applyAlignment="1">
      <alignment horizontal="centerContinuous"/>
    </xf>
    <xf numFmtId="0" fontId="11" fillId="3" borderId="22" xfId="0" applyFont="1" applyFill="1" applyBorder="1" applyAlignment="1">
      <alignment horizontal="centerContinuous"/>
    </xf>
    <xf numFmtId="180" fontId="12" fillId="3" borderId="11" xfId="0" applyNumberFormat="1" applyFont="1" applyFill="1" applyBorder="1" applyAlignment="1">
      <alignment horizontal="right"/>
    </xf>
    <xf numFmtId="0" fontId="20" fillId="0" borderId="0" xfId="0" applyFont="1"/>
    <xf numFmtId="172" fontId="4" fillId="0" borderId="10" xfId="0" applyNumberFormat="1" applyFont="1" applyBorder="1"/>
    <xf numFmtId="175" fontId="4" fillId="0" borderId="10" xfId="0" applyNumberFormat="1" applyFont="1" applyBorder="1"/>
    <xf numFmtId="0" fontId="12" fillId="0" borderId="0" xfId="0" applyFont="1"/>
    <xf numFmtId="180" fontId="11" fillId="3" borderId="55" xfId="0" applyNumberFormat="1" applyFont="1" applyFill="1" applyBorder="1" applyAlignment="1">
      <alignment horizontal="center"/>
    </xf>
    <xf numFmtId="0" fontId="0" fillId="0" borderId="0" xfId="0"/>
    <xf numFmtId="0" fontId="11" fillId="0" borderId="0" xfId="0" applyFont="1" applyAlignment="1">
      <alignment horizontal="center" vertical="center"/>
    </xf>
    <xf numFmtId="0" fontId="4" fillId="0" borderId="0" xfId="0" applyFont="1"/>
    <xf numFmtId="183" fontId="12" fillId="0" borderId="10" xfId="4" applyNumberFormat="1" applyFont="1" applyBorder="1"/>
    <xf numFmtId="0" fontId="12" fillId="3" borderId="35" xfId="0" applyFont="1" applyFill="1" applyBorder="1" applyAlignment="1">
      <alignment horizontal="left"/>
    </xf>
    <xf numFmtId="0" fontId="12" fillId="5" borderId="10" xfId="8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/>
    </xf>
    <xf numFmtId="0" fontId="4" fillId="0" borderId="0" xfId="0" applyFont="1" applyFill="1" applyBorder="1"/>
    <xf numFmtId="0" fontId="12" fillId="0" borderId="18" xfId="0" applyFont="1" applyBorder="1"/>
    <xf numFmtId="0" fontId="11" fillId="0" borderId="16" xfId="0" applyFont="1" applyFill="1" applyBorder="1" applyAlignment="1">
      <alignment horizontal="right"/>
    </xf>
    <xf numFmtId="0" fontId="11" fillId="0" borderId="9" xfId="0" applyFont="1" applyFill="1" applyBorder="1" applyAlignment="1">
      <alignment horizontal="left"/>
    </xf>
    <xf numFmtId="0" fontId="12" fillId="0" borderId="61" xfId="0" applyFont="1" applyBorder="1"/>
    <xf numFmtId="0" fontId="12" fillId="0" borderId="39" xfId="0" applyFont="1" applyBorder="1"/>
    <xf numFmtId="0" fontId="12" fillId="0" borderId="62" xfId="0" applyFont="1" applyBorder="1"/>
    <xf numFmtId="178" fontId="11" fillId="0" borderId="15" xfId="0" applyNumberFormat="1" applyFont="1" applyBorder="1" applyAlignment="1">
      <alignment horizontal="center" wrapText="1"/>
    </xf>
    <xf numFmtId="178" fontId="11" fillId="0" borderId="0" xfId="0" applyNumberFormat="1" applyFont="1" applyBorder="1" applyAlignment="1">
      <alignment horizontal="center" wrapText="1"/>
    </xf>
    <xf numFmtId="0" fontId="11" fillId="0" borderId="42" xfId="0" applyFont="1" applyFill="1" applyBorder="1" applyAlignment="1">
      <alignment horizontal="right" vertical="center"/>
    </xf>
    <xf numFmtId="0" fontId="12" fillId="0" borderId="44" xfId="0" applyFont="1" applyFill="1" applyBorder="1" applyAlignment="1">
      <alignment vertical="center" wrapText="1"/>
    </xf>
    <xf numFmtId="181" fontId="11" fillId="0" borderId="45" xfId="0" applyNumberFormat="1" applyFont="1" applyFill="1" applyBorder="1" applyAlignment="1">
      <alignment horizontal="center" vertical="center"/>
    </xf>
    <xf numFmtId="0" fontId="12" fillId="0" borderId="9" xfId="0" applyFont="1" applyBorder="1"/>
    <xf numFmtId="172" fontId="11" fillId="0" borderId="28" xfId="7" applyNumberFormat="1" applyFont="1" applyBorder="1" applyAlignment="1">
      <alignment horizontal="center"/>
    </xf>
    <xf numFmtId="165" fontId="12" fillId="0" borderId="14" xfId="1" applyFont="1" applyBorder="1"/>
    <xf numFmtId="174" fontId="12" fillId="0" borderId="17" xfId="11" applyNumberFormat="1" applyFont="1" applyBorder="1"/>
    <xf numFmtId="172" fontId="12" fillId="0" borderId="10" xfId="7" applyNumberFormat="1" applyFont="1" applyBorder="1"/>
    <xf numFmtId="172" fontId="12" fillId="0" borderId="28" xfId="7" applyNumberFormat="1" applyFont="1" applyBorder="1"/>
    <xf numFmtId="0" fontId="11" fillId="3" borderId="16" xfId="0" applyFont="1" applyFill="1" applyBorder="1" applyAlignment="1">
      <alignment horizontal="centerContinuous"/>
    </xf>
    <xf numFmtId="0" fontId="11" fillId="3" borderId="9" xfId="0" applyFont="1" applyFill="1" applyBorder="1" applyAlignment="1">
      <alignment horizontal="centerContinuous"/>
    </xf>
    <xf numFmtId="181" fontId="17" fillId="3" borderId="63" xfId="0" applyNumberFormat="1" applyFont="1" applyFill="1" applyBorder="1" applyAlignment="1">
      <alignment horizontal="center"/>
    </xf>
    <xf numFmtId="165" fontId="12" fillId="3" borderId="37" xfId="1" applyFont="1" applyFill="1" applyBorder="1" applyAlignment="1">
      <alignment horizontal="center"/>
    </xf>
    <xf numFmtId="181" fontId="19" fillId="3" borderId="8" xfId="0" applyNumberFormat="1" applyFont="1" applyFill="1" applyBorder="1"/>
    <xf numFmtId="172" fontId="12" fillId="0" borderId="10" xfId="7" applyNumberFormat="1" applyFont="1" applyBorder="1" applyAlignment="1">
      <alignment horizontal="center"/>
    </xf>
    <xf numFmtId="174" fontId="12" fillId="0" borderId="10" xfId="11" applyNumberFormat="1" applyFont="1" applyBorder="1"/>
    <xf numFmtId="181" fontId="18" fillId="3" borderId="8" xfId="0" applyNumberFormat="1" applyFont="1" applyFill="1" applyBorder="1" applyAlignment="1"/>
    <xf numFmtId="180" fontId="12" fillId="3" borderId="37" xfId="0" applyNumberFormat="1" applyFont="1" applyFill="1" applyBorder="1" applyAlignment="1">
      <alignment horizontal="right"/>
    </xf>
    <xf numFmtId="181" fontId="18" fillId="3" borderId="8" xfId="0" applyNumberFormat="1" applyFont="1" applyFill="1" applyBorder="1"/>
    <xf numFmtId="180" fontId="12" fillId="3" borderId="50" xfId="0" applyNumberFormat="1" applyFont="1" applyFill="1" applyBorder="1" applyAlignment="1">
      <alignment horizontal="center"/>
    </xf>
    <xf numFmtId="0" fontId="12" fillId="3" borderId="66" xfId="0" applyFont="1" applyFill="1" applyBorder="1" applyAlignment="1">
      <alignment horizontal="center"/>
    </xf>
    <xf numFmtId="180" fontId="12" fillId="3" borderId="50" xfId="0" applyNumberFormat="1" applyFont="1" applyFill="1" applyBorder="1"/>
    <xf numFmtId="180" fontId="12" fillId="3" borderId="66" xfId="0" applyNumberFormat="1" applyFont="1" applyFill="1" applyBorder="1" applyAlignment="1">
      <alignment horizontal="right"/>
    </xf>
    <xf numFmtId="181" fontId="18" fillId="3" borderId="67" xfId="0" applyNumberFormat="1" applyFont="1" applyFill="1" applyBorder="1"/>
    <xf numFmtId="180" fontId="11" fillId="3" borderId="68" xfId="0" applyNumberFormat="1" applyFont="1" applyFill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172" fontId="12" fillId="0" borderId="10" xfId="7" applyNumberFormat="1" applyFont="1" applyFill="1" applyBorder="1"/>
    <xf numFmtId="172" fontId="12" fillId="0" borderId="28" xfId="7" applyNumberFormat="1" applyFont="1" applyFill="1" applyBorder="1"/>
    <xf numFmtId="0" fontId="11" fillId="3" borderId="53" xfId="0" applyFont="1" applyFill="1" applyBorder="1" applyAlignment="1">
      <alignment horizontal="centerContinuous"/>
    </xf>
    <xf numFmtId="4" fontId="12" fillId="3" borderId="11" xfId="0" applyNumberFormat="1" applyFont="1" applyFill="1" applyBorder="1" applyAlignment="1">
      <alignment horizontal="center"/>
    </xf>
    <xf numFmtId="180" fontId="12" fillId="3" borderId="37" xfId="0" applyNumberFormat="1" applyFont="1" applyFill="1" applyBorder="1"/>
    <xf numFmtId="181" fontId="12" fillId="3" borderId="24" xfId="0" applyNumberFormat="1" applyFont="1" applyFill="1" applyBorder="1"/>
    <xf numFmtId="2" fontId="12" fillId="3" borderId="10" xfId="0" applyNumberFormat="1" applyFont="1" applyFill="1" applyBorder="1" applyAlignment="1">
      <alignment horizontal="center"/>
    </xf>
    <xf numFmtId="4" fontId="12" fillId="3" borderId="47" xfId="0" applyNumberFormat="1" applyFont="1" applyFill="1" applyBorder="1" applyAlignment="1">
      <alignment horizontal="center"/>
    </xf>
    <xf numFmtId="180" fontId="12" fillId="3" borderId="47" xfId="0" applyNumberFormat="1" applyFont="1" applyFill="1" applyBorder="1" applyAlignment="1">
      <alignment horizontal="right"/>
    </xf>
    <xf numFmtId="2" fontId="12" fillId="3" borderId="47" xfId="0" applyNumberFormat="1" applyFont="1" applyFill="1" applyBorder="1" applyAlignment="1">
      <alignment horizontal="center"/>
    </xf>
    <xf numFmtId="180" fontId="12" fillId="3" borderId="66" xfId="0" applyNumberFormat="1" applyFont="1" applyFill="1" applyBorder="1"/>
    <xf numFmtId="0" fontId="11" fillId="3" borderId="16" xfId="0" applyFont="1" applyFill="1" applyBorder="1" applyAlignment="1"/>
    <xf numFmtId="0" fontId="12" fillId="3" borderId="16" xfId="0" applyFont="1" applyFill="1" applyBorder="1" applyAlignment="1"/>
    <xf numFmtId="180" fontId="12" fillId="3" borderId="30" xfId="0" applyNumberFormat="1" applyFont="1" applyFill="1" applyBorder="1"/>
    <xf numFmtId="0" fontId="12" fillId="0" borderId="22" xfId="0" applyFont="1" applyBorder="1"/>
    <xf numFmtId="0" fontId="12" fillId="3" borderId="30" xfId="0" applyFont="1" applyFill="1" applyBorder="1" applyAlignment="1">
      <alignment horizontal="left"/>
    </xf>
    <xf numFmtId="0" fontId="12" fillId="0" borderId="37" xfId="0" applyFont="1" applyFill="1" applyBorder="1" applyAlignment="1">
      <alignment horizontal="center"/>
    </xf>
    <xf numFmtId="180" fontId="11" fillId="3" borderId="50" xfId="0" applyNumberFormat="1" applyFont="1" applyFill="1" applyBorder="1" applyAlignment="1">
      <alignment horizontal="center"/>
    </xf>
    <xf numFmtId="185" fontId="12" fillId="3" borderId="30" xfId="0" applyNumberFormat="1" applyFont="1" applyFill="1" applyBorder="1" applyAlignment="1">
      <alignment horizontal="center"/>
    </xf>
    <xf numFmtId="185" fontId="12" fillId="3" borderId="50" xfId="0" applyNumberFormat="1" applyFont="1" applyFill="1" applyBorder="1" applyAlignment="1">
      <alignment horizontal="center"/>
    </xf>
    <xf numFmtId="0" fontId="12" fillId="0" borderId="35" xfId="0" applyFont="1" applyFill="1" applyBorder="1" applyAlignment="1">
      <alignment horizontal="left"/>
    </xf>
    <xf numFmtId="0" fontId="12" fillId="0" borderId="29" xfId="0" applyFont="1" applyFill="1" applyBorder="1" applyAlignment="1">
      <alignment horizontal="left"/>
    </xf>
    <xf numFmtId="0" fontId="12" fillId="0" borderId="30" xfId="0" applyFont="1" applyFill="1" applyBorder="1" applyAlignment="1">
      <alignment horizontal="left"/>
    </xf>
    <xf numFmtId="0" fontId="12" fillId="0" borderId="35" xfId="0" applyFont="1" applyFill="1" applyBorder="1"/>
    <xf numFmtId="0" fontId="12" fillId="0" borderId="44" xfId="0" applyFont="1" applyFill="1" applyBorder="1" applyAlignment="1">
      <alignment horizontal="left" vertical="center"/>
    </xf>
    <xf numFmtId="172" fontId="15" fillId="0" borderId="59" xfId="7" applyNumberFormat="1" applyFont="1" applyBorder="1" applyAlignment="1">
      <alignment horizontal="center"/>
    </xf>
    <xf numFmtId="0" fontId="16" fillId="0" borderId="15" xfId="0" applyFont="1" applyBorder="1"/>
    <xf numFmtId="172" fontId="15" fillId="0" borderId="24" xfId="7" applyNumberFormat="1" applyFont="1" applyBorder="1"/>
    <xf numFmtId="0" fontId="11" fillId="0" borderId="44" xfId="0" applyFont="1" applyFill="1" applyBorder="1" applyAlignment="1">
      <alignment horizontal="left" vertical="center"/>
    </xf>
    <xf numFmtId="172" fontId="16" fillId="0" borderId="28" xfId="7" applyNumberFormat="1" applyFont="1" applyBorder="1"/>
    <xf numFmtId="172" fontId="11" fillId="0" borderId="23" xfId="7" applyNumberFormat="1" applyFont="1" applyFill="1" applyBorder="1"/>
    <xf numFmtId="181" fontId="11" fillId="3" borderId="58" xfId="0" applyNumberFormat="1" applyFont="1" applyFill="1" applyBorder="1"/>
    <xf numFmtId="165" fontId="12" fillId="0" borderId="10" xfId="1" applyFont="1" applyBorder="1"/>
    <xf numFmtId="0" fontId="12" fillId="0" borderId="35" xfId="0" applyFont="1" applyFill="1" applyBorder="1" applyAlignment="1"/>
    <xf numFmtId="0" fontId="12" fillId="0" borderId="29" xfId="0" applyFont="1" applyFill="1" applyBorder="1" applyAlignment="1"/>
    <xf numFmtId="0" fontId="12" fillId="0" borderId="30" xfId="0" applyFont="1" applyFill="1" applyBorder="1" applyAlignment="1"/>
    <xf numFmtId="180" fontId="12" fillId="3" borderId="17" xfId="0" applyNumberFormat="1" applyFont="1" applyFill="1" applyBorder="1" applyAlignment="1"/>
    <xf numFmtId="180" fontId="12" fillId="3" borderId="30" xfId="0" applyNumberFormat="1" applyFont="1" applyFill="1" applyBorder="1" applyAlignment="1"/>
    <xf numFmtId="0" fontId="12" fillId="7" borderId="14" xfId="0" applyFont="1" applyFill="1" applyBorder="1"/>
    <xf numFmtId="181" fontId="23" fillId="3" borderId="24" xfId="0" applyNumberFormat="1" applyFont="1" applyFill="1" applyBorder="1"/>
    <xf numFmtId="172" fontId="12" fillId="7" borderId="28" xfId="7" applyNumberFormat="1" applyFont="1" applyFill="1" applyBorder="1"/>
    <xf numFmtId="165" fontId="12" fillId="7" borderId="14" xfId="1" applyFont="1" applyFill="1" applyBorder="1"/>
    <xf numFmtId="174" fontId="12" fillId="7" borderId="17" xfId="11" applyNumberFormat="1" applyFont="1" applyFill="1" applyBorder="1"/>
    <xf numFmtId="183" fontId="12" fillId="7" borderId="10" xfId="4" applyNumberFormat="1" applyFont="1" applyFill="1" applyBorder="1"/>
    <xf numFmtId="180" fontId="11" fillId="3" borderId="22" xfId="0" applyNumberFormat="1" applyFont="1" applyFill="1" applyBorder="1" applyAlignment="1">
      <alignment horizontal="center"/>
    </xf>
    <xf numFmtId="0" fontId="12" fillId="3" borderId="10" xfId="8" applyFont="1" applyFill="1" applyBorder="1" applyAlignment="1"/>
    <xf numFmtId="0" fontId="12" fillId="0" borderId="10" xfId="8" applyFont="1" applyFill="1" applyBorder="1" applyAlignment="1"/>
    <xf numFmtId="0" fontId="12" fillId="0" borderId="35" xfId="0" applyFont="1" applyBorder="1" applyAlignment="1">
      <alignment horizontal="left"/>
    </xf>
    <xf numFmtId="0" fontId="4" fillId="0" borderId="0" xfId="0" applyFont="1"/>
    <xf numFmtId="0" fontId="12" fillId="0" borderId="80" xfId="0" applyFont="1" applyBorder="1" applyAlignment="1">
      <alignment horizontal="left"/>
    </xf>
    <xf numFmtId="0" fontId="12" fillId="0" borderId="80" xfId="0" applyFont="1" applyBorder="1" applyAlignment="1">
      <alignment horizontal="center"/>
    </xf>
    <xf numFmtId="0" fontId="12" fillId="0" borderId="74" xfId="0" applyFont="1" applyBorder="1" applyAlignment="1">
      <alignment horizontal="left"/>
    </xf>
    <xf numFmtId="3" fontId="12" fillId="0" borderId="74" xfId="0" applyNumberFormat="1" applyFont="1" applyBorder="1" applyAlignment="1">
      <alignment horizontal="center"/>
    </xf>
    <xf numFmtId="3" fontId="12" fillId="0" borderId="33" xfId="0" applyNumberFormat="1" applyFont="1" applyBorder="1" applyAlignment="1">
      <alignment horizontal="center"/>
    </xf>
    <xf numFmtId="3" fontId="24" fillId="0" borderId="76" xfId="0" applyNumberFormat="1" applyFont="1" applyBorder="1" applyAlignment="1">
      <alignment horizontal="right"/>
    </xf>
    <xf numFmtId="2" fontId="25" fillId="0" borderId="16" xfId="0" applyNumberFormat="1" applyFont="1" applyBorder="1" applyAlignment="1">
      <alignment horizontal="right"/>
    </xf>
    <xf numFmtId="3" fontId="26" fillId="0" borderId="77" xfId="0" applyNumberFormat="1" applyFont="1" applyBorder="1" applyAlignment="1">
      <alignment horizontal="right"/>
    </xf>
    <xf numFmtId="3" fontId="26" fillId="0" borderId="76" xfId="0" applyNumberFormat="1" applyFont="1" applyBorder="1" applyAlignment="1">
      <alignment horizontal="right"/>
    </xf>
    <xf numFmtId="2" fontId="25" fillId="0" borderId="35" xfId="0" applyNumberFormat="1" applyFont="1" applyBorder="1" applyAlignment="1">
      <alignment horizontal="right"/>
    </xf>
    <xf numFmtId="2" fontId="25" fillId="0" borderId="77" xfId="0" applyNumberFormat="1" applyFont="1" applyBorder="1" applyAlignment="1">
      <alignment horizontal="right"/>
    </xf>
    <xf numFmtId="3" fontId="26" fillId="0" borderId="26" xfId="0" applyNumberFormat="1" applyFont="1" applyBorder="1" applyAlignment="1">
      <alignment horizontal="right"/>
    </xf>
    <xf numFmtId="2" fontId="25" fillId="0" borderId="76" xfId="0" applyNumberFormat="1" applyFont="1" applyBorder="1" applyAlignment="1">
      <alignment horizontal="right"/>
    </xf>
    <xf numFmtId="2" fontId="25" fillId="0" borderId="78" xfId="0" applyNumberFormat="1" applyFont="1" applyBorder="1" applyAlignment="1">
      <alignment horizontal="right"/>
    </xf>
    <xf numFmtId="0" fontId="12" fillId="0" borderId="33" xfId="0" applyFont="1" applyBorder="1" applyAlignment="1">
      <alignment horizontal="center"/>
    </xf>
    <xf numFmtId="2" fontId="18" fillId="0" borderId="78" xfId="0" applyNumberFormat="1" applyFont="1" applyBorder="1" applyAlignment="1">
      <alignment horizontal="right"/>
    </xf>
    <xf numFmtId="2" fontId="18" fillId="0" borderId="79" xfId="0" applyNumberFormat="1" applyFont="1" applyBorder="1" applyAlignment="1">
      <alignment horizontal="right"/>
    </xf>
    <xf numFmtId="3" fontId="26" fillId="0" borderId="36" xfId="0" applyNumberFormat="1" applyFont="1" applyBorder="1" applyAlignment="1">
      <alignment horizontal="right"/>
    </xf>
    <xf numFmtId="0" fontId="12" fillId="0" borderId="74" xfId="0" applyFont="1" applyBorder="1" applyAlignment="1">
      <alignment horizontal="center"/>
    </xf>
    <xf numFmtId="2" fontId="25" fillId="0" borderId="79" xfId="0" applyNumberFormat="1" applyFont="1" applyBorder="1" applyAlignment="1">
      <alignment horizontal="right"/>
    </xf>
    <xf numFmtId="2" fontId="25" fillId="0" borderId="77" xfId="0" applyNumberFormat="1" applyFont="1" applyFill="1" applyBorder="1" applyAlignment="1">
      <alignment horizontal="right"/>
    </xf>
    <xf numFmtId="2" fontId="25" fillId="0" borderId="76" xfId="0" applyNumberFormat="1" applyFont="1" applyFill="1" applyBorder="1" applyAlignment="1">
      <alignment horizontal="right"/>
    </xf>
    <xf numFmtId="2" fontId="25" fillId="0" borderId="78" xfId="0" applyNumberFormat="1" applyFont="1" applyFill="1" applyBorder="1" applyAlignment="1">
      <alignment horizontal="right"/>
    </xf>
    <xf numFmtId="2" fontId="25" fillId="0" borderId="79" xfId="0" applyNumberFormat="1" applyFont="1" applyFill="1" applyBorder="1" applyAlignment="1">
      <alignment horizontal="right"/>
    </xf>
    <xf numFmtId="3" fontId="24" fillId="0" borderId="77" xfId="0" applyNumberFormat="1" applyFont="1" applyBorder="1" applyAlignment="1">
      <alignment horizontal="right"/>
    </xf>
    <xf numFmtId="2" fontId="25" fillId="0" borderId="42" xfId="0" applyNumberFormat="1" applyFont="1" applyBorder="1" applyAlignment="1">
      <alignment horizontal="right"/>
    </xf>
    <xf numFmtId="3" fontId="26" fillId="0" borderId="78" xfId="0" applyNumberFormat="1" applyFont="1" applyBorder="1" applyAlignment="1">
      <alignment horizontal="right"/>
    </xf>
    <xf numFmtId="3" fontId="24" fillId="0" borderId="74" xfId="0" applyNumberFormat="1" applyFont="1" applyBorder="1" applyAlignment="1">
      <alignment horizontal="right"/>
    </xf>
    <xf numFmtId="2" fontId="25" fillId="0" borderId="27" xfId="0" applyNumberFormat="1" applyFont="1" applyBorder="1" applyAlignment="1">
      <alignment horizontal="right"/>
    </xf>
    <xf numFmtId="3" fontId="24" fillId="0" borderId="78" xfId="0" applyNumberFormat="1" applyFont="1" applyBorder="1" applyAlignment="1">
      <alignment horizontal="right"/>
    </xf>
    <xf numFmtId="3" fontId="24" fillId="0" borderId="79" xfId="0" applyNumberFormat="1" applyFont="1" applyBorder="1" applyAlignment="1">
      <alignment horizontal="right"/>
    </xf>
    <xf numFmtId="2" fontId="25" fillId="0" borderId="61" xfId="0" applyNumberFormat="1" applyFont="1" applyBorder="1" applyAlignment="1">
      <alignment horizontal="right"/>
    </xf>
    <xf numFmtId="3" fontId="26" fillId="0" borderId="79" xfId="0" applyNumberFormat="1" applyFont="1" applyBorder="1" applyAlignment="1">
      <alignment horizontal="right"/>
    </xf>
    <xf numFmtId="2" fontId="25" fillId="0" borderId="12" xfId="0" applyNumberFormat="1" applyFont="1" applyBorder="1" applyAlignment="1">
      <alignment horizontal="right"/>
    </xf>
    <xf numFmtId="2" fontId="25" fillId="0" borderId="34" xfId="0" applyNumberFormat="1" applyFont="1" applyBorder="1" applyAlignment="1">
      <alignment horizontal="right"/>
    </xf>
    <xf numFmtId="2" fontId="25" fillId="0" borderId="14" xfId="0" applyNumberFormat="1" applyFont="1" applyBorder="1" applyAlignment="1">
      <alignment horizontal="right"/>
    </xf>
    <xf numFmtId="2" fontId="25" fillId="0" borderId="69" xfId="0" applyNumberFormat="1" applyFont="1" applyBorder="1" applyAlignment="1">
      <alignment horizontal="right"/>
    </xf>
    <xf numFmtId="2" fontId="25" fillId="0" borderId="82" xfId="0" applyNumberFormat="1" applyFont="1" applyBorder="1" applyAlignment="1">
      <alignment horizontal="right"/>
    </xf>
    <xf numFmtId="0" fontId="12" fillId="8" borderId="31" xfId="0" applyFont="1" applyFill="1" applyBorder="1" applyAlignment="1">
      <alignment horizontal="left"/>
    </xf>
    <xf numFmtId="0" fontId="12" fillId="8" borderId="32" xfId="0" applyFont="1" applyFill="1" applyBorder="1"/>
    <xf numFmtId="0" fontId="12" fillId="8" borderId="32" xfId="0" applyFont="1" applyFill="1" applyBorder="1" applyAlignment="1"/>
    <xf numFmtId="0" fontId="12" fillId="8" borderId="32" xfId="0" applyFont="1" applyFill="1" applyBorder="1" applyAlignment="1">
      <alignment horizontal="center"/>
    </xf>
    <xf numFmtId="3" fontId="24" fillId="0" borderId="77" xfId="0" applyNumberFormat="1" applyFont="1" applyFill="1" applyBorder="1"/>
    <xf numFmtId="4" fontId="25" fillId="0" borderId="77" xfId="0" applyNumberFormat="1" applyFont="1" applyFill="1" applyBorder="1" applyAlignment="1"/>
    <xf numFmtId="3" fontId="26" fillId="0" borderId="77" xfId="0" applyNumberFormat="1" applyFont="1" applyFill="1" applyBorder="1"/>
    <xf numFmtId="3" fontId="24" fillId="0" borderId="76" xfId="0" applyNumberFormat="1" applyFont="1" applyFill="1" applyBorder="1"/>
    <xf numFmtId="4" fontId="25" fillId="0" borderId="78" xfId="0" applyNumberFormat="1" applyFont="1" applyFill="1" applyBorder="1" applyAlignment="1"/>
    <xf numFmtId="3" fontId="26" fillId="0" borderId="76" xfId="0" applyNumberFormat="1" applyFont="1" applyFill="1" applyBorder="1"/>
    <xf numFmtId="3" fontId="24" fillId="0" borderId="36" xfId="0" applyNumberFormat="1" applyFont="1" applyFill="1" applyBorder="1"/>
    <xf numFmtId="4" fontId="25" fillId="0" borderId="79" xfId="0" applyNumberFormat="1" applyFont="1" applyFill="1" applyBorder="1" applyAlignment="1"/>
    <xf numFmtId="3" fontId="26" fillId="0" borderId="36" xfId="0" applyNumberFormat="1" applyFont="1" applyFill="1" applyBorder="1"/>
    <xf numFmtId="0" fontId="18" fillId="8" borderId="32" xfId="0" applyFont="1" applyFill="1" applyBorder="1" applyAlignment="1"/>
    <xf numFmtId="0" fontId="26" fillId="8" borderId="32" xfId="0" applyFont="1" applyFill="1" applyBorder="1"/>
    <xf numFmtId="2" fontId="25" fillId="0" borderId="81" xfId="0" applyNumberFormat="1" applyFont="1" applyBorder="1" applyAlignment="1">
      <alignment horizontal="right"/>
    </xf>
    <xf numFmtId="2" fontId="18" fillId="0" borderId="77" xfId="0" applyNumberFormat="1" applyFont="1" applyBorder="1" applyAlignment="1">
      <alignment horizontal="right"/>
    </xf>
    <xf numFmtId="0" fontId="12" fillId="8" borderId="75" xfId="0" applyFont="1" applyFill="1" applyBorder="1" applyAlignment="1">
      <alignment horizontal="right"/>
    </xf>
    <xf numFmtId="0" fontId="26" fillId="8" borderId="75" xfId="0" applyFont="1" applyFill="1" applyBorder="1"/>
    <xf numFmtId="2" fontId="18" fillId="0" borderId="81" xfId="0" applyNumberFormat="1" applyFont="1" applyBorder="1" applyAlignment="1">
      <alignment horizontal="right"/>
    </xf>
    <xf numFmtId="2" fontId="25" fillId="0" borderId="9" xfId="0" applyNumberFormat="1" applyFont="1" applyBorder="1" applyAlignment="1">
      <alignment horizontal="right"/>
    </xf>
    <xf numFmtId="2" fontId="27" fillId="0" borderId="9" xfId="0" applyNumberFormat="1" applyFont="1" applyBorder="1" applyAlignment="1">
      <alignment horizontal="right"/>
    </xf>
    <xf numFmtId="3" fontId="24" fillId="0" borderId="36" xfId="0" applyNumberFormat="1" applyFont="1" applyBorder="1" applyAlignment="1">
      <alignment horizontal="right"/>
    </xf>
    <xf numFmtId="2" fontId="25" fillId="0" borderId="39" xfId="0" applyNumberFormat="1" applyFont="1" applyBorder="1" applyAlignment="1">
      <alignment horizontal="right"/>
    </xf>
    <xf numFmtId="3" fontId="12" fillId="0" borderId="80" xfId="0" applyNumberFormat="1" applyFont="1" applyBorder="1" applyAlignment="1">
      <alignment horizontal="center"/>
    </xf>
    <xf numFmtId="2" fontId="25" fillId="0" borderId="3" xfId="0" applyNumberFormat="1" applyFont="1" applyBorder="1" applyAlignment="1">
      <alignment horizontal="right"/>
    </xf>
    <xf numFmtId="2" fontId="27" fillId="0" borderId="29" xfId="0" applyNumberFormat="1" applyFont="1" applyBorder="1" applyAlignment="1">
      <alignment horizontal="right"/>
    </xf>
    <xf numFmtId="2" fontId="27" fillId="0" borderId="39" xfId="0" applyNumberFormat="1" applyFont="1" applyBorder="1" applyAlignment="1">
      <alignment horizontal="right"/>
    </xf>
    <xf numFmtId="2" fontId="27" fillId="0" borderId="22" xfId="0" applyNumberFormat="1" applyFont="1" applyBorder="1" applyAlignment="1">
      <alignment horizontal="right"/>
    </xf>
    <xf numFmtId="2" fontId="27" fillId="0" borderId="77" xfId="0" applyNumberFormat="1" applyFont="1" applyBorder="1" applyAlignment="1">
      <alignment horizontal="right"/>
    </xf>
    <xf numFmtId="2" fontId="27" fillId="0" borderId="76" xfId="0" applyNumberFormat="1" applyFont="1" applyBorder="1" applyAlignment="1">
      <alignment horizontal="right"/>
    </xf>
    <xf numFmtId="2" fontId="27" fillId="0" borderId="36" xfId="0" applyNumberFormat="1" applyFont="1" applyBorder="1" applyAlignment="1">
      <alignment horizontal="right"/>
    </xf>
    <xf numFmtId="3" fontId="12" fillId="0" borderId="76" xfId="0" applyNumberFormat="1" applyFont="1" applyBorder="1" applyAlignment="1">
      <alignment horizontal="right"/>
    </xf>
    <xf numFmtId="2" fontId="18" fillId="0" borderId="3" xfId="0" applyNumberFormat="1" applyFont="1" applyBorder="1" applyAlignment="1">
      <alignment horizontal="right"/>
    </xf>
    <xf numFmtId="0" fontId="12" fillId="0" borderId="16" xfId="0" applyFont="1" applyBorder="1" applyAlignment="1">
      <alignment horizontal="left"/>
    </xf>
    <xf numFmtId="0" fontId="12" fillId="0" borderId="14" xfId="0" applyFont="1" applyBorder="1" applyAlignment="1">
      <alignment horizontal="left"/>
    </xf>
    <xf numFmtId="0" fontId="12" fillId="0" borderId="61" xfId="0" applyFont="1" applyBorder="1" applyAlignment="1">
      <alignment horizontal="left"/>
    </xf>
    <xf numFmtId="0" fontId="12" fillId="0" borderId="27" xfId="0" applyFont="1" applyBorder="1" applyAlignment="1">
      <alignment horizontal="left"/>
    </xf>
    <xf numFmtId="0" fontId="12" fillId="0" borderId="78" xfId="0" applyFont="1" applyBorder="1" applyAlignment="1">
      <alignment horizontal="left"/>
    </xf>
    <xf numFmtId="0" fontId="12" fillId="0" borderId="79" xfId="0" applyFont="1" applyBorder="1" applyAlignment="1">
      <alignment horizontal="left"/>
    </xf>
    <xf numFmtId="0" fontId="4" fillId="0" borderId="80" xfId="0" applyFont="1" applyBorder="1" applyAlignment="1">
      <alignment horizontal="left"/>
    </xf>
    <xf numFmtId="3" fontId="4" fillId="0" borderId="80" xfId="0" applyNumberFormat="1" applyFont="1" applyBorder="1" applyAlignment="1">
      <alignment horizontal="center"/>
    </xf>
    <xf numFmtId="3" fontId="4" fillId="0" borderId="33" xfId="0" applyNumberFormat="1" applyFont="1" applyBorder="1" applyAlignment="1">
      <alignment horizontal="center"/>
    </xf>
    <xf numFmtId="0" fontId="4" fillId="0" borderId="74" xfId="0" applyFont="1" applyBorder="1" applyAlignment="1">
      <alignment horizontal="left"/>
    </xf>
    <xf numFmtId="3" fontId="4" fillId="0" borderId="74" xfId="0" applyNumberFormat="1" applyFont="1" applyBorder="1" applyAlignment="1">
      <alignment horizontal="center"/>
    </xf>
    <xf numFmtId="3" fontId="4" fillId="0" borderId="18" xfId="0" applyNumberFormat="1" applyFont="1" applyBorder="1" applyAlignment="1">
      <alignment horizontal="center"/>
    </xf>
    <xf numFmtId="3" fontId="4" fillId="0" borderId="31" xfId="0" applyNumberFormat="1" applyFont="1" applyBorder="1" applyAlignment="1">
      <alignment horizontal="centerContinuous" vertical="center"/>
    </xf>
    <xf numFmtId="3" fontId="4" fillId="0" borderId="32" xfId="0" applyNumberFormat="1" applyFont="1" applyBorder="1" applyAlignment="1">
      <alignment horizontal="centerContinuous" vertical="center"/>
    </xf>
    <xf numFmtId="3" fontId="4" fillId="0" borderId="75" xfId="0" applyNumberFormat="1" applyFont="1" applyBorder="1" applyAlignment="1">
      <alignment horizontal="centerContinuous" vertical="center"/>
    </xf>
    <xf numFmtId="0" fontId="11" fillId="0" borderId="27" xfId="0" applyFont="1" applyBorder="1" applyAlignment="1">
      <alignment horizontal="left"/>
    </xf>
    <xf numFmtId="2" fontId="18" fillId="0" borderId="76" xfId="0" applyNumberFormat="1" applyFont="1" applyBorder="1" applyAlignment="1">
      <alignment horizontal="right"/>
    </xf>
    <xf numFmtId="2" fontId="25" fillId="0" borderId="36" xfId="0" applyNumberFormat="1" applyFont="1" applyBorder="1" applyAlignment="1">
      <alignment horizontal="right"/>
    </xf>
    <xf numFmtId="2" fontId="18" fillId="0" borderId="77" xfId="0" applyNumberFormat="1" applyFont="1" applyFill="1" applyBorder="1" applyAlignment="1">
      <alignment horizontal="right"/>
    </xf>
    <xf numFmtId="2" fontId="12" fillId="0" borderId="77" xfId="0" applyNumberFormat="1" applyFont="1" applyFill="1" applyBorder="1" applyAlignment="1">
      <alignment horizontal="right"/>
    </xf>
    <xf numFmtId="2" fontId="18" fillId="0" borderId="76" xfId="0" applyNumberFormat="1" applyFont="1" applyFill="1" applyBorder="1" applyAlignment="1">
      <alignment horizontal="right"/>
    </xf>
    <xf numFmtId="2" fontId="25" fillId="0" borderId="36" xfId="0" applyNumberFormat="1" applyFont="1" applyFill="1" applyBorder="1" applyAlignment="1">
      <alignment horizontal="right"/>
    </xf>
    <xf numFmtId="0" fontId="12" fillId="0" borderId="27" xfId="0" applyFont="1" applyBorder="1"/>
    <xf numFmtId="0" fontId="12" fillId="0" borderId="15" xfId="0" applyFont="1" applyBorder="1" applyAlignment="1">
      <alignment horizontal="left"/>
    </xf>
    <xf numFmtId="0" fontId="12" fillId="0" borderId="75" xfId="0" applyFont="1" applyBorder="1" applyAlignment="1">
      <alignment horizontal="center"/>
    </xf>
    <xf numFmtId="0" fontId="7" fillId="0" borderId="42" xfId="0" applyFont="1" applyBorder="1"/>
    <xf numFmtId="3" fontId="28" fillId="0" borderId="42" xfId="0" applyNumberFormat="1" applyFont="1" applyBorder="1" applyAlignment="1">
      <alignment horizontal="right"/>
    </xf>
    <xf numFmtId="2" fontId="29" fillId="0" borderId="42" xfId="0" applyNumberFormat="1" applyFont="1" applyBorder="1" applyAlignment="1">
      <alignment horizontal="right"/>
    </xf>
    <xf numFmtId="0" fontId="7" fillId="0" borderId="35" xfId="0" applyFont="1" applyBorder="1"/>
    <xf numFmtId="3" fontId="28" fillId="0" borderId="35" xfId="0" applyNumberFormat="1" applyFont="1" applyBorder="1" applyAlignment="1">
      <alignment horizontal="right"/>
    </xf>
    <xf numFmtId="2" fontId="29" fillId="0" borderId="35" xfId="0" applyNumberFormat="1" applyFont="1" applyBorder="1" applyAlignment="1">
      <alignment horizontal="right"/>
    </xf>
    <xf numFmtId="0" fontId="7" fillId="0" borderId="27" xfId="0" applyFont="1" applyBorder="1"/>
    <xf numFmtId="3" fontId="28" fillId="0" borderId="61" xfId="0" applyNumberFormat="1" applyFont="1" applyBorder="1" applyAlignment="1">
      <alignment horizontal="right"/>
    </xf>
    <xf numFmtId="0" fontId="30" fillId="0" borderId="31" xfId="0" applyFont="1" applyBorder="1"/>
    <xf numFmtId="0" fontId="3" fillId="0" borderId="32" xfId="0" applyFont="1" applyBorder="1" applyAlignment="1">
      <alignment horizontal="right"/>
    </xf>
    <xf numFmtId="2" fontId="3" fillId="0" borderId="75" xfId="0" applyNumberFormat="1" applyFont="1" applyBorder="1" applyAlignment="1">
      <alignment horizontal="right"/>
    </xf>
    <xf numFmtId="0" fontId="7" fillId="0" borderId="77" xfId="0" applyFont="1" applyBorder="1"/>
    <xf numFmtId="0" fontId="7" fillId="0" borderId="78" xfId="0" applyFont="1" applyBorder="1"/>
    <xf numFmtId="0" fontId="3" fillId="0" borderId="80" xfId="0" applyFont="1" applyBorder="1" applyAlignment="1">
      <alignment horizontal="center"/>
    </xf>
    <xf numFmtId="0" fontId="3" fillId="0" borderId="74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3" fontId="3" fillId="0" borderId="33" xfId="0" applyNumberFormat="1" applyFont="1" applyBorder="1" applyAlignment="1">
      <alignment horizontal="center"/>
    </xf>
    <xf numFmtId="0" fontId="3" fillId="8" borderId="31" xfId="0" applyFont="1" applyFill="1" applyBorder="1"/>
    <xf numFmtId="0" fontId="3" fillId="8" borderId="19" xfId="0" applyFont="1" applyFill="1" applyBorder="1"/>
    <xf numFmtId="0" fontId="3" fillId="8" borderId="19" xfId="0" applyFont="1" applyFill="1" applyBorder="1" applyAlignment="1"/>
    <xf numFmtId="3" fontId="3" fillId="8" borderId="20" xfId="0" applyNumberFormat="1" applyFont="1" applyFill="1" applyBorder="1" applyAlignment="1">
      <alignment horizontal="center"/>
    </xf>
    <xf numFmtId="0" fontId="7" fillId="0" borderId="16" xfId="0" applyFont="1" applyBorder="1"/>
    <xf numFmtId="2" fontId="29" fillId="0" borderId="77" xfId="0" applyNumberFormat="1" applyFont="1" applyFill="1" applyBorder="1" applyAlignment="1">
      <alignment horizontal="right"/>
    </xf>
    <xf numFmtId="3" fontId="32" fillId="0" borderId="77" xfId="0" applyNumberFormat="1" applyFont="1" applyBorder="1" applyAlignment="1">
      <alignment horizontal="right"/>
    </xf>
    <xf numFmtId="2" fontId="29" fillId="0" borderId="77" xfId="0" applyNumberFormat="1" applyFont="1" applyBorder="1" applyAlignment="1">
      <alignment horizontal="right"/>
    </xf>
    <xf numFmtId="2" fontId="29" fillId="0" borderId="78" xfId="0" applyNumberFormat="1" applyFont="1" applyFill="1" applyBorder="1" applyAlignment="1">
      <alignment horizontal="right"/>
    </xf>
    <xf numFmtId="3" fontId="32" fillId="0" borderId="78" xfId="0" applyNumberFormat="1" applyFont="1" applyBorder="1" applyAlignment="1">
      <alignment horizontal="right"/>
    </xf>
    <xf numFmtId="2" fontId="29" fillId="0" borderId="78" xfId="0" applyNumberFormat="1" applyFont="1" applyBorder="1" applyAlignment="1">
      <alignment horizontal="right"/>
    </xf>
    <xf numFmtId="2" fontId="33" fillId="0" borderId="78" xfId="0" applyNumberFormat="1" applyFont="1" applyBorder="1" applyAlignment="1">
      <alignment horizontal="right"/>
    </xf>
    <xf numFmtId="2" fontId="29" fillId="0" borderId="79" xfId="0" applyNumberFormat="1" applyFont="1" applyBorder="1" applyAlignment="1">
      <alignment horizontal="right"/>
    </xf>
    <xf numFmtId="3" fontId="32" fillId="0" borderId="79" xfId="0" applyNumberFormat="1" applyFont="1" applyBorder="1" applyAlignment="1">
      <alignment horizontal="right"/>
    </xf>
    <xf numFmtId="2" fontId="3" fillId="0" borderId="31" xfId="0" applyNumberFormat="1" applyFont="1" applyBorder="1" applyAlignment="1">
      <alignment horizontal="right"/>
    </xf>
    <xf numFmtId="3" fontId="32" fillId="0" borderId="75" xfId="0" applyNumberFormat="1" applyFont="1" applyBorder="1" applyAlignment="1">
      <alignment horizontal="right"/>
    </xf>
    <xf numFmtId="3" fontId="32" fillId="0" borderId="78" xfId="0" applyNumberFormat="1" applyFont="1" applyFill="1" applyBorder="1" applyAlignment="1">
      <alignment horizontal="right"/>
    </xf>
    <xf numFmtId="0" fontId="7" fillId="0" borderId="14" xfId="0" applyFont="1" applyBorder="1"/>
    <xf numFmtId="2" fontId="33" fillId="0" borderId="35" xfId="0" applyNumberFormat="1" applyFont="1" applyBorder="1" applyAlignment="1">
      <alignment horizontal="right"/>
    </xf>
    <xf numFmtId="3" fontId="32" fillId="0" borderId="79" xfId="0" applyNumberFormat="1" applyFont="1" applyFill="1" applyBorder="1" applyAlignment="1">
      <alignment horizontal="right"/>
    </xf>
    <xf numFmtId="0" fontId="3" fillId="0" borderId="75" xfId="0" applyFont="1" applyBorder="1" applyAlignment="1">
      <alignment horizontal="right"/>
    </xf>
    <xf numFmtId="3" fontId="24" fillId="0" borderId="42" xfId="0" applyNumberFormat="1" applyFont="1" applyBorder="1" applyAlignment="1">
      <alignment horizontal="right"/>
    </xf>
    <xf numFmtId="3" fontId="35" fillId="0" borderId="77" xfId="0" applyNumberFormat="1" applyFont="1" applyBorder="1" applyAlignment="1">
      <alignment horizontal="right"/>
    </xf>
    <xf numFmtId="3" fontId="24" fillId="0" borderId="35" xfId="0" applyNumberFormat="1" applyFont="1" applyBorder="1" applyAlignment="1">
      <alignment horizontal="right"/>
    </xf>
    <xf numFmtId="3" fontId="35" fillId="0" borderId="78" xfId="0" applyNumberFormat="1" applyFont="1" applyBorder="1" applyAlignment="1">
      <alignment horizontal="right"/>
    </xf>
    <xf numFmtId="2" fontId="12" fillId="0" borderId="35" xfId="0" applyNumberFormat="1" applyFont="1" applyFill="1" applyBorder="1" applyAlignment="1">
      <alignment horizontal="right"/>
    </xf>
    <xf numFmtId="3" fontId="24" fillId="0" borderId="61" xfId="0" applyNumberFormat="1" applyFont="1" applyBorder="1" applyAlignment="1">
      <alignment horizontal="right"/>
    </xf>
    <xf numFmtId="3" fontId="35" fillId="0" borderId="79" xfId="0" applyNumberFormat="1" applyFont="1" applyBorder="1" applyAlignment="1">
      <alignment horizontal="right"/>
    </xf>
    <xf numFmtId="0" fontId="12" fillId="8" borderId="31" xfId="0" applyFont="1" applyFill="1" applyBorder="1"/>
    <xf numFmtId="0" fontId="12" fillId="8" borderId="19" xfId="0" applyFont="1" applyFill="1" applyBorder="1"/>
    <xf numFmtId="0" fontId="12" fillId="8" borderId="19" xfId="0" applyFont="1" applyFill="1" applyBorder="1" applyAlignment="1"/>
    <xf numFmtId="3" fontId="12" fillId="8" borderId="20" xfId="0" applyNumberFormat="1" applyFont="1" applyFill="1" applyBorder="1" applyAlignment="1">
      <alignment horizontal="center"/>
    </xf>
    <xf numFmtId="0" fontId="11" fillId="0" borderId="31" xfId="0" applyFont="1" applyBorder="1"/>
    <xf numFmtId="0" fontId="12" fillId="0" borderId="32" xfId="0" applyFont="1" applyBorder="1" applyAlignment="1">
      <alignment horizontal="right"/>
    </xf>
    <xf numFmtId="2" fontId="12" fillId="0" borderId="75" xfId="0" applyNumberFormat="1" applyFont="1" applyBorder="1" applyAlignment="1">
      <alignment horizontal="right"/>
    </xf>
    <xf numFmtId="3" fontId="26" fillId="0" borderId="23" xfId="0" applyNumberFormat="1" applyFont="1" applyBorder="1" applyAlignment="1">
      <alignment horizontal="right"/>
    </xf>
    <xf numFmtId="2" fontId="12" fillId="0" borderId="31" xfId="0" applyNumberFormat="1" applyFont="1" applyBorder="1" applyAlignment="1">
      <alignment horizontal="right"/>
    </xf>
    <xf numFmtId="3" fontId="26" fillId="0" borderId="75" xfId="0" applyNumberFormat="1" applyFont="1" applyBorder="1" applyAlignment="1">
      <alignment horizontal="right"/>
    </xf>
    <xf numFmtId="2" fontId="25" fillId="0" borderId="42" xfId="0" applyNumberFormat="1" applyFont="1" applyFill="1" applyBorder="1" applyAlignment="1">
      <alignment horizontal="right"/>
    </xf>
    <xf numFmtId="3" fontId="26" fillId="0" borderId="80" xfId="0" applyNumberFormat="1" applyFont="1" applyFill="1" applyBorder="1" applyAlignment="1">
      <alignment horizontal="right"/>
    </xf>
    <xf numFmtId="2" fontId="25" fillId="0" borderId="35" xfId="0" applyNumberFormat="1" applyFont="1" applyFill="1" applyBorder="1" applyAlignment="1">
      <alignment horizontal="right"/>
    </xf>
    <xf numFmtId="3" fontId="26" fillId="0" borderId="78" xfId="0" applyNumberFormat="1" applyFont="1" applyFill="1" applyBorder="1" applyAlignment="1">
      <alignment horizontal="right"/>
    </xf>
    <xf numFmtId="2" fontId="18" fillId="0" borderId="35" xfId="0" applyNumberFormat="1" applyFont="1" applyBorder="1" applyAlignment="1">
      <alignment horizontal="right"/>
    </xf>
    <xf numFmtId="2" fontId="18" fillId="0" borderId="35" xfId="0" applyNumberFormat="1" applyFont="1" applyFill="1" applyBorder="1" applyAlignment="1">
      <alignment horizontal="right"/>
    </xf>
    <xf numFmtId="3" fontId="24" fillId="0" borderId="27" xfId="0" applyNumberFormat="1" applyFont="1" applyBorder="1" applyAlignment="1">
      <alignment horizontal="right"/>
    </xf>
    <xf numFmtId="2" fontId="25" fillId="0" borderId="27" xfId="0" applyNumberFormat="1" applyFont="1" applyFill="1" applyBorder="1" applyAlignment="1">
      <alignment horizontal="right"/>
    </xf>
    <xf numFmtId="3" fontId="26" fillId="0" borderId="79" xfId="0" applyNumberFormat="1" applyFont="1" applyFill="1" applyBorder="1" applyAlignment="1">
      <alignment horizontal="right"/>
    </xf>
    <xf numFmtId="0" fontId="12" fillId="0" borderId="75" xfId="0" applyFont="1" applyBorder="1" applyAlignment="1">
      <alignment horizontal="right"/>
    </xf>
    <xf numFmtId="0" fontId="4" fillId="0" borderId="80" xfId="0" applyFont="1" applyBorder="1" applyAlignment="1">
      <alignment horizontal="center"/>
    </xf>
    <xf numFmtId="0" fontId="4" fillId="0" borderId="74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12" fillId="0" borderId="77" xfId="0" applyFont="1" applyBorder="1"/>
    <xf numFmtId="0" fontId="12" fillId="0" borderId="78" xfId="0" applyFont="1" applyBorder="1"/>
    <xf numFmtId="0" fontId="12" fillId="0" borderId="78" xfId="0" applyFont="1" applyFill="1" applyBorder="1"/>
    <xf numFmtId="0" fontId="12" fillId="0" borderId="79" xfId="0" applyFont="1" applyBorder="1"/>
    <xf numFmtId="0" fontId="6" fillId="9" borderId="31" xfId="0" applyFont="1" applyFill="1" applyBorder="1"/>
    <xf numFmtId="3" fontId="3" fillId="9" borderId="32" xfId="0" applyNumberFormat="1" applyFont="1" applyFill="1" applyBorder="1" applyAlignment="1">
      <alignment horizontal="right"/>
    </xf>
    <xf numFmtId="2" fontId="3" fillId="9" borderId="32" xfId="0" applyNumberFormat="1" applyFont="1" applyFill="1" applyBorder="1" applyAlignment="1">
      <alignment horizontal="right"/>
    </xf>
    <xf numFmtId="3" fontId="3" fillId="9" borderId="75" xfId="0" applyNumberFormat="1" applyFont="1" applyFill="1" applyBorder="1" applyAlignment="1">
      <alignment horizontal="right"/>
    </xf>
    <xf numFmtId="0" fontId="7" fillId="0" borderId="34" xfId="0" applyFont="1" applyBorder="1"/>
    <xf numFmtId="3" fontId="28" fillId="0" borderId="16" xfId="0" applyNumberFormat="1" applyFont="1" applyBorder="1" applyAlignment="1">
      <alignment horizontal="right"/>
    </xf>
    <xf numFmtId="2" fontId="33" fillId="0" borderId="77" xfId="0" applyNumberFormat="1" applyFont="1" applyBorder="1" applyAlignment="1">
      <alignment horizontal="right"/>
    </xf>
    <xf numFmtId="3" fontId="32" fillId="0" borderId="76" xfId="0" applyNumberFormat="1" applyFont="1" applyBorder="1" applyAlignment="1">
      <alignment horizontal="right"/>
    </xf>
    <xf numFmtId="0" fontId="7" fillId="0" borderId="69" xfId="0" applyFont="1" applyBorder="1"/>
    <xf numFmtId="3" fontId="32" fillId="0" borderId="36" xfId="0" applyNumberFormat="1" applyFont="1" applyBorder="1" applyAlignment="1">
      <alignment horizontal="right"/>
    </xf>
    <xf numFmtId="2" fontId="33" fillId="0" borderId="79" xfId="0" applyNumberFormat="1" applyFont="1" applyBorder="1" applyAlignment="1">
      <alignment horizontal="right"/>
    </xf>
    <xf numFmtId="2" fontId="3" fillId="9" borderId="19" xfId="0" applyNumberFormat="1" applyFont="1" applyFill="1" applyBorder="1" applyAlignment="1">
      <alignment horizontal="right"/>
    </xf>
    <xf numFmtId="3" fontId="3" fillId="9" borderId="19" xfId="0" applyNumberFormat="1" applyFont="1" applyFill="1" applyBorder="1" applyAlignment="1">
      <alignment horizontal="right"/>
    </xf>
    <xf numFmtId="3" fontId="3" fillId="9" borderId="20" xfId="0" applyNumberFormat="1" applyFont="1" applyFill="1" applyBorder="1" applyAlignment="1">
      <alignment horizontal="right"/>
    </xf>
    <xf numFmtId="2" fontId="33" fillId="0" borderId="73" xfId="0" applyNumberFormat="1" applyFont="1" applyBorder="1" applyAlignment="1">
      <alignment horizontal="right"/>
    </xf>
    <xf numFmtId="2" fontId="29" fillId="0" borderId="12" xfId="0" applyNumberFormat="1" applyFont="1" applyBorder="1" applyAlignment="1">
      <alignment horizontal="right"/>
    </xf>
    <xf numFmtId="2" fontId="33" fillId="0" borderId="30" xfId="0" applyNumberFormat="1" applyFont="1" applyBorder="1" applyAlignment="1">
      <alignment horizontal="right"/>
    </xf>
    <xf numFmtId="2" fontId="29" fillId="0" borderId="14" xfId="0" applyNumberFormat="1" applyFont="1" applyBorder="1" applyAlignment="1">
      <alignment horizontal="right"/>
    </xf>
    <xf numFmtId="3" fontId="32" fillId="0" borderId="41" xfId="0" applyNumberFormat="1" applyFont="1" applyBorder="1" applyAlignment="1">
      <alignment horizontal="right"/>
    </xf>
    <xf numFmtId="2" fontId="29" fillId="0" borderId="30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center"/>
    </xf>
    <xf numFmtId="3" fontId="32" fillId="0" borderId="77" xfId="0" applyNumberFormat="1" applyFont="1" applyFill="1" applyBorder="1" applyAlignment="1">
      <alignment horizontal="right"/>
    </xf>
    <xf numFmtId="0" fontId="7" fillId="0" borderId="16" xfId="0" applyFont="1" applyFill="1" applyBorder="1"/>
    <xf numFmtId="3" fontId="28" fillId="0" borderId="35" xfId="0" applyNumberFormat="1" applyFont="1" applyFill="1" applyBorder="1" applyAlignment="1">
      <alignment horizontal="right"/>
    </xf>
    <xf numFmtId="2" fontId="29" fillId="0" borderId="79" xfId="0" applyNumberFormat="1" applyFont="1" applyFill="1" applyBorder="1" applyAlignment="1">
      <alignment horizontal="right"/>
    </xf>
    <xf numFmtId="0" fontId="3" fillId="0" borderId="0" xfId="0" applyFont="1"/>
    <xf numFmtId="3" fontId="28" fillId="0" borderId="45" xfId="0" applyNumberFormat="1" applyFont="1" applyBorder="1" applyAlignment="1">
      <alignment horizontal="right"/>
    </xf>
    <xf numFmtId="2" fontId="29" fillId="0" borderId="44" xfId="0" applyNumberFormat="1" applyFont="1" applyBorder="1" applyAlignment="1">
      <alignment horizontal="right"/>
    </xf>
    <xf numFmtId="2" fontId="33" fillId="0" borderId="12" xfId="0" applyNumberFormat="1" applyFont="1" applyBorder="1" applyAlignment="1">
      <alignment horizontal="right"/>
    </xf>
    <xf numFmtId="2" fontId="33" fillId="0" borderId="44" xfId="0" applyNumberFormat="1" applyFont="1" applyBorder="1" applyAlignment="1">
      <alignment horizontal="right"/>
    </xf>
    <xf numFmtId="3" fontId="28" fillId="0" borderId="60" xfId="0" applyNumberFormat="1" applyFont="1" applyBorder="1" applyAlignment="1">
      <alignment horizontal="right"/>
    </xf>
    <xf numFmtId="2" fontId="29" fillId="0" borderId="29" xfId="0" applyNumberFormat="1" applyFont="1" applyBorder="1" applyAlignment="1">
      <alignment horizontal="right"/>
    </xf>
    <xf numFmtId="0" fontId="7" fillId="0" borderId="81" xfId="0" applyFont="1" applyBorder="1"/>
    <xf numFmtId="3" fontId="28" fillId="0" borderId="49" xfId="0" applyNumberFormat="1" applyFont="1" applyBorder="1" applyAlignment="1">
      <alignment horizontal="right"/>
    </xf>
    <xf numFmtId="2" fontId="29" fillId="0" borderId="3" xfId="0" applyNumberFormat="1" applyFont="1" applyBorder="1" applyAlignment="1">
      <alignment horizontal="right"/>
    </xf>
    <xf numFmtId="3" fontId="32" fillId="0" borderId="81" xfId="0" applyNumberFormat="1" applyFont="1" applyBorder="1" applyAlignment="1">
      <alignment horizontal="right"/>
    </xf>
    <xf numFmtId="2" fontId="29" fillId="0" borderId="69" xfId="0" applyNumberFormat="1" applyFont="1" applyBorder="1" applyAlignment="1">
      <alignment horizontal="right"/>
    </xf>
    <xf numFmtId="0" fontId="3" fillId="8" borderId="32" xfId="0" applyFont="1" applyFill="1" applyBorder="1"/>
    <xf numFmtId="0" fontId="3" fillId="8" borderId="32" xfId="0" applyFont="1" applyFill="1" applyBorder="1" applyAlignment="1"/>
    <xf numFmtId="3" fontId="3" fillId="8" borderId="75" xfId="0" applyNumberFormat="1" applyFont="1" applyFill="1" applyBorder="1" applyAlignment="1">
      <alignment horizontal="center"/>
    </xf>
    <xf numFmtId="3" fontId="28" fillId="0" borderId="76" xfId="0" applyNumberFormat="1" applyFont="1" applyBorder="1" applyAlignment="1">
      <alignment horizontal="right"/>
    </xf>
    <xf numFmtId="2" fontId="33" fillId="0" borderId="16" xfId="0" applyNumberFormat="1" applyFont="1" applyBorder="1" applyAlignment="1">
      <alignment horizontal="right"/>
    </xf>
    <xf numFmtId="0" fontId="30" fillId="0" borderId="18" xfId="0" applyFont="1" applyBorder="1"/>
    <xf numFmtId="3" fontId="32" fillId="0" borderId="20" xfId="0" applyNumberFormat="1" applyFont="1" applyBorder="1" applyAlignment="1">
      <alignment horizontal="right"/>
    </xf>
    <xf numFmtId="3" fontId="28" fillId="0" borderId="77" xfId="0" applyNumberFormat="1" applyFont="1" applyBorder="1"/>
    <xf numFmtId="2" fontId="33" fillId="0" borderId="17" xfId="0" applyNumberFormat="1" applyFont="1" applyBorder="1" applyAlignment="1">
      <alignment horizontal="right"/>
    </xf>
    <xf numFmtId="3" fontId="28" fillId="0" borderId="78" xfId="0" applyNumberFormat="1" applyFont="1" applyBorder="1"/>
    <xf numFmtId="0" fontId="7" fillId="0" borderId="61" xfId="0" applyFont="1" applyBorder="1"/>
    <xf numFmtId="3" fontId="28" fillId="0" borderId="79" xfId="0" applyNumberFormat="1" applyFont="1" applyBorder="1"/>
    <xf numFmtId="3" fontId="32" fillId="0" borderId="83" xfId="0" applyNumberFormat="1" applyFont="1" applyBorder="1" applyAlignment="1">
      <alignment horizontal="right"/>
    </xf>
    <xf numFmtId="0" fontId="3" fillId="0" borderId="32" xfId="0" applyFont="1" applyBorder="1"/>
    <xf numFmtId="0" fontId="3" fillId="0" borderId="32" xfId="0" applyFont="1" applyBorder="1" applyAlignment="1"/>
    <xf numFmtId="0" fontId="6" fillId="9" borderId="18" xfId="0" applyFont="1" applyFill="1" applyBorder="1"/>
    <xf numFmtId="3" fontId="28" fillId="0" borderId="77" xfId="0" applyNumberFormat="1" applyFont="1" applyBorder="1" applyAlignment="1">
      <alignment horizontal="right"/>
    </xf>
    <xf numFmtId="3" fontId="28" fillId="0" borderId="81" xfId="0" applyNumberFormat="1" applyFont="1" applyBorder="1" applyAlignment="1">
      <alignment horizontal="right"/>
    </xf>
    <xf numFmtId="2" fontId="29" fillId="0" borderId="81" xfId="0" applyNumberFormat="1" applyFont="1" applyBorder="1" applyAlignment="1">
      <alignment horizontal="right"/>
    </xf>
    <xf numFmtId="3" fontId="28" fillId="0" borderId="79" xfId="0" applyNumberFormat="1" applyFont="1" applyBorder="1" applyAlignment="1">
      <alignment horizontal="right"/>
    </xf>
    <xf numFmtId="170" fontId="4" fillId="0" borderId="10" xfId="1" applyNumberFormat="1" applyFont="1" applyBorder="1"/>
    <xf numFmtId="0" fontId="4" fillId="0" borderId="10" xfId="0" applyFont="1" applyBorder="1" applyAlignment="1"/>
    <xf numFmtId="0" fontId="0" fillId="0" borderId="0" xfId="0" applyFont="1"/>
    <xf numFmtId="165" fontId="12" fillId="2" borderId="10" xfId="1" applyFont="1" applyFill="1" applyBorder="1" applyAlignment="1">
      <alignment horizontal="right" vertical="center"/>
    </xf>
    <xf numFmtId="0" fontId="38" fillId="0" borderId="0" xfId="0" applyFont="1"/>
    <xf numFmtId="0" fontId="39" fillId="5" borderId="10" xfId="8" applyFont="1" applyFill="1" applyBorder="1" applyAlignment="1">
      <alignment horizontal="center" vertical="center"/>
    </xf>
    <xf numFmtId="165" fontId="39" fillId="2" borderId="10" xfId="1" applyFont="1" applyFill="1" applyBorder="1" applyAlignment="1">
      <alignment horizontal="right" vertical="center"/>
    </xf>
    <xf numFmtId="0" fontId="0" fillId="0" borderId="10" xfId="0" applyBorder="1"/>
    <xf numFmtId="165" fontId="4" fillId="0" borderId="10" xfId="1" applyFont="1" applyBorder="1"/>
    <xf numFmtId="165" fontId="4" fillId="0" borderId="0" xfId="1" applyFont="1" applyBorder="1"/>
    <xf numFmtId="0" fontId="42" fillId="0" borderId="0" xfId="0" applyFont="1"/>
    <xf numFmtId="0" fontId="41" fillId="11" borderId="0" xfId="0" applyFont="1" applyFill="1"/>
    <xf numFmtId="165" fontId="0" fillId="0" borderId="0" xfId="1" applyFont="1"/>
    <xf numFmtId="170" fontId="0" fillId="0" borderId="0" xfId="1" applyNumberFormat="1" applyFont="1"/>
    <xf numFmtId="165" fontId="0" fillId="0" borderId="10" xfId="1" applyFont="1" applyBorder="1"/>
    <xf numFmtId="165" fontId="0" fillId="0" borderId="0" xfId="1" pivotButton="1" applyFont="1"/>
    <xf numFmtId="0" fontId="0" fillId="0" borderId="0" xfId="0" applyAlignment="1">
      <alignment horizontal="left" indent="1"/>
    </xf>
    <xf numFmtId="170" fontId="0" fillId="0" borderId="0" xfId="0" applyNumberFormat="1"/>
    <xf numFmtId="183" fontId="70" fillId="0" borderId="11" xfId="4" applyNumberFormat="1" applyFont="1" applyFill="1" applyBorder="1" applyAlignment="1">
      <alignment horizontal="right" vertical="center" wrapText="1"/>
    </xf>
    <xf numFmtId="183" fontId="70" fillId="0" borderId="113" xfId="4" applyNumberFormat="1" applyFont="1" applyFill="1" applyBorder="1" applyAlignment="1">
      <alignment horizontal="right" vertical="center" wrapText="1"/>
    </xf>
    <xf numFmtId="0" fontId="68" fillId="0" borderId="114" xfId="0" applyFont="1" applyFill="1" applyBorder="1" applyAlignment="1">
      <alignment horizontal="center" wrapText="1"/>
    </xf>
    <xf numFmtId="0" fontId="68" fillId="0" borderId="114" xfId="0" applyFont="1" applyFill="1" applyBorder="1" applyAlignment="1">
      <alignment horizontal="center" vertical="center" wrapText="1"/>
    </xf>
    <xf numFmtId="0" fontId="70" fillId="0" borderId="11" xfId="0" applyFont="1" applyFill="1" applyBorder="1" applyAlignment="1">
      <alignment horizontal="center" vertical="center" wrapText="1"/>
    </xf>
    <xf numFmtId="0" fontId="70" fillId="0" borderId="114" xfId="0" applyFont="1" applyFill="1" applyBorder="1" applyAlignment="1">
      <alignment horizontal="center" vertical="center" wrapText="1"/>
    </xf>
    <xf numFmtId="0" fontId="72" fillId="0" borderId="10" xfId="8" applyFont="1" applyFill="1" applyBorder="1" applyAlignment="1">
      <alignment horizontal="left" vertical="center"/>
    </xf>
    <xf numFmtId="0" fontId="73" fillId="0" borderId="0" xfId="0" applyFont="1"/>
    <xf numFmtId="0" fontId="74" fillId="0" borderId="0" xfId="0" applyFont="1"/>
    <xf numFmtId="170" fontId="75" fillId="0" borderId="0" xfId="1" applyNumberFormat="1" applyFont="1"/>
    <xf numFmtId="170" fontId="74" fillId="0" borderId="0" xfId="1" applyNumberFormat="1" applyFont="1"/>
    <xf numFmtId="0" fontId="76" fillId="2" borderId="0" xfId="0" applyFont="1" applyFill="1"/>
    <xf numFmtId="170" fontId="77" fillId="0" borderId="0" xfId="1" applyNumberFormat="1" applyFont="1"/>
    <xf numFmtId="170" fontId="73" fillId="0" borderId="0" xfId="1" applyNumberFormat="1" applyFont="1"/>
    <xf numFmtId="9" fontId="73" fillId="0" borderId="0" xfId="24" applyFont="1"/>
    <xf numFmtId="10" fontId="73" fillId="0" borderId="0" xfId="0" applyNumberFormat="1" applyFont="1" applyAlignment="1">
      <alignment horizontal="center"/>
    </xf>
    <xf numFmtId="0" fontId="73" fillId="0" borderId="0" xfId="0" applyFont="1" applyAlignment="1">
      <alignment wrapText="1"/>
    </xf>
    <xf numFmtId="0" fontId="71" fillId="0" borderId="10" xfId="8" applyFont="1" applyBorder="1" applyAlignment="1">
      <alignment horizontal="left" vertical="center"/>
    </xf>
    <xf numFmtId="170" fontId="72" fillId="2" borderId="10" xfId="1" applyNumberFormat="1" applyFont="1" applyFill="1" applyBorder="1" applyAlignment="1"/>
    <xf numFmtId="170" fontId="79" fillId="0" borderId="10" xfId="0" applyNumberFormat="1" applyFont="1" applyBorder="1"/>
    <xf numFmtId="183" fontId="73" fillId="0" borderId="0" xfId="4" applyNumberFormat="1" applyFont="1"/>
    <xf numFmtId="10" fontId="73" fillId="0" borderId="0" xfId="24" applyNumberFormat="1" applyFont="1"/>
    <xf numFmtId="0" fontId="71" fillId="0" borderId="10" xfId="8" applyFont="1" applyFill="1" applyBorder="1" applyAlignment="1">
      <alignment horizontal="left" vertical="center"/>
    </xf>
    <xf numFmtId="0" fontId="71" fillId="0" borderId="10" xfId="0" applyFont="1" applyBorder="1" applyAlignment="1">
      <alignment horizontal="left" vertical="center"/>
    </xf>
    <xf numFmtId="0" fontId="71" fillId="0" borderId="10" xfId="0" applyFont="1" applyBorder="1" applyAlignment="1">
      <alignment horizontal="left" vertical="center" wrapText="1"/>
    </xf>
    <xf numFmtId="0" fontId="72" fillId="0" borderId="0" xfId="8" applyFont="1" applyFill="1" applyBorder="1" applyAlignment="1">
      <alignment horizontal="left" vertical="center"/>
    </xf>
    <xf numFmtId="0" fontId="72" fillId="0" borderId="10" xfId="0" applyFont="1" applyFill="1" applyBorder="1" applyAlignment="1">
      <alignment horizontal="left" vertical="center"/>
    </xf>
    <xf numFmtId="0" fontId="72" fillId="0" borderId="0" xfId="0" applyFont="1" applyFill="1" applyBorder="1" applyAlignment="1">
      <alignment horizontal="left" vertical="center"/>
    </xf>
    <xf numFmtId="0" fontId="69" fillId="0" borderId="0" xfId="0" applyFont="1" applyFill="1"/>
    <xf numFmtId="0" fontId="72" fillId="0" borderId="10" xfId="0" applyFont="1" applyFill="1" applyBorder="1"/>
    <xf numFmtId="183" fontId="70" fillId="0" borderId="8" xfId="4" applyNumberFormat="1" applyFont="1" applyFill="1" applyBorder="1" applyAlignment="1">
      <alignment horizontal="right" vertical="center" wrapText="1"/>
    </xf>
    <xf numFmtId="183" fontId="70" fillId="0" borderId="43" xfId="4" applyNumberFormat="1" applyFont="1" applyFill="1" applyBorder="1" applyAlignment="1">
      <alignment horizontal="right" vertical="center" wrapText="1"/>
    </xf>
    <xf numFmtId="183" fontId="70" fillId="0" borderId="13" xfId="4" applyNumberFormat="1" applyFont="1" applyFill="1" applyBorder="1" applyAlignment="1">
      <alignment horizontal="right" vertical="center" wrapText="1"/>
    </xf>
    <xf numFmtId="183" fontId="70" fillId="0" borderId="72" xfId="4" applyNumberFormat="1" applyFont="1" applyFill="1" applyBorder="1" applyAlignment="1">
      <alignment horizontal="right" vertical="center" wrapText="1"/>
    </xf>
    <xf numFmtId="183" fontId="70" fillId="0" borderId="30" xfId="4" applyNumberFormat="1" applyFont="1" applyFill="1" applyBorder="1" applyAlignment="1">
      <alignment horizontal="right" vertical="center" wrapText="1"/>
    </xf>
    <xf numFmtId="183" fontId="70" fillId="0" borderId="10" xfId="4" applyNumberFormat="1" applyFont="1" applyFill="1" applyBorder="1" applyAlignment="1">
      <alignment horizontal="right" vertical="center" wrapText="1"/>
    </xf>
    <xf numFmtId="183" fontId="70" fillId="0" borderId="28" xfId="4" applyNumberFormat="1" applyFont="1" applyFill="1" applyBorder="1" applyAlignment="1">
      <alignment horizontal="right" vertical="center" wrapText="1"/>
    </xf>
    <xf numFmtId="183" fontId="70" fillId="0" borderId="169" xfId="4" applyNumberFormat="1" applyFont="1" applyFill="1" applyBorder="1" applyAlignment="1">
      <alignment horizontal="right" vertical="center" wrapText="1"/>
    </xf>
    <xf numFmtId="183" fontId="70" fillId="0" borderId="73" xfId="4" applyNumberFormat="1" applyFont="1" applyFill="1" applyBorder="1" applyAlignment="1">
      <alignment horizontal="right" vertical="center" wrapText="1"/>
    </xf>
    <xf numFmtId="0" fontId="70" fillId="0" borderId="10" xfId="0" applyFont="1" applyFill="1" applyBorder="1" applyAlignment="1">
      <alignment horizontal="center" vertical="center" wrapText="1"/>
    </xf>
    <xf numFmtId="0" fontId="70" fillId="0" borderId="85" xfId="0" applyFont="1" applyFill="1" applyBorder="1" applyAlignment="1">
      <alignment horizontal="center" vertical="center" wrapText="1"/>
    </xf>
    <xf numFmtId="0" fontId="70" fillId="0" borderId="62" xfId="0" applyFont="1" applyFill="1" applyBorder="1" applyAlignment="1">
      <alignment horizontal="center" vertical="center" wrapText="1"/>
    </xf>
    <xf numFmtId="0" fontId="70" fillId="0" borderId="86" xfId="0" applyFont="1" applyFill="1" applyBorder="1" applyAlignment="1">
      <alignment horizontal="center" vertical="center" wrapText="1"/>
    </xf>
    <xf numFmtId="0" fontId="70" fillId="0" borderId="13" xfId="0" applyFont="1" applyFill="1" applyBorder="1" applyAlignment="1">
      <alignment vertical="center" wrapText="1"/>
    </xf>
    <xf numFmtId="0" fontId="70" fillId="0" borderId="10" xfId="0" applyFont="1" applyFill="1" applyBorder="1" applyAlignment="1">
      <alignment vertical="center" wrapText="1"/>
    </xf>
    <xf numFmtId="183" fontId="70" fillId="0" borderId="7" xfId="4" applyNumberFormat="1" applyFont="1" applyFill="1" applyBorder="1" applyAlignment="1">
      <alignment horizontal="right" vertical="center" wrapText="1"/>
    </xf>
    <xf numFmtId="183" fontId="69" fillId="0" borderId="8" xfId="4" applyNumberFormat="1" applyFont="1" applyFill="1" applyBorder="1" applyAlignment="1">
      <alignment vertical="center"/>
    </xf>
    <xf numFmtId="183" fontId="69" fillId="0" borderId="106" xfId="4" applyNumberFormat="1" applyFont="1" applyFill="1" applyBorder="1" applyAlignment="1">
      <alignment vertical="center"/>
    </xf>
    <xf numFmtId="183" fontId="69" fillId="0" borderId="7" xfId="4" applyNumberFormat="1" applyFont="1" applyFill="1" applyBorder="1" applyAlignment="1">
      <alignment vertical="center"/>
    </xf>
    <xf numFmtId="183" fontId="69" fillId="0" borderId="6" xfId="4" applyNumberFormat="1" applyFont="1" applyFill="1" applyBorder="1" applyAlignment="1">
      <alignment vertical="center"/>
    </xf>
    <xf numFmtId="183" fontId="69" fillId="0" borderId="11" xfId="4" applyNumberFormat="1" applyFont="1" applyFill="1" applyBorder="1" applyAlignment="1">
      <alignment vertical="center"/>
    </xf>
    <xf numFmtId="183" fontId="70" fillId="0" borderId="103" xfId="4" applyNumberFormat="1" applyFont="1" applyFill="1" applyBorder="1" applyAlignment="1">
      <alignment horizontal="right" vertical="center" wrapText="1"/>
    </xf>
    <xf numFmtId="183" fontId="70" fillId="0" borderId="59" xfId="4" applyNumberFormat="1" applyFont="1" applyFill="1" applyBorder="1" applyAlignment="1">
      <alignment horizontal="right" vertical="center" wrapText="1"/>
    </xf>
    <xf numFmtId="0" fontId="70" fillId="0" borderId="17" xfId="0" applyFont="1" applyFill="1" applyBorder="1" applyAlignment="1">
      <alignment vertical="center" wrapText="1"/>
    </xf>
    <xf numFmtId="183" fontId="70" fillId="0" borderId="85" xfId="4" applyNumberFormat="1" applyFont="1" applyFill="1" applyBorder="1" applyAlignment="1">
      <alignment horizontal="right" vertical="center" wrapText="1"/>
    </xf>
    <xf numFmtId="183" fontId="70" fillId="0" borderId="62" xfId="4" applyNumberFormat="1" applyFont="1" applyFill="1" applyBorder="1" applyAlignment="1">
      <alignment horizontal="right" vertical="center" wrapText="1"/>
    </xf>
    <xf numFmtId="183" fontId="70" fillId="0" borderId="86" xfId="4" applyNumberFormat="1" applyFont="1" applyFill="1" applyBorder="1" applyAlignment="1">
      <alignment horizontal="right" vertical="center" wrapText="1"/>
    </xf>
    <xf numFmtId="183" fontId="70" fillId="0" borderId="88" xfId="4" applyNumberFormat="1" applyFont="1" applyFill="1" applyBorder="1" applyAlignment="1">
      <alignment horizontal="right" vertical="center" wrapText="1"/>
    </xf>
    <xf numFmtId="183" fontId="70" fillId="0" borderId="83" xfId="4" applyNumberFormat="1" applyFont="1" applyFill="1" applyBorder="1" applyAlignment="1">
      <alignment horizontal="right" vertical="center" wrapText="1"/>
    </xf>
    <xf numFmtId="179" fontId="69" fillId="0" borderId="0" xfId="0" applyNumberFormat="1" applyFont="1" applyFill="1"/>
    <xf numFmtId="208" fontId="69" fillId="0" borderId="0" xfId="0" applyNumberFormat="1" applyFont="1" applyFill="1"/>
    <xf numFmtId="209" fontId="69" fillId="0" borderId="0" xfId="0" applyNumberFormat="1" applyFont="1" applyFill="1"/>
    <xf numFmtId="170" fontId="78" fillId="2" borderId="10" xfId="1" applyNumberFormat="1" applyFont="1" applyFill="1" applyBorder="1" applyAlignment="1">
      <alignment horizontal="center" vertical="center" wrapText="1"/>
    </xf>
    <xf numFmtId="0" fontId="90" fillId="2" borderId="10" xfId="8" applyFont="1" applyFill="1" applyBorder="1" applyAlignment="1">
      <alignment horizontal="center" vertical="center" wrapText="1"/>
    </xf>
    <xf numFmtId="0" fontId="91" fillId="2" borderId="10" xfId="6" applyFont="1" applyFill="1" applyBorder="1" applyAlignment="1" applyProtection="1">
      <alignment horizontal="center" vertical="center" wrapText="1"/>
    </xf>
    <xf numFmtId="170" fontId="91" fillId="2" borderId="10" xfId="6" applyNumberFormat="1" applyFont="1" applyFill="1" applyBorder="1" applyAlignment="1" applyProtection="1">
      <alignment horizontal="center" vertical="center" wrapText="1"/>
    </xf>
    <xf numFmtId="0" fontId="90" fillId="2" borderId="6" xfId="8" applyFont="1" applyFill="1" applyBorder="1" applyAlignment="1">
      <alignment horizontal="center" vertical="center" wrapText="1"/>
    </xf>
    <xf numFmtId="0" fontId="72" fillId="0" borderId="6" xfId="8" applyFont="1" applyBorder="1" applyAlignment="1">
      <alignment horizontal="center" vertical="center"/>
    </xf>
    <xf numFmtId="0" fontId="72" fillId="2" borderId="10" xfId="0" applyFont="1" applyFill="1" applyBorder="1" applyAlignment="1">
      <alignment horizontal="left" vertical="center"/>
    </xf>
    <xf numFmtId="0" fontId="71" fillId="2" borderId="10" xfId="0" applyFont="1" applyFill="1" applyBorder="1" applyAlignment="1">
      <alignment horizontal="left" vertical="center" wrapText="1"/>
    </xf>
    <xf numFmtId="0" fontId="72" fillId="2" borderId="0" xfId="0" applyFont="1" applyFill="1" applyBorder="1" applyAlignment="1">
      <alignment horizontal="left" vertical="center"/>
    </xf>
    <xf numFmtId="0" fontId="70" fillId="0" borderId="0" xfId="0" applyFont="1" applyFill="1" applyBorder="1" applyAlignment="1">
      <alignment horizontal="right"/>
    </xf>
    <xf numFmtId="10" fontId="70" fillId="0" borderId="0" xfId="0" applyNumberFormat="1" applyFont="1" applyFill="1" applyBorder="1"/>
    <xf numFmtId="0" fontId="70" fillId="0" borderId="0" xfId="0" applyFont="1" applyFill="1" applyBorder="1"/>
    <xf numFmtId="0" fontId="74" fillId="0" borderId="0" xfId="0" applyFont="1" applyFill="1"/>
    <xf numFmtId="170" fontId="75" fillId="0" borderId="0" xfId="1" applyNumberFormat="1" applyFont="1" applyFill="1"/>
    <xf numFmtId="170" fontId="74" fillId="0" borderId="0" xfId="1" applyNumberFormat="1" applyFont="1" applyFill="1"/>
    <xf numFmtId="9" fontId="74" fillId="0" borderId="0" xfId="24" applyFont="1" applyFill="1"/>
    <xf numFmtId="10" fontId="74" fillId="0" borderId="0" xfId="0" applyNumberFormat="1" applyFont="1" applyFill="1" applyAlignment="1">
      <alignment horizontal="center"/>
    </xf>
    <xf numFmtId="0" fontId="74" fillId="0" borderId="0" xfId="0" applyFont="1" applyFill="1" applyAlignment="1">
      <alignment wrapText="1"/>
    </xf>
    <xf numFmtId="0" fontId="93" fillId="0" borderId="0" xfId="8" applyFont="1" applyFill="1" applyBorder="1" applyAlignment="1">
      <alignment horizontal="center" vertical="center" wrapText="1"/>
    </xf>
    <xf numFmtId="0" fontId="93" fillId="0" borderId="111" xfId="8" applyFont="1" applyFill="1" applyBorder="1" applyAlignment="1">
      <alignment horizontal="center" vertical="center" wrapText="1"/>
    </xf>
    <xf numFmtId="0" fontId="93" fillId="0" borderId="10" xfId="8" applyFont="1" applyFill="1" applyBorder="1" applyAlignment="1">
      <alignment horizontal="center" vertical="center" wrapText="1"/>
    </xf>
    <xf numFmtId="0" fontId="94" fillId="0" borderId="10" xfId="6" applyFont="1" applyFill="1" applyBorder="1" applyAlignment="1" applyProtection="1">
      <alignment horizontal="center" vertical="center" wrapText="1"/>
    </xf>
    <xf numFmtId="170" fontId="94" fillId="0" borderId="10" xfId="6" applyNumberFormat="1" applyFont="1" applyFill="1" applyBorder="1" applyAlignment="1" applyProtection="1">
      <alignment horizontal="center" vertical="center" wrapText="1"/>
    </xf>
    <xf numFmtId="170" fontId="95" fillId="0" borderId="10" xfId="1" applyNumberFormat="1" applyFont="1" applyFill="1" applyBorder="1" applyAlignment="1">
      <alignment horizontal="center" vertical="center" wrapText="1"/>
    </xf>
    <xf numFmtId="170" fontId="96" fillId="0" borderId="10" xfId="1" applyNumberFormat="1" applyFont="1" applyFill="1" applyBorder="1" applyAlignment="1">
      <alignment horizontal="center" vertical="center" wrapText="1"/>
    </xf>
    <xf numFmtId="166" fontId="74" fillId="0" borderId="0" xfId="4" applyFont="1" applyFill="1"/>
    <xf numFmtId="0" fontId="95" fillId="0" borderId="0" xfId="8" applyFont="1" applyFill="1" applyBorder="1" applyAlignment="1">
      <alignment horizontal="center" vertical="center"/>
    </xf>
    <xf numFmtId="0" fontId="93" fillId="0" borderId="111" xfId="8" applyFont="1" applyFill="1" applyBorder="1" applyAlignment="1">
      <alignment horizontal="left" vertical="center"/>
    </xf>
    <xf numFmtId="0" fontId="95" fillId="0" borderId="10" xfId="8" applyFont="1" applyFill="1" applyBorder="1" applyAlignment="1">
      <alignment horizontal="left" vertical="center"/>
    </xf>
    <xf numFmtId="0" fontId="93" fillId="0" borderId="10" xfId="8" applyFont="1" applyFill="1" applyBorder="1" applyAlignment="1">
      <alignment vertical="top"/>
    </xf>
    <xf numFmtId="170" fontId="95" fillId="0" borderId="10" xfId="1" applyNumberFormat="1" applyFont="1" applyFill="1" applyBorder="1" applyAlignment="1"/>
    <xf numFmtId="170" fontId="92" fillId="0" borderId="10" xfId="0" applyNumberFormat="1" applyFont="1" applyFill="1" applyBorder="1"/>
    <xf numFmtId="10" fontId="74" fillId="0" borderId="0" xfId="24" applyNumberFormat="1" applyFont="1" applyFill="1"/>
    <xf numFmtId="9" fontId="75" fillId="0" borderId="0" xfId="24" applyFont="1" applyFill="1"/>
    <xf numFmtId="0" fontId="93" fillId="0" borderId="0" xfId="8" applyFont="1" applyFill="1" applyBorder="1" applyAlignment="1">
      <alignment vertical="top"/>
    </xf>
    <xf numFmtId="9" fontId="97" fillId="0" borderId="0" xfId="24" applyFont="1" applyFill="1"/>
    <xf numFmtId="170" fontId="97" fillId="0" borderId="0" xfId="1" applyNumberFormat="1" applyFont="1" applyFill="1"/>
    <xf numFmtId="165" fontId="97" fillId="0" borderId="0" xfId="1" applyFont="1" applyFill="1"/>
    <xf numFmtId="165" fontId="74" fillId="0" borderId="0" xfId="1" applyFont="1" applyFill="1"/>
    <xf numFmtId="0" fontId="76" fillId="0" borderId="0" xfId="0" applyFont="1" applyFill="1"/>
    <xf numFmtId="0" fontId="76" fillId="0" borderId="0" xfId="0" applyFont="1" applyFill="1" applyAlignment="1">
      <alignment horizontal="left"/>
    </xf>
    <xf numFmtId="0" fontId="98" fillId="0" borderId="0" xfId="0" applyFont="1"/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0" fontId="76" fillId="0" borderId="0" xfId="0" applyFont="1" applyAlignment="1">
      <alignment horizontal="centerContinuous"/>
    </xf>
    <xf numFmtId="0" fontId="100" fillId="0" borderId="0" xfId="0" applyFont="1" applyAlignment="1">
      <alignment horizontal="centerContinuous"/>
    </xf>
    <xf numFmtId="0" fontId="101" fillId="0" borderId="0" xfId="6" applyFont="1" applyAlignment="1" applyProtection="1"/>
    <xf numFmtId="0" fontId="102" fillId="0" borderId="0" xfId="0" applyFont="1" applyFill="1"/>
    <xf numFmtId="0" fontId="103" fillId="0" borderId="0" xfId="0" applyFont="1" applyFill="1" applyBorder="1"/>
    <xf numFmtId="0" fontId="103" fillId="0" borderId="0" xfId="0" applyFont="1" applyFill="1" applyBorder="1" applyAlignment="1">
      <alignment horizontal="center"/>
    </xf>
    <xf numFmtId="0" fontId="68" fillId="0" borderId="0" xfId="0" applyFont="1" applyFill="1"/>
    <xf numFmtId="0" fontId="103" fillId="0" borderId="10" xfId="0" applyFont="1" applyFill="1" applyBorder="1" applyAlignment="1">
      <alignment horizontal="center" vertical="center"/>
    </xf>
    <xf numFmtId="0" fontId="103" fillId="0" borderId="10" xfId="0" applyFont="1" applyFill="1" applyBorder="1" applyAlignment="1">
      <alignment horizontal="center" vertical="center" wrapText="1"/>
    </xf>
    <xf numFmtId="0" fontId="103" fillId="0" borderId="5" xfId="0" applyFont="1" applyFill="1" applyBorder="1" applyAlignment="1">
      <alignment horizontal="center" vertical="center" wrapText="1"/>
    </xf>
    <xf numFmtId="0" fontId="103" fillId="0" borderId="10" xfId="0" applyFont="1" applyFill="1" applyBorder="1"/>
    <xf numFmtId="3" fontId="103" fillId="0" borderId="10" xfId="0" applyNumberFormat="1" applyFont="1" applyFill="1" applyBorder="1" applyAlignment="1">
      <alignment horizontal="right" vertical="center"/>
    </xf>
    <xf numFmtId="3" fontId="103" fillId="0" borderId="10" xfId="0" applyNumberFormat="1" applyFont="1" applyFill="1" applyBorder="1" applyAlignment="1">
      <alignment horizontal="right"/>
    </xf>
    <xf numFmtId="0" fontId="103" fillId="0" borderId="5" xfId="0" applyFont="1" applyFill="1" applyBorder="1" applyAlignment="1">
      <alignment horizontal="center"/>
    </xf>
    <xf numFmtId="3" fontId="103" fillId="0" borderId="0" xfId="0" applyNumberFormat="1" applyFont="1" applyFill="1" applyBorder="1"/>
    <xf numFmtId="0" fontId="103" fillId="0" borderId="30" xfId="0" applyFont="1" applyFill="1" applyBorder="1" applyAlignment="1">
      <alignment horizontal="center" vertical="center" wrapText="1"/>
    </xf>
    <xf numFmtId="0" fontId="103" fillId="0" borderId="10" xfId="0" applyFont="1" applyFill="1" applyBorder="1" applyAlignment="1">
      <alignment horizontal="center"/>
    </xf>
    <xf numFmtId="166" fontId="71" fillId="0" borderId="0" xfId="4" applyFont="1" applyFill="1" applyBorder="1"/>
    <xf numFmtId="0" fontId="79" fillId="0" borderId="0" xfId="0" applyFont="1"/>
    <xf numFmtId="0" fontId="71" fillId="0" borderId="0" xfId="0" applyFont="1" applyFill="1" applyBorder="1"/>
    <xf numFmtId="166" fontId="71" fillId="0" borderId="0" xfId="0" applyNumberFormat="1" applyFont="1" applyFill="1" applyBorder="1"/>
    <xf numFmtId="179" fontId="71" fillId="0" borderId="0" xfId="0" applyNumberFormat="1" applyFont="1" applyFill="1" applyBorder="1"/>
    <xf numFmtId="0" fontId="79" fillId="0" borderId="0" xfId="0" applyFont="1" applyFill="1"/>
    <xf numFmtId="0" fontId="71" fillId="0" borderId="10" xfId="0" applyFont="1" applyFill="1" applyBorder="1" applyAlignment="1">
      <alignment horizontal="center" vertical="center"/>
    </xf>
    <xf numFmtId="0" fontId="71" fillId="0" borderId="10" xfId="0" applyFont="1" applyFill="1" applyBorder="1" applyAlignment="1">
      <alignment horizontal="center" vertical="center" wrapText="1"/>
    </xf>
    <xf numFmtId="0" fontId="71" fillId="0" borderId="6" xfId="0" applyFont="1" applyFill="1" applyBorder="1" applyAlignment="1">
      <alignment horizontal="center" vertical="center" wrapText="1"/>
    </xf>
    <xf numFmtId="0" fontId="71" fillId="0" borderId="30" xfId="0" applyFont="1" applyFill="1" applyBorder="1" applyAlignment="1">
      <alignment horizontal="center" vertical="center" wrapText="1"/>
    </xf>
    <xf numFmtId="0" fontId="71" fillId="0" borderId="10" xfId="0" applyFont="1" applyFill="1" applyBorder="1"/>
    <xf numFmtId="3" fontId="71" fillId="0" borderId="10" xfId="0" applyNumberFormat="1" applyFont="1" applyFill="1" applyBorder="1" applyAlignment="1">
      <alignment horizontal="right" vertical="center"/>
    </xf>
    <xf numFmtId="3" fontId="71" fillId="0" borderId="10" xfId="0" applyNumberFormat="1" applyFont="1" applyFill="1" applyBorder="1" applyAlignment="1">
      <alignment horizontal="right"/>
    </xf>
    <xf numFmtId="0" fontId="71" fillId="0" borderId="8" xfId="0" applyFont="1" applyFill="1" applyBorder="1"/>
    <xf numFmtId="179" fontId="71" fillId="0" borderId="10" xfId="0" applyNumberFormat="1" applyFont="1" applyFill="1" applyBorder="1"/>
    <xf numFmtId="0" fontId="71" fillId="0" borderId="10" xfId="0" applyFont="1" applyFill="1" applyBorder="1" applyAlignment="1">
      <alignment horizontal="center" wrapText="1"/>
    </xf>
    <xf numFmtId="0" fontId="102" fillId="0" borderId="0" xfId="0" applyFont="1"/>
    <xf numFmtId="178" fontId="70" fillId="0" borderId="0" xfId="315" applyNumberFormat="1" applyFont="1" applyFill="1" applyBorder="1"/>
    <xf numFmtId="0" fontId="103" fillId="0" borderId="10" xfId="0" applyFont="1" applyFill="1" applyBorder="1" applyAlignment="1">
      <alignment horizontal="center" wrapText="1"/>
    </xf>
    <xf numFmtId="3" fontId="103" fillId="0" borderId="5" xfId="0" applyNumberFormat="1" applyFont="1" applyFill="1" applyBorder="1"/>
    <xf numFmtId="179" fontId="103" fillId="0" borderId="0" xfId="0" applyNumberFormat="1" applyFont="1" applyFill="1" applyBorder="1"/>
    <xf numFmtId="0" fontId="103" fillId="0" borderId="3" xfId="0" applyFont="1" applyFill="1" applyBorder="1"/>
    <xf numFmtId="3" fontId="103" fillId="0" borderId="0" xfId="0" applyNumberFormat="1" applyFont="1" applyFill="1" applyBorder="1" applyAlignment="1">
      <alignment horizontal="right"/>
    </xf>
    <xf numFmtId="0" fontId="95" fillId="0" borderId="0" xfId="312" applyFont="1" applyFill="1"/>
    <xf numFmtId="0" fontId="76" fillId="0" borderId="0" xfId="0" applyFont="1"/>
    <xf numFmtId="0" fontId="74" fillId="0" borderId="0" xfId="315" applyFont="1"/>
    <xf numFmtId="0" fontId="96" fillId="0" borderId="0" xfId="0" applyFont="1" applyFill="1"/>
    <xf numFmtId="0" fontId="92" fillId="0" borderId="0" xfId="315" applyFont="1"/>
    <xf numFmtId="0" fontId="92" fillId="0" borderId="10" xfId="315" applyFont="1" applyBorder="1" applyAlignment="1">
      <alignment horizontal="center" vertical="center"/>
    </xf>
    <xf numFmtId="0" fontId="92" fillId="0" borderId="10" xfId="315" applyFont="1" applyBorder="1" applyAlignment="1">
      <alignment horizontal="center" vertical="center" wrapText="1"/>
    </xf>
    <xf numFmtId="0" fontId="92" fillId="0" borderId="10" xfId="322" applyFont="1" applyBorder="1" applyAlignment="1">
      <alignment horizontal="center" vertical="center" wrapText="1"/>
    </xf>
    <xf numFmtId="0" fontId="74" fillId="0" borderId="0" xfId="315" applyFont="1" applyAlignment="1">
      <alignment horizontal="center" vertical="center"/>
    </xf>
    <xf numFmtId="0" fontId="74" fillId="0" borderId="10" xfId="315" applyFont="1" applyBorder="1" applyAlignment="1">
      <alignment horizontal="center"/>
    </xf>
    <xf numFmtId="0" fontId="74" fillId="0" borderId="10" xfId="315" applyFont="1" applyBorder="1"/>
    <xf numFmtId="175" fontId="74" fillId="0" borderId="10" xfId="315" applyNumberFormat="1" applyFont="1" applyBorder="1"/>
    <xf numFmtId="0" fontId="95" fillId="0" borderId="20" xfId="315" applyFont="1" applyBorder="1"/>
    <xf numFmtId="0" fontId="95" fillId="0" borderId="19" xfId="315" applyFont="1" applyBorder="1"/>
    <xf numFmtId="0" fontId="96" fillId="0" borderId="24" xfId="315" applyFont="1" applyFill="1" applyBorder="1" applyAlignment="1">
      <alignment horizontal="left"/>
    </xf>
    <xf numFmtId="0" fontId="95" fillId="0" borderId="0" xfId="315" applyFont="1" applyFill="1" applyBorder="1"/>
    <xf numFmtId="14" fontId="95" fillId="0" borderId="24" xfId="315" applyNumberFormat="1" applyFont="1" applyFill="1" applyBorder="1"/>
    <xf numFmtId="178" fontId="95" fillId="0" borderId="18" xfId="315" applyNumberFormat="1" applyFont="1" applyFill="1" applyBorder="1" applyAlignment="1">
      <alignment horizontal="center"/>
    </xf>
    <xf numFmtId="178" fontId="95" fillId="0" borderId="19" xfId="315" applyNumberFormat="1" applyFont="1" applyFill="1" applyBorder="1" applyAlignment="1">
      <alignment horizontal="center"/>
    </xf>
    <xf numFmtId="178" fontId="95" fillId="0" borderId="20" xfId="315" applyNumberFormat="1" applyFont="1" applyFill="1" applyBorder="1" applyAlignment="1">
      <alignment horizontal="center"/>
    </xf>
    <xf numFmtId="178" fontId="95" fillId="0" borderId="60" xfId="315" applyNumberFormat="1" applyFont="1" applyFill="1" applyBorder="1" applyAlignment="1">
      <alignment horizontal="center"/>
    </xf>
    <xf numFmtId="0" fontId="96" fillId="0" borderId="21" xfId="315" applyFont="1" applyFill="1" applyBorder="1" applyAlignment="1">
      <alignment horizontal="right" vertical="center"/>
    </xf>
    <xf numFmtId="0" fontId="96" fillId="0" borderId="117" xfId="315" applyFont="1" applyFill="1" applyBorder="1" applyAlignment="1">
      <alignment vertical="center"/>
    </xf>
    <xf numFmtId="0" fontId="74" fillId="0" borderId="117" xfId="315" applyFont="1" applyBorder="1" applyAlignment="1"/>
    <xf numFmtId="0" fontId="74" fillId="0" borderId="118" xfId="315" applyFont="1" applyBorder="1" applyAlignment="1"/>
    <xf numFmtId="0" fontId="74" fillId="0" borderId="60" xfId="315" applyFont="1" applyBorder="1" applyAlignment="1"/>
    <xf numFmtId="0" fontId="96" fillId="3" borderId="15" xfId="315" applyFont="1" applyFill="1" applyBorder="1"/>
    <xf numFmtId="0" fontId="96" fillId="3" borderId="0" xfId="315" applyFont="1" applyFill="1" applyBorder="1"/>
    <xf numFmtId="180" fontId="95" fillId="3" borderId="0" xfId="315" applyNumberFormat="1" applyFont="1" applyFill="1" applyBorder="1"/>
    <xf numFmtId="0" fontId="95" fillId="3" borderId="0" xfId="315" applyFont="1" applyFill="1" applyBorder="1" applyAlignment="1">
      <alignment horizontal="center"/>
    </xf>
    <xf numFmtId="0" fontId="95" fillId="3" borderId="0" xfId="315" applyFont="1" applyFill="1" applyBorder="1"/>
    <xf numFmtId="180" fontId="96" fillId="3" borderId="28" xfId="315" applyNumberFormat="1" applyFont="1" applyFill="1" applyBorder="1" applyAlignment="1">
      <alignment horizontal="center"/>
    </xf>
    <xf numFmtId="0" fontId="95" fillId="3" borderId="46" xfId="315" applyFont="1" applyFill="1" applyBorder="1"/>
    <xf numFmtId="180" fontId="95" fillId="3" borderId="46" xfId="315" applyNumberFormat="1" applyFont="1" applyFill="1" applyBorder="1"/>
    <xf numFmtId="0" fontId="95" fillId="3" borderId="46" xfId="315" applyFont="1" applyFill="1" applyBorder="1" applyAlignment="1">
      <alignment horizontal="center"/>
    </xf>
    <xf numFmtId="0" fontId="95" fillId="3" borderId="47" xfId="315" applyFont="1" applyFill="1" applyBorder="1"/>
    <xf numFmtId="180" fontId="96" fillId="3" borderId="48" xfId="315" applyNumberFormat="1" applyFont="1" applyFill="1" applyBorder="1" applyAlignment="1">
      <alignment horizontal="center"/>
    </xf>
    <xf numFmtId="0" fontId="96" fillId="3" borderId="14" xfId="315" applyFont="1" applyFill="1" applyBorder="1" applyAlignment="1">
      <alignment horizontal="centerContinuous"/>
    </xf>
    <xf numFmtId="0" fontId="96" fillId="3" borderId="9" xfId="315" applyFont="1" applyFill="1" applyBorder="1" applyAlignment="1">
      <alignment horizontal="center"/>
    </xf>
    <xf numFmtId="180" fontId="96" fillId="3" borderId="37" xfId="315" applyNumberFormat="1" applyFont="1" applyFill="1" applyBorder="1" applyAlignment="1">
      <alignment horizontal="center"/>
    </xf>
    <xf numFmtId="0" fontId="96" fillId="3" borderId="37" xfId="315" applyFont="1" applyFill="1" applyBorder="1" applyAlignment="1">
      <alignment horizontal="center"/>
    </xf>
    <xf numFmtId="180" fontId="96" fillId="3" borderId="37" xfId="8" applyNumberFormat="1" applyFont="1" applyFill="1" applyBorder="1" applyAlignment="1">
      <alignment horizontal="center"/>
    </xf>
    <xf numFmtId="0" fontId="96" fillId="3" borderId="37" xfId="8" applyFont="1" applyFill="1" applyBorder="1" applyAlignment="1">
      <alignment horizontal="center"/>
    </xf>
    <xf numFmtId="180" fontId="96" fillId="3" borderId="26" xfId="8" applyNumberFormat="1" applyFont="1" applyFill="1" applyBorder="1" applyAlignment="1">
      <alignment horizontal="center"/>
    </xf>
    <xf numFmtId="0" fontId="95" fillId="3" borderId="14" xfId="315" applyFont="1" applyFill="1" applyBorder="1" applyAlignment="1"/>
    <xf numFmtId="0" fontId="96" fillId="3" borderId="17" xfId="315" applyFont="1" applyFill="1" applyBorder="1" applyAlignment="1"/>
    <xf numFmtId="180" fontId="95" fillId="3" borderId="37" xfId="315" applyNumberFormat="1" applyFont="1" applyFill="1" applyBorder="1" applyAlignment="1">
      <alignment horizontal="center"/>
    </xf>
    <xf numFmtId="0" fontId="95" fillId="3" borderId="37" xfId="315" applyFont="1" applyFill="1" applyBorder="1" applyAlignment="1">
      <alignment horizontal="center"/>
    </xf>
    <xf numFmtId="165" fontId="96" fillId="3" borderId="37" xfId="321" applyFont="1" applyFill="1" applyBorder="1" applyAlignment="1"/>
    <xf numFmtId="2" fontId="95" fillId="3" borderId="37" xfId="8" applyNumberFormat="1" applyFont="1" applyFill="1" applyBorder="1" applyAlignment="1">
      <alignment horizontal="center"/>
    </xf>
    <xf numFmtId="181" fontId="95" fillId="3" borderId="41" xfId="8" applyNumberFormat="1" applyFont="1" applyFill="1" applyBorder="1" applyAlignment="1">
      <alignment horizontal="right"/>
    </xf>
    <xf numFmtId="0" fontId="95" fillId="0" borderId="14" xfId="315" applyFont="1" applyFill="1" applyBorder="1" applyAlignment="1"/>
    <xf numFmtId="0" fontId="95" fillId="3" borderId="15" xfId="315" applyFont="1" applyFill="1" applyBorder="1"/>
    <xf numFmtId="180" fontId="96" fillId="3" borderId="51" xfId="8" applyNumberFormat="1" applyFont="1" applyFill="1" applyBorder="1" applyAlignment="1">
      <alignment horizontal="center"/>
    </xf>
    <xf numFmtId="181" fontId="96" fillId="3" borderId="48" xfId="315" applyNumberFormat="1" applyFont="1" applyFill="1" applyBorder="1"/>
    <xf numFmtId="0" fontId="96" fillId="3" borderId="52" xfId="315" applyFont="1" applyFill="1" applyBorder="1"/>
    <xf numFmtId="180" fontId="95" fillId="3" borderId="48" xfId="315" applyNumberFormat="1" applyFont="1" applyFill="1" applyBorder="1"/>
    <xf numFmtId="0" fontId="96" fillId="3" borderId="53" xfId="315" applyFont="1" applyFill="1" applyBorder="1" applyAlignment="1">
      <alignment horizontal="left"/>
    </xf>
    <xf numFmtId="0" fontId="96" fillId="3" borderId="54" xfId="315" applyFont="1" applyFill="1" applyBorder="1" applyAlignment="1">
      <alignment horizontal="centerContinuous"/>
    </xf>
    <xf numFmtId="180" fontId="96" fillId="3" borderId="55" xfId="315" applyNumberFormat="1" applyFont="1" applyFill="1" applyBorder="1" applyAlignment="1">
      <alignment horizontal="center"/>
    </xf>
    <xf numFmtId="0" fontId="96" fillId="3" borderId="55" xfId="315" applyFont="1" applyFill="1" applyBorder="1" applyAlignment="1">
      <alignment horizontal="center"/>
    </xf>
    <xf numFmtId="180" fontId="96" fillId="3" borderId="90" xfId="315" applyNumberFormat="1" applyFont="1" applyFill="1" applyBorder="1" applyAlignment="1">
      <alignment horizontal="center"/>
    </xf>
    <xf numFmtId="0" fontId="95" fillId="0" borderId="35" xfId="315" applyFont="1" applyBorder="1"/>
    <xf numFmtId="4" fontId="95" fillId="0" borderId="29" xfId="315" applyNumberFormat="1" applyFont="1" applyFill="1" applyBorder="1" applyAlignment="1">
      <alignment horizontal="left"/>
    </xf>
    <xf numFmtId="4" fontId="95" fillId="0" borderId="30" xfId="315" applyNumberFormat="1" applyFont="1" applyFill="1" applyBorder="1" applyAlignment="1">
      <alignment horizontal="left"/>
    </xf>
    <xf numFmtId="4" fontId="95" fillId="3" borderId="10" xfId="315" applyNumberFormat="1" applyFont="1" applyFill="1" applyBorder="1" applyAlignment="1">
      <alignment horizontal="center"/>
    </xf>
    <xf numFmtId="180" fontId="95" fillId="3" borderId="10" xfId="315" applyNumberFormat="1" applyFont="1" applyFill="1" applyBorder="1" applyAlignment="1">
      <alignment horizontal="right"/>
    </xf>
    <xf numFmtId="0" fontId="95" fillId="0" borderId="10" xfId="315" applyFont="1" applyBorder="1" applyAlignment="1">
      <alignment horizontal="center"/>
    </xf>
    <xf numFmtId="180" fontId="95" fillId="3" borderId="28" xfId="315" applyNumberFormat="1" applyFont="1" applyFill="1" applyBorder="1"/>
    <xf numFmtId="0" fontId="96" fillId="0" borderId="15" xfId="315" applyFont="1" applyFill="1" applyBorder="1"/>
    <xf numFmtId="180" fontId="96" fillId="3" borderId="51" xfId="315" applyNumberFormat="1" applyFont="1" applyFill="1" applyBorder="1" applyAlignment="1">
      <alignment horizontal="center"/>
    </xf>
    <xf numFmtId="181" fontId="95" fillId="3" borderId="56" xfId="315" applyNumberFormat="1" applyFont="1" applyFill="1" applyBorder="1"/>
    <xf numFmtId="0" fontId="95" fillId="0" borderId="15" xfId="315" applyFont="1" applyBorder="1"/>
    <xf numFmtId="0" fontId="74" fillId="0" borderId="0" xfId="315" applyFont="1" applyBorder="1"/>
    <xf numFmtId="0" fontId="96" fillId="3" borderId="53" xfId="315" applyFont="1" applyFill="1" applyBorder="1" applyAlignment="1"/>
    <xf numFmtId="180" fontId="96" fillId="3" borderId="57" xfId="315" applyNumberFormat="1" applyFont="1" applyFill="1" applyBorder="1" applyAlignment="1">
      <alignment horizontal="center"/>
    </xf>
    <xf numFmtId="0" fontId="95" fillId="3" borderId="14" xfId="315" applyFont="1" applyFill="1" applyBorder="1" applyAlignment="1">
      <alignment horizontal="left"/>
    </xf>
    <xf numFmtId="0" fontId="96" fillId="3" borderId="37" xfId="315" applyFont="1" applyFill="1" applyBorder="1" applyAlignment="1"/>
    <xf numFmtId="0" fontId="95" fillId="0" borderId="30" xfId="315" applyFont="1" applyFill="1" applyBorder="1" applyAlignment="1">
      <alignment horizontal="center"/>
    </xf>
    <xf numFmtId="165" fontId="96" fillId="3" borderId="10" xfId="321" applyFont="1" applyFill="1" applyBorder="1" applyAlignment="1"/>
    <xf numFmtId="165" fontId="95" fillId="3" borderId="30" xfId="321" applyFont="1" applyFill="1" applyBorder="1"/>
    <xf numFmtId="2" fontId="95" fillId="3" borderId="30" xfId="315" applyNumberFormat="1" applyFont="1" applyFill="1" applyBorder="1" applyAlignment="1">
      <alignment horizontal="center"/>
    </xf>
    <xf numFmtId="165" fontId="95" fillId="3" borderId="60" xfId="321" applyFont="1" applyFill="1" applyBorder="1"/>
    <xf numFmtId="0" fontId="95" fillId="3" borderId="15" xfId="315" applyFont="1" applyFill="1" applyBorder="1" applyAlignment="1">
      <alignment horizontal="left"/>
    </xf>
    <xf numFmtId="0" fontId="96" fillId="3" borderId="10" xfId="315" applyFont="1" applyFill="1" applyBorder="1" applyAlignment="1"/>
    <xf numFmtId="0" fontId="95" fillId="0" borderId="10" xfId="315" applyFont="1" applyFill="1" applyBorder="1" applyAlignment="1">
      <alignment horizontal="center"/>
    </xf>
    <xf numFmtId="0" fontId="95" fillId="3" borderId="52" xfId="315" applyFont="1" applyFill="1" applyBorder="1"/>
    <xf numFmtId="180" fontId="96" fillId="3" borderId="107" xfId="8" applyNumberFormat="1" applyFont="1" applyFill="1" applyBorder="1" applyAlignment="1">
      <alignment horizontal="center"/>
    </xf>
    <xf numFmtId="181" fontId="96" fillId="3" borderId="48" xfId="8" applyNumberFormat="1" applyFont="1" applyFill="1" applyBorder="1"/>
    <xf numFmtId="0" fontId="95" fillId="3" borderId="21" xfId="315" applyFont="1" applyFill="1" applyBorder="1"/>
    <xf numFmtId="0" fontId="95" fillId="3" borderId="22" xfId="315" applyFont="1" applyFill="1" applyBorder="1"/>
    <xf numFmtId="180" fontId="95" fillId="3" borderId="22" xfId="315" applyNumberFormat="1" applyFont="1" applyFill="1" applyBorder="1"/>
    <xf numFmtId="0" fontId="95" fillId="3" borderId="22" xfId="315" applyFont="1" applyFill="1" applyBorder="1" applyAlignment="1">
      <alignment horizontal="center"/>
    </xf>
    <xf numFmtId="180" fontId="96" fillId="3" borderId="22" xfId="315" applyNumberFormat="1" applyFont="1" applyFill="1" applyBorder="1" applyAlignment="1">
      <alignment horizontal="centerContinuous"/>
    </xf>
    <xf numFmtId="180" fontId="96" fillId="3" borderId="58" xfId="8" applyNumberFormat="1" applyFont="1" applyFill="1" applyBorder="1"/>
    <xf numFmtId="0" fontId="76" fillId="0" borderId="0" xfId="315" applyFont="1"/>
    <xf numFmtId="0" fontId="74" fillId="0" borderId="0" xfId="315" applyFont="1" applyAlignment="1">
      <alignment vertical="center"/>
    </xf>
    <xf numFmtId="175" fontId="74" fillId="0" borderId="10" xfId="315" applyNumberFormat="1" applyFont="1" applyFill="1" applyBorder="1"/>
    <xf numFmtId="0" fontId="95" fillId="0" borderId="20" xfId="315" applyFont="1" applyFill="1" applyBorder="1"/>
    <xf numFmtId="0" fontId="95" fillId="0" borderId="19" xfId="315" applyFont="1" applyFill="1" applyBorder="1"/>
    <xf numFmtId="178" fontId="95" fillId="0" borderId="78" xfId="315" applyNumberFormat="1" applyFont="1" applyFill="1" applyBorder="1" applyAlignment="1">
      <alignment horizontal="center"/>
    </xf>
    <xf numFmtId="0" fontId="74" fillId="0" borderId="117" xfId="315" applyFont="1" applyFill="1" applyBorder="1" applyAlignment="1"/>
    <xf numFmtId="0" fontId="74" fillId="0" borderId="118" xfId="315" applyFont="1" applyFill="1" applyBorder="1" applyAlignment="1"/>
    <xf numFmtId="0" fontId="74" fillId="0" borderId="78" xfId="315" applyFont="1" applyFill="1" applyBorder="1" applyAlignment="1"/>
    <xf numFmtId="0" fontId="96" fillId="0" borderId="0" xfId="315" applyFont="1" applyFill="1" applyBorder="1"/>
    <xf numFmtId="180" fontId="95" fillId="0" borderId="0" xfId="315" applyNumberFormat="1" applyFont="1" applyFill="1" applyBorder="1"/>
    <xf numFmtId="0" fontId="95" fillId="0" borderId="0" xfId="315" applyFont="1" applyFill="1" applyBorder="1" applyAlignment="1">
      <alignment horizontal="center"/>
    </xf>
    <xf numFmtId="0" fontId="95" fillId="0" borderId="6" xfId="315" applyFont="1" applyFill="1" applyBorder="1"/>
    <xf numFmtId="180" fontId="96" fillId="0" borderId="26" xfId="315" applyNumberFormat="1" applyFont="1" applyFill="1" applyBorder="1" applyAlignment="1">
      <alignment horizontal="center"/>
    </xf>
    <xf numFmtId="0" fontId="95" fillId="0" borderId="46" xfId="315" applyFont="1" applyFill="1" applyBorder="1"/>
    <xf numFmtId="180" fontId="95" fillId="0" borderId="46" xfId="315" applyNumberFormat="1" applyFont="1" applyFill="1" applyBorder="1"/>
    <xf numFmtId="0" fontId="95" fillId="0" borderId="46" xfId="315" applyFont="1" applyFill="1" applyBorder="1" applyAlignment="1">
      <alignment horizontal="center"/>
    </xf>
    <xf numFmtId="0" fontId="95" fillId="0" borderId="47" xfId="315" applyFont="1" applyFill="1" applyBorder="1"/>
    <xf numFmtId="180" fontId="96" fillId="0" borderId="48" xfId="315" applyNumberFormat="1" applyFont="1" applyFill="1" applyBorder="1" applyAlignment="1">
      <alignment horizontal="center"/>
    </xf>
    <xf numFmtId="0" fontId="96" fillId="0" borderId="14" xfId="315" applyFont="1" applyFill="1" applyBorder="1" applyAlignment="1">
      <alignment horizontal="centerContinuous"/>
    </xf>
    <xf numFmtId="0" fontId="96" fillId="0" borderId="9" xfId="315" applyFont="1" applyFill="1" applyBorder="1" applyAlignment="1">
      <alignment horizontal="center"/>
    </xf>
    <xf numFmtId="180" fontId="96" fillId="0" borderId="37" xfId="315" applyNumberFormat="1" applyFont="1" applyFill="1" applyBorder="1" applyAlignment="1">
      <alignment horizontal="center"/>
    </xf>
    <xf numFmtId="0" fontId="96" fillId="0" borderId="37" xfId="315" applyFont="1" applyFill="1" applyBorder="1" applyAlignment="1">
      <alignment horizontal="center"/>
    </xf>
    <xf numFmtId="0" fontId="96" fillId="0" borderId="17" xfId="315" applyFont="1" applyFill="1" applyBorder="1" applyAlignment="1"/>
    <xf numFmtId="0" fontId="95" fillId="0" borderId="37" xfId="321" applyNumberFormat="1" applyFont="1" applyFill="1" applyBorder="1" applyAlignment="1">
      <alignment horizontal="center"/>
    </xf>
    <xf numFmtId="165" fontId="95" fillId="0" borderId="37" xfId="321" applyFont="1" applyFill="1" applyBorder="1" applyAlignment="1"/>
    <xf numFmtId="0" fontId="95" fillId="0" borderId="37" xfId="8" applyNumberFormat="1" applyFont="1" applyFill="1" applyBorder="1" applyAlignment="1">
      <alignment horizontal="center"/>
    </xf>
    <xf numFmtId="181" fontId="95" fillId="0" borderId="41" xfId="8" applyNumberFormat="1" applyFont="1" applyFill="1" applyBorder="1" applyAlignment="1">
      <alignment horizontal="right"/>
    </xf>
    <xf numFmtId="0" fontId="95" fillId="0" borderId="14" xfId="315" applyFont="1" applyFill="1" applyBorder="1" applyAlignment="1">
      <alignment horizontal="center"/>
    </xf>
    <xf numFmtId="0" fontId="95" fillId="0" borderId="37" xfId="315" applyNumberFormat="1" applyFont="1" applyFill="1" applyBorder="1" applyAlignment="1">
      <alignment horizontal="center"/>
    </xf>
    <xf numFmtId="0" fontId="95" fillId="0" borderId="50" xfId="315" applyNumberFormat="1" applyFont="1" applyFill="1" applyBorder="1" applyAlignment="1">
      <alignment horizontal="center"/>
    </xf>
    <xf numFmtId="0" fontId="95" fillId="0" borderId="15" xfId="315" applyFont="1" applyFill="1" applyBorder="1"/>
    <xf numFmtId="180" fontId="96" fillId="0" borderId="51" xfId="315" applyNumberFormat="1" applyFont="1" applyFill="1" applyBorder="1" applyAlignment="1">
      <alignment horizontal="center"/>
    </xf>
    <xf numFmtId="181" fontId="95" fillId="0" borderId="56" xfId="315" applyNumberFormat="1" applyFont="1" applyFill="1" applyBorder="1"/>
    <xf numFmtId="0" fontId="96" fillId="0" borderId="52" xfId="315" applyFont="1" applyFill="1" applyBorder="1"/>
    <xf numFmtId="180" fontId="95" fillId="0" borderId="48" xfId="315" applyNumberFormat="1" applyFont="1" applyFill="1" applyBorder="1"/>
    <xf numFmtId="0" fontId="96" fillId="0" borderId="53" xfId="315" applyFont="1" applyFill="1" applyBorder="1" applyAlignment="1">
      <alignment horizontal="center"/>
    </xf>
    <xf numFmtId="0" fontId="96" fillId="0" borderId="54" xfId="315" applyFont="1" applyFill="1" applyBorder="1" applyAlignment="1">
      <alignment horizontal="centerContinuous"/>
    </xf>
    <xf numFmtId="180" fontId="96" fillId="0" borderId="55" xfId="315" applyNumberFormat="1" applyFont="1" applyFill="1" applyBorder="1" applyAlignment="1">
      <alignment horizontal="center"/>
    </xf>
    <xf numFmtId="0" fontId="96" fillId="0" borderId="55" xfId="315" applyFont="1" applyFill="1" applyBorder="1" applyAlignment="1">
      <alignment horizontal="center"/>
    </xf>
    <xf numFmtId="180" fontId="96" fillId="0" borderId="90" xfId="315" applyNumberFormat="1" applyFont="1" applyFill="1" applyBorder="1" applyAlignment="1">
      <alignment horizontal="center"/>
    </xf>
    <xf numFmtId="0" fontId="95" fillId="0" borderId="35" xfId="315" applyFont="1" applyFill="1" applyBorder="1"/>
    <xf numFmtId="4" fontId="95" fillId="0" borderId="10" xfId="315" applyNumberFormat="1" applyFont="1" applyFill="1" applyBorder="1" applyAlignment="1">
      <alignment horizontal="center"/>
    </xf>
    <xf numFmtId="180" fontId="95" fillId="0" borderId="10" xfId="315" applyNumberFormat="1" applyFont="1" applyFill="1" applyBorder="1" applyAlignment="1">
      <alignment horizontal="right"/>
    </xf>
    <xf numFmtId="180" fontId="95" fillId="0" borderId="28" xfId="315" applyNumberFormat="1" applyFont="1" applyFill="1" applyBorder="1"/>
    <xf numFmtId="0" fontId="74" fillId="0" borderId="0" xfId="315" applyFont="1" applyFill="1" applyBorder="1"/>
    <xf numFmtId="0" fontId="96" fillId="0" borderId="53" xfId="315" applyFont="1" applyFill="1" applyBorder="1" applyAlignment="1"/>
    <xf numFmtId="180" fontId="96" fillId="0" borderId="57" xfId="315" applyNumberFormat="1" applyFont="1" applyFill="1" applyBorder="1" applyAlignment="1">
      <alignment horizontal="center"/>
    </xf>
    <xf numFmtId="0" fontId="96" fillId="0" borderId="37" xfId="315" applyFont="1" applyFill="1" applyBorder="1" applyAlignment="1"/>
    <xf numFmtId="165" fontId="95" fillId="0" borderId="10" xfId="321" applyFont="1" applyFill="1" applyBorder="1" applyAlignment="1"/>
    <xf numFmtId="165" fontId="95" fillId="0" borderId="30" xfId="321" applyFont="1" applyFill="1" applyBorder="1"/>
    <xf numFmtId="2" fontId="95" fillId="0" borderId="30" xfId="315" applyNumberFormat="1" applyFont="1" applyFill="1" applyBorder="1" applyAlignment="1">
      <alignment horizontal="center"/>
    </xf>
    <xf numFmtId="165" fontId="95" fillId="0" borderId="60" xfId="321" applyFont="1" applyFill="1" applyBorder="1"/>
    <xf numFmtId="0" fontId="96" fillId="0" borderId="10" xfId="315" applyFont="1" applyFill="1" applyBorder="1" applyAlignment="1"/>
    <xf numFmtId="0" fontId="74" fillId="0" borderId="10" xfId="0" applyFont="1" applyFill="1" applyBorder="1"/>
    <xf numFmtId="0" fontId="95" fillId="0" borderId="52" xfId="315" applyFont="1" applyFill="1" applyBorder="1"/>
    <xf numFmtId="0" fontId="95" fillId="0" borderId="21" xfId="315" applyFont="1" applyFill="1" applyBorder="1"/>
    <xf numFmtId="0" fontId="95" fillId="0" borderId="22" xfId="315" applyFont="1" applyFill="1" applyBorder="1"/>
    <xf numFmtId="180" fontId="95" fillId="0" borderId="22" xfId="315" applyNumberFormat="1" applyFont="1" applyFill="1" applyBorder="1"/>
    <xf numFmtId="0" fontId="95" fillId="0" borderId="22" xfId="315" applyFont="1" applyFill="1" applyBorder="1" applyAlignment="1">
      <alignment horizontal="center"/>
    </xf>
    <xf numFmtId="180" fontId="96" fillId="0" borderId="22" xfId="315" applyNumberFormat="1" applyFont="1" applyFill="1" applyBorder="1" applyAlignment="1">
      <alignment horizontal="centerContinuous"/>
    </xf>
    <xf numFmtId="180" fontId="96" fillId="0" borderId="58" xfId="315" applyNumberFormat="1" applyFont="1" applyFill="1" applyBorder="1"/>
    <xf numFmtId="0" fontId="74" fillId="0" borderId="0" xfId="315" applyFont="1" applyFill="1"/>
    <xf numFmtId="180" fontId="95" fillId="0" borderId="37" xfId="315" applyNumberFormat="1" applyFont="1" applyFill="1" applyBorder="1" applyAlignment="1">
      <alignment horizontal="center"/>
    </xf>
    <xf numFmtId="0" fontId="95" fillId="0" borderId="37" xfId="315" applyFont="1" applyFill="1" applyBorder="1" applyAlignment="1">
      <alignment horizontal="center"/>
    </xf>
    <xf numFmtId="2" fontId="95" fillId="0" borderId="37" xfId="8" applyNumberFormat="1" applyFont="1" applyFill="1" applyBorder="1" applyAlignment="1">
      <alignment horizontal="center"/>
    </xf>
    <xf numFmtId="0" fontId="95" fillId="0" borderId="66" xfId="315" applyFont="1" applyFill="1" applyBorder="1" applyAlignment="1">
      <alignment horizontal="center"/>
    </xf>
    <xf numFmtId="2" fontId="95" fillId="3" borderId="0" xfId="315" applyNumberFormat="1" applyFont="1" applyFill="1" applyBorder="1" applyAlignment="1">
      <alignment horizontal="center"/>
    </xf>
    <xf numFmtId="14" fontId="95" fillId="0" borderId="26" xfId="315" applyNumberFormat="1" applyFont="1" applyFill="1" applyBorder="1"/>
    <xf numFmtId="178" fontId="95" fillId="0" borderId="18" xfId="315" applyNumberFormat="1" applyFont="1" applyFill="1" applyBorder="1" applyAlignment="1">
      <alignment horizontal="center" wrapText="1"/>
    </xf>
    <xf numFmtId="178" fontId="95" fillId="0" borderId="19" xfId="315" applyNumberFormat="1" applyFont="1" applyFill="1" applyBorder="1" applyAlignment="1">
      <alignment horizontal="center" wrapText="1"/>
    </xf>
    <xf numFmtId="178" fontId="95" fillId="0" borderId="20" xfId="315" applyNumberFormat="1" applyFont="1" applyFill="1" applyBorder="1" applyAlignment="1">
      <alignment horizontal="center" wrapText="1"/>
    </xf>
    <xf numFmtId="178" fontId="95" fillId="0" borderId="60" xfId="315" applyNumberFormat="1" applyFont="1" applyFill="1" applyBorder="1" applyAlignment="1">
      <alignment horizontal="center" wrapText="1"/>
    </xf>
    <xf numFmtId="0" fontId="95" fillId="3" borderId="6" xfId="315" applyFont="1" applyFill="1" applyBorder="1"/>
    <xf numFmtId="180" fontId="96" fillId="3" borderId="60" xfId="315" applyNumberFormat="1" applyFont="1" applyFill="1" applyBorder="1" applyAlignment="1">
      <alignment horizontal="center"/>
    </xf>
    <xf numFmtId="180" fontId="96" fillId="3" borderId="26" xfId="315" applyNumberFormat="1" applyFont="1" applyFill="1" applyBorder="1" applyAlignment="1">
      <alignment horizontal="center"/>
    </xf>
    <xf numFmtId="180" fontId="96" fillId="3" borderId="70" xfId="315" applyNumberFormat="1" applyFont="1" applyFill="1" applyBorder="1" applyAlignment="1">
      <alignment horizontal="center"/>
    </xf>
    <xf numFmtId="0" fontId="96" fillId="3" borderId="170" xfId="315" applyFont="1" applyFill="1" applyBorder="1" applyAlignment="1">
      <alignment horizontal="center"/>
    </xf>
    <xf numFmtId="0" fontId="96" fillId="3" borderId="70" xfId="315" applyFont="1" applyFill="1" applyBorder="1" applyAlignment="1">
      <alignment horizontal="center"/>
    </xf>
    <xf numFmtId="180" fontId="95" fillId="3" borderId="10" xfId="315" applyNumberFormat="1" applyFont="1" applyFill="1" applyBorder="1" applyAlignment="1">
      <alignment horizontal="center"/>
    </xf>
    <xf numFmtId="0" fontId="95" fillId="3" borderId="10" xfId="315" applyFont="1" applyFill="1" applyBorder="1" applyAlignment="1">
      <alignment horizontal="center"/>
    </xf>
    <xf numFmtId="180" fontId="95" fillId="3" borderId="11" xfId="315" applyNumberFormat="1" applyFont="1" applyFill="1" applyBorder="1" applyAlignment="1">
      <alignment horizontal="center"/>
    </xf>
    <xf numFmtId="0" fontId="95" fillId="3" borderId="11" xfId="315" applyFont="1" applyFill="1" applyBorder="1" applyAlignment="1">
      <alignment horizontal="center"/>
    </xf>
    <xf numFmtId="0" fontId="95" fillId="3" borderId="14" xfId="315" applyFont="1" applyFill="1" applyBorder="1" applyAlignment="1">
      <alignment horizontal="center"/>
    </xf>
    <xf numFmtId="181" fontId="95" fillId="3" borderId="106" xfId="8" applyNumberFormat="1" applyFont="1" applyFill="1" applyBorder="1" applyAlignment="1">
      <alignment horizontal="right"/>
    </xf>
    <xf numFmtId="0" fontId="95" fillId="3" borderId="66" xfId="315" applyFont="1" applyFill="1" applyBorder="1" applyAlignment="1">
      <alignment horizontal="center"/>
    </xf>
    <xf numFmtId="184" fontId="95" fillId="3" borderId="0" xfId="315" applyNumberFormat="1" applyFont="1" applyFill="1" applyBorder="1"/>
    <xf numFmtId="181" fontId="96" fillId="3" borderId="172" xfId="315" applyNumberFormat="1" applyFont="1" applyFill="1" applyBorder="1"/>
    <xf numFmtId="184" fontId="95" fillId="3" borderId="46" xfId="315" applyNumberFormat="1" applyFont="1" applyFill="1" applyBorder="1"/>
    <xf numFmtId="0" fontId="96" fillId="3" borderId="53" xfId="315" applyFont="1" applyFill="1" applyBorder="1" applyAlignment="1">
      <alignment horizontal="center"/>
    </xf>
    <xf numFmtId="184" fontId="96" fillId="3" borderId="55" xfId="315" applyNumberFormat="1" applyFont="1" applyFill="1" applyBorder="1" applyAlignment="1">
      <alignment horizontal="center"/>
    </xf>
    <xf numFmtId="184" fontId="95" fillId="3" borderId="10" xfId="315" applyNumberFormat="1" applyFont="1" applyFill="1" applyBorder="1" applyAlignment="1">
      <alignment horizontal="right"/>
    </xf>
    <xf numFmtId="180" fontId="96" fillId="3" borderId="70" xfId="315" applyNumberFormat="1" applyFont="1" applyFill="1" applyBorder="1" applyAlignment="1"/>
    <xf numFmtId="184" fontId="96" fillId="3" borderId="37" xfId="315" applyNumberFormat="1" applyFont="1" applyFill="1" applyBorder="1" applyAlignment="1">
      <alignment horizontal="center"/>
    </xf>
    <xf numFmtId="181" fontId="95" fillId="3" borderId="30" xfId="8" applyNumberFormat="1" applyFont="1" applyFill="1" applyBorder="1"/>
    <xf numFmtId="181" fontId="95" fillId="3" borderId="60" xfId="8" applyNumberFormat="1" applyFont="1" applyFill="1" applyBorder="1"/>
    <xf numFmtId="0" fontId="96" fillId="3" borderId="0" xfId="315" applyFont="1" applyFill="1" applyBorder="1" applyAlignment="1"/>
    <xf numFmtId="0" fontId="92" fillId="3" borderId="0" xfId="322" applyFont="1" applyFill="1" applyBorder="1"/>
    <xf numFmtId="0" fontId="74" fillId="0" borderId="0" xfId="0" applyFont="1" applyBorder="1"/>
    <xf numFmtId="0" fontId="74" fillId="0" borderId="10" xfId="0" applyFont="1" applyBorder="1"/>
    <xf numFmtId="181" fontId="96" fillId="3" borderId="172" xfId="315" applyNumberFormat="1" applyFont="1" applyFill="1" applyBorder="1" applyAlignment="1">
      <alignment horizontal="center"/>
    </xf>
    <xf numFmtId="180" fontId="96" fillId="3" borderId="58" xfId="315" applyNumberFormat="1" applyFont="1" applyFill="1" applyBorder="1"/>
    <xf numFmtId="165" fontId="74" fillId="0" borderId="0" xfId="1" applyFont="1"/>
    <xf numFmtId="0" fontId="96" fillId="3" borderId="14" xfId="315" applyFont="1" applyFill="1" applyBorder="1" applyAlignment="1">
      <alignment horizontal="center"/>
    </xf>
    <xf numFmtId="184" fontId="96" fillId="3" borderId="70" xfId="315" applyNumberFormat="1" applyFont="1" applyFill="1" applyBorder="1" applyAlignment="1">
      <alignment horizontal="center"/>
    </xf>
    <xf numFmtId="0" fontId="74" fillId="0" borderId="0" xfId="322" applyFont="1"/>
    <xf numFmtId="0" fontId="92" fillId="0" borderId="10" xfId="322" applyFont="1" applyBorder="1" applyAlignment="1">
      <alignment horizontal="center" vertical="center"/>
    </xf>
    <xf numFmtId="0" fontId="74" fillId="0" borderId="0" xfId="322" applyFont="1" applyAlignment="1">
      <alignment vertical="center"/>
    </xf>
    <xf numFmtId="0" fontId="74" fillId="0" borderId="10" xfId="322" applyFont="1" applyBorder="1" applyAlignment="1">
      <alignment horizontal="center"/>
    </xf>
    <xf numFmtId="0" fontId="74" fillId="0" borderId="10" xfId="322" applyFont="1" applyBorder="1"/>
    <xf numFmtId="172" fontId="74" fillId="0" borderId="10" xfId="322" applyNumberFormat="1" applyFont="1" applyBorder="1"/>
    <xf numFmtId="175" fontId="74" fillId="0" borderId="10" xfId="322" applyNumberFormat="1" applyFont="1" applyBorder="1"/>
    <xf numFmtId="0" fontId="95" fillId="0" borderId="0" xfId="322" applyFont="1"/>
    <xf numFmtId="0" fontId="74" fillId="0" borderId="0" xfId="322" applyFont="1" applyBorder="1"/>
    <xf numFmtId="0" fontId="106" fillId="0" borderId="0" xfId="322" applyFont="1" applyBorder="1" applyAlignment="1">
      <alignment horizontal="center"/>
    </xf>
    <xf numFmtId="0" fontId="92" fillId="0" borderId="0" xfId="322" applyFont="1" applyBorder="1"/>
    <xf numFmtId="0" fontId="92" fillId="0" borderId="0" xfId="322" applyFont="1" applyFill="1" applyBorder="1" applyAlignment="1">
      <alignment horizontal="center" vertical="center"/>
    </xf>
    <xf numFmtId="0" fontId="92" fillId="0" borderId="0" xfId="322" applyFont="1" applyFill="1" applyAlignment="1">
      <alignment horizontal="center" vertical="center"/>
    </xf>
    <xf numFmtId="0" fontId="92" fillId="0" borderId="0" xfId="322" applyFont="1" applyFill="1" applyAlignment="1">
      <alignment horizontal="center" vertical="center" wrapText="1"/>
    </xf>
    <xf numFmtId="0" fontId="74" fillId="0" borderId="0" xfId="322" applyFont="1" applyFill="1" applyAlignment="1">
      <alignment horizontal="center" vertical="center"/>
    </xf>
    <xf numFmtId="186" fontId="74" fillId="0" borderId="10" xfId="322" applyNumberFormat="1" applyFont="1" applyBorder="1"/>
    <xf numFmtId="181" fontId="74" fillId="0" borderId="10" xfId="322" applyNumberFormat="1" applyFont="1" applyBorder="1"/>
    <xf numFmtId="180" fontId="74" fillId="0" borderId="10" xfId="322" applyNumberFormat="1" applyFont="1" applyBorder="1"/>
    <xf numFmtId="0" fontId="74" fillId="2" borderId="10" xfId="322" applyFont="1" applyFill="1" applyBorder="1"/>
    <xf numFmtId="0" fontId="92" fillId="0" borderId="18" xfId="322" applyFont="1" applyBorder="1" applyAlignment="1"/>
    <xf numFmtId="0" fontId="92" fillId="0" borderId="19" xfId="322" applyFont="1" applyBorder="1" applyAlignment="1"/>
    <xf numFmtId="0" fontId="92" fillId="0" borderId="20" xfId="322" applyFont="1" applyBorder="1" applyAlignment="1"/>
    <xf numFmtId="0" fontId="92" fillId="0" borderId="15" xfId="322" applyFont="1" applyFill="1" applyBorder="1" applyAlignment="1">
      <alignment horizontal="right" vertical="center" wrapText="1"/>
    </xf>
    <xf numFmtId="0" fontId="92" fillId="0" borderId="0" xfId="322" applyFont="1" applyFill="1" applyBorder="1" applyAlignment="1">
      <alignment horizontal="left" vertical="center" wrapText="1"/>
    </xf>
    <xf numFmtId="0" fontId="95" fillId="0" borderId="24" xfId="311" applyFont="1" applyBorder="1" applyAlignment="1"/>
    <xf numFmtId="0" fontId="74" fillId="3" borderId="69" xfId="322" applyFont="1" applyFill="1" applyBorder="1" applyAlignment="1">
      <alignment wrapText="1"/>
    </xf>
    <xf numFmtId="14" fontId="74" fillId="3" borderId="28" xfId="322" applyNumberFormat="1" applyFont="1" applyFill="1" applyBorder="1" applyAlignment="1">
      <alignment wrapText="1"/>
    </xf>
    <xf numFmtId="0" fontId="92" fillId="0" borderId="18" xfId="322" applyFont="1" applyFill="1" applyBorder="1" applyAlignment="1">
      <alignment horizontal="left" vertical="center"/>
    </xf>
    <xf numFmtId="0" fontId="74" fillId="0" borderId="19" xfId="322" applyFont="1" applyFill="1" applyBorder="1" applyAlignment="1">
      <alignment vertical="center" wrapText="1"/>
    </xf>
    <xf numFmtId="0" fontId="74" fillId="0" borderId="20" xfId="322" applyFont="1" applyFill="1" applyBorder="1" applyAlignment="1">
      <alignment vertical="center" wrapText="1"/>
    </xf>
    <xf numFmtId="0" fontId="74" fillId="0" borderId="26" xfId="322" applyFont="1" applyFill="1" applyBorder="1" applyAlignment="1">
      <alignment vertical="center" wrapText="1"/>
    </xf>
    <xf numFmtId="181" fontId="74" fillId="0" borderId="0" xfId="322" applyNumberFormat="1" applyFont="1"/>
    <xf numFmtId="0" fontId="92" fillId="3" borderId="21" xfId="322" applyFont="1" applyFill="1" applyBorder="1"/>
    <xf numFmtId="180" fontId="74" fillId="3" borderId="117" xfId="322" applyNumberFormat="1" applyFont="1" applyFill="1" applyBorder="1"/>
    <xf numFmtId="0" fontId="74" fillId="3" borderId="117" xfId="322" applyFont="1" applyFill="1" applyBorder="1"/>
    <xf numFmtId="180" fontId="92" fillId="3" borderId="118" xfId="322" applyNumberFormat="1" applyFont="1" applyFill="1" applyBorder="1" applyAlignment="1">
      <alignment horizontal="center"/>
    </xf>
    <xf numFmtId="4" fontId="92" fillId="3" borderId="26" xfId="322" applyNumberFormat="1" applyFont="1" applyFill="1" applyBorder="1" applyAlignment="1">
      <alignment horizontal="center"/>
    </xf>
    <xf numFmtId="0" fontId="92" fillId="3" borderId="52" xfId="322" applyFont="1" applyFill="1" applyBorder="1"/>
    <xf numFmtId="180" fontId="74" fillId="3" borderId="46" xfId="322" applyNumberFormat="1" applyFont="1" applyFill="1" applyBorder="1"/>
    <xf numFmtId="0" fontId="74" fillId="3" borderId="47" xfId="322" applyFont="1" applyFill="1" applyBorder="1"/>
    <xf numFmtId="180" fontId="92" fillId="3" borderId="47" xfId="322" applyNumberFormat="1" applyFont="1" applyFill="1" applyBorder="1" applyAlignment="1">
      <alignment horizontal="center"/>
    </xf>
    <xf numFmtId="181" fontId="74" fillId="3" borderId="48" xfId="322" applyNumberFormat="1" applyFont="1" applyFill="1" applyBorder="1" applyAlignment="1">
      <alignment horizontal="center"/>
    </xf>
    <xf numFmtId="0" fontId="92" fillId="3" borderId="16" xfId="322" applyFont="1" applyFill="1" applyBorder="1" applyAlignment="1">
      <alignment horizontal="centerContinuous"/>
    </xf>
    <xf numFmtId="0" fontId="92" fillId="3" borderId="37" xfId="322" applyFont="1" applyFill="1" applyBorder="1" applyAlignment="1">
      <alignment horizontal="center"/>
    </xf>
    <xf numFmtId="180" fontId="92" fillId="3" borderId="37" xfId="322" applyNumberFormat="1" applyFont="1" applyFill="1" applyBorder="1" applyAlignment="1">
      <alignment horizontal="center"/>
    </xf>
    <xf numFmtId="180" fontId="92" fillId="3" borderId="26" xfId="322" applyNumberFormat="1" applyFont="1" applyFill="1" applyBorder="1" applyAlignment="1">
      <alignment horizontal="center"/>
    </xf>
    <xf numFmtId="0" fontId="74" fillId="0" borderId="35" xfId="322" applyFont="1" applyFill="1" applyBorder="1" applyAlignment="1">
      <alignment horizontal="left"/>
    </xf>
    <xf numFmtId="2" fontId="74" fillId="3" borderId="10" xfId="322" applyNumberFormat="1" applyFont="1" applyFill="1" applyBorder="1" applyAlignment="1">
      <alignment horizontal="center"/>
    </xf>
    <xf numFmtId="180" fontId="95" fillId="3" borderId="11" xfId="311" applyNumberFormat="1" applyFont="1" applyFill="1" applyBorder="1" applyAlignment="1">
      <alignment horizontal="right"/>
    </xf>
    <xf numFmtId="2" fontId="74" fillId="3" borderId="37" xfId="322" applyNumberFormat="1" applyFont="1" applyFill="1" applyBorder="1" applyAlignment="1">
      <alignment horizontal="center"/>
    </xf>
    <xf numFmtId="180" fontId="74" fillId="3" borderId="28" xfId="322" applyNumberFormat="1" applyFont="1" applyFill="1" applyBorder="1"/>
    <xf numFmtId="0" fontId="74" fillId="3" borderId="37" xfId="322" applyFont="1" applyFill="1" applyBorder="1" applyAlignment="1">
      <alignment horizontal="center"/>
    </xf>
    <xf numFmtId="0" fontId="74" fillId="3" borderId="35" xfId="322" applyFont="1" applyFill="1" applyBorder="1" applyAlignment="1">
      <alignment horizontal="left"/>
    </xf>
    <xf numFmtId="180" fontId="74" fillId="3" borderId="11" xfId="322" applyNumberFormat="1" applyFont="1" applyFill="1" applyBorder="1" applyAlignment="1">
      <alignment horizontal="right"/>
    </xf>
    <xf numFmtId="0" fontId="74" fillId="3" borderId="64" xfId="322" applyFont="1" applyFill="1" applyBorder="1" applyAlignment="1">
      <alignment horizontal="center"/>
    </xf>
    <xf numFmtId="180" fontId="74" fillId="3" borderId="50" xfId="322" applyNumberFormat="1" applyFont="1" applyFill="1" applyBorder="1"/>
    <xf numFmtId="2" fontId="74" fillId="3" borderId="50" xfId="322" applyNumberFormat="1" applyFont="1" applyFill="1" applyBorder="1" applyAlignment="1">
      <alignment horizontal="center"/>
    </xf>
    <xf numFmtId="180" fontId="74" fillId="3" borderId="66" xfId="322" applyNumberFormat="1" applyFont="1" applyFill="1" applyBorder="1" applyAlignment="1">
      <alignment horizontal="right"/>
    </xf>
    <xf numFmtId="0" fontId="74" fillId="3" borderId="66" xfId="322" applyFont="1" applyFill="1" applyBorder="1" applyAlignment="1">
      <alignment horizontal="center"/>
    </xf>
    <xf numFmtId="0" fontId="74" fillId="3" borderId="15" xfId="322" applyFont="1" applyFill="1" applyBorder="1"/>
    <xf numFmtId="180" fontId="74" fillId="3" borderId="0" xfId="322" applyNumberFormat="1" applyFont="1" applyFill="1" applyBorder="1"/>
    <xf numFmtId="0" fontId="74" fillId="3" borderId="0" xfId="322" applyFont="1" applyFill="1" applyBorder="1"/>
    <xf numFmtId="180" fontId="92" fillId="3" borderId="68" xfId="322" applyNumberFormat="1" applyFont="1" applyFill="1" applyBorder="1" applyAlignment="1">
      <alignment horizontal="center"/>
    </xf>
    <xf numFmtId="186" fontId="74" fillId="3" borderId="48" xfId="322" applyNumberFormat="1" applyFont="1" applyFill="1" applyBorder="1"/>
    <xf numFmtId="0" fontId="74" fillId="3" borderId="46" xfId="322" applyFont="1" applyFill="1" applyBorder="1"/>
    <xf numFmtId="181" fontId="74" fillId="3" borderId="48" xfId="322" applyNumberFormat="1" applyFont="1" applyFill="1" applyBorder="1"/>
    <xf numFmtId="0" fontId="92" fillId="3" borderId="53" xfId="322" applyFont="1" applyFill="1" applyBorder="1" applyAlignment="1">
      <alignment horizontal="centerContinuous"/>
    </xf>
    <xf numFmtId="0" fontId="92" fillId="3" borderId="55" xfId="322" applyFont="1" applyFill="1" applyBorder="1" applyAlignment="1">
      <alignment horizontal="center"/>
    </xf>
    <xf numFmtId="180" fontId="92" fillId="3" borderId="55" xfId="322" applyNumberFormat="1" applyFont="1" applyFill="1" applyBorder="1" applyAlignment="1">
      <alignment horizontal="center"/>
    </xf>
    <xf numFmtId="180" fontId="92" fillId="3" borderId="90" xfId="322" applyNumberFormat="1" applyFont="1" applyFill="1" applyBorder="1" applyAlignment="1">
      <alignment horizontal="center"/>
    </xf>
    <xf numFmtId="0" fontId="74" fillId="0" borderId="35" xfId="322" applyFont="1" applyBorder="1"/>
    <xf numFmtId="4" fontId="74" fillId="3" borderId="10" xfId="322" applyNumberFormat="1" applyFont="1" applyFill="1" applyBorder="1" applyAlignment="1">
      <alignment horizontal="center"/>
    </xf>
    <xf numFmtId="180" fontId="74" fillId="3" borderId="10" xfId="322" applyNumberFormat="1" applyFont="1" applyFill="1" applyBorder="1" applyAlignment="1">
      <alignment horizontal="right"/>
    </xf>
    <xf numFmtId="0" fontId="74" fillId="0" borderId="15" xfId="322" applyFont="1" applyFill="1" applyBorder="1"/>
    <xf numFmtId="180" fontId="92" fillId="3" borderId="51" xfId="322" applyNumberFormat="1" applyFont="1" applyFill="1" applyBorder="1" applyAlignment="1">
      <alignment horizontal="center"/>
    </xf>
    <xf numFmtId="181" fontId="74" fillId="3" borderId="56" xfId="322" applyNumberFormat="1" applyFont="1" applyFill="1" applyBorder="1"/>
    <xf numFmtId="0" fontId="74" fillId="0" borderId="52" xfId="322" applyFont="1" applyBorder="1"/>
    <xf numFmtId="0" fontId="92" fillId="3" borderId="16" xfId="322" applyFont="1" applyFill="1" applyBorder="1" applyAlignment="1"/>
    <xf numFmtId="0" fontId="92" fillId="3" borderId="0" xfId="322" applyFont="1" applyFill="1" applyBorder="1" applyAlignment="1">
      <alignment horizontal="center"/>
    </xf>
    <xf numFmtId="180" fontId="92" fillId="2" borderId="0" xfId="322" applyNumberFormat="1" applyFont="1" applyFill="1" applyBorder="1" applyAlignment="1">
      <alignment horizontal="center"/>
    </xf>
    <xf numFmtId="181" fontId="92" fillId="3" borderId="24" xfId="322" applyNumberFormat="1" applyFont="1" applyFill="1" applyBorder="1" applyAlignment="1">
      <alignment horizontal="right"/>
    </xf>
    <xf numFmtId="0" fontId="92" fillId="3" borderId="15" xfId="322" applyFont="1" applyFill="1" applyBorder="1" applyAlignment="1"/>
    <xf numFmtId="0" fontId="74" fillId="3" borderId="16" xfId="322" applyFont="1" applyFill="1" applyBorder="1" applyAlignment="1"/>
    <xf numFmtId="2" fontId="74" fillId="0" borderId="3" xfId="322" applyNumberFormat="1" applyFont="1" applyFill="1" applyBorder="1" applyAlignment="1">
      <alignment horizontal="center"/>
    </xf>
    <xf numFmtId="172" fontId="74" fillId="0" borderId="10" xfId="933" applyNumberFormat="1" applyFont="1" applyFill="1" applyBorder="1"/>
    <xf numFmtId="2" fontId="74" fillId="3" borderId="30" xfId="322" applyNumberFormat="1" applyFont="1" applyFill="1" applyBorder="1" applyAlignment="1">
      <alignment horizontal="center"/>
    </xf>
    <xf numFmtId="181" fontId="92" fillId="3" borderId="28" xfId="322" applyNumberFormat="1" applyFont="1" applyFill="1" applyBorder="1" applyAlignment="1">
      <alignment horizontal="right"/>
    </xf>
    <xf numFmtId="0" fontId="74" fillId="3" borderId="35" xfId="322" applyFont="1" applyFill="1" applyBorder="1" applyAlignment="1"/>
    <xf numFmtId="0" fontId="74" fillId="0" borderId="3" xfId="322" applyFont="1" applyFill="1" applyBorder="1" applyAlignment="1">
      <alignment horizontal="center"/>
    </xf>
    <xf numFmtId="181" fontId="74" fillId="3" borderId="28" xfId="322" applyNumberFormat="1" applyFont="1" applyFill="1" applyBorder="1" applyAlignment="1">
      <alignment horizontal="right"/>
    </xf>
    <xf numFmtId="2" fontId="74" fillId="0" borderId="29" xfId="322" applyNumberFormat="1" applyFont="1" applyFill="1" applyBorder="1" applyAlignment="1">
      <alignment horizontal="center"/>
    </xf>
    <xf numFmtId="0" fontId="74" fillId="0" borderId="29" xfId="322" applyFont="1" applyFill="1" applyBorder="1" applyAlignment="1">
      <alignment horizontal="center"/>
    </xf>
    <xf numFmtId="0" fontId="74" fillId="3" borderId="64" xfId="322" applyFont="1" applyFill="1" applyBorder="1" applyAlignment="1"/>
    <xf numFmtId="2" fontId="74" fillId="0" borderId="46" xfId="322" applyNumberFormat="1" applyFont="1" applyFill="1" applyBorder="1" applyAlignment="1">
      <alignment horizontal="center"/>
    </xf>
    <xf numFmtId="0" fontId="74" fillId="0" borderId="9" xfId="322" applyFont="1" applyFill="1" applyBorder="1" applyAlignment="1">
      <alignment horizontal="center"/>
    </xf>
    <xf numFmtId="0" fontId="74" fillId="3" borderId="52" xfId="322" applyFont="1" applyFill="1" applyBorder="1"/>
    <xf numFmtId="180" fontId="92" fillId="3" borderId="65" xfId="322" applyNumberFormat="1" applyFont="1" applyFill="1" applyBorder="1" applyAlignment="1">
      <alignment horizontal="center"/>
    </xf>
    <xf numFmtId="181" fontId="74" fillId="3" borderId="28" xfId="322" applyNumberFormat="1" applyFont="1" applyFill="1" applyBorder="1"/>
    <xf numFmtId="180" fontId="92" fillId="3" borderId="50" xfId="322" applyNumberFormat="1" applyFont="1" applyFill="1" applyBorder="1" applyAlignment="1">
      <alignment horizontal="center"/>
    </xf>
    <xf numFmtId="0" fontId="74" fillId="3" borderId="21" xfId="322" applyFont="1" applyFill="1" applyBorder="1"/>
    <xf numFmtId="180" fontId="92" fillId="3" borderId="22" xfId="322" applyNumberFormat="1" applyFont="1" applyFill="1" applyBorder="1" applyAlignment="1">
      <alignment horizontal="centerContinuous"/>
    </xf>
    <xf numFmtId="0" fontId="92" fillId="3" borderId="22" xfId="322" applyFont="1" applyFill="1" applyBorder="1" applyAlignment="1">
      <alignment horizontal="centerContinuous"/>
    </xf>
    <xf numFmtId="180" fontId="92" fillId="3" borderId="58" xfId="322" applyNumberFormat="1" applyFont="1" applyFill="1" applyBorder="1"/>
    <xf numFmtId="0" fontId="92" fillId="0" borderId="0" xfId="322" applyFont="1" applyAlignment="1">
      <alignment vertical="center" wrapText="1"/>
    </xf>
    <xf numFmtId="0" fontId="92" fillId="0" borderId="0" xfId="322" applyFont="1" applyAlignment="1">
      <alignment vertical="center"/>
    </xf>
    <xf numFmtId="180" fontId="95" fillId="3" borderId="11" xfId="322" applyNumberFormat="1" applyFont="1" applyFill="1" applyBorder="1" applyAlignment="1">
      <alignment horizontal="right"/>
    </xf>
    <xf numFmtId="180" fontId="74" fillId="3" borderId="41" xfId="322" applyNumberFormat="1" applyFont="1" applyFill="1" applyBorder="1" applyAlignment="1">
      <alignment horizontal="right"/>
    </xf>
    <xf numFmtId="0" fontId="74" fillId="3" borderId="10" xfId="322" applyFont="1" applyFill="1" applyBorder="1" applyAlignment="1">
      <alignment horizontal="center"/>
    </xf>
    <xf numFmtId="180" fontId="74" fillId="3" borderId="91" xfId="322" applyNumberFormat="1" applyFont="1" applyFill="1" applyBorder="1" applyAlignment="1">
      <alignment horizontal="right"/>
    </xf>
    <xf numFmtId="181" fontId="74" fillId="3" borderId="58" xfId="322" applyNumberFormat="1" applyFont="1" applyFill="1" applyBorder="1"/>
    <xf numFmtId="4" fontId="74" fillId="0" borderId="35" xfId="322" applyNumberFormat="1" applyFont="1" applyFill="1" applyBorder="1" applyAlignment="1">
      <alignment horizontal="left"/>
    </xf>
    <xf numFmtId="4" fontId="74" fillId="3" borderId="11" xfId="322" applyNumberFormat="1" applyFont="1" applyFill="1" applyBorder="1" applyAlignment="1">
      <alignment horizontal="center"/>
    </xf>
    <xf numFmtId="0" fontId="74" fillId="0" borderId="10" xfId="322" applyFont="1" applyFill="1" applyBorder="1" applyAlignment="1">
      <alignment horizontal="center"/>
    </xf>
    <xf numFmtId="2" fontId="74" fillId="3" borderId="66" xfId="322" applyNumberFormat="1" applyFont="1" applyFill="1" applyBorder="1" applyAlignment="1">
      <alignment horizontal="center"/>
    </xf>
    <xf numFmtId="2" fontId="74" fillId="3" borderId="0" xfId="322" applyNumberFormat="1" applyFont="1" applyFill="1" applyBorder="1"/>
    <xf numFmtId="2" fontId="92" fillId="3" borderId="68" xfId="322" applyNumberFormat="1" applyFont="1" applyFill="1" applyBorder="1" applyAlignment="1">
      <alignment horizontal="center"/>
    </xf>
    <xf numFmtId="2" fontId="74" fillId="3" borderId="46" xfId="322" applyNumberFormat="1" applyFont="1" applyFill="1" applyBorder="1"/>
    <xf numFmtId="2" fontId="92" fillId="3" borderId="55" xfId="322" applyNumberFormat="1" applyFont="1" applyFill="1" applyBorder="1" applyAlignment="1">
      <alignment horizontal="center"/>
    </xf>
    <xf numFmtId="2" fontId="74" fillId="3" borderId="11" xfId="322" applyNumberFormat="1" applyFont="1" applyFill="1" applyBorder="1" applyAlignment="1">
      <alignment horizontal="center"/>
    </xf>
    <xf numFmtId="2" fontId="74" fillId="3" borderId="11" xfId="322" applyNumberFormat="1" applyFont="1" applyFill="1" applyBorder="1" applyAlignment="1">
      <alignment horizontal="right"/>
    </xf>
    <xf numFmtId="2" fontId="92" fillId="3" borderId="50" xfId="322" applyNumberFormat="1" applyFont="1" applyFill="1" applyBorder="1" applyAlignment="1">
      <alignment horizontal="center"/>
    </xf>
    <xf numFmtId="0" fontId="74" fillId="0" borderId="64" xfId="322" applyFont="1" applyFill="1" applyBorder="1" applyAlignment="1">
      <alignment horizontal="left"/>
    </xf>
    <xf numFmtId="4" fontId="74" fillId="3" borderId="47" xfId="322" applyNumberFormat="1" applyFont="1" applyFill="1" applyBorder="1" applyAlignment="1">
      <alignment horizontal="center"/>
    </xf>
    <xf numFmtId="180" fontId="74" fillId="3" borderId="47" xfId="322" applyNumberFormat="1" applyFont="1" applyFill="1" applyBorder="1" applyAlignment="1">
      <alignment horizontal="right"/>
    </xf>
    <xf numFmtId="2" fontId="74" fillId="3" borderId="47" xfId="322" applyNumberFormat="1" applyFont="1" applyFill="1" applyBorder="1" applyAlignment="1">
      <alignment horizontal="center"/>
    </xf>
    <xf numFmtId="0" fontId="95" fillId="0" borderId="0" xfId="311" applyFont="1" applyFill="1"/>
    <xf numFmtId="0" fontId="96" fillId="0" borderId="10" xfId="315" applyFont="1" applyFill="1" applyBorder="1" applyAlignment="1">
      <alignment horizontal="center" vertical="center"/>
    </xf>
    <xf numFmtId="0" fontId="92" fillId="0" borderId="10" xfId="322" applyFont="1" applyFill="1" applyBorder="1" applyAlignment="1">
      <alignment horizontal="center" vertical="center" wrapText="1"/>
    </xf>
    <xf numFmtId="0" fontId="98" fillId="0" borderId="0" xfId="315" applyFont="1" applyFill="1" applyAlignment="1">
      <alignment horizontal="center" vertical="center"/>
    </xf>
    <xf numFmtId="0" fontId="95" fillId="0" borderId="0" xfId="311" applyFont="1" applyFill="1" applyAlignment="1">
      <alignment horizontal="center" vertical="center"/>
    </xf>
    <xf numFmtId="0" fontId="95" fillId="0" borderId="10" xfId="315" applyFont="1" applyFill="1" applyBorder="1"/>
    <xf numFmtId="175" fontId="95" fillId="0" borderId="10" xfId="315" applyNumberFormat="1" applyFont="1" applyFill="1" applyBorder="1"/>
    <xf numFmtId="0" fontId="95" fillId="0" borderId="0" xfId="315" applyFont="1" applyFill="1"/>
    <xf numFmtId="165" fontId="95" fillId="0" borderId="0" xfId="1" applyFont="1" applyFill="1"/>
    <xf numFmtId="0" fontId="98" fillId="0" borderId="0" xfId="315" applyFont="1" applyFill="1"/>
    <xf numFmtId="165" fontId="98" fillId="0" borderId="0" xfId="1" applyFont="1" applyFill="1"/>
    <xf numFmtId="0" fontId="95" fillId="0" borderId="10" xfId="315" applyFont="1" applyFill="1" applyBorder="1" applyAlignment="1">
      <alignment wrapText="1"/>
    </xf>
    <xf numFmtId="175" fontId="95" fillId="0" borderId="10" xfId="311" applyNumberFormat="1" applyFont="1" applyFill="1" applyBorder="1"/>
    <xf numFmtId="0" fontId="95" fillId="0" borderId="18" xfId="315" applyFont="1" applyFill="1" applyBorder="1"/>
    <xf numFmtId="0" fontId="107" fillId="0" borderId="19" xfId="315" applyFont="1" applyFill="1" applyBorder="1" applyAlignment="1">
      <alignment horizontal="center"/>
    </xf>
    <xf numFmtId="0" fontId="108" fillId="0" borderId="19" xfId="315" applyFont="1" applyFill="1" applyBorder="1" applyAlignment="1">
      <alignment horizontal="center"/>
    </xf>
    <xf numFmtId="0" fontId="108" fillId="0" borderId="20" xfId="315" applyFont="1" applyFill="1" applyBorder="1" applyAlignment="1">
      <alignment horizontal="center"/>
    </xf>
    <xf numFmtId="0" fontId="107" fillId="0" borderId="18" xfId="315" applyFont="1" applyFill="1" applyBorder="1" applyAlignment="1">
      <alignment horizontal="centerContinuous"/>
    </xf>
    <xf numFmtId="0" fontId="95" fillId="0" borderId="19" xfId="315" applyFont="1" applyFill="1" applyBorder="1" applyAlignment="1">
      <alignment horizontal="centerContinuous"/>
    </xf>
    <xf numFmtId="0" fontId="108" fillId="0" borderId="19" xfId="315" applyFont="1" applyFill="1" applyBorder="1" applyAlignment="1">
      <alignment horizontal="centerContinuous"/>
    </xf>
    <xf numFmtId="0" fontId="108" fillId="0" borderId="20" xfId="315" applyFont="1" applyFill="1" applyBorder="1" applyAlignment="1">
      <alignment horizontal="centerContinuous"/>
    </xf>
    <xf numFmtId="0" fontId="107" fillId="0" borderId="22" xfId="315" applyFont="1" applyFill="1" applyBorder="1"/>
    <xf numFmtId="0" fontId="107" fillId="0" borderId="22" xfId="315" applyFont="1" applyFill="1" applyBorder="1" applyAlignment="1">
      <alignment horizontal="center"/>
    </xf>
    <xf numFmtId="172" fontId="95" fillId="0" borderId="23" xfId="321" applyNumberFormat="1" applyFont="1" applyFill="1" applyBorder="1"/>
    <xf numFmtId="172" fontId="95" fillId="0" borderId="24" xfId="321" applyNumberFormat="1" applyFont="1" applyFill="1" applyBorder="1"/>
    <xf numFmtId="0" fontId="96" fillId="0" borderId="15" xfId="315" applyFont="1" applyFill="1" applyBorder="1" applyAlignment="1">
      <alignment horizontal="right"/>
    </xf>
    <xf numFmtId="0" fontId="74" fillId="0" borderId="0" xfId="322" applyFont="1" applyFill="1" applyBorder="1"/>
    <xf numFmtId="14" fontId="74" fillId="0" borderId="9" xfId="322" applyNumberFormat="1" applyFont="1" applyFill="1" applyBorder="1"/>
    <xf numFmtId="172" fontId="95" fillId="0" borderId="26" xfId="321" applyNumberFormat="1" applyFont="1" applyFill="1" applyBorder="1"/>
    <xf numFmtId="0" fontId="95" fillId="0" borderId="30" xfId="315" applyFont="1" applyFill="1" applyBorder="1"/>
    <xf numFmtId="172" fontId="95" fillId="0" borderId="28" xfId="321" applyNumberFormat="1" applyFont="1" applyFill="1" applyBorder="1" applyAlignment="1">
      <alignment horizontal="left"/>
    </xf>
    <xf numFmtId="0" fontId="96" fillId="0" borderId="21" xfId="315" applyFont="1" applyFill="1" applyBorder="1"/>
    <xf numFmtId="0" fontId="95" fillId="0" borderId="117" xfId="315" applyFont="1" applyFill="1" applyBorder="1"/>
    <xf numFmtId="0" fontId="95" fillId="0" borderId="118" xfId="315" applyFont="1" applyFill="1" applyBorder="1"/>
    <xf numFmtId="0" fontId="95" fillId="0" borderId="16" xfId="315" applyFont="1" applyFill="1" applyBorder="1"/>
    <xf numFmtId="0" fontId="95" fillId="0" borderId="9" xfId="315" applyFont="1" applyFill="1" applyBorder="1"/>
    <xf numFmtId="0" fontId="96" fillId="0" borderId="14" xfId="315" applyFont="1" applyFill="1" applyBorder="1" applyAlignment="1">
      <alignment horizontal="center"/>
    </xf>
    <xf numFmtId="0" fontId="96" fillId="0" borderId="10" xfId="315" applyFont="1" applyFill="1" applyBorder="1" applyAlignment="1">
      <alignment horizontal="center"/>
    </xf>
    <xf numFmtId="172" fontId="96" fillId="0" borderId="28" xfId="321" applyNumberFormat="1" applyFont="1" applyFill="1" applyBorder="1" applyAlignment="1">
      <alignment horizontal="center"/>
    </xf>
    <xf numFmtId="0" fontId="96" fillId="0" borderId="17" xfId="315" applyFont="1" applyFill="1" applyBorder="1" applyAlignment="1">
      <alignment horizontal="center"/>
    </xf>
    <xf numFmtId="0" fontId="95" fillId="0" borderId="14" xfId="315" applyFont="1" applyFill="1" applyBorder="1"/>
    <xf numFmtId="172" fontId="95" fillId="0" borderId="10" xfId="17" applyNumberFormat="1" applyFont="1" applyFill="1" applyBorder="1"/>
    <xf numFmtId="174" fontId="95" fillId="0" borderId="10" xfId="318" applyNumberFormat="1" applyFont="1" applyFill="1" applyBorder="1"/>
    <xf numFmtId="172" fontId="95" fillId="0" borderId="10" xfId="321" applyNumberFormat="1" applyFont="1" applyFill="1" applyBorder="1"/>
    <xf numFmtId="172" fontId="95" fillId="0" borderId="28" xfId="17" applyNumberFormat="1" applyFont="1" applyFill="1" applyBorder="1"/>
    <xf numFmtId="0" fontId="74" fillId="0" borderId="14" xfId="308" applyFont="1" applyFill="1" applyBorder="1"/>
    <xf numFmtId="174" fontId="95" fillId="0" borderId="10" xfId="22" applyNumberFormat="1" applyFont="1" applyFill="1" applyBorder="1"/>
    <xf numFmtId="172" fontId="95" fillId="0" borderId="10" xfId="319" applyNumberFormat="1" applyFont="1" applyFill="1" applyBorder="1"/>
    <xf numFmtId="172" fontId="95" fillId="0" borderId="28" xfId="319" applyNumberFormat="1" applyFont="1" applyFill="1" applyBorder="1"/>
    <xf numFmtId="0" fontId="108" fillId="0" borderId="10" xfId="315" applyFont="1" applyFill="1" applyBorder="1"/>
    <xf numFmtId="175" fontId="96" fillId="0" borderId="28" xfId="319" applyNumberFormat="1" applyFont="1" applyFill="1" applyBorder="1"/>
    <xf numFmtId="175" fontId="95" fillId="0" borderId="24" xfId="319" applyNumberFormat="1" applyFont="1" applyFill="1" applyBorder="1"/>
    <xf numFmtId="175" fontId="95" fillId="0" borderId="24" xfId="321" applyNumberFormat="1" applyFont="1" applyFill="1" applyBorder="1"/>
    <xf numFmtId="175" fontId="96" fillId="0" borderId="28" xfId="319" applyNumberFormat="1" applyFont="1" applyFill="1" applyBorder="1" applyAlignment="1">
      <alignment horizontal="center"/>
    </xf>
    <xf numFmtId="175" fontId="96" fillId="0" borderId="28" xfId="321" applyNumberFormat="1" applyFont="1" applyFill="1" applyBorder="1" applyAlignment="1">
      <alignment horizontal="center"/>
    </xf>
    <xf numFmtId="49" fontId="74" fillId="0" borderId="14" xfId="308" applyNumberFormat="1" applyFont="1" applyFill="1" applyBorder="1"/>
    <xf numFmtId="0" fontId="95" fillId="0" borderId="29" xfId="315" applyFont="1" applyFill="1" applyBorder="1" applyAlignment="1">
      <alignment horizontal="center" vertical="center"/>
    </xf>
    <xf numFmtId="0" fontId="95" fillId="0" borderId="14" xfId="315" applyFont="1" applyFill="1" applyBorder="1" applyAlignment="1">
      <alignment shrinkToFit="1"/>
    </xf>
    <xf numFmtId="0" fontId="95" fillId="0" borderId="14" xfId="315" applyFont="1" applyFill="1" applyBorder="1" applyAlignment="1">
      <alignment wrapText="1"/>
    </xf>
    <xf numFmtId="0" fontId="95" fillId="0" borderId="10" xfId="315" applyFont="1" applyFill="1" applyBorder="1" applyAlignment="1">
      <alignment horizontal="center" vertical="center"/>
    </xf>
    <xf numFmtId="197" fontId="95" fillId="0" borderId="10" xfId="318" applyNumberFormat="1" applyFont="1" applyFill="1" applyBorder="1"/>
    <xf numFmtId="197" fontId="95" fillId="0" borderId="10" xfId="22" applyNumberFormat="1" applyFont="1" applyFill="1" applyBorder="1"/>
    <xf numFmtId="0" fontId="69" fillId="0" borderId="10" xfId="0" applyFont="1" applyFill="1" applyBorder="1"/>
    <xf numFmtId="0" fontId="97" fillId="0" borderId="14" xfId="315" applyFont="1" applyFill="1" applyBorder="1"/>
    <xf numFmtId="172" fontId="97" fillId="0" borderId="10" xfId="321" applyNumberFormat="1" applyFont="1" applyFill="1" applyBorder="1"/>
    <xf numFmtId="172" fontId="97" fillId="0" borderId="28" xfId="17" applyNumberFormat="1" applyFont="1" applyFill="1" applyBorder="1"/>
    <xf numFmtId="175" fontId="96" fillId="0" borderId="41" xfId="319" applyNumberFormat="1" applyFont="1" applyFill="1" applyBorder="1"/>
    <xf numFmtId="0" fontId="95" fillId="0" borderId="15" xfId="311" applyFont="1" applyFill="1" applyBorder="1"/>
    <xf numFmtId="0" fontId="95" fillId="0" borderId="0" xfId="311" applyFont="1" applyFill="1" applyBorder="1"/>
    <xf numFmtId="175" fontId="95" fillId="0" borderId="10" xfId="321" applyNumberFormat="1" applyFont="1" applyFill="1" applyBorder="1"/>
    <xf numFmtId="1" fontId="95" fillId="0" borderId="10" xfId="318" applyNumberFormat="1" applyFont="1" applyFill="1" applyBorder="1" applyAlignment="1">
      <alignment horizontal="center"/>
    </xf>
    <xf numFmtId="0" fontId="74" fillId="0" borderId="14" xfId="732" applyFont="1" applyFill="1" applyBorder="1"/>
    <xf numFmtId="0" fontId="108" fillId="0" borderId="11" xfId="315" applyFont="1" applyFill="1" applyBorder="1"/>
    <xf numFmtId="175" fontId="95" fillId="0" borderId="0" xfId="319" applyNumberFormat="1" applyFont="1" applyFill="1" applyBorder="1"/>
    <xf numFmtId="174" fontId="95" fillId="0" borderId="0" xfId="22" applyNumberFormat="1" applyFont="1" applyFill="1" applyBorder="1"/>
    <xf numFmtId="0" fontId="96" fillId="0" borderId="10" xfId="311" applyFont="1" applyFill="1" applyBorder="1" applyAlignment="1">
      <alignment horizontal="center"/>
    </xf>
    <xf numFmtId="0" fontId="74" fillId="0" borderId="15" xfId="732" applyFont="1" applyFill="1" applyBorder="1"/>
    <xf numFmtId="175" fontId="95" fillId="0" borderId="0" xfId="321" applyNumberFormat="1" applyFont="1" applyFill="1" applyBorder="1"/>
    <xf numFmtId="174" fontId="95" fillId="0" borderId="0" xfId="318" applyNumberFormat="1" applyFont="1" applyFill="1" applyBorder="1"/>
    <xf numFmtId="1" fontId="95" fillId="0" borderId="0" xfId="318" applyNumberFormat="1" applyFont="1" applyFill="1" applyBorder="1" applyAlignment="1">
      <alignment horizontal="center"/>
    </xf>
    <xf numFmtId="172" fontId="95" fillId="0" borderId="24" xfId="17" applyNumberFormat="1" applyFont="1" applyFill="1" applyBorder="1"/>
    <xf numFmtId="0" fontId="108" fillId="0" borderId="0" xfId="315" applyFont="1" applyFill="1" applyBorder="1"/>
    <xf numFmtId="0" fontId="96" fillId="0" borderId="22" xfId="315" applyFont="1" applyFill="1" applyBorder="1"/>
    <xf numFmtId="175" fontId="96" fillId="0" borderId="23" xfId="319" applyNumberFormat="1" applyFont="1" applyFill="1" applyBorder="1"/>
    <xf numFmtId="172" fontId="95" fillId="0" borderId="28" xfId="321" applyNumberFormat="1" applyFont="1" applyFill="1" applyBorder="1"/>
    <xf numFmtId="0" fontId="95" fillId="0" borderId="24" xfId="311" applyFont="1" applyFill="1" applyBorder="1"/>
    <xf numFmtId="0" fontId="74" fillId="0" borderId="14" xfId="315" applyFont="1" applyFill="1" applyBorder="1" applyAlignment="1">
      <alignment wrapText="1"/>
    </xf>
    <xf numFmtId="0" fontId="74" fillId="0" borderId="10" xfId="315" applyFont="1" applyFill="1" applyBorder="1" applyAlignment="1">
      <alignment horizontal="center"/>
    </xf>
    <xf numFmtId="174" fontId="74" fillId="0" borderId="10" xfId="318" applyNumberFormat="1" applyFont="1" applyFill="1" applyBorder="1"/>
    <xf numFmtId="172" fontId="74" fillId="0" borderId="10" xfId="321" applyNumberFormat="1" applyFont="1" applyFill="1" applyBorder="1"/>
    <xf numFmtId="172" fontId="74" fillId="0" borderId="28" xfId="17" applyNumberFormat="1" applyFont="1" applyFill="1" applyBorder="1"/>
    <xf numFmtId="175" fontId="74" fillId="0" borderId="28" xfId="319" applyNumberFormat="1" applyFont="1" applyFill="1" applyBorder="1"/>
    <xf numFmtId="0" fontId="74" fillId="0" borderId="14" xfId="315" applyFont="1" applyFill="1" applyBorder="1"/>
    <xf numFmtId="197" fontId="74" fillId="0" borderId="10" xfId="318" applyNumberFormat="1" applyFont="1" applyFill="1" applyBorder="1"/>
    <xf numFmtId="175" fontId="96" fillId="0" borderId="28" xfId="321" applyNumberFormat="1" applyFont="1" applyFill="1" applyBorder="1"/>
    <xf numFmtId="49" fontId="74" fillId="0" borderId="10" xfId="308" applyNumberFormat="1" applyFont="1" applyFill="1" applyBorder="1"/>
    <xf numFmtId="2" fontId="95" fillId="0" borderId="10" xfId="315" applyNumberFormat="1" applyFont="1" applyFill="1" applyBorder="1" applyAlignment="1">
      <alignment horizontal="center" vertical="center"/>
    </xf>
    <xf numFmtId="0" fontId="95" fillId="0" borderId="17" xfId="315" applyFont="1" applyFill="1" applyBorder="1" applyAlignment="1">
      <alignment horizontal="center" vertical="center"/>
    </xf>
    <xf numFmtId="175" fontId="95" fillId="0" borderId="28" xfId="319" applyNumberFormat="1" applyFont="1" applyFill="1" applyBorder="1"/>
    <xf numFmtId="175" fontId="95" fillId="0" borderId="10" xfId="319" applyNumberFormat="1" applyFont="1" applyFill="1" applyBorder="1"/>
    <xf numFmtId="0" fontId="98" fillId="0" borderId="0" xfId="315" applyFont="1" applyFill="1" applyBorder="1"/>
    <xf numFmtId="0" fontId="95" fillId="0" borderId="5" xfId="315" applyFont="1" applyFill="1" applyBorder="1"/>
    <xf numFmtId="0" fontId="110" fillId="0" borderId="0" xfId="0" applyFont="1" applyFill="1"/>
    <xf numFmtId="0" fontId="95" fillId="0" borderId="0" xfId="322" applyFont="1" applyFill="1"/>
    <xf numFmtId="0" fontId="96" fillId="0" borderId="10" xfId="322" applyFont="1" applyFill="1" applyBorder="1" applyAlignment="1">
      <alignment horizontal="center" vertical="center"/>
    </xf>
    <xf numFmtId="0" fontId="96" fillId="0" borderId="10" xfId="322" applyFont="1" applyFill="1" applyBorder="1" applyAlignment="1">
      <alignment horizontal="center" vertical="center" wrapText="1"/>
    </xf>
    <xf numFmtId="0" fontId="95" fillId="0" borderId="0" xfId="322" applyFont="1" applyFill="1" applyAlignment="1">
      <alignment horizontal="center" vertical="center"/>
    </xf>
    <xf numFmtId="0" fontId="95" fillId="0" borderId="10" xfId="322" applyFont="1" applyFill="1" applyBorder="1" applyAlignment="1">
      <alignment horizontal="center"/>
    </xf>
    <xf numFmtId="0" fontId="95" fillId="0" borderId="10" xfId="322" applyFont="1" applyFill="1" applyBorder="1"/>
    <xf numFmtId="172" fontId="95" fillId="0" borderId="10" xfId="322" applyNumberFormat="1" applyFont="1" applyFill="1" applyBorder="1"/>
    <xf numFmtId="175" fontId="95" fillId="0" borderId="10" xfId="322" applyNumberFormat="1" applyFont="1" applyFill="1" applyBorder="1"/>
    <xf numFmtId="1" fontId="95" fillId="0" borderId="0" xfId="322" applyNumberFormat="1" applyFont="1" applyFill="1"/>
    <xf numFmtId="0" fontId="95" fillId="0" borderId="0" xfId="322" applyFont="1" applyFill="1" applyBorder="1"/>
    <xf numFmtId="1" fontId="95" fillId="0" borderId="0" xfId="322" applyNumberFormat="1" applyFont="1" applyFill="1" applyBorder="1"/>
    <xf numFmtId="0" fontId="96" fillId="0" borderId="0" xfId="322" applyFont="1" applyFill="1" applyBorder="1"/>
    <xf numFmtId="0" fontId="108" fillId="0" borderId="0" xfId="322" applyFont="1" applyFill="1" applyBorder="1" applyAlignment="1">
      <alignment horizontal="center"/>
    </xf>
    <xf numFmtId="1" fontId="107" fillId="0" borderId="0" xfId="322" applyNumberFormat="1" applyFont="1" applyFill="1" applyBorder="1"/>
    <xf numFmtId="0" fontId="107" fillId="0" borderId="0" xfId="322" applyFont="1" applyFill="1" applyBorder="1" applyAlignment="1">
      <alignment horizontal="center"/>
    </xf>
    <xf numFmtId="172" fontId="95" fillId="0" borderId="0" xfId="17" applyNumberFormat="1" applyFont="1" applyFill="1" applyBorder="1"/>
    <xf numFmtId="0" fontId="107" fillId="0" borderId="0" xfId="322" applyFont="1" applyFill="1" applyBorder="1"/>
    <xf numFmtId="0" fontId="96" fillId="0" borderId="18" xfId="322" applyFont="1" applyFill="1" applyBorder="1"/>
    <xf numFmtId="0" fontId="95" fillId="0" borderId="20" xfId="322" applyFont="1" applyFill="1" applyBorder="1"/>
    <xf numFmtId="0" fontId="95" fillId="0" borderId="19" xfId="322" applyFont="1" applyFill="1" applyBorder="1"/>
    <xf numFmtId="172" fontId="95" fillId="0" borderId="20" xfId="17" applyNumberFormat="1" applyFont="1" applyFill="1" applyBorder="1"/>
    <xf numFmtId="0" fontId="96" fillId="0" borderId="15" xfId="322" applyFont="1" applyFill="1" applyBorder="1" applyAlignment="1">
      <alignment horizontal="right"/>
    </xf>
    <xf numFmtId="0" fontId="96" fillId="0" borderId="24" xfId="322" applyFont="1" applyFill="1" applyBorder="1" applyAlignment="1">
      <alignment horizontal="left"/>
    </xf>
    <xf numFmtId="14" fontId="95" fillId="0" borderId="9" xfId="322" applyNumberFormat="1" applyFont="1" applyFill="1" applyBorder="1"/>
    <xf numFmtId="172" fontId="95" fillId="0" borderId="26" xfId="17" applyNumberFormat="1" applyFont="1" applyFill="1" applyBorder="1"/>
    <xf numFmtId="0" fontId="95" fillId="0" borderId="18" xfId="322" applyFont="1" applyFill="1" applyBorder="1"/>
    <xf numFmtId="0" fontId="95" fillId="0" borderId="14" xfId="322" applyFont="1" applyFill="1" applyBorder="1"/>
    <xf numFmtId="172" fontId="95" fillId="0" borderId="28" xfId="17" applyNumberFormat="1" applyFont="1" applyFill="1" applyBorder="1" applyAlignment="1">
      <alignment horizontal="center"/>
    </xf>
    <xf numFmtId="0" fontId="96" fillId="0" borderId="21" xfId="322" applyFont="1" applyFill="1" applyBorder="1"/>
    <xf numFmtId="0" fontId="95" fillId="0" borderId="117" xfId="322" applyFont="1" applyFill="1" applyBorder="1"/>
    <xf numFmtId="0" fontId="95" fillId="0" borderId="118" xfId="322" applyFont="1" applyFill="1" applyBorder="1"/>
    <xf numFmtId="0" fontId="95" fillId="0" borderId="16" xfId="322" applyFont="1" applyFill="1" applyBorder="1"/>
    <xf numFmtId="0" fontId="95" fillId="0" borderId="9" xfId="322" applyFont="1" applyFill="1" applyBorder="1"/>
    <xf numFmtId="0" fontId="96" fillId="0" borderId="14" xfId="322" applyFont="1" applyFill="1" applyBorder="1" applyAlignment="1">
      <alignment horizontal="center"/>
    </xf>
    <xf numFmtId="0" fontId="96" fillId="0" borderId="10" xfId="322" applyFont="1" applyFill="1" applyBorder="1" applyAlignment="1">
      <alignment horizontal="center"/>
    </xf>
    <xf numFmtId="172" fontId="96" fillId="0" borderId="28" xfId="17" applyNumberFormat="1" applyFont="1" applyFill="1" applyBorder="1" applyAlignment="1">
      <alignment horizontal="center"/>
    </xf>
    <xf numFmtId="0" fontId="96" fillId="0" borderId="17" xfId="322" applyFont="1" applyFill="1" applyBorder="1" applyAlignment="1">
      <alignment horizontal="center"/>
    </xf>
    <xf numFmtId="2" fontId="95" fillId="0" borderId="10" xfId="322" applyNumberFormat="1" applyFont="1" applyFill="1" applyBorder="1" applyAlignment="1">
      <alignment horizontal="center"/>
    </xf>
    <xf numFmtId="177" fontId="95" fillId="0" borderId="17" xfId="18" applyNumberFormat="1" applyFont="1" applyFill="1" applyBorder="1"/>
    <xf numFmtId="2" fontId="95" fillId="0" borderId="14" xfId="322" applyNumberFormat="1" applyFont="1" applyFill="1" applyBorder="1" applyAlignment="1">
      <alignment horizontal="center"/>
    </xf>
    <xf numFmtId="172" fontId="95" fillId="0" borderId="10" xfId="17" applyNumberFormat="1" applyFont="1" applyFill="1" applyBorder="1" applyAlignment="1">
      <alignment horizontal="center"/>
    </xf>
    <xf numFmtId="174" fontId="95" fillId="0" borderId="17" xfId="18" applyNumberFormat="1" applyFont="1" applyFill="1" applyBorder="1"/>
    <xf numFmtId="174" fontId="95" fillId="0" borderId="10" xfId="18" applyNumberFormat="1" applyFont="1" applyFill="1" applyBorder="1"/>
    <xf numFmtId="0" fontId="95" fillId="0" borderId="15" xfId="322" applyFont="1" applyFill="1" applyBorder="1"/>
    <xf numFmtId="0" fontId="108" fillId="0" borderId="10" xfId="322" applyFont="1" applyFill="1" applyBorder="1"/>
    <xf numFmtId="49" fontId="95" fillId="0" borderId="14" xfId="308" applyNumberFormat="1" applyFont="1" applyFill="1" applyBorder="1"/>
    <xf numFmtId="0" fontId="95" fillId="0" borderId="10" xfId="322" applyFont="1" applyFill="1" applyBorder="1" applyAlignment="1">
      <alignment horizontal="center" vertical="center"/>
    </xf>
    <xf numFmtId="175" fontId="96" fillId="0" borderId="28" xfId="933" applyNumberFormat="1" applyFont="1" applyFill="1" applyBorder="1" applyAlignment="1">
      <alignment horizontal="center"/>
    </xf>
    <xf numFmtId="179" fontId="95" fillId="0" borderId="10" xfId="318" applyNumberFormat="1" applyFont="1" applyFill="1" applyBorder="1" applyAlignment="1">
      <alignment horizontal="center"/>
    </xf>
    <xf numFmtId="2" fontId="95" fillId="0" borderId="29" xfId="322" applyNumberFormat="1" applyFont="1" applyFill="1" applyBorder="1" applyAlignment="1">
      <alignment horizontal="center"/>
    </xf>
    <xf numFmtId="0" fontId="96" fillId="0" borderId="14" xfId="311" applyFont="1" applyFill="1" applyBorder="1" applyAlignment="1">
      <alignment horizontal="center"/>
    </xf>
    <xf numFmtId="0" fontId="107" fillId="0" borderId="10" xfId="311" applyFont="1" applyFill="1" applyBorder="1" applyAlignment="1">
      <alignment horizontal="center"/>
    </xf>
    <xf numFmtId="175" fontId="96" fillId="0" borderId="28" xfId="939" applyNumberFormat="1" applyFont="1" applyFill="1" applyBorder="1" applyAlignment="1">
      <alignment horizontal="center"/>
    </xf>
    <xf numFmtId="0" fontId="95" fillId="0" borderId="14" xfId="305" applyFont="1" applyFill="1" applyBorder="1"/>
    <xf numFmtId="0" fontId="95" fillId="0" borderId="10" xfId="311" applyFont="1" applyFill="1" applyBorder="1" applyAlignment="1">
      <alignment horizontal="center"/>
    </xf>
    <xf numFmtId="2" fontId="95" fillId="0" borderId="10" xfId="318" applyNumberFormat="1" applyFont="1" applyFill="1" applyBorder="1" applyAlignment="1">
      <alignment horizontal="center" vertical="center"/>
    </xf>
    <xf numFmtId="172" fontId="95" fillId="0" borderId="10" xfId="317" applyNumberFormat="1" applyFont="1" applyFill="1" applyBorder="1"/>
    <xf numFmtId="175" fontId="95" fillId="0" borderId="10" xfId="317" applyNumberFormat="1" applyFont="1" applyFill="1" applyBorder="1" applyAlignment="1">
      <alignment horizontal="center"/>
    </xf>
    <xf numFmtId="0" fontId="108" fillId="0" borderId="0" xfId="322" applyFont="1" applyFill="1" applyBorder="1"/>
    <xf numFmtId="172" fontId="95" fillId="0" borderId="10" xfId="941" applyNumberFormat="1" applyFont="1" applyFill="1" applyBorder="1"/>
    <xf numFmtId="0" fontId="95" fillId="0" borderId="21" xfId="322" applyFont="1" applyFill="1" applyBorder="1"/>
    <xf numFmtId="0" fontId="95" fillId="0" borderId="22" xfId="322" applyFont="1" applyFill="1" applyBorder="1"/>
    <xf numFmtId="0" fontId="107" fillId="0" borderId="22" xfId="322" applyFont="1" applyFill="1" applyBorder="1"/>
    <xf numFmtId="0" fontId="96" fillId="0" borderId="22" xfId="322" applyFont="1" applyFill="1" applyBorder="1"/>
    <xf numFmtId="175" fontId="96" fillId="0" borderId="23" xfId="17" applyNumberFormat="1" applyFont="1" applyFill="1" applyBorder="1"/>
    <xf numFmtId="172" fontId="95" fillId="0" borderId="17" xfId="18" applyNumberFormat="1" applyFont="1" applyFill="1" applyBorder="1"/>
    <xf numFmtId="0" fontId="95" fillId="0" borderId="29" xfId="322" applyFont="1" applyFill="1" applyBorder="1" applyAlignment="1">
      <alignment horizontal="center" vertical="center"/>
    </xf>
    <xf numFmtId="0" fontId="95" fillId="0" borderId="14" xfId="322" applyFont="1" applyFill="1" applyBorder="1" applyAlignment="1">
      <alignment horizontal="center"/>
    </xf>
    <xf numFmtId="0" fontId="98" fillId="2" borderId="0" xfId="0" applyFont="1" applyFill="1"/>
    <xf numFmtId="0" fontId="92" fillId="2" borderId="0" xfId="0" applyFont="1" applyFill="1"/>
    <xf numFmtId="9" fontId="98" fillId="2" borderId="0" xfId="0" applyNumberFormat="1" applyFont="1" applyFill="1"/>
    <xf numFmtId="0" fontId="98" fillId="2" borderId="0" xfId="316" applyFont="1" applyFill="1"/>
    <xf numFmtId="9" fontId="98" fillId="2" borderId="0" xfId="316" applyNumberFormat="1" applyFont="1" applyFill="1"/>
    <xf numFmtId="0" fontId="96" fillId="2" borderId="2" xfId="8" applyFont="1" applyFill="1" applyBorder="1" applyAlignment="1">
      <alignment vertical="center" wrapText="1"/>
    </xf>
    <xf numFmtId="0" fontId="111" fillId="2" borderId="10" xfId="316" applyFont="1" applyFill="1" applyBorder="1" applyAlignment="1">
      <alignment horizontal="center" vertical="center" wrapText="1"/>
    </xf>
    <xf numFmtId="0" fontId="111" fillId="2" borderId="4" xfId="316" applyFont="1" applyFill="1" applyBorder="1" applyAlignment="1">
      <alignment horizontal="center" vertical="center" wrapText="1"/>
    </xf>
    <xf numFmtId="0" fontId="111" fillId="2" borderId="10" xfId="0" applyFont="1" applyFill="1" applyBorder="1" applyAlignment="1">
      <alignment horizontal="center" vertical="center"/>
    </xf>
    <xf numFmtId="0" fontId="111" fillId="2" borderId="10" xfId="0" applyFont="1" applyFill="1" applyBorder="1" applyAlignment="1">
      <alignment horizontal="center" vertical="center" wrapText="1"/>
    </xf>
    <xf numFmtId="0" fontId="111" fillId="2" borderId="30" xfId="0" applyFont="1" applyFill="1" applyBorder="1" applyAlignment="1">
      <alignment horizontal="center" vertical="center"/>
    </xf>
    <xf numFmtId="0" fontId="96" fillId="2" borderId="25" xfId="8" applyFont="1" applyFill="1" applyBorder="1" applyAlignment="1">
      <alignment vertical="center" wrapText="1"/>
    </xf>
    <xf numFmtId="0" fontId="98" fillId="2" borderId="0" xfId="0" applyFont="1" applyFill="1" applyAlignment="1">
      <alignment vertical="center"/>
    </xf>
    <xf numFmtId="0" fontId="98" fillId="2" borderId="10" xfId="0" applyFont="1" applyFill="1" applyBorder="1" applyAlignment="1">
      <alignment horizontal="center"/>
    </xf>
    <xf numFmtId="170" fontId="98" fillId="2" borderId="10" xfId="1" applyNumberFormat="1" applyFont="1" applyFill="1" applyBorder="1"/>
    <xf numFmtId="167" fontId="98" fillId="2" borderId="10" xfId="0" applyNumberFormat="1" applyFont="1" applyFill="1" applyBorder="1"/>
    <xf numFmtId="0" fontId="98" fillId="2" borderId="10" xfId="0" applyFont="1" applyFill="1" applyBorder="1"/>
    <xf numFmtId="170" fontId="98" fillId="2" borderId="10" xfId="316" applyNumberFormat="1" applyFont="1" applyFill="1" applyBorder="1"/>
    <xf numFmtId="170" fontId="98" fillId="2" borderId="10" xfId="0" applyNumberFormat="1" applyFont="1" applyFill="1" applyBorder="1"/>
    <xf numFmtId="0" fontId="98" fillId="2" borderId="0" xfId="0" applyFont="1" applyFill="1" applyBorder="1"/>
    <xf numFmtId="0" fontId="98" fillId="2" borderId="0" xfId="0" applyFont="1" applyFill="1" applyBorder="1" applyAlignment="1">
      <alignment horizontal="center"/>
    </xf>
    <xf numFmtId="0" fontId="112" fillId="2" borderId="0" xfId="31" applyFont="1" applyFill="1" applyBorder="1"/>
    <xf numFmtId="170" fontId="98" fillId="2" borderId="0" xfId="1" applyNumberFormat="1" applyFont="1" applyFill="1" applyBorder="1"/>
    <xf numFmtId="167" fontId="98" fillId="2" borderId="0" xfId="0" applyNumberFormat="1" applyFont="1" applyFill="1" applyBorder="1"/>
    <xf numFmtId="170" fontId="98" fillId="2" borderId="3" xfId="316" applyNumberFormat="1" applyFont="1" applyFill="1" applyBorder="1"/>
    <xf numFmtId="170" fontId="98" fillId="2" borderId="0" xfId="0" applyNumberFormat="1" applyFont="1" applyFill="1" applyBorder="1"/>
    <xf numFmtId="0" fontId="111" fillId="2" borderId="10" xfId="0" applyFont="1" applyFill="1" applyBorder="1" applyAlignment="1">
      <alignment horizontal="center"/>
    </xf>
    <xf numFmtId="0" fontId="111" fillId="2" borderId="109" xfId="0" applyFont="1" applyFill="1" applyBorder="1" applyAlignment="1">
      <alignment horizontal="center" wrapText="1"/>
    </xf>
    <xf numFmtId="0" fontId="98" fillId="2" borderId="110" xfId="0" applyFont="1" applyFill="1" applyBorder="1"/>
    <xf numFmtId="0" fontId="98" fillId="2" borderId="111" xfId="0" applyFont="1" applyFill="1" applyBorder="1"/>
    <xf numFmtId="0" fontId="111" fillId="2" borderId="10" xfId="0" applyFont="1" applyFill="1" applyBorder="1" applyAlignment="1">
      <alignment horizontal="center" wrapText="1"/>
    </xf>
    <xf numFmtId="0" fontId="112" fillId="2" borderId="109" xfId="31" applyFont="1" applyFill="1" applyBorder="1"/>
    <xf numFmtId="0" fontId="98" fillId="2" borderId="9" xfId="0" applyFont="1" applyFill="1" applyBorder="1"/>
    <xf numFmtId="0" fontId="98" fillId="2" borderId="37" xfId="0" applyFont="1" applyFill="1" applyBorder="1"/>
    <xf numFmtId="170" fontId="98" fillId="2" borderId="7" xfId="1" applyNumberFormat="1" applyFont="1" applyFill="1" applyBorder="1"/>
    <xf numFmtId="0" fontId="111" fillId="2" borderId="109" xfId="0" applyFont="1" applyFill="1" applyBorder="1" applyAlignment="1">
      <alignment horizontal="center"/>
    </xf>
    <xf numFmtId="0" fontId="111" fillId="2" borderId="109" xfId="0" applyFont="1" applyFill="1" applyBorder="1" applyAlignment="1">
      <alignment horizontal="center" vertical="center" wrapText="1"/>
    </xf>
    <xf numFmtId="0" fontId="111" fillId="2" borderId="110" xfId="0" applyFont="1" applyFill="1" applyBorder="1" applyAlignment="1">
      <alignment horizontal="center" vertical="center" wrapText="1"/>
    </xf>
    <xf numFmtId="0" fontId="111" fillId="2" borderId="111" xfId="0" applyFont="1" applyFill="1" applyBorder="1" applyAlignment="1">
      <alignment horizontal="center" vertical="center" wrapText="1"/>
    </xf>
    <xf numFmtId="0" fontId="96" fillId="2" borderId="108" xfId="8" applyFont="1" applyFill="1" applyBorder="1" applyAlignment="1">
      <alignment vertical="center" wrapText="1"/>
    </xf>
    <xf numFmtId="0" fontId="96" fillId="2" borderId="109" xfId="8" applyFont="1" applyFill="1" applyBorder="1" applyAlignment="1">
      <alignment vertical="center" wrapText="1"/>
    </xf>
    <xf numFmtId="0" fontId="98" fillId="2" borderId="109" xfId="0" applyFont="1" applyFill="1" applyBorder="1" applyAlignment="1">
      <alignment horizontal="center"/>
    </xf>
    <xf numFmtId="1" fontId="98" fillId="2" borderId="110" xfId="0" applyNumberFormat="1" applyFont="1" applyFill="1" applyBorder="1" applyAlignment="1">
      <alignment horizontal="center" vertical="center" wrapText="1"/>
    </xf>
    <xf numFmtId="1" fontId="98" fillId="2" borderId="111" xfId="0" applyNumberFormat="1" applyFont="1" applyFill="1" applyBorder="1" applyAlignment="1">
      <alignment horizontal="center" vertical="center" wrapText="1"/>
    </xf>
    <xf numFmtId="183" fontId="98" fillId="2" borderId="10" xfId="4" applyNumberFormat="1" applyFont="1" applyFill="1" applyBorder="1"/>
    <xf numFmtId="166" fontId="98" fillId="2" borderId="10" xfId="0" applyNumberFormat="1" applyFont="1" applyFill="1" applyBorder="1"/>
    <xf numFmtId="165" fontId="98" fillId="2" borderId="10" xfId="1" applyFont="1" applyFill="1" applyBorder="1"/>
    <xf numFmtId="183" fontId="98" fillId="2" borderId="0" xfId="0" applyNumberFormat="1" applyFont="1" applyFill="1"/>
    <xf numFmtId="0" fontId="98" fillId="2" borderId="109" xfId="0" applyFont="1" applyFill="1" applyBorder="1" applyAlignment="1">
      <alignment horizontal="center" vertical="center" wrapText="1"/>
    </xf>
    <xf numFmtId="0" fontId="111" fillId="2" borderId="8" xfId="0" applyFont="1" applyFill="1" applyBorder="1" applyAlignment="1">
      <alignment horizontal="center" vertical="center" wrapText="1"/>
    </xf>
    <xf numFmtId="0" fontId="112" fillId="2" borderId="109" xfId="0" applyFont="1" applyFill="1" applyBorder="1"/>
    <xf numFmtId="165" fontId="98" fillId="2" borderId="110" xfId="1" applyFont="1" applyFill="1" applyBorder="1"/>
    <xf numFmtId="1" fontId="112" fillId="2" borderId="111" xfId="0" applyNumberFormat="1" applyFont="1" applyFill="1" applyBorder="1" applyAlignment="1">
      <alignment horizontal="center"/>
    </xf>
    <xf numFmtId="183" fontId="98" fillId="2" borderId="10" xfId="0" applyNumberFormat="1" applyFont="1" applyFill="1" applyBorder="1"/>
    <xf numFmtId="0" fontId="98" fillId="2" borderId="8" xfId="0" applyFont="1" applyFill="1" applyBorder="1"/>
    <xf numFmtId="0" fontId="98" fillId="2" borderId="115" xfId="0" applyFont="1" applyFill="1" applyBorder="1" applyAlignment="1">
      <alignment horizontal="center"/>
    </xf>
    <xf numFmtId="0" fontId="112" fillId="2" borderId="112" xfId="31" applyFont="1" applyFill="1" applyBorder="1" applyAlignment="1">
      <alignment horizontal="left"/>
    </xf>
    <xf numFmtId="0" fontId="98" fillId="2" borderId="115" xfId="0" applyFont="1" applyFill="1" applyBorder="1"/>
    <xf numFmtId="0" fontId="113" fillId="2" borderId="0" xfId="0" applyFont="1" applyFill="1"/>
    <xf numFmtId="0" fontId="98" fillId="2" borderId="5" xfId="0" applyFont="1" applyFill="1" applyBorder="1"/>
    <xf numFmtId="0" fontId="96" fillId="2" borderId="109" xfId="311" applyFont="1" applyFill="1" applyBorder="1" applyAlignment="1">
      <alignment horizontal="center" wrapText="1"/>
    </xf>
    <xf numFmtId="0" fontId="111" fillId="2" borderId="110" xfId="0" applyFont="1" applyFill="1" applyBorder="1" applyAlignment="1">
      <alignment horizontal="center"/>
    </xf>
    <xf numFmtId="0" fontId="111" fillId="2" borderId="10" xfId="316" applyFont="1" applyFill="1" applyBorder="1" applyAlignment="1">
      <alignment horizontal="center" wrapText="1"/>
    </xf>
    <xf numFmtId="170" fontId="96" fillId="2" borderId="10" xfId="8" applyNumberFormat="1" applyFont="1" applyFill="1" applyBorder="1" applyAlignment="1">
      <alignment horizontal="center" vertical="center" wrapText="1"/>
    </xf>
    <xf numFmtId="0" fontId="112" fillId="2" borderId="109" xfId="31" applyFont="1" applyFill="1" applyBorder="1" applyAlignment="1">
      <alignment horizontal="center"/>
    </xf>
    <xf numFmtId="170" fontId="98" fillId="2" borderId="110" xfId="0" applyNumberFormat="1" applyFont="1" applyFill="1" applyBorder="1"/>
    <xf numFmtId="165" fontId="98" fillId="2" borderId="10" xfId="314" applyFont="1" applyFill="1" applyBorder="1"/>
    <xf numFmtId="0" fontId="98" fillId="2" borderId="3" xfId="0" applyFont="1" applyFill="1" applyBorder="1" applyAlignment="1">
      <alignment horizontal="center"/>
    </xf>
    <xf numFmtId="0" fontId="112" fillId="2" borderId="3" xfId="31" applyFont="1" applyFill="1" applyBorder="1" applyAlignment="1">
      <alignment horizontal="center"/>
    </xf>
    <xf numFmtId="170" fontId="98" fillId="2" borderId="3" xfId="0" applyNumberFormat="1" applyFont="1" applyFill="1" applyBorder="1"/>
    <xf numFmtId="0" fontId="96" fillId="2" borderId="10" xfId="311" applyFont="1" applyFill="1" applyBorder="1" applyAlignment="1">
      <alignment horizontal="center" wrapText="1"/>
    </xf>
    <xf numFmtId="0" fontId="98" fillId="2" borderId="0" xfId="0" applyFont="1" applyFill="1" applyAlignment="1">
      <alignment horizontal="center"/>
    </xf>
    <xf numFmtId="0" fontId="112" fillId="2" borderId="10" xfId="31" applyFont="1" applyFill="1" applyBorder="1" applyAlignment="1">
      <alignment horizontal="center"/>
    </xf>
    <xf numFmtId="183" fontId="98" fillId="2" borderId="0" xfId="4" applyNumberFormat="1" applyFont="1" applyFill="1"/>
    <xf numFmtId="0" fontId="92" fillId="0" borderId="10" xfId="315" applyFont="1" applyFill="1" applyBorder="1" applyAlignment="1">
      <alignment horizontal="center" vertical="center"/>
    </xf>
    <xf numFmtId="0" fontId="92" fillId="0" borderId="10" xfId="315" applyFont="1" applyFill="1" applyBorder="1" applyAlignment="1">
      <alignment horizontal="center" vertical="center" wrapText="1"/>
    </xf>
    <xf numFmtId="0" fontId="74" fillId="0" borderId="0" xfId="315" applyFont="1" applyFill="1" applyAlignment="1">
      <alignment horizontal="center" vertical="center"/>
    </xf>
    <xf numFmtId="0" fontId="74" fillId="0" borderId="10" xfId="315" applyFont="1" applyFill="1" applyBorder="1"/>
    <xf numFmtId="0" fontId="74" fillId="0" borderId="60" xfId="315" applyFont="1" applyFill="1" applyBorder="1" applyAlignment="1"/>
    <xf numFmtId="180" fontId="96" fillId="0" borderId="37" xfId="8" applyNumberFormat="1" applyFont="1" applyFill="1" applyBorder="1" applyAlignment="1">
      <alignment horizontal="center"/>
    </xf>
    <xf numFmtId="0" fontId="96" fillId="0" borderId="37" xfId="8" applyFont="1" applyFill="1" applyBorder="1" applyAlignment="1">
      <alignment horizontal="center"/>
    </xf>
    <xf numFmtId="180" fontId="96" fillId="0" borderId="26" xfId="8" applyNumberFormat="1" applyFont="1" applyFill="1" applyBorder="1" applyAlignment="1">
      <alignment horizontal="center"/>
    </xf>
    <xf numFmtId="180" fontId="96" fillId="0" borderId="51" xfId="8" applyNumberFormat="1" applyFont="1" applyFill="1" applyBorder="1" applyAlignment="1">
      <alignment horizontal="center"/>
    </xf>
    <xf numFmtId="181" fontId="96" fillId="0" borderId="48" xfId="315" applyNumberFormat="1" applyFont="1" applyFill="1" applyBorder="1"/>
    <xf numFmtId="0" fontId="96" fillId="0" borderId="70" xfId="315" applyFont="1" applyFill="1" applyBorder="1" applyAlignment="1"/>
    <xf numFmtId="4" fontId="95" fillId="0" borderId="10" xfId="315" applyNumberFormat="1" applyFont="1" applyFill="1" applyBorder="1" applyAlignment="1">
      <alignment horizontal="left"/>
    </xf>
    <xf numFmtId="0" fontId="96" fillId="0" borderId="70" xfId="315" applyFont="1" applyFill="1" applyBorder="1" applyAlignment="1">
      <alignment horizontal="center"/>
    </xf>
    <xf numFmtId="0" fontId="95" fillId="0" borderId="14" xfId="315" applyFont="1" applyFill="1" applyBorder="1" applyAlignment="1">
      <alignment horizontal="left"/>
    </xf>
    <xf numFmtId="0" fontId="95" fillId="0" borderId="15" xfId="315" applyFont="1" applyFill="1" applyBorder="1" applyAlignment="1">
      <alignment horizontal="left"/>
    </xf>
    <xf numFmtId="180" fontId="96" fillId="0" borderId="107" xfId="8" applyNumberFormat="1" applyFont="1" applyFill="1" applyBorder="1" applyAlignment="1">
      <alignment horizontal="center"/>
    </xf>
    <xf numFmtId="181" fontId="96" fillId="0" borderId="48" xfId="8" applyNumberFormat="1" applyFont="1" applyFill="1" applyBorder="1"/>
    <xf numFmtId="180" fontId="96" fillId="0" borderId="58" xfId="8" applyNumberFormat="1" applyFont="1" applyFill="1" applyBorder="1"/>
    <xf numFmtId="0" fontId="76" fillId="0" borderId="0" xfId="315" applyFont="1" applyFill="1"/>
    <xf numFmtId="0" fontId="92" fillId="0" borderId="10" xfId="315" applyFont="1" applyFill="1" applyBorder="1" applyAlignment="1">
      <alignment horizontal="center"/>
    </xf>
    <xf numFmtId="0" fontId="96" fillId="0" borderId="0" xfId="315" applyFont="1" applyFill="1" applyBorder="1" applyAlignment="1"/>
    <xf numFmtId="0" fontId="74" fillId="0" borderId="0" xfId="0" applyFont="1" applyFill="1" applyBorder="1"/>
    <xf numFmtId="0" fontId="96" fillId="0" borderId="0" xfId="315" applyFont="1" applyFill="1"/>
    <xf numFmtId="0" fontId="96" fillId="0" borderId="10" xfId="315" applyFont="1" applyFill="1" applyBorder="1" applyAlignment="1">
      <alignment horizontal="center" vertical="center" wrapText="1"/>
    </xf>
    <xf numFmtId="0" fontId="95" fillId="0" borderId="0" xfId="315" applyFont="1" applyFill="1" applyAlignment="1">
      <alignment horizontal="center" vertical="center"/>
    </xf>
    <xf numFmtId="0" fontId="95" fillId="0" borderId="24" xfId="315" applyFont="1" applyFill="1" applyBorder="1"/>
    <xf numFmtId="0" fontId="95" fillId="0" borderId="117" xfId="315" applyFont="1" applyFill="1" applyBorder="1" applyAlignment="1"/>
    <xf numFmtId="0" fontId="95" fillId="0" borderId="118" xfId="315" applyFont="1" applyFill="1" applyBorder="1" applyAlignment="1"/>
    <xf numFmtId="0" fontId="95" fillId="0" borderId="60" xfId="315" applyFont="1" applyFill="1" applyBorder="1" applyAlignment="1"/>
    <xf numFmtId="165" fontId="96" fillId="0" borderId="37" xfId="321" applyFont="1" applyFill="1" applyBorder="1" applyAlignment="1"/>
    <xf numFmtId="184" fontId="95" fillId="0" borderId="0" xfId="315" applyNumberFormat="1" applyFont="1" applyFill="1" applyBorder="1"/>
    <xf numFmtId="184" fontId="95" fillId="0" borderId="46" xfId="315" applyNumberFormat="1" applyFont="1" applyFill="1" applyBorder="1"/>
    <xf numFmtId="184" fontId="96" fillId="0" borderId="55" xfId="315" applyNumberFormat="1" applyFont="1" applyFill="1" applyBorder="1" applyAlignment="1">
      <alignment horizontal="center"/>
    </xf>
    <xf numFmtId="184" fontId="95" fillId="0" borderId="10" xfId="315" applyNumberFormat="1" applyFont="1" applyFill="1" applyBorder="1" applyAlignment="1">
      <alignment horizontal="right"/>
    </xf>
    <xf numFmtId="180" fontId="96" fillId="0" borderId="57" xfId="315" applyNumberFormat="1" applyFont="1" applyFill="1" applyBorder="1" applyAlignment="1"/>
    <xf numFmtId="184" fontId="96" fillId="0" borderId="37" xfId="315" applyNumberFormat="1" applyFont="1" applyFill="1" applyBorder="1" applyAlignment="1">
      <alignment horizontal="center"/>
    </xf>
    <xf numFmtId="165" fontId="96" fillId="0" borderId="10" xfId="321" applyFont="1" applyFill="1" applyBorder="1" applyAlignment="1"/>
    <xf numFmtId="181" fontId="95" fillId="0" borderId="30" xfId="8" applyNumberFormat="1" applyFont="1" applyFill="1" applyBorder="1"/>
    <xf numFmtId="181" fontId="95" fillId="0" borderId="60" xfId="8" applyNumberFormat="1" applyFont="1" applyFill="1" applyBorder="1"/>
    <xf numFmtId="181" fontId="95" fillId="0" borderId="10" xfId="8" applyNumberFormat="1" applyFont="1" applyFill="1" applyBorder="1"/>
    <xf numFmtId="0" fontId="96" fillId="0" borderId="10" xfId="0" applyFont="1" applyFill="1" applyBorder="1"/>
    <xf numFmtId="0" fontId="95" fillId="0" borderId="15" xfId="315" applyFont="1" applyFill="1" applyBorder="1" applyAlignment="1">
      <alignment horizontal="center"/>
    </xf>
    <xf numFmtId="0" fontId="95" fillId="0" borderId="0" xfId="0" applyFont="1" applyFill="1" applyBorder="1"/>
    <xf numFmtId="165" fontId="96" fillId="0" borderId="0" xfId="321" applyFont="1" applyFill="1" applyBorder="1" applyAlignment="1"/>
    <xf numFmtId="181" fontId="95" fillId="0" borderId="0" xfId="8" applyNumberFormat="1" applyFont="1" applyFill="1" applyBorder="1"/>
    <xf numFmtId="180" fontId="96" fillId="0" borderId="10" xfId="315" applyNumberFormat="1" applyFont="1" applyFill="1" applyBorder="1" applyAlignment="1">
      <alignment horizontal="center"/>
    </xf>
    <xf numFmtId="180" fontId="95" fillId="0" borderId="10" xfId="315" applyNumberFormat="1" applyFont="1" applyFill="1" applyBorder="1" applyAlignment="1">
      <alignment horizontal="center"/>
    </xf>
    <xf numFmtId="0" fontId="95" fillId="0" borderId="0" xfId="315" applyFont="1"/>
    <xf numFmtId="0" fontId="96" fillId="0" borderId="17" xfId="315" applyFont="1" applyFill="1" applyBorder="1" applyAlignment="1">
      <alignment horizontal="center" vertical="center"/>
    </xf>
    <xf numFmtId="0" fontId="95" fillId="0" borderId="0" xfId="315" applyFont="1" applyAlignment="1">
      <alignment vertical="center"/>
    </xf>
    <xf numFmtId="0" fontId="95" fillId="0" borderId="17" xfId="315" applyFont="1" applyFill="1" applyBorder="1" applyAlignment="1"/>
    <xf numFmtId="172" fontId="74" fillId="0" borderId="10" xfId="315" applyNumberFormat="1" applyFont="1" applyFill="1" applyBorder="1" applyAlignment="1">
      <alignment vertical="center"/>
    </xf>
    <xf numFmtId="175" fontId="74" fillId="0" borderId="10" xfId="315" applyNumberFormat="1" applyFont="1" applyFill="1" applyBorder="1" applyAlignment="1">
      <alignment vertical="center"/>
    </xf>
    <xf numFmtId="181" fontId="95" fillId="0" borderId="10" xfId="315" applyNumberFormat="1" applyFont="1" applyFill="1" applyBorder="1" applyAlignment="1">
      <alignment vertical="center"/>
    </xf>
    <xf numFmtId="175" fontId="95" fillId="0" borderId="10" xfId="315" applyNumberFormat="1" applyFont="1" applyFill="1" applyBorder="1" applyAlignment="1">
      <alignment vertical="center"/>
    </xf>
    <xf numFmtId="0" fontId="95" fillId="2" borderId="17" xfId="315" applyFont="1" applyFill="1" applyBorder="1" applyAlignment="1"/>
    <xf numFmtId="172" fontId="74" fillId="0" borderId="0" xfId="315" applyNumberFormat="1" applyFont="1" applyFill="1" applyBorder="1"/>
    <xf numFmtId="175" fontId="74" fillId="0" borderId="0" xfId="315" applyNumberFormat="1" applyFont="1" applyFill="1" applyBorder="1"/>
    <xf numFmtId="175" fontId="74" fillId="0" borderId="0" xfId="315" applyNumberFormat="1" applyFont="1" applyBorder="1"/>
    <xf numFmtId="172" fontId="74" fillId="0" borderId="0" xfId="315" applyNumberFormat="1" applyFont="1" applyBorder="1"/>
    <xf numFmtId="0" fontId="96" fillId="0" borderId="18" xfId="315" applyFont="1" applyFill="1" applyBorder="1" applyAlignment="1">
      <alignment horizontal="right"/>
    </xf>
    <xf numFmtId="0" fontId="96" fillId="0" borderId="19" xfId="315" applyFont="1" applyFill="1" applyBorder="1" applyAlignment="1">
      <alignment horizontal="right"/>
    </xf>
    <xf numFmtId="0" fontId="96" fillId="0" borderId="0" xfId="315" applyFont="1" applyFill="1" applyBorder="1" applyAlignment="1">
      <alignment horizontal="left"/>
    </xf>
    <xf numFmtId="0" fontId="95" fillId="0" borderId="24" xfId="315" applyFont="1" applyBorder="1"/>
    <xf numFmtId="178" fontId="96" fillId="0" borderId="18" xfId="315" applyNumberFormat="1" applyFont="1" applyBorder="1" applyAlignment="1">
      <alignment horizontal="center" wrapText="1"/>
    </xf>
    <xf numFmtId="178" fontId="96" fillId="0" borderId="19" xfId="315" applyNumberFormat="1" applyFont="1" applyBorder="1" applyAlignment="1">
      <alignment horizontal="center" wrapText="1"/>
    </xf>
    <xf numFmtId="178" fontId="96" fillId="0" borderId="20" xfId="315" applyNumberFormat="1" applyFont="1" applyBorder="1" applyAlignment="1">
      <alignment horizontal="center" wrapText="1"/>
    </xf>
    <xf numFmtId="178" fontId="96" fillId="0" borderId="78" xfId="315" applyNumberFormat="1" applyFont="1" applyBorder="1" applyAlignment="1">
      <alignment horizontal="center" wrapText="1"/>
    </xf>
    <xf numFmtId="0" fontId="96" fillId="0" borderId="21" xfId="315" applyFont="1" applyFill="1" applyBorder="1" applyAlignment="1">
      <alignment horizontal="left" vertical="center"/>
    </xf>
    <xf numFmtId="0" fontId="95" fillId="0" borderId="117" xfId="315" applyFont="1" applyFill="1" applyBorder="1" applyAlignment="1">
      <alignment horizontal="left" vertical="center"/>
    </xf>
    <xf numFmtId="0" fontId="95" fillId="0" borderId="117" xfId="315" applyFont="1" applyFill="1" applyBorder="1" applyAlignment="1">
      <alignment vertical="center" wrapText="1"/>
    </xf>
    <xf numFmtId="0" fontId="95" fillId="0" borderId="118" xfId="315" applyFont="1" applyFill="1" applyBorder="1" applyAlignment="1">
      <alignment vertical="center" wrapText="1"/>
    </xf>
    <xf numFmtId="0" fontId="95" fillId="0" borderId="78" xfId="315" applyFont="1" applyFill="1" applyBorder="1" applyAlignment="1">
      <alignment vertical="center" wrapText="1"/>
    </xf>
    <xf numFmtId="0" fontId="96" fillId="3" borderId="16" xfId="315" applyFont="1" applyFill="1" applyBorder="1" applyAlignment="1">
      <alignment horizontal="center"/>
    </xf>
    <xf numFmtId="0" fontId="96" fillId="3" borderId="10" xfId="315" applyFont="1" applyFill="1" applyBorder="1" applyAlignment="1">
      <alignment horizontal="center"/>
    </xf>
    <xf numFmtId="0" fontId="96" fillId="3" borderId="16" xfId="315" applyFont="1" applyFill="1" applyBorder="1" applyAlignment="1">
      <alignment horizontal="centerContinuous"/>
    </xf>
    <xf numFmtId="0" fontId="74" fillId="3" borderId="35" xfId="315" applyFont="1" applyFill="1" applyBorder="1" applyAlignment="1">
      <alignment horizontal="left"/>
    </xf>
    <xf numFmtId="180" fontId="95" fillId="3" borderId="11" xfId="315" applyNumberFormat="1" applyFont="1" applyFill="1" applyBorder="1" applyAlignment="1">
      <alignment horizontal="right"/>
    </xf>
    <xf numFmtId="2" fontId="95" fillId="3" borderId="37" xfId="315" applyNumberFormat="1" applyFont="1" applyFill="1" applyBorder="1" applyAlignment="1">
      <alignment horizontal="center"/>
    </xf>
    <xf numFmtId="180" fontId="95" fillId="3" borderId="41" xfId="315" applyNumberFormat="1" applyFont="1" applyFill="1" applyBorder="1" applyAlignment="1">
      <alignment horizontal="right"/>
    </xf>
    <xf numFmtId="0" fontId="95" fillId="3" borderId="64" xfId="315" applyFont="1" applyFill="1" applyBorder="1" applyAlignment="1">
      <alignment horizontal="center"/>
    </xf>
    <xf numFmtId="180" fontId="95" fillId="3" borderId="50" xfId="315" applyNumberFormat="1" applyFont="1" applyFill="1" applyBorder="1"/>
    <xf numFmtId="2" fontId="95" fillId="3" borderId="50" xfId="315" applyNumberFormat="1" applyFont="1" applyFill="1" applyBorder="1" applyAlignment="1">
      <alignment horizontal="center"/>
    </xf>
    <xf numFmtId="180" fontId="95" fillId="3" borderId="91" xfId="315" applyNumberFormat="1" applyFont="1" applyFill="1" applyBorder="1" applyAlignment="1">
      <alignment horizontal="right"/>
    </xf>
    <xf numFmtId="180" fontId="96" fillId="3" borderId="68" xfId="315" applyNumberFormat="1" applyFont="1" applyFill="1" applyBorder="1" applyAlignment="1">
      <alignment horizontal="center"/>
    </xf>
    <xf numFmtId="0" fontId="96" fillId="3" borderId="53" xfId="315" applyFont="1" applyFill="1" applyBorder="1" applyAlignment="1">
      <alignment horizontal="centerContinuous"/>
    </xf>
    <xf numFmtId="4" fontId="95" fillId="0" borderId="35" xfId="315" applyNumberFormat="1" applyFont="1" applyFill="1" applyBorder="1" applyAlignment="1">
      <alignment horizontal="left"/>
    </xf>
    <xf numFmtId="4" fontId="95" fillId="3" borderId="11" xfId="315" applyNumberFormat="1" applyFont="1" applyFill="1" applyBorder="1" applyAlignment="1">
      <alignment horizontal="center"/>
    </xf>
    <xf numFmtId="180" fontId="95" fillId="3" borderId="26" xfId="315" applyNumberFormat="1" applyFont="1" applyFill="1" applyBorder="1"/>
    <xf numFmtId="0" fontId="95" fillId="0" borderId="64" xfId="315" applyFont="1" applyFill="1" applyBorder="1" applyAlignment="1">
      <alignment horizontal="left"/>
    </xf>
    <xf numFmtId="4" fontId="95" fillId="3" borderId="47" xfId="315" applyNumberFormat="1" applyFont="1" applyFill="1" applyBorder="1" applyAlignment="1">
      <alignment horizontal="center"/>
    </xf>
    <xf numFmtId="180" fontId="95" fillId="3" borderId="47" xfId="315" applyNumberFormat="1" applyFont="1" applyFill="1" applyBorder="1" applyAlignment="1">
      <alignment horizontal="right"/>
    </xf>
    <xf numFmtId="2" fontId="95" fillId="3" borderId="47" xfId="315" applyNumberFormat="1" applyFont="1" applyFill="1" applyBorder="1" applyAlignment="1">
      <alignment horizontal="center"/>
    </xf>
    <xf numFmtId="180" fontId="95" fillId="3" borderId="91" xfId="315" applyNumberFormat="1" applyFont="1" applyFill="1" applyBorder="1"/>
    <xf numFmtId="181" fontId="95" fillId="3" borderId="48" xfId="315" applyNumberFormat="1" applyFont="1" applyFill="1" applyBorder="1"/>
    <xf numFmtId="0" fontId="96" fillId="3" borderId="16" xfId="315" applyFont="1" applyFill="1" applyBorder="1" applyAlignment="1"/>
    <xf numFmtId="0" fontId="95" fillId="3" borderId="16" xfId="315" applyFont="1" applyFill="1" applyBorder="1" applyAlignment="1"/>
    <xf numFmtId="172" fontId="74" fillId="0" borderId="10" xfId="319" applyNumberFormat="1" applyFont="1" applyFill="1" applyBorder="1"/>
    <xf numFmtId="180" fontId="95" fillId="3" borderId="60" xfId="315" applyNumberFormat="1" applyFont="1" applyFill="1" applyBorder="1"/>
    <xf numFmtId="0" fontId="95" fillId="3" borderId="35" xfId="315" applyFont="1" applyFill="1" applyBorder="1" applyAlignment="1">
      <alignment horizontal="left"/>
    </xf>
    <xf numFmtId="180" fontId="96" fillId="3" borderId="50" xfId="315" applyNumberFormat="1" applyFont="1" applyFill="1" applyBorder="1" applyAlignment="1">
      <alignment horizontal="center"/>
    </xf>
    <xf numFmtId="0" fontId="96" fillId="3" borderId="22" xfId="315" applyFont="1" applyFill="1" applyBorder="1" applyAlignment="1">
      <alignment horizontal="centerContinuous"/>
    </xf>
    <xf numFmtId="181" fontId="96" fillId="3" borderId="58" xfId="315" applyNumberFormat="1" applyFont="1" applyFill="1" applyBorder="1"/>
    <xf numFmtId="0" fontId="95" fillId="0" borderId="0" xfId="311" applyFont="1"/>
    <xf numFmtId="180" fontId="96" fillId="3" borderId="47" xfId="315" applyNumberFormat="1" applyFont="1" applyFill="1" applyBorder="1" applyAlignment="1">
      <alignment horizontal="center"/>
    </xf>
    <xf numFmtId="180" fontId="96" fillId="3" borderId="170" xfId="315" applyNumberFormat="1" applyFont="1" applyFill="1" applyBorder="1" applyAlignment="1">
      <alignment horizontal="center"/>
    </xf>
    <xf numFmtId="0" fontId="74" fillId="3" borderId="14" xfId="315" applyFont="1" applyFill="1" applyBorder="1" applyAlignment="1">
      <alignment horizontal="left"/>
    </xf>
    <xf numFmtId="0" fontId="95" fillId="0" borderId="35" xfId="315" applyFont="1" applyFill="1" applyBorder="1" applyAlignment="1">
      <alignment horizontal="left"/>
    </xf>
    <xf numFmtId="180" fontId="95" fillId="3" borderId="66" xfId="315" applyNumberFormat="1" applyFont="1" applyFill="1" applyBorder="1" applyAlignment="1">
      <alignment horizontal="right"/>
    </xf>
    <xf numFmtId="0" fontId="95" fillId="3" borderId="171" xfId="315" applyFont="1" applyFill="1" applyBorder="1" applyAlignment="1">
      <alignment horizontal="center"/>
    </xf>
    <xf numFmtId="180" fontId="95" fillId="3" borderId="10" xfId="315" applyNumberFormat="1" applyFont="1" applyFill="1" applyBorder="1"/>
    <xf numFmtId="0" fontId="95" fillId="3" borderId="50" xfId="315" applyFont="1" applyFill="1" applyBorder="1" applyAlignment="1">
      <alignment horizontal="center"/>
    </xf>
    <xf numFmtId="0" fontId="96" fillId="0" borderId="21" xfId="315" applyFont="1" applyFill="1" applyBorder="1" applyAlignment="1">
      <alignment horizontal="right"/>
    </xf>
    <xf numFmtId="0" fontId="96" fillId="0" borderId="117" xfId="315" applyFont="1" applyBorder="1" applyAlignment="1">
      <alignment horizontal="left"/>
    </xf>
    <xf numFmtId="0" fontId="95" fillId="0" borderId="118" xfId="315" applyFont="1" applyBorder="1"/>
    <xf numFmtId="178" fontId="96" fillId="0" borderId="15" xfId="315" applyNumberFormat="1" applyFont="1" applyBorder="1" applyAlignment="1">
      <alignment horizontal="center" wrapText="1"/>
    </xf>
    <xf numFmtId="178" fontId="96" fillId="0" borderId="0" xfId="315" applyNumberFormat="1" applyFont="1" applyBorder="1" applyAlignment="1">
      <alignment horizontal="center" wrapText="1"/>
    </xf>
    <xf numFmtId="180" fontId="96" fillId="3" borderId="40" xfId="315" applyNumberFormat="1" applyFont="1" applyFill="1" applyBorder="1" applyAlignment="1">
      <alignment horizontal="center"/>
    </xf>
    <xf numFmtId="0" fontId="112" fillId="0" borderId="0" xfId="315" applyFont="1" applyFill="1" applyAlignment="1">
      <alignment vertical="center"/>
    </xf>
    <xf numFmtId="0" fontId="95" fillId="0" borderId="0" xfId="311" applyFont="1" applyFill="1" applyAlignment="1">
      <alignment vertical="center"/>
    </xf>
    <xf numFmtId="165" fontId="112" fillId="0" borderId="0" xfId="1" applyFont="1" applyFill="1"/>
    <xf numFmtId="0" fontId="112" fillId="0" borderId="0" xfId="315" applyFont="1" applyFill="1"/>
    <xf numFmtId="14" fontId="95" fillId="0" borderId="9" xfId="315" applyNumberFormat="1" applyFont="1" applyFill="1" applyBorder="1"/>
    <xf numFmtId="0" fontId="95" fillId="0" borderId="14" xfId="308" applyFont="1" applyFill="1" applyBorder="1"/>
    <xf numFmtId="0" fontId="70" fillId="0" borderId="10" xfId="0" applyFont="1" applyFill="1" applyBorder="1"/>
    <xf numFmtId="0" fontId="95" fillId="0" borderId="14" xfId="732" applyFont="1" applyFill="1" applyBorder="1"/>
    <xf numFmtId="0" fontId="95" fillId="0" borderId="15" xfId="732" applyFont="1" applyFill="1" applyBorder="1"/>
    <xf numFmtId="43" fontId="95" fillId="0" borderId="0" xfId="311" applyNumberFormat="1" applyFont="1" applyFill="1"/>
    <xf numFmtId="43" fontId="95" fillId="0" borderId="0" xfId="315" applyNumberFormat="1" applyFont="1" applyFill="1"/>
    <xf numFmtId="202" fontId="95" fillId="0" borderId="0" xfId="311" applyNumberFormat="1" applyFont="1" applyFill="1"/>
    <xf numFmtId="0" fontId="70" fillId="0" borderId="14" xfId="0" applyFont="1" applyFill="1" applyBorder="1"/>
    <xf numFmtId="0" fontId="112" fillId="0" borderId="0" xfId="315" applyFont="1" applyFill="1" applyBorder="1"/>
    <xf numFmtId="0" fontId="110" fillId="0" borderId="0" xfId="0" applyFont="1" applyFill="1" applyBorder="1"/>
    <xf numFmtId="172" fontId="95" fillId="0" borderId="0" xfId="311" applyNumberFormat="1" applyFont="1" applyFill="1" applyBorder="1"/>
    <xf numFmtId="0" fontId="95" fillId="0" borderId="0" xfId="315" applyFont="1" applyFill="1" applyBorder="1" applyAlignment="1"/>
    <xf numFmtId="0" fontId="95" fillId="0" borderId="10" xfId="315" applyFont="1" applyFill="1" applyBorder="1" applyAlignment="1"/>
    <xf numFmtId="172" fontId="95" fillId="0" borderId="10" xfId="315" applyNumberFormat="1" applyFont="1" applyFill="1" applyBorder="1" applyAlignment="1">
      <alignment vertical="center"/>
    </xf>
    <xf numFmtId="165" fontId="95" fillId="0" borderId="10" xfId="1" applyFont="1" applyFill="1" applyBorder="1"/>
    <xf numFmtId="172" fontId="95" fillId="0" borderId="0" xfId="315" applyNumberFormat="1" applyFont="1" applyFill="1" applyBorder="1" applyAlignment="1"/>
    <xf numFmtId="175" fontId="95" fillId="0" borderId="0" xfId="315" applyNumberFormat="1" applyFont="1" applyFill="1" applyBorder="1" applyAlignment="1"/>
    <xf numFmtId="2" fontId="95" fillId="0" borderId="0" xfId="315" applyNumberFormat="1" applyFont="1" applyFill="1" applyBorder="1" applyAlignment="1">
      <alignment horizontal="center"/>
    </xf>
    <xf numFmtId="0" fontId="96" fillId="0" borderId="0" xfId="315" applyFont="1" applyFill="1" applyBorder="1" applyAlignment="1">
      <alignment horizontal="center"/>
    </xf>
    <xf numFmtId="0" fontId="96" fillId="0" borderId="117" xfId="315" applyFont="1" applyFill="1" applyBorder="1" applyAlignment="1">
      <alignment horizontal="center"/>
    </xf>
    <xf numFmtId="0" fontId="96" fillId="0" borderId="18" xfId="315" applyFont="1" applyFill="1" applyBorder="1"/>
    <xf numFmtId="0" fontId="96" fillId="0" borderId="24" xfId="311" applyFont="1" applyFill="1" applyBorder="1" applyAlignment="1">
      <alignment horizontal="left"/>
    </xf>
    <xf numFmtId="0" fontId="95" fillId="0" borderId="16" xfId="315" applyFont="1" applyFill="1" applyBorder="1" applyAlignment="1"/>
    <xf numFmtId="0" fontId="95" fillId="0" borderId="9" xfId="315" applyFont="1" applyFill="1" applyBorder="1" applyAlignment="1"/>
    <xf numFmtId="172" fontId="95" fillId="0" borderId="24" xfId="12" applyNumberFormat="1" applyFont="1" applyFill="1" applyBorder="1" applyAlignment="1"/>
    <xf numFmtId="0" fontId="96" fillId="0" borderId="29" xfId="315" applyFont="1" applyFill="1" applyBorder="1" applyAlignment="1">
      <alignment horizontal="center"/>
    </xf>
    <xf numFmtId="2" fontId="95" fillId="0" borderId="10" xfId="315" applyNumberFormat="1" applyFont="1" applyFill="1" applyBorder="1" applyAlignment="1">
      <alignment horizontal="center"/>
    </xf>
    <xf numFmtId="2" fontId="95" fillId="0" borderId="14" xfId="315" applyNumberFormat="1" applyFont="1" applyFill="1" applyBorder="1" applyAlignment="1">
      <alignment horizontal="center"/>
    </xf>
    <xf numFmtId="0" fontId="95" fillId="0" borderId="74" xfId="315" applyFont="1" applyFill="1" applyBorder="1" applyAlignment="1"/>
    <xf numFmtId="0" fontId="95" fillId="0" borderId="15" xfId="315" applyFont="1" applyFill="1" applyBorder="1" applyAlignment="1"/>
    <xf numFmtId="0" fontId="108" fillId="0" borderId="10" xfId="315" applyFont="1" applyFill="1" applyBorder="1" applyAlignment="1"/>
    <xf numFmtId="49" fontId="95" fillId="0" borderId="10" xfId="308" applyNumberFormat="1" applyFont="1" applyFill="1" applyBorder="1"/>
    <xf numFmtId="49" fontId="95" fillId="0" borderId="0" xfId="308" applyNumberFormat="1" applyFont="1" applyFill="1" applyBorder="1"/>
    <xf numFmtId="0" fontId="95" fillId="0" borderId="0" xfId="315" applyFont="1" applyFill="1" applyBorder="1" applyAlignment="1">
      <alignment horizontal="center" vertical="center"/>
    </xf>
    <xf numFmtId="2" fontId="95" fillId="0" borderId="0" xfId="318" applyNumberFormat="1" applyFont="1" applyFill="1" applyBorder="1" applyAlignment="1">
      <alignment horizontal="center"/>
    </xf>
    <xf numFmtId="2" fontId="95" fillId="0" borderId="0" xfId="311" applyNumberFormat="1" applyFont="1" applyFill="1" applyBorder="1"/>
    <xf numFmtId="0" fontId="95" fillId="0" borderId="0" xfId="305" applyFont="1" applyFill="1" applyBorder="1"/>
    <xf numFmtId="2" fontId="95" fillId="0" borderId="29" xfId="315" applyNumberFormat="1" applyFont="1" applyFill="1" applyBorder="1" applyAlignment="1">
      <alignment horizontal="center"/>
    </xf>
    <xf numFmtId="174" fontId="95" fillId="0" borderId="0" xfId="18" applyNumberFormat="1" applyFont="1" applyFill="1" applyBorder="1"/>
    <xf numFmtId="0" fontId="95" fillId="0" borderId="10" xfId="305" applyFont="1" applyFill="1" applyBorder="1"/>
    <xf numFmtId="0" fontId="95" fillId="0" borderId="10" xfId="311" applyFont="1" applyFill="1" applyBorder="1" applyAlignment="1">
      <alignment horizontal="center" vertical="center"/>
    </xf>
    <xf numFmtId="0" fontId="95" fillId="0" borderId="0" xfId="311" applyFont="1" applyFill="1" applyBorder="1" applyAlignment="1">
      <alignment horizontal="center" vertical="center"/>
    </xf>
    <xf numFmtId="2" fontId="95" fillId="0" borderId="0" xfId="938" applyNumberFormat="1" applyFont="1" applyFill="1" applyBorder="1" applyAlignment="1">
      <alignment horizontal="center"/>
    </xf>
    <xf numFmtId="0" fontId="108" fillId="0" borderId="0" xfId="315" applyFont="1" applyFill="1" applyBorder="1" applyAlignment="1"/>
    <xf numFmtId="0" fontId="108" fillId="0" borderId="10" xfId="311" applyFont="1" applyFill="1" applyBorder="1"/>
    <xf numFmtId="0" fontId="107" fillId="0" borderId="117" xfId="315" applyFont="1" applyFill="1" applyBorder="1"/>
    <xf numFmtId="0" fontId="96" fillId="0" borderId="117" xfId="315" applyFont="1" applyFill="1" applyBorder="1"/>
    <xf numFmtId="175" fontId="96" fillId="0" borderId="118" xfId="17" applyNumberFormat="1" applyFont="1" applyFill="1" applyBorder="1"/>
    <xf numFmtId="0" fontId="95" fillId="0" borderId="21" xfId="315" applyFont="1" applyFill="1" applyBorder="1" applyAlignment="1"/>
    <xf numFmtId="0" fontId="107" fillId="0" borderId="117" xfId="315" applyFont="1" applyFill="1" applyBorder="1" applyAlignment="1"/>
    <xf numFmtId="0" fontId="96" fillId="0" borderId="117" xfId="315" applyFont="1" applyFill="1" applyBorder="1" applyAlignment="1"/>
    <xf numFmtId="172" fontId="95" fillId="0" borderId="10" xfId="12" applyNumberFormat="1" applyFont="1" applyFill="1" applyBorder="1" applyAlignment="1"/>
    <xf numFmtId="0" fontId="95" fillId="0" borderId="10" xfId="308" applyFont="1" applyFill="1" applyBorder="1"/>
    <xf numFmtId="2" fontId="95" fillId="0" borderId="10" xfId="318" applyNumberFormat="1" applyFont="1" applyFill="1" applyBorder="1" applyAlignment="1">
      <alignment horizontal="center"/>
    </xf>
    <xf numFmtId="0" fontId="98" fillId="0" borderId="0" xfId="0" applyFont="1" applyFill="1"/>
    <xf numFmtId="0" fontId="92" fillId="0" borderId="0" xfId="0" applyFont="1" applyFill="1"/>
    <xf numFmtId="0" fontId="98" fillId="0" borderId="0" xfId="316" applyFont="1" applyFill="1"/>
    <xf numFmtId="9" fontId="98" fillId="0" borderId="0" xfId="316" applyNumberFormat="1" applyFont="1" applyFill="1"/>
    <xf numFmtId="9" fontId="98" fillId="0" borderId="0" xfId="0" applyNumberFormat="1" applyFont="1" applyFill="1"/>
    <xf numFmtId="0" fontId="111" fillId="0" borderId="10" xfId="316" applyFont="1" applyFill="1" applyBorder="1" applyAlignment="1">
      <alignment horizontal="center" vertical="center" wrapText="1"/>
    </xf>
    <xf numFmtId="0" fontId="111" fillId="0" borderId="10" xfId="0" applyFont="1" applyFill="1" applyBorder="1" applyAlignment="1">
      <alignment horizontal="center"/>
    </xf>
    <xf numFmtId="0" fontId="111" fillId="0" borderId="30" xfId="0" applyFont="1" applyFill="1" applyBorder="1" applyAlignment="1">
      <alignment horizontal="center"/>
    </xf>
    <xf numFmtId="0" fontId="98" fillId="0" borderId="10" xfId="0" applyFont="1" applyFill="1" applyBorder="1" applyAlignment="1">
      <alignment horizontal="center"/>
    </xf>
    <xf numFmtId="0" fontId="112" fillId="0" borderId="10" xfId="31" applyFont="1" applyFill="1" applyBorder="1"/>
    <xf numFmtId="165" fontId="98" fillId="0" borderId="10" xfId="1" applyFont="1" applyFill="1" applyBorder="1"/>
    <xf numFmtId="170" fontId="98" fillId="0" borderId="10" xfId="316" applyNumberFormat="1" applyFont="1" applyFill="1" applyBorder="1"/>
    <xf numFmtId="0" fontId="98" fillId="0" borderId="0" xfId="0" applyFont="1" applyFill="1" applyBorder="1"/>
    <xf numFmtId="0" fontId="98" fillId="0" borderId="0" xfId="0" applyFont="1" applyFill="1" applyBorder="1" applyAlignment="1">
      <alignment horizontal="center"/>
    </xf>
    <xf numFmtId="0" fontId="112" fillId="0" borderId="0" xfId="31" applyFont="1" applyFill="1" applyBorder="1"/>
    <xf numFmtId="165" fontId="98" fillId="0" borderId="0" xfId="1" applyFont="1" applyFill="1" applyBorder="1"/>
    <xf numFmtId="167" fontId="98" fillId="0" borderId="0" xfId="0" applyNumberFormat="1" applyFont="1" applyFill="1" applyBorder="1"/>
    <xf numFmtId="0" fontId="111" fillId="0" borderId="0" xfId="0" applyFont="1" applyFill="1" applyAlignment="1">
      <alignment vertical="center"/>
    </xf>
    <xf numFmtId="0" fontId="111" fillId="0" borderId="10" xfId="0" applyFont="1" applyFill="1" applyBorder="1" applyAlignment="1">
      <alignment horizontal="center" vertical="center"/>
    </xf>
    <xf numFmtId="0" fontId="111" fillId="0" borderId="109" xfId="0" applyFont="1" applyFill="1" applyBorder="1" applyAlignment="1">
      <alignment horizontal="left" vertical="center"/>
    </xf>
    <xf numFmtId="0" fontId="111" fillId="0" borderId="110" xfId="0" applyFont="1" applyFill="1" applyBorder="1" applyAlignment="1">
      <alignment vertical="center"/>
    </xf>
    <xf numFmtId="0" fontId="111" fillId="0" borderId="111" xfId="0" applyFont="1" applyFill="1" applyBorder="1" applyAlignment="1">
      <alignment vertical="center"/>
    </xf>
    <xf numFmtId="0" fontId="111" fillId="0" borderId="10" xfId="0" applyFont="1" applyFill="1" applyBorder="1" applyAlignment="1">
      <alignment horizontal="center" vertical="center" wrapText="1"/>
    </xf>
    <xf numFmtId="0" fontId="111" fillId="0" borderId="0" xfId="0" applyFont="1" applyFill="1" applyBorder="1" applyAlignment="1">
      <alignment vertical="center"/>
    </xf>
    <xf numFmtId="0" fontId="112" fillId="0" borderId="109" xfId="31" applyFont="1" applyFill="1" applyBorder="1"/>
    <xf numFmtId="0" fontId="98" fillId="0" borderId="9" xfId="0" applyFont="1" applyFill="1" applyBorder="1"/>
    <xf numFmtId="0" fontId="98" fillId="0" borderId="37" xfId="0" applyFont="1" applyFill="1" applyBorder="1"/>
    <xf numFmtId="170" fontId="98" fillId="0" borderId="10" xfId="1" applyNumberFormat="1" applyFont="1" applyFill="1" applyBorder="1"/>
    <xf numFmtId="170" fontId="98" fillId="0" borderId="10" xfId="0" applyNumberFormat="1" applyFont="1" applyFill="1" applyBorder="1"/>
    <xf numFmtId="0" fontId="98" fillId="0" borderId="110" xfId="0" applyFont="1" applyFill="1" applyBorder="1"/>
    <xf numFmtId="0" fontId="98" fillId="0" borderId="111" xfId="0" applyFont="1" applyFill="1" applyBorder="1"/>
    <xf numFmtId="0" fontId="111" fillId="0" borderId="0" xfId="0" applyFont="1" applyFill="1" applyAlignment="1">
      <alignment horizontal="center" vertical="center"/>
    </xf>
    <xf numFmtId="0" fontId="111" fillId="0" borderId="109" xfId="0" applyFont="1" applyFill="1" applyBorder="1" applyAlignment="1">
      <alignment horizontal="center" vertical="center" wrapText="1"/>
    </xf>
    <xf numFmtId="0" fontId="111" fillId="0" borderId="110" xfId="0" applyFont="1" applyFill="1" applyBorder="1" applyAlignment="1">
      <alignment horizontal="center" vertical="center" wrapText="1"/>
    </xf>
    <xf numFmtId="0" fontId="111" fillId="0" borderId="111" xfId="0" applyFont="1" applyFill="1" applyBorder="1" applyAlignment="1">
      <alignment horizontal="center" vertical="center" wrapText="1"/>
    </xf>
    <xf numFmtId="0" fontId="96" fillId="0" borderId="108" xfId="8" applyFont="1" applyFill="1" applyBorder="1" applyAlignment="1">
      <alignment horizontal="center" vertical="center" wrapText="1"/>
    </xf>
    <xf numFmtId="0" fontId="96" fillId="0" borderId="109" xfId="8" applyFont="1" applyFill="1" applyBorder="1" applyAlignment="1">
      <alignment horizontal="center" vertical="center" wrapText="1"/>
    </xf>
    <xf numFmtId="0" fontId="98" fillId="0" borderId="109" xfId="0" applyFont="1" applyFill="1" applyBorder="1" applyAlignment="1">
      <alignment horizontal="center"/>
    </xf>
    <xf numFmtId="1" fontId="98" fillId="0" borderId="110" xfId="0" applyNumberFormat="1" applyFont="1" applyFill="1" applyBorder="1" applyAlignment="1">
      <alignment horizontal="center" vertical="center" wrapText="1"/>
    </xf>
    <xf numFmtId="1" fontId="98" fillId="0" borderId="111" xfId="0" applyNumberFormat="1" applyFont="1" applyFill="1" applyBorder="1" applyAlignment="1">
      <alignment horizontal="center"/>
    </xf>
    <xf numFmtId="166" fontId="98" fillId="0" borderId="10" xfId="4" applyFont="1" applyFill="1" applyBorder="1"/>
    <xf numFmtId="166" fontId="98" fillId="0" borderId="10" xfId="0" applyNumberFormat="1" applyFont="1" applyFill="1" applyBorder="1"/>
    <xf numFmtId="0" fontId="111" fillId="0" borderId="21" xfId="0" applyFont="1" applyFill="1" applyBorder="1" applyAlignment="1">
      <alignment horizontal="center"/>
    </xf>
    <xf numFmtId="1" fontId="98" fillId="0" borderId="10" xfId="0" applyNumberFormat="1" applyFont="1" applyFill="1" applyBorder="1" applyAlignment="1">
      <alignment horizontal="center" vertical="center" wrapText="1"/>
    </xf>
    <xf numFmtId="1" fontId="98" fillId="0" borderId="10" xfId="0" applyNumberFormat="1" applyFont="1" applyFill="1" applyBorder="1" applyAlignment="1">
      <alignment horizontal="center"/>
    </xf>
    <xf numFmtId="0" fontId="111" fillId="0" borderId="31" xfId="0" applyFont="1" applyFill="1" applyBorder="1" applyAlignment="1">
      <alignment horizontal="center"/>
    </xf>
    <xf numFmtId="0" fontId="111" fillId="0" borderId="18" xfId="0" applyFont="1" applyFill="1" applyBorder="1" applyAlignment="1">
      <alignment horizontal="center"/>
    </xf>
    <xf numFmtId="0" fontId="98" fillId="0" borderId="7" xfId="0" applyFont="1" applyFill="1" applyBorder="1" applyAlignment="1">
      <alignment horizontal="center"/>
    </xf>
    <xf numFmtId="0" fontId="96" fillId="0" borderId="108" xfId="8" applyFont="1" applyFill="1" applyBorder="1" applyAlignment="1">
      <alignment vertical="center" wrapText="1"/>
    </xf>
    <xf numFmtId="0" fontId="96" fillId="0" borderId="109" xfId="8" applyFont="1" applyFill="1" applyBorder="1" applyAlignment="1">
      <alignment vertical="center" wrapText="1"/>
    </xf>
    <xf numFmtId="0" fontId="111" fillId="0" borderId="112" xfId="0" applyFont="1" applyFill="1" applyBorder="1" applyAlignment="1">
      <alignment horizontal="center" vertical="center" wrapText="1"/>
    </xf>
    <xf numFmtId="0" fontId="114" fillId="0" borderId="109" xfId="0" applyFont="1" applyFill="1" applyBorder="1" applyAlignment="1">
      <alignment horizontal="center" vertical="center" wrapText="1"/>
    </xf>
    <xf numFmtId="0" fontId="114" fillId="0" borderId="110" xfId="0" applyFont="1" applyFill="1" applyBorder="1" applyAlignment="1">
      <alignment horizontal="center" vertical="center" wrapText="1"/>
    </xf>
    <xf numFmtId="0" fontId="114" fillId="0" borderId="111" xfId="0" applyFont="1" applyFill="1" applyBorder="1" applyAlignment="1">
      <alignment horizontal="center" vertical="center" wrapText="1"/>
    </xf>
    <xf numFmtId="0" fontId="114" fillId="0" borderId="10" xfId="0" applyFont="1" applyFill="1" applyBorder="1" applyAlignment="1">
      <alignment horizontal="center" vertical="center" wrapText="1"/>
    </xf>
    <xf numFmtId="0" fontId="96" fillId="0" borderId="7" xfId="8" applyFont="1" applyFill="1" applyBorder="1" applyAlignment="1">
      <alignment vertical="center" wrapText="1"/>
    </xf>
    <xf numFmtId="0" fontId="96" fillId="0" borderId="17" xfId="8" applyFont="1" applyFill="1" applyBorder="1" applyAlignment="1">
      <alignment vertical="center" wrapText="1"/>
    </xf>
    <xf numFmtId="0" fontId="114" fillId="0" borderId="10" xfId="316" applyFont="1" applyFill="1" applyBorder="1" applyAlignment="1">
      <alignment horizontal="center" vertical="center" wrapText="1"/>
    </xf>
    <xf numFmtId="0" fontId="112" fillId="0" borderId="109" xfId="0" applyFont="1" applyFill="1" applyBorder="1"/>
    <xf numFmtId="170" fontId="115" fillId="0" borderId="10" xfId="316" applyNumberFormat="1" applyFont="1" applyFill="1" applyBorder="1"/>
    <xf numFmtId="0" fontId="98" fillId="0" borderId="0" xfId="0" applyFont="1" applyFill="1" applyAlignment="1">
      <alignment vertical="center"/>
    </xf>
    <xf numFmtId="0" fontId="116" fillId="0" borderId="109" xfId="0" applyFont="1" applyFill="1" applyBorder="1" applyAlignment="1">
      <alignment horizontal="center" vertical="center" wrapText="1"/>
    </xf>
    <xf numFmtId="170" fontId="96" fillId="0" borderId="10" xfId="8" applyNumberFormat="1" applyFont="1" applyFill="1" applyBorder="1" applyAlignment="1">
      <alignment horizontal="center" vertical="center" wrapText="1"/>
    </xf>
    <xf numFmtId="0" fontId="112" fillId="0" borderId="109" xfId="31" applyFont="1" applyFill="1" applyBorder="1" applyAlignment="1">
      <alignment horizontal="center"/>
    </xf>
    <xf numFmtId="170" fontId="98" fillId="0" borderId="110" xfId="1" applyNumberFormat="1" applyFont="1" applyFill="1" applyBorder="1"/>
    <xf numFmtId="165" fontId="98" fillId="0" borderId="10" xfId="314" applyFont="1" applyFill="1" applyBorder="1"/>
    <xf numFmtId="0" fontId="98" fillId="0" borderId="3" xfId="0" applyFont="1" applyFill="1" applyBorder="1" applyAlignment="1">
      <alignment horizontal="center"/>
    </xf>
    <xf numFmtId="0" fontId="112" fillId="0" borderId="3" xfId="31" applyFont="1" applyFill="1" applyBorder="1" applyAlignment="1">
      <alignment horizontal="center"/>
    </xf>
    <xf numFmtId="170" fontId="98" fillId="0" borderId="3" xfId="1" applyNumberFormat="1" applyFont="1" applyFill="1" applyBorder="1"/>
    <xf numFmtId="0" fontId="116" fillId="0" borderId="10" xfId="0" applyFont="1" applyFill="1" applyBorder="1" applyAlignment="1">
      <alignment horizontal="center" wrapText="1"/>
    </xf>
    <xf numFmtId="0" fontId="111" fillId="0" borderId="10" xfId="0" applyFont="1" applyFill="1" applyBorder="1" applyAlignment="1">
      <alignment horizontal="center" wrapText="1"/>
    </xf>
    <xf numFmtId="0" fontId="112" fillId="0" borderId="10" xfId="31" applyFont="1" applyFill="1" applyBorder="1" applyAlignment="1">
      <alignment horizontal="center"/>
    </xf>
    <xf numFmtId="0" fontId="113" fillId="0" borderId="0" xfId="0" applyFont="1" applyFill="1"/>
    <xf numFmtId="0" fontId="74" fillId="0" borderId="10" xfId="315" applyFont="1" applyBorder="1" applyAlignment="1">
      <alignment horizontal="left"/>
    </xf>
    <xf numFmtId="175" fontId="74" fillId="0" borderId="10" xfId="315" applyNumberFormat="1" applyFont="1" applyBorder="1" applyAlignment="1">
      <alignment horizontal="center"/>
    </xf>
    <xf numFmtId="180" fontId="74" fillId="0" borderId="10" xfId="315" applyNumberFormat="1" applyFont="1" applyBorder="1" applyAlignment="1">
      <alignment horizontal="center"/>
    </xf>
    <xf numFmtId="0" fontId="96" fillId="0" borderId="18" xfId="8" applyFont="1" applyFill="1" applyBorder="1" applyAlignment="1">
      <alignment horizontal="right"/>
    </xf>
    <xf numFmtId="0" fontId="96" fillId="0" borderId="19" xfId="8" applyFont="1" applyFill="1" applyBorder="1" applyAlignment="1">
      <alignment horizontal="right"/>
    </xf>
    <xf numFmtId="0" fontId="95" fillId="0" borderId="20" xfId="8" applyFont="1" applyBorder="1"/>
    <xf numFmtId="0" fontId="95" fillId="0" borderId="19" xfId="8" applyFont="1" applyBorder="1"/>
    <xf numFmtId="0" fontId="96" fillId="0" borderId="21" xfId="8" applyFont="1" applyFill="1" applyBorder="1" applyAlignment="1">
      <alignment horizontal="right"/>
    </xf>
    <xf numFmtId="0" fontId="96" fillId="0" borderId="117" xfId="8" applyFont="1" applyFill="1" applyBorder="1" applyAlignment="1">
      <alignment horizontal="right"/>
    </xf>
    <xf numFmtId="0" fontId="96" fillId="0" borderId="24" xfId="8" applyFont="1" applyFill="1" applyBorder="1" applyAlignment="1">
      <alignment horizontal="left"/>
    </xf>
    <xf numFmtId="0" fontId="95" fillId="0" borderId="0" xfId="8" applyFont="1" applyFill="1" applyBorder="1"/>
    <xf numFmtId="14" fontId="95" fillId="0" borderId="24" xfId="8" applyNumberFormat="1" applyFont="1" applyFill="1" applyBorder="1"/>
    <xf numFmtId="178" fontId="95" fillId="0" borderId="18" xfId="8" applyNumberFormat="1" applyFont="1" applyFill="1" applyBorder="1" applyAlignment="1">
      <alignment horizontal="center" wrapText="1"/>
    </xf>
    <xf numFmtId="178" fontId="117" fillId="2" borderId="19" xfId="8" applyNumberFormat="1" applyFont="1" applyFill="1" applyBorder="1" applyAlignment="1">
      <alignment horizontal="center" wrapText="1"/>
    </xf>
    <xf numFmtId="178" fontId="95" fillId="0" borderId="19" xfId="8" applyNumberFormat="1" applyFont="1" applyFill="1" applyBorder="1" applyAlignment="1">
      <alignment horizontal="center" wrapText="1"/>
    </xf>
    <xf numFmtId="178" fontId="95" fillId="0" borderId="20" xfId="8" applyNumberFormat="1" applyFont="1" applyFill="1" applyBorder="1" applyAlignment="1">
      <alignment horizontal="center" wrapText="1"/>
    </xf>
    <xf numFmtId="0" fontId="96" fillId="0" borderId="21" xfId="8" applyFont="1" applyFill="1" applyBorder="1" applyAlignment="1">
      <alignment horizontal="right" vertical="center"/>
    </xf>
    <xf numFmtId="0" fontId="96" fillId="0" borderId="117" xfId="8" applyFont="1" applyFill="1" applyBorder="1" applyAlignment="1">
      <alignment vertical="center"/>
    </xf>
    <xf numFmtId="0" fontId="96" fillId="3" borderId="15" xfId="8" applyFont="1" applyFill="1" applyBorder="1"/>
    <xf numFmtId="0" fontId="96" fillId="3" borderId="0" xfId="8" applyFont="1" applyFill="1" applyBorder="1"/>
    <xf numFmtId="180" fontId="95" fillId="3" borderId="0" xfId="8" applyNumberFormat="1" applyFont="1" applyFill="1" applyBorder="1"/>
    <xf numFmtId="0" fontId="95" fillId="3" borderId="0" xfId="8" applyFont="1" applyFill="1" applyBorder="1" applyAlignment="1">
      <alignment horizontal="center"/>
    </xf>
    <xf numFmtId="0" fontId="95" fillId="3" borderId="6" xfId="8" applyFont="1" applyFill="1" applyBorder="1"/>
    <xf numFmtId="0" fontId="95" fillId="3" borderId="46" xfId="8" applyFont="1" applyFill="1" applyBorder="1"/>
    <xf numFmtId="180" fontId="95" fillId="3" borderId="46" xfId="8" applyNumberFormat="1" applyFont="1" applyFill="1" applyBorder="1"/>
    <xf numFmtId="0" fontId="95" fillId="3" borderId="46" xfId="8" applyFont="1" applyFill="1" applyBorder="1" applyAlignment="1">
      <alignment horizontal="center"/>
    </xf>
    <xf numFmtId="0" fontId="95" fillId="3" borderId="47" xfId="8" applyFont="1" applyFill="1" applyBorder="1"/>
    <xf numFmtId="180" fontId="96" fillId="3" borderId="48" xfId="8" applyNumberFormat="1" applyFont="1" applyFill="1" applyBorder="1" applyAlignment="1">
      <alignment horizontal="center"/>
    </xf>
    <xf numFmtId="0" fontId="96" fillId="3" borderId="14" xfId="8" applyFont="1" applyFill="1" applyBorder="1" applyAlignment="1">
      <alignment horizontal="center"/>
    </xf>
    <xf numFmtId="0" fontId="96" fillId="3" borderId="9" xfId="8" applyFont="1" applyFill="1" applyBorder="1" applyAlignment="1">
      <alignment horizontal="center"/>
    </xf>
    <xf numFmtId="0" fontId="95" fillId="3" borderId="14" xfId="8" applyFont="1" applyFill="1" applyBorder="1" applyAlignment="1">
      <alignment horizontal="center"/>
    </xf>
    <xf numFmtId="0" fontId="96" fillId="3" borderId="17" xfId="8" applyFont="1" applyFill="1" applyBorder="1" applyAlignment="1"/>
    <xf numFmtId="180" fontId="95" fillId="3" borderId="37" xfId="8" applyNumberFormat="1" applyFont="1" applyFill="1" applyBorder="1" applyAlignment="1">
      <alignment horizontal="center"/>
    </xf>
    <xf numFmtId="0" fontId="95" fillId="3" borderId="37" xfId="8" applyFont="1" applyFill="1" applyBorder="1" applyAlignment="1">
      <alignment horizontal="center"/>
    </xf>
    <xf numFmtId="0" fontId="95" fillId="3" borderId="15" xfId="8" applyFont="1" applyFill="1" applyBorder="1"/>
    <xf numFmtId="0" fontId="95" fillId="3" borderId="0" xfId="8" applyFont="1" applyFill="1" applyBorder="1"/>
    <xf numFmtId="0" fontId="96" fillId="3" borderId="52" xfId="8" applyFont="1" applyFill="1" applyBorder="1"/>
    <xf numFmtId="180" fontId="95" fillId="3" borderId="48" xfId="8" applyNumberFormat="1" applyFont="1" applyFill="1" applyBorder="1"/>
    <xf numFmtId="0" fontId="96" fillId="3" borderId="53" xfId="8" applyFont="1" applyFill="1" applyBorder="1" applyAlignment="1">
      <alignment horizontal="center"/>
    </xf>
    <xf numFmtId="0" fontId="96" fillId="3" borderId="54" xfId="8" applyFont="1" applyFill="1" applyBorder="1" applyAlignment="1">
      <alignment horizontal="center"/>
    </xf>
    <xf numFmtId="180" fontId="96" fillId="3" borderId="55" xfId="8" applyNumberFormat="1" applyFont="1" applyFill="1" applyBorder="1" applyAlignment="1">
      <alignment horizontal="center"/>
    </xf>
    <xf numFmtId="0" fontId="96" fillId="3" borderId="55" xfId="8" applyFont="1" applyFill="1" applyBorder="1" applyAlignment="1">
      <alignment horizontal="center"/>
    </xf>
    <xf numFmtId="180" fontId="96" fillId="3" borderId="90" xfId="8" applyNumberFormat="1" applyFont="1" applyFill="1" applyBorder="1" applyAlignment="1">
      <alignment horizontal="center"/>
    </xf>
    <xf numFmtId="0" fontId="95" fillId="0" borderId="35" xfId="8" applyFont="1" applyBorder="1"/>
    <xf numFmtId="4" fontId="95" fillId="0" borderId="29" xfId="8" applyNumberFormat="1" applyFont="1" applyFill="1" applyBorder="1" applyAlignment="1">
      <alignment horizontal="left"/>
    </xf>
    <xf numFmtId="4" fontId="95" fillId="0" borderId="30" xfId="8" applyNumberFormat="1" applyFont="1" applyFill="1" applyBorder="1" applyAlignment="1">
      <alignment horizontal="left"/>
    </xf>
    <xf numFmtId="4" fontId="95" fillId="3" borderId="10" xfId="8" applyNumberFormat="1" applyFont="1" applyFill="1" applyBorder="1" applyAlignment="1">
      <alignment horizontal="center"/>
    </xf>
    <xf numFmtId="180" fontId="95" fillId="3" borderId="10" xfId="8" applyNumberFormat="1" applyFont="1" applyFill="1" applyBorder="1" applyAlignment="1">
      <alignment horizontal="right"/>
    </xf>
    <xf numFmtId="0" fontId="95" fillId="0" borderId="10" xfId="8" applyFont="1" applyBorder="1" applyAlignment="1">
      <alignment horizontal="center"/>
    </xf>
    <xf numFmtId="180" fontId="95" fillId="3" borderId="28" xfId="8" applyNumberFormat="1" applyFont="1" applyFill="1" applyBorder="1"/>
    <xf numFmtId="0" fontId="95" fillId="0" borderId="15" xfId="8" applyFont="1" applyFill="1" applyBorder="1"/>
    <xf numFmtId="181" fontId="95" fillId="3" borderId="56" xfId="8" applyNumberFormat="1" applyFont="1" applyFill="1" applyBorder="1"/>
    <xf numFmtId="0" fontId="96" fillId="3" borderId="53" xfId="8" applyFont="1" applyFill="1" applyBorder="1" applyAlignment="1"/>
    <xf numFmtId="0" fontId="96" fillId="3" borderId="37" xfId="8" applyFont="1" applyFill="1" applyBorder="1" applyAlignment="1"/>
    <xf numFmtId="0" fontId="95" fillId="0" borderId="30" xfId="8" applyFont="1" applyFill="1" applyBorder="1" applyAlignment="1">
      <alignment horizontal="center"/>
    </xf>
    <xf numFmtId="2" fontId="95" fillId="3" borderId="30" xfId="8" applyNumberFormat="1" applyFont="1" applyFill="1" applyBorder="1" applyAlignment="1">
      <alignment horizontal="center"/>
    </xf>
    <xf numFmtId="0" fontId="95" fillId="0" borderId="10" xfId="8" applyFont="1" applyFill="1" applyBorder="1" applyAlignment="1">
      <alignment horizontal="center"/>
    </xf>
    <xf numFmtId="0" fontId="92" fillId="3" borderId="10" xfId="322" applyFont="1" applyFill="1" applyBorder="1"/>
    <xf numFmtId="0" fontId="95" fillId="3" borderId="52" xfId="8" applyFont="1" applyFill="1" applyBorder="1"/>
    <xf numFmtId="0" fontId="95" fillId="3" borderId="21" xfId="8" applyFont="1" applyFill="1" applyBorder="1"/>
    <xf numFmtId="0" fontId="95" fillId="3" borderId="22" xfId="8" applyFont="1" applyFill="1" applyBorder="1"/>
    <xf numFmtId="180" fontId="95" fillId="3" borderId="22" xfId="8" applyNumberFormat="1" applyFont="1" applyFill="1" applyBorder="1"/>
    <xf numFmtId="0" fontId="95" fillId="3" borderId="22" xfId="8" applyFont="1" applyFill="1" applyBorder="1" applyAlignment="1">
      <alignment horizontal="center"/>
    </xf>
    <xf numFmtId="180" fontId="96" fillId="3" borderId="22" xfId="8" applyNumberFormat="1" applyFont="1" applyFill="1" applyBorder="1" applyAlignment="1">
      <alignment horizontal="center"/>
    </xf>
    <xf numFmtId="0" fontId="96" fillId="3" borderId="15" xfId="543" applyFont="1" applyFill="1" applyBorder="1"/>
    <xf numFmtId="0" fontId="96" fillId="3" borderId="0" xfId="543" applyFont="1" applyFill="1" applyBorder="1"/>
    <xf numFmtId="180" fontId="95" fillId="3" borderId="0" xfId="543" applyNumberFormat="1" applyFont="1" applyFill="1" applyBorder="1"/>
    <xf numFmtId="0" fontId="95" fillId="3" borderId="0" xfId="543" applyFont="1" applyFill="1" applyBorder="1" applyAlignment="1">
      <alignment horizontal="center"/>
    </xf>
    <xf numFmtId="0" fontId="95" fillId="3" borderId="6" xfId="543" applyFont="1" applyFill="1" applyBorder="1"/>
    <xf numFmtId="180" fontId="96" fillId="3" borderId="26" xfId="543" applyNumberFormat="1" applyFont="1" applyFill="1" applyBorder="1" applyAlignment="1">
      <alignment horizontal="center"/>
    </xf>
    <xf numFmtId="0" fontId="95" fillId="3" borderId="46" xfId="543" applyFont="1" applyFill="1" applyBorder="1"/>
    <xf numFmtId="180" fontId="95" fillId="3" borderId="46" xfId="543" applyNumberFormat="1" applyFont="1" applyFill="1" applyBorder="1"/>
    <xf numFmtId="0" fontId="95" fillId="3" borderId="46" xfId="543" applyFont="1" applyFill="1" applyBorder="1" applyAlignment="1">
      <alignment horizontal="center"/>
    </xf>
    <xf numFmtId="0" fontId="95" fillId="3" borderId="47" xfId="543" applyFont="1" applyFill="1" applyBorder="1"/>
    <xf numFmtId="180" fontId="96" fillId="3" borderId="48" xfId="543" applyNumberFormat="1" applyFont="1" applyFill="1" applyBorder="1" applyAlignment="1">
      <alignment horizontal="center"/>
    </xf>
    <xf numFmtId="0" fontId="96" fillId="3" borderId="14" xfId="543" applyFont="1" applyFill="1" applyBorder="1" applyAlignment="1">
      <alignment horizontal="center"/>
    </xf>
    <xf numFmtId="0" fontId="96" fillId="3" borderId="9" xfId="543" applyFont="1" applyFill="1" applyBorder="1" applyAlignment="1">
      <alignment horizontal="center"/>
    </xf>
    <xf numFmtId="180" fontId="96" fillId="3" borderId="37" xfId="543" applyNumberFormat="1" applyFont="1" applyFill="1" applyBorder="1" applyAlignment="1">
      <alignment horizontal="center"/>
    </xf>
    <xf numFmtId="0" fontId="96" fillId="3" borderId="37" xfId="543" applyFont="1" applyFill="1" applyBorder="1" applyAlignment="1">
      <alignment horizontal="center"/>
    </xf>
    <xf numFmtId="0" fontId="95" fillId="3" borderId="14" xfId="543" applyFont="1" applyFill="1" applyBorder="1" applyAlignment="1">
      <alignment horizontal="center"/>
    </xf>
    <xf numFmtId="0" fontId="96" fillId="3" borderId="17" xfId="543" applyFont="1" applyFill="1" applyBorder="1" applyAlignment="1"/>
    <xf numFmtId="180" fontId="95" fillId="3" borderId="37" xfId="543" applyNumberFormat="1" applyFont="1" applyFill="1" applyBorder="1" applyAlignment="1">
      <alignment horizontal="center"/>
    </xf>
    <xf numFmtId="0" fontId="95" fillId="3" borderId="15" xfId="543" applyFont="1" applyFill="1" applyBorder="1"/>
    <xf numFmtId="0" fontId="95" fillId="3" borderId="0" xfId="543" applyFont="1" applyFill="1" applyBorder="1"/>
    <xf numFmtId="181" fontId="96" fillId="3" borderId="48" xfId="543" applyNumberFormat="1" applyFont="1" applyFill="1" applyBorder="1"/>
    <xf numFmtId="0" fontId="96" fillId="3" borderId="52" xfId="543" applyFont="1" applyFill="1" applyBorder="1"/>
    <xf numFmtId="180" fontId="95" fillId="3" borderId="48" xfId="543" applyNumberFormat="1" applyFont="1" applyFill="1" applyBorder="1"/>
    <xf numFmtId="0" fontId="96" fillId="3" borderId="53" xfId="543" applyFont="1" applyFill="1" applyBorder="1" applyAlignment="1">
      <alignment horizontal="left"/>
    </xf>
    <xf numFmtId="0" fontId="96" fillId="3" borderId="54" xfId="543" applyFont="1" applyFill="1" applyBorder="1" applyAlignment="1">
      <alignment horizontal="center"/>
    </xf>
    <xf numFmtId="180" fontId="96" fillId="3" borderId="55" xfId="543" applyNumberFormat="1" applyFont="1" applyFill="1" applyBorder="1" applyAlignment="1">
      <alignment horizontal="center"/>
    </xf>
    <xf numFmtId="0" fontId="96" fillId="3" borderId="55" xfId="543" applyFont="1" applyFill="1" applyBorder="1" applyAlignment="1">
      <alignment horizontal="center"/>
    </xf>
    <xf numFmtId="180" fontId="96" fillId="3" borderId="90" xfId="543" applyNumberFormat="1" applyFont="1" applyFill="1" applyBorder="1" applyAlignment="1">
      <alignment horizontal="center"/>
    </xf>
    <xf numFmtId="0" fontId="95" fillId="0" borderId="35" xfId="543" applyFont="1" applyBorder="1"/>
    <xf numFmtId="4" fontId="95" fillId="0" borderId="29" xfId="543" applyNumberFormat="1" applyFont="1" applyFill="1" applyBorder="1" applyAlignment="1">
      <alignment horizontal="left"/>
    </xf>
    <xf numFmtId="4" fontId="95" fillId="0" borderId="30" xfId="543" applyNumberFormat="1" applyFont="1" applyFill="1" applyBorder="1" applyAlignment="1">
      <alignment horizontal="left"/>
    </xf>
    <xf numFmtId="4" fontId="95" fillId="3" borderId="10" xfId="543" applyNumberFormat="1" applyFont="1" applyFill="1" applyBorder="1" applyAlignment="1">
      <alignment horizontal="center"/>
    </xf>
    <xf numFmtId="180" fontId="95" fillId="3" borderId="10" xfId="543" applyNumberFormat="1" applyFont="1" applyFill="1" applyBorder="1" applyAlignment="1">
      <alignment horizontal="right"/>
    </xf>
    <xf numFmtId="0" fontId="95" fillId="0" borderId="10" xfId="543" applyFont="1" applyBorder="1" applyAlignment="1">
      <alignment horizontal="center"/>
    </xf>
    <xf numFmtId="180" fontId="95" fillId="3" borderId="28" xfId="543" applyNumberFormat="1" applyFont="1" applyFill="1" applyBorder="1"/>
    <xf numFmtId="0" fontId="95" fillId="0" borderId="15" xfId="543" applyFont="1" applyFill="1" applyBorder="1"/>
    <xf numFmtId="180" fontId="96" fillId="3" borderId="51" xfId="543" applyNumberFormat="1" applyFont="1" applyFill="1" applyBorder="1" applyAlignment="1">
      <alignment horizontal="center"/>
    </xf>
    <xf numFmtId="181" fontId="95" fillId="3" borderId="56" xfId="543" applyNumberFormat="1" applyFont="1" applyFill="1" applyBorder="1"/>
    <xf numFmtId="0" fontId="74" fillId="0" borderId="0" xfId="543" applyFont="1" applyBorder="1"/>
    <xf numFmtId="0" fontId="96" fillId="3" borderId="53" xfId="543" applyFont="1" applyFill="1" applyBorder="1" applyAlignment="1">
      <alignment horizontal="center"/>
    </xf>
    <xf numFmtId="0" fontId="96" fillId="3" borderId="70" xfId="543" applyFont="1" applyFill="1" applyBorder="1" applyAlignment="1">
      <alignment horizontal="center"/>
    </xf>
    <xf numFmtId="170" fontId="95" fillId="3" borderId="30" xfId="317" applyNumberFormat="1" applyFont="1" applyFill="1" applyBorder="1"/>
    <xf numFmtId="165" fontId="95" fillId="3" borderId="60" xfId="317" applyFont="1" applyFill="1" applyBorder="1"/>
    <xf numFmtId="0" fontId="95" fillId="3" borderId="52" xfId="543" applyFont="1" applyFill="1" applyBorder="1"/>
    <xf numFmtId="0" fontId="95" fillId="3" borderId="21" xfId="543" applyFont="1" applyFill="1" applyBorder="1"/>
    <xf numFmtId="0" fontId="95" fillId="3" borderId="22" xfId="543" applyFont="1" applyFill="1" applyBorder="1"/>
    <xf numFmtId="180" fontId="95" fillId="3" borderId="22" xfId="543" applyNumberFormat="1" applyFont="1" applyFill="1" applyBorder="1"/>
    <xf numFmtId="0" fontId="95" fillId="3" borderId="22" xfId="543" applyFont="1" applyFill="1" applyBorder="1" applyAlignment="1">
      <alignment horizontal="center"/>
    </xf>
    <xf numFmtId="180" fontId="96" fillId="3" borderId="22" xfId="543" applyNumberFormat="1" applyFont="1" applyFill="1" applyBorder="1" applyAlignment="1">
      <alignment horizontal="center"/>
    </xf>
    <xf numFmtId="0" fontId="74" fillId="0" borderId="0" xfId="315" applyFont="1" applyBorder="1" applyAlignment="1">
      <alignment horizontal="center"/>
    </xf>
    <xf numFmtId="0" fontId="74" fillId="0" borderId="0" xfId="315" applyFont="1" applyBorder="1" applyAlignment="1">
      <alignment horizontal="left"/>
    </xf>
    <xf numFmtId="175" fontId="74" fillId="0" borderId="0" xfId="315" applyNumberFormat="1" applyFont="1" applyBorder="1" applyAlignment="1">
      <alignment horizontal="center"/>
    </xf>
    <xf numFmtId="0" fontId="96" fillId="0" borderId="0" xfId="315" applyFont="1" applyFill="1" applyBorder="1" applyAlignment="1">
      <alignment horizontal="right"/>
    </xf>
    <xf numFmtId="179" fontId="96" fillId="0" borderId="117" xfId="315" applyNumberFormat="1" applyFont="1" applyFill="1" applyBorder="1" applyAlignment="1">
      <alignment horizontal="left" vertical="center"/>
    </xf>
    <xf numFmtId="0" fontId="95" fillId="0" borderId="117" xfId="315" applyFont="1" applyFill="1" applyBorder="1" applyAlignment="1">
      <alignment vertical="center"/>
    </xf>
    <xf numFmtId="1" fontId="95" fillId="3" borderId="30" xfId="315" applyNumberFormat="1" applyFont="1" applyFill="1" applyBorder="1" applyAlignment="1">
      <alignment horizontal="center"/>
    </xf>
    <xf numFmtId="181" fontId="95" fillId="3" borderId="41" xfId="315" applyNumberFormat="1" applyFont="1" applyFill="1" applyBorder="1" applyAlignment="1">
      <alignment horizontal="right"/>
    </xf>
    <xf numFmtId="0" fontId="96" fillId="3" borderId="54" xfId="315" applyFont="1" applyFill="1" applyBorder="1" applyAlignment="1">
      <alignment horizontal="center"/>
    </xf>
    <xf numFmtId="0" fontId="92" fillId="3" borderId="10" xfId="315" applyFont="1" applyFill="1" applyBorder="1"/>
    <xf numFmtId="0" fontId="92" fillId="3" borderId="7" xfId="322" applyFont="1" applyFill="1" applyBorder="1"/>
    <xf numFmtId="1" fontId="95" fillId="3" borderId="7" xfId="315" applyNumberFormat="1" applyFont="1" applyFill="1" applyBorder="1" applyAlignment="1">
      <alignment horizontal="center"/>
    </xf>
    <xf numFmtId="165" fontId="96" fillId="3" borderId="7" xfId="321" applyFont="1" applyFill="1" applyBorder="1" applyAlignment="1"/>
    <xf numFmtId="165" fontId="95" fillId="3" borderId="4" xfId="321" applyFont="1" applyFill="1" applyBorder="1"/>
    <xf numFmtId="165" fontId="95" fillId="3" borderId="24" xfId="321" applyFont="1" applyFill="1" applyBorder="1"/>
    <xf numFmtId="1" fontId="95" fillId="3" borderId="10" xfId="315" applyNumberFormat="1" applyFont="1" applyFill="1" applyBorder="1" applyAlignment="1">
      <alignment horizontal="center"/>
    </xf>
    <xf numFmtId="165" fontId="95" fillId="3" borderId="10" xfId="321" applyFont="1" applyFill="1" applyBorder="1"/>
    <xf numFmtId="2" fontId="95" fillId="3" borderId="10" xfId="315" applyNumberFormat="1" applyFont="1" applyFill="1" applyBorder="1" applyAlignment="1">
      <alignment horizontal="center"/>
    </xf>
    <xf numFmtId="0" fontId="96" fillId="3" borderId="22" xfId="315" applyFont="1" applyFill="1" applyBorder="1" applyAlignment="1">
      <alignment horizontal="center"/>
    </xf>
    <xf numFmtId="180" fontId="96" fillId="3" borderId="22" xfId="315" applyNumberFormat="1" applyFont="1" applyFill="1" applyBorder="1" applyAlignment="1">
      <alignment horizontal="center"/>
    </xf>
    <xf numFmtId="178" fontId="96" fillId="0" borderId="0" xfId="315" applyNumberFormat="1" applyFont="1" applyAlignment="1">
      <alignment horizontal="center" vertical="center" wrapText="1"/>
    </xf>
    <xf numFmtId="0" fontId="96" fillId="0" borderId="22" xfId="315" applyFont="1" applyBorder="1" applyAlignment="1">
      <alignment horizontal="center" vertical="center"/>
    </xf>
    <xf numFmtId="180" fontId="96" fillId="3" borderId="10" xfId="543" applyNumberFormat="1" applyFont="1" applyFill="1" applyBorder="1" applyAlignment="1">
      <alignment horizontal="center"/>
    </xf>
    <xf numFmtId="0" fontId="95" fillId="0" borderId="14" xfId="543" applyFont="1" applyFill="1" applyBorder="1" applyAlignment="1">
      <alignment horizontal="center"/>
    </xf>
    <xf numFmtId="180" fontId="95" fillId="3" borderId="10" xfId="543" applyNumberFormat="1" applyFont="1" applyFill="1" applyBorder="1" applyAlignment="1">
      <alignment horizontal="center"/>
    </xf>
    <xf numFmtId="0" fontId="95" fillId="3" borderId="37" xfId="543" applyFont="1" applyFill="1" applyBorder="1" applyAlignment="1">
      <alignment horizontal="center"/>
    </xf>
    <xf numFmtId="180" fontId="95" fillId="3" borderId="41" xfId="8" applyNumberFormat="1" applyFont="1" applyFill="1" applyBorder="1" applyAlignment="1">
      <alignment horizontal="right"/>
    </xf>
    <xf numFmtId="0" fontId="95" fillId="3" borderId="66" xfId="543" applyFont="1" applyFill="1" applyBorder="1" applyAlignment="1">
      <alignment horizontal="center"/>
    </xf>
    <xf numFmtId="0" fontId="96" fillId="3" borderId="53" xfId="543" applyFont="1" applyFill="1" applyBorder="1" applyAlignment="1"/>
    <xf numFmtId="0" fontId="96" fillId="3" borderId="37" xfId="543" applyFont="1" applyFill="1" applyBorder="1" applyAlignment="1"/>
    <xf numFmtId="0" fontId="95" fillId="0" borderId="30" xfId="543" applyFont="1" applyFill="1" applyBorder="1" applyAlignment="1">
      <alignment horizontal="center"/>
    </xf>
    <xf numFmtId="180" fontId="95" fillId="3" borderId="30" xfId="8" applyNumberFormat="1" applyFont="1" applyFill="1" applyBorder="1"/>
    <xf numFmtId="2" fontId="95" fillId="3" borderId="30" xfId="543" applyNumberFormat="1" applyFont="1" applyFill="1" applyBorder="1" applyAlignment="1">
      <alignment horizontal="center"/>
    </xf>
    <xf numFmtId="0" fontId="95" fillId="0" borderId="10" xfId="543" applyFont="1" applyFill="1" applyBorder="1" applyAlignment="1">
      <alignment horizontal="center"/>
    </xf>
    <xf numFmtId="2" fontId="95" fillId="3" borderId="10" xfId="543" applyNumberFormat="1" applyFont="1" applyFill="1" applyBorder="1" applyAlignment="1">
      <alignment horizontal="center"/>
    </xf>
    <xf numFmtId="180" fontId="96" fillId="3" borderId="58" xfId="543" applyNumberFormat="1" applyFont="1" applyFill="1" applyBorder="1"/>
    <xf numFmtId="0" fontId="74" fillId="0" borderId="0" xfId="543" applyFont="1"/>
    <xf numFmtId="180" fontId="95" fillId="0" borderId="10" xfId="315" applyNumberFormat="1" applyFont="1" applyFill="1" applyBorder="1"/>
    <xf numFmtId="0" fontId="95" fillId="0" borderId="20" xfId="8" applyFont="1" applyFill="1" applyBorder="1"/>
    <xf numFmtId="0" fontId="95" fillId="0" borderId="19" xfId="8" applyFont="1" applyFill="1" applyBorder="1"/>
    <xf numFmtId="0" fontId="96" fillId="0" borderId="15" xfId="8" applyFont="1" applyFill="1" applyBorder="1" applyAlignment="1">
      <alignment horizontal="right"/>
    </xf>
    <xf numFmtId="0" fontId="96" fillId="0" borderId="0" xfId="8" applyFont="1" applyFill="1" applyBorder="1" applyAlignment="1">
      <alignment horizontal="right"/>
    </xf>
    <xf numFmtId="14" fontId="95" fillId="0" borderId="26" xfId="8" applyNumberFormat="1" applyFont="1" applyFill="1" applyBorder="1"/>
    <xf numFmtId="178" fontId="96" fillId="0" borderId="18" xfId="8" applyNumberFormat="1" applyFont="1" applyFill="1" applyBorder="1" applyAlignment="1">
      <alignment horizontal="center" wrapText="1"/>
    </xf>
    <xf numFmtId="178" fontId="96" fillId="0" borderId="19" xfId="8" applyNumberFormat="1" applyFont="1" applyFill="1" applyBorder="1" applyAlignment="1">
      <alignment horizontal="center" wrapText="1"/>
    </xf>
    <xf numFmtId="178" fontId="96" fillId="0" borderId="20" xfId="8" applyNumberFormat="1" applyFont="1" applyFill="1" applyBorder="1" applyAlignment="1">
      <alignment horizontal="center" wrapText="1"/>
    </xf>
    <xf numFmtId="178" fontId="95" fillId="0" borderId="24" xfId="8" applyNumberFormat="1" applyFont="1" applyFill="1" applyBorder="1" applyAlignment="1">
      <alignment horizontal="center" wrapText="1"/>
    </xf>
    <xf numFmtId="0" fontId="96" fillId="0" borderId="117" xfId="315" applyFont="1" applyFill="1" applyBorder="1" applyAlignment="1">
      <alignment horizontal="left"/>
    </xf>
    <xf numFmtId="0" fontId="96" fillId="0" borderId="118" xfId="315" applyFont="1" applyFill="1" applyBorder="1" applyAlignment="1">
      <alignment horizontal="left"/>
    </xf>
    <xf numFmtId="0" fontId="95" fillId="0" borderId="24" xfId="315" applyFont="1" applyFill="1" applyBorder="1" applyAlignment="1"/>
    <xf numFmtId="0" fontId="96" fillId="0" borderId="15" xfId="8" applyFont="1" applyFill="1" applyBorder="1"/>
    <xf numFmtId="0" fontId="96" fillId="0" borderId="0" xfId="8" applyFont="1" applyFill="1" applyBorder="1"/>
    <xf numFmtId="180" fontId="95" fillId="0" borderId="0" xfId="8" applyNumberFormat="1" applyFont="1" applyFill="1" applyBorder="1"/>
    <xf numFmtId="0" fontId="95" fillId="0" borderId="0" xfId="8" applyFont="1" applyFill="1" applyBorder="1" applyAlignment="1">
      <alignment horizontal="center"/>
    </xf>
    <xf numFmtId="0" fontId="95" fillId="0" borderId="6" xfId="8" applyFont="1" applyFill="1" applyBorder="1"/>
    <xf numFmtId="0" fontId="95" fillId="0" borderId="46" xfId="8" applyFont="1" applyFill="1" applyBorder="1"/>
    <xf numFmtId="180" fontId="95" fillId="0" borderId="46" xfId="8" applyNumberFormat="1" applyFont="1" applyFill="1" applyBorder="1"/>
    <xf numFmtId="0" fontId="95" fillId="0" borderId="46" xfId="8" applyFont="1" applyFill="1" applyBorder="1" applyAlignment="1">
      <alignment horizontal="center"/>
    </xf>
    <xf numFmtId="0" fontId="95" fillId="0" borderId="47" xfId="8" applyFont="1" applyFill="1" applyBorder="1"/>
    <xf numFmtId="180" fontId="96" fillId="0" borderId="48" xfId="8" applyNumberFormat="1" applyFont="1" applyFill="1" applyBorder="1" applyAlignment="1">
      <alignment horizontal="center"/>
    </xf>
    <xf numFmtId="0" fontId="96" fillId="0" borderId="14" xfId="8" applyFont="1" applyFill="1" applyBorder="1" applyAlignment="1">
      <alignment horizontal="center"/>
    </xf>
    <xf numFmtId="0" fontId="96" fillId="0" borderId="70" xfId="8" applyFont="1" applyFill="1" applyBorder="1" applyAlignment="1">
      <alignment horizontal="center"/>
    </xf>
    <xf numFmtId="0" fontId="95" fillId="0" borderId="14" xfId="8" applyFont="1" applyFill="1" applyBorder="1" applyAlignment="1">
      <alignment horizontal="center"/>
    </xf>
    <xf numFmtId="0" fontId="96" fillId="0" borderId="10" xfId="8" applyFont="1" applyFill="1" applyBorder="1" applyAlignment="1"/>
    <xf numFmtId="180" fontId="95" fillId="0" borderId="37" xfId="8" applyNumberFormat="1" applyFont="1" applyFill="1" applyBorder="1" applyAlignment="1">
      <alignment horizontal="center"/>
    </xf>
    <xf numFmtId="0" fontId="95" fillId="0" borderId="37" xfId="8" applyFont="1" applyFill="1" applyBorder="1" applyAlignment="1">
      <alignment horizontal="center"/>
    </xf>
    <xf numFmtId="180" fontId="95" fillId="0" borderId="30" xfId="8" applyNumberFormat="1" applyFont="1" applyFill="1" applyBorder="1" applyAlignment="1">
      <alignment horizontal="center"/>
    </xf>
    <xf numFmtId="0" fontId="95" fillId="0" borderId="7" xfId="8" applyFont="1" applyFill="1" applyBorder="1" applyAlignment="1">
      <alignment horizontal="center"/>
    </xf>
    <xf numFmtId="2" fontId="95" fillId="0" borderId="4" xfId="8" applyNumberFormat="1" applyFont="1" applyFill="1" applyBorder="1" applyAlignment="1">
      <alignment horizontal="center"/>
    </xf>
    <xf numFmtId="2" fontId="95" fillId="0" borderId="10" xfId="8" applyNumberFormat="1" applyFont="1" applyFill="1" applyBorder="1" applyAlignment="1">
      <alignment horizontal="center"/>
    </xf>
    <xf numFmtId="0" fontId="96" fillId="0" borderId="52" xfId="8" applyFont="1" applyFill="1" applyBorder="1"/>
    <xf numFmtId="180" fontId="95" fillId="0" borderId="48" xfId="8" applyNumberFormat="1" applyFont="1" applyFill="1" applyBorder="1"/>
    <xf numFmtId="0" fontId="96" fillId="0" borderId="53" xfId="8" applyFont="1" applyFill="1" applyBorder="1" applyAlignment="1">
      <alignment horizontal="center"/>
    </xf>
    <xf numFmtId="0" fontId="96" fillId="0" borderId="54" xfId="8" applyFont="1" applyFill="1" applyBorder="1" applyAlignment="1">
      <alignment horizontal="center"/>
    </xf>
    <xf numFmtId="180" fontId="96" fillId="0" borderId="55" xfId="8" applyNumberFormat="1" applyFont="1" applyFill="1" applyBorder="1" applyAlignment="1">
      <alignment horizontal="center"/>
    </xf>
    <xf numFmtId="0" fontId="96" fillId="0" borderId="55" xfId="8" applyFont="1" applyFill="1" applyBorder="1" applyAlignment="1">
      <alignment horizontal="center"/>
    </xf>
    <xf numFmtId="180" fontId="96" fillId="0" borderId="90" xfId="8" applyNumberFormat="1" applyFont="1" applyFill="1" applyBorder="1" applyAlignment="1">
      <alignment horizontal="center"/>
    </xf>
    <xf numFmtId="0" fontId="95" fillId="0" borderId="35" xfId="8" applyFont="1" applyFill="1" applyBorder="1"/>
    <xf numFmtId="4" fontId="95" fillId="0" borderId="10" xfId="8" applyNumberFormat="1" applyFont="1" applyFill="1" applyBorder="1" applyAlignment="1">
      <alignment horizontal="center"/>
    </xf>
    <xf numFmtId="180" fontId="95" fillId="0" borderId="10" xfId="8" applyNumberFormat="1" applyFont="1" applyFill="1" applyBorder="1" applyAlignment="1">
      <alignment horizontal="right"/>
    </xf>
    <xf numFmtId="180" fontId="95" fillId="0" borderId="28" xfId="8" applyNumberFormat="1" applyFont="1" applyFill="1" applyBorder="1"/>
    <xf numFmtId="181" fontId="95" fillId="0" borderId="56" xfId="8" applyNumberFormat="1" applyFont="1" applyFill="1" applyBorder="1"/>
    <xf numFmtId="0" fontId="96" fillId="0" borderId="11" xfId="8" applyFont="1" applyFill="1" applyBorder="1" applyAlignment="1"/>
    <xf numFmtId="180" fontId="96" fillId="0" borderId="57" xfId="8" applyNumberFormat="1" applyFont="1" applyFill="1" applyBorder="1" applyAlignment="1"/>
    <xf numFmtId="0" fontId="95" fillId="0" borderId="14" xfId="8" applyFont="1" applyFill="1" applyBorder="1" applyAlignment="1">
      <alignment horizontal="center" vertical="center"/>
    </xf>
    <xf numFmtId="0" fontId="96" fillId="0" borderId="37" xfId="8" applyFont="1" applyFill="1" applyBorder="1" applyAlignment="1"/>
    <xf numFmtId="2" fontId="95" fillId="0" borderId="30" xfId="8" applyNumberFormat="1" applyFont="1" applyFill="1" applyBorder="1" applyAlignment="1">
      <alignment horizontal="center"/>
    </xf>
    <xf numFmtId="0" fontId="96" fillId="0" borderId="10" xfId="8" applyFont="1" applyFill="1" applyBorder="1"/>
    <xf numFmtId="165" fontId="95" fillId="0" borderId="10" xfId="8" applyNumberFormat="1" applyFont="1" applyFill="1" applyBorder="1"/>
    <xf numFmtId="0" fontId="95" fillId="0" borderId="52" xfId="8" applyFont="1" applyFill="1" applyBorder="1"/>
    <xf numFmtId="0" fontId="95" fillId="0" borderId="21" xfId="8" applyFont="1" applyFill="1" applyBorder="1"/>
    <xf numFmtId="0" fontId="95" fillId="0" borderId="22" xfId="8" applyFont="1" applyFill="1" applyBorder="1"/>
    <xf numFmtId="180" fontId="95" fillId="0" borderId="22" xfId="8" applyNumberFormat="1" applyFont="1" applyFill="1" applyBorder="1"/>
    <xf numFmtId="0" fontId="95" fillId="0" borderId="22" xfId="8" applyFont="1" applyFill="1" applyBorder="1" applyAlignment="1">
      <alignment horizontal="center"/>
    </xf>
    <xf numFmtId="180" fontId="96" fillId="0" borderId="22" xfId="8" applyNumberFormat="1" applyFont="1" applyFill="1" applyBorder="1" applyAlignment="1">
      <alignment horizontal="center"/>
    </xf>
    <xf numFmtId="180" fontId="95" fillId="0" borderId="10" xfId="8" applyNumberFormat="1" applyFont="1" applyFill="1" applyBorder="1"/>
    <xf numFmtId="0" fontId="96" fillId="0" borderId="15" xfId="543" applyFont="1" applyFill="1" applyBorder="1"/>
    <xf numFmtId="0" fontId="96" fillId="0" borderId="0" xfId="543" applyFont="1" applyFill="1" applyBorder="1"/>
    <xf numFmtId="180" fontId="95" fillId="0" borderId="0" xfId="543" applyNumberFormat="1" applyFont="1" applyFill="1" applyBorder="1"/>
    <xf numFmtId="0" fontId="95" fillId="0" borderId="0" xfId="543" applyFont="1" applyFill="1" applyBorder="1" applyAlignment="1">
      <alignment horizontal="center"/>
    </xf>
    <xf numFmtId="0" fontId="95" fillId="0" borderId="6" xfId="543" applyFont="1" applyFill="1" applyBorder="1"/>
    <xf numFmtId="180" fontId="96" fillId="0" borderId="26" xfId="543" applyNumberFormat="1" applyFont="1" applyFill="1" applyBorder="1" applyAlignment="1">
      <alignment horizontal="center"/>
    </xf>
    <xf numFmtId="0" fontId="95" fillId="0" borderId="46" xfId="543" applyFont="1" applyFill="1" applyBorder="1"/>
    <xf numFmtId="0" fontId="95" fillId="0" borderId="46" xfId="543" applyFont="1" applyFill="1" applyBorder="1" applyAlignment="1">
      <alignment horizontal="center"/>
    </xf>
    <xf numFmtId="180" fontId="95" fillId="0" borderId="46" xfId="543" applyNumberFormat="1" applyFont="1" applyFill="1" applyBorder="1"/>
    <xf numFmtId="0" fontId="95" fillId="0" borderId="47" xfId="543" applyFont="1" applyFill="1" applyBorder="1"/>
    <xf numFmtId="180" fontId="96" fillId="0" borderId="48" xfId="543" applyNumberFormat="1" applyFont="1" applyFill="1" applyBorder="1" applyAlignment="1">
      <alignment horizontal="center"/>
    </xf>
    <xf numFmtId="0" fontId="96" fillId="0" borderId="14" xfId="543" applyFont="1" applyFill="1" applyBorder="1" applyAlignment="1">
      <alignment horizontal="center"/>
    </xf>
    <xf numFmtId="0" fontId="96" fillId="0" borderId="9" xfId="543" applyFont="1" applyFill="1" applyBorder="1" applyAlignment="1">
      <alignment horizontal="center"/>
    </xf>
    <xf numFmtId="180" fontId="96" fillId="0" borderId="10" xfId="543" applyNumberFormat="1" applyFont="1" applyFill="1" applyBorder="1" applyAlignment="1">
      <alignment horizontal="center"/>
    </xf>
    <xf numFmtId="0" fontId="96" fillId="0" borderId="37" xfId="543" applyFont="1" applyFill="1" applyBorder="1" applyAlignment="1">
      <alignment horizontal="center"/>
    </xf>
    <xf numFmtId="180" fontId="96" fillId="0" borderId="37" xfId="543" applyNumberFormat="1" applyFont="1" applyFill="1" applyBorder="1" applyAlignment="1">
      <alignment horizontal="center"/>
    </xf>
    <xf numFmtId="0" fontId="96" fillId="0" borderId="17" xfId="543" applyFont="1" applyFill="1" applyBorder="1" applyAlignment="1"/>
    <xf numFmtId="180" fontId="95" fillId="0" borderId="10" xfId="543" applyNumberFormat="1" applyFont="1" applyFill="1" applyBorder="1" applyAlignment="1">
      <alignment horizontal="center"/>
    </xf>
    <xf numFmtId="0" fontId="95" fillId="0" borderId="37" xfId="543" applyFont="1" applyFill="1" applyBorder="1" applyAlignment="1">
      <alignment horizontal="center"/>
    </xf>
    <xf numFmtId="180" fontId="95" fillId="0" borderId="41" xfId="8" applyNumberFormat="1" applyFont="1" applyFill="1" applyBorder="1" applyAlignment="1">
      <alignment horizontal="right"/>
    </xf>
    <xf numFmtId="0" fontId="95" fillId="0" borderId="66" xfId="543" applyFont="1" applyFill="1" applyBorder="1" applyAlignment="1">
      <alignment horizontal="center"/>
    </xf>
    <xf numFmtId="0" fontId="95" fillId="0" borderId="0" xfId="543" applyFont="1" applyFill="1" applyBorder="1"/>
    <xf numFmtId="181" fontId="96" fillId="0" borderId="48" xfId="543" applyNumberFormat="1" applyFont="1" applyFill="1" applyBorder="1"/>
    <xf numFmtId="0" fontId="96" fillId="0" borderId="52" xfId="543" applyFont="1" applyFill="1" applyBorder="1"/>
    <xf numFmtId="180" fontId="95" fillId="0" borderId="48" xfId="543" applyNumberFormat="1" applyFont="1" applyFill="1" applyBorder="1"/>
    <xf numFmtId="0" fontId="96" fillId="0" borderId="53" xfId="543" applyFont="1" applyFill="1" applyBorder="1" applyAlignment="1">
      <alignment horizontal="left"/>
    </xf>
    <xf numFmtId="0" fontId="96" fillId="0" borderId="54" xfId="543" applyFont="1" applyFill="1" applyBorder="1" applyAlignment="1">
      <alignment horizontal="center"/>
    </xf>
    <xf numFmtId="180" fontId="96" fillId="0" borderId="55" xfId="543" applyNumberFormat="1" applyFont="1" applyFill="1" applyBorder="1" applyAlignment="1">
      <alignment horizontal="center"/>
    </xf>
    <xf numFmtId="0" fontId="96" fillId="0" borderId="55" xfId="543" applyFont="1" applyFill="1" applyBorder="1" applyAlignment="1">
      <alignment horizontal="center"/>
    </xf>
    <xf numFmtId="180" fontId="96" fillId="0" borderId="90" xfId="543" applyNumberFormat="1" applyFont="1" applyFill="1" applyBorder="1" applyAlignment="1">
      <alignment horizontal="center"/>
    </xf>
    <xf numFmtId="0" fontId="95" fillId="0" borderId="35" xfId="543" applyFont="1" applyFill="1" applyBorder="1"/>
    <xf numFmtId="4" fontId="95" fillId="0" borderId="10" xfId="543" applyNumberFormat="1" applyFont="1" applyFill="1" applyBorder="1" applyAlignment="1">
      <alignment horizontal="center"/>
    </xf>
    <xf numFmtId="180" fontId="95" fillId="0" borderId="10" xfId="543" applyNumberFormat="1" applyFont="1" applyFill="1" applyBorder="1" applyAlignment="1">
      <alignment horizontal="right"/>
    </xf>
    <xf numFmtId="180" fontId="95" fillId="0" borderId="28" xfId="543" applyNumberFormat="1" applyFont="1" applyFill="1" applyBorder="1"/>
    <xf numFmtId="180" fontId="96" fillId="0" borderId="51" xfId="543" applyNumberFormat="1" applyFont="1" applyFill="1" applyBorder="1" applyAlignment="1">
      <alignment horizontal="center"/>
    </xf>
    <xf numFmtId="181" fontId="95" fillId="0" borderId="56" xfId="543" applyNumberFormat="1" applyFont="1" applyFill="1" applyBorder="1"/>
    <xf numFmtId="0" fontId="96" fillId="0" borderId="53" xfId="543" applyFont="1" applyFill="1" applyBorder="1" applyAlignment="1">
      <alignment horizontal="center"/>
    </xf>
    <xf numFmtId="0" fontId="96" fillId="0" borderId="37" xfId="543" applyFont="1" applyFill="1" applyBorder="1" applyAlignment="1"/>
    <xf numFmtId="180" fontId="95" fillId="0" borderId="30" xfId="8" applyNumberFormat="1" applyFont="1" applyFill="1" applyBorder="1"/>
    <xf numFmtId="2" fontId="95" fillId="0" borderId="30" xfId="543" applyNumberFormat="1" applyFont="1" applyFill="1" applyBorder="1" applyAlignment="1">
      <alignment horizontal="center"/>
    </xf>
    <xf numFmtId="2" fontId="95" fillId="0" borderId="10" xfId="543" applyNumberFormat="1" applyFont="1" applyFill="1" applyBorder="1" applyAlignment="1">
      <alignment horizontal="center"/>
    </xf>
    <xf numFmtId="0" fontId="95" fillId="0" borderId="52" xfId="543" applyFont="1" applyFill="1" applyBorder="1"/>
    <xf numFmtId="0" fontId="95" fillId="0" borderId="21" xfId="543" applyFont="1" applyFill="1" applyBorder="1"/>
    <xf numFmtId="0" fontId="95" fillId="0" borderId="22" xfId="543" applyFont="1" applyFill="1" applyBorder="1"/>
    <xf numFmtId="180" fontId="95" fillId="0" borderId="22" xfId="543" applyNumberFormat="1" applyFont="1" applyFill="1" applyBorder="1"/>
    <xf numFmtId="0" fontId="95" fillId="0" borderId="22" xfId="543" applyFont="1" applyFill="1" applyBorder="1" applyAlignment="1">
      <alignment horizontal="center"/>
    </xf>
    <xf numFmtId="180" fontId="96" fillId="0" borderId="22" xfId="543" applyNumberFormat="1" applyFont="1" applyFill="1" applyBorder="1" applyAlignment="1">
      <alignment horizontal="center"/>
    </xf>
    <xf numFmtId="180" fontId="96" fillId="0" borderId="58" xfId="543" applyNumberFormat="1" applyFont="1" applyFill="1" applyBorder="1"/>
    <xf numFmtId="170" fontId="95" fillId="0" borderId="60" xfId="314" applyNumberFormat="1" applyFont="1" applyFill="1" applyBorder="1"/>
    <xf numFmtId="170" fontId="95" fillId="0" borderId="10" xfId="314" applyNumberFormat="1" applyFont="1" applyFill="1" applyBorder="1"/>
    <xf numFmtId="0" fontId="110" fillId="0" borderId="0" xfId="0" applyFont="1"/>
    <xf numFmtId="0" fontId="110" fillId="0" borderId="0" xfId="315" applyFont="1"/>
    <xf numFmtId="0" fontId="96" fillId="0" borderId="10" xfId="315" applyFont="1" applyBorder="1" applyAlignment="1">
      <alignment horizontal="center" vertical="center"/>
    </xf>
    <xf numFmtId="0" fontId="96" fillId="0" borderId="10" xfId="315" applyFont="1" applyBorder="1" applyAlignment="1">
      <alignment horizontal="center" vertical="center" wrapText="1"/>
    </xf>
    <xf numFmtId="0" fontId="95" fillId="0" borderId="10" xfId="315" applyFont="1" applyBorder="1"/>
    <xf numFmtId="172" fontId="95" fillId="0" borderId="10" xfId="315" applyNumberFormat="1" applyFont="1" applyBorder="1"/>
    <xf numFmtId="175" fontId="95" fillId="0" borderId="10" xfId="315" applyNumberFormat="1" applyFont="1" applyBorder="1"/>
    <xf numFmtId="0" fontId="95" fillId="0" borderId="10" xfId="315" applyFont="1" applyBorder="1" applyAlignment="1">
      <alignment horizontal="left"/>
    </xf>
    <xf numFmtId="0" fontId="95" fillId="0" borderId="0" xfId="315" applyFont="1" applyBorder="1" applyAlignment="1">
      <alignment horizontal="center"/>
    </xf>
    <xf numFmtId="0" fontId="95" fillId="0" borderId="0" xfId="315" applyFont="1" applyBorder="1" applyAlignment="1">
      <alignment horizontal="left"/>
    </xf>
    <xf numFmtId="172" fontId="95" fillId="0" borderId="0" xfId="315" applyNumberFormat="1" applyFont="1" applyBorder="1"/>
    <xf numFmtId="0" fontId="95" fillId="0" borderId="18" xfId="315" applyFont="1" applyBorder="1"/>
    <xf numFmtId="172" fontId="95" fillId="0" borderId="20" xfId="545" applyNumberFormat="1" applyFont="1" applyBorder="1"/>
    <xf numFmtId="172" fontId="95" fillId="0" borderId="26" xfId="545" applyNumberFormat="1" applyFont="1" applyFill="1" applyBorder="1"/>
    <xf numFmtId="0" fontId="95" fillId="0" borderId="14" xfId="315" applyFont="1" applyBorder="1"/>
    <xf numFmtId="172" fontId="95" fillId="0" borderId="28" xfId="545" applyNumberFormat="1" applyFont="1" applyBorder="1" applyAlignment="1">
      <alignment horizontal="center"/>
    </xf>
    <xf numFmtId="0" fontId="96" fillId="0" borderId="21" xfId="315" applyFont="1" applyBorder="1"/>
    <xf numFmtId="0" fontId="95" fillId="0" borderId="117" xfId="315" applyFont="1" applyBorder="1"/>
    <xf numFmtId="0" fontId="95" fillId="0" borderId="0" xfId="315" applyFont="1" applyBorder="1"/>
    <xf numFmtId="172" fontId="95" fillId="0" borderId="24" xfId="545" applyNumberFormat="1" applyFont="1" applyBorder="1"/>
    <xf numFmtId="0" fontId="95" fillId="0" borderId="16" xfId="315" applyFont="1" applyBorder="1"/>
    <xf numFmtId="0" fontId="95" fillId="0" borderId="9" xfId="315" applyFont="1" applyBorder="1"/>
    <xf numFmtId="0" fontId="96" fillId="0" borderId="14" xfId="315" applyFont="1" applyBorder="1" applyAlignment="1">
      <alignment horizontal="center"/>
    </xf>
    <xf numFmtId="0" fontId="96" fillId="0" borderId="10" xfId="315" applyFont="1" applyBorder="1" applyAlignment="1">
      <alignment horizontal="center"/>
    </xf>
    <xf numFmtId="0" fontId="96" fillId="0" borderId="17" xfId="315" applyFont="1" applyBorder="1" applyAlignment="1">
      <alignment horizontal="center"/>
    </xf>
    <xf numFmtId="172" fontId="96" fillId="0" borderId="28" xfId="321" applyNumberFormat="1" applyFont="1" applyBorder="1" applyAlignment="1">
      <alignment horizontal="center"/>
    </xf>
    <xf numFmtId="0" fontId="95" fillId="3" borderId="35" xfId="315" applyFont="1" applyFill="1" applyBorder="1"/>
    <xf numFmtId="176" fontId="95" fillId="3" borderId="10" xfId="321" applyNumberFormat="1" applyFont="1" applyFill="1" applyBorder="1"/>
    <xf numFmtId="174" fontId="95" fillId="0" borderId="17" xfId="22" applyNumberFormat="1" applyFont="1" applyBorder="1"/>
    <xf numFmtId="183" fontId="95" fillId="0" borderId="10" xfId="344" applyNumberFormat="1" applyFont="1" applyBorder="1"/>
    <xf numFmtId="172" fontId="95" fillId="0" borderId="28" xfId="321" applyNumberFormat="1" applyFont="1" applyBorder="1"/>
    <xf numFmtId="172" fontId="95" fillId="0" borderId="10" xfId="545" applyNumberFormat="1" applyFont="1" applyBorder="1" applyAlignment="1">
      <alignment horizontal="center"/>
    </xf>
    <xf numFmtId="172" fontId="95" fillId="0" borderId="10" xfId="545" applyNumberFormat="1" applyFont="1" applyBorder="1"/>
    <xf numFmtId="172" fontId="95" fillId="0" borderId="28" xfId="545" applyNumberFormat="1" applyFont="1" applyBorder="1"/>
    <xf numFmtId="174" fontId="95" fillId="0" borderId="10" xfId="22" applyNumberFormat="1" applyFont="1" applyBorder="1"/>
    <xf numFmtId="0" fontId="108" fillId="0" borderId="10" xfId="315" applyFont="1" applyBorder="1"/>
    <xf numFmtId="172" fontId="96" fillId="0" borderId="28" xfId="545" applyNumberFormat="1" applyFont="1" applyBorder="1"/>
    <xf numFmtId="172" fontId="96" fillId="0" borderId="28" xfId="545" applyNumberFormat="1" applyFont="1" applyBorder="1" applyAlignment="1">
      <alignment horizontal="center"/>
    </xf>
    <xf numFmtId="0" fontId="95" fillId="0" borderId="29" xfId="315" applyFont="1" applyBorder="1" applyAlignment="1">
      <alignment horizontal="center" vertical="center"/>
    </xf>
    <xf numFmtId="172" fontId="95" fillId="0" borderId="10" xfId="545" applyNumberFormat="1" applyFont="1" applyFill="1" applyBorder="1"/>
    <xf numFmtId="172" fontId="95" fillId="0" borderId="28" xfId="545" applyNumberFormat="1" applyFont="1" applyFill="1" applyBorder="1"/>
    <xf numFmtId="174" fontId="95" fillId="0" borderId="17" xfId="22" applyNumberFormat="1" applyFont="1" applyFill="1" applyBorder="1"/>
    <xf numFmtId="0" fontId="95" fillId="0" borderId="21" xfId="315" applyFont="1" applyBorder="1"/>
    <xf numFmtId="0" fontId="95" fillId="0" borderId="22" xfId="315" applyFont="1" applyBorder="1"/>
    <xf numFmtId="0" fontId="107" fillId="0" borderId="22" xfId="315" applyFont="1" applyBorder="1"/>
    <xf numFmtId="0" fontId="96" fillId="0" borderId="22" xfId="315" applyFont="1" applyBorder="1"/>
    <xf numFmtId="172" fontId="96" fillId="0" borderId="23" xfId="545" applyNumberFormat="1" applyFont="1" applyFill="1" applyBorder="1"/>
    <xf numFmtId="0" fontId="107" fillId="0" borderId="0" xfId="315" applyFont="1" applyBorder="1"/>
    <xf numFmtId="0" fontId="96" fillId="0" borderId="0" xfId="315" applyFont="1" applyBorder="1"/>
    <xf numFmtId="172" fontId="96" fillId="0" borderId="0" xfId="545" applyNumberFormat="1" applyFont="1" applyFill="1" applyBorder="1"/>
    <xf numFmtId="175" fontId="95" fillId="0" borderId="28" xfId="321" applyNumberFormat="1" applyFont="1" applyBorder="1"/>
    <xf numFmtId="165" fontId="95" fillId="0" borderId="10" xfId="321" applyFont="1" applyBorder="1"/>
    <xf numFmtId="175" fontId="96" fillId="0" borderId="28" xfId="545" applyNumberFormat="1" applyFont="1" applyBorder="1"/>
    <xf numFmtId="166" fontId="95" fillId="0" borderId="0" xfId="344" applyFont="1"/>
    <xf numFmtId="0" fontId="96" fillId="3" borderId="15" xfId="311" applyFont="1" applyFill="1" applyBorder="1"/>
    <xf numFmtId="0" fontId="95" fillId="3" borderId="0" xfId="311" applyFont="1" applyFill="1" applyBorder="1" applyAlignment="1">
      <alignment horizontal="center"/>
    </xf>
    <xf numFmtId="180" fontId="95" fillId="3" borderId="0" xfId="311" applyNumberFormat="1" applyFont="1" applyFill="1" applyBorder="1"/>
    <xf numFmtId="0" fontId="95" fillId="3" borderId="6" xfId="311" applyFont="1" applyFill="1" applyBorder="1"/>
    <xf numFmtId="180" fontId="96" fillId="3" borderId="26" xfId="311" applyNumberFormat="1" applyFont="1" applyFill="1" applyBorder="1" applyAlignment="1">
      <alignment horizontal="center"/>
    </xf>
    <xf numFmtId="0" fontId="95" fillId="3" borderId="46" xfId="311" applyFont="1" applyFill="1" applyBorder="1" applyAlignment="1">
      <alignment horizontal="center"/>
    </xf>
    <xf numFmtId="180" fontId="95" fillId="3" borderId="46" xfId="311" applyNumberFormat="1" applyFont="1" applyFill="1" applyBorder="1"/>
    <xf numFmtId="0" fontId="95" fillId="3" borderId="47" xfId="311" applyFont="1" applyFill="1" applyBorder="1"/>
    <xf numFmtId="180" fontId="96" fillId="3" borderId="48" xfId="311" applyNumberFormat="1" applyFont="1" applyFill="1" applyBorder="1" applyAlignment="1">
      <alignment horizontal="center"/>
    </xf>
    <xf numFmtId="0" fontId="96" fillId="3" borderId="14" xfId="311" applyFont="1" applyFill="1" applyBorder="1" applyAlignment="1">
      <alignment horizontal="center"/>
    </xf>
    <xf numFmtId="0" fontId="96" fillId="3" borderId="37" xfId="311" applyFont="1" applyFill="1" applyBorder="1" applyAlignment="1">
      <alignment horizontal="center"/>
    </xf>
    <xf numFmtId="180" fontId="96" fillId="3" borderId="37" xfId="311" applyNumberFormat="1" applyFont="1" applyFill="1" applyBorder="1" applyAlignment="1">
      <alignment horizontal="center"/>
    </xf>
    <xf numFmtId="0" fontId="95" fillId="0" borderId="14" xfId="311" applyFont="1" applyFill="1" applyBorder="1" applyAlignment="1">
      <alignment horizontal="left"/>
    </xf>
    <xf numFmtId="0" fontId="95" fillId="3" borderId="37" xfId="311" applyFont="1" applyFill="1" applyBorder="1" applyAlignment="1">
      <alignment horizontal="center"/>
    </xf>
    <xf numFmtId="180" fontId="95" fillId="3" borderId="41" xfId="311" applyNumberFormat="1" applyFont="1" applyFill="1" applyBorder="1" applyAlignment="1">
      <alignment horizontal="right"/>
    </xf>
    <xf numFmtId="180" fontId="95" fillId="3" borderId="10" xfId="311" applyNumberFormat="1" applyFont="1" applyFill="1" applyBorder="1" applyAlignment="1">
      <alignment horizontal="right"/>
    </xf>
    <xf numFmtId="0" fontId="95" fillId="3" borderId="10" xfId="311" applyFont="1" applyFill="1" applyBorder="1" applyAlignment="1">
      <alignment horizontal="center"/>
    </xf>
    <xf numFmtId="0" fontId="95" fillId="3" borderId="64" xfId="311" applyFont="1" applyFill="1" applyBorder="1" applyAlignment="1">
      <alignment horizontal="center"/>
    </xf>
    <xf numFmtId="0" fontId="95" fillId="3" borderId="66" xfId="311" applyFont="1" applyFill="1" applyBorder="1" applyAlignment="1">
      <alignment horizontal="center"/>
    </xf>
    <xf numFmtId="180" fontId="95" fillId="3" borderId="50" xfId="311" applyNumberFormat="1" applyFont="1" applyFill="1" applyBorder="1"/>
    <xf numFmtId="2" fontId="95" fillId="3" borderId="50" xfId="311" applyNumberFormat="1" applyFont="1" applyFill="1" applyBorder="1" applyAlignment="1">
      <alignment horizontal="center"/>
    </xf>
    <xf numFmtId="180" fontId="95" fillId="3" borderId="91" xfId="311" applyNumberFormat="1" applyFont="1" applyFill="1" applyBorder="1" applyAlignment="1">
      <alignment horizontal="right"/>
    </xf>
    <xf numFmtId="0" fontId="95" fillId="3" borderId="15" xfId="311" applyFont="1" applyFill="1" applyBorder="1"/>
    <xf numFmtId="180" fontId="96" fillId="3" borderId="68" xfId="311" applyNumberFormat="1" applyFont="1" applyFill="1" applyBorder="1" applyAlignment="1">
      <alignment horizontal="center"/>
    </xf>
    <xf numFmtId="181" fontId="96" fillId="3" borderId="48" xfId="311" applyNumberFormat="1" applyFont="1" applyFill="1" applyBorder="1"/>
    <xf numFmtId="0" fontId="96" fillId="3" borderId="52" xfId="311" applyFont="1" applyFill="1" applyBorder="1"/>
    <xf numFmtId="0" fontId="95" fillId="3" borderId="46" xfId="311" applyFont="1" applyFill="1" applyBorder="1"/>
    <xf numFmtId="180" fontId="95" fillId="3" borderId="48" xfId="311" applyNumberFormat="1" applyFont="1" applyFill="1" applyBorder="1"/>
    <xf numFmtId="0" fontId="96" fillId="3" borderId="53" xfId="311" applyFont="1" applyFill="1" applyBorder="1" applyAlignment="1">
      <alignment horizontal="center"/>
    </xf>
    <xf numFmtId="0" fontId="96" fillId="3" borderId="55" xfId="311" applyFont="1" applyFill="1" applyBorder="1" applyAlignment="1">
      <alignment horizontal="center"/>
    </xf>
    <xf numFmtId="180" fontId="96" fillId="3" borderId="55" xfId="311" applyNumberFormat="1" applyFont="1" applyFill="1" applyBorder="1" applyAlignment="1">
      <alignment horizontal="center"/>
    </xf>
    <xf numFmtId="180" fontId="96" fillId="3" borderId="90" xfId="311" applyNumberFormat="1" applyFont="1" applyFill="1" applyBorder="1" applyAlignment="1">
      <alignment horizontal="center"/>
    </xf>
    <xf numFmtId="4" fontId="95" fillId="0" borderId="35" xfId="311" applyNumberFormat="1" applyFont="1" applyFill="1" applyBorder="1" applyAlignment="1">
      <alignment horizontal="left"/>
    </xf>
    <xf numFmtId="4" fontId="95" fillId="3" borderId="11" xfId="311" applyNumberFormat="1" applyFont="1" applyFill="1" applyBorder="1" applyAlignment="1">
      <alignment horizontal="center"/>
    </xf>
    <xf numFmtId="2" fontId="95" fillId="3" borderId="37" xfId="311" applyNumberFormat="1" applyFont="1" applyFill="1" applyBorder="1" applyAlignment="1">
      <alignment horizontal="center"/>
    </xf>
    <xf numFmtId="180" fontId="95" fillId="3" borderId="26" xfId="311" applyNumberFormat="1" applyFont="1" applyFill="1" applyBorder="1"/>
    <xf numFmtId="0" fontId="95" fillId="3" borderId="0" xfId="311" applyFont="1" applyFill="1" applyBorder="1"/>
    <xf numFmtId="180" fontId="95" fillId="3" borderId="24" xfId="311" applyNumberFormat="1" applyFont="1" applyFill="1" applyBorder="1"/>
    <xf numFmtId="0" fontId="96" fillId="3" borderId="10" xfId="311" applyFont="1" applyFill="1" applyBorder="1" applyAlignment="1">
      <alignment horizontal="center"/>
    </xf>
    <xf numFmtId="180" fontId="96" fillId="3" borderId="28" xfId="311" applyNumberFormat="1" applyFont="1" applyFill="1" applyBorder="1" applyAlignment="1">
      <alignment horizontal="center"/>
    </xf>
    <xf numFmtId="0" fontId="96" fillId="3" borderId="14" xfId="311" applyFont="1" applyFill="1" applyBorder="1" applyAlignment="1">
      <alignment horizontal="left"/>
    </xf>
    <xf numFmtId="180" fontId="95" fillId="3" borderId="28" xfId="311" applyNumberFormat="1" applyFont="1" applyFill="1" applyBorder="1"/>
    <xf numFmtId="0" fontId="95" fillId="0" borderId="15" xfId="543" applyFont="1" applyBorder="1"/>
    <xf numFmtId="0" fontId="95" fillId="0" borderId="0" xfId="543" applyFont="1" applyBorder="1"/>
    <xf numFmtId="0" fontId="95" fillId="0" borderId="24" xfId="543" applyFont="1" applyBorder="1"/>
    <xf numFmtId="0" fontId="95" fillId="3" borderId="52" xfId="311" applyFont="1" applyFill="1" applyBorder="1"/>
    <xf numFmtId="180" fontId="96" fillId="3" borderId="47" xfId="311" applyNumberFormat="1" applyFont="1" applyFill="1" applyBorder="1" applyAlignment="1">
      <alignment horizontal="center"/>
    </xf>
    <xf numFmtId="0" fontId="95" fillId="3" borderId="21" xfId="311" applyFont="1" applyFill="1" applyBorder="1"/>
    <xf numFmtId="180" fontId="96" fillId="3" borderId="22" xfId="311" applyNumberFormat="1" applyFont="1" applyFill="1" applyBorder="1" applyAlignment="1">
      <alignment horizontal="center"/>
    </xf>
    <xf numFmtId="0" fontId="96" fillId="3" borderId="22" xfId="311" applyFont="1" applyFill="1" applyBorder="1" applyAlignment="1">
      <alignment horizontal="center"/>
    </xf>
    <xf numFmtId="181" fontId="96" fillId="3" borderId="58" xfId="311" applyNumberFormat="1" applyFont="1" applyFill="1" applyBorder="1"/>
    <xf numFmtId="205" fontId="95" fillId="0" borderId="0" xfId="311" applyNumberFormat="1" applyFont="1"/>
    <xf numFmtId="0" fontId="95" fillId="0" borderId="10" xfId="315" applyFont="1" applyFill="1" applyBorder="1" applyAlignment="1">
      <alignment horizontal="left"/>
    </xf>
    <xf numFmtId="175" fontId="74" fillId="0" borderId="10" xfId="315" applyNumberFormat="1" applyFont="1" applyFill="1" applyBorder="1" applyAlignment="1">
      <alignment horizontal="center"/>
    </xf>
    <xf numFmtId="175" fontId="95" fillId="0" borderId="30" xfId="315" applyNumberFormat="1" applyFont="1" applyFill="1" applyBorder="1" applyAlignment="1">
      <alignment horizontal="center"/>
    </xf>
    <xf numFmtId="175" fontId="95" fillId="0" borderId="10" xfId="315" applyNumberFormat="1" applyFont="1" applyFill="1" applyBorder="1" applyAlignment="1">
      <alignment horizontal="center"/>
    </xf>
    <xf numFmtId="165" fontId="95" fillId="0" borderId="0" xfId="1" applyFont="1" applyFill="1" applyBorder="1"/>
    <xf numFmtId="175" fontId="74" fillId="0" borderId="30" xfId="315" applyNumberFormat="1" applyFont="1" applyFill="1" applyBorder="1" applyAlignment="1">
      <alignment horizontal="center"/>
    </xf>
    <xf numFmtId="165" fontId="96" fillId="0" borderId="0" xfId="1" applyFont="1" applyFill="1" applyAlignment="1">
      <alignment horizontal="center"/>
    </xf>
    <xf numFmtId="0" fontId="96" fillId="0" borderId="0" xfId="315" applyFont="1" applyFill="1" applyAlignment="1">
      <alignment horizontal="center"/>
    </xf>
    <xf numFmtId="0" fontId="74" fillId="0" borderId="0" xfId="315" applyFont="1" applyFill="1" applyBorder="1" applyAlignment="1">
      <alignment horizontal="center"/>
    </xf>
    <xf numFmtId="0" fontId="95" fillId="0" borderId="0" xfId="315" applyFont="1" applyFill="1" applyBorder="1" applyAlignment="1">
      <alignment horizontal="left"/>
    </xf>
    <xf numFmtId="175" fontId="74" fillId="0" borderId="0" xfId="315" applyNumberFormat="1" applyFont="1" applyFill="1" applyBorder="1" applyAlignment="1">
      <alignment horizontal="center"/>
    </xf>
    <xf numFmtId="0" fontId="74" fillId="0" borderId="18" xfId="315" applyFont="1" applyFill="1" applyBorder="1"/>
    <xf numFmtId="0" fontId="74" fillId="0" borderId="20" xfId="315" applyFont="1" applyFill="1" applyBorder="1"/>
    <xf numFmtId="0" fontId="74" fillId="0" borderId="19" xfId="315" applyFont="1" applyFill="1" applyBorder="1"/>
    <xf numFmtId="172" fontId="118" fillId="0" borderId="20" xfId="321" applyNumberFormat="1" applyFont="1" applyFill="1" applyBorder="1"/>
    <xf numFmtId="14" fontId="74" fillId="0" borderId="9" xfId="315" applyNumberFormat="1" applyFont="1" applyFill="1" applyBorder="1"/>
    <xf numFmtId="0" fontId="74" fillId="0" borderId="9" xfId="315" applyFont="1" applyFill="1" applyBorder="1"/>
    <xf numFmtId="172" fontId="118" fillId="0" borderId="26" xfId="321" applyNumberFormat="1" applyFont="1" applyFill="1" applyBorder="1"/>
    <xf numFmtId="14" fontId="74" fillId="0" borderId="44" xfId="315" applyNumberFormat="1" applyFont="1" applyFill="1" applyBorder="1"/>
    <xf numFmtId="0" fontId="74" fillId="0" borderId="45" xfId="315" applyFont="1" applyFill="1" applyBorder="1"/>
    <xf numFmtId="0" fontId="74" fillId="0" borderId="15" xfId="315" applyFont="1" applyFill="1" applyBorder="1"/>
    <xf numFmtId="0" fontId="74" fillId="0" borderId="26" xfId="315" applyFont="1" applyFill="1" applyBorder="1"/>
    <xf numFmtId="0" fontId="74" fillId="0" borderId="30" xfId="315" applyFont="1" applyFill="1" applyBorder="1"/>
    <xf numFmtId="0" fontId="74" fillId="0" borderId="17" xfId="315" applyFont="1" applyFill="1" applyBorder="1"/>
    <xf numFmtId="172" fontId="118" fillId="0" borderId="28" xfId="321" applyNumberFormat="1" applyFont="1" applyFill="1" applyBorder="1" applyAlignment="1">
      <alignment horizontal="left"/>
    </xf>
    <xf numFmtId="0" fontId="96" fillId="0" borderId="21" xfId="315" applyFont="1" applyFill="1" applyBorder="1" applyAlignment="1">
      <alignment vertical="distributed"/>
    </xf>
    <xf numFmtId="0" fontId="95" fillId="0" borderId="118" xfId="315" applyFont="1" applyFill="1" applyBorder="1" applyAlignment="1">
      <alignment horizontal="left" vertical="center"/>
    </xf>
    <xf numFmtId="172" fontId="118" fillId="0" borderId="24" xfId="321" applyNumberFormat="1" applyFont="1" applyFill="1" applyBorder="1"/>
    <xf numFmtId="0" fontId="96" fillId="0" borderId="21" xfId="315" applyFont="1" applyFill="1" applyBorder="1" applyAlignment="1">
      <alignment vertical="center"/>
    </xf>
    <xf numFmtId="0" fontId="95" fillId="0" borderId="117" xfId="315" applyFont="1" applyFill="1" applyBorder="1" applyAlignment="1">
      <alignment horizontal="center" vertical="center"/>
    </xf>
    <xf numFmtId="0" fontId="74" fillId="0" borderId="118" xfId="315" applyFont="1" applyFill="1" applyBorder="1"/>
    <xf numFmtId="0" fontId="74" fillId="0" borderId="16" xfId="315" applyFont="1" applyFill="1" applyBorder="1"/>
    <xf numFmtId="174" fontId="95" fillId="0" borderId="17" xfId="22" applyNumberFormat="1" applyFont="1" applyFill="1" applyBorder="1" applyAlignment="1"/>
    <xf numFmtId="172" fontId="95" fillId="0" borderId="17" xfId="17" applyNumberFormat="1" applyFont="1" applyFill="1" applyBorder="1"/>
    <xf numFmtId="174" fontId="95" fillId="0" borderId="10" xfId="22" applyNumberFormat="1" applyFont="1" applyFill="1" applyBorder="1" applyAlignment="1"/>
    <xf numFmtId="172" fontId="95" fillId="0" borderId="7" xfId="17" applyNumberFormat="1" applyFont="1" applyFill="1" applyBorder="1"/>
    <xf numFmtId="172" fontId="95" fillId="0" borderId="60" xfId="321" applyNumberFormat="1" applyFont="1" applyFill="1" applyBorder="1"/>
    <xf numFmtId="0" fontId="108" fillId="0" borderId="25" xfId="315" applyFont="1" applyFill="1" applyBorder="1"/>
    <xf numFmtId="172" fontId="118" fillId="0" borderId="28" xfId="321" applyNumberFormat="1" applyFont="1" applyFill="1" applyBorder="1"/>
    <xf numFmtId="0" fontId="74" fillId="0" borderId="60" xfId="315" applyFont="1" applyFill="1" applyBorder="1"/>
    <xf numFmtId="172" fontId="118" fillId="0" borderId="0" xfId="321" applyNumberFormat="1" applyFont="1" applyFill="1" applyBorder="1"/>
    <xf numFmtId="172" fontId="95" fillId="0" borderId="17" xfId="317" applyNumberFormat="1" applyFont="1" applyFill="1" applyBorder="1"/>
    <xf numFmtId="2" fontId="95" fillId="0" borderId="10" xfId="938" applyNumberFormat="1" applyFont="1" applyFill="1" applyBorder="1" applyAlignment="1">
      <alignment horizontal="center" vertical="center"/>
    </xf>
    <xf numFmtId="2" fontId="95" fillId="0" borderId="17" xfId="318" applyNumberFormat="1" applyFont="1" applyFill="1" applyBorder="1" applyAlignment="1">
      <alignment horizontal="center" vertical="center"/>
    </xf>
    <xf numFmtId="2" fontId="95" fillId="0" borderId="17" xfId="318" applyNumberFormat="1" applyFont="1" applyFill="1" applyBorder="1" applyAlignment="1">
      <alignment horizontal="center"/>
    </xf>
    <xf numFmtId="2" fontId="95" fillId="0" borderId="17" xfId="938" applyNumberFormat="1" applyFont="1" applyFill="1" applyBorder="1" applyAlignment="1">
      <alignment horizontal="center" vertical="center"/>
    </xf>
    <xf numFmtId="2" fontId="95" fillId="0" borderId="10" xfId="938" applyNumberFormat="1" applyFont="1" applyFill="1" applyBorder="1" applyAlignment="1">
      <alignment horizontal="center"/>
    </xf>
    <xf numFmtId="172" fontId="95" fillId="0" borderId="25" xfId="317" applyNumberFormat="1" applyFont="1" applyFill="1" applyBorder="1"/>
    <xf numFmtId="0" fontId="95" fillId="0" borderId="15" xfId="305" applyFont="1" applyFill="1" applyBorder="1"/>
    <xf numFmtId="2" fontId="97" fillId="0" borderId="0" xfId="318" applyNumberFormat="1" applyFont="1" applyFill="1" applyBorder="1" applyAlignment="1">
      <alignment horizontal="center" vertical="center"/>
    </xf>
    <xf numFmtId="172" fontId="95" fillId="0" borderId="10" xfId="319" applyNumberFormat="1" applyFont="1" applyFill="1" applyBorder="1" applyAlignment="1">
      <alignment horizontal="center"/>
    </xf>
    <xf numFmtId="172" fontId="74" fillId="0" borderId="10" xfId="17" applyNumberFormat="1" applyFont="1" applyFill="1" applyBorder="1"/>
    <xf numFmtId="1" fontId="95" fillId="0" borderId="17" xfId="318" applyNumberFormat="1" applyFont="1" applyFill="1" applyBorder="1" applyAlignment="1">
      <alignment horizontal="center"/>
    </xf>
    <xf numFmtId="0" fontId="95" fillId="0" borderId="14" xfId="311" applyFont="1" applyFill="1" applyBorder="1" applyAlignment="1"/>
    <xf numFmtId="172" fontId="74" fillId="0" borderId="0" xfId="17" applyNumberFormat="1" applyFont="1" applyFill="1" applyBorder="1"/>
    <xf numFmtId="174" fontId="95" fillId="0" borderId="0" xfId="22" applyNumberFormat="1" applyFont="1" applyFill="1" applyBorder="1" applyAlignment="1"/>
    <xf numFmtId="0" fontId="95" fillId="0" borderId="0" xfId="311" applyFont="1" applyFill="1" applyBorder="1" applyAlignment="1">
      <alignment horizontal="center"/>
    </xf>
    <xf numFmtId="0" fontId="108" fillId="0" borderId="0" xfId="311" applyFont="1" applyFill="1" applyBorder="1"/>
    <xf numFmtId="175" fontId="97" fillId="0" borderId="0" xfId="939" applyNumberFormat="1" applyFont="1" applyFill="1" applyBorder="1"/>
    <xf numFmtId="172" fontId="74" fillId="0" borderId="60" xfId="17" applyNumberFormat="1" applyFont="1" applyFill="1" applyBorder="1"/>
    <xf numFmtId="175" fontId="97" fillId="0" borderId="24" xfId="939" applyNumberFormat="1" applyFont="1" applyFill="1" applyBorder="1"/>
    <xf numFmtId="175" fontId="96" fillId="0" borderId="10" xfId="939" applyNumberFormat="1" applyFont="1" applyFill="1" applyBorder="1" applyAlignment="1">
      <alignment horizontal="center"/>
    </xf>
    <xf numFmtId="0" fontId="108" fillId="0" borderId="17" xfId="315" applyFont="1" applyFill="1" applyBorder="1" applyAlignment="1"/>
    <xf numFmtId="0" fontId="74" fillId="0" borderId="21" xfId="315" applyFont="1" applyFill="1" applyBorder="1"/>
    <xf numFmtId="0" fontId="74" fillId="0" borderId="117" xfId="315" applyFont="1" applyFill="1" applyBorder="1"/>
    <xf numFmtId="175" fontId="96" fillId="0" borderId="59" xfId="321" applyNumberFormat="1" applyFont="1" applyFill="1" applyBorder="1"/>
    <xf numFmtId="0" fontId="107" fillId="0" borderId="0" xfId="315" applyFont="1" applyFill="1" applyBorder="1"/>
    <xf numFmtId="175" fontId="96" fillId="0" borderId="0" xfId="321" applyNumberFormat="1" applyFont="1" applyFill="1" applyBorder="1"/>
    <xf numFmtId="0" fontId="74" fillId="0" borderId="28" xfId="315" applyFont="1" applyFill="1" applyBorder="1"/>
    <xf numFmtId="0" fontId="74" fillId="0" borderId="24" xfId="315" applyFont="1" applyFill="1" applyBorder="1"/>
    <xf numFmtId="172" fontId="95" fillId="0" borderId="17" xfId="321" applyNumberFormat="1" applyFont="1" applyFill="1" applyBorder="1"/>
    <xf numFmtId="175" fontId="95" fillId="0" borderId="28" xfId="321" applyNumberFormat="1" applyFont="1" applyFill="1" applyBorder="1"/>
    <xf numFmtId="0" fontId="97" fillId="0" borderId="0" xfId="315" applyFont="1" applyFill="1" applyBorder="1"/>
    <xf numFmtId="0" fontId="97" fillId="0" borderId="0" xfId="315" applyFont="1" applyFill="1"/>
    <xf numFmtId="14" fontId="74" fillId="0" borderId="0" xfId="315" applyNumberFormat="1" applyFont="1" applyFill="1" applyBorder="1"/>
    <xf numFmtId="172" fontId="118" fillId="0" borderId="0" xfId="321" applyNumberFormat="1" applyFont="1" applyFill="1" applyBorder="1" applyAlignment="1">
      <alignment horizontal="left"/>
    </xf>
    <xf numFmtId="0" fontId="96" fillId="0" borderId="0" xfId="315" applyFont="1" applyFill="1" applyBorder="1" applyAlignment="1">
      <alignment vertical="distributed"/>
    </xf>
    <xf numFmtId="0" fontId="95" fillId="0" borderId="0" xfId="315" applyFont="1" applyFill="1" applyBorder="1" applyAlignment="1">
      <alignment vertical="center"/>
    </xf>
    <xf numFmtId="0" fontId="95" fillId="0" borderId="0" xfId="315" applyFont="1" applyFill="1" applyBorder="1" applyAlignment="1">
      <alignment horizontal="left" vertical="center"/>
    </xf>
    <xf numFmtId="172" fontId="95" fillId="0" borderId="0" xfId="321" applyNumberFormat="1" applyFont="1" applyFill="1" applyBorder="1" applyAlignment="1">
      <alignment horizontal="center"/>
    </xf>
    <xf numFmtId="2" fontId="95" fillId="0" borderId="0" xfId="318" applyNumberFormat="1" applyFont="1" applyFill="1" applyBorder="1" applyAlignment="1">
      <alignment horizontal="center" vertical="center"/>
    </xf>
    <xf numFmtId="0" fontId="108" fillId="0" borderId="17" xfId="315" applyFont="1" applyFill="1" applyBorder="1"/>
    <xf numFmtId="172" fontId="95" fillId="0" borderId="17" xfId="319" applyNumberFormat="1" applyFont="1" applyFill="1" applyBorder="1" applyAlignment="1">
      <alignment horizontal="center"/>
    </xf>
    <xf numFmtId="0" fontId="97" fillId="0" borderId="15" xfId="315" applyFont="1" applyFill="1" applyBorder="1"/>
    <xf numFmtId="175" fontId="108" fillId="0" borderId="10" xfId="315" applyNumberFormat="1" applyFont="1" applyFill="1" applyBorder="1"/>
    <xf numFmtId="0" fontId="97" fillId="0" borderId="9" xfId="315" applyFont="1" applyFill="1" applyBorder="1"/>
    <xf numFmtId="175" fontId="97" fillId="0" borderId="24" xfId="321" applyNumberFormat="1" applyFont="1" applyFill="1" applyBorder="1"/>
    <xf numFmtId="0" fontId="74" fillId="0" borderId="14" xfId="0" applyFont="1" applyFill="1" applyBorder="1"/>
    <xf numFmtId="172" fontId="95" fillId="0" borderId="29" xfId="17" applyNumberFormat="1" applyFont="1" applyFill="1" applyBorder="1"/>
    <xf numFmtId="172" fontId="95" fillId="0" borderId="49" xfId="17" applyNumberFormat="1" applyFont="1" applyFill="1" applyBorder="1"/>
    <xf numFmtId="172" fontId="95" fillId="0" borderId="84" xfId="17" applyNumberFormat="1" applyFont="1" applyFill="1" applyBorder="1"/>
    <xf numFmtId="0" fontId="95" fillId="0" borderId="15" xfId="940" applyFont="1" applyFill="1" applyBorder="1"/>
    <xf numFmtId="0" fontId="95" fillId="0" borderId="29" xfId="311" applyFont="1" applyFill="1" applyBorder="1" applyAlignment="1">
      <alignment horizontal="center"/>
    </xf>
    <xf numFmtId="175" fontId="95" fillId="0" borderId="10" xfId="941" applyNumberFormat="1" applyFont="1" applyFill="1" applyBorder="1" applyAlignment="1">
      <alignment horizontal="center"/>
    </xf>
    <xf numFmtId="172" fontId="95" fillId="0" borderId="84" xfId="321" applyNumberFormat="1" applyFont="1" applyFill="1" applyBorder="1"/>
    <xf numFmtId="172" fontId="74" fillId="0" borderId="29" xfId="17" applyNumberFormat="1" applyFont="1" applyFill="1" applyBorder="1"/>
    <xf numFmtId="172" fontId="74" fillId="0" borderId="49" xfId="17" applyNumberFormat="1" applyFont="1" applyFill="1" applyBorder="1"/>
    <xf numFmtId="172" fontId="74" fillId="0" borderId="84" xfId="17" applyNumberFormat="1" applyFont="1" applyFill="1" applyBorder="1"/>
    <xf numFmtId="0" fontId="107" fillId="0" borderId="28" xfId="311" applyFont="1" applyFill="1" applyBorder="1" applyAlignment="1">
      <alignment horizontal="center"/>
    </xf>
    <xf numFmtId="0" fontId="95" fillId="0" borderId="16" xfId="543" applyFont="1" applyFill="1" applyBorder="1"/>
    <xf numFmtId="0" fontId="95" fillId="0" borderId="9" xfId="543" applyFont="1" applyFill="1" applyBorder="1"/>
    <xf numFmtId="172" fontId="95" fillId="0" borderId="24" xfId="317" applyNumberFormat="1" applyFont="1" applyFill="1" applyBorder="1"/>
    <xf numFmtId="0" fontId="96" fillId="0" borderId="10" xfId="543" applyFont="1" applyFill="1" applyBorder="1" applyAlignment="1">
      <alignment horizontal="center"/>
    </xf>
    <xf numFmtId="0" fontId="96" fillId="0" borderId="17" xfId="543" applyFont="1" applyFill="1" applyBorder="1" applyAlignment="1">
      <alignment horizontal="center"/>
    </xf>
    <xf numFmtId="172" fontId="96" fillId="0" borderId="28" xfId="317" applyNumberFormat="1" applyFont="1" applyFill="1" applyBorder="1" applyAlignment="1">
      <alignment horizontal="center"/>
    </xf>
    <xf numFmtId="0" fontId="95" fillId="0" borderId="14" xfId="543" applyFont="1" applyFill="1" applyBorder="1"/>
    <xf numFmtId="174" fontId="95" fillId="0" borderId="10" xfId="544" applyNumberFormat="1" applyFont="1" applyFill="1" applyBorder="1"/>
    <xf numFmtId="175" fontId="95" fillId="0" borderId="10" xfId="317" applyNumberFormat="1" applyFont="1" applyFill="1" applyBorder="1"/>
    <xf numFmtId="175" fontId="95" fillId="0" borderId="17" xfId="317" applyNumberFormat="1" applyFont="1" applyFill="1" applyBorder="1"/>
    <xf numFmtId="175" fontId="95" fillId="0" borderId="28" xfId="17" applyNumberFormat="1" applyFont="1" applyFill="1" applyBorder="1"/>
    <xf numFmtId="0" fontId="108" fillId="0" borderId="10" xfId="543" applyFont="1" applyFill="1" applyBorder="1"/>
    <xf numFmtId="0" fontId="108" fillId="0" borderId="17" xfId="543" applyFont="1" applyFill="1" applyBorder="1"/>
    <xf numFmtId="0" fontId="95" fillId="0" borderId="29" xfId="543" applyFont="1" applyFill="1" applyBorder="1" applyAlignment="1">
      <alignment horizontal="center" vertical="center"/>
    </xf>
    <xf numFmtId="0" fontId="95" fillId="0" borderId="14" xfId="543" applyFont="1" applyFill="1" applyBorder="1" applyAlignment="1">
      <alignment wrapText="1"/>
    </xf>
    <xf numFmtId="197" fontId="95" fillId="0" borderId="10" xfId="544" applyNumberFormat="1" applyFont="1" applyFill="1" applyBorder="1"/>
    <xf numFmtId="0" fontId="74" fillId="0" borderId="14" xfId="543" applyFont="1" applyFill="1" applyBorder="1" applyAlignment="1">
      <alignment wrapText="1"/>
    </xf>
    <xf numFmtId="0" fontId="95" fillId="0" borderId="10" xfId="543" applyFont="1" applyFill="1" applyBorder="1" applyAlignment="1">
      <alignment horizontal="center" vertical="center"/>
    </xf>
    <xf numFmtId="0" fontId="69" fillId="0" borderId="14" xfId="0" applyFont="1" applyFill="1" applyBorder="1"/>
    <xf numFmtId="172" fontId="97" fillId="0" borderId="17" xfId="317" applyNumberFormat="1" applyFont="1" applyFill="1" applyBorder="1"/>
    <xf numFmtId="172" fontId="95" fillId="0" borderId="17" xfId="319" applyNumberFormat="1" applyFont="1" applyFill="1" applyBorder="1"/>
    <xf numFmtId="0" fontId="108" fillId="0" borderId="25" xfId="543" applyFont="1" applyFill="1" applyBorder="1"/>
    <xf numFmtId="1" fontId="95" fillId="0" borderId="10" xfId="544" applyNumberFormat="1" applyFont="1" applyFill="1" applyBorder="1" applyAlignment="1">
      <alignment horizontal="center"/>
    </xf>
    <xf numFmtId="1" fontId="95" fillId="0" borderId="17" xfId="544" applyNumberFormat="1" applyFont="1" applyFill="1" applyBorder="1" applyAlignment="1">
      <alignment horizontal="center"/>
    </xf>
    <xf numFmtId="175" fontId="95" fillId="0" borderId="11" xfId="319" applyNumberFormat="1" applyFont="1" applyFill="1" applyBorder="1"/>
    <xf numFmtId="175" fontId="95" fillId="0" borderId="25" xfId="319" applyNumberFormat="1" applyFont="1" applyFill="1" applyBorder="1"/>
    <xf numFmtId="175" fontId="95" fillId="0" borderId="41" xfId="319" applyNumberFormat="1" applyFont="1" applyFill="1" applyBorder="1"/>
    <xf numFmtId="0" fontId="108" fillId="0" borderId="11" xfId="543" applyFont="1" applyFill="1" applyBorder="1"/>
    <xf numFmtId="0" fontId="95" fillId="0" borderId="117" xfId="543" applyFont="1" applyFill="1" applyBorder="1"/>
    <xf numFmtId="0" fontId="107" fillId="0" borderId="117" xfId="543" applyFont="1" applyFill="1" applyBorder="1"/>
    <xf numFmtId="0" fontId="96" fillId="0" borderId="117" xfId="543" applyFont="1" applyFill="1" applyBorder="1"/>
    <xf numFmtId="175" fontId="96" fillId="0" borderId="118" xfId="319" applyNumberFormat="1" applyFont="1" applyFill="1" applyBorder="1"/>
    <xf numFmtId="0" fontId="119" fillId="0" borderId="0" xfId="0" applyFont="1" applyFill="1"/>
    <xf numFmtId="0" fontId="111" fillId="0" borderId="10" xfId="0" applyFont="1" applyFill="1" applyBorder="1" applyAlignment="1">
      <alignment horizontal="left"/>
    </xf>
    <xf numFmtId="0" fontId="111" fillId="0" borderId="28" xfId="0" applyFont="1" applyFill="1" applyBorder="1" applyAlignment="1">
      <alignment horizontal="center"/>
    </xf>
    <xf numFmtId="165" fontId="98" fillId="0" borderId="11" xfId="1" applyFont="1" applyFill="1" applyBorder="1"/>
    <xf numFmtId="170" fontId="98" fillId="0" borderId="11" xfId="316" applyNumberFormat="1" applyFont="1" applyFill="1" applyBorder="1"/>
    <xf numFmtId="199" fontId="98" fillId="0" borderId="11" xfId="0" applyNumberFormat="1" applyFont="1" applyFill="1" applyBorder="1"/>
    <xf numFmtId="199" fontId="98" fillId="0" borderId="41" xfId="0" applyNumberFormat="1" applyFont="1" applyFill="1" applyBorder="1"/>
    <xf numFmtId="199" fontId="98" fillId="0" borderId="10" xfId="0" applyNumberFormat="1" applyFont="1" applyFill="1" applyBorder="1"/>
    <xf numFmtId="199" fontId="98" fillId="0" borderId="28" xfId="0" applyNumberFormat="1" applyFont="1" applyFill="1" applyBorder="1"/>
    <xf numFmtId="0" fontId="98" fillId="0" borderId="11" xfId="0" applyFont="1" applyFill="1" applyBorder="1"/>
    <xf numFmtId="167" fontId="98" fillId="0" borderId="11" xfId="0" applyNumberFormat="1" applyFont="1" applyFill="1" applyBorder="1"/>
    <xf numFmtId="0" fontId="112" fillId="0" borderId="115" xfId="31" applyFont="1" applyFill="1" applyBorder="1" applyAlignment="1">
      <alignment horizontal="center"/>
    </xf>
    <xf numFmtId="199" fontId="98" fillId="0" borderId="0" xfId="0" applyNumberFormat="1" applyFont="1" applyFill="1" applyBorder="1"/>
    <xf numFmtId="0" fontId="111" fillId="0" borderId="17" xfId="0" applyFont="1" applyFill="1" applyBorder="1" applyAlignment="1">
      <alignment horizontal="center" vertical="center"/>
    </xf>
    <xf numFmtId="0" fontId="111" fillId="0" borderId="110" xfId="0" applyFont="1" applyFill="1" applyBorder="1" applyAlignment="1">
      <alignment horizontal="center" vertical="center"/>
    </xf>
    <xf numFmtId="0" fontId="96" fillId="0" borderId="110" xfId="8" applyFont="1" applyFill="1" applyBorder="1" applyAlignment="1">
      <alignment horizontal="center" vertical="center" wrapText="1"/>
    </xf>
    <xf numFmtId="0" fontId="96" fillId="0" borderId="111" xfId="8" applyFont="1" applyFill="1" applyBorder="1" applyAlignment="1">
      <alignment horizontal="center" vertical="center" wrapText="1"/>
    </xf>
    <xf numFmtId="0" fontId="96" fillId="0" borderId="17" xfId="8" applyFont="1" applyFill="1" applyBorder="1" applyAlignment="1">
      <alignment horizontal="center" vertical="center" wrapText="1"/>
    </xf>
    <xf numFmtId="0" fontId="96" fillId="0" borderId="10" xfId="8" applyFont="1" applyFill="1" applyBorder="1" applyAlignment="1">
      <alignment horizontal="center" vertical="center" wrapText="1"/>
    </xf>
    <xf numFmtId="0" fontId="96" fillId="0" borderId="30" xfId="8" applyFont="1" applyFill="1" applyBorder="1" applyAlignment="1">
      <alignment horizontal="center" vertical="center" wrapText="1"/>
    </xf>
    <xf numFmtId="0" fontId="96" fillId="0" borderId="5" xfId="8" applyFont="1" applyFill="1" applyBorder="1" applyAlignment="1">
      <alignment horizontal="center" vertical="center" wrapText="1"/>
    </xf>
    <xf numFmtId="0" fontId="98" fillId="0" borderId="0" xfId="0" applyFont="1" applyFill="1" applyBorder="1" applyAlignment="1">
      <alignment vertical="center"/>
    </xf>
    <xf numFmtId="165" fontId="98" fillId="0" borderId="110" xfId="1" applyFont="1" applyFill="1" applyBorder="1"/>
    <xf numFmtId="165" fontId="98" fillId="0" borderId="111" xfId="1" applyFont="1" applyFill="1" applyBorder="1"/>
    <xf numFmtId="170" fontId="98" fillId="0" borderId="17" xfId="1" applyNumberFormat="1" applyFont="1" applyFill="1" applyBorder="1" applyAlignment="1"/>
    <xf numFmtId="170" fontId="98" fillId="0" borderId="10" xfId="1" applyNumberFormat="1" applyFont="1" applyFill="1" applyBorder="1" applyAlignment="1"/>
    <xf numFmtId="170" fontId="98" fillId="0" borderId="5" xfId="1" applyNumberFormat="1" applyFont="1" applyFill="1" applyBorder="1"/>
    <xf numFmtId="0" fontId="112" fillId="0" borderId="110" xfId="31" applyFont="1" applyFill="1" applyBorder="1"/>
    <xf numFmtId="0" fontId="116" fillId="0" borderId="10" xfId="0" applyFont="1" applyFill="1" applyBorder="1" applyAlignment="1">
      <alignment horizontal="center" vertical="center" wrapText="1"/>
    </xf>
    <xf numFmtId="0" fontId="98" fillId="0" borderId="109" xfId="0" applyFont="1" applyFill="1" applyBorder="1" applyAlignment="1">
      <alignment horizontal="left"/>
    </xf>
    <xf numFmtId="170" fontId="98" fillId="0" borderId="110" xfId="1" applyNumberFormat="1" applyFont="1" applyFill="1" applyBorder="1" applyAlignment="1">
      <alignment horizontal="center"/>
    </xf>
    <xf numFmtId="170" fontId="98" fillId="0" borderId="111" xfId="1" applyNumberFormat="1" applyFont="1" applyFill="1" applyBorder="1" applyAlignment="1">
      <alignment horizontal="center"/>
    </xf>
    <xf numFmtId="170" fontId="98" fillId="0" borderId="10" xfId="1" applyNumberFormat="1" applyFont="1" applyFill="1" applyBorder="1" applyAlignment="1">
      <alignment horizontal="center"/>
    </xf>
    <xf numFmtId="170" fontId="112" fillId="0" borderId="10" xfId="1" applyNumberFormat="1" applyFont="1" applyFill="1" applyBorder="1" applyAlignment="1">
      <alignment horizontal="center"/>
    </xf>
    <xf numFmtId="170" fontId="112" fillId="0" borderId="10" xfId="1" applyNumberFormat="1" applyFont="1" applyFill="1" applyBorder="1"/>
    <xf numFmtId="170" fontId="112" fillId="0" borderId="10" xfId="0" applyNumberFormat="1" applyFont="1" applyFill="1" applyBorder="1"/>
    <xf numFmtId="0" fontId="111" fillId="0" borderId="0" xfId="0" applyFont="1" applyFill="1" applyBorder="1" applyAlignment="1">
      <alignment horizontal="center" vertical="center" wrapText="1"/>
    </xf>
    <xf numFmtId="166" fontId="111" fillId="0" borderId="0" xfId="4" applyFont="1" applyFill="1" applyBorder="1" applyAlignment="1">
      <alignment horizontal="center" vertical="center" wrapText="1"/>
    </xf>
    <xf numFmtId="0" fontId="112" fillId="0" borderId="0" xfId="0" applyFont="1" applyFill="1"/>
    <xf numFmtId="0" fontId="98" fillId="0" borderId="109" xfId="8" applyFont="1" applyFill="1" applyBorder="1" applyAlignment="1">
      <alignment horizontal="left" wrapText="1"/>
    </xf>
    <xf numFmtId="170" fontId="112" fillId="0" borderId="110" xfId="1" applyNumberFormat="1" applyFont="1" applyFill="1" applyBorder="1"/>
    <xf numFmtId="170" fontId="112" fillId="0" borderId="111" xfId="1" applyNumberFormat="1" applyFont="1" applyFill="1" applyBorder="1"/>
    <xf numFmtId="0" fontId="98" fillId="0" borderId="115" xfId="0" applyFont="1" applyFill="1" applyBorder="1" applyAlignment="1">
      <alignment horizontal="center"/>
    </xf>
    <xf numFmtId="170" fontId="98" fillId="0" borderId="0" xfId="0" applyNumberFormat="1" applyFont="1" applyFill="1"/>
    <xf numFmtId="0" fontId="116" fillId="0" borderId="109" xfId="0" applyFont="1" applyFill="1" applyBorder="1" applyAlignment="1">
      <alignment horizontal="center" vertical="center"/>
    </xf>
    <xf numFmtId="1" fontId="112" fillId="0" borderId="111" xfId="0" applyNumberFormat="1" applyFont="1" applyFill="1" applyBorder="1" applyAlignment="1">
      <alignment horizontal="center"/>
    </xf>
    <xf numFmtId="183" fontId="98" fillId="0" borderId="10" xfId="4" applyNumberFormat="1" applyFont="1" applyFill="1" applyBorder="1"/>
    <xf numFmtId="170" fontId="112" fillId="0" borderId="0" xfId="0" applyNumberFormat="1" applyFont="1" applyFill="1" applyBorder="1"/>
    <xf numFmtId="0" fontId="116" fillId="0" borderId="10" xfId="0" applyFont="1" applyFill="1" applyBorder="1" applyAlignment="1">
      <alignment horizontal="center"/>
    </xf>
    <xf numFmtId="0" fontId="112" fillId="0" borderId="10" xfId="31" applyFont="1" applyFill="1" applyBorder="1" applyAlignment="1">
      <alignment horizontal="left"/>
    </xf>
    <xf numFmtId="0" fontId="112" fillId="0" borderId="109" xfId="31" applyFont="1" applyFill="1" applyBorder="1" applyAlignment="1">
      <alignment horizontal="left" wrapText="1"/>
    </xf>
    <xf numFmtId="0" fontId="120" fillId="0" borderId="0" xfId="0" applyFont="1" applyFill="1" applyBorder="1" applyAlignment="1">
      <alignment horizontal="left"/>
    </xf>
    <xf numFmtId="0" fontId="121" fillId="0" borderId="0" xfId="0" applyFont="1" applyFill="1" applyBorder="1" applyAlignment="1">
      <alignment horizontal="left"/>
    </xf>
    <xf numFmtId="0" fontId="95" fillId="0" borderId="0" xfId="0" applyFont="1" applyFill="1" applyAlignment="1">
      <alignment horizontal="center"/>
    </xf>
    <xf numFmtId="0" fontId="122" fillId="0" borderId="0" xfId="0" applyFont="1" applyFill="1" applyAlignment="1"/>
    <xf numFmtId="0" fontId="112" fillId="0" borderId="0" xfId="0" applyFont="1" applyFill="1" applyAlignment="1"/>
    <xf numFmtId="0" fontId="96" fillId="0" borderId="114" xfId="0" applyFont="1" applyFill="1" applyBorder="1" applyAlignment="1">
      <alignment horizontal="center" vertical="center" wrapText="1"/>
    </xf>
    <xf numFmtId="0" fontId="68" fillId="0" borderId="114" xfId="0" applyFont="1" applyFill="1" applyBorder="1" applyAlignment="1">
      <alignment horizontal="left" wrapText="1"/>
    </xf>
    <xf numFmtId="0" fontId="95" fillId="0" borderId="112" xfId="0" applyFont="1" applyFill="1" applyBorder="1" applyAlignment="1">
      <alignment horizontal="center"/>
    </xf>
    <xf numFmtId="0" fontId="95" fillId="0" borderId="115" xfId="0" applyFont="1" applyFill="1" applyBorder="1" applyAlignment="1">
      <alignment horizontal="center"/>
    </xf>
    <xf numFmtId="0" fontId="98" fillId="0" borderId="113" xfId="0" applyFont="1" applyFill="1" applyBorder="1"/>
    <xf numFmtId="0" fontId="68" fillId="0" borderId="114" xfId="0" applyFont="1" applyFill="1" applyBorder="1" applyAlignment="1">
      <alignment horizontal="left" wrapText="1" indent="1"/>
    </xf>
    <xf numFmtId="0" fontId="95" fillId="0" borderId="5" xfId="0" applyFont="1" applyFill="1" applyBorder="1" applyAlignment="1">
      <alignment horizontal="center"/>
    </xf>
    <xf numFmtId="0" fontId="95" fillId="0" borderId="0" xfId="0" applyFont="1" applyFill="1" applyBorder="1" applyAlignment="1">
      <alignment horizontal="center"/>
    </xf>
    <xf numFmtId="0" fontId="98" fillId="0" borderId="6" xfId="0" applyFont="1" applyFill="1" applyBorder="1"/>
    <xf numFmtId="0" fontId="70" fillId="0" borderId="114" xfId="0" applyFont="1" applyFill="1" applyBorder="1" applyAlignment="1">
      <alignment horizontal="left" wrapText="1"/>
    </xf>
    <xf numFmtId="0" fontId="70" fillId="0" borderId="114" xfId="0" quotePrefix="1" applyFont="1" applyFill="1" applyBorder="1" applyAlignment="1">
      <alignment horizontal="left" wrapText="1" indent="2"/>
    </xf>
    <xf numFmtId="0" fontId="112" fillId="0" borderId="114" xfId="0" applyFont="1" applyFill="1" applyBorder="1" applyAlignment="1">
      <alignment horizontal="center"/>
    </xf>
    <xf numFmtId="208" fontId="95" fillId="0" borderId="114" xfId="0" applyNumberFormat="1" applyFont="1" applyFill="1" applyBorder="1" applyAlignment="1">
      <alignment horizontal="right" wrapText="1"/>
    </xf>
    <xf numFmtId="0" fontId="112" fillId="0" borderId="5" xfId="0" applyFont="1" applyFill="1" applyBorder="1" applyAlignment="1">
      <alignment horizontal="center"/>
    </xf>
    <xf numFmtId="208" fontId="95" fillId="0" borderId="0" xfId="0" applyNumberFormat="1" applyFont="1" applyFill="1" applyBorder="1" applyAlignment="1">
      <alignment horizontal="right" wrapText="1"/>
    </xf>
    <xf numFmtId="208" fontId="95" fillId="0" borderId="6" xfId="0" applyNumberFormat="1" applyFont="1" applyFill="1" applyBorder="1" applyAlignment="1">
      <alignment horizontal="right" wrapText="1"/>
    </xf>
    <xf numFmtId="0" fontId="68" fillId="0" borderId="114" xfId="0" applyFont="1" applyFill="1" applyBorder="1" applyAlignment="1">
      <alignment horizontal="left" vertical="top" wrapText="1"/>
    </xf>
    <xf numFmtId="0" fontId="112" fillId="0" borderId="114" xfId="0" applyFont="1" applyFill="1" applyBorder="1" applyAlignment="1">
      <alignment horizontal="center" vertical="center"/>
    </xf>
    <xf numFmtId="208" fontId="95" fillId="0" borderId="114" xfId="0" applyNumberFormat="1" applyFont="1" applyFill="1" applyBorder="1" applyAlignment="1">
      <alignment horizontal="right" vertical="center" wrapText="1"/>
    </xf>
    <xf numFmtId="0" fontId="70" fillId="0" borderId="114" xfId="0" applyFont="1" applyFill="1" applyBorder="1" applyAlignment="1">
      <alignment horizontal="left" vertical="center" wrapText="1"/>
    </xf>
    <xf numFmtId="0" fontId="70" fillId="0" borderId="114" xfId="0" applyFont="1" applyFill="1" applyBorder="1" applyAlignment="1">
      <alignment horizontal="left" wrapText="1" indent="2"/>
    </xf>
    <xf numFmtId="0" fontId="68" fillId="0" borderId="114" xfId="0" quotePrefix="1" applyFont="1" applyFill="1" applyBorder="1" applyAlignment="1">
      <alignment horizontal="left" wrapText="1"/>
    </xf>
    <xf numFmtId="0" fontId="68" fillId="0" borderId="114" xfId="0" quotePrefix="1" applyFont="1" applyFill="1" applyBorder="1" applyAlignment="1">
      <alignment horizontal="left" wrapText="1" indent="1"/>
    </xf>
    <xf numFmtId="0" fontId="70" fillId="0" borderId="114" xfId="0" quotePrefix="1" applyFont="1" applyFill="1" applyBorder="1" applyAlignment="1">
      <alignment horizontal="left" wrapText="1"/>
    </xf>
    <xf numFmtId="0" fontId="112" fillId="0" borderId="5" xfId="0" applyFont="1" applyFill="1" applyBorder="1" applyAlignment="1">
      <alignment horizontal="center" vertical="center"/>
    </xf>
    <xf numFmtId="208" fontId="95" fillId="0" borderId="6" xfId="0" applyNumberFormat="1" applyFont="1" applyFill="1" applyBorder="1" applyAlignment="1">
      <alignment horizontal="right" vertical="center" wrapText="1"/>
    </xf>
    <xf numFmtId="0" fontId="70" fillId="0" borderId="114" xfId="0" quotePrefix="1" applyFont="1" applyFill="1" applyBorder="1" applyAlignment="1">
      <alignment horizontal="left" vertical="center" wrapText="1"/>
    </xf>
    <xf numFmtId="0" fontId="68" fillId="0" borderId="114" xfId="0" quotePrefix="1" applyFont="1" applyFill="1" applyBorder="1" applyAlignment="1">
      <alignment horizontal="left" vertical="center" wrapText="1"/>
    </xf>
    <xf numFmtId="0" fontId="68" fillId="0" borderId="114" xfId="0" applyFont="1" applyFill="1" applyBorder="1" applyAlignment="1">
      <alignment horizontal="left" vertical="center" wrapText="1" indent="1"/>
    </xf>
    <xf numFmtId="0" fontId="68" fillId="0" borderId="108" xfId="0" applyFont="1" applyFill="1" applyBorder="1" applyAlignment="1">
      <alignment horizontal="left" wrapText="1"/>
    </xf>
    <xf numFmtId="0" fontId="68" fillId="0" borderId="108" xfId="0" applyFont="1" applyFill="1" applyBorder="1" applyAlignment="1">
      <alignment horizontal="left" wrapText="1" indent="1"/>
    </xf>
    <xf numFmtId="0" fontId="68" fillId="0" borderId="0" xfId="0" applyFont="1" applyFill="1" applyBorder="1" applyAlignment="1">
      <alignment horizontal="left" wrapText="1"/>
    </xf>
    <xf numFmtId="0" fontId="96" fillId="0" borderId="114" xfId="0" applyFont="1" applyFill="1" applyBorder="1" applyAlignment="1">
      <alignment horizontal="right" wrapText="1" indent="2"/>
    </xf>
    <xf numFmtId="208" fontId="96" fillId="0" borderId="114" xfId="0" applyNumberFormat="1" applyFont="1" applyFill="1" applyBorder="1" applyAlignment="1">
      <alignment horizontal="right" wrapText="1"/>
    </xf>
    <xf numFmtId="0" fontId="70" fillId="0" borderId="0" xfId="0" quotePrefix="1" applyFont="1" applyFill="1" applyBorder="1" applyAlignment="1">
      <alignment horizontal="left" wrapText="1"/>
    </xf>
    <xf numFmtId="208" fontId="96" fillId="0" borderId="108" xfId="0" applyNumberFormat="1" applyFont="1" applyFill="1" applyBorder="1" applyAlignment="1">
      <alignment horizontal="right" wrapText="1"/>
    </xf>
    <xf numFmtId="0" fontId="68" fillId="0" borderId="109" xfId="0" applyFont="1" applyFill="1" applyBorder="1" applyAlignment="1">
      <alignment horizontal="left" wrapText="1"/>
    </xf>
    <xf numFmtId="0" fontId="70" fillId="0" borderId="5" xfId="0" applyFont="1" applyFill="1" applyBorder="1" applyAlignment="1">
      <alignment horizontal="right" wrapText="1"/>
    </xf>
    <xf numFmtId="0" fontId="68" fillId="0" borderId="109" xfId="0" applyFont="1" applyFill="1" applyBorder="1" applyAlignment="1">
      <alignment horizontal="left" wrapText="1" indent="1"/>
    </xf>
    <xf numFmtId="0" fontId="70" fillId="0" borderId="109" xfId="0" applyFont="1" applyFill="1" applyBorder="1" applyAlignment="1">
      <alignment horizontal="left" wrapText="1" indent="2"/>
    </xf>
    <xf numFmtId="0" fontId="70" fillId="0" borderId="114" xfId="0" applyFont="1" applyFill="1" applyBorder="1" applyAlignment="1">
      <alignment horizontal="left" vertical="top" wrapText="1"/>
    </xf>
    <xf numFmtId="0" fontId="70" fillId="0" borderId="109" xfId="0" applyFont="1" applyFill="1" applyBorder="1" applyAlignment="1">
      <alignment horizontal="left" vertical="top" wrapText="1" indent="2"/>
    </xf>
    <xf numFmtId="208" fontId="96" fillId="0" borderId="114" xfId="0" applyNumberFormat="1" applyFont="1" applyFill="1" applyBorder="1"/>
    <xf numFmtId="0" fontId="96" fillId="0" borderId="0" xfId="0" applyFont="1" applyFill="1" applyBorder="1" applyAlignment="1">
      <alignment horizontal="center" vertical="center" wrapText="1"/>
    </xf>
    <xf numFmtId="0" fontId="112" fillId="0" borderId="114" xfId="0" applyFont="1" applyFill="1" applyBorder="1" applyAlignment="1">
      <alignment horizontal="right" vertical="center"/>
    </xf>
    <xf numFmtId="0" fontId="98" fillId="0" borderId="0" xfId="0" applyFont="1" applyFill="1" applyAlignment="1">
      <alignment horizontal="right" vertical="center"/>
    </xf>
    <xf numFmtId="0" fontId="98" fillId="0" borderId="0" xfId="0" applyFont="1" applyFill="1" applyBorder="1" applyAlignment="1"/>
    <xf numFmtId="0" fontId="68" fillId="0" borderId="25" xfId="0" applyFont="1" applyFill="1" applyBorder="1" applyAlignment="1">
      <alignment horizontal="left" wrapText="1" indent="1"/>
    </xf>
    <xf numFmtId="0" fontId="96" fillId="0" borderId="6" xfId="0" applyFont="1" applyFill="1" applyBorder="1" applyAlignment="1">
      <alignment horizontal="center" vertical="center" wrapText="1"/>
    </xf>
    <xf numFmtId="0" fontId="95" fillId="0" borderId="114" xfId="0" applyFont="1" applyFill="1" applyBorder="1" applyAlignment="1">
      <alignment horizontal="left" vertical="center" wrapText="1"/>
    </xf>
    <xf numFmtId="0" fontId="95" fillId="0" borderId="114" xfId="0" applyFont="1" applyFill="1" applyBorder="1" applyAlignment="1">
      <alignment horizontal="left" indent="1"/>
    </xf>
    <xf numFmtId="0" fontId="95" fillId="0" borderId="114" xfId="0" applyFont="1" applyFill="1" applyBorder="1" applyAlignment="1">
      <alignment horizontal="left" vertical="center" wrapText="1" indent="1"/>
    </xf>
    <xf numFmtId="0" fontId="98" fillId="0" borderId="114" xfId="0" applyFont="1" applyFill="1" applyBorder="1"/>
    <xf numFmtId="0" fontId="98" fillId="0" borderId="109" xfId="0" applyFont="1" applyFill="1" applyBorder="1"/>
    <xf numFmtId="0" fontId="95" fillId="0" borderId="110" xfId="0" applyFont="1" applyFill="1" applyBorder="1" applyAlignment="1">
      <alignment horizontal="center"/>
    </xf>
    <xf numFmtId="0" fontId="96" fillId="0" borderId="111" xfId="0" applyFont="1" applyFill="1" applyBorder="1" applyAlignment="1">
      <alignment horizontal="right" vertical="center" indent="1"/>
    </xf>
    <xf numFmtId="208" fontId="96" fillId="0" borderId="114" xfId="0" applyNumberFormat="1" applyFont="1" applyFill="1" applyBorder="1" applyAlignment="1">
      <alignment vertical="center"/>
    </xf>
    <xf numFmtId="0" fontId="95" fillId="0" borderId="114" xfId="0" applyFont="1" applyFill="1" applyBorder="1" applyAlignment="1">
      <alignment horizontal="center" vertical="center"/>
    </xf>
    <xf numFmtId="0" fontId="96" fillId="0" borderId="0" xfId="0" applyFont="1" applyFill="1" applyBorder="1"/>
    <xf numFmtId="0" fontId="68" fillId="0" borderId="0" xfId="0" applyFont="1" applyFill="1" applyBorder="1" applyAlignment="1">
      <alignment horizontal="left" wrapText="1" indent="1"/>
    </xf>
    <xf numFmtId="0" fontId="95" fillId="0" borderId="0" xfId="0" applyFont="1" applyFill="1" applyBorder="1" applyAlignment="1">
      <alignment horizontal="left" indent="2"/>
    </xf>
    <xf numFmtId="0" fontId="116" fillId="0" borderId="0" xfId="0" applyFont="1" applyFill="1" applyBorder="1"/>
    <xf numFmtId="0" fontId="96" fillId="0" borderId="0" xfId="0" applyFont="1" applyFill="1" applyBorder="1" applyAlignment="1">
      <alignment horizontal="right" wrapText="1" indent="2"/>
    </xf>
    <xf numFmtId="208" fontId="96" fillId="0" borderId="0" xfId="0" applyNumberFormat="1" applyFont="1" applyFill="1" applyBorder="1"/>
    <xf numFmtId="0" fontId="70" fillId="0" borderId="0" xfId="0" applyFont="1" applyFill="1" applyBorder="1" applyAlignment="1">
      <alignment horizontal="left" wrapText="1"/>
    </xf>
    <xf numFmtId="0" fontId="70" fillId="0" borderId="0" xfId="0" applyFont="1" applyFill="1" applyBorder="1" applyAlignment="1">
      <alignment horizontal="left" wrapText="1" indent="2"/>
    </xf>
    <xf numFmtId="0" fontId="112" fillId="0" borderId="0" xfId="0" applyFont="1" applyFill="1" applyBorder="1" applyAlignment="1">
      <alignment horizontal="center" vertical="center"/>
    </xf>
    <xf numFmtId="208" fontId="95" fillId="0" borderId="0" xfId="0" applyNumberFormat="1" applyFont="1" applyFill="1" applyBorder="1" applyAlignment="1">
      <alignment horizontal="right" vertical="center" wrapText="1"/>
    </xf>
    <xf numFmtId="208" fontId="95" fillId="0" borderId="0" xfId="0" applyNumberFormat="1" applyFont="1" applyFill="1" applyAlignment="1">
      <alignment horizontal="center"/>
    </xf>
    <xf numFmtId="208" fontId="98" fillId="0" borderId="0" xfId="0" applyNumberFormat="1" applyFont="1" applyFill="1"/>
    <xf numFmtId="0" fontId="123" fillId="0" borderId="0" xfId="0" applyFont="1" applyFill="1" applyAlignment="1"/>
    <xf numFmtId="0" fontId="96" fillId="0" borderId="0" xfId="0" applyFont="1" applyFill="1" applyBorder="1" applyAlignment="1">
      <alignment horizontal="left" vertical="center" wrapText="1"/>
    </xf>
    <xf numFmtId="0" fontId="95" fillId="0" borderId="0" xfId="0" applyFont="1" applyFill="1" applyBorder="1" applyAlignment="1">
      <alignment horizontal="left" vertical="center" wrapText="1"/>
    </xf>
    <xf numFmtId="0" fontId="96" fillId="0" borderId="0" xfId="0" applyFont="1" applyFill="1" applyBorder="1" applyAlignment="1">
      <alignment horizontal="right" vertical="center" indent="1"/>
    </xf>
    <xf numFmtId="208" fontId="96" fillId="0" borderId="0" xfId="0" applyNumberFormat="1" applyFont="1" applyFill="1" applyBorder="1" applyAlignment="1">
      <alignment vertical="center"/>
    </xf>
    <xf numFmtId="0" fontId="112" fillId="0" borderId="0" xfId="0" applyFont="1" applyFill="1" applyBorder="1" applyAlignment="1">
      <alignment horizontal="left" vertical="center"/>
    </xf>
    <xf numFmtId="0" fontId="112" fillId="0" borderId="0" xfId="0" applyFont="1" applyFill="1" applyAlignment="1">
      <alignment horizontal="left" vertical="center"/>
    </xf>
    <xf numFmtId="0" fontId="122" fillId="0" borderId="0" xfId="0" applyFont="1" applyFill="1" applyBorder="1" applyAlignment="1"/>
    <xf numFmtId="0" fontId="95" fillId="0" borderId="0" xfId="0" applyFont="1" applyFill="1" applyBorder="1" applyAlignment="1">
      <alignment horizontal="left" indent="1"/>
    </xf>
    <xf numFmtId="0" fontId="95" fillId="0" borderId="0" xfId="0" applyFont="1" applyFill="1" applyBorder="1" applyAlignment="1">
      <alignment horizontal="left" vertical="center" wrapText="1" indent="1"/>
    </xf>
    <xf numFmtId="0" fontId="110" fillId="0" borderId="0" xfId="0" applyFont="1" applyFill="1" applyBorder="1" applyAlignment="1">
      <alignment horizontal="left"/>
    </xf>
    <xf numFmtId="0" fontId="98" fillId="0" borderId="115" xfId="0" applyFont="1" applyFill="1" applyBorder="1"/>
    <xf numFmtId="0" fontId="96" fillId="0" borderId="11" xfId="0" applyFont="1" applyFill="1" applyBorder="1" applyAlignment="1">
      <alignment horizontal="right" wrapText="1" indent="2"/>
    </xf>
    <xf numFmtId="208" fontId="96" fillId="0" borderId="11" xfId="0" applyNumberFormat="1" applyFont="1" applyFill="1" applyBorder="1"/>
    <xf numFmtId="0" fontId="95" fillId="0" borderId="114" xfId="0" applyFont="1" applyFill="1" applyBorder="1" applyAlignment="1">
      <alignment horizontal="center"/>
    </xf>
    <xf numFmtId="0" fontId="95" fillId="0" borderId="114" xfId="0" applyFont="1" applyFill="1" applyBorder="1"/>
    <xf numFmtId="0" fontId="96" fillId="0" borderId="114" xfId="0" applyFont="1" applyFill="1" applyBorder="1" applyAlignment="1">
      <alignment horizontal="left" vertical="center" wrapText="1"/>
    </xf>
    <xf numFmtId="0" fontId="96" fillId="0" borderId="114" xfId="0" applyFont="1" applyFill="1" applyBorder="1" applyAlignment="1">
      <alignment horizontal="center" vertical="top" wrapText="1"/>
    </xf>
    <xf numFmtId="0" fontId="95" fillId="0" borderId="25" xfId="0" applyFont="1" applyFill="1" applyBorder="1" applyAlignment="1">
      <alignment horizontal="center"/>
    </xf>
    <xf numFmtId="0" fontId="95" fillId="0" borderId="9" xfId="0" applyFont="1" applyFill="1" applyBorder="1" applyAlignment="1">
      <alignment horizontal="center"/>
    </xf>
    <xf numFmtId="0" fontId="112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 wrapText="1"/>
    </xf>
    <xf numFmtId="0" fontId="68" fillId="0" borderId="114" xfId="0" applyFont="1" applyFill="1" applyBorder="1" applyAlignment="1">
      <alignment horizontal="left" vertical="top" wrapText="1" indent="1"/>
    </xf>
    <xf numFmtId="0" fontId="70" fillId="0" borderId="114" xfId="0" applyFont="1" applyFill="1" applyBorder="1" applyAlignment="1">
      <alignment horizontal="left" vertical="top" wrapText="1" indent="2"/>
    </xf>
    <xf numFmtId="0" fontId="68" fillId="0" borderId="112" xfId="0" applyFont="1" applyFill="1" applyBorder="1" applyAlignment="1">
      <alignment horizontal="left" wrapText="1" indent="1"/>
    </xf>
    <xf numFmtId="0" fontId="95" fillId="0" borderId="0" xfId="0" applyFont="1" applyFill="1" applyBorder="1" applyAlignment="1">
      <alignment horizontal="left" wrapText="1" indent="2"/>
    </xf>
    <xf numFmtId="0" fontId="98" fillId="0" borderId="109" xfId="0" applyFont="1" applyFill="1" applyBorder="1" applyAlignment="1">
      <alignment vertical="center"/>
    </xf>
    <xf numFmtId="0" fontId="98" fillId="0" borderId="110" xfId="0" applyFont="1" applyFill="1" applyBorder="1" applyAlignment="1">
      <alignment vertical="center"/>
    </xf>
    <xf numFmtId="0" fontId="95" fillId="0" borderId="110" xfId="0" applyFont="1" applyFill="1" applyBorder="1" applyAlignment="1">
      <alignment horizontal="center" vertical="center"/>
    </xf>
    <xf numFmtId="0" fontId="96" fillId="0" borderId="111" xfId="0" applyFont="1" applyFill="1" applyBorder="1" applyAlignment="1">
      <alignment horizontal="right" vertical="center"/>
    </xf>
    <xf numFmtId="0" fontId="98" fillId="0" borderId="0" xfId="0" applyFont="1" applyFill="1" applyBorder="1" applyAlignment="1">
      <alignment horizontal="left" vertical="center"/>
    </xf>
    <xf numFmtId="0" fontId="95" fillId="0" borderId="0" xfId="0" applyFont="1" applyFill="1"/>
    <xf numFmtId="190" fontId="98" fillId="0" borderId="0" xfId="24" applyNumberFormat="1" applyFont="1" applyFill="1"/>
    <xf numFmtId="0" fontId="95" fillId="0" borderId="109" xfId="0" applyFont="1" applyFill="1" applyBorder="1" applyAlignment="1">
      <alignment horizontal="center"/>
    </xf>
    <xf numFmtId="0" fontId="96" fillId="0" borderId="10" xfId="0" applyFont="1" applyFill="1" applyBorder="1" applyAlignment="1">
      <alignment horizontal="center" vertical="center" wrapText="1"/>
    </xf>
    <xf numFmtId="0" fontId="96" fillId="0" borderId="114" xfId="0" applyFont="1" applyFill="1" applyBorder="1"/>
    <xf numFmtId="0" fontId="98" fillId="0" borderId="114" xfId="0" applyFont="1" applyFill="1" applyBorder="1" applyAlignment="1">
      <alignment horizontal="left" indent="2"/>
    </xf>
    <xf numFmtId="0" fontId="98" fillId="0" borderId="108" xfId="0" applyFont="1" applyFill="1" applyBorder="1" applyAlignment="1">
      <alignment horizontal="left" indent="2"/>
    </xf>
    <xf numFmtId="0" fontId="95" fillId="0" borderId="108" xfId="0" applyFont="1" applyFill="1" applyBorder="1" applyAlignment="1">
      <alignment horizontal="left" indent="2"/>
    </xf>
    <xf numFmtId="0" fontId="95" fillId="0" borderId="114" xfId="0" applyFont="1" applyFill="1" applyBorder="1" applyAlignment="1">
      <alignment horizontal="left" wrapText="1" indent="2"/>
    </xf>
    <xf numFmtId="0" fontId="116" fillId="0" borderId="114" xfId="0" applyFont="1" applyFill="1" applyBorder="1"/>
    <xf numFmtId="0" fontId="95" fillId="0" borderId="114" xfId="0" applyFont="1" applyFill="1" applyBorder="1" applyAlignment="1">
      <alignment horizontal="left" indent="2"/>
    </xf>
    <xf numFmtId="0" fontId="98" fillId="0" borderId="0" xfId="0" applyFont="1" applyFill="1" applyAlignment="1"/>
    <xf numFmtId="0" fontId="98" fillId="0" borderId="0" xfId="0" applyFont="1" applyFill="1" applyAlignment="1">
      <alignment vertical="top"/>
    </xf>
    <xf numFmtId="0" fontId="122" fillId="0" borderId="169" xfId="0" applyFont="1" applyFill="1" applyBorder="1" applyAlignment="1">
      <alignment horizontal="center" vertical="center" wrapText="1"/>
    </xf>
    <xf numFmtId="0" fontId="96" fillId="0" borderId="62" xfId="0" applyFont="1" applyFill="1" applyBorder="1" applyAlignment="1">
      <alignment horizontal="center" vertical="center" wrapText="1"/>
    </xf>
    <xf numFmtId="0" fontId="96" fillId="0" borderId="59" xfId="0" applyFont="1" applyFill="1" applyBorder="1" applyAlignment="1">
      <alignment horizontal="center" vertical="center" wrapText="1"/>
    </xf>
    <xf numFmtId="0" fontId="122" fillId="0" borderId="168" xfId="0" applyNumberFormat="1" applyFont="1" applyFill="1" applyBorder="1" applyAlignment="1">
      <alignment vertical="center"/>
    </xf>
    <xf numFmtId="0" fontId="124" fillId="0" borderId="73" xfId="0" applyFont="1" applyFill="1" applyBorder="1" applyAlignment="1">
      <alignment vertical="center" wrapText="1"/>
    </xf>
    <xf numFmtId="0" fontId="122" fillId="0" borderId="15" xfId="0" applyNumberFormat="1" applyFont="1" applyFill="1" applyBorder="1" applyAlignment="1">
      <alignment vertical="center"/>
    </xf>
    <xf numFmtId="0" fontId="124" fillId="0" borderId="10" xfId="0" applyFont="1" applyFill="1" applyBorder="1" applyAlignment="1">
      <alignment vertical="center" wrapText="1"/>
    </xf>
    <xf numFmtId="0" fontId="122" fillId="0" borderId="15" xfId="0" applyFont="1" applyFill="1" applyBorder="1" applyAlignment="1">
      <alignment vertical="center"/>
    </xf>
    <xf numFmtId="0" fontId="122" fillId="0" borderId="21" xfId="0" applyFont="1" applyFill="1" applyBorder="1" applyAlignment="1">
      <alignment vertical="center"/>
    </xf>
    <xf numFmtId="0" fontId="124" fillId="0" borderId="62" xfId="0" applyFont="1" applyFill="1" applyBorder="1" applyAlignment="1">
      <alignment vertical="center" wrapText="1"/>
    </xf>
    <xf numFmtId="0" fontId="122" fillId="0" borderId="18" xfId="0" applyNumberFormat="1" applyFont="1" applyFill="1" applyBorder="1" applyAlignment="1">
      <alignment vertical="center"/>
    </xf>
    <xf numFmtId="0" fontId="124" fillId="0" borderId="13" xfId="0" applyFont="1" applyFill="1" applyBorder="1" applyAlignment="1">
      <alignment vertical="center" wrapText="1"/>
    </xf>
    <xf numFmtId="0" fontId="122" fillId="0" borderId="87" xfId="0" applyFont="1" applyFill="1" applyBorder="1" applyAlignment="1">
      <alignment vertical="center"/>
    </xf>
    <xf numFmtId="0" fontId="124" fillId="0" borderId="88" xfId="0" applyFont="1" applyFill="1" applyBorder="1" applyAlignment="1">
      <alignment vertical="center" wrapText="1"/>
    </xf>
    <xf numFmtId="0" fontId="92" fillId="0" borderId="10" xfId="0" applyFont="1" applyFill="1" applyBorder="1" applyAlignment="1">
      <alignment horizontal="center" vertical="center"/>
    </xf>
    <xf numFmtId="0" fontId="98" fillId="0" borderId="10" xfId="0" applyFont="1" applyFill="1" applyBorder="1"/>
    <xf numFmtId="175" fontId="98" fillId="0" borderId="10" xfId="0" applyNumberFormat="1" applyFont="1" applyFill="1" applyBorder="1"/>
    <xf numFmtId="207" fontId="98" fillId="0" borderId="10" xfId="4" applyNumberFormat="1" applyFont="1" applyFill="1" applyBorder="1"/>
    <xf numFmtId="183" fontId="98" fillId="0" borderId="0" xfId="4" applyNumberFormat="1" applyFont="1" applyFill="1"/>
    <xf numFmtId="175" fontId="96" fillId="0" borderId="0" xfId="1" applyNumberFormat="1" applyFont="1" applyFill="1" applyBorder="1"/>
    <xf numFmtId="0" fontId="98" fillId="0" borderId="0" xfId="0" applyFont="1" applyFill="1" applyAlignment="1">
      <alignment horizontal="left" vertical="center"/>
    </xf>
    <xf numFmtId="207" fontId="98" fillId="0" borderId="0" xfId="4" applyNumberFormat="1" applyFont="1" applyFill="1" applyBorder="1"/>
    <xf numFmtId="189" fontId="98" fillId="0" borderId="0" xfId="0" applyNumberFormat="1" applyFont="1" applyFill="1"/>
    <xf numFmtId="0" fontId="92" fillId="0" borderId="18" xfId="0" applyFont="1" applyFill="1" applyBorder="1"/>
    <xf numFmtId="0" fontId="92" fillId="0" borderId="20" xfId="0" applyFont="1" applyFill="1" applyBorder="1"/>
    <xf numFmtId="0" fontId="74" fillId="0" borderId="19" xfId="0" applyFont="1" applyFill="1" applyBorder="1"/>
    <xf numFmtId="172" fontId="118" fillId="0" borderId="20" xfId="1" applyNumberFormat="1" applyFont="1" applyFill="1" applyBorder="1"/>
    <xf numFmtId="0" fontId="74" fillId="0" borderId="38" xfId="0" applyFont="1" applyFill="1" applyBorder="1"/>
    <xf numFmtId="172" fontId="118" fillId="0" borderId="0" xfId="1" applyNumberFormat="1" applyFont="1" applyFill="1" applyBorder="1"/>
    <xf numFmtId="0" fontId="92" fillId="0" borderId="15" xfId="0" applyFont="1" applyFill="1" applyBorder="1" applyAlignment="1">
      <alignment horizontal="right"/>
    </xf>
    <xf numFmtId="0" fontId="92" fillId="0" borderId="24" xfId="0" applyFont="1" applyFill="1" applyBorder="1" applyAlignment="1">
      <alignment horizontal="left"/>
    </xf>
    <xf numFmtId="0" fontId="74" fillId="0" borderId="9" xfId="0" applyFont="1" applyFill="1" applyBorder="1"/>
    <xf numFmtId="172" fontId="118" fillId="0" borderId="26" xfId="1" applyNumberFormat="1" applyFont="1" applyFill="1" applyBorder="1"/>
    <xf numFmtId="0" fontId="92" fillId="0" borderId="21" xfId="0" applyFont="1" applyFill="1" applyBorder="1" applyAlignment="1">
      <alignment horizontal="right"/>
    </xf>
    <xf numFmtId="0" fontId="92" fillId="0" borderId="118" xfId="0" applyFont="1" applyFill="1" applyBorder="1" applyAlignment="1">
      <alignment horizontal="left"/>
    </xf>
    <xf numFmtId="0" fontId="95" fillId="0" borderId="25" xfId="0" applyFont="1" applyFill="1" applyBorder="1"/>
    <xf numFmtId="0" fontId="111" fillId="0" borderId="18" xfId="0" applyFont="1" applyFill="1" applyBorder="1"/>
    <xf numFmtId="0" fontId="92" fillId="0" borderId="19" xfId="0" applyFont="1" applyFill="1" applyBorder="1"/>
    <xf numFmtId="0" fontId="74" fillId="0" borderId="30" xfId="0" applyFont="1" applyFill="1" applyBorder="1"/>
    <xf numFmtId="172" fontId="118" fillId="0" borderId="28" xfId="1" applyNumberFormat="1" applyFont="1" applyFill="1" applyBorder="1" applyAlignment="1">
      <alignment horizontal="left"/>
    </xf>
    <xf numFmtId="172" fontId="118" fillId="0" borderId="0" xfId="1" applyNumberFormat="1" applyFont="1" applyFill="1" applyBorder="1" applyAlignment="1">
      <alignment horizontal="left"/>
    </xf>
    <xf numFmtId="0" fontId="96" fillId="0" borderId="21" xfId="0" applyFont="1" applyFill="1" applyBorder="1"/>
    <xf numFmtId="0" fontId="92" fillId="0" borderId="117" xfId="0" applyFont="1" applyFill="1" applyBorder="1"/>
    <xf numFmtId="0" fontId="92" fillId="0" borderId="118" xfId="0" applyFont="1" applyFill="1" applyBorder="1"/>
    <xf numFmtId="172" fontId="118" fillId="0" borderId="24" xfId="1" applyNumberFormat="1" applyFont="1" applyFill="1" applyBorder="1"/>
    <xf numFmtId="0" fontId="74" fillId="0" borderId="16" xfId="0" applyFont="1" applyFill="1" applyBorder="1"/>
    <xf numFmtId="0" fontId="96" fillId="0" borderId="14" xfId="0" applyFont="1" applyFill="1" applyBorder="1" applyAlignment="1">
      <alignment horizontal="center"/>
    </xf>
    <xf numFmtId="0" fontId="96" fillId="0" borderId="10" xfId="0" applyFont="1" applyFill="1" applyBorder="1" applyAlignment="1">
      <alignment horizontal="center"/>
    </xf>
    <xf numFmtId="0" fontId="96" fillId="0" borderId="17" xfId="0" applyFont="1" applyFill="1" applyBorder="1" applyAlignment="1">
      <alignment horizontal="center"/>
    </xf>
    <xf numFmtId="172" fontId="96" fillId="0" borderId="28" xfId="1" applyNumberFormat="1" applyFont="1" applyFill="1" applyBorder="1" applyAlignment="1">
      <alignment horizontal="center"/>
    </xf>
    <xf numFmtId="172" fontId="96" fillId="0" borderId="0" xfId="1" applyNumberFormat="1" applyFont="1" applyFill="1" applyBorder="1" applyAlignment="1">
      <alignment horizontal="center"/>
    </xf>
    <xf numFmtId="0" fontId="74" fillId="0" borderId="35" xfId="0" applyFont="1" applyFill="1" applyBorder="1"/>
    <xf numFmtId="175" fontId="74" fillId="0" borderId="10" xfId="23" applyNumberFormat="1" applyFont="1" applyFill="1" applyBorder="1"/>
    <xf numFmtId="183" fontId="95" fillId="0" borderId="10" xfId="4" applyNumberFormat="1" applyFont="1" applyFill="1" applyBorder="1"/>
    <xf numFmtId="200" fontId="95" fillId="0" borderId="28" xfId="1" applyNumberFormat="1" applyFont="1" applyFill="1" applyBorder="1"/>
    <xf numFmtId="200" fontId="98" fillId="0" borderId="0" xfId="0" applyNumberFormat="1" applyFont="1" applyFill="1"/>
    <xf numFmtId="200" fontId="95" fillId="0" borderId="0" xfId="1" applyNumberFormat="1" applyFont="1" applyFill="1" applyBorder="1"/>
    <xf numFmtId="176" fontId="74" fillId="0" borderId="10" xfId="1" applyNumberFormat="1" applyFont="1" applyFill="1" applyBorder="1"/>
    <xf numFmtId="177" fontId="97" fillId="0" borderId="17" xfId="5" applyNumberFormat="1" applyFont="1" applyFill="1" applyBorder="1"/>
    <xf numFmtId="166" fontId="95" fillId="0" borderId="10" xfId="4" applyFont="1" applyFill="1" applyBorder="1"/>
    <xf numFmtId="172" fontId="95" fillId="0" borderId="28" xfId="1" applyNumberFormat="1" applyFont="1" applyFill="1" applyBorder="1"/>
    <xf numFmtId="172" fontId="95" fillId="0" borderId="0" xfId="1" applyNumberFormat="1" applyFont="1" applyFill="1" applyBorder="1"/>
    <xf numFmtId="0" fontId="74" fillId="0" borderId="15" xfId="0" applyFont="1" applyFill="1" applyBorder="1"/>
    <xf numFmtId="0" fontId="107" fillId="0" borderId="10" xfId="0" applyFont="1" applyFill="1" applyBorder="1"/>
    <xf numFmtId="172" fontId="125" fillId="0" borderId="28" xfId="1" applyNumberFormat="1" applyFont="1" applyFill="1" applyBorder="1"/>
    <xf numFmtId="172" fontId="125" fillId="0" borderId="0" xfId="1" applyNumberFormat="1" applyFont="1" applyFill="1" applyBorder="1"/>
    <xf numFmtId="0" fontId="95" fillId="0" borderId="14" xfId="0" applyFont="1" applyFill="1" applyBorder="1"/>
    <xf numFmtId="0" fontId="74" fillId="0" borderId="10" xfId="0" applyFont="1" applyFill="1" applyBorder="1" applyAlignment="1">
      <alignment horizontal="center"/>
    </xf>
    <xf numFmtId="174" fontId="95" fillId="0" borderId="17" xfId="5" applyNumberFormat="1" applyFont="1" applyFill="1" applyBorder="1"/>
    <xf numFmtId="172" fontId="95" fillId="0" borderId="10" xfId="1" applyNumberFormat="1" applyFont="1" applyFill="1" applyBorder="1"/>
    <xf numFmtId="0" fontId="95" fillId="0" borderId="10" xfId="0" applyFont="1" applyFill="1" applyBorder="1" applyAlignment="1">
      <alignment horizontal="center"/>
    </xf>
    <xf numFmtId="175" fontId="95" fillId="0" borderId="28" xfId="1" applyNumberFormat="1" applyFont="1" applyFill="1" applyBorder="1"/>
    <xf numFmtId="175" fontId="95" fillId="0" borderId="0" xfId="1" applyNumberFormat="1" applyFont="1" applyFill="1" applyBorder="1"/>
    <xf numFmtId="175" fontId="74" fillId="0" borderId="0" xfId="0" applyNumberFormat="1" applyFont="1" applyFill="1" applyBorder="1"/>
    <xf numFmtId="175" fontId="108" fillId="0" borderId="10" xfId="0" applyNumberFormat="1" applyFont="1" applyFill="1" applyBorder="1"/>
    <xf numFmtId="175" fontId="125" fillId="0" borderId="28" xfId="1" applyNumberFormat="1" applyFont="1" applyFill="1" applyBorder="1"/>
    <xf numFmtId="175" fontId="125" fillId="0" borderId="0" xfId="1" applyNumberFormat="1" applyFont="1" applyFill="1" applyBorder="1"/>
    <xf numFmtId="0" fontId="74" fillId="0" borderId="21" xfId="0" applyFont="1" applyFill="1" applyBorder="1"/>
    <xf numFmtId="175" fontId="74" fillId="0" borderId="117" xfId="0" applyNumberFormat="1" applyFont="1" applyFill="1" applyBorder="1"/>
    <xf numFmtId="175" fontId="107" fillId="0" borderId="117" xfId="0" applyNumberFormat="1" applyFont="1" applyFill="1" applyBorder="1"/>
    <xf numFmtId="175" fontId="96" fillId="0" borderId="117" xfId="0" applyNumberFormat="1" applyFont="1" applyFill="1" applyBorder="1"/>
    <xf numFmtId="175" fontId="96" fillId="0" borderId="118" xfId="1" applyNumberFormat="1" applyFont="1" applyFill="1" applyBorder="1"/>
    <xf numFmtId="0" fontId="98" fillId="0" borderId="19" xfId="0" applyFont="1" applyFill="1" applyBorder="1"/>
    <xf numFmtId="0" fontId="98" fillId="0" borderId="117" xfId="0" applyFont="1" applyFill="1" applyBorder="1"/>
    <xf numFmtId="0" fontId="98" fillId="0" borderId="15" xfId="0" applyFont="1" applyFill="1" applyBorder="1"/>
    <xf numFmtId="0" fontId="98" fillId="0" borderId="24" xfId="0" applyFont="1" applyFill="1" applyBorder="1"/>
    <xf numFmtId="0" fontId="74" fillId="0" borderId="10" xfId="308" applyFont="1" applyFill="1" applyBorder="1"/>
    <xf numFmtId="175" fontId="74" fillId="0" borderId="22" xfId="0" applyNumberFormat="1" applyFont="1" applyFill="1" applyBorder="1"/>
    <xf numFmtId="175" fontId="107" fillId="0" borderId="22" xfId="0" applyNumberFormat="1" applyFont="1" applyFill="1" applyBorder="1"/>
    <xf numFmtId="175" fontId="96" fillId="0" borderId="22" xfId="0" applyNumberFormat="1" applyFont="1" applyFill="1" applyBorder="1"/>
    <xf numFmtId="175" fontId="96" fillId="0" borderId="23" xfId="1" applyNumberFormat="1" applyFont="1" applyFill="1" applyBorder="1"/>
    <xf numFmtId="1" fontId="68" fillId="0" borderId="0" xfId="0" applyNumberFormat="1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95" fillId="0" borderId="10" xfId="8" applyFont="1" applyFill="1" applyBorder="1" applyAlignment="1">
      <alignment vertical="top"/>
    </xf>
    <xf numFmtId="0" fontId="95" fillId="0" borderId="10" xfId="8" applyFont="1" applyFill="1" applyBorder="1" applyAlignment="1">
      <alignment horizontal="center" vertical="center"/>
    </xf>
    <xf numFmtId="0" fontId="95" fillId="0" borderId="0" xfId="0" applyNumberFormat="1" applyFont="1" applyFill="1" applyBorder="1"/>
    <xf numFmtId="0" fontId="95" fillId="0" borderId="0" xfId="8" applyFont="1" applyFill="1" applyBorder="1" applyAlignment="1">
      <alignment horizontal="left" vertical="center"/>
    </xf>
    <xf numFmtId="170" fontId="95" fillId="0" borderId="0" xfId="1" applyNumberFormat="1" applyFont="1" applyFill="1" applyBorder="1"/>
    <xf numFmtId="9" fontId="95" fillId="0" borderId="0" xfId="0" applyNumberFormat="1" applyFont="1" applyFill="1" applyBorder="1"/>
    <xf numFmtId="0" fontId="95" fillId="0" borderId="10" xfId="0" applyFont="1" applyFill="1" applyBorder="1"/>
    <xf numFmtId="170" fontId="95" fillId="0" borderId="10" xfId="1" applyNumberFormat="1" applyFont="1" applyFill="1" applyBorder="1"/>
    <xf numFmtId="170" fontId="95" fillId="0" borderId="114" xfId="0" applyNumberFormat="1" applyFont="1" applyFill="1" applyBorder="1"/>
    <xf numFmtId="170" fontId="95" fillId="0" borderId="0" xfId="1" applyNumberFormat="1" applyFont="1" applyFill="1"/>
    <xf numFmtId="0" fontId="95" fillId="0" borderId="10" xfId="8" applyFont="1" applyFill="1" applyBorder="1" applyAlignment="1">
      <alignment horizontal="center" vertical="center" wrapText="1"/>
    </xf>
    <xf numFmtId="1" fontId="70" fillId="0" borderId="0" xfId="0" applyNumberFormat="1" applyFont="1" applyFill="1" applyBorder="1" applyAlignment="1">
      <alignment horizontal="center"/>
    </xf>
    <xf numFmtId="3" fontId="70" fillId="0" borderId="0" xfId="0" applyNumberFormat="1" applyFont="1" applyFill="1" applyBorder="1"/>
    <xf numFmtId="0" fontId="95" fillId="0" borderId="10" xfId="0" applyNumberFormat="1" applyFont="1" applyFill="1" applyBorder="1"/>
    <xf numFmtId="3" fontId="95" fillId="0" borderId="0" xfId="0" applyNumberFormat="1" applyFont="1" applyFill="1" applyBorder="1" applyAlignment="1">
      <alignment horizontal="center"/>
    </xf>
    <xf numFmtId="183" fontId="95" fillId="0" borderId="0" xfId="4" applyNumberFormat="1" applyFont="1" applyFill="1"/>
    <xf numFmtId="0" fontId="95" fillId="0" borderId="11" xfId="0" applyFont="1" applyFill="1" applyBorder="1"/>
    <xf numFmtId="170" fontId="93" fillId="65" borderId="10" xfId="1" applyNumberFormat="1" applyFont="1" applyFill="1" applyBorder="1" applyAlignment="1"/>
    <xf numFmtId="0" fontId="95" fillId="0" borderId="0" xfId="8" applyFont="1" applyFill="1" applyBorder="1" applyAlignment="1">
      <alignment vertical="top"/>
    </xf>
    <xf numFmtId="170" fontId="95" fillId="0" borderId="0" xfId="1" applyNumberFormat="1" applyFont="1" applyFill="1" applyBorder="1" applyAlignment="1"/>
    <xf numFmtId="170" fontId="95" fillId="2" borderId="0" xfId="1" applyNumberFormat="1" applyFont="1" applyFill="1" applyBorder="1"/>
    <xf numFmtId="0" fontId="96" fillId="0" borderId="0" xfId="0" applyFont="1" applyFill="1" applyAlignment="1">
      <alignment vertical="center"/>
    </xf>
    <xf numFmtId="0" fontId="96" fillId="0" borderId="0" xfId="0" applyFont="1" applyFill="1" applyBorder="1" applyAlignment="1">
      <alignment vertical="center"/>
    </xf>
    <xf numFmtId="0" fontId="96" fillId="0" borderId="0" xfId="0" applyFont="1" applyFill="1" applyBorder="1" applyAlignment="1">
      <alignment horizontal="center" vertical="center" wrapText="1"/>
    </xf>
    <xf numFmtId="170" fontId="95" fillId="0" borderId="0" xfId="0" applyNumberFormat="1" applyFont="1" applyFill="1" applyBorder="1"/>
    <xf numFmtId="170" fontId="95" fillId="0" borderId="10" xfId="0" applyNumberFormat="1" applyFont="1" applyFill="1" applyBorder="1"/>
    <xf numFmtId="170" fontId="95" fillId="0" borderId="0" xfId="0" applyNumberFormat="1" applyFont="1" applyFill="1"/>
    <xf numFmtId="10" fontId="95" fillId="0" borderId="0" xfId="0" applyNumberFormat="1" applyFont="1" applyFill="1" applyAlignment="1">
      <alignment horizontal="center"/>
    </xf>
    <xf numFmtId="0" fontId="95" fillId="0" borderId="0" xfId="0" applyFont="1" applyFill="1" applyAlignment="1">
      <alignment wrapText="1"/>
    </xf>
    <xf numFmtId="0" fontId="95" fillId="0" borderId="0" xfId="0" applyFont="1" applyFill="1" applyBorder="1" applyAlignment="1">
      <alignment wrapText="1"/>
    </xf>
    <xf numFmtId="166" fontId="95" fillId="0" borderId="0" xfId="4" applyFont="1" applyFill="1"/>
    <xf numFmtId="183" fontId="95" fillId="0" borderId="10" xfId="4" applyNumberFormat="1" applyFont="1" applyFill="1" applyBorder="1" applyAlignment="1">
      <alignment horizontal="left" vertical="center"/>
    </xf>
    <xf numFmtId="170" fontId="96" fillId="0" borderId="10" xfId="0" applyNumberFormat="1" applyFont="1" applyFill="1" applyBorder="1"/>
    <xf numFmtId="43" fontId="95" fillId="0" borderId="0" xfId="0" applyNumberFormat="1" applyFont="1" applyFill="1"/>
    <xf numFmtId="9" fontId="95" fillId="0" borderId="0" xfId="24" applyFont="1" applyFill="1"/>
    <xf numFmtId="0" fontId="95" fillId="2" borderId="0" xfId="0" applyFont="1" applyFill="1"/>
    <xf numFmtId="0" fontId="95" fillId="2" borderId="0" xfId="0" applyFont="1" applyFill="1" applyBorder="1"/>
    <xf numFmtId="0" fontId="95" fillId="2" borderId="0" xfId="8" applyFont="1" applyFill="1" applyBorder="1" applyAlignment="1">
      <alignment horizontal="center" vertical="center" wrapText="1"/>
    </xf>
    <xf numFmtId="0" fontId="95" fillId="0" borderId="0" xfId="8" applyFont="1" applyFill="1" applyBorder="1" applyAlignment="1">
      <alignment horizontal="center" vertical="center" wrapText="1"/>
    </xf>
    <xf numFmtId="43" fontId="95" fillId="2" borderId="0" xfId="0" applyNumberFormat="1" applyFont="1" applyFill="1" applyBorder="1"/>
    <xf numFmtId="170" fontId="96" fillId="2" borderId="0" xfId="0" applyNumberFormat="1" applyFont="1" applyFill="1" applyBorder="1"/>
    <xf numFmtId="170" fontId="96" fillId="0" borderId="0" xfId="0" applyNumberFormat="1" applyFont="1" applyFill="1" applyBorder="1"/>
    <xf numFmtId="201" fontId="95" fillId="0" borderId="0" xfId="4" applyNumberFormat="1" applyFont="1" applyFill="1"/>
    <xf numFmtId="170" fontId="98" fillId="0" borderId="0" xfId="0" applyNumberFormat="1" applyFont="1"/>
    <xf numFmtId="0" fontId="126" fillId="0" borderId="0" xfId="0" applyFont="1"/>
    <xf numFmtId="0" fontId="96" fillId="0" borderId="10" xfId="8" applyFont="1" applyFill="1" applyBorder="1" applyAlignment="1">
      <alignment horizontal="center" vertical="center"/>
    </xf>
    <xf numFmtId="0" fontId="111" fillId="0" borderId="0" xfId="0" applyFont="1" applyFill="1"/>
    <xf numFmtId="0" fontId="96" fillId="2" borderId="0" xfId="8" applyFont="1" applyFill="1" applyBorder="1" applyAlignment="1">
      <alignment horizontal="center" vertical="center" wrapText="1"/>
    </xf>
    <xf numFmtId="0" fontId="73" fillId="0" borderId="0" xfId="0" applyFont="1" applyFill="1"/>
    <xf numFmtId="0" fontId="95" fillId="0" borderId="10" xfId="8" applyFont="1" applyFill="1" applyBorder="1" applyAlignment="1"/>
    <xf numFmtId="170" fontId="95" fillId="0" borderId="10" xfId="1" applyNumberFormat="1" applyFont="1" applyFill="1" applyBorder="1" applyAlignment="1">
      <alignment horizontal="right" vertical="center"/>
    </xf>
    <xf numFmtId="0" fontId="95" fillId="2" borderId="0" xfId="8" applyFont="1" applyFill="1" applyBorder="1" applyAlignment="1">
      <alignment horizontal="center"/>
    </xf>
    <xf numFmtId="170" fontId="95" fillId="2" borderId="0" xfId="1" applyNumberFormat="1" applyFont="1" applyFill="1" applyBorder="1" applyAlignment="1">
      <alignment horizontal="right" vertical="center"/>
    </xf>
    <xf numFmtId="0" fontId="92" fillId="0" borderId="10" xfId="0" applyFont="1" applyFill="1" applyBorder="1" applyAlignment="1">
      <alignment horizontal="center" vertical="center" wrapText="1"/>
    </xf>
    <xf numFmtId="0" fontId="92" fillId="0" borderId="0" xfId="0" applyFont="1" applyFill="1" applyAlignment="1">
      <alignment horizontal="center" vertical="center"/>
    </xf>
    <xf numFmtId="0" fontId="74" fillId="0" borderId="10" xfId="0" applyFont="1" applyFill="1" applyBorder="1" applyAlignment="1"/>
    <xf numFmtId="175" fontId="74" fillId="0" borderId="10" xfId="0" applyNumberFormat="1" applyFont="1" applyFill="1" applyBorder="1"/>
    <xf numFmtId="0" fontId="74" fillId="0" borderId="0" xfId="0" applyFont="1" applyFill="1" applyAlignment="1"/>
    <xf numFmtId="0" fontId="96" fillId="0" borderId="18" xfId="0" applyFont="1" applyFill="1" applyBorder="1"/>
    <xf numFmtId="170" fontId="95" fillId="0" borderId="20" xfId="1" applyNumberFormat="1" applyFont="1" applyFill="1" applyBorder="1"/>
    <xf numFmtId="0" fontId="95" fillId="0" borderId="19" xfId="0" applyFont="1" applyFill="1" applyBorder="1"/>
    <xf numFmtId="172" fontId="118" fillId="0" borderId="20" xfId="17" applyNumberFormat="1" applyFont="1" applyFill="1" applyBorder="1"/>
    <xf numFmtId="0" fontId="95" fillId="0" borderId="38" xfId="0" applyFont="1" applyFill="1" applyBorder="1"/>
    <xf numFmtId="0" fontId="96" fillId="0" borderId="15" xfId="0" applyFont="1" applyFill="1" applyBorder="1" applyAlignment="1">
      <alignment horizontal="right" vertical="center"/>
    </xf>
    <xf numFmtId="0" fontId="96" fillId="0" borderId="24" xfId="0" applyFont="1" applyFill="1" applyBorder="1" applyAlignment="1">
      <alignment horizontal="left" vertical="center"/>
    </xf>
    <xf numFmtId="0" fontId="95" fillId="0" borderId="0" xfId="0" applyFont="1" applyFill="1" applyBorder="1" applyAlignment="1">
      <alignment vertical="center"/>
    </xf>
    <xf numFmtId="188" fontId="95" fillId="0" borderId="22" xfId="0" applyNumberFormat="1" applyFont="1" applyFill="1" applyBorder="1" applyAlignment="1">
      <alignment vertical="center"/>
    </xf>
    <xf numFmtId="172" fontId="118" fillId="0" borderId="23" xfId="17" applyNumberFormat="1" applyFont="1" applyFill="1" applyBorder="1" applyAlignment="1">
      <alignment vertical="center"/>
    </xf>
    <xf numFmtId="0" fontId="96" fillId="0" borderId="21" xfId="0" applyFont="1" applyFill="1" applyBorder="1" applyAlignment="1">
      <alignment horizontal="right" vertical="center"/>
    </xf>
    <xf numFmtId="0" fontId="96" fillId="0" borderId="118" xfId="0" applyFont="1" applyFill="1" applyBorder="1" applyAlignment="1">
      <alignment horizontal="left" vertical="center"/>
    </xf>
    <xf numFmtId="0" fontId="95" fillId="0" borderId="71" xfId="0" applyFont="1" applyFill="1" applyBorder="1" applyAlignment="1">
      <alignment vertical="center"/>
    </xf>
    <xf numFmtId="0" fontId="96" fillId="0" borderId="18" xfId="0" applyFont="1" applyFill="1" applyBorder="1" applyAlignment="1">
      <alignment vertical="center"/>
    </xf>
    <xf numFmtId="170" fontId="96" fillId="0" borderId="19" xfId="1" applyNumberFormat="1" applyFont="1" applyFill="1" applyBorder="1" applyAlignment="1">
      <alignment vertical="center"/>
    </xf>
    <xf numFmtId="0" fontId="96" fillId="0" borderId="20" xfId="0" applyFont="1" applyFill="1" applyBorder="1" applyAlignment="1">
      <alignment vertical="center"/>
    </xf>
    <xf numFmtId="0" fontId="95" fillId="0" borderId="73" xfId="0" applyFont="1" applyFill="1" applyBorder="1" applyAlignment="1">
      <alignment vertical="center"/>
    </xf>
    <xf numFmtId="172" fontId="118" fillId="0" borderId="72" xfId="17" applyNumberFormat="1" applyFont="1" applyFill="1" applyBorder="1" applyAlignment="1">
      <alignment horizontal="center" vertical="center"/>
    </xf>
    <xf numFmtId="0" fontId="125" fillId="0" borderId="21" xfId="0" applyFont="1" applyFill="1" applyBorder="1" applyAlignment="1">
      <alignment vertical="top"/>
    </xf>
    <xf numFmtId="0" fontId="125" fillId="0" borderId="117" xfId="0" applyFont="1" applyFill="1" applyBorder="1" applyAlignment="1">
      <alignment vertical="top"/>
    </xf>
    <xf numFmtId="0" fontId="125" fillId="0" borderId="118" xfId="0" applyFont="1" applyFill="1" applyBorder="1" applyAlignment="1">
      <alignment vertical="top"/>
    </xf>
    <xf numFmtId="0" fontId="118" fillId="0" borderId="0" xfId="0" applyFont="1" applyFill="1" applyBorder="1" applyAlignment="1">
      <alignment vertical="top"/>
    </xf>
    <xf numFmtId="0" fontId="118" fillId="0" borderId="24" xfId="0" applyFont="1" applyFill="1" applyBorder="1" applyAlignment="1">
      <alignment vertical="top"/>
    </xf>
    <xf numFmtId="0" fontId="96" fillId="0" borderId="15" xfId="0" applyFont="1" applyFill="1" applyBorder="1"/>
    <xf numFmtId="172" fontId="118" fillId="0" borderId="24" xfId="17" applyNumberFormat="1" applyFont="1" applyFill="1" applyBorder="1"/>
    <xf numFmtId="0" fontId="96" fillId="0" borderId="87" xfId="0" applyFont="1" applyFill="1" applyBorder="1" applyAlignment="1">
      <alignment horizontal="center" vertical="center"/>
    </xf>
    <xf numFmtId="170" fontId="96" fillId="0" borderId="88" xfId="1" applyNumberFormat="1" applyFont="1" applyFill="1" applyBorder="1" applyAlignment="1">
      <alignment horizontal="center" vertical="center"/>
    </xf>
    <xf numFmtId="0" fontId="96" fillId="0" borderId="88" xfId="0" applyFont="1" applyFill="1" applyBorder="1" applyAlignment="1">
      <alignment horizontal="center"/>
    </xf>
    <xf numFmtId="172" fontId="96" fillId="0" borderId="83" xfId="1" applyNumberFormat="1" applyFont="1" applyFill="1" applyBorder="1" applyAlignment="1">
      <alignment horizontal="center"/>
    </xf>
    <xf numFmtId="0" fontId="96" fillId="0" borderId="88" xfId="0" applyFont="1" applyFill="1" applyBorder="1" applyAlignment="1">
      <alignment horizontal="center" vertical="center"/>
    </xf>
    <xf numFmtId="0" fontId="95" fillId="0" borderId="34" xfId="0" applyFont="1" applyFill="1" applyBorder="1" applyAlignment="1"/>
    <xf numFmtId="176" fontId="74" fillId="0" borderId="11" xfId="1" applyNumberFormat="1" applyFont="1" applyFill="1" applyBorder="1"/>
    <xf numFmtId="179" fontId="95" fillId="0" borderId="30" xfId="0" applyNumberFormat="1" applyFont="1" applyFill="1" applyBorder="1" applyAlignment="1">
      <alignment horizontal="center"/>
    </xf>
    <xf numFmtId="183" fontId="95" fillId="0" borderId="11" xfId="4" applyNumberFormat="1" applyFont="1" applyFill="1" applyBorder="1"/>
    <xf numFmtId="172" fontId="95" fillId="0" borderId="41" xfId="1" applyNumberFormat="1" applyFont="1" applyFill="1" applyBorder="1"/>
    <xf numFmtId="0" fontId="95" fillId="0" borderId="15" xfId="0" applyFont="1" applyFill="1" applyBorder="1"/>
    <xf numFmtId="175" fontId="108" fillId="0" borderId="67" xfId="0" applyNumberFormat="1" applyFont="1" applyFill="1" applyBorder="1"/>
    <xf numFmtId="175" fontId="118" fillId="0" borderId="89" xfId="17" applyNumberFormat="1" applyFont="1" applyFill="1" applyBorder="1"/>
    <xf numFmtId="175" fontId="95" fillId="0" borderId="0" xfId="0" applyNumberFormat="1" applyFont="1" applyFill="1" applyBorder="1"/>
    <xf numFmtId="0" fontId="96" fillId="0" borderId="87" xfId="0" applyFont="1" applyFill="1" applyBorder="1" applyAlignment="1">
      <alignment horizontal="center"/>
    </xf>
    <xf numFmtId="170" fontId="96" fillId="0" borderId="88" xfId="1" applyNumberFormat="1" applyFont="1" applyFill="1" applyBorder="1" applyAlignment="1">
      <alignment horizontal="center"/>
    </xf>
    <xf numFmtId="175" fontId="96" fillId="0" borderId="88" xfId="0" applyNumberFormat="1" applyFont="1" applyFill="1" applyBorder="1" applyAlignment="1">
      <alignment horizontal="center"/>
    </xf>
    <xf numFmtId="172" fontId="96" fillId="0" borderId="83" xfId="17" applyNumberFormat="1" applyFont="1" applyFill="1" applyBorder="1" applyAlignment="1">
      <alignment horizontal="center"/>
    </xf>
    <xf numFmtId="0" fontId="96" fillId="0" borderId="34" xfId="0" applyFont="1" applyFill="1" applyBorder="1" applyAlignment="1">
      <alignment horizontal="center"/>
    </xf>
    <xf numFmtId="170" fontId="96" fillId="0" borderId="11" xfId="1" applyNumberFormat="1" applyFont="1" applyFill="1" applyBorder="1" applyAlignment="1">
      <alignment horizontal="center"/>
    </xf>
    <xf numFmtId="0" fontId="96" fillId="0" borderId="11" xfId="0" applyFont="1" applyFill="1" applyBorder="1" applyAlignment="1">
      <alignment horizontal="center"/>
    </xf>
    <xf numFmtId="175" fontId="95" fillId="0" borderId="11" xfId="17" applyNumberFormat="1" applyFont="1" applyFill="1" applyBorder="1"/>
    <xf numFmtId="175" fontId="96" fillId="0" borderId="41" xfId="17" applyNumberFormat="1" applyFont="1" applyFill="1" applyBorder="1" applyAlignment="1">
      <alignment horizontal="center"/>
    </xf>
    <xf numFmtId="170" fontId="96" fillId="0" borderId="10" xfId="1" applyNumberFormat="1" applyFont="1" applyFill="1" applyBorder="1" applyAlignment="1">
      <alignment horizontal="center"/>
    </xf>
    <xf numFmtId="175" fontId="95" fillId="0" borderId="10" xfId="17" applyNumberFormat="1" applyFont="1" applyFill="1" applyBorder="1"/>
    <xf numFmtId="175" fontId="96" fillId="0" borderId="28" xfId="17" applyNumberFormat="1" applyFont="1" applyFill="1" applyBorder="1" applyAlignment="1">
      <alignment horizontal="center"/>
    </xf>
    <xf numFmtId="172" fontId="74" fillId="0" borderId="10" xfId="10" applyNumberFormat="1" applyFont="1" applyFill="1" applyBorder="1"/>
    <xf numFmtId="0" fontId="95" fillId="0" borderId="34" xfId="0" applyFont="1" applyFill="1" applyBorder="1"/>
    <xf numFmtId="170" fontId="95" fillId="0" borderId="11" xfId="1" applyNumberFormat="1" applyFont="1" applyFill="1" applyBorder="1"/>
    <xf numFmtId="0" fontId="95" fillId="0" borderId="37" xfId="0" applyFont="1" applyFill="1" applyBorder="1" applyAlignment="1">
      <alignment horizontal="center"/>
    </xf>
    <xf numFmtId="0" fontId="95" fillId="0" borderId="21" xfId="0" applyFont="1" applyFill="1" applyBorder="1"/>
    <xf numFmtId="170" fontId="95" fillId="0" borderId="22" xfId="1" applyNumberFormat="1" applyFont="1" applyFill="1" applyBorder="1"/>
    <xf numFmtId="0" fontId="107" fillId="0" borderId="22" xfId="0" applyFont="1" applyFill="1" applyBorder="1"/>
    <xf numFmtId="0" fontId="92" fillId="0" borderId="0" xfId="0" applyFont="1" applyFill="1" applyAlignment="1">
      <alignment horizontal="center" vertical="center" wrapText="1"/>
    </xf>
    <xf numFmtId="0" fontId="92" fillId="0" borderId="10" xfId="0" applyFont="1" applyFill="1" applyBorder="1" applyAlignment="1">
      <alignment horizontal="center" wrapText="1"/>
    </xf>
    <xf numFmtId="0" fontId="92" fillId="0" borderId="0" xfId="0" applyFont="1" applyFill="1" applyAlignment="1">
      <alignment horizontal="center" wrapText="1"/>
    </xf>
    <xf numFmtId="175" fontId="74" fillId="0" borderId="10" xfId="0" applyNumberFormat="1" applyFont="1" applyFill="1" applyBorder="1" applyAlignment="1"/>
    <xf numFmtId="0" fontId="95" fillId="0" borderId="167" xfId="0" applyFont="1" applyFill="1" applyBorder="1" applyAlignment="1">
      <alignment vertical="center"/>
    </xf>
    <xf numFmtId="172" fontId="118" fillId="0" borderId="86" xfId="17" applyNumberFormat="1" applyFont="1" applyFill="1" applyBorder="1" applyAlignment="1">
      <alignment horizontal="center" vertical="center"/>
    </xf>
    <xf numFmtId="0" fontId="118" fillId="0" borderId="19" xfId="0" applyFont="1" applyFill="1" applyBorder="1" applyAlignment="1">
      <alignment vertical="top"/>
    </xf>
    <xf numFmtId="0" fontId="118" fillId="0" borderId="20" xfId="0" applyFont="1" applyFill="1" applyBorder="1" applyAlignment="1">
      <alignment vertical="top"/>
    </xf>
    <xf numFmtId="0" fontId="95" fillId="0" borderId="18" xfId="0" applyFont="1" applyFill="1" applyBorder="1"/>
    <xf numFmtId="0" fontId="95" fillId="0" borderId="15" xfId="0" applyFont="1" applyFill="1" applyBorder="1" applyAlignment="1">
      <alignment vertical="center"/>
    </xf>
    <xf numFmtId="188" fontId="95" fillId="0" borderId="9" xfId="0" applyNumberFormat="1" applyFont="1" applyFill="1" applyBorder="1" applyAlignment="1">
      <alignment vertical="center"/>
    </xf>
    <xf numFmtId="172" fontId="118" fillId="0" borderId="26" xfId="17" applyNumberFormat="1" applyFont="1" applyFill="1" applyBorder="1" applyAlignment="1">
      <alignment vertical="center"/>
    </xf>
    <xf numFmtId="0" fontId="95" fillId="0" borderId="6" xfId="0" applyFont="1" applyFill="1" applyBorder="1" applyAlignment="1">
      <alignment vertical="center"/>
    </xf>
    <xf numFmtId="172" fontId="118" fillId="0" borderId="106" xfId="17" applyNumberFormat="1" applyFont="1" applyFill="1" applyBorder="1" applyAlignment="1">
      <alignment horizontal="center" vertical="center"/>
    </xf>
    <xf numFmtId="0" fontId="118" fillId="0" borderId="27" xfId="0" applyFont="1" applyFill="1" applyBorder="1" applyAlignment="1">
      <alignment vertical="top"/>
    </xf>
    <xf numFmtId="0" fontId="118" fillId="0" borderId="49" xfId="0" applyFont="1" applyFill="1" applyBorder="1" applyAlignment="1">
      <alignment vertical="top"/>
    </xf>
    <xf numFmtId="176" fontId="96" fillId="0" borderId="88" xfId="4" applyNumberFormat="1" applyFont="1" applyFill="1" applyBorder="1" applyAlignment="1">
      <alignment horizontal="center"/>
    </xf>
    <xf numFmtId="0" fontId="74" fillId="0" borderId="14" xfId="0" applyFont="1" applyFill="1" applyBorder="1" applyAlignment="1"/>
    <xf numFmtId="174" fontId="95" fillId="0" borderId="17" xfId="5" applyNumberFormat="1" applyFont="1" applyFill="1" applyBorder="1" applyAlignment="1"/>
    <xf numFmtId="183" fontId="95" fillId="0" borderId="10" xfId="4" applyNumberFormat="1" applyFont="1" applyFill="1" applyBorder="1" applyAlignment="1">
      <alignment horizontal="center" vertical="center"/>
    </xf>
    <xf numFmtId="172" fontId="95" fillId="0" borderId="28" xfId="1" applyNumberFormat="1" applyFont="1" applyFill="1" applyBorder="1" applyAlignment="1"/>
    <xf numFmtId="0" fontId="96" fillId="0" borderId="83" xfId="0" applyFont="1" applyFill="1" applyBorder="1" applyAlignment="1">
      <alignment horizontal="center"/>
    </xf>
    <xf numFmtId="172" fontId="74" fillId="0" borderId="11" xfId="10" applyNumberFormat="1" applyFont="1" applyFill="1" applyBorder="1"/>
    <xf numFmtId="183" fontId="95" fillId="0" borderId="8" xfId="4" applyNumberFormat="1" applyFont="1" applyFill="1" applyBorder="1"/>
    <xf numFmtId="172" fontId="95" fillId="0" borderId="106" xfId="1" applyNumberFormat="1" applyFont="1" applyFill="1" applyBorder="1"/>
    <xf numFmtId="176" fontId="95" fillId="0" borderId="0" xfId="4" applyNumberFormat="1" applyFont="1" applyFill="1" applyBorder="1"/>
    <xf numFmtId="177" fontId="74" fillId="0" borderId="0" xfId="0" applyNumberFormat="1" applyFont="1" applyFill="1" applyBorder="1"/>
    <xf numFmtId="0" fontId="108" fillId="0" borderId="10" xfId="0" applyFont="1" applyFill="1" applyBorder="1"/>
    <xf numFmtId="175" fontId="118" fillId="0" borderId="28" xfId="1" applyNumberFormat="1" applyFont="1" applyFill="1" applyBorder="1"/>
    <xf numFmtId="187" fontId="74" fillId="0" borderId="0" xfId="1" applyNumberFormat="1" applyFont="1" applyFill="1"/>
    <xf numFmtId="0" fontId="95" fillId="0" borderId="5" xfId="0" applyFont="1" applyFill="1" applyBorder="1" applyAlignment="1">
      <alignment vertical="center"/>
    </xf>
    <xf numFmtId="0" fontId="95" fillId="0" borderId="85" xfId="0" applyFont="1" applyFill="1" applyBorder="1" applyAlignment="1">
      <alignment vertical="center"/>
    </xf>
    <xf numFmtId="0" fontId="127" fillId="0" borderId="0" xfId="0" applyFont="1" applyFill="1"/>
    <xf numFmtId="0" fontId="92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128" fillId="0" borderId="0" xfId="0" applyFont="1" applyFill="1"/>
    <xf numFmtId="17" fontId="96" fillId="0" borderId="10" xfId="8" applyNumberFormat="1" applyFont="1" applyFill="1" applyBorder="1" applyAlignment="1">
      <alignment horizontal="center" vertical="center" wrapText="1"/>
    </xf>
    <xf numFmtId="17" fontId="96" fillId="2" borderId="0" xfId="8" applyNumberFormat="1" applyFont="1" applyFill="1" applyBorder="1" applyAlignment="1">
      <alignment horizontal="center" vertical="center" wrapText="1"/>
    </xf>
    <xf numFmtId="0" fontId="111" fillId="2" borderId="0" xfId="0" applyFont="1" applyFill="1" applyBorder="1"/>
    <xf numFmtId="170" fontId="95" fillId="0" borderId="10" xfId="8" applyNumberFormat="1" applyFont="1" applyFill="1" applyBorder="1" applyAlignment="1">
      <alignment horizontal="center"/>
    </xf>
    <xf numFmtId="170" fontId="98" fillId="0" borderId="0" xfId="1" applyNumberFormat="1" applyFont="1" applyFill="1"/>
    <xf numFmtId="170" fontId="95" fillId="0" borderId="10" xfId="1" applyNumberFormat="1" applyFont="1" applyFill="1" applyBorder="1" applyAlignment="1">
      <alignment horizontal="center"/>
    </xf>
    <xf numFmtId="170" fontId="74" fillId="2" borderId="0" xfId="1" applyNumberFormat="1" applyFont="1" applyFill="1" applyBorder="1" applyAlignment="1"/>
    <xf numFmtId="170" fontId="95" fillId="2" borderId="0" xfId="1" applyNumberFormat="1" applyFont="1" applyFill="1" applyBorder="1" applyAlignment="1">
      <alignment horizontal="center"/>
    </xf>
    <xf numFmtId="170" fontId="95" fillId="2" borderId="0" xfId="1" applyNumberFormat="1" applyFont="1" applyFill="1" applyBorder="1" applyAlignment="1"/>
    <xf numFmtId="0" fontId="127" fillId="2" borderId="0" xfId="0" applyFont="1" applyFill="1"/>
    <xf numFmtId="0" fontId="92" fillId="0" borderId="5" xfId="0" applyFont="1" applyFill="1" applyBorder="1" applyAlignment="1">
      <alignment horizontal="center" vertical="center" wrapText="1"/>
    </xf>
    <xf numFmtId="0" fontId="92" fillId="2" borderId="0" xfId="0" applyFont="1" applyFill="1" applyBorder="1" applyAlignment="1">
      <alignment horizontal="center" vertical="center" wrapText="1"/>
    </xf>
    <xf numFmtId="0" fontId="111" fillId="2" borderId="0" xfId="0" applyFont="1" applyFill="1" applyBorder="1" applyAlignment="1">
      <alignment horizontal="center" vertical="center" wrapText="1"/>
    </xf>
    <xf numFmtId="0" fontId="74" fillId="0" borderId="5" xfId="0" applyFont="1" applyFill="1" applyBorder="1" applyAlignment="1"/>
    <xf numFmtId="2" fontId="98" fillId="2" borderId="0" xfId="0" applyNumberFormat="1" applyFont="1" applyFill="1" applyBorder="1"/>
    <xf numFmtId="0" fontId="74" fillId="0" borderId="0" xfId="0" applyFont="1" applyFill="1" applyBorder="1" applyAlignment="1">
      <alignment horizontal="center"/>
    </xf>
    <xf numFmtId="0" fontId="98" fillId="0" borderId="0" xfId="0" applyFont="1" applyFill="1" applyAlignment="1">
      <alignment horizontal="center"/>
    </xf>
    <xf numFmtId="0" fontId="74" fillId="0" borderId="18" xfId="0" applyFont="1" applyFill="1" applyBorder="1" applyAlignment="1"/>
    <xf numFmtId="0" fontId="74" fillId="0" borderId="20" xfId="0" applyFont="1" applyFill="1" applyBorder="1" applyAlignment="1"/>
    <xf numFmtId="0" fontId="74" fillId="0" borderId="19" xfId="0" applyFont="1" applyFill="1" applyBorder="1" applyAlignment="1"/>
    <xf numFmtId="172" fontId="118" fillId="0" borderId="20" xfId="1" applyNumberFormat="1" applyFont="1" applyFill="1" applyBorder="1" applyAlignment="1"/>
    <xf numFmtId="0" fontId="74" fillId="0" borderId="43" xfId="0" applyFont="1" applyFill="1" applyBorder="1" applyAlignment="1"/>
    <xf numFmtId="0" fontId="74" fillId="0" borderId="44" xfId="0" applyFont="1" applyFill="1" applyBorder="1" applyAlignment="1"/>
    <xf numFmtId="172" fontId="118" fillId="0" borderId="45" xfId="1" applyNumberFormat="1" applyFont="1" applyFill="1" applyBorder="1" applyAlignment="1"/>
    <xf numFmtId="0" fontId="74" fillId="0" borderId="38" xfId="3" applyFont="1" applyFill="1" applyBorder="1"/>
    <xf numFmtId="0" fontId="74" fillId="0" borderId="19" xfId="3" applyFont="1" applyFill="1" applyBorder="1"/>
    <xf numFmtId="172" fontId="74" fillId="0" borderId="20" xfId="10" applyNumberFormat="1" applyFont="1" applyFill="1" applyBorder="1"/>
    <xf numFmtId="0" fontId="95" fillId="0" borderId="0" xfId="3" applyFont="1" applyFill="1"/>
    <xf numFmtId="0" fontId="95" fillId="0" borderId="0" xfId="0" applyFont="1" applyFill="1" applyBorder="1" applyAlignment="1"/>
    <xf numFmtId="0" fontId="74" fillId="0" borderId="9" xfId="0" applyFont="1" applyFill="1" applyBorder="1" applyAlignment="1"/>
    <xf numFmtId="172" fontId="118" fillId="0" borderId="26" xfId="1" applyNumberFormat="1" applyFont="1" applyFill="1" applyBorder="1" applyAlignment="1"/>
    <xf numFmtId="0" fontId="74" fillId="0" borderId="25" xfId="0" applyFont="1" applyFill="1" applyBorder="1" applyAlignment="1"/>
    <xf numFmtId="0" fontId="74" fillId="0" borderId="9" xfId="3" applyFont="1" applyFill="1" applyBorder="1"/>
    <xf numFmtId="172" fontId="74" fillId="0" borderId="26" xfId="10" applyNumberFormat="1" applyFont="1" applyFill="1" applyBorder="1"/>
    <xf numFmtId="0" fontId="74" fillId="0" borderId="4" xfId="0" applyFont="1" applyFill="1" applyBorder="1" applyAlignment="1"/>
    <xf numFmtId="0" fontId="74" fillId="0" borderId="10" xfId="3" applyFont="1" applyFill="1" applyBorder="1"/>
    <xf numFmtId="172" fontId="74" fillId="0" borderId="28" xfId="10" applyNumberFormat="1" applyFont="1" applyFill="1" applyBorder="1" applyAlignment="1">
      <alignment horizontal="left"/>
    </xf>
    <xf numFmtId="0" fontId="96" fillId="0" borderId="21" xfId="0" applyFont="1" applyFill="1" applyBorder="1" applyAlignment="1">
      <alignment horizontal="left" vertical="center"/>
    </xf>
    <xf numFmtId="0" fontId="96" fillId="0" borderId="117" xfId="0" applyFont="1" applyFill="1" applyBorder="1" applyAlignment="1">
      <alignment horizontal="left" vertical="center"/>
    </xf>
    <xf numFmtId="0" fontId="96" fillId="0" borderId="118" xfId="0" applyFont="1" applyFill="1" applyBorder="1" applyAlignment="1">
      <alignment horizontal="right" vertical="center"/>
    </xf>
    <xf numFmtId="0" fontId="74" fillId="0" borderId="0" xfId="0" applyFont="1" applyFill="1" applyBorder="1" applyAlignment="1"/>
    <xf numFmtId="172" fontId="125" fillId="0" borderId="60" xfId="1" applyNumberFormat="1" applyFont="1" applyFill="1" applyBorder="1" applyAlignment="1"/>
    <xf numFmtId="0" fontId="74" fillId="0" borderId="0" xfId="3" applyFont="1" applyFill="1" applyBorder="1"/>
    <xf numFmtId="172" fontId="92" fillId="0" borderId="24" xfId="10" applyNumberFormat="1" applyFont="1" applyFill="1" applyBorder="1"/>
    <xf numFmtId="0" fontId="74" fillId="0" borderId="15" xfId="0" applyFont="1" applyFill="1" applyBorder="1" applyAlignment="1"/>
    <xf numFmtId="172" fontId="118" fillId="0" borderId="24" xfId="1" applyNumberFormat="1" applyFont="1" applyFill="1" applyBorder="1" applyAlignment="1"/>
    <xf numFmtId="0" fontId="74" fillId="0" borderId="15" xfId="3" applyFont="1" applyFill="1" applyBorder="1" applyAlignment="1">
      <alignment vertical="center"/>
    </xf>
    <xf numFmtId="0" fontId="92" fillId="0" borderId="0" xfId="3" applyFont="1" applyFill="1" applyBorder="1" applyAlignment="1">
      <alignment vertical="center"/>
    </xf>
    <xf numFmtId="172" fontId="74" fillId="0" borderId="24" xfId="10" applyNumberFormat="1" applyFont="1" applyFill="1" applyBorder="1"/>
    <xf numFmtId="0" fontId="74" fillId="0" borderId="16" xfId="0" applyFont="1" applyFill="1" applyBorder="1" applyAlignment="1"/>
    <xf numFmtId="0" fontId="74" fillId="0" borderId="16" xfId="3" applyFont="1" applyFill="1" applyBorder="1"/>
    <xf numFmtId="0" fontId="92" fillId="0" borderId="14" xfId="0" applyFont="1" applyFill="1" applyBorder="1" applyAlignment="1">
      <alignment horizontal="center"/>
    </xf>
    <xf numFmtId="0" fontId="92" fillId="0" borderId="10" xfId="0" applyFont="1" applyFill="1" applyBorder="1" applyAlignment="1">
      <alignment horizontal="center"/>
    </xf>
    <xf numFmtId="0" fontId="92" fillId="0" borderId="17" xfId="0" applyFont="1" applyFill="1" applyBorder="1" applyAlignment="1">
      <alignment horizontal="center"/>
    </xf>
    <xf numFmtId="0" fontId="92" fillId="0" borderId="14" xfId="3" applyFont="1" applyFill="1" applyBorder="1" applyAlignment="1">
      <alignment horizontal="center"/>
    </xf>
    <xf numFmtId="0" fontId="92" fillId="0" borderId="10" xfId="3" applyFont="1" applyFill="1" applyBorder="1" applyAlignment="1">
      <alignment horizontal="center"/>
    </xf>
    <xf numFmtId="0" fontId="92" fillId="0" borderId="17" xfId="3" applyFont="1" applyFill="1" applyBorder="1" applyAlignment="1">
      <alignment horizontal="center"/>
    </xf>
    <xf numFmtId="172" fontId="92" fillId="0" borderId="28" xfId="10" applyNumberFormat="1" applyFont="1" applyFill="1" applyBorder="1" applyAlignment="1">
      <alignment horizontal="center"/>
    </xf>
    <xf numFmtId="172" fontId="95" fillId="0" borderId="10" xfId="10" applyNumberFormat="1" applyFont="1" applyFill="1" applyBorder="1" applyAlignment="1">
      <alignment horizontal="center"/>
    </xf>
    <xf numFmtId="183" fontId="95" fillId="0" borderId="10" xfId="4" applyNumberFormat="1" applyFont="1" applyFill="1" applyBorder="1" applyAlignment="1"/>
    <xf numFmtId="172" fontId="74" fillId="0" borderId="10" xfId="10" applyNumberFormat="1" applyFont="1" applyFill="1" applyBorder="1" applyAlignment="1">
      <alignment horizontal="center"/>
    </xf>
    <xf numFmtId="174" fontId="74" fillId="0" borderId="17" xfId="5" applyNumberFormat="1" applyFont="1" applyFill="1" applyBorder="1" applyAlignment="1"/>
    <xf numFmtId="183" fontId="74" fillId="0" borderId="10" xfId="4" applyNumberFormat="1" applyFont="1" applyFill="1" applyBorder="1" applyAlignment="1"/>
    <xf numFmtId="172" fontId="74" fillId="0" borderId="28" xfId="10" applyNumberFormat="1" applyFont="1" applyFill="1" applyBorder="1"/>
    <xf numFmtId="0" fontId="95" fillId="0" borderId="14" xfId="0" applyFont="1" applyFill="1" applyBorder="1" applyAlignment="1"/>
    <xf numFmtId="174" fontId="95" fillId="0" borderId="10" xfId="5" applyNumberFormat="1" applyFont="1" applyFill="1" applyBorder="1" applyAlignment="1"/>
    <xf numFmtId="174" fontId="74" fillId="0" borderId="10" xfId="5" applyNumberFormat="1" applyFont="1" applyFill="1" applyBorder="1" applyAlignment="1"/>
    <xf numFmtId="172" fontId="74" fillId="0" borderId="28" xfId="1" applyNumberFormat="1" applyFont="1" applyFill="1" applyBorder="1" applyAlignment="1"/>
    <xf numFmtId="0" fontId="108" fillId="0" borderId="10" xfId="0" applyFont="1" applyFill="1" applyBorder="1" applyAlignment="1"/>
    <xf numFmtId="175" fontId="95" fillId="0" borderId="28" xfId="1" applyNumberFormat="1" applyFont="1" applyFill="1" applyBorder="1" applyAlignment="1"/>
    <xf numFmtId="0" fontId="74" fillId="0" borderId="15" xfId="3" applyFont="1" applyFill="1" applyBorder="1"/>
    <xf numFmtId="175" fontId="74" fillId="0" borderId="28" xfId="1" applyNumberFormat="1" applyFont="1" applyFill="1" applyBorder="1" applyAlignment="1"/>
    <xf numFmtId="0" fontId="108" fillId="0" borderId="0" xfId="0" applyFont="1" applyFill="1" applyBorder="1" applyAlignment="1"/>
    <xf numFmtId="175" fontId="95" fillId="0" borderId="24" xfId="1" applyNumberFormat="1" applyFont="1" applyFill="1" applyBorder="1" applyAlignment="1"/>
    <xf numFmtId="185" fontId="74" fillId="0" borderId="9" xfId="3" applyNumberFormat="1" applyFont="1" applyFill="1" applyBorder="1"/>
    <xf numFmtId="175" fontId="118" fillId="0" borderId="24" xfId="1" applyNumberFormat="1" applyFont="1" applyFill="1" applyBorder="1" applyAlignment="1"/>
    <xf numFmtId="175" fontId="96" fillId="0" borderId="28" xfId="1" applyNumberFormat="1" applyFont="1" applyFill="1" applyBorder="1" applyAlignment="1">
      <alignment horizontal="center"/>
    </xf>
    <xf numFmtId="0" fontId="95" fillId="0" borderId="10" xfId="305" applyFont="1" applyFill="1" applyBorder="1" applyAlignment="1">
      <alignment horizontal="center" vertical="center"/>
    </xf>
    <xf numFmtId="172" fontId="95" fillId="0" borderId="28" xfId="10" applyNumberFormat="1" applyFont="1" applyFill="1" applyBorder="1"/>
    <xf numFmtId="0" fontId="74" fillId="0" borderId="10" xfId="305" applyFont="1" applyFill="1" applyBorder="1" applyAlignment="1">
      <alignment horizontal="center" vertical="center"/>
    </xf>
    <xf numFmtId="0" fontId="95" fillId="0" borderId="10" xfId="0" applyFont="1" applyFill="1" applyBorder="1" applyAlignment="1">
      <alignment horizontal="center" vertical="center"/>
    </xf>
    <xf numFmtId="0" fontId="74" fillId="0" borderId="10" xfId="0" applyFont="1" applyFill="1" applyBorder="1" applyAlignment="1">
      <alignment horizontal="center" vertical="center"/>
    </xf>
    <xf numFmtId="0" fontId="95" fillId="0" borderId="0" xfId="3" applyFont="1" applyFill="1" applyBorder="1"/>
    <xf numFmtId="0" fontId="95" fillId="0" borderId="30" xfId="0" applyFont="1" applyFill="1" applyBorder="1" applyAlignment="1">
      <alignment horizontal="center"/>
    </xf>
    <xf numFmtId="0" fontId="74" fillId="0" borderId="30" xfId="0" applyFont="1" applyFill="1" applyBorder="1" applyAlignment="1">
      <alignment horizontal="center"/>
    </xf>
    <xf numFmtId="172" fontId="95" fillId="0" borderId="10" xfId="1" applyNumberFormat="1" applyFont="1" applyFill="1" applyBorder="1" applyAlignment="1"/>
    <xf numFmtId="0" fontId="95" fillId="0" borderId="15" xfId="3" applyFont="1" applyFill="1" applyBorder="1"/>
    <xf numFmtId="0" fontId="95" fillId="0" borderId="10" xfId="3" applyFont="1" applyFill="1" applyBorder="1"/>
    <xf numFmtId="0" fontId="95" fillId="0" borderId="16" xfId="3" applyFont="1" applyFill="1" applyBorder="1"/>
    <xf numFmtId="0" fontId="95" fillId="0" borderId="9" xfId="3" applyFont="1" applyFill="1" applyBorder="1"/>
    <xf numFmtId="172" fontId="118" fillId="0" borderId="24" xfId="10" applyNumberFormat="1" applyFont="1" applyFill="1" applyBorder="1"/>
    <xf numFmtId="0" fontId="96" fillId="0" borderId="14" xfId="3" applyFont="1" applyFill="1" applyBorder="1" applyAlignment="1">
      <alignment horizontal="center"/>
    </xf>
    <xf numFmtId="0" fontId="96" fillId="0" borderId="10" xfId="3" applyFont="1" applyFill="1" applyBorder="1" applyAlignment="1">
      <alignment horizontal="center"/>
    </xf>
    <xf numFmtId="0" fontId="96" fillId="0" borderId="17" xfId="3" applyFont="1" applyFill="1" applyBorder="1" applyAlignment="1">
      <alignment horizontal="center"/>
    </xf>
    <xf numFmtId="172" fontId="96" fillId="0" borderId="28" xfId="10" applyNumberFormat="1" applyFont="1" applyFill="1" applyBorder="1" applyAlignment="1">
      <alignment horizontal="center"/>
    </xf>
    <xf numFmtId="0" fontId="95" fillId="0" borderId="14" xfId="3" applyFont="1" applyFill="1" applyBorder="1"/>
    <xf numFmtId="0" fontId="97" fillId="0" borderId="15" xfId="0" applyFont="1" applyFill="1" applyBorder="1" applyAlignment="1"/>
    <xf numFmtId="0" fontId="74" fillId="0" borderId="21" xfId="0" applyFont="1" applyFill="1" applyBorder="1" applyAlignment="1"/>
    <xf numFmtId="0" fontId="74" fillId="0" borderId="22" xfId="0" applyFont="1" applyFill="1" applyBorder="1" applyAlignment="1"/>
    <xf numFmtId="0" fontId="107" fillId="0" borderId="22" xfId="0" applyFont="1" applyFill="1" applyBorder="1" applyAlignment="1"/>
    <xf numFmtId="0" fontId="96" fillId="0" borderId="22" xfId="0" applyFont="1" applyFill="1" applyBorder="1" applyAlignment="1"/>
    <xf numFmtId="175" fontId="95" fillId="0" borderId="59" xfId="1" applyNumberFormat="1" applyFont="1" applyFill="1" applyBorder="1" applyAlignment="1"/>
    <xf numFmtId="0" fontId="97" fillId="0" borderId="21" xfId="0" applyFont="1" applyFill="1" applyBorder="1" applyAlignment="1"/>
    <xf numFmtId="0" fontId="95" fillId="0" borderId="21" xfId="3" applyFont="1" applyFill="1" applyBorder="1"/>
    <xf numFmtId="0" fontId="95" fillId="0" borderId="22" xfId="3" applyFont="1" applyFill="1" applyBorder="1"/>
    <xf numFmtId="0" fontId="96" fillId="0" borderId="22" xfId="3" applyFont="1" applyFill="1" applyBorder="1"/>
    <xf numFmtId="172" fontId="96" fillId="0" borderId="33" xfId="10" applyNumberFormat="1" applyFont="1" applyFill="1" applyBorder="1" applyAlignment="1">
      <alignment vertical="center"/>
    </xf>
    <xf numFmtId="0" fontId="111" fillId="0" borderId="0" xfId="0" applyFont="1" applyFill="1" applyBorder="1" applyAlignment="1">
      <alignment horizontal="center" vertical="center"/>
    </xf>
    <xf numFmtId="2" fontId="98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Alignment="1">
      <alignment horizontal="center"/>
    </xf>
    <xf numFmtId="0" fontId="95" fillId="0" borderId="5" xfId="0" applyFont="1" applyFill="1" applyBorder="1" applyAlignment="1"/>
    <xf numFmtId="0" fontId="95" fillId="0" borderId="25" xfId="0" applyFont="1" applyFill="1" applyBorder="1" applyAlignment="1"/>
    <xf numFmtId="0" fontId="74" fillId="0" borderId="18" xfId="0" applyFont="1" applyFill="1" applyBorder="1" applyAlignment="1">
      <alignment horizontal="left"/>
    </xf>
    <xf numFmtId="0" fontId="74" fillId="0" borderId="19" xfId="0" applyFont="1" applyFill="1" applyBorder="1" applyAlignment="1">
      <alignment horizontal="left"/>
    </xf>
    <xf numFmtId="0" fontId="74" fillId="0" borderId="20" xfId="0" applyFont="1" applyFill="1" applyBorder="1" applyAlignment="1">
      <alignment horizontal="left"/>
    </xf>
    <xf numFmtId="0" fontId="74" fillId="0" borderId="30" xfId="0" applyFont="1" applyFill="1" applyBorder="1" applyAlignment="1"/>
    <xf numFmtId="0" fontId="95" fillId="0" borderId="15" xfId="0" applyFont="1" applyFill="1" applyBorder="1" applyAlignment="1">
      <alignment shrinkToFit="1"/>
    </xf>
    <xf numFmtId="0" fontId="97" fillId="0" borderId="15" xfId="0" applyFont="1" applyFill="1" applyBorder="1" applyAlignment="1">
      <alignment shrinkToFit="1"/>
    </xf>
    <xf numFmtId="0" fontId="97" fillId="0" borderId="0" xfId="0" applyFont="1" applyFill="1" applyBorder="1" applyAlignment="1"/>
    <xf numFmtId="0" fontId="95" fillId="0" borderId="16" xfId="0" applyFont="1" applyFill="1" applyBorder="1" applyAlignment="1"/>
    <xf numFmtId="0" fontId="95" fillId="0" borderId="9" xfId="0" applyFont="1" applyFill="1" applyBorder="1" applyAlignment="1"/>
    <xf numFmtId="3" fontId="95" fillId="0" borderId="10" xfId="1" applyNumberFormat="1" applyFont="1" applyFill="1" applyBorder="1" applyAlignment="1"/>
    <xf numFmtId="43" fontId="98" fillId="0" borderId="0" xfId="0" applyNumberFormat="1" applyFont="1" applyFill="1"/>
    <xf numFmtId="0" fontId="96" fillId="0" borderId="28" xfId="0" applyFont="1" applyFill="1" applyBorder="1" applyAlignment="1">
      <alignment horizontal="center"/>
    </xf>
    <xf numFmtId="0" fontId="74" fillId="0" borderId="15" xfId="0" applyFont="1" applyFill="1" applyBorder="1" applyAlignment="1">
      <alignment shrinkToFit="1"/>
    </xf>
    <xf numFmtId="182" fontId="95" fillId="0" borderId="17" xfId="5" applyNumberFormat="1" applyFont="1" applyFill="1" applyBorder="1" applyAlignment="1"/>
    <xf numFmtId="175" fontId="95" fillId="0" borderId="10" xfId="1" applyNumberFormat="1" applyFont="1" applyFill="1" applyBorder="1" applyAlignment="1"/>
    <xf numFmtId="0" fontId="74" fillId="0" borderId="117" xfId="0" applyFont="1" applyFill="1" applyBorder="1" applyAlignment="1"/>
    <xf numFmtId="0" fontId="107" fillId="0" borderId="117" xfId="0" applyFont="1" applyFill="1" applyBorder="1" applyAlignment="1"/>
    <xf numFmtId="0" fontId="96" fillId="0" borderId="117" xfId="0" applyFont="1" applyFill="1" applyBorder="1" applyAlignment="1"/>
    <xf numFmtId="202" fontId="95" fillId="0" borderId="28" xfId="1" applyNumberFormat="1" applyFont="1" applyFill="1" applyBorder="1" applyAlignment="1"/>
    <xf numFmtId="0" fontId="95" fillId="0" borderId="38" xfId="3" applyFont="1" applyFill="1" applyBorder="1"/>
    <xf numFmtId="0" fontId="95" fillId="0" borderId="19" xfId="3" applyFont="1" applyFill="1" applyBorder="1"/>
    <xf numFmtId="172" fontId="118" fillId="0" borderId="20" xfId="10" applyNumberFormat="1" applyFont="1" applyFill="1" applyBorder="1"/>
    <xf numFmtId="0" fontId="74" fillId="0" borderId="25" xfId="3" applyFont="1" applyFill="1" applyBorder="1"/>
    <xf numFmtId="0" fontId="95" fillId="0" borderId="25" xfId="3" applyFont="1" applyFill="1" applyBorder="1"/>
    <xf numFmtId="172" fontId="118" fillId="0" borderId="26" xfId="10" applyNumberFormat="1" applyFont="1" applyFill="1" applyBorder="1"/>
    <xf numFmtId="172" fontId="118" fillId="0" borderId="28" xfId="10" applyNumberFormat="1" applyFont="1" applyFill="1" applyBorder="1" applyAlignment="1">
      <alignment horizontal="left"/>
    </xf>
    <xf numFmtId="0" fontId="74" fillId="0" borderId="0" xfId="3" applyFont="1" applyFill="1" applyBorder="1" applyAlignment="1">
      <alignment vertical="center"/>
    </xf>
    <xf numFmtId="172" fontId="125" fillId="0" borderId="24" xfId="10" applyNumberFormat="1" applyFont="1" applyFill="1" applyBorder="1"/>
    <xf numFmtId="172" fontId="92" fillId="0" borderId="60" xfId="1" applyNumberFormat="1" applyFont="1" applyFill="1" applyBorder="1" applyAlignment="1"/>
    <xf numFmtId="174" fontId="74" fillId="0" borderId="17" xfId="11" applyNumberFormat="1" applyFont="1" applyFill="1" applyBorder="1"/>
    <xf numFmtId="0" fontId="74" fillId="0" borderId="10" xfId="3" applyFont="1" applyFill="1" applyBorder="1" applyAlignment="1">
      <alignment horizontal="center"/>
    </xf>
    <xf numFmtId="172" fontId="74" fillId="0" borderId="0" xfId="10" applyNumberFormat="1" applyFont="1" applyFill="1" applyBorder="1" applyAlignment="1">
      <alignment horizontal="center"/>
    </xf>
    <xf numFmtId="174" fontId="74" fillId="0" borderId="0" xfId="11" applyNumberFormat="1" applyFont="1" applyFill="1" applyBorder="1"/>
    <xf numFmtId="172" fontId="92" fillId="0" borderId="28" xfId="10" applyNumberFormat="1" applyFont="1" applyFill="1" applyBorder="1"/>
    <xf numFmtId="172" fontId="125" fillId="0" borderId="28" xfId="10" applyNumberFormat="1" applyFont="1" applyFill="1" applyBorder="1"/>
    <xf numFmtId="0" fontId="92" fillId="0" borderId="7" xfId="3" applyFont="1" applyFill="1" applyBorder="1" applyAlignment="1">
      <alignment horizontal="center"/>
    </xf>
    <xf numFmtId="0" fontId="92" fillId="0" borderId="2" xfId="3" applyFont="1" applyFill="1" applyBorder="1" applyAlignment="1">
      <alignment horizontal="center"/>
    </xf>
    <xf numFmtId="0" fontId="74" fillId="0" borderId="14" xfId="3" applyFont="1" applyFill="1" applyBorder="1"/>
    <xf numFmtId="174" fontId="95" fillId="0" borderId="0" xfId="5" applyNumberFormat="1" applyFont="1" applyFill="1" applyBorder="1" applyAlignment="1"/>
    <xf numFmtId="174" fontId="74" fillId="0" borderId="0" xfId="5" applyNumberFormat="1" applyFont="1" applyFill="1" applyBorder="1" applyAlignment="1"/>
    <xf numFmtId="174" fontId="95" fillId="0" borderId="17" xfId="11" applyNumberFormat="1" applyFont="1" applyFill="1" applyBorder="1"/>
    <xf numFmtId="182" fontId="95" fillId="0" borderId="17" xfId="11" applyNumberFormat="1" applyFont="1" applyFill="1" applyBorder="1" applyAlignment="1">
      <alignment horizontal="center" vertical="center"/>
    </xf>
    <xf numFmtId="182" fontId="74" fillId="0" borderId="17" xfId="11" applyNumberFormat="1" applyFont="1" applyFill="1" applyBorder="1" applyAlignment="1">
      <alignment horizontal="center" vertical="center"/>
    </xf>
    <xf numFmtId="0" fontId="106" fillId="0" borderId="10" xfId="0" applyFont="1" applyFill="1" applyBorder="1" applyAlignment="1"/>
    <xf numFmtId="175" fontId="96" fillId="0" borderId="23" xfId="10" applyNumberFormat="1" applyFont="1" applyFill="1" applyBorder="1" applyAlignment="1"/>
    <xf numFmtId="175" fontId="96" fillId="0" borderId="33" xfId="10" applyNumberFormat="1" applyFont="1" applyFill="1" applyBorder="1" applyAlignment="1">
      <alignment vertical="center"/>
    </xf>
    <xf numFmtId="0" fontId="74" fillId="0" borderId="21" xfId="3" applyFont="1" applyFill="1" applyBorder="1"/>
    <xf numFmtId="0" fontId="74" fillId="0" borderId="22" xfId="3" applyFont="1" applyFill="1" applyBorder="1"/>
    <xf numFmtId="0" fontId="92" fillId="0" borderId="22" xfId="3" applyFont="1" applyFill="1" applyBorder="1"/>
    <xf numFmtId="175" fontId="92" fillId="0" borderId="33" xfId="10" applyNumberFormat="1" applyFont="1" applyFill="1" applyBorder="1" applyAlignment="1">
      <alignment vertical="center"/>
    </xf>
    <xf numFmtId="172" fontId="74" fillId="0" borderId="10" xfId="10" applyNumberFormat="1" applyFont="1" applyFill="1" applyBorder="1" applyAlignment="1">
      <alignment horizontal="right"/>
    </xf>
    <xf numFmtId="0" fontId="107" fillId="0" borderId="0" xfId="0" applyFont="1" applyFill="1" applyBorder="1" applyAlignment="1"/>
    <xf numFmtId="0" fontId="96" fillId="0" borderId="0" xfId="0" applyFont="1" applyFill="1" applyBorder="1" applyAlignment="1"/>
    <xf numFmtId="175" fontId="95" fillId="0" borderId="0" xfId="1" applyNumberFormat="1" applyFont="1" applyFill="1" applyBorder="1" applyAlignment="1"/>
    <xf numFmtId="172" fontId="74" fillId="0" borderId="0" xfId="10" applyNumberFormat="1" applyFont="1" applyFill="1" applyBorder="1"/>
    <xf numFmtId="174" fontId="95" fillId="0" borderId="0" xfId="11" applyNumberFormat="1" applyFont="1" applyFill="1" applyBorder="1"/>
    <xf numFmtId="0" fontId="96" fillId="0" borderId="10" xfId="305" applyFont="1" applyFill="1" applyBorder="1" applyAlignment="1">
      <alignment horizontal="center"/>
    </xf>
    <xf numFmtId="0" fontId="95" fillId="0" borderId="10" xfId="305" applyFont="1" applyFill="1" applyBorder="1" applyAlignment="1">
      <alignment horizontal="center"/>
    </xf>
    <xf numFmtId="10" fontId="119" fillId="0" borderId="0" xfId="24" applyNumberFormat="1" applyFont="1" applyFill="1"/>
    <xf numFmtId="0" fontId="68" fillId="0" borderId="10" xfId="8" applyFont="1" applyFill="1" applyBorder="1" applyAlignment="1">
      <alignment horizontal="center" vertical="center"/>
    </xf>
    <xf numFmtId="0" fontId="68" fillId="0" borderId="10" xfId="8" applyFont="1" applyFill="1" applyBorder="1" applyAlignment="1">
      <alignment horizontal="center" vertical="center" wrapText="1"/>
    </xf>
    <xf numFmtId="0" fontId="130" fillId="0" borderId="10" xfId="6" applyFont="1" applyFill="1" applyBorder="1" applyAlignment="1" applyProtection="1">
      <alignment horizontal="center" vertical="center" wrapText="1"/>
    </xf>
    <xf numFmtId="170" fontId="130" fillId="0" borderId="10" xfId="6" applyNumberFormat="1" applyFont="1" applyFill="1" applyBorder="1" applyAlignment="1" applyProtection="1">
      <alignment horizontal="center" vertical="center" wrapText="1"/>
    </xf>
    <xf numFmtId="170" fontId="68" fillId="0" borderId="10" xfId="1" applyNumberFormat="1" applyFont="1" applyFill="1" applyBorder="1" applyAlignment="1">
      <alignment horizontal="center" vertical="center" wrapText="1"/>
    </xf>
    <xf numFmtId="170" fontId="102" fillId="0" borderId="0" xfId="1" applyNumberFormat="1" applyFont="1" applyFill="1"/>
    <xf numFmtId="167" fontId="98" fillId="0" borderId="0" xfId="0" applyNumberFormat="1" applyFont="1" applyFill="1"/>
    <xf numFmtId="170" fontId="74" fillId="0" borderId="10" xfId="1" applyNumberFormat="1" applyFont="1" applyFill="1" applyBorder="1" applyAlignment="1"/>
    <xf numFmtId="9" fontId="98" fillId="0" borderId="0" xfId="24" applyFont="1" applyFill="1"/>
    <xf numFmtId="199" fontId="98" fillId="0" borderId="0" xfId="0" applyNumberFormat="1" applyFont="1" applyFill="1"/>
    <xf numFmtId="0" fontId="95" fillId="0" borderId="10" xfId="26" applyFont="1" applyFill="1" applyBorder="1" applyAlignment="1">
      <alignment horizontal="left" vertical="center"/>
    </xf>
    <xf numFmtId="0" fontId="95" fillId="0" borderId="10" xfId="26" applyFont="1" applyFill="1" applyBorder="1" applyAlignment="1">
      <alignment horizontal="left"/>
    </xf>
    <xf numFmtId="0" fontId="95" fillId="0" borderId="10" xfId="26" applyFont="1" applyFill="1" applyBorder="1" applyAlignment="1">
      <alignment horizontal="center"/>
    </xf>
    <xf numFmtId="0" fontId="131" fillId="0" borderId="0" xfId="6" applyFont="1" applyFill="1" applyAlignment="1" applyProtection="1"/>
    <xf numFmtId="0" fontId="96" fillId="0" borderId="0" xfId="0" applyFont="1" applyFill="1" applyAlignment="1">
      <alignment horizontal="center" vertical="center" wrapText="1"/>
    </xf>
    <xf numFmtId="175" fontId="95" fillId="0" borderId="10" xfId="0" applyNumberFormat="1" applyFont="1" applyFill="1" applyBorder="1"/>
    <xf numFmtId="180" fontId="95" fillId="0" borderId="10" xfId="0" applyNumberFormat="1" applyFont="1" applyFill="1" applyBorder="1"/>
    <xf numFmtId="178" fontId="95" fillId="0" borderId="10" xfId="0" applyNumberFormat="1" applyFont="1" applyFill="1" applyBorder="1"/>
    <xf numFmtId="0" fontId="95" fillId="0" borderId="20" xfId="0" applyFont="1" applyFill="1" applyBorder="1"/>
    <xf numFmtId="0" fontId="96" fillId="0" borderId="0" xfId="0" applyFont="1" applyFill="1" applyBorder="1" applyAlignment="1">
      <alignment horizontal="right"/>
    </xf>
    <xf numFmtId="0" fontId="96" fillId="0" borderId="24" xfId="0" applyFont="1" applyFill="1" applyBorder="1" applyAlignment="1">
      <alignment horizontal="left"/>
    </xf>
    <xf numFmtId="0" fontId="95" fillId="0" borderId="26" xfId="0" applyFont="1" applyFill="1" applyBorder="1"/>
    <xf numFmtId="178" fontId="96" fillId="0" borderId="18" xfId="0" applyNumberFormat="1" applyFont="1" applyFill="1" applyBorder="1" applyAlignment="1">
      <alignment horizontal="center" wrapText="1"/>
    </xf>
    <xf numFmtId="178" fontId="96" fillId="0" borderId="19" xfId="0" applyNumberFormat="1" applyFont="1" applyFill="1" applyBorder="1" applyAlignment="1">
      <alignment horizontal="center" wrapText="1"/>
    </xf>
    <xf numFmtId="178" fontId="96" fillId="0" borderId="20" xfId="0" applyNumberFormat="1" applyFont="1" applyFill="1" applyBorder="1" applyAlignment="1">
      <alignment horizontal="center" wrapText="1"/>
    </xf>
    <xf numFmtId="178" fontId="95" fillId="0" borderId="24" xfId="0" applyNumberFormat="1" applyFont="1" applyFill="1" applyBorder="1" applyAlignment="1">
      <alignment horizontal="center" wrapText="1"/>
    </xf>
    <xf numFmtId="0" fontId="96" fillId="0" borderId="21" xfId="0" applyFont="1" applyFill="1" applyBorder="1" applyAlignment="1">
      <alignment vertical="center"/>
    </xf>
    <xf numFmtId="0" fontId="96" fillId="0" borderId="117" xfId="0" applyFont="1" applyFill="1" applyBorder="1"/>
    <xf numFmtId="0" fontId="96" fillId="0" borderId="118" xfId="0" applyFont="1" applyFill="1" applyBorder="1"/>
    <xf numFmtId="0" fontId="95" fillId="0" borderId="24" xfId="0" applyFont="1" applyFill="1" applyBorder="1"/>
    <xf numFmtId="180" fontId="95" fillId="0" borderId="0" xfId="0" applyNumberFormat="1" applyFont="1" applyFill="1" applyBorder="1"/>
    <xf numFmtId="0" fontId="95" fillId="0" borderId="6" xfId="0" applyFont="1" applyFill="1" applyBorder="1"/>
    <xf numFmtId="180" fontId="96" fillId="0" borderId="26" xfId="0" applyNumberFormat="1" applyFont="1" applyFill="1" applyBorder="1" applyAlignment="1">
      <alignment horizontal="center"/>
    </xf>
    <xf numFmtId="0" fontId="95" fillId="0" borderId="46" xfId="0" applyFont="1" applyFill="1" applyBorder="1"/>
    <xf numFmtId="180" fontId="95" fillId="0" borderId="46" xfId="0" applyNumberFormat="1" applyFont="1" applyFill="1" applyBorder="1"/>
    <xf numFmtId="0" fontId="95" fillId="0" borderId="46" xfId="0" applyFont="1" applyFill="1" applyBorder="1" applyAlignment="1">
      <alignment horizontal="center"/>
    </xf>
    <xf numFmtId="0" fontId="95" fillId="0" borderId="47" xfId="0" applyFont="1" applyFill="1" applyBorder="1"/>
    <xf numFmtId="180" fontId="96" fillId="0" borderId="48" xfId="0" applyNumberFormat="1" applyFont="1" applyFill="1" applyBorder="1" applyAlignment="1">
      <alignment horizontal="center"/>
    </xf>
    <xf numFmtId="0" fontId="96" fillId="0" borderId="9" xfId="0" applyFont="1" applyFill="1" applyBorder="1" applyAlignment="1">
      <alignment horizontal="center"/>
    </xf>
    <xf numFmtId="180" fontId="96" fillId="0" borderId="37" xfId="0" applyNumberFormat="1" applyFont="1" applyFill="1" applyBorder="1" applyAlignment="1">
      <alignment horizontal="center"/>
    </xf>
    <xf numFmtId="0" fontId="96" fillId="0" borderId="37" xfId="0" applyFont="1" applyFill="1" applyBorder="1" applyAlignment="1">
      <alignment horizontal="center"/>
    </xf>
    <xf numFmtId="0" fontId="96" fillId="0" borderId="29" xfId="0" applyFont="1" applyFill="1" applyBorder="1" applyAlignment="1">
      <alignment horizontal="left"/>
    </xf>
    <xf numFmtId="180" fontId="95" fillId="0" borderId="37" xfId="0" applyNumberFormat="1" applyFont="1" applyFill="1" applyBorder="1" applyAlignment="1">
      <alignment horizontal="center"/>
    </xf>
    <xf numFmtId="165" fontId="96" fillId="0" borderId="37" xfId="1" applyFont="1" applyFill="1" applyBorder="1" applyAlignment="1"/>
    <xf numFmtId="2" fontId="95" fillId="0" borderId="37" xfId="0" applyNumberFormat="1" applyFont="1" applyFill="1" applyBorder="1" applyAlignment="1">
      <alignment horizontal="center"/>
    </xf>
    <xf numFmtId="181" fontId="95" fillId="0" borderId="41" xfId="0" applyNumberFormat="1" applyFont="1" applyFill="1" applyBorder="1" applyAlignment="1">
      <alignment horizontal="right"/>
    </xf>
    <xf numFmtId="2" fontId="95" fillId="0" borderId="74" xfId="0" applyNumberFormat="1" applyFont="1" applyFill="1" applyBorder="1" applyAlignment="1">
      <alignment horizontal="center"/>
    </xf>
    <xf numFmtId="0" fontId="96" fillId="0" borderId="17" xfId="0" applyFont="1" applyFill="1" applyBorder="1" applyAlignment="1">
      <alignment horizontal="left"/>
    </xf>
    <xf numFmtId="2" fontId="95" fillId="0" borderId="30" xfId="0" applyNumberFormat="1" applyFont="1" applyFill="1" applyBorder="1" applyAlignment="1">
      <alignment horizontal="center"/>
    </xf>
    <xf numFmtId="0" fontId="95" fillId="0" borderId="66" xfId="0" applyFont="1" applyFill="1" applyBorder="1" applyAlignment="1">
      <alignment horizontal="center"/>
    </xf>
    <xf numFmtId="2" fontId="95" fillId="0" borderId="50" xfId="0" applyNumberFormat="1" applyFont="1" applyFill="1" applyBorder="1" applyAlignment="1">
      <alignment horizontal="center"/>
    </xf>
    <xf numFmtId="184" fontId="95" fillId="0" borderId="0" xfId="0" applyNumberFormat="1" applyFont="1" applyFill="1" applyBorder="1"/>
    <xf numFmtId="180" fontId="96" fillId="0" borderId="51" xfId="0" applyNumberFormat="1" applyFont="1" applyFill="1" applyBorder="1" applyAlignment="1">
      <alignment horizontal="center"/>
    </xf>
    <xf numFmtId="181" fontId="96" fillId="0" borderId="48" xfId="0" applyNumberFormat="1" applyFont="1" applyFill="1" applyBorder="1"/>
    <xf numFmtId="0" fontId="96" fillId="0" borderId="52" xfId="0" applyFont="1" applyFill="1" applyBorder="1"/>
    <xf numFmtId="184" fontId="95" fillId="0" borderId="46" xfId="0" applyNumberFormat="1" applyFont="1" applyFill="1" applyBorder="1"/>
    <xf numFmtId="181" fontId="95" fillId="0" borderId="48" xfId="0" applyNumberFormat="1" applyFont="1" applyFill="1" applyBorder="1"/>
    <xf numFmtId="180" fontId="95" fillId="0" borderId="48" xfId="0" applyNumberFormat="1" applyFont="1" applyFill="1" applyBorder="1"/>
    <xf numFmtId="0" fontId="96" fillId="0" borderId="53" xfId="0" applyFont="1" applyFill="1" applyBorder="1" applyAlignment="1">
      <alignment horizontal="left"/>
    </xf>
    <xf numFmtId="0" fontId="96" fillId="0" borderId="54" xfId="0" applyFont="1" applyFill="1" applyBorder="1" applyAlignment="1">
      <alignment horizontal="center"/>
    </xf>
    <xf numFmtId="180" fontId="96" fillId="0" borderId="55" xfId="0" applyNumberFormat="1" applyFont="1" applyFill="1" applyBorder="1" applyAlignment="1">
      <alignment horizontal="center"/>
    </xf>
    <xf numFmtId="0" fontId="96" fillId="0" borderId="55" xfId="0" applyFont="1" applyFill="1" applyBorder="1" applyAlignment="1">
      <alignment horizontal="center"/>
    </xf>
    <xf numFmtId="184" fontId="96" fillId="0" borderId="55" xfId="0" applyNumberFormat="1" applyFont="1" applyFill="1" applyBorder="1" applyAlignment="1">
      <alignment horizontal="center"/>
    </xf>
    <xf numFmtId="180" fontId="96" fillId="0" borderId="90" xfId="0" applyNumberFormat="1" applyFont="1" applyFill="1" applyBorder="1" applyAlignment="1">
      <alignment horizontal="center"/>
    </xf>
    <xf numFmtId="0" fontId="95" fillId="0" borderId="35" xfId="0" applyFont="1" applyFill="1" applyBorder="1"/>
    <xf numFmtId="4" fontId="95" fillId="0" borderId="29" xfId="0" applyNumberFormat="1" applyFont="1" applyFill="1" applyBorder="1" applyAlignment="1">
      <alignment horizontal="left"/>
    </xf>
    <xf numFmtId="4" fontId="95" fillId="0" borderId="30" xfId="0" applyNumberFormat="1" applyFont="1" applyFill="1" applyBorder="1" applyAlignment="1">
      <alignment horizontal="left"/>
    </xf>
    <xf numFmtId="4" fontId="95" fillId="0" borderId="10" xfId="0" applyNumberFormat="1" applyFont="1" applyFill="1" applyBorder="1" applyAlignment="1">
      <alignment horizontal="center"/>
    </xf>
    <xf numFmtId="184" fontId="95" fillId="0" borderId="10" xfId="0" applyNumberFormat="1" applyFont="1" applyFill="1" applyBorder="1" applyAlignment="1">
      <alignment horizontal="right"/>
    </xf>
    <xf numFmtId="180" fontId="95" fillId="0" borderId="28" xfId="0" applyNumberFormat="1" applyFont="1" applyFill="1" applyBorder="1"/>
    <xf numFmtId="181" fontId="95" fillId="0" borderId="56" xfId="0" applyNumberFormat="1" applyFont="1" applyFill="1" applyBorder="1"/>
    <xf numFmtId="0" fontId="96" fillId="0" borderId="53" xfId="0" applyFont="1" applyFill="1" applyBorder="1" applyAlignment="1"/>
    <xf numFmtId="180" fontId="96" fillId="0" borderId="57" xfId="0" applyNumberFormat="1" applyFont="1" applyFill="1" applyBorder="1" applyAlignment="1"/>
    <xf numFmtId="184" fontId="96" fillId="0" borderId="37" xfId="0" applyNumberFormat="1" applyFont="1" applyFill="1" applyBorder="1" applyAlignment="1">
      <alignment horizontal="center"/>
    </xf>
    <xf numFmtId="0" fontId="95" fillId="0" borderId="14" xfId="0" applyFont="1" applyFill="1" applyBorder="1" applyAlignment="1">
      <alignment horizontal="left"/>
    </xf>
    <xf numFmtId="0" fontId="96" fillId="0" borderId="37" xfId="0" applyFont="1" applyFill="1" applyBorder="1" applyAlignment="1"/>
    <xf numFmtId="165" fontId="96" fillId="0" borderId="10" xfId="1" applyFont="1" applyFill="1" applyBorder="1" applyAlignment="1"/>
    <xf numFmtId="184" fontId="95" fillId="0" borderId="30" xfId="0" applyNumberFormat="1" applyFont="1" applyFill="1" applyBorder="1"/>
    <xf numFmtId="181" fontId="95" fillId="0" borderId="60" xfId="0" applyNumberFormat="1" applyFont="1" applyFill="1" applyBorder="1"/>
    <xf numFmtId="165" fontId="96" fillId="0" borderId="17" xfId="1" applyFont="1" applyFill="1" applyBorder="1" applyAlignment="1"/>
    <xf numFmtId="0" fontId="95" fillId="0" borderId="52" xfId="0" applyFont="1" applyFill="1" applyBorder="1"/>
    <xf numFmtId="0" fontId="95" fillId="0" borderId="22" xfId="0" applyFont="1" applyFill="1" applyBorder="1"/>
    <xf numFmtId="180" fontId="95" fillId="0" borderId="22" xfId="0" applyNumberFormat="1" applyFont="1" applyFill="1" applyBorder="1"/>
    <xf numFmtId="0" fontId="95" fillId="0" borderId="22" xfId="0" applyFont="1" applyFill="1" applyBorder="1" applyAlignment="1">
      <alignment horizontal="center"/>
    </xf>
    <xf numFmtId="180" fontId="96" fillId="0" borderId="22" xfId="0" applyNumberFormat="1" applyFont="1" applyFill="1" applyBorder="1" applyAlignment="1">
      <alignment horizontal="centerContinuous"/>
    </xf>
    <xf numFmtId="180" fontId="96" fillId="0" borderId="58" xfId="0" applyNumberFormat="1" applyFont="1" applyFill="1" applyBorder="1"/>
    <xf numFmtId="0" fontId="96" fillId="0" borderId="14" xfId="0" applyFont="1" applyFill="1" applyBorder="1" applyAlignment="1">
      <alignment horizontal="centerContinuous"/>
    </xf>
    <xf numFmtId="0" fontId="96" fillId="0" borderId="19" xfId="0" applyFont="1" applyFill="1" applyBorder="1"/>
    <xf numFmtId="0" fontId="96" fillId="0" borderId="6" xfId="0" applyFont="1" applyFill="1" applyBorder="1" applyAlignment="1">
      <alignment horizontal="left"/>
    </xf>
    <xf numFmtId="0" fontId="95" fillId="0" borderId="129" xfId="0" applyFont="1" applyFill="1" applyBorder="1"/>
    <xf numFmtId="0" fontId="96" fillId="0" borderId="134" xfId="0" applyFont="1" applyFill="1" applyBorder="1" applyAlignment="1">
      <alignment horizontal="left"/>
    </xf>
    <xf numFmtId="178" fontId="96" fillId="0" borderId="127" xfId="0" applyNumberFormat="1" applyFont="1" applyFill="1" applyBorder="1" applyAlignment="1">
      <alignment horizontal="center" wrapText="1"/>
    </xf>
    <xf numFmtId="178" fontId="96" fillId="0" borderId="128" xfId="0" applyNumberFormat="1" applyFont="1" applyFill="1" applyBorder="1" applyAlignment="1">
      <alignment horizontal="center" wrapText="1"/>
    </xf>
    <xf numFmtId="178" fontId="96" fillId="0" borderId="129" xfId="0" applyNumberFormat="1" applyFont="1" applyFill="1" applyBorder="1" applyAlignment="1">
      <alignment horizontal="center" wrapText="1"/>
    </xf>
    <xf numFmtId="0" fontId="96" fillId="0" borderId="130" xfId="0" applyFont="1" applyFill="1" applyBorder="1" applyAlignment="1">
      <alignment vertical="center"/>
    </xf>
    <xf numFmtId="0" fontId="96" fillId="0" borderId="131" xfId="0" applyFont="1" applyFill="1" applyBorder="1"/>
    <xf numFmtId="0" fontId="96" fillId="0" borderId="132" xfId="0" applyFont="1" applyFill="1" applyBorder="1"/>
    <xf numFmtId="184" fontId="96" fillId="0" borderId="37" xfId="1" applyNumberFormat="1" applyFont="1" applyFill="1" applyBorder="1" applyAlignment="1"/>
    <xf numFmtId="0" fontId="95" fillId="0" borderId="9" xfId="0" applyFont="1" applyFill="1" applyBorder="1"/>
    <xf numFmtId="178" fontId="95" fillId="0" borderId="0" xfId="0" applyNumberFormat="1" applyFont="1" applyFill="1" applyBorder="1" applyAlignment="1">
      <alignment horizontal="center" wrapText="1"/>
    </xf>
    <xf numFmtId="178" fontId="95" fillId="0" borderId="129" xfId="0" applyNumberFormat="1" applyFont="1" applyFill="1" applyBorder="1" applyAlignment="1">
      <alignment horizontal="center" wrapText="1"/>
    </xf>
    <xf numFmtId="0" fontId="95" fillId="0" borderId="132" xfId="0" applyFont="1" applyFill="1" applyBorder="1"/>
    <xf numFmtId="0" fontId="96" fillId="0" borderId="10" xfId="0" applyFont="1" applyFill="1" applyBorder="1" applyAlignment="1">
      <alignment horizontal="center" vertical="center"/>
    </xf>
    <xf numFmtId="0" fontId="96" fillId="0" borderId="0" xfId="0" applyFont="1" applyFill="1" applyAlignment="1">
      <alignment horizontal="center" vertical="center"/>
    </xf>
    <xf numFmtId="0" fontId="95" fillId="0" borderId="10" xfId="0" applyFont="1" applyFill="1" applyBorder="1" applyAlignment="1">
      <alignment wrapText="1"/>
    </xf>
    <xf numFmtId="180" fontId="95" fillId="0" borderId="10" xfId="0" applyNumberFormat="1" applyFont="1" applyFill="1" applyBorder="1" applyAlignment="1">
      <alignment wrapText="1"/>
    </xf>
    <xf numFmtId="178" fontId="95" fillId="0" borderId="10" xfId="0" applyNumberFormat="1" applyFont="1" applyFill="1" applyBorder="1" applyAlignment="1">
      <alignment wrapText="1"/>
    </xf>
    <xf numFmtId="175" fontId="95" fillId="0" borderId="7" xfId="0" applyNumberFormat="1" applyFont="1" applyFill="1" applyBorder="1"/>
    <xf numFmtId="175" fontId="95" fillId="0" borderId="135" xfId="0" applyNumberFormat="1" applyFont="1" applyFill="1" applyBorder="1"/>
    <xf numFmtId="178" fontId="95" fillId="0" borderId="0" xfId="0" applyNumberFormat="1" applyFont="1" applyFill="1" applyBorder="1"/>
    <xf numFmtId="0" fontId="96" fillId="0" borderId="131" xfId="6" applyFont="1" applyFill="1" applyBorder="1" applyAlignment="1" applyProtection="1">
      <alignment horizontal="left" vertical="center"/>
    </xf>
    <xf numFmtId="0" fontId="96" fillId="0" borderId="131" xfId="6" applyFont="1" applyFill="1" applyBorder="1" applyAlignment="1" applyProtection="1">
      <alignment horizontal="left" vertical="center" wrapText="1"/>
    </xf>
    <xf numFmtId="0" fontId="96" fillId="0" borderId="132" xfId="6" applyFont="1" applyFill="1" applyBorder="1" applyAlignment="1" applyProtection="1">
      <alignment horizontal="left" vertical="center" wrapText="1"/>
    </xf>
    <xf numFmtId="165" fontId="95" fillId="0" borderId="30" xfId="1" applyFont="1" applyFill="1" applyBorder="1" applyAlignment="1"/>
    <xf numFmtId="0" fontId="96" fillId="0" borderId="129" xfId="0" applyFont="1" applyFill="1" applyBorder="1"/>
    <xf numFmtId="9" fontId="95" fillId="0" borderId="0" xfId="0" applyNumberFormat="1" applyFont="1" applyFill="1"/>
    <xf numFmtId="0" fontId="96" fillId="0" borderId="135" xfId="0" applyFont="1" applyFill="1" applyBorder="1" applyAlignment="1">
      <alignment horizontal="center" vertical="center"/>
    </xf>
    <xf numFmtId="0" fontId="96" fillId="0" borderId="135" xfId="0" applyFont="1" applyFill="1" applyBorder="1" applyAlignment="1">
      <alignment horizontal="center" vertical="center" wrapText="1"/>
    </xf>
    <xf numFmtId="0" fontId="95" fillId="0" borderId="135" xfId="0" applyFont="1" applyFill="1" applyBorder="1" applyAlignment="1">
      <alignment horizontal="center"/>
    </xf>
    <xf numFmtId="0" fontId="95" fillId="0" borderId="135" xfId="0" applyFont="1" applyFill="1" applyBorder="1"/>
    <xf numFmtId="175" fontId="95" fillId="0" borderId="135" xfId="0" applyNumberFormat="1" applyFont="1" applyFill="1" applyBorder="1" applyAlignment="1">
      <alignment horizontal="center"/>
    </xf>
    <xf numFmtId="180" fontId="95" fillId="0" borderId="135" xfId="0" applyNumberFormat="1" applyFont="1" applyFill="1" applyBorder="1"/>
    <xf numFmtId="178" fontId="95" fillId="0" borderId="135" xfId="0" applyNumberFormat="1" applyFont="1" applyFill="1" applyBorder="1"/>
    <xf numFmtId="175" fontId="95" fillId="0" borderId="0" xfId="0" applyNumberFormat="1" applyFont="1" applyFill="1" applyBorder="1" applyAlignment="1">
      <alignment horizontal="center"/>
    </xf>
    <xf numFmtId="176" fontId="96" fillId="0" borderId="20" xfId="4" applyNumberFormat="1" applyFont="1" applyFill="1" applyBorder="1" applyAlignment="1">
      <alignment horizontal="center" vertical="center"/>
    </xf>
    <xf numFmtId="0" fontId="95" fillId="0" borderId="19" xfId="0" applyFont="1" applyFill="1" applyBorder="1" applyAlignment="1">
      <alignment vertical="center"/>
    </xf>
    <xf numFmtId="172" fontId="95" fillId="0" borderId="20" xfId="1" applyNumberFormat="1" applyFont="1" applyFill="1" applyBorder="1"/>
    <xf numFmtId="0" fontId="96" fillId="0" borderId="18" xfId="0" applyFont="1" applyFill="1" applyBorder="1" applyAlignment="1">
      <alignment vertical="center" wrapText="1"/>
    </xf>
    <xf numFmtId="176" fontId="96" fillId="0" borderId="20" xfId="4" applyNumberFormat="1" applyFont="1" applyFill="1" applyBorder="1" applyAlignment="1">
      <alignment horizontal="left" vertical="center"/>
    </xf>
    <xf numFmtId="176" fontId="96" fillId="0" borderId="20" xfId="4" applyNumberFormat="1" applyFont="1" applyFill="1" applyBorder="1"/>
    <xf numFmtId="0" fontId="96" fillId="0" borderId="127" xfId="0" applyFont="1" applyFill="1" applyBorder="1"/>
    <xf numFmtId="176" fontId="96" fillId="0" borderId="129" xfId="4" applyNumberFormat="1" applyFont="1" applyFill="1" applyBorder="1"/>
    <xf numFmtId="176" fontId="95" fillId="0" borderId="20" xfId="4" applyNumberFormat="1" applyFont="1" applyFill="1" applyBorder="1"/>
    <xf numFmtId="0" fontId="96" fillId="0" borderId="15" xfId="0" applyFont="1" applyFill="1" applyBorder="1" applyAlignment="1">
      <alignment horizontal="right"/>
    </xf>
    <xf numFmtId="0" fontId="96" fillId="0" borderId="24" xfId="4" applyNumberFormat="1" applyFont="1" applyFill="1" applyBorder="1" applyAlignment="1">
      <alignment horizontal="center"/>
    </xf>
    <xf numFmtId="172" fontId="95" fillId="0" borderId="26" xfId="1" applyNumberFormat="1" applyFont="1" applyFill="1" applyBorder="1"/>
    <xf numFmtId="0" fontId="96" fillId="0" borderId="24" xfId="4" applyNumberFormat="1" applyFont="1" applyFill="1" applyBorder="1" applyAlignment="1">
      <alignment horizontal="left"/>
    </xf>
    <xf numFmtId="0" fontId="96" fillId="0" borderId="133" xfId="0" applyFont="1" applyFill="1" applyBorder="1" applyAlignment="1">
      <alignment horizontal="right"/>
    </xf>
    <xf numFmtId="0" fontId="96" fillId="0" borderId="134" xfId="0" applyNumberFormat="1" applyFont="1" applyFill="1" applyBorder="1" applyAlignment="1">
      <alignment horizontal="left"/>
    </xf>
    <xf numFmtId="176" fontId="96" fillId="0" borderId="128" xfId="4" applyNumberFormat="1" applyFont="1" applyFill="1" applyBorder="1" applyAlignment="1">
      <alignment horizontal="center"/>
    </xf>
    <xf numFmtId="0" fontId="95" fillId="0" borderId="30" xfId="0" applyFont="1" applyFill="1" applyBorder="1"/>
    <xf numFmtId="172" fontId="95" fillId="0" borderId="28" xfId="1" applyNumberFormat="1" applyFont="1" applyFill="1" applyBorder="1" applyAlignment="1">
      <alignment horizontal="left"/>
    </xf>
    <xf numFmtId="176" fontId="96" fillId="0" borderId="128" xfId="4" applyNumberFormat="1" applyFont="1" applyFill="1" applyBorder="1"/>
    <xf numFmtId="0" fontId="95" fillId="0" borderId="37" xfId="0" applyFont="1" applyFill="1" applyBorder="1"/>
    <xf numFmtId="172" fontId="95" fillId="0" borderId="41" xfId="1" applyNumberFormat="1" applyFont="1" applyFill="1" applyBorder="1" applyAlignment="1">
      <alignment horizontal="left"/>
    </xf>
    <xf numFmtId="0" fontId="95" fillId="0" borderId="127" xfId="0" applyFont="1" applyFill="1" applyBorder="1"/>
    <xf numFmtId="176" fontId="95" fillId="0" borderId="128" xfId="4" applyNumberFormat="1" applyFont="1" applyFill="1" applyBorder="1"/>
    <xf numFmtId="0" fontId="96" fillId="0" borderId="130" xfId="0" applyFont="1" applyFill="1" applyBorder="1"/>
    <xf numFmtId="176" fontId="96" fillId="0" borderId="131" xfId="4" applyNumberFormat="1" applyFont="1" applyFill="1" applyBorder="1" applyAlignment="1">
      <alignment horizontal="center"/>
    </xf>
    <xf numFmtId="172" fontId="95" fillId="0" borderId="24" xfId="1" applyNumberFormat="1" applyFont="1" applyFill="1" applyBorder="1"/>
    <xf numFmtId="176" fontId="96" fillId="0" borderId="131" xfId="4" applyNumberFormat="1" applyFont="1" applyFill="1" applyBorder="1"/>
    <xf numFmtId="172" fontId="95" fillId="0" borderId="24" xfId="1" applyNumberFormat="1" applyFont="1" applyFill="1" applyBorder="1" applyAlignment="1">
      <alignment horizontal="left"/>
    </xf>
    <xf numFmtId="176" fontId="95" fillId="0" borderId="131" xfId="4" applyNumberFormat="1" applyFont="1" applyFill="1" applyBorder="1"/>
    <xf numFmtId="0" fontId="96" fillId="0" borderId="132" xfId="0" applyFont="1" applyFill="1" applyBorder="1" applyAlignment="1">
      <alignment horizontal="center" vertical="center" wrapText="1"/>
    </xf>
    <xf numFmtId="0" fontId="95" fillId="0" borderId="16" xfId="0" applyFont="1" applyFill="1" applyBorder="1"/>
    <xf numFmtId="176" fontId="95" fillId="0" borderId="0" xfId="4" applyNumberFormat="1" applyFont="1" applyFill="1" applyBorder="1" applyAlignment="1">
      <alignment horizontal="center"/>
    </xf>
    <xf numFmtId="176" fontId="96" fillId="0" borderId="10" xfId="4" applyNumberFormat="1" applyFont="1" applyFill="1" applyBorder="1" applyAlignment="1">
      <alignment horizontal="center"/>
    </xf>
    <xf numFmtId="176" fontId="95" fillId="0" borderId="10" xfId="1" applyNumberFormat="1" applyFont="1" applyFill="1" applyBorder="1" applyAlignment="1">
      <alignment horizontal="center"/>
    </xf>
    <xf numFmtId="177" fontId="95" fillId="0" borderId="17" xfId="5" applyNumberFormat="1" applyFont="1" applyFill="1" applyBorder="1"/>
    <xf numFmtId="176" fontId="95" fillId="0" borderId="10" xfId="1" applyNumberFormat="1" applyFont="1" applyFill="1" applyBorder="1"/>
    <xf numFmtId="177" fontId="95" fillId="0" borderId="10" xfId="0" applyNumberFormat="1" applyFont="1" applyFill="1" applyBorder="1" applyAlignment="1">
      <alignment horizontal="center"/>
    </xf>
    <xf numFmtId="177" fontId="95" fillId="0" borderId="0" xfId="0" applyNumberFormat="1" applyFont="1" applyFill="1" applyBorder="1"/>
    <xf numFmtId="172" fontId="96" fillId="0" borderId="28" xfId="1" applyNumberFormat="1" applyFont="1" applyFill="1" applyBorder="1"/>
    <xf numFmtId="176" fontId="95" fillId="0" borderId="9" xfId="4" applyNumberFormat="1" applyFont="1" applyFill="1" applyBorder="1" applyAlignment="1">
      <alignment horizontal="center"/>
    </xf>
    <xf numFmtId="176" fontId="95" fillId="0" borderId="9" xfId="4" applyNumberFormat="1" applyFont="1" applyFill="1" applyBorder="1"/>
    <xf numFmtId="176" fontId="95" fillId="0" borderId="10" xfId="4" applyNumberFormat="1" applyFont="1" applyFill="1" applyBorder="1" applyAlignment="1">
      <alignment horizontal="center"/>
    </xf>
    <xf numFmtId="176" fontId="96" fillId="0" borderId="10" xfId="1" applyNumberFormat="1" applyFont="1" applyFill="1" applyBorder="1" applyAlignment="1">
      <alignment horizontal="center"/>
    </xf>
    <xf numFmtId="172" fontId="95" fillId="0" borderId="10" xfId="10" applyNumberFormat="1" applyFont="1" applyFill="1" applyBorder="1"/>
    <xf numFmtId="176" fontId="95" fillId="0" borderId="0" xfId="0" applyNumberFormat="1" applyFont="1" applyFill="1"/>
    <xf numFmtId="176" fontId="95" fillId="0" borderId="22" xfId="4" applyNumberFormat="1" applyFont="1" applyFill="1" applyBorder="1" applyAlignment="1">
      <alignment horizontal="center"/>
    </xf>
    <xf numFmtId="0" fontId="96" fillId="0" borderId="22" xfId="0" applyFont="1" applyFill="1" applyBorder="1"/>
    <xf numFmtId="176" fontId="95" fillId="0" borderId="22" xfId="4" applyNumberFormat="1" applyFont="1" applyFill="1" applyBorder="1"/>
    <xf numFmtId="176" fontId="96" fillId="0" borderId="20" xfId="4" applyNumberFormat="1" applyFont="1" applyFill="1" applyBorder="1" applyAlignment="1">
      <alignment horizontal="center"/>
    </xf>
    <xf numFmtId="0" fontId="95" fillId="0" borderId="19" xfId="0" applyFont="1" applyFill="1" applyBorder="1" applyAlignment="1">
      <alignment horizontal="center" vertical="center" wrapText="1"/>
    </xf>
    <xf numFmtId="0" fontId="95" fillId="0" borderId="20" xfId="0" applyFont="1" applyFill="1" applyBorder="1" applyAlignment="1">
      <alignment horizontal="center" vertical="center" wrapText="1"/>
    </xf>
    <xf numFmtId="0" fontId="96" fillId="0" borderId="15" xfId="0" applyFont="1" applyFill="1" applyBorder="1" applyAlignment="1">
      <alignment horizontal="right" vertical="center" wrapText="1"/>
    </xf>
    <xf numFmtId="0" fontId="96" fillId="0" borderId="24" xfId="4" applyNumberFormat="1" applyFont="1" applyFill="1" applyBorder="1" applyAlignment="1">
      <alignment horizontal="left" vertical="center" wrapText="1"/>
    </xf>
    <xf numFmtId="0" fontId="95" fillId="0" borderId="30" xfId="0" applyFont="1" applyFill="1" applyBorder="1" applyAlignment="1">
      <alignment horizontal="left" vertical="center" wrapText="1"/>
    </xf>
    <xf numFmtId="0" fontId="95" fillId="0" borderId="28" xfId="0" applyFont="1" applyFill="1" applyBorder="1" applyAlignment="1">
      <alignment horizontal="left" vertical="center" wrapText="1"/>
    </xf>
    <xf numFmtId="0" fontId="95" fillId="0" borderId="132" xfId="0" applyFont="1" applyFill="1" applyBorder="1" applyAlignment="1">
      <alignment horizontal="center" vertical="center" wrapText="1"/>
    </xf>
    <xf numFmtId="0" fontId="96" fillId="0" borderId="14" xfId="0" applyFont="1" applyFill="1" applyBorder="1" applyAlignment="1">
      <alignment horizontal="center" vertical="center"/>
    </xf>
    <xf numFmtId="176" fontId="96" fillId="0" borderId="10" xfId="4" applyNumberFormat="1" applyFont="1" applyFill="1" applyBorder="1" applyAlignment="1">
      <alignment horizontal="center" vertical="center"/>
    </xf>
    <xf numFmtId="172" fontId="96" fillId="0" borderId="28" xfId="1" applyNumberFormat="1" applyFont="1" applyFill="1" applyBorder="1" applyAlignment="1">
      <alignment horizontal="center" vertical="center"/>
    </xf>
    <xf numFmtId="174" fontId="95" fillId="0" borderId="10" xfId="0" applyNumberFormat="1" applyFont="1" applyFill="1" applyBorder="1" applyAlignment="1">
      <alignment horizontal="center"/>
    </xf>
    <xf numFmtId="0" fontId="95" fillId="0" borderId="14" xfId="0" applyFont="1" applyFill="1" applyBorder="1" applyAlignment="1">
      <alignment horizontal="center" vertical="center"/>
    </xf>
    <xf numFmtId="176" fontId="95" fillId="0" borderId="10" xfId="4" applyNumberFormat="1" applyFont="1" applyFill="1" applyBorder="1" applyAlignment="1">
      <alignment horizontal="center" vertical="center"/>
    </xf>
    <xf numFmtId="0" fontId="95" fillId="0" borderId="28" xfId="0" applyFont="1" applyFill="1" applyBorder="1" applyAlignment="1">
      <alignment horizontal="center" vertical="center"/>
    </xf>
    <xf numFmtId="176" fontId="95" fillId="0" borderId="10" xfId="4" applyNumberFormat="1" applyFont="1" applyFill="1" applyBorder="1"/>
    <xf numFmtId="0" fontId="95" fillId="0" borderId="28" xfId="0" applyFont="1" applyFill="1" applyBorder="1"/>
    <xf numFmtId="0" fontId="95" fillId="0" borderId="14" xfId="0" applyFont="1" applyFill="1" applyBorder="1" applyAlignment="1">
      <alignment horizontal="center" vertical="center" wrapText="1"/>
    </xf>
    <xf numFmtId="176" fontId="95" fillId="0" borderId="10" xfId="4" applyNumberFormat="1" applyFont="1" applyFill="1" applyBorder="1" applyAlignment="1">
      <alignment horizontal="center" vertical="center" wrapText="1"/>
    </xf>
    <xf numFmtId="0" fontId="95" fillId="0" borderId="10" xfId="0" applyFont="1" applyFill="1" applyBorder="1" applyAlignment="1">
      <alignment horizontal="center" vertical="center" wrapText="1"/>
    </xf>
    <xf numFmtId="0" fontId="95" fillId="0" borderId="28" xfId="0" applyFont="1" applyFill="1" applyBorder="1" applyAlignment="1">
      <alignment horizontal="center" vertical="center" wrapText="1"/>
    </xf>
    <xf numFmtId="0" fontId="96" fillId="0" borderId="0" xfId="0" applyFont="1" applyFill="1" applyBorder="1" applyAlignment="1">
      <alignment horizontal="center" vertical="center"/>
    </xf>
    <xf numFmtId="0" fontId="95" fillId="0" borderId="0" xfId="0" applyFont="1" applyFill="1" applyBorder="1" applyAlignment="1">
      <alignment horizontal="center" vertical="center"/>
    </xf>
    <xf numFmtId="176" fontId="96" fillId="0" borderId="20" xfId="4" applyNumberFormat="1" applyFont="1" applyFill="1" applyBorder="1" applyAlignment="1">
      <alignment vertical="center"/>
    </xf>
    <xf numFmtId="0" fontId="95" fillId="0" borderId="0" xfId="0" applyFont="1" applyFill="1" applyAlignment="1">
      <alignment vertical="center"/>
    </xf>
    <xf numFmtId="0" fontId="95" fillId="0" borderId="0" xfId="0" applyFont="1" applyFill="1" applyAlignment="1"/>
    <xf numFmtId="0" fontId="107" fillId="0" borderId="0" xfId="0" applyFont="1" applyFill="1" applyBorder="1"/>
    <xf numFmtId="9" fontId="112" fillId="0" borderId="0" xfId="0" applyNumberFormat="1" applyFont="1" applyFill="1"/>
    <xf numFmtId="0" fontId="96" fillId="0" borderId="163" xfId="8" applyFont="1" applyFill="1" applyBorder="1" applyAlignment="1">
      <alignment horizontal="center" vertical="center" wrapText="1"/>
    </xf>
    <xf numFmtId="0" fontId="96" fillId="0" borderId="165" xfId="8" applyFont="1" applyFill="1" applyBorder="1" applyAlignment="1">
      <alignment horizontal="center" vertical="center" wrapText="1"/>
    </xf>
    <xf numFmtId="0" fontId="96" fillId="0" borderId="166" xfId="8" applyFont="1" applyFill="1" applyBorder="1" applyAlignment="1">
      <alignment horizontal="center" vertical="center" wrapText="1"/>
    </xf>
    <xf numFmtId="0" fontId="96" fillId="0" borderId="164" xfId="8" applyFont="1" applyFill="1" applyBorder="1" applyAlignment="1">
      <alignment horizontal="center" vertical="center" wrapText="1"/>
    </xf>
    <xf numFmtId="0" fontId="116" fillId="0" borderId="0" xfId="0" applyFont="1" applyFill="1"/>
    <xf numFmtId="0" fontId="95" fillId="0" borderId="161" xfId="26" applyFont="1" applyFill="1" applyBorder="1" applyAlignment="1">
      <alignment horizontal="left" vertical="center"/>
    </xf>
    <xf numFmtId="0" fontId="95" fillId="0" borderId="11" xfId="26" applyFont="1" applyFill="1" applyBorder="1" applyAlignment="1">
      <alignment horizontal="left"/>
    </xf>
    <xf numFmtId="170" fontId="95" fillId="0" borderId="162" xfId="1" applyNumberFormat="1" applyFont="1" applyFill="1" applyBorder="1" applyAlignment="1"/>
    <xf numFmtId="0" fontId="95" fillId="0" borderId="144" xfId="26" applyFont="1" applyFill="1" applyBorder="1" applyAlignment="1">
      <alignment horizontal="left" vertical="center"/>
    </xf>
    <xf numFmtId="0" fontId="95" fillId="0" borderId="30" xfId="26" applyFont="1" applyFill="1" applyBorder="1" applyAlignment="1">
      <alignment horizontal="left"/>
    </xf>
    <xf numFmtId="170" fontId="95" fillId="0" borderId="150" xfId="1" applyNumberFormat="1" applyFont="1" applyFill="1" applyBorder="1" applyAlignment="1"/>
    <xf numFmtId="0" fontId="95" fillId="0" borderId="156" xfId="26" applyFont="1" applyFill="1" applyBorder="1" applyAlignment="1">
      <alignment horizontal="left" vertical="center"/>
    </xf>
    <xf numFmtId="0" fontId="95" fillId="0" borderId="4" xfId="26" applyFont="1" applyFill="1" applyBorder="1" applyAlignment="1">
      <alignment horizontal="left"/>
    </xf>
    <xf numFmtId="170" fontId="95" fillId="0" borderId="157" xfId="1" applyNumberFormat="1" applyFont="1" applyFill="1" applyBorder="1" applyAlignment="1"/>
    <xf numFmtId="0" fontId="95" fillId="0" borderId="158" xfId="26" applyFont="1" applyFill="1" applyBorder="1" applyAlignment="1">
      <alignment horizontal="left" vertical="center"/>
    </xf>
    <xf numFmtId="0" fontId="95" fillId="0" borderId="159" xfId="26" applyFont="1" applyFill="1" applyBorder="1" applyAlignment="1">
      <alignment horizontal="left"/>
    </xf>
    <xf numFmtId="170" fontId="95" fillId="0" borderId="160" xfId="1" applyNumberFormat="1" applyFont="1" applyFill="1" applyBorder="1" applyAlignment="1"/>
    <xf numFmtId="0" fontId="95" fillId="0" borderId="34" xfId="26" applyFont="1" applyFill="1" applyBorder="1" applyAlignment="1">
      <alignment horizontal="left" vertical="center"/>
    </xf>
    <xf numFmtId="170" fontId="95" fillId="0" borderId="41" xfId="1" applyNumberFormat="1" applyFont="1" applyFill="1" applyBorder="1" applyAlignment="1"/>
    <xf numFmtId="0" fontId="95" fillId="0" borderId="14" xfId="26" applyFont="1" applyFill="1" applyBorder="1" applyAlignment="1">
      <alignment horizontal="left" vertical="center"/>
    </xf>
    <xf numFmtId="170" fontId="95" fillId="0" borderId="28" xfId="1" applyNumberFormat="1" applyFont="1" applyFill="1" applyBorder="1" applyAlignment="1"/>
    <xf numFmtId="0" fontId="95" fillId="0" borderId="82" xfId="26" applyFont="1" applyFill="1" applyBorder="1" applyAlignment="1">
      <alignment horizontal="left" vertical="center"/>
    </xf>
    <xf numFmtId="0" fontId="95" fillId="0" borderId="62" xfId="26" applyFont="1" applyFill="1" applyBorder="1" applyAlignment="1">
      <alignment horizontal="left"/>
    </xf>
    <xf numFmtId="170" fontId="95" fillId="0" borderId="59" xfId="1" applyNumberFormat="1" applyFont="1" applyFill="1" applyBorder="1" applyAlignment="1"/>
    <xf numFmtId="0" fontId="95" fillId="0" borderId="69" xfId="26" applyFont="1" applyFill="1" applyBorder="1" applyAlignment="1">
      <alignment horizontal="left" vertical="center"/>
    </xf>
    <xf numFmtId="170" fontId="95" fillId="0" borderId="84" xfId="1" applyNumberFormat="1" applyFont="1" applyFill="1" applyBorder="1" applyAlignment="1"/>
    <xf numFmtId="0" fontId="95" fillId="0" borderId="12" xfId="26" applyFont="1" applyFill="1" applyBorder="1" applyAlignment="1">
      <alignment horizontal="left" vertical="center"/>
    </xf>
    <xf numFmtId="0" fontId="95" fillId="0" borderId="73" xfId="26" applyFont="1" applyFill="1" applyBorder="1" applyAlignment="1">
      <alignment horizontal="left"/>
    </xf>
    <xf numFmtId="170" fontId="95" fillId="0" borderId="72" xfId="1" applyNumberFormat="1" applyFont="1" applyFill="1" applyBorder="1" applyAlignment="1"/>
    <xf numFmtId="0" fontId="95" fillId="0" borderId="40" xfId="26" applyFont="1" applyFill="1" applyBorder="1" applyAlignment="1">
      <alignment horizontal="left"/>
    </xf>
    <xf numFmtId="0" fontId="101" fillId="0" borderId="0" xfId="6" applyFont="1" applyFill="1" applyAlignment="1" applyProtection="1"/>
    <xf numFmtId="10" fontId="112" fillId="0" borderId="0" xfId="24" applyNumberFormat="1" applyFont="1" applyFill="1"/>
    <xf numFmtId="0" fontId="133" fillId="0" borderId="10" xfId="6" applyFont="1" applyFill="1" applyBorder="1" applyAlignment="1" applyProtection="1">
      <alignment horizontal="center" vertical="center" wrapText="1"/>
    </xf>
    <xf numFmtId="170" fontId="133" fillId="0" borderId="10" xfId="6" applyNumberFormat="1" applyFont="1" applyFill="1" applyBorder="1" applyAlignment="1" applyProtection="1">
      <alignment horizontal="center" vertical="center" wrapText="1"/>
    </xf>
    <xf numFmtId="9" fontId="112" fillId="0" borderId="0" xfId="24" applyFont="1" applyFill="1"/>
    <xf numFmtId="170" fontId="95" fillId="0" borderId="0" xfId="1" applyNumberFormat="1" applyFont="1" applyFill="1" applyAlignment="1">
      <alignment horizontal="center" vertical="center"/>
    </xf>
    <xf numFmtId="0" fontId="95" fillId="0" borderId="10" xfId="0" applyFont="1" applyFill="1" applyBorder="1" applyAlignment="1">
      <alignment horizontal="left" vertical="center"/>
    </xf>
    <xf numFmtId="37" fontId="95" fillId="0" borderId="10" xfId="13" applyNumberFormat="1" applyFont="1" applyFill="1" applyBorder="1" applyAlignment="1"/>
    <xf numFmtId="0" fontId="96" fillId="0" borderId="132" xfId="0" applyFont="1" applyFill="1" applyBorder="1" applyAlignment="1">
      <alignment horizontal="left"/>
    </xf>
    <xf numFmtId="0" fontId="96" fillId="0" borderId="131" xfId="0" applyFont="1" applyFill="1" applyBorder="1" applyAlignment="1">
      <alignment vertical="center"/>
    </xf>
    <xf numFmtId="180" fontId="96" fillId="0" borderId="24" xfId="0" applyNumberFormat="1" applyFont="1" applyFill="1" applyBorder="1" applyAlignment="1">
      <alignment horizontal="center"/>
    </xf>
    <xf numFmtId="0" fontId="96" fillId="0" borderId="17" xfId="0" applyFont="1" applyFill="1" applyBorder="1" applyAlignment="1"/>
    <xf numFmtId="1" fontId="95" fillId="0" borderId="37" xfId="0" applyNumberFormat="1" applyFont="1" applyFill="1" applyBorder="1" applyAlignment="1">
      <alignment horizontal="center"/>
    </xf>
    <xf numFmtId="180" fontId="95" fillId="0" borderId="10" xfId="0" applyNumberFormat="1" applyFont="1" applyFill="1" applyBorder="1" applyAlignment="1">
      <alignment horizontal="right"/>
    </xf>
    <xf numFmtId="180" fontId="96" fillId="0" borderId="57" xfId="0" applyNumberFormat="1" applyFont="1" applyFill="1" applyBorder="1" applyAlignment="1">
      <alignment horizontal="center"/>
    </xf>
    <xf numFmtId="165" fontId="95" fillId="0" borderId="30" xfId="1" applyFont="1" applyFill="1" applyBorder="1"/>
    <xf numFmtId="165" fontId="95" fillId="0" borderId="60" xfId="1" applyFont="1" applyFill="1" applyBorder="1"/>
    <xf numFmtId="0" fontId="96" fillId="0" borderId="130" xfId="0" applyFont="1" applyFill="1" applyBorder="1" applyAlignment="1">
      <alignment horizontal="right" vertical="center"/>
    </xf>
    <xf numFmtId="1" fontId="95" fillId="0" borderId="10" xfId="0" applyNumberFormat="1" applyFont="1" applyFill="1" applyBorder="1" applyAlignment="1">
      <alignment horizontal="center"/>
    </xf>
    <xf numFmtId="0" fontId="96" fillId="0" borderId="6" xfId="8" applyFont="1" applyFill="1" applyBorder="1" applyAlignment="1">
      <alignment horizontal="center" vertical="center"/>
    </xf>
    <xf numFmtId="170" fontId="96" fillId="0" borderId="0" xfId="1" applyNumberFormat="1" applyFont="1" applyFill="1" applyAlignment="1">
      <alignment horizontal="center" vertical="center"/>
    </xf>
    <xf numFmtId="0" fontId="95" fillId="0" borderId="6" xfId="8" applyFont="1" applyFill="1" applyBorder="1" applyAlignment="1">
      <alignment horizontal="center" vertical="center"/>
    </xf>
    <xf numFmtId="0" fontId="96" fillId="0" borderId="128" xfId="6" applyFont="1" applyFill="1" applyBorder="1" applyAlignment="1" applyProtection="1">
      <alignment horizontal="left" vertical="center"/>
    </xf>
    <xf numFmtId="0" fontId="96" fillId="0" borderId="128" xfId="0" applyFont="1" applyFill="1" applyBorder="1"/>
    <xf numFmtId="0" fontId="96" fillId="0" borderId="128" xfId="0" applyFont="1" applyFill="1" applyBorder="1" applyAlignment="1">
      <alignment vertical="center"/>
    </xf>
    <xf numFmtId="180" fontId="96" fillId="0" borderId="131" xfId="0" applyNumberFormat="1" applyFont="1" applyFill="1" applyBorder="1"/>
    <xf numFmtId="0" fontId="96" fillId="0" borderId="131" xfId="0" applyFont="1" applyFill="1" applyBorder="1" applyAlignment="1">
      <alignment horizontal="center"/>
    </xf>
    <xf numFmtId="180" fontId="96" fillId="0" borderId="132" xfId="0" applyNumberFormat="1" applyFont="1" applyFill="1" applyBorder="1"/>
    <xf numFmtId="0" fontId="96" fillId="0" borderId="10" xfId="0" applyFont="1" applyFill="1" applyBorder="1" applyAlignment="1"/>
    <xf numFmtId="165" fontId="95" fillId="0" borderId="37" xfId="1" applyFont="1" applyFill="1" applyBorder="1" applyAlignment="1"/>
    <xf numFmtId="0" fontId="96" fillId="0" borderId="37" xfId="0" applyFont="1" applyFill="1" applyBorder="1" applyAlignment="1">
      <alignment horizontal="center" vertical="center"/>
    </xf>
    <xf numFmtId="181" fontId="96" fillId="0" borderId="56" xfId="0" applyNumberFormat="1" applyFont="1" applyFill="1" applyBorder="1"/>
    <xf numFmtId="172" fontId="95" fillId="0" borderId="10" xfId="0" applyNumberFormat="1" applyFont="1" applyFill="1" applyBorder="1"/>
    <xf numFmtId="179" fontId="96" fillId="0" borderId="131" xfId="0" applyNumberFormat="1" applyFont="1" applyFill="1" applyBorder="1" applyAlignment="1">
      <alignment horizontal="left" vertical="center"/>
    </xf>
    <xf numFmtId="165" fontId="95" fillId="0" borderId="60" xfId="1" applyFont="1" applyFill="1" applyBorder="1" applyAlignment="1"/>
    <xf numFmtId="0" fontId="95" fillId="0" borderId="10" xfId="0" applyFont="1" applyFill="1" applyBorder="1" applyAlignment="1">
      <alignment horizontal="left" vertical="center" wrapText="1"/>
    </xf>
    <xf numFmtId="0" fontId="95" fillId="0" borderId="10" xfId="0" applyFont="1" applyFill="1" applyBorder="1" applyAlignment="1">
      <alignment horizontal="left"/>
    </xf>
    <xf numFmtId="0" fontId="96" fillId="0" borderId="10" xfId="0" applyFont="1" applyFill="1" applyBorder="1" applyAlignment="1">
      <alignment vertical="center"/>
    </xf>
    <xf numFmtId="0" fontId="96" fillId="0" borderId="10" xfId="0" applyFont="1" applyFill="1" applyBorder="1" applyAlignment="1">
      <alignment horizontal="center" wrapText="1"/>
    </xf>
    <xf numFmtId="2" fontId="95" fillId="0" borderId="10" xfId="0" applyNumberFormat="1" applyFont="1" applyFill="1" applyBorder="1"/>
    <xf numFmtId="1" fontId="95" fillId="0" borderId="10" xfId="0" applyNumberFormat="1" applyFont="1" applyFill="1" applyBorder="1"/>
    <xf numFmtId="170" fontId="96" fillId="0" borderId="10" xfId="1" applyNumberFormat="1" applyFont="1" applyFill="1" applyBorder="1"/>
    <xf numFmtId="170" fontId="95" fillId="0" borderId="114" xfId="1" applyNumberFormat="1" applyFont="1" applyFill="1" applyBorder="1"/>
    <xf numFmtId="0" fontId="96" fillId="0" borderId="126" xfId="0" applyFont="1" applyFill="1" applyBorder="1" applyAlignment="1">
      <alignment horizontal="center" vertical="center" wrapText="1"/>
    </xf>
    <xf numFmtId="187" fontId="96" fillId="0" borderId="0" xfId="1" applyNumberFormat="1" applyFont="1" applyFill="1" applyAlignment="1">
      <alignment horizontal="center" vertical="center" wrapText="1"/>
    </xf>
    <xf numFmtId="187" fontId="95" fillId="0" borderId="0" xfId="1" applyNumberFormat="1" applyFont="1" applyFill="1"/>
    <xf numFmtId="176" fontId="107" fillId="0" borderId="22" xfId="4" applyNumberFormat="1" applyFont="1" applyFill="1" applyBorder="1"/>
    <xf numFmtId="0" fontId="107" fillId="0" borderId="22" xfId="0" applyFont="1" applyFill="1" applyBorder="1" applyAlignment="1">
      <alignment horizontal="center"/>
    </xf>
    <xf numFmtId="172" fontId="95" fillId="0" borderId="22" xfId="1" applyNumberFormat="1" applyFont="1" applyFill="1" applyBorder="1"/>
    <xf numFmtId="176" fontId="95" fillId="0" borderId="0" xfId="4" applyNumberFormat="1" applyFont="1" applyFill="1"/>
    <xf numFmtId="0" fontId="96" fillId="0" borderId="21" xfId="0" applyFont="1" applyFill="1" applyBorder="1" applyAlignment="1">
      <alignment horizontal="right"/>
    </xf>
    <xf numFmtId="0" fontId="96" fillId="0" borderId="23" xfId="4" applyNumberFormat="1" applyFont="1" applyFill="1" applyBorder="1" applyAlignment="1">
      <alignment horizontal="left"/>
    </xf>
    <xf numFmtId="0" fontId="96" fillId="0" borderId="24" xfId="0" applyNumberFormat="1" applyFont="1" applyFill="1" applyBorder="1" applyAlignment="1">
      <alignment horizontal="left"/>
    </xf>
    <xf numFmtId="176" fontId="96" fillId="0" borderId="19" xfId="4" applyNumberFormat="1" applyFont="1" applyFill="1" applyBorder="1"/>
    <xf numFmtId="0" fontId="96" fillId="0" borderId="20" xfId="0" applyFont="1" applyFill="1" applyBorder="1"/>
    <xf numFmtId="176" fontId="96" fillId="0" borderId="0" xfId="4" applyNumberFormat="1" applyFont="1" applyFill="1" applyBorder="1"/>
    <xf numFmtId="176" fontId="96" fillId="0" borderId="117" xfId="4" applyNumberFormat="1" applyFont="1" applyFill="1" applyBorder="1"/>
    <xf numFmtId="0" fontId="96" fillId="0" borderId="118" xfId="0" applyFont="1" applyFill="1" applyBorder="1" applyAlignment="1">
      <alignment horizontal="center" vertical="center" wrapText="1"/>
    </xf>
    <xf numFmtId="176" fontId="95" fillId="0" borderId="0" xfId="1" applyNumberFormat="1" applyFont="1" applyFill="1"/>
    <xf numFmtId="0" fontId="96" fillId="0" borderId="117" xfId="0" applyFont="1" applyFill="1" applyBorder="1" applyAlignment="1"/>
    <xf numFmtId="0" fontId="96" fillId="0" borderId="18" xfId="0" applyFont="1" applyFill="1" applyBorder="1" applyAlignment="1">
      <alignment horizontal="center" vertical="center" wrapText="1"/>
    </xf>
    <xf numFmtId="0" fontId="96" fillId="0" borderId="20" xfId="0" applyFont="1" applyFill="1" applyBorder="1" applyAlignment="1">
      <alignment horizontal="center" vertical="center" wrapText="1"/>
    </xf>
    <xf numFmtId="0" fontId="96" fillId="0" borderId="19" xfId="0" applyFont="1" applyFill="1" applyBorder="1" applyAlignment="1">
      <alignment vertical="center" wrapText="1"/>
    </xf>
    <xf numFmtId="0" fontId="96" fillId="0" borderId="20" xfId="0" applyFont="1" applyFill="1" applyBorder="1" applyAlignment="1">
      <alignment vertical="center" wrapText="1"/>
    </xf>
    <xf numFmtId="0" fontId="96" fillId="0" borderId="21" xfId="0" applyFont="1" applyFill="1" applyBorder="1" applyAlignment="1"/>
    <xf numFmtId="0" fontId="95" fillId="0" borderId="118" xfId="0" applyFont="1" applyFill="1" applyBorder="1" applyAlignment="1">
      <alignment horizontal="center" vertical="center" wrapText="1"/>
    </xf>
    <xf numFmtId="0" fontId="95" fillId="0" borderId="16" xfId="0" applyFont="1" applyFill="1" applyBorder="1" applyAlignment="1">
      <alignment vertical="center" wrapText="1" shrinkToFit="1"/>
    </xf>
    <xf numFmtId="0" fontId="95" fillId="0" borderId="9" xfId="0" applyFont="1" applyFill="1" applyBorder="1" applyAlignment="1">
      <alignment vertical="center" wrapText="1" shrinkToFit="1"/>
    </xf>
    <xf numFmtId="0" fontId="95" fillId="0" borderId="26" xfId="0" applyFont="1" applyFill="1" applyBorder="1" applyAlignment="1">
      <alignment vertical="center" wrapText="1" shrinkToFit="1"/>
    </xf>
    <xf numFmtId="176" fontId="96" fillId="0" borderId="10" xfId="1" applyNumberFormat="1" applyFont="1" applyFill="1" applyBorder="1" applyAlignment="1">
      <alignment horizontal="center" vertical="center"/>
    </xf>
    <xf numFmtId="0" fontId="96" fillId="0" borderId="17" xfId="0" applyFont="1" applyFill="1" applyBorder="1" applyAlignment="1">
      <alignment horizontal="center" vertical="center"/>
    </xf>
    <xf numFmtId="0" fontId="96" fillId="0" borderId="30" xfId="0" applyFont="1" applyFill="1" applyBorder="1" applyAlignment="1">
      <alignment horizontal="center" vertical="center" wrapText="1"/>
    </xf>
    <xf numFmtId="0" fontId="95" fillId="0" borderId="11" xfId="0" applyFont="1" applyFill="1" applyBorder="1" applyAlignment="1">
      <alignment horizontal="left"/>
    </xf>
    <xf numFmtId="179" fontId="95" fillId="0" borderId="10" xfId="0" applyNumberFormat="1" applyFont="1" applyFill="1" applyBorder="1"/>
    <xf numFmtId="0" fontId="96" fillId="0" borderId="0" xfId="3" applyFont="1" applyFill="1" applyAlignment="1">
      <alignment horizontal="center" vertical="center" wrapText="1"/>
    </xf>
    <xf numFmtId="0" fontId="96" fillId="0" borderId="0" xfId="3" applyFont="1" applyFill="1"/>
    <xf numFmtId="0" fontId="95" fillId="0" borderId="18" xfId="3" applyFont="1" applyFill="1" applyBorder="1"/>
    <xf numFmtId="0" fontId="95" fillId="0" borderId="20" xfId="3" applyFont="1" applyFill="1" applyBorder="1"/>
    <xf numFmtId="172" fontId="95" fillId="0" borderId="20" xfId="10" applyNumberFormat="1" applyFont="1" applyFill="1" applyBorder="1"/>
    <xf numFmtId="0" fontId="96" fillId="0" borderId="21" xfId="3" applyFont="1" applyFill="1" applyBorder="1" applyAlignment="1">
      <alignment horizontal="right" vertical="center"/>
    </xf>
    <xf numFmtId="0" fontId="96" fillId="0" borderId="118" xfId="3" applyFont="1" applyFill="1" applyBorder="1" applyAlignment="1">
      <alignment horizontal="left" vertical="center"/>
    </xf>
    <xf numFmtId="172" fontId="95" fillId="0" borderId="26" xfId="10" applyNumberFormat="1" applyFont="1" applyFill="1" applyBorder="1"/>
    <xf numFmtId="0" fontId="96" fillId="0" borderId="15" xfId="3" applyFont="1" applyFill="1" applyBorder="1" applyAlignment="1">
      <alignment horizontal="right" vertical="center"/>
    </xf>
    <xf numFmtId="0" fontId="96" fillId="0" borderId="24" xfId="3" applyFont="1" applyFill="1" applyBorder="1" applyAlignment="1">
      <alignment horizontal="left" vertical="center"/>
    </xf>
    <xf numFmtId="0" fontId="95" fillId="0" borderId="3" xfId="3" applyFont="1" applyFill="1" applyBorder="1"/>
    <xf numFmtId="172" fontId="95" fillId="0" borderId="28" xfId="10" applyNumberFormat="1" applyFont="1" applyFill="1" applyBorder="1" applyAlignment="1">
      <alignment horizontal="left"/>
    </xf>
    <xf numFmtId="0" fontId="95" fillId="0" borderId="30" xfId="3" applyFont="1" applyFill="1" applyBorder="1"/>
    <xf numFmtId="0" fontId="96" fillId="0" borderId="21" xfId="3" applyFont="1" applyFill="1" applyBorder="1" applyAlignment="1">
      <alignment horizontal="left" vertical="center"/>
    </xf>
    <xf numFmtId="172" fontId="95" fillId="0" borderId="24" xfId="10" applyNumberFormat="1" applyFont="1" applyFill="1" applyBorder="1"/>
    <xf numFmtId="0" fontId="96" fillId="0" borderId="21" xfId="3" applyFont="1" applyFill="1" applyBorder="1" applyAlignment="1">
      <alignment vertical="center"/>
    </xf>
    <xf numFmtId="0" fontId="96" fillId="0" borderId="117" xfId="3" applyFont="1" applyFill="1" applyBorder="1" applyAlignment="1">
      <alignment horizontal="left" vertical="center"/>
    </xf>
    <xf numFmtId="0" fontId="95" fillId="0" borderId="118" xfId="3" applyFont="1" applyFill="1" applyBorder="1" applyAlignment="1">
      <alignment horizontal="left"/>
    </xf>
    <xf numFmtId="0" fontId="96" fillId="0" borderId="117" xfId="3" applyFont="1" applyFill="1" applyBorder="1" applyAlignment="1">
      <alignment vertical="center"/>
    </xf>
    <xf numFmtId="0" fontId="95" fillId="0" borderId="118" xfId="3" applyFont="1" applyFill="1" applyBorder="1"/>
    <xf numFmtId="0" fontId="95" fillId="0" borderId="10" xfId="3" applyFont="1" applyFill="1" applyBorder="1" applyAlignment="1">
      <alignment horizontal="center"/>
    </xf>
    <xf numFmtId="174" fontId="95" fillId="0" borderId="74" xfId="11" applyNumberFormat="1" applyFont="1" applyFill="1" applyBorder="1"/>
    <xf numFmtId="172" fontId="96" fillId="0" borderId="28" xfId="10" applyNumberFormat="1" applyFont="1" applyFill="1" applyBorder="1"/>
    <xf numFmtId="0" fontId="96" fillId="0" borderId="0" xfId="3" applyFont="1" applyFill="1" applyBorder="1"/>
    <xf numFmtId="172" fontId="96" fillId="0" borderId="0" xfId="10" applyNumberFormat="1" applyFont="1" applyFill="1" applyBorder="1"/>
    <xf numFmtId="182" fontId="95" fillId="0" borderId="17" xfId="22" applyNumberFormat="1" applyFont="1" applyFill="1" applyBorder="1" applyAlignment="1">
      <alignment horizontal="center" vertical="center"/>
    </xf>
    <xf numFmtId="175" fontId="96" fillId="0" borderId="33" xfId="3" applyNumberFormat="1" applyFont="1" applyFill="1" applyBorder="1" applyAlignment="1">
      <alignment horizontal="right" vertical="center"/>
    </xf>
    <xf numFmtId="175" fontId="96" fillId="0" borderId="33" xfId="10" applyNumberFormat="1" applyFont="1" applyFill="1" applyBorder="1" applyAlignment="1">
      <alignment horizontal="right" vertical="center"/>
    </xf>
    <xf numFmtId="175" fontId="96" fillId="0" borderId="33" xfId="3" applyNumberFormat="1" applyFont="1" applyFill="1" applyBorder="1" applyAlignment="1">
      <alignment vertical="center"/>
    </xf>
    <xf numFmtId="175" fontId="96" fillId="0" borderId="0" xfId="10" applyNumberFormat="1" applyFont="1" applyFill="1" applyBorder="1" applyAlignment="1">
      <alignment horizontal="right" vertical="center"/>
    </xf>
    <xf numFmtId="0" fontId="95" fillId="0" borderId="0" xfId="3" applyFont="1" applyFill="1" applyAlignment="1">
      <alignment vertical="center"/>
    </xf>
    <xf numFmtId="0" fontId="95" fillId="0" borderId="0" xfId="3" applyFont="1" applyFill="1" applyBorder="1" applyAlignment="1">
      <alignment horizontal="center"/>
    </xf>
    <xf numFmtId="0" fontId="96" fillId="0" borderId="0" xfId="3" applyFont="1" applyFill="1" applyAlignment="1">
      <alignment horizontal="center"/>
    </xf>
    <xf numFmtId="172" fontId="95" fillId="0" borderId="0" xfId="10" applyNumberFormat="1" applyFont="1" applyFill="1" applyBorder="1"/>
    <xf numFmtId="172" fontId="95" fillId="0" borderId="0" xfId="10" applyNumberFormat="1" applyFont="1" applyFill="1" applyBorder="1" applyAlignment="1">
      <alignment horizontal="left"/>
    </xf>
    <xf numFmtId="174" fontId="95" fillId="0" borderId="117" xfId="11" applyNumberFormat="1" applyFont="1" applyFill="1" applyBorder="1" applyAlignment="1">
      <alignment horizontal="center"/>
    </xf>
    <xf numFmtId="0" fontId="95" fillId="0" borderId="118" xfId="3" applyFont="1" applyFill="1" applyBorder="1" applyAlignment="1">
      <alignment vertical="center"/>
    </xf>
    <xf numFmtId="0" fontId="95" fillId="0" borderId="0" xfId="3" applyFont="1" applyFill="1" applyBorder="1" applyAlignment="1">
      <alignment vertical="center"/>
    </xf>
    <xf numFmtId="172" fontId="95" fillId="0" borderId="24" xfId="10" applyNumberFormat="1" applyFont="1" applyFill="1" applyBorder="1" applyAlignment="1">
      <alignment vertical="center"/>
    </xf>
    <xf numFmtId="0" fontId="95" fillId="0" borderId="117" xfId="3" applyFont="1" applyFill="1" applyBorder="1"/>
    <xf numFmtId="172" fontId="96" fillId="0" borderId="0" xfId="10" applyNumberFormat="1" applyFont="1" applyFill="1" applyBorder="1" applyAlignment="1">
      <alignment horizontal="center"/>
    </xf>
    <xf numFmtId="174" fontId="95" fillId="0" borderId="17" xfId="11" applyNumberFormat="1" applyFont="1" applyFill="1" applyBorder="1" applyAlignment="1">
      <alignment horizontal="center"/>
    </xf>
    <xf numFmtId="175" fontId="96" fillId="0" borderId="23" xfId="10" applyNumberFormat="1" applyFont="1" applyFill="1" applyBorder="1"/>
    <xf numFmtId="170" fontId="96" fillId="0" borderId="0" xfId="1" applyNumberFormat="1" applyFont="1" applyFill="1"/>
    <xf numFmtId="3" fontId="95" fillId="0" borderId="10" xfId="0" applyNumberFormat="1" applyFont="1" applyFill="1" applyBorder="1"/>
    <xf numFmtId="189" fontId="95" fillId="0" borderId="0" xfId="24" applyNumberFormat="1" applyFont="1" applyFill="1"/>
    <xf numFmtId="165" fontId="95" fillId="0" borderId="0" xfId="0" applyNumberFormat="1" applyFont="1" applyFill="1"/>
    <xf numFmtId="0" fontId="96" fillId="0" borderId="10" xfId="0" applyFont="1" applyFill="1" applyBorder="1" applyAlignment="1">
      <alignment horizontal="left" vertical="center"/>
    </xf>
    <xf numFmtId="0" fontId="95" fillId="0" borderId="0" xfId="0" applyFont="1" applyFill="1" applyAlignment="1">
      <alignment horizontal="center" vertical="center"/>
    </xf>
    <xf numFmtId="0" fontId="110" fillId="2" borderId="0" xfId="0" applyFont="1" applyFill="1"/>
    <xf numFmtId="0" fontId="112" fillId="0" borderId="0" xfId="0" applyFont="1"/>
    <xf numFmtId="206" fontId="112" fillId="0" borderId="0" xfId="0" applyNumberFormat="1" applyFont="1"/>
    <xf numFmtId="0" fontId="95" fillId="0" borderId="0" xfId="0" applyFont="1"/>
    <xf numFmtId="9" fontId="95" fillId="0" borderId="0" xfId="24" applyFont="1"/>
    <xf numFmtId="170" fontId="95" fillId="0" borderId="0" xfId="1" applyNumberFormat="1" applyFont="1"/>
    <xf numFmtId="9" fontId="112" fillId="0" borderId="0" xfId="24" applyFont="1"/>
    <xf numFmtId="165" fontId="112" fillId="0" borderId="0" xfId="1" applyFont="1"/>
    <xf numFmtId="9" fontId="112" fillId="0" borderId="0" xfId="0" applyNumberFormat="1" applyFont="1"/>
    <xf numFmtId="10" fontId="95" fillId="0" borderId="0" xfId="0" applyNumberFormat="1" applyFont="1" applyAlignment="1">
      <alignment horizontal="center"/>
    </xf>
    <xf numFmtId="0" fontId="95" fillId="5" borderId="10" xfId="8" applyFont="1" applyFill="1" applyBorder="1" applyAlignment="1">
      <alignment horizontal="center" vertical="center" wrapText="1"/>
    </xf>
    <xf numFmtId="0" fontId="72" fillId="5" borderId="10" xfId="8" applyFont="1" applyFill="1" applyBorder="1" applyAlignment="1">
      <alignment horizontal="center" vertical="center" wrapText="1"/>
    </xf>
    <xf numFmtId="0" fontId="131" fillId="5" borderId="10" xfId="6" applyFont="1" applyFill="1" applyBorder="1" applyAlignment="1" applyProtection="1">
      <alignment horizontal="center" vertical="center" wrapText="1"/>
    </xf>
    <xf numFmtId="170" fontId="131" fillId="5" borderId="10" xfId="6" applyNumberFormat="1" applyFont="1" applyFill="1" applyBorder="1" applyAlignment="1" applyProtection="1">
      <alignment horizontal="center" vertical="center" wrapText="1"/>
    </xf>
    <xf numFmtId="170" fontId="95" fillId="5" borderId="10" xfId="1" applyNumberFormat="1" applyFont="1" applyFill="1" applyBorder="1" applyAlignment="1">
      <alignment horizontal="center" vertical="center" wrapText="1"/>
    </xf>
    <xf numFmtId="170" fontId="96" fillId="5" borderId="10" xfId="1" applyNumberFormat="1" applyFont="1" applyFill="1" applyBorder="1" applyAlignment="1">
      <alignment horizontal="center" vertical="center" wrapText="1"/>
    </xf>
    <xf numFmtId="0" fontId="95" fillId="0" borderId="10" xfId="8" applyFont="1" applyBorder="1" applyAlignment="1">
      <alignment horizontal="center" vertical="center"/>
    </xf>
    <xf numFmtId="0" fontId="95" fillId="0" borderId="10" xfId="0" applyFont="1" applyBorder="1" applyAlignment="1">
      <alignment horizontal="left" vertical="center"/>
    </xf>
    <xf numFmtId="170" fontId="95" fillId="2" borderId="10" xfId="1" applyNumberFormat="1" applyFont="1" applyFill="1" applyBorder="1" applyAlignment="1"/>
    <xf numFmtId="170" fontId="96" fillId="0" borderId="10" xfId="0" applyNumberFormat="1" applyFont="1" applyBorder="1"/>
    <xf numFmtId="170" fontId="112" fillId="0" borderId="0" xfId="1" applyNumberFormat="1" applyFont="1"/>
    <xf numFmtId="170" fontId="95" fillId="0" borderId="0" xfId="1" applyNumberFormat="1" applyFont="1" applyAlignment="1">
      <alignment wrapText="1"/>
    </xf>
    <xf numFmtId="170" fontId="95" fillId="0" borderId="0" xfId="0" applyNumberFormat="1" applyFont="1"/>
    <xf numFmtId="170" fontId="112" fillId="0" borderId="0" xfId="0" applyNumberFormat="1" applyFont="1"/>
    <xf numFmtId="0" fontId="72" fillId="0" borderId="0" xfId="0" applyFont="1" applyFill="1"/>
    <xf numFmtId="183" fontId="72" fillId="0" borderId="0" xfId="4" applyNumberFormat="1" applyFont="1" applyFill="1"/>
    <xf numFmtId="170" fontId="72" fillId="0" borderId="0" xfId="1" applyNumberFormat="1" applyFont="1" applyFill="1"/>
    <xf numFmtId="166" fontId="72" fillId="0" borderId="0" xfId="4" applyFont="1" applyFill="1"/>
    <xf numFmtId="0" fontId="78" fillId="0" borderId="0" xfId="0" applyFont="1" applyFill="1"/>
    <xf numFmtId="0" fontId="78" fillId="0" borderId="10" xfId="0" applyFont="1" applyFill="1" applyBorder="1" applyAlignment="1">
      <alignment horizontal="center" vertical="center"/>
    </xf>
    <xf numFmtId="2" fontId="78" fillId="0" borderId="10" xfId="0" applyNumberFormat="1" applyFont="1" applyFill="1" applyBorder="1" applyAlignment="1">
      <alignment horizontal="center" vertical="center" wrapText="1"/>
    </xf>
    <xf numFmtId="183" fontId="78" fillId="0" borderId="0" xfId="4" applyNumberFormat="1" applyFont="1" applyFill="1" applyAlignment="1">
      <alignment horizontal="center" vertical="center"/>
    </xf>
    <xf numFmtId="170" fontId="78" fillId="0" borderId="0" xfId="1" applyNumberFormat="1" applyFont="1" applyFill="1" applyAlignment="1">
      <alignment horizontal="center" vertical="center"/>
    </xf>
    <xf numFmtId="166" fontId="78" fillId="0" borderId="0" xfId="4" applyFont="1" applyFill="1" applyAlignment="1">
      <alignment horizontal="center" vertical="center"/>
    </xf>
    <xf numFmtId="0" fontId="78" fillId="0" borderId="0" xfId="0" applyFont="1" applyFill="1" applyAlignment="1">
      <alignment horizontal="center" vertical="center"/>
    </xf>
    <xf numFmtId="0" fontId="72" fillId="0" borderId="17" xfId="0" applyFont="1" applyFill="1" applyBorder="1" applyAlignment="1">
      <alignment horizontal="left"/>
    </xf>
    <xf numFmtId="1" fontId="72" fillId="0" borderId="10" xfId="0" applyNumberFormat="1" applyFont="1" applyFill="1" applyBorder="1" applyAlignment="1">
      <alignment horizontal="left"/>
    </xf>
    <xf numFmtId="183" fontId="72" fillId="0" borderId="10" xfId="4" applyNumberFormat="1" applyFont="1" applyFill="1" applyBorder="1" applyAlignment="1">
      <alignment horizontal="center"/>
    </xf>
    <xf numFmtId="170" fontId="72" fillId="0" borderId="10" xfId="1" applyNumberFormat="1" applyFont="1" applyFill="1" applyBorder="1" applyAlignment="1">
      <alignment horizontal="left"/>
    </xf>
    <xf numFmtId="3" fontId="72" fillId="0" borderId="10" xfId="0" applyNumberFormat="1" applyFont="1" applyFill="1" applyBorder="1" applyAlignment="1">
      <alignment horizontal="left"/>
    </xf>
    <xf numFmtId="170" fontId="72" fillId="0" borderId="10" xfId="1" applyNumberFormat="1" applyFont="1" applyFill="1" applyBorder="1" applyAlignment="1"/>
    <xf numFmtId="0" fontId="72" fillId="0" borderId="10" xfId="0" applyNumberFormat="1" applyFont="1" applyFill="1" applyBorder="1" applyAlignment="1">
      <alignment horizontal="center"/>
    </xf>
    <xf numFmtId="0" fontId="72" fillId="0" borderId="10" xfId="4" applyNumberFormat="1" applyFont="1" applyFill="1" applyBorder="1" applyAlignment="1">
      <alignment horizontal="center"/>
    </xf>
    <xf numFmtId="0" fontId="78" fillId="0" borderId="10" xfId="0" applyFont="1" applyFill="1" applyBorder="1" applyAlignment="1">
      <alignment horizontal="left"/>
    </xf>
    <xf numFmtId="183" fontId="78" fillId="0" borderId="10" xfId="4" applyNumberFormat="1" applyFont="1" applyFill="1" applyBorder="1" applyAlignment="1">
      <alignment horizontal="left"/>
    </xf>
    <xf numFmtId="170" fontId="78" fillId="0" borderId="10" xfId="1" applyNumberFormat="1" applyFont="1" applyFill="1" applyBorder="1" applyAlignment="1">
      <alignment horizontal="left"/>
    </xf>
    <xf numFmtId="0" fontId="78" fillId="0" borderId="0" xfId="0" applyFont="1" applyFill="1" applyBorder="1" applyAlignment="1">
      <alignment horizontal="left"/>
    </xf>
    <xf numFmtId="4" fontId="78" fillId="0" borderId="0" xfId="0" applyNumberFormat="1" applyFont="1" applyFill="1" applyBorder="1" applyAlignment="1">
      <alignment horizontal="left"/>
    </xf>
    <xf numFmtId="183" fontId="78" fillId="0" borderId="0" xfId="4" applyNumberFormat="1" applyFont="1" applyFill="1" applyBorder="1" applyAlignment="1">
      <alignment horizontal="left"/>
    </xf>
    <xf numFmtId="170" fontId="78" fillId="0" borderId="0" xfId="1" applyNumberFormat="1" applyFont="1" applyFill="1" applyBorder="1" applyAlignment="1">
      <alignment horizontal="left"/>
    </xf>
    <xf numFmtId="3" fontId="78" fillId="0" borderId="0" xfId="0" applyNumberFormat="1" applyFont="1" applyFill="1" applyBorder="1" applyAlignment="1">
      <alignment horizontal="left"/>
    </xf>
    <xf numFmtId="0" fontId="95" fillId="0" borderId="10" xfId="0" applyFont="1" applyFill="1" applyBorder="1" applyAlignment="1">
      <alignment horizontal="justify" vertical="center"/>
    </xf>
    <xf numFmtId="0" fontId="95" fillId="0" borderId="10" xfId="0" applyFont="1" applyFill="1" applyBorder="1" applyAlignment="1">
      <alignment vertical="center" wrapText="1"/>
    </xf>
    <xf numFmtId="175" fontId="95" fillId="0" borderId="10" xfId="0" applyNumberFormat="1" applyFont="1" applyFill="1" applyBorder="1" applyAlignment="1">
      <alignment vertical="center"/>
    </xf>
    <xf numFmtId="178" fontId="95" fillId="0" borderId="18" xfId="0" applyNumberFormat="1" applyFont="1" applyFill="1" applyBorder="1" applyAlignment="1">
      <alignment horizontal="center" wrapText="1"/>
    </xf>
    <xf numFmtId="178" fontId="95" fillId="0" borderId="19" xfId="0" applyNumberFormat="1" applyFont="1" applyFill="1" applyBorder="1" applyAlignment="1">
      <alignment horizontal="center" wrapText="1"/>
    </xf>
    <xf numFmtId="178" fontId="95" fillId="0" borderId="20" xfId="0" applyNumberFormat="1" applyFont="1" applyFill="1" applyBorder="1" applyAlignment="1">
      <alignment horizontal="center" wrapText="1"/>
    </xf>
    <xf numFmtId="0" fontId="96" fillId="0" borderId="22" xfId="0" applyFont="1" applyFill="1" applyBorder="1" applyAlignment="1">
      <alignment vertical="center" wrapText="1"/>
    </xf>
    <xf numFmtId="0" fontId="95" fillId="0" borderId="23" xfId="0" applyFont="1" applyFill="1" applyBorder="1"/>
    <xf numFmtId="0" fontId="96" fillId="0" borderId="0" xfId="0" applyFont="1" applyFill="1" applyBorder="1" applyAlignment="1">
      <alignment wrapText="1"/>
    </xf>
    <xf numFmtId="0" fontId="95" fillId="0" borderId="46" xfId="0" applyFont="1" applyFill="1" applyBorder="1" applyAlignment="1">
      <alignment wrapText="1"/>
    </xf>
    <xf numFmtId="0" fontId="96" fillId="0" borderId="34" xfId="0" applyFont="1" applyFill="1" applyBorder="1" applyAlignment="1">
      <alignment horizontal="centerContinuous"/>
    </xf>
    <xf numFmtId="0" fontId="96" fillId="0" borderId="9" xfId="0" applyFont="1" applyFill="1" applyBorder="1" applyAlignment="1">
      <alignment horizontal="center" wrapText="1"/>
    </xf>
    <xf numFmtId="0" fontId="96" fillId="0" borderId="17" xfId="0" applyFont="1" applyFill="1" applyBorder="1" applyAlignment="1">
      <alignment wrapText="1"/>
    </xf>
    <xf numFmtId="0" fontId="96" fillId="0" borderId="54" xfId="0" applyFont="1" applyFill="1" applyBorder="1" applyAlignment="1">
      <alignment horizontal="center" wrapText="1"/>
    </xf>
    <xf numFmtId="4" fontId="95" fillId="0" borderId="29" xfId="0" applyNumberFormat="1" applyFont="1" applyFill="1" applyBorder="1" applyAlignment="1">
      <alignment horizontal="left" wrapText="1"/>
    </xf>
    <xf numFmtId="0" fontId="96" fillId="0" borderId="64" xfId="0" applyFont="1" applyFill="1" applyBorder="1"/>
    <xf numFmtId="0" fontId="95" fillId="0" borderId="65" xfId="0" applyFont="1" applyFill="1" applyBorder="1" applyAlignment="1">
      <alignment wrapText="1"/>
    </xf>
    <xf numFmtId="180" fontId="95" fillId="0" borderId="65" xfId="0" applyNumberFormat="1" applyFont="1" applyFill="1" applyBorder="1"/>
    <xf numFmtId="0" fontId="95" fillId="0" borderId="65" xfId="0" applyFont="1" applyFill="1" applyBorder="1" applyAlignment="1">
      <alignment horizontal="center"/>
    </xf>
    <xf numFmtId="180" fontId="95" fillId="0" borderId="183" xfId="0" applyNumberFormat="1" applyFont="1" applyFill="1" applyBorder="1"/>
    <xf numFmtId="0" fontId="96" fillId="0" borderId="53" xfId="0" applyFont="1" applyFill="1" applyBorder="1" applyAlignment="1">
      <alignment wrapText="1"/>
    </xf>
    <xf numFmtId="0" fontId="96" fillId="0" borderId="37" xfId="0" applyFont="1" applyFill="1" applyBorder="1" applyAlignment="1">
      <alignment wrapText="1"/>
    </xf>
    <xf numFmtId="1" fontId="95" fillId="0" borderId="30" xfId="0" applyNumberFormat="1" applyFont="1" applyFill="1" applyBorder="1" applyAlignment="1">
      <alignment horizontal="center"/>
    </xf>
    <xf numFmtId="0" fontId="95" fillId="0" borderId="22" xfId="0" applyFont="1" applyFill="1" applyBorder="1" applyAlignment="1">
      <alignment wrapText="1"/>
    </xf>
    <xf numFmtId="165" fontId="95" fillId="0" borderId="0" xfId="1" applyFont="1" applyFill="1" applyBorder="1" applyAlignment="1"/>
    <xf numFmtId="0" fontId="96" fillId="0" borderId="19" xfId="6" applyFont="1" applyFill="1" applyBorder="1" applyAlignment="1" applyProtection="1">
      <alignment horizontal="left" vertical="center" wrapText="1"/>
    </xf>
    <xf numFmtId="0" fontId="96" fillId="0" borderId="22" xfId="0" applyFont="1" applyFill="1" applyBorder="1" applyAlignment="1">
      <alignment wrapText="1"/>
    </xf>
    <xf numFmtId="0" fontId="95" fillId="0" borderId="14" xfId="0" applyFont="1" applyFill="1" applyBorder="1" applyAlignment="1">
      <alignment horizontal="center"/>
    </xf>
    <xf numFmtId="0" fontId="96" fillId="0" borderId="10" xfId="0" applyFont="1" applyFill="1" applyBorder="1" applyAlignment="1">
      <alignment wrapText="1"/>
    </xf>
    <xf numFmtId="2" fontId="95" fillId="0" borderId="0" xfId="0" applyNumberFormat="1" applyFont="1" applyFill="1" applyBorder="1" applyAlignment="1">
      <alignment horizontal="center"/>
    </xf>
    <xf numFmtId="170" fontId="95" fillId="0" borderId="10" xfId="8" applyNumberFormat="1" applyFont="1" applyFill="1" applyBorder="1" applyAlignment="1">
      <alignment vertical="top"/>
    </xf>
    <xf numFmtId="179" fontId="95" fillId="0" borderId="0" xfId="0" applyNumberFormat="1" applyFont="1" applyFill="1" applyBorder="1" applyAlignment="1">
      <alignment horizontal="center"/>
    </xf>
    <xf numFmtId="178" fontId="95" fillId="0" borderId="15" xfId="0" applyNumberFormat="1" applyFont="1" applyFill="1" applyBorder="1" applyAlignment="1">
      <alignment horizontal="center" wrapText="1"/>
    </xf>
    <xf numFmtId="180" fontId="95" fillId="0" borderId="23" xfId="0" applyNumberFormat="1" applyFont="1" applyFill="1" applyBorder="1"/>
    <xf numFmtId="0" fontId="96" fillId="0" borderId="170" xfId="0" applyFont="1" applyFill="1" applyBorder="1" applyAlignment="1">
      <alignment horizontal="centerContinuous"/>
    </xf>
    <xf numFmtId="0" fontId="96" fillId="0" borderId="170" xfId="0" applyFont="1" applyFill="1" applyBorder="1" applyAlignment="1"/>
    <xf numFmtId="0" fontId="96" fillId="0" borderId="54" xfId="0" applyFont="1" applyFill="1" applyBorder="1" applyAlignment="1"/>
    <xf numFmtId="0" fontId="96" fillId="0" borderId="70" xfId="0" applyFont="1" applyFill="1" applyBorder="1" applyAlignment="1">
      <alignment horizontal="center"/>
    </xf>
    <xf numFmtId="0" fontId="96" fillId="0" borderId="170" xfId="0" applyFont="1" applyFill="1" applyBorder="1" applyAlignment="1">
      <alignment horizontal="left"/>
    </xf>
    <xf numFmtId="180" fontId="96" fillId="0" borderId="70" xfId="0" applyNumberFormat="1" applyFont="1" applyFill="1" applyBorder="1" applyAlignment="1">
      <alignment horizontal="center"/>
    </xf>
    <xf numFmtId="4" fontId="95" fillId="0" borderId="10" xfId="0" applyNumberFormat="1" applyFont="1" applyFill="1" applyBorder="1" applyAlignment="1">
      <alignment horizontal="left"/>
    </xf>
    <xf numFmtId="0" fontId="96" fillId="0" borderId="10" xfId="0" applyFont="1" applyFill="1" applyBorder="1" applyAlignment="1">
      <alignment horizontal="center" vertical="center"/>
    </xf>
    <xf numFmtId="0" fontId="96" fillId="0" borderId="7" xfId="0" applyFont="1" applyFill="1" applyBorder="1" applyAlignment="1">
      <alignment horizontal="center" vertical="center"/>
    </xf>
    <xf numFmtId="187" fontId="96" fillId="0" borderId="0" xfId="1" applyNumberFormat="1" applyFont="1" applyFill="1" applyAlignment="1">
      <alignment horizontal="center" vertical="center"/>
    </xf>
    <xf numFmtId="172" fontId="95" fillId="0" borderId="0" xfId="0" applyNumberFormat="1" applyFont="1" applyFill="1" applyBorder="1"/>
    <xf numFmtId="0" fontId="95" fillId="0" borderId="18" xfId="0" applyFont="1" applyFill="1" applyBorder="1" applyAlignment="1">
      <alignment vertical="center"/>
    </xf>
    <xf numFmtId="176" fontId="95" fillId="0" borderId="20" xfId="4" applyNumberFormat="1" applyFont="1" applyFill="1" applyBorder="1" applyAlignment="1">
      <alignment vertical="center"/>
    </xf>
    <xf numFmtId="176" fontId="95" fillId="0" borderId="20" xfId="4" applyNumberFormat="1" applyFont="1" applyFill="1" applyBorder="1" applyAlignment="1">
      <alignment horizontal="left" vertical="center"/>
    </xf>
    <xf numFmtId="0" fontId="96" fillId="0" borderId="23" xfId="0" applyNumberFormat="1" applyFont="1" applyFill="1" applyBorder="1" applyAlignment="1">
      <alignment horizontal="left"/>
    </xf>
    <xf numFmtId="0" fontId="95" fillId="0" borderId="23" xfId="0" applyFont="1" applyFill="1" applyBorder="1" applyAlignment="1">
      <alignment horizontal="center" vertical="center" wrapText="1"/>
    </xf>
    <xf numFmtId="177" fontId="95" fillId="0" borderId="0" xfId="5" applyNumberFormat="1" applyFont="1" applyFill="1" applyBorder="1"/>
    <xf numFmtId="0" fontId="95" fillId="0" borderId="20" xfId="0" applyFont="1" applyFill="1" applyBorder="1" applyAlignment="1">
      <alignment vertical="center"/>
    </xf>
    <xf numFmtId="0" fontId="95" fillId="0" borderId="30" xfId="0" applyFont="1" applyFill="1" applyBorder="1" applyAlignment="1">
      <alignment horizontal="left" vertical="center"/>
    </xf>
    <xf numFmtId="0" fontId="95" fillId="0" borderId="28" xfId="0" applyFont="1" applyFill="1" applyBorder="1" applyAlignment="1">
      <alignment horizontal="left" vertical="center"/>
    </xf>
    <xf numFmtId="0" fontId="96" fillId="0" borderId="18" xfId="0" applyFont="1" applyFill="1" applyBorder="1" applyAlignment="1">
      <alignment vertical="center"/>
    </xf>
    <xf numFmtId="0" fontId="96" fillId="0" borderId="18" xfId="0" applyFont="1" applyFill="1" applyBorder="1" applyAlignment="1"/>
    <xf numFmtId="176" fontId="96" fillId="0" borderId="19" xfId="4" applyNumberFormat="1" applyFont="1" applyFill="1" applyBorder="1" applyAlignment="1"/>
    <xf numFmtId="0" fontId="95" fillId="0" borderId="20" xfId="0" applyFont="1" applyFill="1" applyBorder="1" applyAlignment="1"/>
    <xf numFmtId="0" fontId="95" fillId="0" borderId="30" xfId="0" applyFont="1" applyFill="1" applyBorder="1" applyAlignment="1"/>
    <xf numFmtId="0" fontId="95" fillId="0" borderId="21" xfId="0" applyFont="1" applyFill="1" applyBorder="1" applyAlignment="1"/>
    <xf numFmtId="0" fontId="95" fillId="0" borderId="22" xfId="0" applyFont="1" applyFill="1" applyBorder="1" applyAlignment="1"/>
    <xf numFmtId="0" fontId="96" fillId="0" borderId="14" xfId="0" applyFont="1" applyFill="1" applyBorder="1" applyAlignment="1">
      <alignment horizontal="center" vertical="center" wrapText="1"/>
    </xf>
    <xf numFmtId="176" fontId="96" fillId="0" borderId="10" xfId="4" applyNumberFormat="1" applyFont="1" applyFill="1" applyBorder="1" applyAlignment="1">
      <alignment horizontal="center" vertical="center" wrapText="1"/>
    </xf>
    <xf numFmtId="0" fontId="95" fillId="0" borderId="19" xfId="0" applyFont="1" applyBorder="1"/>
    <xf numFmtId="0" fontId="95" fillId="0" borderId="19" xfId="0" applyFont="1" applyBorder="1" applyAlignment="1">
      <alignment horizontal="center" vertical="center" wrapText="1"/>
    </xf>
    <xf numFmtId="0" fontId="95" fillId="0" borderId="20" xfId="0" applyFont="1" applyBorder="1" applyAlignment="1">
      <alignment horizontal="center" vertical="center" wrapText="1"/>
    </xf>
    <xf numFmtId="0" fontId="92" fillId="2" borderId="15" xfId="0" applyFont="1" applyFill="1" applyBorder="1" applyAlignment="1">
      <alignment horizontal="right"/>
    </xf>
    <xf numFmtId="0" fontId="96" fillId="2" borderId="24" xfId="4" applyNumberFormat="1" applyFont="1" applyFill="1" applyBorder="1" applyAlignment="1">
      <alignment horizontal="left"/>
    </xf>
    <xf numFmtId="0" fontId="95" fillId="2" borderId="9" xfId="0" applyFont="1" applyFill="1" applyBorder="1"/>
    <xf numFmtId="0" fontId="95" fillId="2" borderId="26" xfId="0" applyFont="1" applyFill="1" applyBorder="1"/>
    <xf numFmtId="176" fontId="95" fillId="0" borderId="19" xfId="4" applyNumberFormat="1" applyFont="1" applyFill="1" applyBorder="1"/>
    <xf numFmtId="0" fontId="95" fillId="2" borderId="30" xfId="0" applyFont="1" applyFill="1" applyBorder="1" applyAlignment="1">
      <alignment horizontal="left" vertical="center" wrapText="1"/>
    </xf>
    <xf numFmtId="0" fontId="95" fillId="2" borderId="28" xfId="0" applyFont="1" applyFill="1" applyBorder="1" applyAlignment="1">
      <alignment horizontal="left" vertical="center" wrapText="1"/>
    </xf>
    <xf numFmtId="0" fontId="96" fillId="2" borderId="132" xfId="0" applyFont="1" applyFill="1" applyBorder="1" applyAlignment="1">
      <alignment horizontal="center" vertical="center" wrapText="1"/>
    </xf>
    <xf numFmtId="0" fontId="95" fillId="2" borderId="24" xfId="0" applyFont="1" applyFill="1" applyBorder="1"/>
    <xf numFmtId="0" fontId="96" fillId="2" borderId="14" xfId="0" applyFont="1" applyFill="1" applyBorder="1" applyAlignment="1">
      <alignment horizontal="center"/>
    </xf>
    <xf numFmtId="176" fontId="96" fillId="2" borderId="10" xfId="4" applyNumberFormat="1" applyFont="1" applyFill="1" applyBorder="1" applyAlignment="1">
      <alignment horizontal="center"/>
    </xf>
    <xf numFmtId="0" fontId="95" fillId="2" borderId="10" xfId="0" applyFont="1" applyFill="1" applyBorder="1" applyAlignment="1">
      <alignment horizontal="center" vertical="center" wrapText="1"/>
    </xf>
    <xf numFmtId="0" fontId="96" fillId="0" borderId="10" xfId="0" applyFont="1" applyBorder="1" applyAlignment="1">
      <alignment horizontal="center" vertical="center"/>
    </xf>
    <xf numFmtId="172" fontId="96" fillId="0" borderId="28" xfId="1" applyNumberFormat="1" applyFont="1" applyBorder="1" applyAlignment="1">
      <alignment horizontal="center" vertical="center"/>
    </xf>
    <xf numFmtId="0" fontId="74" fillId="3" borderId="35" xfId="0" applyFont="1" applyFill="1" applyBorder="1"/>
    <xf numFmtId="176" fontId="74" fillId="3" borderId="10" xfId="1" applyNumberFormat="1" applyFont="1" applyFill="1" applyBorder="1"/>
    <xf numFmtId="174" fontId="95" fillId="3" borderId="17" xfId="5" applyNumberFormat="1" applyFont="1" applyFill="1" applyBorder="1" applyAlignment="1"/>
    <xf numFmtId="172" fontId="95" fillId="0" borderId="28" xfId="1" applyNumberFormat="1" applyFont="1" applyBorder="1"/>
    <xf numFmtId="177" fontId="95" fillId="2" borderId="10" xfId="0" applyNumberFormat="1" applyFont="1" applyFill="1" applyBorder="1" applyAlignment="1">
      <alignment horizontal="center"/>
    </xf>
    <xf numFmtId="183" fontId="95" fillId="0" borderId="10" xfId="4" applyNumberFormat="1" applyFont="1" applyBorder="1"/>
    <xf numFmtId="0" fontId="95" fillId="2" borderId="15" xfId="0" applyFont="1" applyFill="1" applyBorder="1"/>
    <xf numFmtId="176" fontId="95" fillId="2" borderId="0" xfId="4" applyNumberFormat="1" applyFont="1" applyFill="1" applyBorder="1"/>
    <xf numFmtId="177" fontId="95" fillId="2" borderId="0" xfId="0" applyNumberFormat="1" applyFont="1" applyFill="1" applyBorder="1"/>
    <xf numFmtId="0" fontId="107" fillId="0" borderId="10" xfId="0" applyFont="1" applyBorder="1"/>
    <xf numFmtId="172" fontId="125" fillId="0" borderId="28" xfId="1" applyNumberFormat="1" applyFont="1" applyBorder="1"/>
    <xf numFmtId="0" fontId="95" fillId="2" borderId="14" xfId="0" applyFont="1" applyFill="1" applyBorder="1" applyAlignment="1">
      <alignment horizontal="center" vertical="center" wrapText="1"/>
    </xf>
    <xf numFmtId="176" fontId="95" fillId="2" borderId="10" xfId="4" applyNumberFormat="1" applyFont="1" applyFill="1" applyBorder="1" applyAlignment="1">
      <alignment horizontal="center" vertical="center" wrapText="1"/>
    </xf>
    <xf numFmtId="0" fontId="96" fillId="2" borderId="17" xfId="0" applyFont="1" applyFill="1" applyBorder="1" applyAlignment="1">
      <alignment horizontal="center"/>
    </xf>
    <xf numFmtId="0" fontId="95" fillId="2" borderId="28" xfId="0" applyFont="1" applyFill="1" applyBorder="1" applyAlignment="1">
      <alignment horizontal="center" vertical="center" wrapText="1"/>
    </xf>
    <xf numFmtId="0" fontId="95" fillId="2" borderId="14" xfId="0" applyFont="1" applyFill="1" applyBorder="1" applyAlignment="1">
      <alignment horizontal="center" vertical="center"/>
    </xf>
    <xf numFmtId="176" fontId="95" fillId="2" borderId="10" xfId="4" applyNumberFormat="1" applyFont="1" applyFill="1" applyBorder="1" applyAlignment="1">
      <alignment horizontal="center" vertical="center"/>
    </xf>
    <xf numFmtId="0" fontId="95" fillId="2" borderId="10" xfId="0" applyFont="1" applyFill="1" applyBorder="1" applyAlignment="1">
      <alignment horizontal="center" vertical="center"/>
    </xf>
    <xf numFmtId="0" fontId="95" fillId="2" borderId="28" xfId="0" applyFont="1" applyFill="1" applyBorder="1" applyAlignment="1">
      <alignment horizontal="center" vertical="center"/>
    </xf>
    <xf numFmtId="0" fontId="95" fillId="2" borderId="14" xfId="0" applyFont="1" applyFill="1" applyBorder="1"/>
    <xf numFmtId="176" fontId="95" fillId="2" borderId="10" xfId="4" applyNumberFormat="1" applyFont="1" applyFill="1" applyBorder="1"/>
    <xf numFmtId="174" fontId="95" fillId="2" borderId="17" xfId="5" applyNumberFormat="1" applyFont="1" applyFill="1" applyBorder="1"/>
    <xf numFmtId="0" fontId="95" fillId="2" borderId="10" xfId="0" applyFont="1" applyFill="1" applyBorder="1"/>
    <xf numFmtId="0" fontId="95" fillId="2" borderId="28" xfId="0" applyFont="1" applyFill="1" applyBorder="1"/>
    <xf numFmtId="174" fontId="95" fillId="0" borderId="10" xfId="5" applyNumberFormat="1" applyFont="1" applyFill="1" applyBorder="1"/>
    <xf numFmtId="174" fontId="95" fillId="0" borderId="0" xfId="5" applyNumberFormat="1" applyFont="1" applyFill="1" applyBorder="1"/>
    <xf numFmtId="0" fontId="95" fillId="0" borderId="15" xfId="0" applyFont="1" applyBorder="1"/>
    <xf numFmtId="176" fontId="95" fillId="0" borderId="0" xfId="4" applyNumberFormat="1" applyFont="1" applyBorder="1"/>
    <xf numFmtId="0" fontId="95" fillId="0" borderId="0" xfId="0" applyFont="1" applyBorder="1"/>
    <xf numFmtId="0" fontId="95" fillId="0" borderId="24" xfId="0" applyFont="1" applyBorder="1"/>
    <xf numFmtId="0" fontId="96" fillId="3" borderId="14" xfId="0" applyFont="1" applyFill="1" applyBorder="1" applyAlignment="1">
      <alignment horizontal="center"/>
    </xf>
    <xf numFmtId="176" fontId="96" fillId="3" borderId="10" xfId="1" applyNumberFormat="1" applyFont="1" applyFill="1" applyBorder="1" applyAlignment="1">
      <alignment horizontal="center"/>
    </xf>
    <xf numFmtId="0" fontId="96" fillId="0" borderId="17" xfId="0" applyFont="1" applyBorder="1" applyAlignment="1">
      <alignment horizontal="center"/>
    </xf>
    <xf numFmtId="0" fontId="96" fillId="0" borderId="10" xfId="0" applyFont="1" applyBorder="1" applyAlignment="1">
      <alignment horizontal="center"/>
    </xf>
    <xf numFmtId="172" fontId="96" fillId="0" borderId="28" xfId="1" applyNumberFormat="1" applyFont="1" applyBorder="1" applyAlignment="1">
      <alignment horizontal="center"/>
    </xf>
    <xf numFmtId="177" fontId="95" fillId="0" borderId="10" xfId="0" applyNumberFormat="1" applyFont="1" applyBorder="1" applyAlignment="1">
      <alignment horizontal="center"/>
    </xf>
    <xf numFmtId="177" fontId="95" fillId="2" borderId="17" xfId="5" applyNumberFormat="1" applyFont="1" applyFill="1" applyBorder="1"/>
    <xf numFmtId="0" fontId="74" fillId="0" borderId="15" xfId="0" applyFont="1" applyBorder="1"/>
    <xf numFmtId="176" fontId="74" fillId="0" borderId="0" xfId="4" applyNumberFormat="1" applyFont="1" applyBorder="1"/>
    <xf numFmtId="177" fontId="74" fillId="0" borderId="0" xfId="0" applyNumberFormat="1" applyFont="1" applyBorder="1"/>
    <xf numFmtId="0" fontId="108" fillId="0" borderId="10" xfId="0" applyFont="1" applyBorder="1"/>
    <xf numFmtId="0" fontId="95" fillId="0" borderId="21" xfId="0" applyFont="1" applyBorder="1"/>
    <xf numFmtId="176" fontId="95" fillId="0" borderId="22" xfId="4" applyNumberFormat="1" applyFont="1" applyBorder="1"/>
    <xf numFmtId="0" fontId="107" fillId="0" borderId="22" xfId="0" applyFont="1" applyBorder="1"/>
    <xf numFmtId="0" fontId="96" fillId="0" borderId="22" xfId="0" applyFont="1" applyBorder="1"/>
    <xf numFmtId="175" fontId="96" fillId="0" borderId="23" xfId="1" applyNumberFormat="1" applyFont="1" applyBorder="1"/>
    <xf numFmtId="0" fontId="96" fillId="0" borderId="0" xfId="3" applyFont="1" applyFill="1" applyAlignment="1">
      <alignment wrapText="1"/>
    </xf>
    <xf numFmtId="0" fontId="95" fillId="0" borderId="0" xfId="3" applyFont="1" applyFill="1" applyAlignment="1">
      <alignment wrapText="1"/>
    </xf>
    <xf numFmtId="0" fontId="96" fillId="0" borderId="10" xfId="0" applyFont="1" applyFill="1" applyBorder="1" applyAlignment="1">
      <alignment horizontal="center" vertical="center" wrapText="1"/>
    </xf>
    <xf numFmtId="0" fontId="95" fillId="0" borderId="10" xfId="0" applyFont="1" applyFill="1" applyBorder="1" applyAlignment="1">
      <alignment horizontal="left" wrapText="1"/>
    </xf>
    <xf numFmtId="166" fontId="95" fillId="0" borderId="10" xfId="0" applyNumberFormat="1" applyFont="1" applyFill="1" applyBorder="1"/>
    <xf numFmtId="0" fontId="95" fillId="0" borderId="114" xfId="0" applyFont="1" applyFill="1" applyBorder="1" applyAlignment="1">
      <alignment wrapText="1"/>
    </xf>
    <xf numFmtId="0" fontId="95" fillId="0" borderId="10" xfId="9" applyFont="1" applyFill="1" applyBorder="1" applyAlignment="1">
      <alignment horizontal="center" vertical="center" wrapText="1"/>
    </xf>
    <xf numFmtId="0" fontId="95" fillId="0" borderId="10" xfId="9" applyFont="1" applyFill="1" applyBorder="1" applyAlignment="1"/>
    <xf numFmtId="3" fontId="95" fillId="0" borderId="10" xfId="9" applyNumberFormat="1" applyFont="1" applyFill="1" applyBorder="1" applyAlignment="1">
      <alignment horizontal="left" vertical="center" wrapText="1"/>
    </xf>
    <xf numFmtId="1" fontId="95" fillId="0" borderId="10" xfId="8" applyNumberFormat="1" applyFont="1" applyFill="1" applyBorder="1" applyAlignment="1">
      <alignment horizontal="center"/>
    </xf>
    <xf numFmtId="3" fontId="95" fillId="0" borderId="10" xfId="9" applyNumberFormat="1" applyFont="1" applyFill="1" applyBorder="1" applyAlignment="1">
      <alignment horizontal="left" wrapText="1"/>
    </xf>
    <xf numFmtId="3" fontId="95" fillId="0" borderId="10" xfId="9" applyNumberFormat="1" applyFont="1" applyFill="1" applyBorder="1" applyAlignment="1">
      <alignment wrapText="1"/>
    </xf>
    <xf numFmtId="0" fontId="95" fillId="0" borderId="10" xfId="9" applyFont="1" applyFill="1" applyBorder="1" applyAlignment="1">
      <alignment wrapText="1"/>
    </xf>
    <xf numFmtId="0" fontId="95" fillId="0" borderId="10" xfId="8" applyFont="1" applyFill="1" applyBorder="1" applyAlignment="1">
      <alignment vertical="top" wrapText="1"/>
    </xf>
    <xf numFmtId="0" fontId="96" fillId="0" borderId="0" xfId="3" applyFont="1" applyFill="1" applyAlignment="1">
      <alignment horizontal="center" vertical="center"/>
    </xf>
    <xf numFmtId="172" fontId="95" fillId="0" borderId="10" xfId="0" applyNumberFormat="1" applyFont="1" applyFill="1" applyBorder="1" applyAlignment="1">
      <alignment wrapText="1"/>
    </xf>
    <xf numFmtId="0" fontId="95" fillId="0" borderId="7" xfId="0" applyFont="1" applyFill="1" applyBorder="1"/>
    <xf numFmtId="172" fontId="95" fillId="0" borderId="7" xfId="0" applyNumberFormat="1" applyFont="1" applyFill="1" applyBorder="1" applyAlignment="1">
      <alignment wrapText="1"/>
    </xf>
    <xf numFmtId="0" fontId="95" fillId="0" borderId="10" xfId="305" applyFont="1" applyFill="1" applyBorder="1" applyAlignment="1">
      <alignment wrapText="1"/>
    </xf>
    <xf numFmtId="175" fontId="95" fillId="0" borderId="10" xfId="3" applyNumberFormat="1" applyFont="1" applyFill="1" applyBorder="1"/>
    <xf numFmtId="0" fontId="95" fillId="0" borderId="18" xfId="3" applyFont="1" applyFill="1" applyBorder="1" applyAlignment="1">
      <alignment wrapText="1"/>
    </xf>
    <xf numFmtId="0" fontId="96" fillId="0" borderId="15" xfId="3" applyFont="1" applyFill="1" applyBorder="1" applyAlignment="1">
      <alignment horizontal="right" vertical="center" wrapText="1"/>
    </xf>
    <xf numFmtId="0" fontId="95" fillId="0" borderId="44" xfId="3" applyFont="1" applyFill="1" applyBorder="1"/>
    <xf numFmtId="172" fontId="95" fillId="0" borderId="45" xfId="10" applyNumberFormat="1" applyFont="1" applyFill="1" applyBorder="1"/>
    <xf numFmtId="172" fontId="95" fillId="0" borderId="60" xfId="10" applyNumberFormat="1" applyFont="1" applyFill="1" applyBorder="1" applyAlignment="1">
      <alignment horizontal="left"/>
    </xf>
    <xf numFmtId="0" fontId="96" fillId="0" borderId="21" xfId="305" applyFont="1" applyFill="1" applyBorder="1" applyAlignment="1">
      <alignment vertical="center" wrapText="1"/>
    </xf>
    <xf numFmtId="0" fontId="96" fillId="0" borderId="22" xfId="3" applyFont="1" applyFill="1" applyBorder="1" applyAlignment="1">
      <alignment horizontal="left" vertical="center"/>
    </xf>
    <xf numFmtId="0" fontId="95" fillId="0" borderId="23" xfId="3" applyFont="1" applyFill="1" applyBorder="1"/>
    <xf numFmtId="0" fontId="96" fillId="0" borderId="21" xfId="305" applyFont="1" applyFill="1" applyBorder="1" applyAlignment="1">
      <alignment vertical="center"/>
    </xf>
    <xf numFmtId="0" fontId="95" fillId="0" borderId="23" xfId="3" applyFont="1" applyFill="1" applyBorder="1" applyAlignment="1">
      <alignment horizontal="left"/>
    </xf>
    <xf numFmtId="0" fontId="96" fillId="0" borderId="22" xfId="3" applyFont="1" applyFill="1" applyBorder="1" applyAlignment="1">
      <alignment vertical="center"/>
    </xf>
    <xf numFmtId="174" fontId="95" fillId="0" borderId="22" xfId="11" applyNumberFormat="1" applyFont="1" applyFill="1" applyBorder="1" applyAlignment="1">
      <alignment horizontal="center"/>
    </xf>
    <xf numFmtId="0" fontId="95" fillId="0" borderId="23" xfId="3" applyFont="1" applyFill="1" applyBorder="1" applyAlignment="1">
      <alignment vertical="center"/>
    </xf>
    <xf numFmtId="0" fontId="95" fillId="0" borderId="16" xfId="3" applyFont="1" applyFill="1" applyBorder="1" applyAlignment="1">
      <alignment wrapText="1"/>
    </xf>
    <xf numFmtId="0" fontId="96" fillId="0" borderId="14" xfId="3" applyFont="1" applyFill="1" applyBorder="1" applyAlignment="1">
      <alignment horizontal="center" wrapText="1"/>
    </xf>
    <xf numFmtId="0" fontId="95" fillId="0" borderId="14" xfId="305" applyFont="1" applyFill="1" applyBorder="1" applyAlignment="1">
      <alignment wrapText="1"/>
    </xf>
    <xf numFmtId="174" fontId="95" fillId="0" borderId="17" xfId="22" applyNumberFormat="1" applyFont="1" applyFill="1" applyBorder="1" applyAlignment="1">
      <alignment horizontal="center" vertical="center"/>
    </xf>
    <xf numFmtId="172" fontId="95" fillId="0" borderId="28" xfId="23" applyNumberFormat="1" applyFont="1" applyFill="1" applyBorder="1"/>
    <xf numFmtId="0" fontId="95" fillId="0" borderId="15" xfId="305" applyFont="1" applyFill="1" applyBorder="1" applyAlignment="1">
      <alignment wrapText="1"/>
    </xf>
    <xf numFmtId="0" fontId="95" fillId="0" borderId="15" xfId="3" applyFont="1" applyFill="1" applyBorder="1" applyAlignment="1">
      <alignment wrapText="1"/>
    </xf>
    <xf numFmtId="0" fontId="95" fillId="0" borderId="14" xfId="3" applyFont="1" applyFill="1" applyBorder="1" applyAlignment="1">
      <alignment wrapText="1"/>
    </xf>
    <xf numFmtId="0" fontId="95" fillId="0" borderId="14" xfId="0" applyFont="1" applyFill="1" applyBorder="1" applyAlignment="1">
      <alignment wrapText="1"/>
    </xf>
    <xf numFmtId="0" fontId="95" fillId="0" borderId="21" xfId="3" applyFont="1" applyFill="1" applyBorder="1" applyAlignment="1">
      <alignment wrapText="1"/>
    </xf>
    <xf numFmtId="175" fontId="96" fillId="0" borderId="0" xfId="3" applyNumberFormat="1" applyFont="1" applyFill="1" applyBorder="1" applyAlignment="1">
      <alignment horizontal="right" vertical="center"/>
    </xf>
    <xf numFmtId="0" fontId="96" fillId="0" borderId="21" xfId="3" applyFont="1" applyFill="1" applyBorder="1" applyAlignment="1">
      <alignment vertical="center" wrapText="1"/>
    </xf>
    <xf numFmtId="0" fontId="95" fillId="0" borderId="18" xfId="0" applyFont="1" applyFill="1" applyBorder="1" applyAlignment="1"/>
    <xf numFmtId="0" fontId="95" fillId="0" borderId="44" xfId="0" applyFont="1" applyFill="1" applyBorder="1" applyAlignment="1"/>
    <xf numFmtId="172" fontId="95" fillId="0" borderId="45" xfId="1" applyNumberFormat="1" applyFont="1" applyFill="1" applyBorder="1" applyAlignment="1"/>
    <xf numFmtId="172" fontId="95" fillId="0" borderId="26" xfId="1" applyNumberFormat="1" applyFont="1" applyFill="1" applyBorder="1" applyAlignment="1"/>
    <xf numFmtId="0" fontId="95" fillId="0" borderId="19" xfId="0" applyFont="1" applyFill="1" applyBorder="1" applyAlignment="1"/>
    <xf numFmtId="0" fontId="96" fillId="0" borderId="21" xfId="305" applyFont="1" applyFill="1" applyBorder="1"/>
    <xf numFmtId="0" fontId="95" fillId="0" borderId="22" xfId="3" applyFont="1" applyFill="1" applyBorder="1" applyAlignment="1">
      <alignment horizontal="right"/>
    </xf>
    <xf numFmtId="0" fontId="95" fillId="0" borderId="23" xfId="3" applyFont="1" applyFill="1" applyBorder="1" applyAlignment="1">
      <alignment horizontal="left" vertical="center"/>
    </xf>
    <xf numFmtId="0" fontId="95" fillId="0" borderId="9" xfId="3" applyFont="1" applyFill="1" applyBorder="1" applyAlignment="1">
      <alignment horizontal="center" vertical="center"/>
    </xf>
    <xf numFmtId="0" fontId="95" fillId="0" borderId="26" xfId="3" applyFont="1" applyFill="1" applyBorder="1" applyAlignment="1">
      <alignment horizontal="center" vertical="center"/>
    </xf>
    <xf numFmtId="0" fontId="96" fillId="0" borderId="15" xfId="305" applyFont="1" applyFill="1" applyBorder="1"/>
    <xf numFmtId="0" fontId="95" fillId="0" borderId="0" xfId="3" applyFont="1" applyFill="1" applyBorder="1" applyAlignment="1">
      <alignment horizontal="center" vertical="center"/>
    </xf>
    <xf numFmtId="172" fontId="95" fillId="0" borderId="24" xfId="10" applyNumberFormat="1" applyFont="1" applyFill="1" applyBorder="1" applyAlignment="1">
      <alignment horizontal="center" vertical="center"/>
    </xf>
    <xf numFmtId="172" fontId="95" fillId="0" borderId="24" xfId="1" applyNumberFormat="1" applyFont="1" applyFill="1" applyBorder="1" applyAlignment="1"/>
    <xf numFmtId="0" fontId="95" fillId="0" borderId="15" xfId="0" applyFont="1" applyFill="1" applyBorder="1" applyAlignment="1"/>
    <xf numFmtId="0" fontId="95" fillId="0" borderId="14" xfId="0" applyFont="1" applyFill="1" applyBorder="1" applyAlignment="1">
      <alignment vertical="center"/>
    </xf>
    <xf numFmtId="175" fontId="95" fillId="0" borderId="0" xfId="3" applyNumberFormat="1" applyFont="1" applyFill="1"/>
    <xf numFmtId="0" fontId="95" fillId="0" borderId="0" xfId="305" applyFont="1" applyFill="1"/>
    <xf numFmtId="167" fontId="95" fillId="0" borderId="0" xfId="0" applyNumberFormat="1" applyFont="1" applyFill="1"/>
    <xf numFmtId="43" fontId="95" fillId="0" borderId="10" xfId="0" applyNumberFormat="1" applyFont="1" applyFill="1" applyBorder="1"/>
    <xf numFmtId="0" fontId="95" fillId="0" borderId="10" xfId="9" applyFont="1" applyFill="1" applyBorder="1" applyAlignment="1">
      <alignment horizontal="center" vertical="center"/>
    </xf>
    <xf numFmtId="168" fontId="95" fillId="0" borderId="10" xfId="13" applyFont="1" applyFill="1" applyBorder="1" applyAlignment="1">
      <alignment horizontal="center" vertical="center"/>
    </xf>
    <xf numFmtId="3" fontId="95" fillId="0" borderId="10" xfId="9" applyNumberFormat="1" applyFont="1" applyFill="1" applyBorder="1" applyAlignment="1">
      <alignment horizontal="left" vertical="center"/>
    </xf>
    <xf numFmtId="3" fontId="95" fillId="0" borderId="10" xfId="13" applyNumberFormat="1" applyFont="1" applyFill="1" applyBorder="1" applyAlignment="1"/>
    <xf numFmtId="3" fontId="95" fillId="0" borderId="10" xfId="9" applyNumberFormat="1" applyFont="1" applyFill="1" applyBorder="1" applyAlignment="1">
      <alignment horizontal="left"/>
    </xf>
    <xf numFmtId="3" fontId="95" fillId="0" borderId="10" xfId="9" applyNumberFormat="1" applyFont="1" applyFill="1" applyBorder="1" applyAlignment="1"/>
    <xf numFmtId="3" fontId="95" fillId="0" borderId="10" xfId="8" applyNumberFormat="1" applyFont="1" applyFill="1" applyBorder="1" applyAlignment="1"/>
    <xf numFmtId="190" fontId="95" fillId="0" borderId="0" xfId="24" applyNumberFormat="1" applyFont="1" applyFill="1"/>
    <xf numFmtId="190" fontId="95" fillId="0" borderId="0" xfId="0" applyNumberFormat="1" applyFont="1" applyFill="1"/>
    <xf numFmtId="0" fontId="131" fillId="0" borderId="10" xfId="6" applyFont="1" applyFill="1" applyBorder="1" applyAlignment="1" applyProtection="1">
      <alignment horizontal="center" vertical="center" wrapText="1"/>
    </xf>
    <xf numFmtId="165" fontId="95" fillId="0" borderId="0" xfId="1" applyFont="1" applyFill="1" applyAlignment="1">
      <alignment wrapText="1"/>
    </xf>
    <xf numFmtId="170" fontId="95" fillId="0" borderId="0" xfId="1" applyNumberFormat="1" applyFont="1" applyFill="1" applyAlignment="1">
      <alignment wrapText="1"/>
    </xf>
    <xf numFmtId="170" fontId="95" fillId="0" borderId="0" xfId="0" applyNumberFormat="1" applyFont="1" applyFill="1" applyAlignment="1">
      <alignment wrapText="1"/>
    </xf>
    <xf numFmtId="0" fontId="72" fillId="0" borderId="10" xfId="0" quotePrefix="1" applyFont="1" applyFill="1" applyBorder="1" applyAlignment="1">
      <alignment horizontal="center" vertical="top"/>
    </xf>
    <xf numFmtId="1" fontId="72" fillId="0" borderId="10" xfId="0" applyNumberFormat="1" applyFont="1" applyFill="1" applyBorder="1" applyAlignment="1">
      <alignment horizontal="center"/>
    </xf>
    <xf numFmtId="3" fontId="72" fillId="0" borderId="10" xfId="0" applyNumberFormat="1" applyFont="1" applyFill="1" applyBorder="1" applyAlignment="1">
      <alignment horizontal="center"/>
    </xf>
    <xf numFmtId="0" fontId="72" fillId="0" borderId="0" xfId="0" applyFont="1" applyFill="1" applyAlignment="1">
      <alignment horizontal="center"/>
    </xf>
    <xf numFmtId="2" fontId="72" fillId="0" borderId="10" xfId="0" applyNumberFormat="1" applyFont="1" applyFill="1" applyBorder="1" applyAlignment="1">
      <alignment horizontal="left"/>
    </xf>
    <xf numFmtId="170" fontId="72" fillId="0" borderId="10" xfId="1" applyNumberFormat="1" applyFont="1" applyFill="1" applyBorder="1" applyAlignment="1">
      <alignment vertical="center"/>
    </xf>
    <xf numFmtId="4" fontId="78" fillId="0" borderId="10" xfId="0" applyNumberFormat="1" applyFont="1" applyFill="1" applyBorder="1" applyAlignment="1">
      <alignment horizontal="left"/>
    </xf>
    <xf numFmtId="3" fontId="78" fillId="0" borderId="10" xfId="0" applyNumberFormat="1" applyFont="1" applyFill="1" applyBorder="1" applyAlignment="1">
      <alignment horizontal="left"/>
    </xf>
    <xf numFmtId="0" fontId="72" fillId="0" borderId="0" xfId="0" applyFont="1" applyFill="1" applyBorder="1"/>
    <xf numFmtId="0" fontId="78" fillId="0" borderId="0" xfId="0" applyFont="1" applyFill="1" applyBorder="1"/>
    <xf numFmtId="0" fontId="78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17" fontId="72" fillId="0" borderId="0" xfId="0" applyNumberFormat="1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/>
    </xf>
    <xf numFmtId="10" fontId="72" fillId="0" borderId="0" xfId="24" applyNumberFormat="1" applyFont="1" applyFill="1" applyBorder="1" applyAlignment="1">
      <alignment horizontal="center"/>
    </xf>
    <xf numFmtId="0" fontId="78" fillId="0" borderId="0" xfId="20" applyFont="1" applyFill="1" applyBorder="1" applyAlignment="1">
      <alignment vertical="top"/>
    </xf>
    <xf numFmtId="0" fontId="72" fillId="0" borderId="0" xfId="20" applyFont="1" applyFill="1" applyBorder="1" applyAlignment="1">
      <alignment horizontal="center" vertical="top"/>
    </xf>
    <xf numFmtId="1" fontId="72" fillId="0" borderId="0" xfId="0" applyNumberFormat="1" applyFont="1" applyFill="1" applyBorder="1" applyAlignment="1">
      <alignment horizontal="center"/>
    </xf>
    <xf numFmtId="3" fontId="72" fillId="0" borderId="0" xfId="0" applyNumberFormat="1" applyFont="1" applyFill="1" applyBorder="1"/>
    <xf numFmtId="0" fontId="72" fillId="0" borderId="0" xfId="20" applyFont="1" applyFill="1" applyBorder="1" applyAlignment="1">
      <alignment horizontal="left" vertical="top"/>
    </xf>
    <xf numFmtId="165" fontId="72" fillId="0" borderId="0" xfId="1" applyFont="1" applyFill="1" applyBorder="1"/>
    <xf numFmtId="0" fontId="78" fillId="0" borderId="0" xfId="20" applyFont="1" applyFill="1" applyBorder="1" applyAlignment="1">
      <alignment horizontal="left" vertical="top"/>
    </xf>
    <xf numFmtId="0" fontId="78" fillId="0" borderId="0" xfId="20" applyFont="1" applyFill="1" applyBorder="1" applyAlignment="1">
      <alignment vertical="top" wrapText="1"/>
    </xf>
    <xf numFmtId="0" fontId="72" fillId="0" borderId="0" xfId="20" applyFont="1" applyFill="1" applyBorder="1" applyAlignment="1">
      <alignment horizontal="center" vertical="top" wrapText="1"/>
    </xf>
    <xf numFmtId="0" fontId="72" fillId="0" borderId="0" xfId="20" applyFont="1" applyFill="1" applyBorder="1" applyAlignment="1">
      <alignment vertical="top"/>
    </xf>
    <xf numFmtId="0" fontId="78" fillId="0" borderId="0" xfId="0" applyFont="1" applyFill="1" applyBorder="1" applyAlignment="1">
      <alignment horizontal="center"/>
    </xf>
    <xf numFmtId="3" fontId="78" fillId="0" borderId="0" xfId="0" applyNumberFormat="1" applyFont="1" applyFill="1" applyBorder="1"/>
    <xf numFmtId="3" fontId="78" fillId="0" borderId="0" xfId="0" applyNumberFormat="1" applyFont="1" applyFill="1" applyBorder="1" applyAlignment="1">
      <alignment horizontal="center"/>
    </xf>
    <xf numFmtId="0" fontId="78" fillId="0" borderId="0" xfId="20" applyFont="1" applyFill="1" applyBorder="1" applyAlignment="1">
      <alignment horizontal="center" vertical="top"/>
    </xf>
    <xf numFmtId="1" fontId="72" fillId="0" borderId="0" xfId="0" applyNumberFormat="1" applyFont="1" applyFill="1" applyBorder="1"/>
    <xf numFmtId="165" fontId="72" fillId="0" borderId="0" xfId="0" applyNumberFormat="1" applyFont="1" applyFill="1" applyBorder="1"/>
    <xf numFmtId="183" fontId="72" fillId="0" borderId="0" xfId="4" applyNumberFormat="1" applyFont="1" applyFill="1" applyBorder="1"/>
    <xf numFmtId="183" fontId="72" fillId="0" borderId="0" xfId="0" applyNumberFormat="1" applyFont="1" applyFill="1" applyBorder="1"/>
    <xf numFmtId="179" fontId="72" fillId="0" borderId="0" xfId="0" applyNumberFormat="1" applyFont="1" applyFill="1" applyBorder="1"/>
    <xf numFmtId="2" fontId="72" fillId="0" borderId="0" xfId="0" applyNumberFormat="1" applyFont="1" applyFill="1" applyBorder="1"/>
    <xf numFmtId="166" fontId="72" fillId="0" borderId="0" xfId="0" applyNumberFormat="1" applyFont="1" applyFill="1" applyBorder="1"/>
    <xf numFmtId="0" fontId="72" fillId="0" borderId="0" xfId="0" applyFont="1" applyFill="1" applyBorder="1" applyAlignment="1"/>
    <xf numFmtId="17" fontId="72" fillId="0" borderId="0" xfId="0" applyNumberFormat="1" applyFont="1" applyFill="1" applyBorder="1" applyAlignment="1">
      <alignment horizontal="center" vertical="center"/>
    </xf>
    <xf numFmtId="165" fontId="72" fillId="0" borderId="0" xfId="1" applyFont="1" applyFill="1" applyBorder="1" applyAlignment="1">
      <alignment horizontal="center" vertical="top"/>
    </xf>
    <xf numFmtId="0" fontId="72" fillId="0" borderId="0" xfId="21" applyFont="1" applyFill="1" applyBorder="1" applyAlignment="1">
      <alignment vertical="center"/>
    </xf>
    <xf numFmtId="185" fontId="72" fillId="0" borderId="0" xfId="21" applyNumberFormat="1" applyFont="1" applyFill="1" applyBorder="1" applyAlignment="1">
      <alignment vertical="center"/>
    </xf>
    <xf numFmtId="185" fontId="72" fillId="0" borderId="0" xfId="4" applyNumberFormat="1" applyFont="1" applyFill="1" applyBorder="1" applyAlignment="1">
      <alignment vertical="center"/>
    </xf>
    <xf numFmtId="170" fontId="72" fillId="0" borderId="0" xfId="1" applyNumberFormat="1" applyFont="1" applyFill="1" applyBorder="1"/>
    <xf numFmtId="165" fontId="72" fillId="0" borderId="0" xfId="1" applyFont="1" applyFill="1" applyBorder="1" applyAlignment="1">
      <alignment horizontal="center" vertical="top" wrapText="1"/>
    </xf>
    <xf numFmtId="1" fontId="78" fillId="0" borderId="0" xfId="0" applyNumberFormat="1" applyFont="1" applyFill="1" applyBorder="1" applyAlignment="1">
      <alignment horizontal="center"/>
    </xf>
    <xf numFmtId="1" fontId="72" fillId="0" borderId="0" xfId="21" applyNumberFormat="1" applyFont="1" applyFill="1" applyBorder="1" applyAlignment="1">
      <alignment vertical="center"/>
    </xf>
    <xf numFmtId="179" fontId="72" fillId="0" borderId="0" xfId="21" applyNumberFormat="1" applyFont="1" applyFill="1" applyBorder="1" applyAlignment="1">
      <alignment vertical="center"/>
    </xf>
    <xf numFmtId="0" fontId="136" fillId="0" borderId="10" xfId="8" applyFont="1" applyFill="1" applyBorder="1" applyAlignment="1">
      <alignment horizontal="center" vertical="center" wrapText="1"/>
    </xf>
    <xf numFmtId="170" fontId="137" fillId="0" borderId="0" xfId="1" applyNumberFormat="1" applyFont="1" applyFill="1" applyAlignment="1">
      <alignment horizontal="center" vertical="center"/>
    </xf>
    <xf numFmtId="0" fontId="93" fillId="0" borderId="10" xfId="8" applyFont="1" applyFill="1" applyBorder="1" applyAlignment="1">
      <alignment horizontal="left" vertical="center"/>
    </xf>
    <xf numFmtId="0" fontId="93" fillId="0" borderId="10" xfId="8" applyFont="1" applyFill="1" applyBorder="1" applyAlignment="1">
      <alignment vertical="top" wrapText="1"/>
    </xf>
    <xf numFmtId="170" fontId="75" fillId="0" borderId="0" xfId="1" applyNumberFormat="1" applyFont="1" applyFill="1" applyAlignment="1">
      <alignment horizontal="center" vertical="center"/>
    </xf>
    <xf numFmtId="0" fontId="93" fillId="0" borderId="10" xfId="8" applyFont="1" applyFill="1" applyBorder="1" applyAlignment="1">
      <alignment horizontal="left" vertical="center" wrapText="1"/>
    </xf>
    <xf numFmtId="170" fontId="95" fillId="0" borderId="10" xfId="1" applyNumberFormat="1" applyFont="1" applyFill="1" applyBorder="1" applyAlignment="1">
      <alignment horizontal="left" vertical="center"/>
    </xf>
    <xf numFmtId="0" fontId="74" fillId="0" borderId="0" xfId="0" applyFont="1" applyFill="1" applyAlignment="1">
      <alignment horizontal="left" vertical="center"/>
    </xf>
    <xf numFmtId="170" fontId="75" fillId="0" borderId="0" xfId="1" applyNumberFormat="1" applyFont="1" applyFill="1" applyAlignment="1">
      <alignment horizontal="left" vertical="center"/>
    </xf>
    <xf numFmtId="170" fontId="95" fillId="0" borderId="10" xfId="1" applyNumberFormat="1" applyFont="1" applyFill="1" applyBorder="1" applyAlignment="1">
      <alignment vertical="center"/>
    </xf>
    <xf numFmtId="0" fontId="93" fillId="0" borderId="10" xfId="8" applyFont="1" applyFill="1" applyBorder="1" applyAlignment="1">
      <alignment vertical="center" wrapText="1"/>
    </xf>
    <xf numFmtId="0" fontId="74" fillId="0" borderId="0" xfId="0" applyFont="1" applyFill="1" applyAlignment="1">
      <alignment vertical="center"/>
    </xf>
    <xf numFmtId="170" fontId="74" fillId="0" borderId="0" xfId="1" applyNumberFormat="1" applyFont="1" applyFill="1" applyAlignment="1">
      <alignment vertical="center"/>
    </xf>
    <xf numFmtId="172" fontId="74" fillId="0" borderId="10" xfId="0" applyNumberFormat="1" applyFont="1" applyFill="1" applyBorder="1"/>
    <xf numFmtId="178" fontId="95" fillId="0" borderId="173" xfId="0" applyNumberFormat="1" applyFont="1" applyFill="1" applyBorder="1" applyAlignment="1">
      <alignment horizontal="left" wrapText="1"/>
    </xf>
    <xf numFmtId="178" fontId="95" fillId="0" borderId="177" xfId="0" applyNumberFormat="1" applyFont="1" applyFill="1" applyBorder="1" applyAlignment="1">
      <alignment horizontal="center" wrapText="1"/>
    </xf>
    <xf numFmtId="178" fontId="95" fillId="0" borderId="178" xfId="0" applyNumberFormat="1" applyFont="1" applyFill="1" applyBorder="1" applyAlignment="1">
      <alignment horizontal="center" wrapText="1"/>
    </xf>
    <xf numFmtId="0" fontId="92" fillId="0" borderId="117" xfId="0" applyFont="1" applyFill="1" applyBorder="1" applyAlignment="1">
      <alignment wrapText="1"/>
    </xf>
    <xf numFmtId="0" fontId="74" fillId="0" borderId="178" xfId="0" applyFont="1" applyFill="1" applyBorder="1"/>
    <xf numFmtId="0" fontId="74" fillId="0" borderId="177" xfId="0" applyFont="1" applyFill="1" applyBorder="1"/>
    <xf numFmtId="0" fontId="95" fillId="0" borderId="136" xfId="0" applyFont="1" applyFill="1" applyBorder="1"/>
    <xf numFmtId="180" fontId="96" fillId="0" borderId="154" xfId="0" applyNumberFormat="1" applyFont="1" applyFill="1" applyBorder="1" applyAlignment="1">
      <alignment horizontal="center"/>
    </xf>
    <xf numFmtId="180" fontId="96" fillId="0" borderId="142" xfId="0" applyNumberFormat="1" applyFont="1" applyFill="1" applyBorder="1" applyAlignment="1">
      <alignment horizontal="center"/>
    </xf>
    <xf numFmtId="180" fontId="96" fillId="0" borderId="60" xfId="0" applyNumberFormat="1" applyFont="1" applyFill="1" applyBorder="1" applyAlignment="1">
      <alignment horizontal="center"/>
    </xf>
    <xf numFmtId="0" fontId="95" fillId="0" borderId="11" xfId="0" applyFont="1" applyFill="1" applyBorder="1" applyAlignment="1">
      <alignment horizontal="center"/>
    </xf>
    <xf numFmtId="0" fontId="96" fillId="0" borderId="15" xfId="0" applyFont="1" applyFill="1" applyBorder="1" applyAlignment="1"/>
    <xf numFmtId="0" fontId="96" fillId="0" borderId="54" xfId="0" applyFont="1" applyFill="1" applyBorder="1" applyAlignment="1">
      <alignment wrapText="1"/>
    </xf>
    <xf numFmtId="178" fontId="95" fillId="0" borderId="127" xfId="0" applyNumberFormat="1" applyFont="1" applyFill="1" applyBorder="1" applyAlignment="1">
      <alignment horizontal="center" wrapText="1"/>
    </xf>
    <xf numFmtId="178" fontId="95" fillId="0" borderId="128" xfId="0" applyNumberFormat="1" applyFont="1" applyFill="1" applyBorder="1" applyAlignment="1">
      <alignment horizontal="center" wrapText="1"/>
    </xf>
    <xf numFmtId="178" fontId="95" fillId="0" borderId="173" xfId="0" applyNumberFormat="1" applyFont="1" applyFill="1" applyBorder="1" applyAlignment="1">
      <alignment horizontal="center" wrapText="1"/>
    </xf>
    <xf numFmtId="0" fontId="92" fillId="0" borderId="131" xfId="0" applyFont="1" applyFill="1" applyBorder="1" applyAlignment="1">
      <alignment vertical="center" wrapText="1"/>
    </xf>
    <xf numFmtId="0" fontId="92" fillId="0" borderId="131" xfId="0" applyFont="1" applyFill="1" applyBorder="1"/>
    <xf numFmtId="0" fontId="92" fillId="0" borderId="132" xfId="0" applyFont="1" applyFill="1" applyBorder="1"/>
    <xf numFmtId="0" fontId="74" fillId="0" borderId="173" xfId="0" applyFont="1" applyFill="1" applyBorder="1"/>
    <xf numFmtId="0" fontId="95" fillId="0" borderId="70" xfId="0" applyFont="1" applyFill="1" applyBorder="1" applyAlignment="1">
      <alignment horizontal="center"/>
    </xf>
    <xf numFmtId="0" fontId="95" fillId="0" borderId="55" xfId="0" applyFont="1" applyFill="1" applyBorder="1" applyAlignment="1">
      <alignment horizontal="center"/>
    </xf>
    <xf numFmtId="180" fontId="95" fillId="0" borderId="10" xfId="0" applyNumberFormat="1" applyFont="1" applyFill="1" applyBorder="1" applyAlignment="1">
      <alignment horizontal="center"/>
    </xf>
    <xf numFmtId="0" fontId="92" fillId="0" borderId="131" xfId="0" applyFont="1" applyFill="1" applyBorder="1" applyAlignment="1">
      <alignment wrapText="1"/>
    </xf>
    <xf numFmtId="0" fontId="95" fillId="0" borderId="137" xfId="0" applyFont="1" applyFill="1" applyBorder="1"/>
    <xf numFmtId="180" fontId="96" fillId="0" borderId="139" xfId="0" applyNumberFormat="1" applyFont="1" applyFill="1" applyBorder="1" applyAlignment="1">
      <alignment horizontal="center"/>
    </xf>
    <xf numFmtId="0" fontId="95" fillId="0" borderId="155" xfId="0" applyFont="1" applyFill="1" applyBorder="1"/>
    <xf numFmtId="0" fontId="74" fillId="0" borderId="10" xfId="0" applyFont="1" applyFill="1" applyBorder="1" applyAlignment="1">
      <alignment wrapText="1"/>
    </xf>
    <xf numFmtId="0" fontId="92" fillId="0" borderId="131" xfId="6" applyFont="1" applyFill="1" applyBorder="1" applyAlignment="1" applyProtection="1">
      <alignment horizontal="left" vertical="center"/>
    </xf>
    <xf numFmtId="0" fontId="74" fillId="0" borderId="24" xfId="0" applyFont="1" applyFill="1" applyBorder="1"/>
    <xf numFmtId="0" fontId="95" fillId="0" borderId="50" xfId="0" applyFont="1" applyFill="1" applyBorder="1"/>
    <xf numFmtId="180" fontId="96" fillId="0" borderId="153" xfId="0" applyNumberFormat="1" applyFont="1" applyFill="1" applyBorder="1" applyAlignment="1">
      <alignment horizontal="center"/>
    </xf>
    <xf numFmtId="165" fontId="96" fillId="0" borderId="0" xfId="1" applyFont="1" applyFill="1" applyBorder="1" applyAlignment="1"/>
    <xf numFmtId="2" fontId="74" fillId="0" borderId="0" xfId="0" applyNumberFormat="1" applyFont="1" applyFill="1" applyBorder="1" applyAlignment="1">
      <alignment horizontal="center"/>
    </xf>
    <xf numFmtId="165" fontId="95" fillId="0" borderId="24" xfId="1" applyFont="1" applyFill="1" applyBorder="1"/>
    <xf numFmtId="0" fontId="96" fillId="0" borderId="141" xfId="0" applyFont="1" applyFill="1" applyBorder="1" applyAlignment="1">
      <alignment vertical="center"/>
    </xf>
    <xf numFmtId="0" fontId="92" fillId="0" borderId="0" xfId="0" applyFont="1" applyFill="1" applyBorder="1"/>
    <xf numFmtId="0" fontId="92" fillId="0" borderId="24" xfId="0" applyFont="1" applyFill="1" applyBorder="1"/>
    <xf numFmtId="0" fontId="74" fillId="0" borderId="69" xfId="0" applyFont="1" applyFill="1" applyBorder="1"/>
    <xf numFmtId="165" fontId="95" fillId="0" borderId="41" xfId="1" applyFont="1" applyFill="1" applyBorder="1" applyAlignment="1">
      <alignment horizontal="right"/>
    </xf>
    <xf numFmtId="1" fontId="95" fillId="0" borderId="50" xfId="0" applyNumberFormat="1" applyFont="1" applyFill="1" applyBorder="1" applyAlignment="1">
      <alignment horizontal="center"/>
    </xf>
    <xf numFmtId="0" fontId="96" fillId="0" borderId="53" xfId="0" applyFont="1" applyFill="1" applyBorder="1" applyAlignment="1">
      <alignment horizontal="center"/>
    </xf>
    <xf numFmtId="0" fontId="96" fillId="0" borderId="170" xfId="0" applyFont="1" applyFill="1" applyBorder="1" applyAlignment="1">
      <alignment horizontal="center"/>
    </xf>
    <xf numFmtId="178" fontId="95" fillId="0" borderId="84" xfId="0" applyNumberFormat="1" applyFont="1" applyFill="1" applyBorder="1" applyAlignment="1">
      <alignment horizontal="center" wrapText="1"/>
    </xf>
    <xf numFmtId="0" fontId="74" fillId="0" borderId="106" xfId="0" applyFont="1" applyFill="1" applyBorder="1"/>
    <xf numFmtId="180" fontId="96" fillId="0" borderId="41" xfId="0" applyNumberFormat="1" applyFont="1" applyFill="1" applyBorder="1" applyAlignment="1">
      <alignment horizontal="center"/>
    </xf>
    <xf numFmtId="0" fontId="76" fillId="0" borderId="0" xfId="0" applyFont="1" applyFill="1" applyAlignment="1"/>
    <xf numFmtId="0" fontId="92" fillId="0" borderId="0" xfId="0" applyFont="1" applyFill="1" applyAlignment="1"/>
    <xf numFmtId="0" fontId="93" fillId="0" borderId="10" xfId="8" applyFont="1" applyFill="1" applyBorder="1" applyAlignment="1">
      <alignment vertical="center"/>
    </xf>
    <xf numFmtId="0" fontId="92" fillId="0" borderId="10" xfId="0" applyFont="1" applyFill="1" applyBorder="1" applyAlignment="1">
      <alignment vertical="center"/>
    </xf>
    <xf numFmtId="0" fontId="95" fillId="0" borderId="138" xfId="0" applyFont="1" applyFill="1" applyBorder="1"/>
    <xf numFmtId="0" fontId="95" fillId="0" borderId="139" xfId="0" applyFont="1" applyFill="1" applyBorder="1"/>
    <xf numFmtId="0" fontId="96" fillId="0" borderId="127" xfId="0" applyFont="1" applyFill="1" applyBorder="1" applyAlignment="1">
      <alignment vertical="center"/>
    </xf>
    <xf numFmtId="0" fontId="111" fillId="0" borderId="128" xfId="0" applyFont="1" applyFill="1" applyBorder="1" applyAlignment="1"/>
    <xf numFmtId="0" fontId="92" fillId="0" borderId="128" xfId="0" applyFont="1" applyFill="1" applyBorder="1"/>
    <xf numFmtId="0" fontId="111" fillId="0" borderId="129" xfId="0" applyFont="1" applyFill="1" applyBorder="1" applyAlignment="1"/>
    <xf numFmtId="0" fontId="98" fillId="0" borderId="173" xfId="0" applyFont="1" applyFill="1" applyBorder="1" applyAlignment="1"/>
    <xf numFmtId="0" fontId="98" fillId="0" borderId="174" xfId="0" applyFont="1" applyFill="1" applyBorder="1" applyAlignment="1"/>
    <xf numFmtId="0" fontId="111" fillId="0" borderId="131" xfId="0" applyFont="1" applyFill="1" applyBorder="1" applyAlignment="1"/>
    <xf numFmtId="0" fontId="111" fillId="0" borderId="132" xfId="0" applyFont="1" applyFill="1" applyBorder="1" applyAlignment="1"/>
    <xf numFmtId="0" fontId="74" fillId="0" borderId="14" xfId="0" applyFont="1" applyFill="1" applyBorder="1" applyAlignment="1">
      <alignment horizontal="center"/>
    </xf>
    <xf numFmtId="0" fontId="96" fillId="0" borderId="52" xfId="0" applyFont="1" applyFill="1" applyBorder="1" applyAlignment="1"/>
    <xf numFmtId="0" fontId="95" fillId="0" borderId="35" xfId="0" applyFont="1" applyFill="1" applyBorder="1" applyAlignment="1"/>
    <xf numFmtId="0" fontId="95" fillId="0" borderId="52" xfId="0" applyFont="1" applyFill="1" applyBorder="1" applyAlignment="1"/>
    <xf numFmtId="0" fontId="95" fillId="0" borderId="140" xfId="0" applyFont="1" applyFill="1" applyBorder="1"/>
    <xf numFmtId="0" fontId="95" fillId="0" borderId="141" xfId="0" applyFont="1" applyFill="1" applyBorder="1"/>
    <xf numFmtId="0" fontId="96" fillId="0" borderId="0" xfId="0" applyFont="1" applyFill="1" applyBorder="1" applyAlignment="1">
      <alignment horizontal="left"/>
    </xf>
    <xf numFmtId="0" fontId="95" fillId="0" borderId="142" xfId="0" applyFont="1" applyFill="1" applyBorder="1"/>
    <xf numFmtId="0" fontId="111" fillId="0" borderId="128" xfId="0" applyFont="1" applyFill="1" applyBorder="1" applyAlignment="1">
      <alignment horizontal="left"/>
    </xf>
    <xf numFmtId="0" fontId="98" fillId="0" borderId="175" xfId="0" applyFont="1" applyFill="1" applyBorder="1" applyAlignment="1"/>
    <xf numFmtId="0" fontId="98" fillId="0" borderId="176" xfId="0" applyFont="1" applyFill="1" applyBorder="1" applyAlignment="1"/>
    <xf numFmtId="0" fontId="111" fillId="0" borderId="131" xfId="0" applyFont="1" applyFill="1" applyBorder="1" applyAlignment="1">
      <alignment horizontal="left"/>
    </xf>
    <xf numFmtId="0" fontId="98" fillId="0" borderId="177" xfId="0" applyFont="1" applyFill="1" applyBorder="1" applyAlignment="1"/>
    <xf numFmtId="0" fontId="96" fillId="0" borderId="133" xfId="0" applyFont="1" applyFill="1" applyBorder="1" applyAlignment="1"/>
    <xf numFmtId="180" fontId="96" fillId="0" borderId="143" xfId="0" applyNumberFormat="1" applyFont="1" applyFill="1" applyBorder="1" applyAlignment="1">
      <alignment horizontal="center"/>
    </xf>
    <xf numFmtId="0" fontId="96" fillId="0" borderId="179" xfId="0" applyFont="1" applyFill="1" applyBorder="1" applyAlignment="1"/>
    <xf numFmtId="165" fontId="95" fillId="0" borderId="145" xfId="1" applyFont="1" applyFill="1" applyBorder="1" applyAlignment="1"/>
    <xf numFmtId="0" fontId="95" fillId="0" borderId="133" xfId="0" applyFont="1" applyFill="1" applyBorder="1" applyAlignment="1"/>
    <xf numFmtId="181" fontId="96" fillId="0" borderId="143" xfId="0" applyNumberFormat="1" applyFont="1" applyFill="1" applyBorder="1"/>
    <xf numFmtId="0" fontId="96" fillId="0" borderId="146" xfId="0" applyFont="1" applyFill="1" applyBorder="1" applyAlignment="1"/>
    <xf numFmtId="180" fontId="95" fillId="0" borderId="143" xfId="0" applyNumberFormat="1" applyFont="1" applyFill="1" applyBorder="1"/>
    <xf numFmtId="0" fontId="96" fillId="0" borderId="147" xfId="0" applyFont="1" applyFill="1" applyBorder="1" applyAlignment="1"/>
    <xf numFmtId="180" fontId="96" fillId="0" borderId="148" xfId="0" applyNumberFormat="1" applyFont="1" applyFill="1" applyBorder="1" applyAlignment="1">
      <alignment horizontal="center"/>
    </xf>
    <xf numFmtId="0" fontId="95" fillId="0" borderId="149" xfId="0" applyFont="1" applyFill="1" applyBorder="1" applyAlignment="1"/>
    <xf numFmtId="180" fontId="95" fillId="0" borderId="150" xfId="0" applyNumberFormat="1" applyFont="1" applyFill="1" applyBorder="1"/>
    <xf numFmtId="181" fontId="96" fillId="0" borderId="151" xfId="0" applyNumberFormat="1" applyFont="1" applyFill="1" applyBorder="1"/>
    <xf numFmtId="0" fontId="96" fillId="0" borderId="180" xfId="0" applyFont="1" applyFill="1" applyBorder="1" applyAlignment="1"/>
    <xf numFmtId="0" fontId="95" fillId="0" borderId="144" xfId="0" applyFont="1" applyFill="1" applyBorder="1" applyAlignment="1"/>
    <xf numFmtId="0" fontId="92" fillId="0" borderId="10" xfId="0" applyFont="1" applyFill="1" applyBorder="1" applyAlignment="1">
      <alignment wrapText="1"/>
    </xf>
    <xf numFmtId="165" fontId="95" fillId="0" borderId="145" xfId="1" applyFont="1" applyFill="1" applyBorder="1"/>
    <xf numFmtId="0" fontId="95" fillId="0" borderId="146" xfId="0" applyFont="1" applyFill="1" applyBorder="1" applyAlignment="1"/>
    <xf numFmtId="0" fontId="95" fillId="0" borderId="130" xfId="0" applyFont="1" applyFill="1" applyBorder="1" applyAlignment="1"/>
    <xf numFmtId="0" fontId="95" fillId="0" borderId="131" xfId="0" applyFont="1" applyFill="1" applyBorder="1" applyAlignment="1">
      <alignment wrapText="1"/>
    </xf>
    <xf numFmtId="180" fontId="95" fillId="0" borderId="131" xfId="0" applyNumberFormat="1" applyFont="1" applyFill="1" applyBorder="1"/>
    <xf numFmtId="0" fontId="95" fillId="0" borderId="131" xfId="0" applyFont="1" applyFill="1" applyBorder="1" applyAlignment="1">
      <alignment horizontal="center"/>
    </xf>
    <xf numFmtId="180" fontId="96" fillId="0" borderId="131" xfId="0" applyNumberFormat="1" applyFont="1" applyFill="1" applyBorder="1" applyAlignment="1">
      <alignment horizontal="centerContinuous"/>
    </xf>
    <xf numFmtId="180" fontId="96" fillId="0" borderId="152" xfId="0" applyNumberFormat="1" applyFont="1" applyFill="1" applyBorder="1"/>
    <xf numFmtId="0" fontId="95" fillId="0" borderId="130" xfId="0" applyFont="1" applyFill="1" applyBorder="1"/>
    <xf numFmtId="0" fontId="96" fillId="0" borderId="127" xfId="0" applyFont="1" applyFill="1" applyBorder="1" applyAlignment="1"/>
    <xf numFmtId="0" fontId="96" fillId="0" borderId="128" xfId="0" applyFont="1" applyFill="1" applyBorder="1" applyAlignment="1">
      <alignment horizontal="right"/>
    </xf>
    <xf numFmtId="0" fontId="96" fillId="0" borderId="129" xfId="0" applyFont="1" applyFill="1" applyBorder="1" applyAlignment="1">
      <alignment horizontal="left"/>
    </xf>
    <xf numFmtId="180" fontId="96" fillId="0" borderId="10" xfId="0" applyNumberFormat="1" applyFont="1" applyFill="1" applyBorder="1" applyAlignment="1"/>
    <xf numFmtId="0" fontId="92" fillId="0" borderId="37" xfId="0" applyFont="1" applyFill="1" applyBorder="1" applyAlignment="1">
      <alignment wrapText="1"/>
    </xf>
    <xf numFmtId="0" fontId="96" fillId="0" borderId="0" xfId="0" applyFont="1" applyFill="1" applyAlignment="1">
      <alignment horizontal="right"/>
    </xf>
    <xf numFmtId="0" fontId="96" fillId="0" borderId="0" xfId="0" applyFont="1" applyFill="1" applyAlignment="1">
      <alignment wrapText="1"/>
    </xf>
    <xf numFmtId="170" fontId="95" fillId="0" borderId="114" xfId="1" applyNumberFormat="1" applyFont="1" applyFill="1" applyBorder="1" applyAlignment="1">
      <alignment horizontal="center" vertical="center"/>
    </xf>
    <xf numFmtId="170" fontId="95" fillId="0" borderId="10" xfId="1" applyNumberFormat="1" applyFont="1" applyFill="1" applyBorder="1" applyAlignment="1">
      <alignment horizontal="center" vertical="center"/>
    </xf>
    <xf numFmtId="0" fontId="95" fillId="0" borderId="10" xfId="8" applyFont="1" applyFill="1" applyBorder="1" applyAlignment="1">
      <alignment wrapText="1"/>
    </xf>
    <xf numFmtId="3" fontId="95" fillId="0" borderId="10" xfId="8" applyNumberFormat="1" applyFont="1" applyFill="1" applyBorder="1" applyAlignment="1">
      <alignment horizontal="left" vertical="center" wrapText="1"/>
    </xf>
    <xf numFmtId="0" fontId="95" fillId="0" borderId="10" xfId="9" applyFont="1" applyFill="1" applyBorder="1" applyAlignment="1">
      <alignment horizontal="center"/>
    </xf>
    <xf numFmtId="0" fontId="95" fillId="0" borderId="18" xfId="0" applyFont="1" applyFill="1" applyBorder="1" applyAlignment="1">
      <alignment wrapText="1"/>
    </xf>
    <xf numFmtId="176" fontId="95" fillId="0" borderId="20" xfId="1" applyNumberFormat="1" applyFont="1" applyFill="1" applyBorder="1"/>
    <xf numFmtId="0" fontId="96" fillId="0" borderId="15" xfId="0" applyFont="1" applyFill="1" applyBorder="1" applyAlignment="1">
      <alignment horizontal="right" wrapText="1"/>
    </xf>
    <xf numFmtId="0" fontId="96" fillId="0" borderId="24" xfId="4" quotePrefix="1" applyNumberFormat="1" applyFont="1" applyFill="1" applyBorder="1" applyAlignment="1"/>
    <xf numFmtId="0" fontId="96" fillId="0" borderId="24" xfId="0" applyFont="1" applyFill="1" applyBorder="1" applyAlignment="1">
      <alignment horizontal="center"/>
    </xf>
    <xf numFmtId="0" fontId="96" fillId="0" borderId="23" xfId="0" applyFont="1" applyFill="1" applyBorder="1" applyAlignment="1">
      <alignment horizontal="left"/>
    </xf>
    <xf numFmtId="0" fontId="96" fillId="0" borderId="18" xfId="0" applyFont="1" applyFill="1" applyBorder="1" applyAlignment="1">
      <alignment wrapText="1"/>
    </xf>
    <xf numFmtId="176" fontId="96" fillId="0" borderId="19" xfId="1" applyNumberFormat="1" applyFont="1" applyFill="1" applyBorder="1"/>
    <xf numFmtId="0" fontId="96" fillId="0" borderId="21" xfId="0" applyFont="1" applyFill="1" applyBorder="1" applyAlignment="1">
      <alignment wrapText="1"/>
    </xf>
    <xf numFmtId="176" fontId="96" fillId="0" borderId="22" xfId="1" applyNumberFormat="1" applyFont="1" applyFill="1" applyBorder="1"/>
    <xf numFmtId="0" fontId="96" fillId="0" borderId="23" xfId="0" applyFont="1" applyFill="1" applyBorder="1"/>
    <xf numFmtId="0" fontId="95" fillId="0" borderId="16" xfId="0" applyFont="1" applyFill="1" applyBorder="1" applyAlignment="1">
      <alignment wrapText="1"/>
    </xf>
    <xf numFmtId="176" fontId="95" fillId="0" borderId="0" xfId="1" applyNumberFormat="1" applyFont="1" applyFill="1" applyBorder="1"/>
    <xf numFmtId="0" fontId="96" fillId="0" borderId="14" xfId="0" applyFont="1" applyFill="1" applyBorder="1" applyAlignment="1">
      <alignment horizontal="center" wrapText="1"/>
    </xf>
    <xf numFmtId="0" fontId="95" fillId="0" borderId="35" xfId="0" applyFont="1" applyFill="1" applyBorder="1" applyAlignment="1">
      <alignment wrapText="1"/>
    </xf>
    <xf numFmtId="174" fontId="95" fillId="0" borderId="10" xfId="5" applyNumberFormat="1" applyFont="1" applyFill="1" applyBorder="1" applyAlignment="1">
      <alignment horizontal="center"/>
    </xf>
    <xf numFmtId="0" fontId="95" fillId="0" borderId="15" xfId="0" applyFont="1" applyFill="1" applyBorder="1" applyAlignment="1">
      <alignment wrapText="1"/>
    </xf>
    <xf numFmtId="176" fontId="95" fillId="0" borderId="9" xfId="1" applyNumberFormat="1" applyFont="1" applyFill="1" applyBorder="1"/>
    <xf numFmtId="0" fontId="95" fillId="0" borderId="21" xfId="0" applyFont="1" applyFill="1" applyBorder="1" applyAlignment="1">
      <alignment wrapText="1"/>
    </xf>
    <xf numFmtId="176" fontId="95" fillId="0" borderId="22" xfId="1" applyNumberFormat="1" applyFont="1" applyFill="1" applyBorder="1"/>
    <xf numFmtId="0" fontId="96" fillId="0" borderId="0" xfId="0" applyFont="1" applyFill="1" applyAlignment="1"/>
    <xf numFmtId="0" fontId="95" fillId="0" borderId="10" xfId="8" applyFont="1" applyFill="1" applyBorder="1" applyAlignment="1">
      <alignment vertical="center" wrapText="1"/>
    </xf>
    <xf numFmtId="183" fontId="95" fillId="0" borderId="0" xfId="4" applyNumberFormat="1" applyFont="1" applyFill="1" applyAlignment="1">
      <alignment vertical="center"/>
    </xf>
    <xf numFmtId="170" fontId="95" fillId="0" borderId="0" xfId="1" applyNumberFormat="1" applyFont="1" applyFill="1" applyAlignment="1">
      <alignment vertical="center"/>
    </xf>
    <xf numFmtId="170" fontId="95" fillId="0" borderId="0" xfId="0" applyNumberFormat="1" applyFont="1" applyFill="1" applyAlignment="1">
      <alignment vertical="center"/>
    </xf>
    <xf numFmtId="1" fontId="95" fillId="0" borderId="0" xfId="0" applyNumberFormat="1" applyFont="1" applyFill="1"/>
    <xf numFmtId="165" fontId="95" fillId="0" borderId="10" xfId="0" applyNumberFormat="1" applyFont="1" applyFill="1" applyBorder="1"/>
    <xf numFmtId="183" fontId="95" fillId="0" borderId="10" xfId="0" applyNumberFormat="1" applyFont="1" applyFill="1" applyBorder="1"/>
    <xf numFmtId="170" fontId="96" fillId="0" borderId="0" xfId="1" applyNumberFormat="1" applyFont="1" applyFill="1" applyBorder="1"/>
    <xf numFmtId="3" fontId="95" fillId="0" borderId="10" xfId="8" applyNumberFormat="1" applyFont="1" applyFill="1" applyBorder="1" applyAlignment="1">
      <alignment horizontal="left" vertical="center"/>
    </xf>
    <xf numFmtId="170" fontId="96" fillId="0" borderId="0" xfId="1" applyNumberFormat="1" applyFont="1" applyFill="1" applyBorder="1" applyAlignment="1">
      <alignment horizontal="center" vertical="center" wrapText="1"/>
    </xf>
    <xf numFmtId="170" fontId="96" fillId="0" borderId="0" xfId="1" applyNumberFormat="1" applyFont="1" applyFill="1" applyAlignment="1">
      <alignment horizontal="center" vertical="center" wrapText="1"/>
    </xf>
    <xf numFmtId="0" fontId="95" fillId="0" borderId="0" xfId="3" applyFont="1" applyFill="1" applyAlignment="1">
      <alignment horizontal="left"/>
    </xf>
    <xf numFmtId="174" fontId="95" fillId="0" borderId="0" xfId="3" applyNumberFormat="1" applyFont="1" applyFill="1" applyAlignment="1">
      <alignment horizontal="left"/>
    </xf>
    <xf numFmtId="172" fontId="95" fillId="0" borderId="0" xfId="3" applyNumberFormat="1" applyFont="1" applyFill="1"/>
    <xf numFmtId="43" fontId="95" fillId="0" borderId="0" xfId="3" applyNumberFormat="1" applyFont="1" applyFill="1" applyAlignment="1">
      <alignment horizontal="left"/>
    </xf>
    <xf numFmtId="166" fontId="95" fillId="0" borderId="0" xfId="3" applyNumberFormat="1" applyFont="1" applyFill="1"/>
    <xf numFmtId="170" fontId="96" fillId="0" borderId="0" xfId="1" applyNumberFormat="1" applyFont="1" applyFill="1" applyBorder="1" applyAlignment="1">
      <alignment horizontal="center"/>
    </xf>
    <xf numFmtId="0" fontId="95" fillId="0" borderId="18" xfId="8" applyFont="1" applyFill="1" applyBorder="1"/>
    <xf numFmtId="172" fontId="95" fillId="0" borderId="20" xfId="23" applyNumberFormat="1" applyFont="1" applyFill="1" applyBorder="1"/>
    <xf numFmtId="0" fontId="96" fillId="0" borderId="15" xfId="3" applyFont="1" applyFill="1" applyBorder="1" applyAlignment="1">
      <alignment horizontal="right"/>
    </xf>
    <xf numFmtId="0" fontId="96" fillId="0" borderId="24" xfId="3" applyFont="1" applyFill="1" applyBorder="1" applyAlignment="1">
      <alignment horizontal="left"/>
    </xf>
    <xf numFmtId="0" fontId="96" fillId="0" borderId="0" xfId="3" applyFont="1" applyFill="1" applyBorder="1" applyAlignment="1">
      <alignment horizontal="left"/>
    </xf>
    <xf numFmtId="0" fontId="95" fillId="0" borderId="5" xfId="3" applyFont="1" applyFill="1" applyBorder="1"/>
    <xf numFmtId="0" fontId="95" fillId="0" borderId="9" xfId="8" applyFont="1" applyFill="1" applyBorder="1"/>
    <xf numFmtId="172" fontId="95" fillId="0" borderId="26" xfId="23" applyNumberFormat="1" applyFont="1" applyFill="1" applyBorder="1"/>
    <xf numFmtId="170" fontId="95" fillId="0" borderId="0" xfId="1" applyNumberFormat="1" applyFont="1" applyFill="1" applyBorder="1" applyAlignment="1">
      <alignment horizontal="left"/>
    </xf>
    <xf numFmtId="0" fontId="95" fillId="0" borderId="30" xfId="8" applyFont="1" applyFill="1" applyBorder="1"/>
    <xf numFmtId="172" fontId="95" fillId="0" borderId="28" xfId="23" applyNumberFormat="1" applyFont="1" applyFill="1" applyBorder="1" applyAlignment="1">
      <alignment horizontal="left"/>
    </xf>
    <xf numFmtId="0" fontId="95" fillId="0" borderId="22" xfId="3" applyFont="1" applyFill="1" applyBorder="1" applyAlignment="1">
      <alignment vertical="center"/>
    </xf>
    <xf numFmtId="0" fontId="96" fillId="0" borderId="23" xfId="3" applyFont="1" applyFill="1" applyBorder="1" applyAlignment="1">
      <alignment vertical="center"/>
    </xf>
    <xf numFmtId="0" fontId="96" fillId="0" borderId="0" xfId="3" applyFont="1" applyFill="1" applyBorder="1" applyAlignment="1">
      <alignment vertical="center"/>
    </xf>
    <xf numFmtId="170" fontId="95" fillId="0" borderId="0" xfId="1" applyNumberFormat="1" applyFont="1" applyFill="1" applyBorder="1" applyAlignment="1">
      <alignment vertical="center"/>
    </xf>
    <xf numFmtId="0" fontId="95" fillId="0" borderId="22" xfId="8" applyFont="1" applyFill="1" applyBorder="1" applyAlignment="1">
      <alignment vertical="center"/>
    </xf>
    <xf numFmtId="0" fontId="96" fillId="0" borderId="21" xfId="8" applyFont="1" applyFill="1" applyBorder="1" applyAlignment="1">
      <alignment vertical="center"/>
    </xf>
    <xf numFmtId="0" fontId="95" fillId="0" borderId="23" xfId="8" applyFont="1" applyFill="1" applyBorder="1" applyAlignment="1">
      <alignment vertical="center"/>
    </xf>
    <xf numFmtId="0" fontId="95" fillId="0" borderId="0" xfId="8" applyFont="1" applyFill="1" applyBorder="1" applyAlignment="1">
      <alignment vertical="center"/>
    </xf>
    <xf numFmtId="172" fontId="95" fillId="0" borderId="24" xfId="23" applyNumberFormat="1" applyFont="1" applyFill="1" applyBorder="1" applyAlignment="1">
      <alignment vertical="center"/>
    </xf>
    <xf numFmtId="0" fontId="95" fillId="0" borderId="16" xfId="8" applyFont="1" applyFill="1" applyBorder="1"/>
    <xf numFmtId="172" fontId="95" fillId="0" borderId="24" xfId="23" applyNumberFormat="1" applyFont="1" applyFill="1" applyBorder="1"/>
    <xf numFmtId="0" fontId="96" fillId="0" borderId="10" xfId="8" applyFont="1" applyFill="1" applyBorder="1" applyAlignment="1">
      <alignment horizontal="center"/>
    </xf>
    <xf numFmtId="0" fontId="96" fillId="0" borderId="17" xfId="8" applyFont="1" applyFill="1" applyBorder="1" applyAlignment="1">
      <alignment horizontal="center"/>
    </xf>
    <xf numFmtId="170" fontId="95" fillId="0" borderId="17" xfId="1" applyNumberFormat="1" applyFont="1" applyFill="1" applyBorder="1"/>
    <xf numFmtId="0" fontId="95" fillId="0" borderId="14" xfId="8" applyFont="1" applyFill="1" applyBorder="1"/>
    <xf numFmtId="174" fontId="95" fillId="0" borderId="17" xfId="22" applyNumberFormat="1" applyFont="1" applyFill="1" applyBorder="1" applyAlignment="1">
      <alignment horizontal="center"/>
    </xf>
    <xf numFmtId="0" fontId="95" fillId="0" borderId="10" xfId="8" applyFont="1" applyFill="1" applyBorder="1"/>
    <xf numFmtId="172" fontId="95" fillId="0" borderId="10" xfId="10" applyNumberFormat="1" applyFont="1" applyFill="1" applyBorder="1" applyAlignment="1">
      <alignment horizontal="right"/>
    </xf>
    <xf numFmtId="0" fontId="95" fillId="0" borderId="0" xfId="305" applyFont="1" applyFill="1" applyBorder="1" applyAlignment="1">
      <alignment horizontal="center"/>
    </xf>
    <xf numFmtId="174" fontId="95" fillId="0" borderId="10" xfId="11" applyNumberFormat="1" applyFont="1" applyFill="1" applyBorder="1"/>
    <xf numFmtId="0" fontId="96" fillId="0" borderId="22" xfId="8" applyFont="1" applyFill="1" applyBorder="1"/>
    <xf numFmtId="170" fontId="96" fillId="0" borderId="22" xfId="1" applyNumberFormat="1" applyFont="1" applyFill="1" applyBorder="1" applyAlignment="1">
      <alignment vertical="center"/>
    </xf>
    <xf numFmtId="0" fontId="96" fillId="0" borderId="22" xfId="0" applyFont="1" applyFill="1" applyBorder="1" applyAlignment="1">
      <alignment vertical="center"/>
    </xf>
    <xf numFmtId="0" fontId="95" fillId="0" borderId="23" xfId="0" applyFont="1" applyFill="1" applyBorder="1" applyAlignment="1"/>
    <xf numFmtId="0" fontId="95" fillId="0" borderId="29" xfId="305" applyFont="1" applyFill="1" applyBorder="1" applyAlignment="1">
      <alignment horizontal="center" vertical="center"/>
    </xf>
    <xf numFmtId="175" fontId="96" fillId="0" borderId="28" xfId="1" applyNumberFormat="1" applyFont="1" applyFill="1" applyBorder="1" applyAlignment="1"/>
    <xf numFmtId="175" fontId="96" fillId="0" borderId="84" xfId="1" applyNumberFormat="1" applyFont="1" applyFill="1" applyBorder="1" applyAlignment="1"/>
    <xf numFmtId="170" fontId="96" fillId="0" borderId="0" xfId="1" applyNumberFormat="1" applyFont="1" applyFill="1" applyBorder="1" applyAlignment="1">
      <alignment horizontal="right" vertical="center"/>
    </xf>
    <xf numFmtId="175" fontId="96" fillId="0" borderId="33" xfId="1" applyNumberFormat="1" applyFont="1" applyFill="1" applyBorder="1" applyAlignment="1"/>
    <xf numFmtId="172" fontId="96" fillId="0" borderId="0" xfId="10" applyNumberFormat="1" applyFont="1" applyFill="1" applyBorder="1" applyAlignment="1">
      <alignment vertical="center"/>
    </xf>
    <xf numFmtId="170" fontId="96" fillId="0" borderId="0" xfId="1" applyNumberFormat="1" applyFont="1" applyFill="1" applyBorder="1" applyAlignment="1">
      <alignment vertical="center"/>
    </xf>
    <xf numFmtId="172" fontId="95" fillId="0" borderId="20" xfId="1" applyNumberFormat="1" applyFont="1" applyFill="1" applyBorder="1" applyAlignment="1"/>
    <xf numFmtId="0" fontId="96" fillId="0" borderId="22" xfId="305" applyFont="1" applyFill="1" applyBorder="1"/>
    <xf numFmtId="0" fontId="95" fillId="0" borderId="23" xfId="305" applyFont="1" applyFill="1" applyBorder="1" applyAlignment="1">
      <alignment horizontal="left"/>
    </xf>
    <xf numFmtId="0" fontId="95" fillId="0" borderId="24" xfId="0" applyFont="1" applyFill="1" applyBorder="1" applyAlignment="1"/>
    <xf numFmtId="172" fontId="95" fillId="0" borderId="0" xfId="10" applyNumberFormat="1" applyFont="1" applyFill="1" applyBorder="1" applyAlignment="1">
      <alignment horizontal="center"/>
    </xf>
    <xf numFmtId="166" fontId="95" fillId="0" borderId="10" xfId="4" applyNumberFormat="1" applyFont="1" applyFill="1" applyBorder="1" applyAlignment="1"/>
    <xf numFmtId="201" fontId="95" fillId="0" borderId="10" xfId="0" applyNumberFormat="1" applyFont="1" applyFill="1" applyBorder="1"/>
    <xf numFmtId="203" fontId="95" fillId="0" borderId="0" xfId="1" applyNumberFormat="1" applyFont="1" applyFill="1"/>
    <xf numFmtId="211" fontId="92" fillId="0" borderId="0" xfId="1" applyNumberFormat="1" applyFont="1" applyFill="1" applyAlignment="1">
      <alignment horizontal="left"/>
    </xf>
    <xf numFmtId="0" fontId="74" fillId="0" borderId="0" xfId="0" applyFont="1" applyFill="1" applyAlignment="1">
      <alignment vertical="center" wrapText="1"/>
    </xf>
    <xf numFmtId="0" fontId="101" fillId="0" borderId="10" xfId="6" applyFont="1" applyFill="1" applyBorder="1" applyAlignment="1" applyProtection="1">
      <alignment horizontal="center" vertical="center" wrapText="1"/>
    </xf>
    <xf numFmtId="170" fontId="101" fillId="0" borderId="10" xfId="6" applyNumberFormat="1" applyFont="1" applyFill="1" applyBorder="1" applyAlignment="1" applyProtection="1">
      <alignment horizontal="center" vertical="center" wrapText="1"/>
    </xf>
    <xf numFmtId="204" fontId="74" fillId="0" borderId="0" xfId="0" applyNumberFormat="1" applyFont="1" applyFill="1"/>
    <xf numFmtId="170" fontId="74" fillId="0" borderId="0" xfId="0" applyNumberFormat="1" applyFont="1" applyFill="1"/>
    <xf numFmtId="170" fontId="74" fillId="0" borderId="0" xfId="1" applyNumberFormat="1" applyFont="1" applyFill="1" applyAlignment="1">
      <alignment wrapText="1"/>
    </xf>
    <xf numFmtId="210" fontId="74" fillId="0" borderId="0" xfId="1" applyNumberFormat="1" applyFont="1" applyFill="1"/>
    <xf numFmtId="0" fontId="74" fillId="0" borderId="0" xfId="0" applyFont="1" applyAlignment="1"/>
    <xf numFmtId="0" fontId="92" fillId="0" borderId="0" xfId="0" applyFont="1"/>
    <xf numFmtId="170" fontId="92" fillId="0" borderId="0" xfId="1" applyNumberFormat="1" applyFont="1"/>
    <xf numFmtId="0" fontId="93" fillId="0" borderId="10" xfId="8" applyFont="1" applyBorder="1" applyAlignment="1">
      <alignment vertical="top"/>
    </xf>
    <xf numFmtId="0" fontId="74" fillId="0" borderId="10" xfId="0" applyFont="1" applyBorder="1" applyAlignment="1">
      <alignment horizontal="center"/>
    </xf>
    <xf numFmtId="0" fontId="74" fillId="0" borderId="0" xfId="0" applyFont="1" applyAlignment="1">
      <alignment horizontal="left"/>
    </xf>
    <xf numFmtId="0" fontId="92" fillId="0" borderId="10" xfId="0" applyFont="1" applyBorder="1" applyAlignment="1">
      <alignment horizontal="center" vertical="center"/>
    </xf>
    <xf numFmtId="0" fontId="92" fillId="0" borderId="10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2" fontId="74" fillId="0" borderId="10" xfId="0" applyNumberFormat="1" applyFont="1" applyBorder="1"/>
    <xf numFmtId="175" fontId="74" fillId="0" borderId="10" xfId="0" applyNumberFormat="1" applyFont="1" applyBorder="1"/>
    <xf numFmtId="4" fontId="74" fillId="0" borderId="10" xfId="0" applyNumberFormat="1" applyFont="1" applyBorder="1"/>
    <xf numFmtId="0" fontId="95" fillId="0" borderId="20" xfId="0" applyFont="1" applyBorder="1" applyAlignment="1"/>
    <xf numFmtId="0" fontId="95" fillId="0" borderId="19" xfId="0" applyFont="1" applyBorder="1" applyAlignment="1"/>
    <xf numFmtId="0" fontId="95" fillId="0" borderId="26" xfId="0" applyFont="1" applyFill="1" applyBorder="1" applyAlignment="1"/>
    <xf numFmtId="178" fontId="96" fillId="0" borderId="18" xfId="0" applyNumberFormat="1" applyFont="1" applyFill="1" applyBorder="1" applyAlignment="1">
      <alignment horizontal="center"/>
    </xf>
    <xf numFmtId="178" fontId="96" fillId="0" borderId="19" xfId="0" applyNumberFormat="1" applyFont="1" applyFill="1" applyBorder="1" applyAlignment="1">
      <alignment horizontal="center"/>
    </xf>
    <xf numFmtId="178" fontId="96" fillId="0" borderId="20" xfId="0" applyNumberFormat="1" applyFont="1" applyFill="1" applyBorder="1" applyAlignment="1">
      <alignment horizontal="center"/>
    </xf>
    <xf numFmtId="178" fontId="95" fillId="0" borderId="24" xfId="0" applyNumberFormat="1" applyFont="1" applyFill="1" applyBorder="1" applyAlignment="1">
      <alignment horizontal="center"/>
    </xf>
    <xf numFmtId="0" fontId="92" fillId="2" borderId="117" xfId="6" applyFont="1" applyFill="1" applyBorder="1" applyAlignment="1" applyProtection="1">
      <alignment horizontal="left" vertical="center"/>
    </xf>
    <xf numFmtId="0" fontId="92" fillId="0" borderId="117" xfId="0" applyFont="1" applyBorder="1" applyAlignment="1"/>
    <xf numFmtId="0" fontId="138" fillId="2" borderId="117" xfId="6" applyFont="1" applyFill="1" applyBorder="1" applyAlignment="1" applyProtection="1">
      <alignment horizontal="left" vertical="center"/>
    </xf>
    <xf numFmtId="0" fontId="138" fillId="2" borderId="118" xfId="6" applyFont="1" applyFill="1" applyBorder="1" applyAlignment="1" applyProtection="1">
      <alignment horizontal="left" vertical="center"/>
    </xf>
    <xf numFmtId="0" fontId="74" fillId="0" borderId="24" xfId="0" applyFont="1" applyBorder="1" applyAlignment="1"/>
    <xf numFmtId="0" fontId="96" fillId="3" borderId="15" xfId="0" applyFont="1" applyFill="1" applyBorder="1" applyAlignment="1"/>
    <xf numFmtId="0" fontId="96" fillId="3" borderId="0" xfId="0" applyFont="1" applyFill="1" applyBorder="1" applyAlignment="1"/>
    <xf numFmtId="180" fontId="95" fillId="3" borderId="0" xfId="0" applyNumberFormat="1" applyFont="1" applyFill="1" applyBorder="1" applyAlignment="1"/>
    <xf numFmtId="0" fontId="95" fillId="3" borderId="0" xfId="0" applyFont="1" applyFill="1" applyBorder="1" applyAlignment="1">
      <alignment horizontal="center"/>
    </xf>
    <xf numFmtId="0" fontId="95" fillId="3" borderId="6" xfId="0" applyFont="1" applyFill="1" applyBorder="1" applyAlignment="1"/>
    <xf numFmtId="180" fontId="96" fillId="3" borderId="26" xfId="0" applyNumberFormat="1" applyFont="1" applyFill="1" applyBorder="1" applyAlignment="1">
      <alignment horizontal="center"/>
    </xf>
    <xf numFmtId="0" fontId="95" fillId="3" borderId="46" xfId="0" applyFont="1" applyFill="1" applyBorder="1" applyAlignment="1"/>
    <xf numFmtId="180" fontId="95" fillId="3" borderId="46" xfId="0" applyNumberFormat="1" applyFont="1" applyFill="1" applyBorder="1" applyAlignment="1"/>
    <xf numFmtId="0" fontId="95" fillId="3" borderId="46" xfId="0" applyFont="1" applyFill="1" applyBorder="1" applyAlignment="1">
      <alignment horizontal="center"/>
    </xf>
    <xf numFmtId="0" fontId="95" fillId="3" borderId="47" xfId="0" applyFont="1" applyFill="1" applyBorder="1" applyAlignment="1"/>
    <xf numFmtId="180" fontId="96" fillId="3" borderId="48" xfId="0" applyNumberFormat="1" applyFont="1" applyFill="1" applyBorder="1" applyAlignment="1">
      <alignment horizontal="center"/>
    </xf>
    <xf numFmtId="0" fontId="96" fillId="3" borderId="14" xfId="0" applyFont="1" applyFill="1" applyBorder="1" applyAlignment="1">
      <alignment horizontal="centerContinuous"/>
    </xf>
    <xf numFmtId="0" fontId="96" fillId="3" borderId="9" xfId="0" applyFont="1" applyFill="1" applyBorder="1" applyAlignment="1">
      <alignment horizontal="center"/>
    </xf>
    <xf numFmtId="180" fontId="96" fillId="3" borderId="37" xfId="0" applyNumberFormat="1" applyFont="1" applyFill="1" applyBorder="1" applyAlignment="1">
      <alignment horizontal="center"/>
    </xf>
    <xf numFmtId="0" fontId="96" fillId="3" borderId="37" xfId="0" applyFont="1" applyFill="1" applyBorder="1" applyAlignment="1">
      <alignment horizontal="center"/>
    </xf>
    <xf numFmtId="0" fontId="96" fillId="3" borderId="17" xfId="0" applyFont="1" applyFill="1" applyBorder="1" applyAlignment="1"/>
    <xf numFmtId="180" fontId="95" fillId="3" borderId="37" xfId="0" applyNumberFormat="1" applyFont="1" applyFill="1" applyBorder="1" applyAlignment="1">
      <alignment horizontal="center"/>
    </xf>
    <xf numFmtId="0" fontId="95" fillId="3" borderId="37" xfId="0" applyFont="1" applyFill="1" applyBorder="1" applyAlignment="1">
      <alignment horizontal="center"/>
    </xf>
    <xf numFmtId="165" fontId="96" fillId="3" borderId="37" xfId="1" applyFont="1" applyFill="1" applyBorder="1" applyAlignment="1"/>
    <xf numFmtId="179" fontId="95" fillId="3" borderId="30" xfId="0" applyNumberFormat="1" applyFont="1" applyFill="1" applyBorder="1" applyAlignment="1">
      <alignment horizontal="center"/>
    </xf>
    <xf numFmtId="165" fontId="95" fillId="3" borderId="41" xfId="1" applyFont="1" applyFill="1" applyBorder="1" applyAlignment="1">
      <alignment horizontal="right"/>
    </xf>
    <xf numFmtId="0" fontId="95" fillId="3" borderId="15" xfId="0" applyFont="1" applyFill="1" applyBorder="1" applyAlignment="1"/>
    <xf numFmtId="0" fontId="95" fillId="3" borderId="0" xfId="0" applyFont="1" applyFill="1" applyBorder="1" applyAlignment="1"/>
    <xf numFmtId="180" fontId="96" fillId="3" borderId="51" xfId="0" applyNumberFormat="1" applyFont="1" applyFill="1" applyBorder="1" applyAlignment="1">
      <alignment horizontal="center"/>
    </xf>
    <xf numFmtId="181" fontId="96" fillId="3" borderId="48" xfId="0" applyNumberFormat="1" applyFont="1" applyFill="1" applyBorder="1" applyAlignment="1"/>
    <xf numFmtId="0" fontId="96" fillId="3" borderId="52" xfId="0" applyFont="1" applyFill="1" applyBorder="1" applyAlignment="1"/>
    <xf numFmtId="180" fontId="95" fillId="3" borderId="48" xfId="0" applyNumberFormat="1" applyFont="1" applyFill="1" applyBorder="1" applyAlignment="1"/>
    <xf numFmtId="0" fontId="96" fillId="3" borderId="53" xfId="0" applyFont="1" applyFill="1" applyBorder="1" applyAlignment="1">
      <alignment horizontal="left"/>
    </xf>
    <xf numFmtId="0" fontId="96" fillId="3" borderId="54" xfId="0" applyFont="1" applyFill="1" applyBorder="1" applyAlignment="1">
      <alignment horizontal="centerContinuous"/>
    </xf>
    <xf numFmtId="180" fontId="96" fillId="3" borderId="55" xfId="0" applyNumberFormat="1" applyFont="1" applyFill="1" applyBorder="1" applyAlignment="1">
      <alignment horizontal="center"/>
    </xf>
    <xf numFmtId="0" fontId="96" fillId="3" borderId="55" xfId="0" applyFont="1" applyFill="1" applyBorder="1" applyAlignment="1">
      <alignment horizontal="center"/>
    </xf>
    <xf numFmtId="180" fontId="96" fillId="3" borderId="90" xfId="0" applyNumberFormat="1" applyFont="1" applyFill="1" applyBorder="1" applyAlignment="1">
      <alignment horizontal="center"/>
    </xf>
    <xf numFmtId="0" fontId="95" fillId="0" borderId="35" xfId="0" applyFont="1" applyBorder="1" applyAlignment="1"/>
    <xf numFmtId="4" fontId="95" fillId="3" borderId="10" xfId="0" applyNumberFormat="1" applyFont="1" applyFill="1" applyBorder="1" applyAlignment="1">
      <alignment horizontal="center"/>
    </xf>
    <xf numFmtId="180" fontId="95" fillId="3" borderId="10" xfId="0" applyNumberFormat="1" applyFont="1" applyFill="1" applyBorder="1" applyAlignment="1">
      <alignment horizontal="right"/>
    </xf>
    <xf numFmtId="0" fontId="95" fillId="0" borderId="10" xfId="0" applyFont="1" applyBorder="1" applyAlignment="1">
      <alignment horizontal="center"/>
    </xf>
    <xf numFmtId="180" fontId="95" fillId="3" borderId="28" xfId="0" applyNumberFormat="1" applyFont="1" applyFill="1" applyBorder="1" applyAlignment="1"/>
    <xf numFmtId="181" fontId="95" fillId="3" borderId="56" xfId="0" applyNumberFormat="1" applyFont="1" applyFill="1" applyBorder="1" applyAlignment="1"/>
    <xf numFmtId="0" fontId="95" fillId="0" borderId="15" xfId="0" applyFont="1" applyBorder="1" applyAlignment="1"/>
    <xf numFmtId="0" fontId="96" fillId="3" borderId="53" xfId="0" applyFont="1" applyFill="1" applyBorder="1" applyAlignment="1"/>
    <xf numFmtId="180" fontId="96" fillId="3" borderId="57" xfId="0" applyNumberFormat="1" applyFont="1" applyFill="1" applyBorder="1" applyAlignment="1"/>
    <xf numFmtId="0" fontId="96" fillId="3" borderId="37" xfId="0" applyFont="1" applyFill="1" applyBorder="1" applyAlignment="1"/>
    <xf numFmtId="165" fontId="96" fillId="3" borderId="10" xfId="1" applyFont="1" applyFill="1" applyBorder="1" applyAlignment="1"/>
    <xf numFmtId="165" fontId="95" fillId="3" borderId="30" xfId="1" applyFont="1" applyFill="1" applyBorder="1"/>
    <xf numFmtId="165" fontId="95" fillId="3" borderId="60" xfId="1" applyFont="1" applyFill="1" applyBorder="1"/>
    <xf numFmtId="1" fontId="95" fillId="3" borderId="30" xfId="0" applyNumberFormat="1" applyFont="1" applyFill="1" applyBorder="1" applyAlignment="1">
      <alignment horizontal="center"/>
    </xf>
    <xf numFmtId="0" fontId="95" fillId="3" borderId="52" xfId="0" applyFont="1" applyFill="1" applyBorder="1" applyAlignment="1"/>
    <xf numFmtId="0" fontId="95" fillId="3" borderId="21" xfId="0" applyFont="1" applyFill="1" applyBorder="1" applyAlignment="1"/>
    <xf numFmtId="0" fontId="95" fillId="3" borderId="22" xfId="0" applyFont="1" applyFill="1" applyBorder="1" applyAlignment="1"/>
    <xf numFmtId="180" fontId="95" fillId="3" borderId="22" xfId="0" applyNumberFormat="1" applyFont="1" applyFill="1" applyBorder="1" applyAlignment="1"/>
    <xf numFmtId="0" fontId="95" fillId="3" borderId="22" xfId="0" applyFont="1" applyFill="1" applyBorder="1" applyAlignment="1">
      <alignment horizontal="center"/>
    </xf>
    <xf numFmtId="180" fontId="96" fillId="3" borderId="22" xfId="0" applyNumberFormat="1" applyFont="1" applyFill="1" applyBorder="1" applyAlignment="1">
      <alignment horizontal="centerContinuous"/>
    </xf>
    <xf numFmtId="180" fontId="96" fillId="3" borderId="58" xfId="0" applyNumberFormat="1" applyFont="1" applyFill="1" applyBorder="1" applyAlignment="1"/>
    <xf numFmtId="0" fontId="95" fillId="0" borderId="0" xfId="0" applyFont="1" applyFill="1" applyAlignment="1">
      <alignment horizontal="left"/>
    </xf>
    <xf numFmtId="0" fontId="96" fillId="0" borderId="19" xfId="6" applyFont="1" applyFill="1" applyBorder="1" applyAlignment="1" applyProtection="1">
      <alignment horizontal="left" vertical="center"/>
    </xf>
    <xf numFmtId="0" fontId="96" fillId="0" borderId="19" xfId="0" applyFont="1" applyFill="1" applyBorder="1" applyAlignment="1"/>
    <xf numFmtId="0" fontId="139" fillId="0" borderId="19" xfId="6" applyFont="1" applyFill="1" applyBorder="1" applyAlignment="1" applyProtection="1">
      <alignment horizontal="left" vertical="center"/>
    </xf>
    <xf numFmtId="0" fontId="139" fillId="0" borderId="20" xfId="6" applyFont="1" applyFill="1" applyBorder="1" applyAlignment="1" applyProtection="1">
      <alignment horizontal="left" vertical="center"/>
    </xf>
    <xf numFmtId="180" fontId="96" fillId="0" borderId="117" xfId="0" applyNumberFormat="1" applyFont="1" applyFill="1" applyBorder="1" applyAlignment="1"/>
    <xf numFmtId="0" fontId="96" fillId="0" borderId="117" xfId="0" applyFont="1" applyFill="1" applyBorder="1" applyAlignment="1">
      <alignment horizontal="center"/>
    </xf>
    <xf numFmtId="0" fontId="96" fillId="0" borderId="118" xfId="0" applyFont="1" applyFill="1" applyBorder="1" applyAlignment="1"/>
    <xf numFmtId="0" fontId="95" fillId="0" borderId="46" xfId="0" applyFont="1" applyFill="1" applyBorder="1" applyAlignment="1"/>
    <xf numFmtId="180" fontId="95" fillId="0" borderId="46" xfId="0" applyNumberFormat="1" applyFont="1" applyFill="1" applyBorder="1" applyAlignment="1"/>
    <xf numFmtId="0" fontId="95" fillId="0" borderId="47" xfId="0" applyFont="1" applyFill="1" applyBorder="1" applyAlignment="1"/>
    <xf numFmtId="180" fontId="95" fillId="0" borderId="0" xfId="0" applyNumberFormat="1" applyFont="1" applyFill="1" applyBorder="1" applyAlignment="1"/>
    <xf numFmtId="181" fontId="96" fillId="0" borderId="48" xfId="0" applyNumberFormat="1" applyFont="1" applyFill="1" applyBorder="1" applyAlignment="1"/>
    <xf numFmtId="180" fontId="95" fillId="0" borderId="48" xfId="0" applyNumberFormat="1" applyFont="1" applyFill="1" applyBorder="1" applyAlignment="1"/>
    <xf numFmtId="0" fontId="96" fillId="0" borderId="54" xfId="0" applyFont="1" applyFill="1" applyBorder="1" applyAlignment="1">
      <alignment horizontal="centerContinuous"/>
    </xf>
    <xf numFmtId="180" fontId="95" fillId="0" borderId="28" xfId="0" applyNumberFormat="1" applyFont="1" applyFill="1" applyBorder="1" applyAlignment="1"/>
    <xf numFmtId="181" fontId="95" fillId="0" borderId="56" xfId="0" applyNumberFormat="1" applyFont="1" applyFill="1" applyBorder="1" applyAlignment="1"/>
    <xf numFmtId="2" fontId="95" fillId="0" borderId="10" xfId="0" applyNumberFormat="1" applyFont="1" applyFill="1" applyBorder="1" applyAlignment="1">
      <alignment horizontal="center"/>
    </xf>
    <xf numFmtId="180" fontId="95" fillId="0" borderId="22" xfId="0" applyNumberFormat="1" applyFont="1" applyFill="1" applyBorder="1" applyAlignment="1"/>
    <xf numFmtId="180" fontId="96" fillId="0" borderId="58" xfId="0" applyNumberFormat="1" applyFont="1" applyFill="1" applyBorder="1" applyAlignment="1"/>
    <xf numFmtId="0" fontId="95" fillId="0" borderId="38" xfId="0" applyFont="1" applyFill="1" applyBorder="1" applyAlignment="1"/>
    <xf numFmtId="0" fontId="139" fillId="0" borderId="19" xfId="6" applyFont="1" applyFill="1" applyBorder="1" applyAlignment="1" applyProtection="1">
      <alignment vertical="center"/>
    </xf>
    <xf numFmtId="0" fontId="139" fillId="0" borderId="20" xfId="6" applyFont="1" applyFill="1" applyBorder="1" applyAlignment="1" applyProtection="1">
      <alignment vertical="center"/>
    </xf>
    <xf numFmtId="0" fontId="140" fillId="0" borderId="24" xfId="6" applyFont="1" applyFill="1" applyBorder="1" applyAlignment="1" applyProtection="1">
      <alignment vertical="center"/>
    </xf>
    <xf numFmtId="0" fontId="139" fillId="0" borderId="117" xfId="6" applyFont="1" applyFill="1" applyBorder="1" applyAlignment="1" applyProtection="1">
      <alignment vertical="center"/>
    </xf>
    <xf numFmtId="0" fontId="139" fillId="0" borderId="118" xfId="6" applyFont="1" applyFill="1" applyBorder="1" applyAlignment="1" applyProtection="1">
      <alignment vertical="center"/>
    </xf>
    <xf numFmtId="0" fontId="95" fillId="0" borderId="117" xfId="0" applyFont="1" applyFill="1" applyBorder="1" applyAlignment="1"/>
    <xf numFmtId="180" fontId="95" fillId="0" borderId="117" xfId="0" applyNumberFormat="1" applyFont="1" applyFill="1" applyBorder="1" applyAlignment="1"/>
    <xf numFmtId="0" fontId="95" fillId="0" borderId="117" xfId="0" applyFont="1" applyFill="1" applyBorder="1" applyAlignment="1">
      <alignment horizontal="center"/>
    </xf>
    <xf numFmtId="180" fontId="96" fillId="0" borderId="117" xfId="0" applyNumberFormat="1" applyFont="1" applyFill="1" applyBorder="1" applyAlignment="1">
      <alignment horizontal="centerContinuous"/>
    </xf>
    <xf numFmtId="0" fontId="140" fillId="0" borderId="19" xfId="6" applyFont="1" applyFill="1" applyBorder="1" applyAlignment="1" applyProtection="1">
      <alignment vertical="center"/>
    </xf>
    <xf numFmtId="0" fontId="140" fillId="0" borderId="20" xfId="6" applyFont="1" applyFill="1" applyBorder="1" applyAlignment="1" applyProtection="1">
      <alignment vertical="center"/>
    </xf>
    <xf numFmtId="0" fontId="95" fillId="0" borderId="21" xfId="0" applyFont="1" applyFill="1" applyBorder="1" applyAlignment="1">
      <alignment vertical="center"/>
    </xf>
    <xf numFmtId="0" fontId="140" fillId="0" borderId="117" xfId="6" applyFont="1" applyFill="1" applyBorder="1" applyAlignment="1" applyProtection="1">
      <alignment vertical="center"/>
    </xf>
    <xf numFmtId="0" fontId="140" fillId="0" borderId="118" xfId="6" applyFont="1" applyFill="1" applyBorder="1" applyAlignment="1" applyProtection="1">
      <alignment vertical="center"/>
    </xf>
    <xf numFmtId="0" fontId="96" fillId="0" borderId="0" xfId="0" applyFont="1" applyFill="1" applyAlignment="1">
      <alignment horizontal="left"/>
    </xf>
    <xf numFmtId="0" fontId="96" fillId="0" borderId="0" xfId="0" applyFont="1" applyFill="1" applyAlignment="1">
      <alignment horizontal="left" vertical="center"/>
    </xf>
    <xf numFmtId="170" fontId="95" fillId="0" borderId="0" xfId="1" applyNumberFormat="1" applyFont="1" applyFill="1" applyAlignment="1"/>
    <xf numFmtId="0" fontId="96" fillId="0" borderId="118" xfId="0" applyFont="1" applyFill="1" applyBorder="1" applyAlignment="1">
      <alignment horizontal="left"/>
    </xf>
    <xf numFmtId="172" fontId="95" fillId="0" borderId="23" xfId="1" applyNumberFormat="1" applyFont="1" applyFill="1" applyBorder="1" applyAlignment="1"/>
    <xf numFmtId="0" fontId="95" fillId="0" borderId="37" xfId="0" applyFont="1" applyFill="1" applyBorder="1" applyAlignment="1"/>
    <xf numFmtId="0" fontId="95" fillId="0" borderId="118" xfId="0" applyFont="1" applyFill="1" applyBorder="1" applyAlignment="1"/>
    <xf numFmtId="0" fontId="107" fillId="0" borderId="10" xfId="0" applyFont="1" applyFill="1" applyBorder="1" applyAlignment="1"/>
    <xf numFmtId="172" fontId="96" fillId="0" borderId="28" xfId="1" applyNumberFormat="1" applyFont="1" applyFill="1" applyBorder="1" applyAlignment="1"/>
    <xf numFmtId="175" fontId="96" fillId="0" borderId="23" xfId="1" applyNumberFormat="1" applyFont="1" applyFill="1" applyBorder="1" applyAlignment="1"/>
    <xf numFmtId="0" fontId="95" fillId="0" borderId="3" xfId="0" applyFont="1" applyFill="1" applyBorder="1" applyAlignment="1"/>
    <xf numFmtId="0" fontId="95" fillId="0" borderId="3" xfId="0" applyFont="1" applyFill="1" applyBorder="1" applyAlignment="1">
      <alignment horizontal="center"/>
    </xf>
    <xf numFmtId="174" fontId="95" fillId="0" borderId="4" xfId="5" applyNumberFormat="1" applyFont="1" applyFill="1" applyBorder="1" applyAlignment="1"/>
    <xf numFmtId="0" fontId="95" fillId="0" borderId="27" xfId="0" applyFont="1" applyFill="1" applyBorder="1" applyAlignment="1"/>
    <xf numFmtId="0" fontId="74" fillId="2" borderId="0" xfId="0" applyFont="1" applyFill="1" applyAlignment="1"/>
    <xf numFmtId="0" fontId="92" fillId="2" borderId="0" xfId="0" applyFont="1" applyFill="1" applyAlignment="1"/>
    <xf numFmtId="0" fontId="74" fillId="2" borderId="0" xfId="0" applyFont="1" applyFill="1" applyAlignment="1">
      <alignment horizontal="left"/>
    </xf>
    <xf numFmtId="0" fontId="74" fillId="2" borderId="0" xfId="0" applyFont="1" applyFill="1"/>
    <xf numFmtId="170" fontId="74" fillId="2" borderId="0" xfId="1" applyNumberFormat="1" applyFont="1" applyFill="1"/>
    <xf numFmtId="0" fontId="92" fillId="2" borderId="0" xfId="0" applyFont="1" applyFill="1" applyAlignment="1">
      <alignment horizontal="left"/>
    </xf>
    <xf numFmtId="0" fontId="95" fillId="2" borderId="10" xfId="0" applyFont="1" applyFill="1" applyBorder="1" applyAlignment="1">
      <alignment horizontal="left"/>
    </xf>
    <xf numFmtId="0" fontId="95" fillId="2" borderId="10" xfId="0" applyNumberFormat="1" applyFont="1" applyFill="1" applyBorder="1"/>
    <xf numFmtId="170" fontId="95" fillId="2" borderId="10" xfId="0" applyNumberFormat="1" applyFont="1" applyFill="1" applyBorder="1"/>
    <xf numFmtId="170" fontId="141" fillId="2" borderId="0" xfId="0" applyNumberFormat="1" applyFont="1" applyFill="1" applyBorder="1"/>
    <xf numFmtId="170" fontId="95" fillId="2" borderId="10" xfId="1" applyNumberFormat="1" applyFont="1" applyFill="1" applyBorder="1"/>
    <xf numFmtId="1" fontId="74" fillId="2" borderId="0" xfId="0" applyNumberFormat="1" applyFont="1" applyFill="1"/>
    <xf numFmtId="170" fontId="95" fillId="2" borderId="0" xfId="1" applyNumberFormat="1" applyFont="1" applyFill="1"/>
    <xf numFmtId="175" fontId="95" fillId="2" borderId="0" xfId="0" applyNumberFormat="1" applyFont="1" applyFill="1"/>
    <xf numFmtId="0" fontId="92" fillId="2" borderId="114" xfId="0" applyFont="1" applyFill="1" applyBorder="1" applyAlignment="1">
      <alignment horizontal="center" vertical="center"/>
    </xf>
    <xf numFmtId="0" fontId="96" fillId="10" borderId="10" xfId="0" applyFont="1" applyFill="1" applyBorder="1" applyAlignment="1">
      <alignment horizontal="center" wrapText="1"/>
    </xf>
    <xf numFmtId="0" fontId="142" fillId="2" borderId="0" xfId="0" applyFont="1" applyFill="1" applyBorder="1" applyAlignment="1">
      <alignment horizontal="center"/>
    </xf>
    <xf numFmtId="166" fontId="95" fillId="2" borderId="10" xfId="4" applyFont="1" applyFill="1" applyBorder="1"/>
    <xf numFmtId="0" fontId="96" fillId="2" borderId="10" xfId="0" applyFont="1" applyFill="1" applyBorder="1"/>
    <xf numFmtId="170" fontId="96" fillId="2" borderId="10" xfId="1" applyNumberFormat="1" applyFont="1" applyFill="1" applyBorder="1"/>
    <xf numFmtId="170" fontId="95" fillId="2" borderId="0" xfId="0" applyNumberFormat="1" applyFont="1" applyFill="1"/>
    <xf numFmtId="0" fontId="97" fillId="2" borderId="0" xfId="0" applyFont="1" applyFill="1"/>
    <xf numFmtId="170" fontId="92" fillId="2" borderId="0" xfId="1" applyNumberFormat="1" applyFont="1" applyFill="1"/>
    <xf numFmtId="170" fontId="141" fillId="2" borderId="10" xfId="0" applyNumberFormat="1" applyFont="1" applyFill="1" applyBorder="1"/>
    <xf numFmtId="0" fontId="92" fillId="2" borderId="10" xfId="0" applyFont="1" applyFill="1" applyBorder="1" applyAlignment="1">
      <alignment horizontal="center" vertical="center"/>
    </xf>
    <xf numFmtId="0" fontId="92" fillId="2" borderId="10" xfId="0" applyFont="1" applyFill="1" applyBorder="1" applyAlignment="1">
      <alignment horizontal="center" vertical="center" wrapText="1"/>
    </xf>
    <xf numFmtId="0" fontId="92" fillId="2" borderId="0" xfId="0" applyFont="1" applyFill="1" applyAlignment="1">
      <alignment horizontal="center" vertical="center"/>
    </xf>
    <xf numFmtId="170" fontId="143" fillId="2" borderId="10" xfId="0" applyNumberFormat="1" applyFont="1" applyFill="1" applyBorder="1" applyAlignment="1">
      <alignment horizontal="center" vertical="center"/>
    </xf>
    <xf numFmtId="0" fontId="74" fillId="2" borderId="10" xfId="0" applyFont="1" applyFill="1" applyBorder="1" applyAlignment="1">
      <alignment horizontal="center"/>
    </xf>
    <xf numFmtId="0" fontId="74" fillId="2" borderId="10" xfId="0" applyFont="1" applyFill="1" applyBorder="1"/>
    <xf numFmtId="175" fontId="74" fillId="2" borderId="10" xfId="0" applyNumberFormat="1" applyFont="1" applyFill="1" applyBorder="1"/>
    <xf numFmtId="170" fontId="74" fillId="2" borderId="0" xfId="1" applyNumberFormat="1" applyFont="1" applyFill="1" applyAlignment="1"/>
    <xf numFmtId="165" fontId="74" fillId="2" borderId="0" xfId="1" applyFont="1" applyFill="1" applyAlignment="1"/>
    <xf numFmtId="0" fontId="74" fillId="2" borderId="18" xfId="0" applyFont="1" applyFill="1" applyBorder="1" applyAlignment="1"/>
    <xf numFmtId="0" fontId="74" fillId="2" borderId="20" xfId="0" applyFont="1" applyFill="1" applyBorder="1" applyAlignment="1"/>
    <xf numFmtId="0" fontId="74" fillId="2" borderId="44" xfId="0" applyFont="1" applyFill="1" applyBorder="1" applyAlignment="1"/>
    <xf numFmtId="172" fontId="74" fillId="2" borderId="45" xfId="1" applyNumberFormat="1" applyFont="1" applyFill="1" applyBorder="1" applyAlignment="1"/>
    <xf numFmtId="0" fontId="92" fillId="2" borderId="21" xfId="0" applyFont="1" applyFill="1" applyBorder="1" applyAlignment="1">
      <alignment horizontal="right" vertical="center"/>
    </xf>
    <xf numFmtId="0" fontId="92" fillId="2" borderId="118" xfId="0" applyFont="1" applyFill="1" applyBorder="1" applyAlignment="1">
      <alignment horizontal="left" vertical="center"/>
    </xf>
    <xf numFmtId="0" fontId="74" fillId="2" borderId="0" xfId="0" applyFont="1" applyFill="1" applyBorder="1" applyAlignment="1"/>
    <xf numFmtId="0" fontId="74" fillId="2" borderId="9" xfId="0" applyFont="1" applyFill="1" applyBorder="1" applyAlignment="1"/>
    <xf numFmtId="172" fontId="74" fillId="2" borderId="26" xfId="1" applyNumberFormat="1" applyFont="1" applyFill="1" applyBorder="1" applyAlignment="1"/>
    <xf numFmtId="0" fontId="92" fillId="2" borderId="18" xfId="0" applyFont="1" applyFill="1" applyBorder="1" applyAlignment="1"/>
    <xf numFmtId="0" fontId="92" fillId="2" borderId="19" xfId="0" applyFont="1" applyFill="1" applyBorder="1" applyAlignment="1"/>
    <xf numFmtId="0" fontId="92" fillId="2" borderId="20" xfId="0" applyFont="1" applyFill="1" applyBorder="1" applyAlignment="1"/>
    <xf numFmtId="0" fontId="74" fillId="2" borderId="30" xfId="0" applyFont="1" applyFill="1" applyBorder="1" applyAlignment="1"/>
    <xf numFmtId="172" fontId="74" fillId="2" borderId="28" xfId="1" applyNumberFormat="1" applyFont="1" applyFill="1" applyBorder="1" applyAlignment="1">
      <alignment horizontal="left"/>
    </xf>
    <xf numFmtId="0" fontId="92" fillId="2" borderId="21" xfId="0" applyFont="1" applyFill="1" applyBorder="1" applyAlignment="1">
      <alignment vertical="center"/>
    </xf>
    <xf numFmtId="0" fontId="92" fillId="2" borderId="117" xfId="0" applyFont="1" applyFill="1" applyBorder="1" applyAlignment="1">
      <alignment vertical="center"/>
    </xf>
    <xf numFmtId="0" fontId="92" fillId="2" borderId="118" xfId="0" applyFont="1" applyFill="1" applyBorder="1" applyAlignment="1"/>
    <xf numFmtId="172" fontId="74" fillId="2" borderId="24" xfId="1" applyNumberFormat="1" applyFont="1" applyFill="1" applyBorder="1" applyAlignment="1"/>
    <xf numFmtId="0" fontId="74" fillId="2" borderId="15" xfId="0" applyFont="1" applyFill="1" applyBorder="1" applyAlignment="1"/>
    <xf numFmtId="0" fontId="74" fillId="2" borderId="24" xfId="0" applyFont="1" applyFill="1" applyBorder="1" applyAlignment="1"/>
    <xf numFmtId="0" fontId="74" fillId="2" borderId="16" xfId="0" applyFont="1" applyFill="1" applyBorder="1" applyAlignment="1"/>
    <xf numFmtId="0" fontId="92" fillId="2" borderId="14" xfId="0" applyFont="1" applyFill="1" applyBorder="1" applyAlignment="1">
      <alignment horizontal="center"/>
    </xf>
    <xf numFmtId="0" fontId="92" fillId="2" borderId="10" xfId="0" applyFont="1" applyFill="1" applyBorder="1" applyAlignment="1">
      <alignment horizontal="center"/>
    </xf>
    <xf numFmtId="0" fontId="92" fillId="2" borderId="17" xfId="0" applyFont="1" applyFill="1" applyBorder="1" applyAlignment="1">
      <alignment horizontal="center"/>
    </xf>
    <xf numFmtId="172" fontId="92" fillId="2" borderId="28" xfId="1" applyNumberFormat="1" applyFont="1" applyFill="1" applyBorder="1" applyAlignment="1">
      <alignment horizontal="center"/>
    </xf>
    <xf numFmtId="0" fontId="74" fillId="2" borderId="14" xfId="0" applyFont="1" applyFill="1" applyBorder="1" applyAlignment="1"/>
    <xf numFmtId="172" fontId="74" fillId="2" borderId="10" xfId="10" applyNumberFormat="1" applyFont="1" applyFill="1" applyBorder="1" applyAlignment="1">
      <alignment horizontal="center"/>
    </xf>
    <xf numFmtId="174" fontId="74" fillId="2" borderId="17" xfId="5" applyNumberFormat="1" applyFont="1" applyFill="1" applyBorder="1" applyAlignment="1"/>
    <xf numFmtId="183" fontId="74" fillId="2" borderId="10" xfId="4" applyNumberFormat="1" applyFont="1" applyFill="1" applyBorder="1" applyAlignment="1"/>
    <xf numFmtId="172" fontId="74" fillId="2" borderId="28" xfId="1" applyNumberFormat="1" applyFont="1" applyFill="1" applyBorder="1" applyAlignment="1"/>
    <xf numFmtId="0" fontId="74" fillId="2" borderId="15" xfId="305" applyFont="1" applyFill="1" applyBorder="1"/>
    <xf numFmtId="174" fontId="74" fillId="2" borderId="17" xfId="22" applyNumberFormat="1" applyFont="1" applyFill="1" applyBorder="1"/>
    <xf numFmtId="172" fontId="74" fillId="2" borderId="28" xfId="23" applyNumberFormat="1" applyFont="1" applyFill="1" applyBorder="1"/>
    <xf numFmtId="0" fontId="106" fillId="2" borderId="10" xfId="0" applyFont="1" applyFill="1" applyBorder="1" applyAlignment="1"/>
    <xf numFmtId="175" fontId="74" fillId="2" borderId="28" xfId="1" applyNumberFormat="1" applyFont="1" applyFill="1" applyBorder="1" applyAlignment="1"/>
    <xf numFmtId="175" fontId="74" fillId="2" borderId="24" xfId="1" applyNumberFormat="1" applyFont="1" applyFill="1" applyBorder="1" applyAlignment="1"/>
    <xf numFmtId="175" fontId="92" fillId="2" borderId="28" xfId="1" applyNumberFormat="1" applyFont="1" applyFill="1" applyBorder="1" applyAlignment="1">
      <alignment horizontal="center"/>
    </xf>
    <xf numFmtId="172" fontId="74" fillId="2" borderId="10" xfId="10" applyNumberFormat="1" applyFont="1" applyFill="1" applyBorder="1" applyAlignment="1">
      <alignment horizontal="right"/>
    </xf>
    <xf numFmtId="172" fontId="74" fillId="2" borderId="28" xfId="10" applyNumberFormat="1" applyFont="1" applyFill="1" applyBorder="1"/>
    <xf numFmtId="0" fontId="74" fillId="2" borderId="14" xfId="3" applyFont="1" applyFill="1" applyBorder="1"/>
    <xf numFmtId="0" fontId="74" fillId="2" borderId="30" xfId="0" applyFont="1" applyFill="1" applyBorder="1" applyAlignment="1">
      <alignment horizontal="center"/>
    </xf>
    <xf numFmtId="0" fontId="74" fillId="2" borderId="0" xfId="0" applyFont="1" applyFill="1" applyBorder="1" applyAlignment="1">
      <alignment horizontal="center"/>
    </xf>
    <xf numFmtId="172" fontId="74" fillId="2" borderId="10" xfId="10" applyNumberFormat="1" applyFont="1" applyFill="1" applyBorder="1"/>
    <xf numFmtId="174" fontId="74" fillId="2" borderId="10" xfId="5" applyNumberFormat="1" applyFont="1" applyFill="1" applyBorder="1" applyAlignment="1"/>
    <xf numFmtId="0" fontId="106" fillId="2" borderId="0" xfId="0" applyFont="1" applyFill="1" applyBorder="1" applyAlignment="1"/>
    <xf numFmtId="175" fontId="74" fillId="2" borderId="84" xfId="1" applyNumberFormat="1" applyFont="1" applyFill="1" applyBorder="1" applyAlignment="1"/>
    <xf numFmtId="0" fontId="74" fillId="2" borderId="21" xfId="0" applyFont="1" applyFill="1" applyBorder="1" applyAlignment="1"/>
    <xf numFmtId="0" fontId="74" fillId="2" borderId="22" xfId="0" applyFont="1" applyFill="1" applyBorder="1" applyAlignment="1"/>
    <xf numFmtId="0" fontId="144" fillId="2" borderId="22" xfId="0" applyFont="1" applyFill="1" applyBorder="1" applyAlignment="1"/>
    <xf numFmtId="0" fontId="92" fillId="2" borderId="22" xfId="0" applyFont="1" applyFill="1" applyBorder="1" applyAlignment="1"/>
    <xf numFmtId="175" fontId="74" fillId="2" borderId="59" xfId="1" applyNumberFormat="1" applyFont="1" applyFill="1" applyBorder="1" applyAlignment="1"/>
    <xf numFmtId="0" fontId="74" fillId="2" borderId="14" xfId="8" applyFont="1" applyFill="1" applyBorder="1"/>
    <xf numFmtId="0" fontId="74" fillId="2" borderId="10" xfId="305" applyFont="1" applyFill="1" applyBorder="1" applyAlignment="1">
      <alignment horizontal="center"/>
    </xf>
    <xf numFmtId="0" fontId="74" fillId="2" borderId="15" xfId="8" applyFont="1" applyFill="1" applyBorder="1"/>
    <xf numFmtId="174" fontId="74" fillId="2" borderId="17" xfId="22" applyNumberFormat="1" applyFont="1" applyFill="1" applyBorder="1" applyAlignment="1">
      <alignment horizontal="center"/>
    </xf>
    <xf numFmtId="0" fontId="74" fillId="2" borderId="0" xfId="8" applyFont="1" applyFill="1" applyBorder="1"/>
    <xf numFmtId="0" fontId="74" fillId="2" borderId="9" xfId="8" applyFont="1" applyFill="1" applyBorder="1"/>
    <xf numFmtId="0" fontId="92" fillId="2" borderId="17" xfId="8" applyFont="1" applyFill="1" applyBorder="1" applyAlignment="1">
      <alignment horizontal="center"/>
    </xf>
    <xf numFmtId="175" fontId="74" fillId="2" borderId="0" xfId="0" applyNumberFormat="1" applyFont="1" applyFill="1" applyAlignment="1"/>
    <xf numFmtId="172" fontId="74" fillId="2" borderId="0" xfId="0" applyNumberFormat="1" applyFont="1" applyFill="1" applyAlignment="1"/>
    <xf numFmtId="0" fontId="74" fillId="2" borderId="0" xfId="0" applyFont="1" applyFill="1" applyBorder="1" applyAlignment="1">
      <alignment horizontal="justify" vertical="center"/>
    </xf>
    <xf numFmtId="0" fontId="74" fillId="2" borderId="0" xfId="8" applyFont="1" applyFill="1" applyBorder="1" applyAlignment="1">
      <alignment vertical="center"/>
    </xf>
    <xf numFmtId="211" fontId="96" fillId="0" borderId="0" xfId="1" applyNumberFormat="1" applyFont="1" applyFill="1" applyAlignment="1">
      <alignment horizontal="left"/>
    </xf>
    <xf numFmtId="0" fontId="96" fillId="0" borderId="0" xfId="0" applyFont="1" applyFill="1" applyAlignment="1">
      <alignment horizontal="left" vertical="center" wrapText="1"/>
    </xf>
    <xf numFmtId="0" fontId="96" fillId="0" borderId="0" xfId="0" applyFont="1" applyFill="1" applyAlignment="1">
      <alignment vertical="center" wrapText="1"/>
    </xf>
    <xf numFmtId="0" fontId="96" fillId="0" borderId="109" xfId="0" applyFont="1" applyFill="1" applyBorder="1" applyAlignment="1">
      <alignment horizontal="centerContinuous" vertical="center"/>
    </xf>
    <xf numFmtId="0" fontId="96" fillId="0" borderId="111" xfId="0" applyFont="1" applyFill="1" applyBorder="1" applyAlignment="1">
      <alignment horizontal="centerContinuous" vertical="center"/>
    </xf>
    <xf numFmtId="4" fontId="95" fillId="0" borderId="110" xfId="0" applyNumberFormat="1" applyFont="1" applyFill="1" applyBorder="1" applyAlignment="1">
      <alignment horizontal="left"/>
    </xf>
    <xf numFmtId="4" fontId="95" fillId="0" borderId="111" xfId="0" applyNumberFormat="1" applyFont="1" applyFill="1" applyBorder="1" applyAlignment="1">
      <alignment horizontal="left"/>
    </xf>
    <xf numFmtId="0" fontId="96" fillId="0" borderId="18" xfId="0" applyFont="1" applyFill="1" applyBorder="1" applyAlignment="1">
      <alignment horizontal="right"/>
    </xf>
    <xf numFmtId="0" fontId="96" fillId="0" borderId="19" xfId="0" applyFont="1" applyFill="1" applyBorder="1" applyAlignment="1">
      <alignment horizontal="right"/>
    </xf>
    <xf numFmtId="0" fontId="96" fillId="0" borderId="19" xfId="0" applyFont="1" applyFill="1" applyBorder="1" applyAlignment="1">
      <alignment horizontal="left"/>
    </xf>
    <xf numFmtId="0" fontId="74" fillId="0" borderId="117" xfId="6" applyFont="1" applyFill="1" applyBorder="1" applyAlignment="1" applyProtection="1">
      <alignment vertical="center"/>
    </xf>
    <xf numFmtId="0" fontId="74" fillId="0" borderId="23" xfId="6" applyFont="1" applyFill="1" applyBorder="1" applyAlignment="1" applyProtection="1">
      <alignment vertical="center"/>
    </xf>
    <xf numFmtId="0" fontId="74" fillId="0" borderId="24" xfId="6" applyFont="1" applyFill="1" applyBorder="1" applyAlignment="1" applyProtection="1">
      <alignment vertical="center"/>
    </xf>
    <xf numFmtId="0" fontId="95" fillId="0" borderId="111" xfId="0" applyFont="1" applyFill="1" applyBorder="1" applyAlignment="1">
      <alignment horizontal="center"/>
    </xf>
    <xf numFmtId="170" fontId="92" fillId="0" borderId="0" xfId="1" applyNumberFormat="1" applyFont="1" applyFill="1"/>
    <xf numFmtId="0" fontId="142" fillId="0" borderId="10" xfId="0" applyFont="1" applyFill="1" applyBorder="1" applyAlignment="1">
      <alignment horizontal="left"/>
    </xf>
    <xf numFmtId="0" fontId="142" fillId="0" borderId="10" xfId="0" applyNumberFormat="1" applyFont="1" applyFill="1" applyBorder="1"/>
    <xf numFmtId="170" fontId="141" fillId="0" borderId="10" xfId="0" applyNumberFormat="1" applyFont="1" applyFill="1" applyBorder="1"/>
    <xf numFmtId="170" fontId="142" fillId="0" borderId="10" xfId="1" applyNumberFormat="1" applyFont="1" applyFill="1" applyBorder="1"/>
    <xf numFmtId="0" fontId="147" fillId="0" borderId="10" xfId="0" applyFont="1" applyFill="1" applyBorder="1"/>
    <xf numFmtId="0" fontId="147" fillId="0" borderId="10" xfId="0" applyFont="1" applyFill="1" applyBorder="1" applyAlignment="1">
      <alignment horizontal="center" vertical="center" wrapText="1"/>
    </xf>
    <xf numFmtId="0" fontId="141" fillId="0" borderId="10" xfId="0" applyFont="1" applyFill="1" applyBorder="1" applyAlignment="1">
      <alignment horizontal="left"/>
    </xf>
    <xf numFmtId="170" fontId="74" fillId="0" borderId="0" xfId="1" applyNumberFormat="1" applyFont="1" applyFill="1" applyAlignment="1"/>
    <xf numFmtId="175" fontId="74" fillId="0" borderId="0" xfId="0" applyNumberFormat="1" applyFont="1" applyFill="1" applyAlignment="1"/>
    <xf numFmtId="172" fontId="74" fillId="0" borderId="20" xfId="1" applyNumberFormat="1" applyFont="1" applyFill="1" applyBorder="1" applyAlignment="1"/>
    <xf numFmtId="172" fontId="74" fillId="0" borderId="26" xfId="1" applyNumberFormat="1" applyFont="1" applyFill="1" applyBorder="1" applyAlignment="1"/>
    <xf numFmtId="0" fontId="92" fillId="0" borderId="18" xfId="0" applyFont="1" applyFill="1" applyBorder="1" applyAlignment="1"/>
    <xf numFmtId="0" fontId="92" fillId="0" borderId="19" xfId="0" applyFont="1" applyFill="1" applyBorder="1" applyAlignment="1"/>
    <xf numFmtId="0" fontId="92" fillId="0" borderId="20" xfId="0" applyFont="1" applyFill="1" applyBorder="1" applyAlignment="1"/>
    <xf numFmtId="0" fontId="74" fillId="0" borderId="111" xfId="0" applyFont="1" applyFill="1" applyBorder="1" applyAlignment="1"/>
    <xf numFmtId="172" fontId="74" fillId="0" borderId="28" xfId="1" applyNumberFormat="1" applyFont="1" applyFill="1" applyBorder="1" applyAlignment="1">
      <alignment horizontal="left"/>
    </xf>
    <xf numFmtId="0" fontId="92" fillId="0" borderId="21" xfId="0" applyFont="1" applyFill="1" applyBorder="1" applyAlignment="1"/>
    <xf numFmtId="0" fontId="92" fillId="0" borderId="117" xfId="0" applyFont="1" applyFill="1" applyBorder="1" applyAlignment="1"/>
    <xf numFmtId="0" fontId="92" fillId="0" borderId="23" xfId="0" applyFont="1" applyFill="1" applyBorder="1" applyAlignment="1"/>
    <xf numFmtId="172" fontId="74" fillId="0" borderId="24" xfId="1" applyNumberFormat="1" applyFont="1" applyFill="1" applyBorder="1" applyAlignment="1"/>
    <xf numFmtId="0" fontId="92" fillId="0" borderId="109" xfId="0" applyFont="1" applyFill="1" applyBorder="1" applyAlignment="1">
      <alignment horizontal="center"/>
    </xf>
    <xf numFmtId="172" fontId="92" fillId="0" borderId="28" xfId="1" applyNumberFormat="1" applyFont="1" applyFill="1" applyBorder="1" applyAlignment="1">
      <alignment horizontal="center"/>
    </xf>
    <xf numFmtId="174" fontId="74" fillId="0" borderId="109" xfId="5" applyNumberFormat="1" applyFont="1" applyFill="1" applyBorder="1" applyAlignment="1"/>
    <xf numFmtId="183" fontId="74" fillId="0" borderId="10" xfId="4" applyNumberFormat="1" applyFont="1" applyFill="1" applyBorder="1" applyAlignment="1">
      <alignment horizontal="center" vertical="center"/>
    </xf>
    <xf numFmtId="174" fontId="74" fillId="0" borderId="10" xfId="5" applyNumberFormat="1" applyFont="1" applyFill="1" applyBorder="1" applyAlignment="1">
      <alignment horizontal="center"/>
    </xf>
    <xf numFmtId="0" fontId="144" fillId="0" borderId="10" xfId="0" applyFont="1" applyFill="1" applyBorder="1" applyAlignment="1"/>
    <xf numFmtId="172" fontId="92" fillId="0" borderId="28" xfId="1" applyNumberFormat="1" applyFont="1" applyFill="1" applyBorder="1" applyAlignment="1"/>
    <xf numFmtId="172" fontId="74" fillId="0" borderId="10" xfId="1" applyNumberFormat="1" applyFont="1" applyFill="1" applyBorder="1" applyAlignment="1"/>
    <xf numFmtId="172" fontId="74" fillId="0" borderId="10" xfId="23" applyNumberFormat="1" applyFont="1" applyFill="1" applyBorder="1"/>
    <xf numFmtId="172" fontId="74" fillId="0" borderId="0" xfId="23" applyNumberFormat="1" applyFont="1" applyFill="1" applyBorder="1"/>
    <xf numFmtId="0" fontId="144" fillId="0" borderId="117" xfId="0" applyFont="1" applyFill="1" applyBorder="1" applyAlignment="1"/>
    <xf numFmtId="175" fontId="92" fillId="0" borderId="23" xfId="1" applyNumberFormat="1" applyFont="1" applyFill="1" applyBorder="1" applyAlignment="1"/>
    <xf numFmtId="165" fontId="95" fillId="0" borderId="0" xfId="1" applyFont="1" applyFill="1" applyAlignment="1"/>
    <xf numFmtId="0" fontId="95" fillId="0" borderId="42" xfId="0" applyFont="1" applyFill="1" applyBorder="1" applyAlignment="1"/>
    <xf numFmtId="0" fontId="95" fillId="0" borderId="182" xfId="0" applyFont="1" applyFill="1" applyBorder="1" applyAlignment="1"/>
    <xf numFmtId="0" fontId="95" fillId="0" borderId="110" xfId="0" applyFont="1" applyFill="1" applyBorder="1" applyAlignment="1"/>
    <xf numFmtId="172" fontId="95" fillId="0" borderId="181" xfId="1" applyNumberFormat="1" applyFont="1" applyFill="1" applyBorder="1" applyAlignment="1"/>
    <xf numFmtId="0" fontId="95" fillId="0" borderId="111" xfId="0" applyFont="1" applyFill="1" applyBorder="1" applyAlignment="1"/>
    <xf numFmtId="0" fontId="96" fillId="0" borderId="117" xfId="0" applyFont="1" applyFill="1" applyBorder="1" applyAlignment="1">
      <alignment vertical="center"/>
    </xf>
    <xf numFmtId="0" fontId="96" fillId="0" borderId="16" xfId="0" applyFont="1" applyFill="1" applyBorder="1" applyAlignment="1"/>
    <xf numFmtId="0" fontId="96" fillId="0" borderId="109" xfId="0" applyFont="1" applyFill="1" applyBorder="1" applyAlignment="1">
      <alignment horizontal="center"/>
    </xf>
    <xf numFmtId="172" fontId="95" fillId="0" borderId="10" xfId="23" applyNumberFormat="1" applyFont="1" applyFill="1" applyBorder="1" applyAlignment="1">
      <alignment horizontal="center"/>
    </xf>
    <xf numFmtId="174" fontId="95" fillId="0" borderId="109" xfId="5" applyNumberFormat="1" applyFont="1" applyFill="1" applyBorder="1" applyAlignment="1"/>
    <xf numFmtId="174" fontId="95" fillId="0" borderId="109" xfId="22" applyNumberFormat="1" applyFont="1" applyFill="1" applyBorder="1"/>
    <xf numFmtId="172" fontId="95" fillId="0" borderId="10" xfId="23" applyNumberFormat="1" applyFont="1" applyFill="1" applyBorder="1" applyAlignment="1">
      <alignment horizontal="right"/>
    </xf>
    <xf numFmtId="172" fontId="95" fillId="0" borderId="10" xfId="23" applyNumberFormat="1" applyFont="1" applyFill="1" applyBorder="1"/>
    <xf numFmtId="174" fontId="95" fillId="0" borderId="109" xfId="22" applyNumberFormat="1" applyFont="1" applyFill="1" applyBorder="1" applyAlignment="1">
      <alignment horizontal="center"/>
    </xf>
    <xf numFmtId="172" fontId="96" fillId="0" borderId="28" xfId="23" applyNumberFormat="1" applyFont="1" applyFill="1" applyBorder="1"/>
    <xf numFmtId="175" fontId="95" fillId="0" borderId="0" xfId="0" applyNumberFormat="1" applyFont="1" applyFill="1" applyAlignment="1"/>
    <xf numFmtId="1" fontId="96" fillId="0" borderId="0" xfId="0" applyNumberFormat="1" applyFont="1" applyFill="1" applyBorder="1" applyAlignment="1">
      <alignment horizontal="center"/>
    </xf>
    <xf numFmtId="3" fontId="96" fillId="0" borderId="0" xfId="0" applyNumberFormat="1" applyFont="1" applyFill="1" applyBorder="1"/>
    <xf numFmtId="3" fontId="95" fillId="0" borderId="10" xfId="0" applyNumberFormat="1" applyFont="1" applyFill="1" applyBorder="1" applyAlignment="1">
      <alignment horizontal="right"/>
    </xf>
    <xf numFmtId="3" fontId="95" fillId="0" borderId="0" xfId="0" applyNumberFormat="1" applyFont="1" applyFill="1"/>
    <xf numFmtId="0" fontId="96" fillId="0" borderId="10" xfId="0" applyFont="1" applyFill="1" applyBorder="1" applyAlignment="1">
      <alignment horizontal="left"/>
    </xf>
    <xf numFmtId="2" fontId="95" fillId="0" borderId="10" xfId="0" applyNumberFormat="1" applyFont="1" applyFill="1" applyBorder="1" applyAlignment="1">
      <alignment horizontal="right"/>
    </xf>
    <xf numFmtId="0" fontId="95" fillId="0" borderId="30" xfId="8" applyFont="1" applyFill="1" applyBorder="1" applyAlignment="1">
      <alignment horizontal="left" vertical="center"/>
    </xf>
    <xf numFmtId="0" fontId="92" fillId="2" borderId="16" xfId="0" applyFont="1" applyFill="1" applyBorder="1" applyAlignment="1"/>
    <xf numFmtId="0" fontId="136" fillId="2" borderId="10" xfId="8" applyFont="1" applyFill="1" applyBorder="1" applyAlignment="1">
      <alignment horizontal="center" vertical="center" wrapText="1"/>
    </xf>
    <xf numFmtId="0" fontId="74" fillId="0" borderId="0" xfId="0" applyFont="1" applyFill="1" applyAlignment="1">
      <alignment horizontal="left"/>
    </xf>
    <xf numFmtId="0" fontId="96" fillId="0" borderId="109" xfId="0" applyFont="1" applyFill="1" applyBorder="1" applyAlignment="1"/>
    <xf numFmtId="179" fontId="95" fillId="0" borderId="111" xfId="0" applyNumberFormat="1" applyFont="1" applyFill="1" applyBorder="1" applyAlignment="1">
      <alignment horizontal="center"/>
    </xf>
    <xf numFmtId="165" fontId="95" fillId="0" borderId="181" xfId="1" applyFont="1" applyFill="1" applyBorder="1" applyAlignment="1"/>
    <xf numFmtId="181" fontId="95" fillId="0" borderId="48" xfId="0" applyNumberFormat="1" applyFont="1" applyFill="1" applyBorder="1" applyAlignment="1"/>
    <xf numFmtId="165" fontId="95" fillId="0" borderId="111" xfId="1" applyFont="1" applyFill="1" applyBorder="1" applyAlignment="1"/>
    <xf numFmtId="2" fontId="95" fillId="0" borderId="111" xfId="0" applyNumberFormat="1" applyFont="1" applyFill="1" applyBorder="1" applyAlignment="1">
      <alignment horizontal="center"/>
    </xf>
    <xf numFmtId="0" fontId="92" fillId="0" borderId="19" xfId="6" applyFont="1" applyFill="1" applyBorder="1" applyAlignment="1" applyProtection="1">
      <alignment horizontal="left" vertical="center"/>
    </xf>
    <xf numFmtId="0" fontId="74" fillId="0" borderId="19" xfId="6" applyFont="1" applyFill="1" applyBorder="1" applyAlignment="1" applyProtection="1">
      <alignment horizontal="left" vertical="center"/>
    </xf>
    <xf numFmtId="0" fontId="145" fillId="0" borderId="19" xfId="6" applyFont="1" applyFill="1" applyBorder="1" applyAlignment="1" applyProtection="1">
      <alignment horizontal="left" vertical="center"/>
    </xf>
    <xf numFmtId="0" fontId="145" fillId="0" borderId="20" xfId="6" applyFont="1" applyFill="1" applyBorder="1" applyAlignment="1" applyProtection="1">
      <alignment horizontal="left" vertical="center"/>
    </xf>
    <xf numFmtId="0" fontId="74" fillId="0" borderId="24" xfId="0" applyFont="1" applyFill="1" applyBorder="1" applyAlignment="1"/>
    <xf numFmtId="0" fontId="146" fillId="0" borderId="37" xfId="0" applyFont="1" applyFill="1" applyBorder="1" applyAlignment="1"/>
    <xf numFmtId="2" fontId="74" fillId="0" borderId="10" xfId="0" applyNumberFormat="1" applyFont="1" applyFill="1" applyBorder="1" applyAlignment="1">
      <alignment horizontal="center"/>
    </xf>
    <xf numFmtId="1" fontId="95" fillId="0" borderId="111" xfId="0" applyNumberFormat="1" applyFont="1" applyFill="1" applyBorder="1" applyAlignment="1">
      <alignment horizontal="center"/>
    </xf>
    <xf numFmtId="165" fontId="95" fillId="0" borderId="111" xfId="1" applyFont="1" applyFill="1" applyBorder="1"/>
    <xf numFmtId="165" fontId="95" fillId="0" borderId="181" xfId="1" applyFont="1" applyFill="1" applyBorder="1"/>
    <xf numFmtId="0" fontId="95" fillId="3" borderId="14" xfId="0" applyFont="1" applyFill="1" applyBorder="1" applyAlignment="1">
      <alignment horizontal="center"/>
    </xf>
    <xf numFmtId="0" fontId="136" fillId="0" borderId="10" xfId="8" applyFont="1" applyFill="1" applyBorder="1" applyAlignment="1">
      <alignment vertical="center" wrapText="1"/>
    </xf>
    <xf numFmtId="0" fontId="95" fillId="0" borderId="0" xfId="0" applyFont="1" applyFill="1" applyBorder="1" applyAlignment="1">
      <alignment horizontal="center" vertical="center" wrapText="1"/>
    </xf>
    <xf numFmtId="0" fontId="96" fillId="0" borderId="0" xfId="4" applyNumberFormat="1" applyFont="1" applyFill="1" applyBorder="1" applyAlignment="1">
      <alignment horizontal="left"/>
    </xf>
    <xf numFmtId="172" fontId="95" fillId="0" borderId="0" xfId="1" applyNumberFormat="1" applyFont="1" applyFill="1" applyBorder="1" applyAlignment="1">
      <alignment horizontal="left"/>
    </xf>
    <xf numFmtId="176" fontId="96" fillId="0" borderId="0" xfId="4" applyNumberFormat="1" applyFont="1" applyFill="1" applyBorder="1" applyAlignment="1">
      <alignment horizontal="center"/>
    </xf>
    <xf numFmtId="172" fontId="96" fillId="0" borderId="0" xfId="1" applyNumberFormat="1" applyFont="1" applyFill="1" applyBorder="1" applyAlignment="1">
      <alignment horizontal="center" vertical="center"/>
    </xf>
    <xf numFmtId="183" fontId="95" fillId="0" borderId="0" xfId="4" applyNumberFormat="1" applyFont="1" applyFill="1" applyBorder="1" applyAlignment="1">
      <alignment horizontal="center" vertical="center"/>
    </xf>
    <xf numFmtId="166" fontId="95" fillId="0" borderId="0" xfId="4" applyFont="1" applyFill="1" applyBorder="1"/>
    <xf numFmtId="183" fontId="95" fillId="0" borderId="0" xfId="4" applyNumberFormat="1" applyFont="1" applyFill="1" applyBorder="1"/>
    <xf numFmtId="172" fontId="96" fillId="0" borderId="0" xfId="1" applyNumberFormat="1" applyFont="1" applyFill="1" applyBorder="1"/>
    <xf numFmtId="176" fontId="96" fillId="0" borderId="0" xfId="1" applyNumberFormat="1" applyFont="1" applyFill="1" applyBorder="1" applyAlignment="1">
      <alignment horizontal="center"/>
    </xf>
    <xf numFmtId="0" fontId="108" fillId="0" borderId="0" xfId="0" applyFont="1" applyFill="1" applyBorder="1"/>
    <xf numFmtId="178" fontId="96" fillId="0" borderId="0" xfId="0" applyNumberFormat="1" applyFont="1" applyFill="1" applyBorder="1" applyAlignment="1">
      <alignment horizontal="center" wrapText="1"/>
    </xf>
    <xf numFmtId="180" fontId="96" fillId="0" borderId="0" xfId="0" applyNumberFormat="1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Continuous"/>
    </xf>
    <xf numFmtId="180" fontId="95" fillId="0" borderId="0" xfId="0" applyNumberFormat="1" applyFont="1" applyFill="1" applyBorder="1" applyAlignment="1">
      <alignment horizontal="center"/>
    </xf>
    <xf numFmtId="181" fontId="95" fillId="0" borderId="0" xfId="0" applyNumberFormat="1" applyFont="1" applyFill="1" applyBorder="1" applyAlignment="1">
      <alignment horizontal="right"/>
    </xf>
    <xf numFmtId="181" fontId="96" fillId="0" borderId="0" xfId="0" applyNumberFormat="1" applyFont="1" applyFill="1" applyBorder="1"/>
    <xf numFmtId="184" fontId="96" fillId="0" borderId="0" xfId="0" applyNumberFormat="1" applyFont="1" applyFill="1" applyBorder="1" applyAlignment="1">
      <alignment horizontal="center"/>
    </xf>
    <xf numFmtId="4" fontId="95" fillId="0" borderId="0" xfId="0" applyNumberFormat="1" applyFont="1" applyFill="1" applyBorder="1" applyAlignment="1">
      <alignment horizontal="left"/>
    </xf>
    <xf numFmtId="4" fontId="95" fillId="0" borderId="0" xfId="0" applyNumberFormat="1" applyFont="1" applyFill="1" applyBorder="1" applyAlignment="1">
      <alignment horizontal="center"/>
    </xf>
    <xf numFmtId="184" fontId="95" fillId="0" borderId="0" xfId="0" applyNumberFormat="1" applyFont="1" applyFill="1" applyBorder="1" applyAlignment="1">
      <alignment horizontal="right"/>
    </xf>
    <xf numFmtId="181" fontId="95" fillId="0" borderId="0" xfId="0" applyNumberFormat="1" applyFont="1" applyFill="1" applyBorder="1"/>
    <xf numFmtId="180" fontId="96" fillId="0" borderId="0" xfId="0" applyNumberFormat="1" applyFont="1" applyFill="1" applyBorder="1" applyAlignment="1"/>
    <xf numFmtId="0" fontId="95" fillId="0" borderId="0" xfId="0" applyFont="1" applyFill="1" applyBorder="1" applyAlignment="1">
      <alignment horizontal="left"/>
    </xf>
    <xf numFmtId="180" fontId="96" fillId="0" borderId="0" xfId="0" applyNumberFormat="1" applyFont="1" applyFill="1" applyBorder="1" applyAlignment="1">
      <alignment horizontal="centerContinuous"/>
    </xf>
    <xf numFmtId="180" fontId="96" fillId="0" borderId="0" xfId="0" applyNumberFormat="1" applyFont="1" applyFill="1" applyBorder="1"/>
    <xf numFmtId="0" fontId="95" fillId="0" borderId="0" xfId="26" applyFont="1" applyFill="1" applyBorder="1" applyAlignment="1">
      <alignment horizontal="left" vertical="center"/>
    </xf>
    <xf numFmtId="0" fontId="112" fillId="0" borderId="0" xfId="0" applyFont="1" applyFill="1" applyBorder="1"/>
    <xf numFmtId="0" fontId="116" fillId="0" borderId="13" xfId="0" applyFont="1" applyFill="1" applyBorder="1" applyAlignment="1">
      <alignment horizontal="center" vertical="center"/>
    </xf>
    <xf numFmtId="0" fontId="116" fillId="0" borderId="72" xfId="0" applyFont="1" applyFill="1" applyBorder="1" applyAlignment="1">
      <alignment horizontal="center" vertical="center"/>
    </xf>
    <xf numFmtId="0" fontId="116" fillId="0" borderId="10" xfId="0" applyFont="1" applyFill="1" applyBorder="1" applyAlignment="1">
      <alignment horizontal="center" vertical="center"/>
    </xf>
    <xf numFmtId="0" fontId="116" fillId="0" borderId="28" xfId="0" applyFont="1" applyFill="1" applyBorder="1" applyAlignment="1">
      <alignment horizontal="center" vertical="center"/>
    </xf>
    <xf numFmtId="0" fontId="116" fillId="0" borderId="62" xfId="0" applyFont="1" applyFill="1" applyBorder="1" applyAlignment="1">
      <alignment horizontal="center" vertical="center"/>
    </xf>
    <xf numFmtId="0" fontId="116" fillId="0" borderId="59" xfId="0" applyFont="1" applyFill="1" applyBorder="1" applyAlignment="1">
      <alignment horizontal="center" vertical="center"/>
    </xf>
    <xf numFmtId="0" fontId="116" fillId="0" borderId="88" xfId="0" applyFont="1" applyFill="1" applyBorder="1" applyAlignment="1">
      <alignment horizontal="center" vertical="center"/>
    </xf>
    <xf numFmtId="0" fontId="116" fillId="0" borderId="83" xfId="0" applyFont="1" applyFill="1" applyBorder="1" applyAlignment="1">
      <alignment horizontal="center" vertical="center"/>
    </xf>
    <xf numFmtId="170" fontId="73" fillId="0" borderId="0" xfId="24" applyNumberFormat="1" applyFont="1"/>
    <xf numFmtId="170" fontId="112" fillId="0" borderId="0" xfId="24" applyNumberFormat="1" applyFont="1" applyFill="1"/>
    <xf numFmtId="170" fontId="112" fillId="0" borderId="0" xfId="0" applyNumberFormat="1" applyFont="1" applyFill="1"/>
    <xf numFmtId="0" fontId="130" fillId="0" borderId="8" xfId="6" applyFont="1" applyFill="1" applyBorder="1" applyAlignment="1" applyProtection="1">
      <alignment horizontal="center" vertical="center" wrapText="1"/>
    </xf>
    <xf numFmtId="170" fontId="95" fillId="0" borderId="8" xfId="1" applyNumberFormat="1" applyFont="1" applyFill="1" applyBorder="1" applyAlignment="1">
      <alignment horizontal="center"/>
    </xf>
    <xf numFmtId="212" fontId="95" fillId="2" borderId="0" xfId="1" applyNumberFormat="1" applyFont="1" applyFill="1" applyBorder="1" applyAlignment="1">
      <alignment horizontal="right" vertical="center"/>
    </xf>
    <xf numFmtId="199" fontId="98" fillId="0" borderId="30" xfId="1" applyNumberFormat="1" applyFont="1" applyFill="1" applyBorder="1"/>
    <xf numFmtId="199" fontId="98" fillId="0" borderId="10" xfId="1" applyNumberFormat="1" applyFont="1" applyFill="1" applyBorder="1"/>
    <xf numFmtId="199" fontId="98" fillId="0" borderId="10" xfId="316" applyNumberFormat="1" applyFont="1" applyFill="1" applyBorder="1"/>
    <xf numFmtId="0" fontId="103" fillId="4" borderId="10" xfId="0" applyFont="1" applyFill="1" applyBorder="1"/>
    <xf numFmtId="3" fontId="103" fillId="4" borderId="10" xfId="0" applyNumberFormat="1" applyFont="1" applyFill="1" applyBorder="1" applyAlignment="1">
      <alignment horizontal="right"/>
    </xf>
    <xf numFmtId="0" fontId="71" fillId="4" borderId="10" xfId="0" applyFont="1" applyFill="1" applyBorder="1"/>
    <xf numFmtId="0" fontId="112" fillId="4" borderId="10" xfId="31" applyFont="1" applyFill="1" applyBorder="1"/>
    <xf numFmtId="0" fontId="71" fillId="66" borderId="10" xfId="0" applyFont="1" applyFill="1" applyBorder="1"/>
    <xf numFmtId="0" fontId="103" fillId="67" borderId="10" xfId="0" applyFont="1" applyFill="1" applyBorder="1"/>
    <xf numFmtId="0" fontId="71" fillId="67" borderId="10" xfId="0" applyFont="1" applyFill="1" applyBorder="1"/>
    <xf numFmtId="0" fontId="96" fillId="0" borderId="108" xfId="0" applyFont="1" applyFill="1" applyBorder="1" applyAlignment="1">
      <alignment horizontal="left" vertical="center"/>
    </xf>
    <xf numFmtId="0" fontId="96" fillId="0" borderId="11" xfId="0" applyFont="1" applyFill="1" applyBorder="1" applyAlignment="1">
      <alignment horizontal="left" vertical="center"/>
    </xf>
    <xf numFmtId="0" fontId="96" fillId="0" borderId="108" xfId="0" applyFont="1" applyFill="1" applyBorder="1" applyAlignment="1">
      <alignment horizontal="center" vertical="center" wrapText="1"/>
    </xf>
    <xf numFmtId="0" fontId="96" fillId="0" borderId="11" xfId="0" applyFont="1" applyFill="1" applyBorder="1" applyAlignment="1">
      <alignment horizontal="center" vertical="center" wrapText="1"/>
    </xf>
    <xf numFmtId="0" fontId="96" fillId="0" borderId="109" xfId="0" applyFont="1" applyFill="1" applyBorder="1" applyAlignment="1">
      <alignment horizontal="center" vertical="center"/>
    </xf>
    <xf numFmtId="0" fontId="96" fillId="0" borderId="111" xfId="0" applyFont="1" applyFill="1" applyBorder="1" applyAlignment="1">
      <alignment horizontal="center" vertical="center"/>
    </xf>
    <xf numFmtId="0" fontId="96" fillId="0" borderId="109" xfId="0" applyFont="1" applyFill="1" applyBorder="1" applyAlignment="1">
      <alignment horizontal="center" vertical="center" wrapText="1"/>
    </xf>
    <xf numFmtId="0" fontId="96" fillId="0" borderId="111" xfId="0" applyFont="1" applyFill="1" applyBorder="1" applyAlignment="1">
      <alignment horizontal="center" vertical="center" wrapText="1"/>
    </xf>
    <xf numFmtId="0" fontId="96" fillId="0" borderId="109" xfId="0" applyFont="1" applyFill="1" applyBorder="1" applyAlignment="1">
      <alignment horizontal="center"/>
    </xf>
    <xf numFmtId="0" fontId="96" fillId="0" borderId="111" xfId="0" applyFont="1" applyFill="1" applyBorder="1" applyAlignment="1">
      <alignment horizontal="center"/>
    </xf>
    <xf numFmtId="0" fontId="96" fillId="0" borderId="109" xfId="0" applyFont="1" applyFill="1" applyBorder="1" applyAlignment="1">
      <alignment horizontal="center" wrapText="1"/>
    </xf>
    <xf numFmtId="0" fontId="96" fillId="0" borderId="111" xfId="0" applyFont="1" applyFill="1" applyBorder="1" applyAlignment="1">
      <alignment horizontal="center" wrapText="1"/>
    </xf>
    <xf numFmtId="0" fontId="74" fillId="0" borderId="10" xfId="0" applyFont="1" applyFill="1" applyBorder="1" applyAlignment="1">
      <alignment horizontal="center" vertical="center"/>
    </xf>
    <xf numFmtId="0" fontId="147" fillId="0" borderId="108" xfId="0" applyFont="1" applyFill="1" applyBorder="1" applyAlignment="1">
      <alignment horizontal="center" vertical="center" wrapText="1"/>
    </xf>
    <xf numFmtId="0" fontId="147" fillId="0" borderId="11" xfId="0" applyFont="1" applyFill="1" applyBorder="1" applyAlignment="1">
      <alignment horizontal="center" vertical="center" wrapText="1"/>
    </xf>
    <xf numFmtId="0" fontId="147" fillId="0" borderId="108" xfId="0" applyFont="1" applyFill="1" applyBorder="1" applyAlignment="1">
      <alignment horizontal="left" vertical="center"/>
    </xf>
    <xf numFmtId="0" fontId="147" fillId="0" borderId="11" xfId="0" applyFont="1" applyFill="1" applyBorder="1" applyAlignment="1">
      <alignment horizontal="left" vertical="center"/>
    </xf>
    <xf numFmtId="0" fontId="147" fillId="0" borderId="109" xfId="0" applyFont="1" applyFill="1" applyBorder="1" applyAlignment="1">
      <alignment horizontal="center" vertical="center"/>
    </xf>
    <xf numFmtId="0" fontId="147" fillId="0" borderId="111" xfId="0" applyFont="1" applyFill="1" applyBorder="1" applyAlignment="1">
      <alignment horizontal="center" vertical="center"/>
    </xf>
    <xf numFmtId="0" fontId="147" fillId="0" borderId="109" xfId="0" applyFont="1" applyFill="1" applyBorder="1" applyAlignment="1">
      <alignment horizontal="center" wrapText="1"/>
    </xf>
    <xf numFmtId="0" fontId="147" fillId="0" borderId="111" xfId="0" applyFont="1" applyFill="1" applyBorder="1" applyAlignment="1">
      <alignment horizontal="center" wrapText="1"/>
    </xf>
    <xf numFmtId="0" fontId="147" fillId="0" borderId="109" xfId="0" applyFont="1" applyFill="1" applyBorder="1" applyAlignment="1">
      <alignment horizontal="center" vertical="center" wrapText="1"/>
    </xf>
    <xf numFmtId="0" fontId="147" fillId="0" borderId="111" xfId="0" applyFont="1" applyFill="1" applyBorder="1" applyAlignment="1">
      <alignment horizontal="center" vertical="center" wrapText="1"/>
    </xf>
    <xf numFmtId="0" fontId="147" fillId="0" borderId="109" xfId="0" applyFont="1" applyFill="1" applyBorder="1" applyAlignment="1">
      <alignment horizontal="center"/>
    </xf>
    <xf numFmtId="0" fontId="147" fillId="0" borderId="111" xfId="0" applyFont="1" applyFill="1" applyBorder="1" applyAlignment="1">
      <alignment horizontal="center"/>
    </xf>
    <xf numFmtId="0" fontId="96" fillId="0" borderId="18" xfId="0" applyFont="1" applyFill="1" applyBorder="1" applyAlignment="1">
      <alignment horizontal="right"/>
    </xf>
    <xf numFmtId="0" fontId="96" fillId="0" borderId="19" xfId="0" applyFont="1" applyFill="1" applyBorder="1" applyAlignment="1">
      <alignment horizontal="right"/>
    </xf>
    <xf numFmtId="0" fontId="96" fillId="0" borderId="15" xfId="0" applyFont="1" applyFill="1" applyBorder="1" applyAlignment="1">
      <alignment horizontal="right"/>
    </xf>
    <xf numFmtId="0" fontId="96" fillId="0" borderId="0" xfId="0" applyFont="1" applyFill="1" applyBorder="1" applyAlignment="1">
      <alignment horizontal="right"/>
    </xf>
    <xf numFmtId="0" fontId="95" fillId="0" borderId="9" xfId="0" applyFont="1" applyFill="1" applyBorder="1" applyAlignment="1">
      <alignment horizontal="center"/>
    </xf>
    <xf numFmtId="0" fontId="96" fillId="0" borderId="7" xfId="0" applyFont="1" applyFill="1" applyBorder="1" applyAlignment="1">
      <alignment horizontal="center" vertical="center"/>
    </xf>
    <xf numFmtId="0" fontId="96" fillId="0" borderId="11" xfId="0" applyFont="1" applyFill="1" applyBorder="1" applyAlignment="1">
      <alignment horizontal="center" vertical="center"/>
    </xf>
    <xf numFmtId="0" fontId="96" fillId="2" borderId="7" xfId="0" applyFont="1" applyFill="1" applyBorder="1" applyAlignment="1">
      <alignment horizontal="center" vertical="center"/>
    </xf>
    <xf numFmtId="0" fontId="96" fillId="2" borderId="11" xfId="0" applyFont="1" applyFill="1" applyBorder="1" applyAlignment="1">
      <alignment horizontal="center" vertical="center"/>
    </xf>
    <xf numFmtId="0" fontId="96" fillId="10" borderId="7" xfId="0" applyFont="1" applyFill="1" applyBorder="1" applyAlignment="1">
      <alignment horizontal="center" vertical="center" wrapText="1"/>
    </xf>
    <xf numFmtId="0" fontId="96" fillId="10" borderId="11" xfId="0" applyFont="1" applyFill="1" applyBorder="1" applyAlignment="1">
      <alignment horizontal="center" vertical="center" wrapText="1"/>
    </xf>
    <xf numFmtId="0" fontId="96" fillId="2" borderId="109" xfId="0" applyFont="1" applyFill="1" applyBorder="1" applyAlignment="1">
      <alignment horizontal="center" vertical="center"/>
    </xf>
    <xf numFmtId="0" fontId="96" fillId="2" borderId="111" xfId="0" applyFont="1" applyFill="1" applyBorder="1" applyAlignment="1">
      <alignment horizontal="center" vertical="center"/>
    </xf>
    <xf numFmtId="0" fontId="96" fillId="2" borderId="109" xfId="0" applyFont="1" applyFill="1" applyBorder="1" applyAlignment="1">
      <alignment horizontal="center"/>
    </xf>
    <xf numFmtId="0" fontId="96" fillId="2" borderId="111" xfId="0" applyFont="1" applyFill="1" applyBorder="1" applyAlignment="1">
      <alignment horizontal="center"/>
    </xf>
    <xf numFmtId="0" fontId="96" fillId="2" borderId="109" xfId="0" applyFont="1" applyFill="1" applyBorder="1" applyAlignment="1">
      <alignment horizontal="center" vertical="center" wrapText="1"/>
    </xf>
    <xf numFmtId="0" fontId="96" fillId="2" borderId="111" xfId="0" applyFont="1" applyFill="1" applyBorder="1" applyAlignment="1">
      <alignment horizontal="center" vertical="center" wrapText="1"/>
    </xf>
    <xf numFmtId="0" fontId="96" fillId="0" borderId="7" xfId="0" applyFont="1" applyFill="1" applyBorder="1" applyAlignment="1">
      <alignment horizontal="center" vertical="center" wrapText="1"/>
    </xf>
    <xf numFmtId="0" fontId="96" fillId="0" borderId="17" xfId="0" applyFont="1" applyFill="1" applyBorder="1" applyAlignment="1">
      <alignment horizontal="center" vertical="center"/>
    </xf>
    <xf numFmtId="0" fontId="96" fillId="0" borderId="30" xfId="0" applyFont="1" applyFill="1" applyBorder="1" applyAlignment="1">
      <alignment horizontal="center" vertical="center"/>
    </xf>
    <xf numFmtId="0" fontId="107" fillId="0" borderId="109" xfId="0" applyFont="1" applyFill="1" applyBorder="1" applyAlignment="1">
      <alignment horizontal="center" vertical="center"/>
    </xf>
    <xf numFmtId="0" fontId="107" fillId="0" borderId="111" xfId="0" applyFont="1" applyFill="1" applyBorder="1" applyAlignment="1">
      <alignment horizontal="center" vertical="center"/>
    </xf>
    <xf numFmtId="0" fontId="96" fillId="0" borderId="7" xfId="0" applyFont="1" applyFill="1" applyBorder="1" applyAlignment="1">
      <alignment horizontal="left" vertical="center"/>
    </xf>
    <xf numFmtId="0" fontId="95" fillId="0" borderId="109" xfId="0" applyFont="1" applyFill="1" applyBorder="1" applyAlignment="1">
      <alignment horizontal="center" vertical="center"/>
    </xf>
    <xf numFmtId="0" fontId="95" fillId="0" borderId="111" xfId="0" applyFont="1" applyFill="1" applyBorder="1" applyAlignment="1">
      <alignment horizontal="center" vertical="center"/>
    </xf>
    <xf numFmtId="0" fontId="78" fillId="0" borderId="109" xfId="0" applyFont="1" applyFill="1" applyBorder="1" applyAlignment="1">
      <alignment horizontal="center" vertical="center" wrapText="1"/>
    </xf>
    <xf numFmtId="0" fontId="78" fillId="0" borderId="111" xfId="0" applyFont="1" applyFill="1" applyBorder="1" applyAlignment="1">
      <alignment horizontal="center" vertical="center" wrapText="1"/>
    </xf>
    <xf numFmtId="0" fontId="96" fillId="0" borderId="127" xfId="0" applyFont="1" applyFill="1" applyBorder="1" applyAlignment="1">
      <alignment horizontal="right"/>
    </xf>
    <xf numFmtId="0" fontId="96" fillId="0" borderId="128" xfId="0" applyFont="1" applyFill="1" applyBorder="1" applyAlignment="1">
      <alignment horizontal="right"/>
    </xf>
    <xf numFmtId="0" fontId="96" fillId="0" borderId="130" xfId="0" applyFont="1" applyFill="1" applyBorder="1" applyAlignment="1">
      <alignment horizontal="right"/>
    </xf>
    <xf numFmtId="0" fontId="96" fillId="0" borderId="131" xfId="0" applyFont="1" applyFill="1" applyBorder="1" applyAlignment="1">
      <alignment horizontal="right"/>
    </xf>
    <xf numFmtId="0" fontId="96" fillId="0" borderId="133" xfId="0" applyFont="1" applyFill="1" applyBorder="1" applyAlignment="1">
      <alignment horizontal="right"/>
    </xf>
    <xf numFmtId="0" fontId="96" fillId="0" borderId="0" xfId="0" applyFont="1" applyFill="1" applyBorder="1" applyAlignment="1">
      <alignment horizontal="center" vertical="center"/>
    </xf>
    <xf numFmtId="0" fontId="78" fillId="0" borderId="0" xfId="0" applyFont="1" applyFill="1" applyBorder="1" applyAlignment="1">
      <alignment horizontal="center" vertical="center" wrapText="1"/>
    </xf>
    <xf numFmtId="0" fontId="78" fillId="0" borderId="0" xfId="0" applyFont="1" applyFill="1" applyBorder="1" applyAlignment="1">
      <alignment horizontal="center"/>
    </xf>
    <xf numFmtId="0" fontId="72" fillId="0" borderId="0" xfId="0" applyFont="1" applyFill="1" applyBorder="1" applyAlignment="1">
      <alignment horizontal="center" vertical="center" wrapText="1"/>
    </xf>
    <xf numFmtId="0" fontId="135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72" fillId="0" borderId="0" xfId="0" applyFont="1" applyFill="1" applyBorder="1" applyAlignment="1">
      <alignment horizontal="center"/>
    </xf>
    <xf numFmtId="0" fontId="95" fillId="0" borderId="109" xfId="0" applyFont="1" applyFill="1" applyBorder="1" applyAlignment="1">
      <alignment horizontal="center" vertical="center" wrapText="1"/>
    </xf>
    <xf numFmtId="0" fontId="95" fillId="0" borderId="111" xfId="0" applyFont="1" applyFill="1" applyBorder="1" applyAlignment="1">
      <alignment horizontal="center" vertical="center" wrapText="1"/>
    </xf>
    <xf numFmtId="0" fontId="96" fillId="0" borderId="10" xfId="0" applyFont="1" applyFill="1" applyBorder="1" applyAlignment="1">
      <alignment horizontal="center" vertical="center" wrapText="1"/>
    </xf>
    <xf numFmtId="0" fontId="95" fillId="0" borderId="19" xfId="3" applyFont="1" applyFill="1" applyBorder="1" applyAlignment="1">
      <alignment horizontal="center"/>
    </xf>
    <xf numFmtId="0" fontId="95" fillId="0" borderId="20" xfId="3" applyFont="1" applyFill="1" applyBorder="1" applyAlignment="1">
      <alignment horizontal="center"/>
    </xf>
    <xf numFmtId="0" fontId="95" fillId="0" borderId="22" xfId="0" applyFont="1" applyBorder="1" applyAlignment="1">
      <alignment horizontal="center" vertical="center" wrapText="1"/>
    </xf>
    <xf numFmtId="0" fontId="95" fillId="0" borderId="18" xfId="0" applyFont="1" applyBorder="1" applyAlignment="1">
      <alignment horizontal="center" vertical="center" wrapText="1"/>
    </xf>
    <xf numFmtId="0" fontId="95" fillId="0" borderId="20" xfId="0" applyFont="1" applyBorder="1" applyAlignment="1">
      <alignment horizontal="center" vertical="center" wrapText="1"/>
    </xf>
    <xf numFmtId="0" fontId="96" fillId="2" borderId="127" xfId="0" applyFont="1" applyFill="1" applyBorder="1" applyAlignment="1">
      <alignment vertical="center" wrapText="1"/>
    </xf>
    <xf numFmtId="0" fontId="96" fillId="2" borderId="128" xfId="0" applyFont="1" applyFill="1" applyBorder="1" applyAlignment="1">
      <alignment vertical="center" wrapText="1"/>
    </xf>
    <xf numFmtId="0" fontId="96" fillId="2" borderId="129" xfId="0" applyFont="1" applyFill="1" applyBorder="1" applyAlignment="1">
      <alignment vertical="center" wrapText="1"/>
    </xf>
    <xf numFmtId="0" fontId="96" fillId="2" borderId="130" xfId="0" applyFont="1" applyFill="1" applyBorder="1" applyAlignment="1"/>
    <xf numFmtId="0" fontId="96" fillId="2" borderId="131" xfId="0" applyFont="1" applyFill="1" applyBorder="1" applyAlignment="1"/>
    <xf numFmtId="0" fontId="95" fillId="2" borderId="16" xfId="0" applyFont="1" applyFill="1" applyBorder="1" applyAlignment="1">
      <alignment vertical="center" wrapText="1" shrinkToFit="1"/>
    </xf>
    <xf numFmtId="0" fontId="95" fillId="2" borderId="9" xfId="0" applyFont="1" applyFill="1" applyBorder="1" applyAlignment="1">
      <alignment vertical="center" wrapText="1" shrinkToFit="1"/>
    </xf>
    <xf numFmtId="0" fontId="95" fillId="2" borderId="26" xfId="0" applyFont="1" applyFill="1" applyBorder="1" applyAlignment="1">
      <alignment vertical="center" wrapText="1" shrinkToFit="1"/>
    </xf>
    <xf numFmtId="0" fontId="96" fillId="0" borderId="10" xfId="0" applyFont="1" applyFill="1" applyBorder="1" applyAlignment="1">
      <alignment horizontal="center" vertical="center"/>
    </xf>
    <xf numFmtId="0" fontId="96" fillId="0" borderId="18" xfId="0" applyFont="1" applyBorder="1" applyAlignment="1">
      <alignment horizontal="center" vertical="center" wrapText="1"/>
    </xf>
    <xf numFmtId="0" fontId="96" fillId="0" borderId="20" xfId="0" applyFont="1" applyBorder="1" applyAlignment="1">
      <alignment horizontal="center" vertical="center" wrapText="1"/>
    </xf>
    <xf numFmtId="0" fontId="96" fillId="0" borderId="17" xfId="0" applyFont="1" applyFill="1" applyBorder="1" applyAlignment="1">
      <alignment horizontal="center" vertical="center" wrapText="1"/>
    </xf>
    <xf numFmtId="0" fontId="96" fillId="0" borderId="30" xfId="0" applyFont="1" applyFill="1" applyBorder="1" applyAlignment="1">
      <alignment horizontal="center" vertical="center" wrapText="1"/>
    </xf>
    <xf numFmtId="0" fontId="95" fillId="0" borderId="21" xfId="0" applyFont="1" applyFill="1" applyBorder="1" applyAlignment="1"/>
    <xf numFmtId="0" fontId="95" fillId="0" borderId="22" xfId="0" applyFont="1" applyFill="1" applyBorder="1" applyAlignment="1"/>
    <xf numFmtId="0" fontId="95" fillId="0" borderId="16" xfId="0" applyFont="1" applyFill="1" applyBorder="1" applyAlignment="1">
      <alignment vertical="center" wrapText="1" shrinkToFit="1"/>
    </xf>
    <xf numFmtId="0" fontId="95" fillId="0" borderId="9" xfId="0" applyFont="1" applyFill="1" applyBorder="1" applyAlignment="1">
      <alignment vertical="center" wrapText="1" shrinkToFit="1"/>
    </xf>
    <xf numFmtId="0" fontId="95" fillId="0" borderId="26" xfId="0" applyFont="1" applyFill="1" applyBorder="1" applyAlignment="1">
      <alignment vertical="center" wrapText="1" shrinkToFit="1"/>
    </xf>
    <xf numFmtId="0" fontId="95" fillId="0" borderId="18" xfId="0" applyFont="1" applyFill="1" applyBorder="1" applyAlignment="1">
      <alignment horizontal="center" vertical="center" wrapText="1"/>
    </xf>
    <xf numFmtId="0" fontId="95" fillId="0" borderId="20" xfId="0" applyFont="1" applyFill="1" applyBorder="1" applyAlignment="1">
      <alignment horizontal="center" vertical="center" wrapText="1"/>
    </xf>
    <xf numFmtId="0" fontId="96" fillId="0" borderId="18" xfId="0" applyFont="1" applyFill="1" applyBorder="1" applyAlignment="1">
      <alignment vertical="center" wrapText="1"/>
    </xf>
    <xf numFmtId="0" fontId="96" fillId="0" borderId="19" xfId="0" applyFont="1" applyFill="1" applyBorder="1" applyAlignment="1">
      <alignment vertical="center" wrapText="1"/>
    </xf>
    <xf numFmtId="0" fontId="96" fillId="0" borderId="20" xfId="0" applyFont="1" applyFill="1" applyBorder="1" applyAlignment="1">
      <alignment vertical="center" wrapText="1"/>
    </xf>
    <xf numFmtId="0" fontId="96" fillId="0" borderId="18" xfId="0" applyFont="1" applyFill="1" applyBorder="1" applyAlignment="1">
      <alignment vertical="center"/>
    </xf>
    <xf numFmtId="0" fontId="96" fillId="0" borderId="19" xfId="0" applyFont="1" applyFill="1" applyBorder="1" applyAlignment="1">
      <alignment vertical="center"/>
    </xf>
    <xf numFmtId="0" fontId="96" fillId="0" borderId="20" xfId="0" applyFont="1" applyFill="1" applyBorder="1" applyAlignment="1">
      <alignment vertical="center"/>
    </xf>
    <xf numFmtId="0" fontId="96" fillId="0" borderId="15" xfId="0" applyFont="1" applyFill="1" applyBorder="1" applyAlignment="1">
      <alignment horizontal="center" vertical="center" wrapText="1"/>
    </xf>
    <xf numFmtId="0" fontId="96" fillId="0" borderId="24" xfId="0" applyFont="1" applyFill="1" applyBorder="1" applyAlignment="1">
      <alignment horizontal="center" vertical="center" wrapText="1"/>
    </xf>
    <xf numFmtId="0" fontId="95" fillId="0" borderId="22" xfId="0" applyFont="1" applyFill="1" applyBorder="1" applyAlignment="1">
      <alignment horizontal="center"/>
    </xf>
    <xf numFmtId="0" fontId="96" fillId="0" borderId="17" xfId="0" applyFont="1" applyFill="1" applyBorder="1" applyAlignment="1">
      <alignment horizontal="center"/>
    </xf>
    <xf numFmtId="0" fontId="96" fillId="0" borderId="30" xfId="0" applyFont="1" applyFill="1" applyBorder="1" applyAlignment="1">
      <alignment horizontal="center"/>
    </xf>
    <xf numFmtId="0" fontId="96" fillId="0" borderId="117" xfId="0" applyFont="1" applyFill="1" applyBorder="1" applyAlignment="1">
      <alignment horizontal="left" wrapText="1"/>
    </xf>
    <xf numFmtId="0" fontId="96" fillId="0" borderId="118" xfId="0" applyFont="1" applyFill="1" applyBorder="1" applyAlignment="1">
      <alignment horizontal="left" wrapText="1"/>
    </xf>
    <xf numFmtId="0" fontId="96" fillId="0" borderId="22" xfId="0" applyFont="1" applyFill="1" applyBorder="1" applyAlignment="1">
      <alignment horizontal="center" vertical="center"/>
    </xf>
    <xf numFmtId="0" fontId="95" fillId="0" borderId="109" xfId="0" applyFont="1" applyFill="1" applyBorder="1" applyAlignment="1">
      <alignment horizontal="center"/>
    </xf>
    <xf numFmtId="0" fontId="95" fillId="0" borderId="111" xfId="0" applyFont="1" applyFill="1" applyBorder="1" applyAlignment="1">
      <alignment horizontal="center"/>
    </xf>
    <xf numFmtId="0" fontId="96" fillId="0" borderId="18" xfId="0" applyFont="1" applyFill="1" applyBorder="1" applyAlignment="1">
      <alignment horizontal="center" vertical="center" wrapText="1"/>
    </xf>
    <xf numFmtId="0" fontId="96" fillId="0" borderId="20" xfId="0" applyFont="1" applyFill="1" applyBorder="1" applyAlignment="1">
      <alignment horizontal="center" vertical="center" wrapText="1"/>
    </xf>
    <xf numFmtId="0" fontId="96" fillId="0" borderId="21" xfId="0" applyFont="1" applyFill="1" applyBorder="1" applyAlignment="1"/>
    <xf numFmtId="0" fontId="96" fillId="0" borderId="117" xfId="0" applyFont="1" applyFill="1" applyBorder="1" applyAlignment="1"/>
    <xf numFmtId="0" fontId="95" fillId="0" borderId="117" xfId="0" applyFont="1" applyFill="1" applyBorder="1" applyAlignment="1"/>
    <xf numFmtId="178" fontId="96" fillId="0" borderId="0" xfId="0" applyNumberFormat="1" applyFont="1" applyFill="1" applyAlignment="1">
      <alignment horizontal="center" vertical="center" wrapText="1"/>
    </xf>
    <xf numFmtId="3" fontId="12" fillId="0" borderId="31" xfId="0" applyNumberFormat="1" applyFont="1" applyBorder="1" applyAlignment="1">
      <alignment horizontal="center"/>
    </xf>
    <xf numFmtId="3" fontId="12" fillId="0" borderId="75" xfId="0" applyNumberFormat="1" applyFont="1" applyBorder="1" applyAlignment="1">
      <alignment horizontal="center"/>
    </xf>
    <xf numFmtId="3" fontId="4" fillId="0" borderId="32" xfId="0" applyNumberFormat="1" applyFont="1" applyBorder="1" applyAlignment="1">
      <alignment horizontal="center"/>
    </xf>
    <xf numFmtId="3" fontId="4" fillId="0" borderId="75" xfId="0" applyNumberFormat="1" applyFont="1" applyBorder="1" applyAlignment="1">
      <alignment horizontal="center"/>
    </xf>
    <xf numFmtId="3" fontId="4" fillId="0" borderId="31" xfId="0" applyNumberFormat="1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75" xfId="0" applyFont="1" applyBorder="1" applyAlignment="1">
      <alignment horizontal="center"/>
    </xf>
    <xf numFmtId="3" fontId="12" fillId="0" borderId="31" xfId="0" applyNumberFormat="1" applyFont="1" applyBorder="1" applyAlignment="1">
      <alignment horizontal="center" wrapText="1"/>
    </xf>
    <xf numFmtId="3" fontId="12" fillId="0" borderId="75" xfId="0" applyNumberFormat="1" applyFont="1" applyBorder="1" applyAlignment="1">
      <alignment horizontal="center" wrapText="1"/>
    </xf>
    <xf numFmtId="3" fontId="8" fillId="0" borderId="31" xfId="0" applyNumberFormat="1" applyFont="1" applyBorder="1" applyAlignment="1">
      <alignment horizontal="center" wrapText="1"/>
    </xf>
    <xf numFmtId="3" fontId="8" fillId="0" borderId="75" xfId="0" applyNumberFormat="1" applyFont="1" applyBorder="1" applyAlignment="1">
      <alignment horizontal="center" wrapText="1"/>
    </xf>
    <xf numFmtId="3" fontId="12" fillId="0" borderId="31" xfId="0" applyNumberFormat="1" applyFont="1" applyFill="1" applyBorder="1" applyAlignment="1">
      <alignment horizontal="center"/>
    </xf>
    <xf numFmtId="3" fontId="12" fillId="0" borderId="75" xfId="0" applyNumberFormat="1" applyFont="1" applyFill="1" applyBorder="1" applyAlignment="1">
      <alignment horizontal="center"/>
    </xf>
    <xf numFmtId="3" fontId="3" fillId="0" borderId="31" xfId="0" applyNumberFormat="1" applyFont="1" applyBorder="1" applyAlignment="1">
      <alignment horizontal="center"/>
    </xf>
    <xf numFmtId="3" fontId="3" fillId="0" borderId="75" xfId="0" applyNumberFormat="1" applyFont="1" applyBorder="1" applyAlignment="1">
      <alignment horizontal="center"/>
    </xf>
    <xf numFmtId="3" fontId="8" fillId="0" borderId="31" xfId="0" applyNumberFormat="1" applyFont="1" applyBorder="1" applyAlignment="1">
      <alignment horizontal="center"/>
    </xf>
    <xf numFmtId="3" fontId="8" fillId="0" borderId="75" xfId="0" applyNumberFormat="1" applyFont="1" applyBorder="1" applyAlignment="1">
      <alignment horizontal="center"/>
    </xf>
    <xf numFmtId="0" fontId="11" fillId="0" borderId="18" xfId="0" applyFont="1" applyFill="1" applyBorder="1" applyAlignment="1">
      <alignment horizontal="right"/>
    </xf>
    <xf numFmtId="0" fontId="11" fillId="0" borderId="19" xfId="0" applyFont="1" applyFill="1" applyBorder="1" applyAlignment="1">
      <alignment horizontal="right"/>
    </xf>
    <xf numFmtId="0" fontId="11" fillId="0" borderId="15" xfId="0" applyFont="1" applyFill="1" applyBorder="1" applyAlignment="1">
      <alignment horizontal="right"/>
    </xf>
    <xf numFmtId="0" fontId="11" fillId="0" borderId="0" xfId="0" applyFont="1" applyFill="1" applyBorder="1" applyAlignment="1">
      <alignment horizontal="right"/>
    </xf>
    <xf numFmtId="0" fontId="12" fillId="0" borderId="35" xfId="0" applyFont="1" applyBorder="1" applyAlignment="1">
      <alignment horizontal="left"/>
    </xf>
    <xf numFmtId="0" fontId="12" fillId="0" borderId="110" xfId="0" applyFont="1" applyBorder="1" applyAlignment="1">
      <alignment horizontal="left"/>
    </xf>
    <xf numFmtId="0" fontId="12" fillId="0" borderId="35" xfId="0" applyFont="1" applyFill="1" applyBorder="1" applyAlignment="1">
      <alignment horizontal="left"/>
    </xf>
    <xf numFmtId="0" fontId="12" fillId="0" borderId="110" xfId="0" applyFont="1" applyFill="1" applyBorder="1" applyAlignment="1">
      <alignment horizontal="left"/>
    </xf>
    <xf numFmtId="0" fontId="12" fillId="0" borderId="111" xfId="0" applyFont="1" applyFill="1" applyBorder="1" applyAlignment="1">
      <alignment horizontal="left"/>
    </xf>
    <xf numFmtId="4" fontId="12" fillId="0" borderId="35" xfId="0" applyNumberFormat="1" applyFont="1" applyFill="1" applyBorder="1" applyAlignment="1">
      <alignment horizontal="left"/>
    </xf>
    <xf numFmtId="4" fontId="12" fillId="0" borderId="110" xfId="0" applyNumberFormat="1" applyFont="1" applyFill="1" applyBorder="1" applyAlignment="1">
      <alignment horizontal="left"/>
    </xf>
    <xf numFmtId="4" fontId="12" fillId="0" borderId="111" xfId="0" applyNumberFormat="1" applyFont="1" applyFill="1" applyBorder="1" applyAlignment="1">
      <alignment horizontal="left"/>
    </xf>
    <xf numFmtId="0" fontId="12" fillId="0" borderId="64" xfId="0" applyFont="1" applyFill="1" applyBorder="1" applyAlignment="1">
      <alignment horizontal="left"/>
    </xf>
    <xf numFmtId="0" fontId="12" fillId="0" borderId="65" xfId="0" applyFont="1" applyFill="1" applyBorder="1" applyAlignment="1">
      <alignment horizontal="left"/>
    </xf>
    <xf numFmtId="0" fontId="12" fillId="0" borderId="50" xfId="0" applyFont="1" applyFill="1" applyBorder="1" applyAlignment="1">
      <alignment horizontal="left"/>
    </xf>
    <xf numFmtId="180" fontId="11" fillId="3" borderId="57" xfId="0" applyNumberFormat="1" applyFont="1" applyFill="1" applyBorder="1" applyAlignment="1">
      <alignment horizontal="center"/>
    </xf>
    <xf numFmtId="180" fontId="11" fillId="3" borderId="55" xfId="0" applyNumberFormat="1" applyFont="1" applyFill="1" applyBorder="1" applyAlignment="1">
      <alignment horizontal="center"/>
    </xf>
    <xf numFmtId="0" fontId="12" fillId="3" borderId="64" xfId="0" applyFont="1" applyFill="1" applyBorder="1" applyAlignment="1">
      <alignment horizontal="center"/>
    </xf>
    <xf numFmtId="0" fontId="12" fillId="3" borderId="65" xfId="0" applyFont="1" applyFill="1" applyBorder="1" applyAlignment="1">
      <alignment horizontal="center"/>
    </xf>
    <xf numFmtId="0" fontId="12" fillId="3" borderId="50" xfId="0" applyFont="1" applyFill="1" applyBorder="1" applyAlignment="1">
      <alignment horizontal="center"/>
    </xf>
    <xf numFmtId="0" fontId="12" fillId="0" borderId="44" xfId="0" applyFont="1" applyFill="1" applyBorder="1" applyAlignment="1">
      <alignment horizontal="left" vertical="center" wrapText="1"/>
    </xf>
    <xf numFmtId="0" fontId="12" fillId="0" borderId="45" xfId="0" applyFont="1" applyFill="1" applyBorder="1" applyAlignment="1">
      <alignment horizontal="left" vertical="center" wrapText="1"/>
    </xf>
    <xf numFmtId="180" fontId="12" fillId="3" borderId="109" xfId="0" applyNumberFormat="1" applyFont="1" applyFill="1" applyBorder="1" applyAlignment="1">
      <alignment horizontal="center"/>
    </xf>
    <xf numFmtId="180" fontId="12" fillId="3" borderId="111" xfId="0" applyNumberFormat="1" applyFont="1" applyFill="1" applyBorder="1" applyAlignment="1">
      <alignment horizontal="center"/>
    </xf>
    <xf numFmtId="178" fontId="11" fillId="0" borderId="0" xfId="0" applyNumberFormat="1" applyFont="1" applyAlignment="1">
      <alignment horizontal="center" vertical="center" wrapText="1"/>
    </xf>
    <xf numFmtId="0" fontId="11" fillId="0" borderId="22" xfId="0" applyFont="1" applyBorder="1" applyAlignment="1">
      <alignment horizontal="center" vertical="center"/>
    </xf>
    <xf numFmtId="0" fontId="132" fillId="0" borderId="80" xfId="0" applyFont="1" applyFill="1" applyBorder="1" applyAlignment="1">
      <alignment horizontal="center"/>
    </xf>
    <xf numFmtId="0" fontId="132" fillId="0" borderId="36" xfId="0" applyFont="1" applyFill="1" applyBorder="1" applyAlignment="1">
      <alignment horizontal="center"/>
    </xf>
    <xf numFmtId="0" fontId="132" fillId="0" borderId="15" xfId="0" applyFont="1" applyFill="1" applyBorder="1" applyAlignment="1">
      <alignment horizontal="center" vertical="center"/>
    </xf>
    <xf numFmtId="0" fontId="132" fillId="0" borderId="21" xfId="0" applyFont="1" applyFill="1" applyBorder="1" applyAlignment="1">
      <alignment horizontal="center" vertical="center"/>
    </xf>
    <xf numFmtId="0" fontId="132" fillId="0" borderId="80" xfId="0" applyFont="1" applyFill="1" applyBorder="1" applyAlignment="1">
      <alignment horizontal="center" vertical="center"/>
    </xf>
    <xf numFmtId="0" fontId="132" fillId="0" borderId="74" xfId="0" applyFont="1" applyFill="1" applyBorder="1" applyAlignment="1">
      <alignment horizontal="center" vertical="center"/>
    </xf>
    <xf numFmtId="0" fontId="132" fillId="0" borderId="36" xfId="0" applyFont="1" applyFill="1" applyBorder="1" applyAlignment="1">
      <alignment horizontal="center" vertical="center"/>
    </xf>
    <xf numFmtId="0" fontId="132" fillId="0" borderId="80" xfId="0" applyFont="1" applyFill="1" applyBorder="1" applyAlignment="1">
      <alignment horizontal="center" vertical="center" wrapText="1"/>
    </xf>
    <xf numFmtId="0" fontId="132" fillId="0" borderId="36" xfId="0" applyFont="1" applyFill="1" applyBorder="1" applyAlignment="1">
      <alignment horizontal="center" vertical="center" wrapText="1"/>
    </xf>
    <xf numFmtId="0" fontId="96" fillId="0" borderId="130" xfId="0" applyFont="1" applyFill="1" applyBorder="1" applyAlignment="1"/>
    <xf numFmtId="0" fontId="96" fillId="0" borderId="131" xfId="0" applyFont="1" applyFill="1" applyBorder="1" applyAlignment="1"/>
    <xf numFmtId="0" fontId="96" fillId="0" borderId="127" xfId="0" applyFont="1" applyFill="1" applyBorder="1" applyAlignment="1">
      <alignment vertical="center" wrapText="1"/>
    </xf>
    <xf numFmtId="0" fontId="96" fillId="0" borderId="128" xfId="0" applyFont="1" applyFill="1" applyBorder="1" applyAlignment="1">
      <alignment vertical="center" wrapText="1"/>
    </xf>
    <xf numFmtId="0" fontId="96" fillId="0" borderId="129" xfId="0" applyFont="1" applyFill="1" applyBorder="1" applyAlignment="1">
      <alignment vertical="center" wrapText="1"/>
    </xf>
    <xf numFmtId="0" fontId="95" fillId="0" borderId="22" xfId="0" applyFont="1" applyFill="1" applyBorder="1" applyAlignment="1">
      <alignment horizontal="center" vertical="center" wrapText="1"/>
    </xf>
    <xf numFmtId="0" fontId="96" fillId="0" borderId="127" xfId="0" applyFont="1" applyFill="1" applyBorder="1" applyAlignment="1">
      <alignment vertical="center"/>
    </xf>
    <xf numFmtId="0" fontId="96" fillId="0" borderId="128" xfId="0" applyFont="1" applyFill="1" applyBorder="1" applyAlignment="1">
      <alignment vertical="center"/>
    </xf>
    <xf numFmtId="0" fontId="96" fillId="0" borderId="129" xfId="0" applyFont="1" applyFill="1" applyBorder="1" applyAlignment="1">
      <alignment vertical="center"/>
    </xf>
    <xf numFmtId="0" fontId="96" fillId="0" borderId="0" xfId="0" applyFont="1" applyFill="1" applyBorder="1" applyAlignment="1">
      <alignment horizontal="center" vertical="center" wrapText="1"/>
    </xf>
    <xf numFmtId="0" fontId="96" fillId="0" borderId="0" xfId="0" applyFont="1" applyFill="1" applyBorder="1" applyAlignment="1">
      <alignment vertical="center" wrapText="1"/>
    </xf>
    <xf numFmtId="0" fontId="96" fillId="0" borderId="0" xfId="0" applyFont="1" applyFill="1" applyBorder="1" applyAlignment="1"/>
    <xf numFmtId="0" fontId="95" fillId="0" borderId="0" xfId="0" applyFont="1" applyFill="1" applyBorder="1" applyAlignment="1">
      <alignment vertical="center" wrapText="1" shrinkToFit="1"/>
    </xf>
    <xf numFmtId="0" fontId="95" fillId="0" borderId="0" xfId="0" applyFont="1" applyFill="1" applyBorder="1" applyAlignment="1">
      <alignment horizontal="center" vertical="center" wrapText="1"/>
    </xf>
    <xf numFmtId="0" fontId="111" fillId="2" borderId="0" xfId="0" applyFont="1" applyFill="1" applyBorder="1" applyAlignment="1">
      <alignment horizontal="center" vertical="center" wrapText="1"/>
    </xf>
    <xf numFmtId="0" fontId="122" fillId="0" borderId="43" xfId="0" applyFont="1" applyFill="1" applyBorder="1" applyAlignment="1">
      <alignment horizontal="center" vertical="center" wrapText="1"/>
    </xf>
    <xf numFmtId="0" fontId="122" fillId="0" borderId="45" xfId="0" applyFont="1" applyFill="1" applyBorder="1" applyAlignment="1">
      <alignment horizontal="center" vertical="center" wrapText="1"/>
    </xf>
    <xf numFmtId="0" fontId="122" fillId="0" borderId="168" xfId="0" applyFont="1" applyFill="1" applyBorder="1" applyAlignment="1">
      <alignment horizontal="left" vertical="center" wrapText="1"/>
    </xf>
    <xf numFmtId="0" fontId="122" fillId="0" borderId="105" xfId="0" applyFont="1" applyFill="1" applyBorder="1" applyAlignment="1">
      <alignment horizontal="left" vertical="center" wrapText="1"/>
    </xf>
    <xf numFmtId="0" fontId="122" fillId="0" borderId="168" xfId="0" applyFont="1" applyFill="1" applyBorder="1" applyAlignment="1">
      <alignment horizontal="center" vertical="center"/>
    </xf>
    <xf numFmtId="0" fontId="122" fillId="0" borderId="102" xfId="0" applyFont="1" applyFill="1" applyBorder="1" applyAlignment="1">
      <alignment horizontal="center" vertical="center"/>
    </xf>
    <xf numFmtId="0" fontId="122" fillId="0" borderId="169" xfId="0" applyFont="1" applyFill="1" applyBorder="1" applyAlignment="1">
      <alignment horizontal="center" vertical="center"/>
    </xf>
    <xf numFmtId="0" fontId="122" fillId="0" borderId="85" xfId="0" applyFont="1" applyFill="1" applyBorder="1" applyAlignment="1">
      <alignment horizontal="center" vertical="center"/>
    </xf>
    <xf numFmtId="0" fontId="122" fillId="0" borderId="169" xfId="0" applyFont="1" applyFill="1" applyBorder="1" applyAlignment="1">
      <alignment horizontal="center" vertical="center" wrapText="1"/>
    </xf>
    <xf numFmtId="0" fontId="122" fillId="0" borderId="85" xfId="0" applyFont="1" applyFill="1" applyBorder="1" applyAlignment="1">
      <alignment horizontal="center" vertical="center" wrapText="1"/>
    </xf>
    <xf numFmtId="0" fontId="122" fillId="0" borderId="44" xfId="0" applyFont="1" applyFill="1" applyBorder="1" applyAlignment="1">
      <alignment horizontal="center" vertical="center" wrapText="1"/>
    </xf>
    <xf numFmtId="0" fontId="122" fillId="0" borderId="73" xfId="0" applyFont="1" applyFill="1" applyBorder="1" applyAlignment="1">
      <alignment horizontal="center" vertical="center" wrapText="1"/>
    </xf>
    <xf numFmtId="0" fontId="70" fillId="0" borderId="61" xfId="0" applyFont="1" applyFill="1" applyBorder="1" applyAlignment="1">
      <alignment horizontal="center" vertical="center"/>
    </xf>
    <xf numFmtId="0" fontId="70" fillId="0" borderId="40" xfId="0" applyFont="1" applyFill="1" applyBorder="1" applyAlignment="1">
      <alignment horizontal="center" vertical="center"/>
    </xf>
    <xf numFmtId="0" fontId="70" fillId="0" borderId="18" xfId="0" applyFont="1" applyFill="1" applyBorder="1" applyAlignment="1">
      <alignment horizontal="center" vertical="center"/>
    </xf>
    <xf numFmtId="0" fontId="70" fillId="0" borderId="104" xfId="0" applyFont="1" applyFill="1" applyBorder="1" applyAlignment="1">
      <alignment horizontal="center" vertical="center"/>
    </xf>
    <xf numFmtId="0" fontId="70" fillId="0" borderId="15" xfId="0" applyFont="1" applyFill="1" applyBorder="1" applyAlignment="1">
      <alignment horizontal="center" vertical="center"/>
    </xf>
    <xf numFmtId="0" fontId="70" fillId="0" borderId="6" xfId="0" applyFont="1" applyFill="1" applyBorder="1" applyAlignment="1">
      <alignment horizontal="center" vertical="center"/>
    </xf>
    <xf numFmtId="0" fontId="70" fillId="0" borderId="21" xfId="0" applyFont="1" applyFill="1" applyBorder="1" applyAlignment="1">
      <alignment horizontal="center" vertical="center"/>
    </xf>
    <xf numFmtId="0" fontId="70" fillId="0" borderId="167" xfId="0" applyFont="1" applyFill="1" applyBorder="1" applyAlignment="1">
      <alignment horizontal="center" vertical="center"/>
    </xf>
    <xf numFmtId="0" fontId="70" fillId="0" borderId="43" xfId="0" applyFont="1" applyFill="1" applyBorder="1" applyAlignment="1">
      <alignment horizontal="center"/>
    </xf>
    <xf numFmtId="0" fontId="70" fillId="0" borderId="44" xfId="0" applyFont="1" applyFill="1" applyBorder="1" applyAlignment="1">
      <alignment horizontal="center"/>
    </xf>
    <xf numFmtId="0" fontId="70" fillId="0" borderId="45" xfId="0" applyFont="1" applyFill="1" applyBorder="1" applyAlignment="1">
      <alignment horizontal="center"/>
    </xf>
    <xf numFmtId="0" fontId="70" fillId="0" borderId="17" xfId="0" applyFont="1" applyFill="1" applyBorder="1" applyAlignment="1">
      <alignment horizontal="center" vertical="center" wrapText="1"/>
    </xf>
    <xf numFmtId="0" fontId="70" fillId="0" borderId="29" xfId="0" applyFont="1" applyFill="1" applyBorder="1" applyAlignment="1">
      <alignment horizontal="center" vertical="center" wrapText="1"/>
    </xf>
    <xf numFmtId="0" fontId="70" fillId="0" borderId="30" xfId="0" applyFont="1" applyFill="1" applyBorder="1" applyAlignment="1">
      <alignment horizontal="center" vertical="center" wrapText="1"/>
    </xf>
    <xf numFmtId="0" fontId="70" fillId="0" borderId="60" xfId="0" applyFont="1" applyFill="1" applyBorder="1" applyAlignment="1">
      <alignment horizontal="center" vertical="center" wrapText="1"/>
    </xf>
    <xf numFmtId="0" fontId="70" fillId="0" borderId="168" xfId="0" applyFont="1" applyFill="1" applyBorder="1" applyAlignment="1">
      <alignment horizontal="center" vertical="center"/>
    </xf>
    <xf numFmtId="0" fontId="70" fillId="0" borderId="105" xfId="0" applyFont="1" applyFill="1" applyBorder="1" applyAlignment="1">
      <alignment horizontal="center" vertical="center"/>
    </xf>
    <xf numFmtId="0" fontId="70" fillId="0" borderId="34" xfId="0" applyFont="1" applyFill="1" applyBorder="1" applyAlignment="1">
      <alignment horizontal="center" vertical="center"/>
    </xf>
    <xf numFmtId="0" fontId="68" fillId="0" borderId="109" xfId="0" applyFont="1" applyFill="1" applyBorder="1" applyAlignment="1">
      <alignment horizontal="center" vertical="center" wrapText="1"/>
    </xf>
    <xf numFmtId="0" fontId="68" fillId="0" borderId="111" xfId="0" applyFont="1" applyFill="1" applyBorder="1" applyAlignment="1">
      <alignment horizontal="center" vertical="center" wrapText="1"/>
    </xf>
    <xf numFmtId="0" fontId="70" fillId="0" borderId="31" xfId="0" applyFont="1" applyFill="1" applyBorder="1" applyAlignment="1">
      <alignment horizontal="left" vertical="top" wrapText="1" indent="1"/>
    </xf>
    <xf numFmtId="0" fontId="70" fillId="0" borderId="116" xfId="0" applyFont="1" applyFill="1" applyBorder="1" applyAlignment="1">
      <alignment horizontal="left" vertical="top" wrapText="1" indent="1"/>
    </xf>
    <xf numFmtId="0" fontId="68" fillId="0" borderId="109" xfId="0" applyFont="1" applyFill="1" applyBorder="1" applyAlignment="1">
      <alignment horizontal="center"/>
    </xf>
    <xf numFmtId="0" fontId="68" fillId="0" borderId="110" xfId="0" applyFont="1" applyFill="1" applyBorder="1" applyAlignment="1">
      <alignment horizontal="center"/>
    </xf>
    <xf numFmtId="0" fontId="68" fillId="0" borderId="111" xfId="0" applyFont="1" applyFill="1" applyBorder="1" applyAlignment="1">
      <alignment horizontal="center"/>
    </xf>
    <xf numFmtId="0" fontId="122" fillId="0" borderId="109" xfId="0" applyFont="1" applyFill="1" applyBorder="1" applyAlignment="1">
      <alignment horizontal="center"/>
    </xf>
    <xf numFmtId="0" fontId="122" fillId="0" borderId="110" xfId="0" applyFont="1" applyFill="1" applyBorder="1" applyAlignment="1">
      <alignment horizontal="center"/>
    </xf>
    <xf numFmtId="0" fontId="122" fillId="0" borderId="111" xfId="0" applyFont="1" applyFill="1" applyBorder="1" applyAlignment="1">
      <alignment horizontal="center"/>
    </xf>
    <xf numFmtId="0" fontId="122" fillId="0" borderId="109" xfId="0" applyFont="1" applyFill="1" applyBorder="1" applyAlignment="1">
      <alignment horizontal="center" wrapText="1"/>
    </xf>
    <xf numFmtId="0" fontId="122" fillId="0" borderId="110" xfId="0" applyFont="1" applyFill="1" applyBorder="1" applyAlignment="1">
      <alignment horizontal="center" wrapText="1"/>
    </xf>
    <xf numFmtId="0" fontId="122" fillId="0" borderId="111" xfId="0" applyFont="1" applyFill="1" applyBorder="1" applyAlignment="1">
      <alignment horizontal="center" wrapText="1"/>
    </xf>
    <xf numFmtId="0" fontId="122" fillId="0" borderId="109" xfId="0" applyFont="1" applyFill="1" applyBorder="1" applyAlignment="1">
      <alignment horizontal="center" vertical="center"/>
    </xf>
    <xf numFmtId="0" fontId="122" fillId="0" borderId="110" xfId="0" applyFont="1" applyFill="1" applyBorder="1" applyAlignment="1">
      <alignment horizontal="center" vertical="center"/>
    </xf>
    <xf numFmtId="0" fontId="122" fillId="0" borderId="111" xfId="0" applyFont="1" applyFill="1" applyBorder="1" applyAlignment="1">
      <alignment horizontal="center" vertical="center"/>
    </xf>
    <xf numFmtId="0" fontId="116" fillId="0" borderId="109" xfId="0" applyFont="1" applyFill="1" applyBorder="1" applyAlignment="1">
      <alignment horizontal="center" wrapText="1"/>
    </xf>
    <xf numFmtId="0" fontId="116" fillId="0" borderId="111" xfId="0" applyFont="1" applyFill="1" applyBorder="1" applyAlignment="1">
      <alignment horizontal="center" wrapText="1"/>
    </xf>
    <xf numFmtId="0" fontId="122" fillId="0" borderId="109" xfId="0" applyFont="1" applyFill="1" applyBorder="1" applyAlignment="1">
      <alignment horizontal="center" vertical="center" wrapText="1"/>
    </xf>
    <xf numFmtId="0" fontId="122" fillId="0" borderId="110" xfId="0" applyFont="1" applyFill="1" applyBorder="1" applyAlignment="1">
      <alignment horizontal="center" vertical="center" wrapText="1"/>
    </xf>
    <xf numFmtId="0" fontId="122" fillId="0" borderId="111" xfId="0" applyFont="1" applyFill="1" applyBorder="1" applyAlignment="1">
      <alignment horizontal="center" vertical="center" wrapText="1"/>
    </xf>
    <xf numFmtId="0" fontId="104" fillId="0" borderId="0" xfId="311" applyFont="1" applyFill="1" applyAlignment="1">
      <alignment horizontal="left" vertical="center" wrapText="1"/>
    </xf>
    <xf numFmtId="167" fontId="98" fillId="0" borderId="17" xfId="316" applyNumberFormat="1" applyFont="1" applyFill="1" applyBorder="1" applyAlignment="1">
      <alignment horizontal="center"/>
    </xf>
    <xf numFmtId="167" fontId="98" fillId="0" borderId="29" xfId="316" applyNumberFormat="1" applyFont="1" applyFill="1" applyBorder="1" applyAlignment="1">
      <alignment horizontal="center"/>
    </xf>
    <xf numFmtId="167" fontId="98" fillId="0" borderId="30" xfId="316" applyNumberFormat="1" applyFont="1" applyFill="1" applyBorder="1" applyAlignment="1">
      <alignment horizontal="center"/>
    </xf>
    <xf numFmtId="0" fontId="96" fillId="0" borderId="7" xfId="8" applyFont="1" applyFill="1" applyBorder="1" applyAlignment="1">
      <alignment horizontal="center" vertical="center" wrapText="1"/>
    </xf>
    <xf numFmtId="0" fontId="96" fillId="0" borderId="11" xfId="8" applyFont="1" applyFill="1" applyBorder="1" applyAlignment="1">
      <alignment horizontal="center" vertical="center" wrapText="1"/>
    </xf>
    <xf numFmtId="0" fontId="96" fillId="0" borderId="17" xfId="8" applyFont="1" applyFill="1" applyBorder="1" applyAlignment="1">
      <alignment horizontal="center" vertical="center" wrapText="1"/>
    </xf>
    <xf numFmtId="0" fontId="96" fillId="0" borderId="30" xfId="8" applyFont="1" applyFill="1" applyBorder="1" applyAlignment="1">
      <alignment horizontal="center" vertical="center" wrapText="1"/>
    </xf>
    <xf numFmtId="0" fontId="96" fillId="0" borderId="21" xfId="315" applyFont="1" applyFill="1" applyBorder="1" applyAlignment="1">
      <alignment horizontal="left" vertical="distributed"/>
    </xf>
    <xf numFmtId="0" fontId="96" fillId="0" borderId="117" xfId="315" applyFont="1" applyFill="1" applyBorder="1" applyAlignment="1">
      <alignment horizontal="left" vertical="distributed"/>
    </xf>
    <xf numFmtId="0" fontId="96" fillId="0" borderId="118" xfId="315" applyFont="1" applyFill="1" applyBorder="1" applyAlignment="1">
      <alignment horizontal="left" vertical="distributed"/>
    </xf>
    <xf numFmtId="0" fontId="96" fillId="0" borderId="0" xfId="315" applyFont="1" applyFill="1" applyBorder="1" applyAlignment="1">
      <alignment horizontal="center"/>
    </xf>
    <xf numFmtId="0" fontId="96" fillId="0" borderId="108" xfId="8" applyFont="1" applyFill="1" applyBorder="1" applyAlignment="1">
      <alignment horizontal="center" vertical="center" wrapText="1"/>
    </xf>
    <xf numFmtId="0" fontId="96" fillId="0" borderId="109" xfId="8" applyFont="1" applyFill="1" applyBorder="1" applyAlignment="1">
      <alignment horizontal="center" vertical="center" wrapText="1"/>
    </xf>
    <xf numFmtId="0" fontId="96" fillId="0" borderId="111" xfId="8" applyFont="1" applyFill="1" applyBorder="1" applyAlignment="1">
      <alignment horizontal="center" vertical="center" wrapText="1"/>
    </xf>
    <xf numFmtId="0" fontId="96" fillId="0" borderId="22" xfId="315" applyFont="1" applyBorder="1" applyAlignment="1">
      <alignment horizontal="center" vertical="center"/>
    </xf>
    <xf numFmtId="0" fontId="96" fillId="0" borderId="15" xfId="315" applyFont="1" applyFill="1" applyBorder="1" applyAlignment="1">
      <alignment horizontal="right"/>
    </xf>
    <xf numFmtId="0" fontId="96" fillId="0" borderId="0" xfId="315" applyFont="1" applyFill="1" applyBorder="1" applyAlignment="1">
      <alignment horizontal="right"/>
    </xf>
    <xf numFmtId="0" fontId="96" fillId="0" borderId="18" xfId="315" applyFont="1" applyFill="1" applyBorder="1" applyAlignment="1">
      <alignment horizontal="right"/>
    </xf>
    <xf numFmtId="0" fontId="96" fillId="0" borderId="19" xfId="315" applyFont="1" applyFill="1" applyBorder="1" applyAlignment="1">
      <alignment horizontal="right"/>
    </xf>
    <xf numFmtId="0" fontId="104" fillId="0" borderId="0" xfId="312" applyFont="1" applyFill="1" applyAlignment="1">
      <alignment horizontal="left" vertical="center" wrapText="1"/>
    </xf>
    <xf numFmtId="167" fontId="98" fillId="2" borderId="17" xfId="316" applyNumberFormat="1" applyFont="1" applyFill="1" applyBorder="1" applyAlignment="1">
      <alignment horizontal="center"/>
    </xf>
    <xf numFmtId="167" fontId="98" fillId="2" borderId="29" xfId="316" applyNumberFormat="1" applyFont="1" applyFill="1" applyBorder="1" applyAlignment="1">
      <alignment horizontal="center"/>
    </xf>
    <xf numFmtId="167" fontId="98" fillId="2" borderId="30" xfId="316" applyNumberFormat="1" applyFont="1" applyFill="1" applyBorder="1" applyAlignment="1">
      <alignment horizontal="center"/>
    </xf>
    <xf numFmtId="0" fontId="96" fillId="2" borderId="109" xfId="8" applyFont="1" applyFill="1" applyBorder="1" applyAlignment="1">
      <alignment horizontal="center" vertical="center" wrapText="1"/>
    </xf>
    <xf numFmtId="0" fontId="96" fillId="2" borderId="111" xfId="8" applyFont="1" applyFill="1" applyBorder="1" applyAlignment="1">
      <alignment horizontal="center" vertical="center" wrapText="1"/>
    </xf>
    <xf numFmtId="0" fontId="96" fillId="2" borderId="108" xfId="8" applyFont="1" applyFill="1" applyBorder="1" applyAlignment="1">
      <alignment horizontal="center" vertical="center" wrapText="1"/>
    </xf>
    <xf numFmtId="0" fontId="96" fillId="2" borderId="11" xfId="8" applyFont="1" applyFill="1" applyBorder="1" applyAlignment="1">
      <alignment horizontal="center" vertical="center" wrapText="1"/>
    </xf>
    <xf numFmtId="0" fontId="108" fillId="0" borderId="0" xfId="322" applyFont="1" applyFill="1" applyBorder="1" applyAlignment="1">
      <alignment horizontal="center"/>
    </xf>
    <xf numFmtId="0" fontId="74" fillId="0" borderId="42" xfId="322" applyFont="1" applyBorder="1" applyAlignment="1">
      <alignment horizontal="center" wrapText="1"/>
    </xf>
    <xf numFmtId="0" fontId="74" fillId="0" borderId="45" xfId="322" applyFont="1" applyBorder="1" applyAlignment="1">
      <alignment horizontal="center" wrapText="1"/>
    </xf>
    <xf numFmtId="0" fontId="92" fillId="0" borderId="0" xfId="322" applyFont="1" applyFill="1" applyAlignment="1">
      <alignment horizontal="center" vertical="center" wrapText="1"/>
    </xf>
    <xf numFmtId="0" fontId="92" fillId="0" borderId="0" xfId="322" applyFont="1" applyAlignment="1">
      <alignment horizontal="center" vertical="center" wrapText="1"/>
    </xf>
    <xf numFmtId="0" fontId="74" fillId="0" borderId="22" xfId="322" applyFont="1" applyFill="1" applyBorder="1" applyAlignment="1">
      <alignment horizontal="center" wrapText="1"/>
    </xf>
    <xf numFmtId="0" fontId="92" fillId="0" borderId="22" xfId="322" applyFont="1" applyBorder="1" applyAlignment="1">
      <alignment horizontal="center" wrapText="1"/>
    </xf>
    <xf numFmtId="0" fontId="105" fillId="0" borderId="0" xfId="322" applyFont="1" applyAlignment="1">
      <alignment horizontal="left"/>
    </xf>
    <xf numFmtId="0" fontId="74" fillId="0" borderId="0" xfId="322" applyFont="1" applyFill="1" applyBorder="1" applyAlignment="1">
      <alignment horizontal="center" wrapText="1"/>
    </xf>
    <xf numFmtId="179" fontId="71" fillId="68" borderId="12" xfId="0" applyNumberFormat="1" applyFont="1" applyFill="1" applyBorder="1"/>
    <xf numFmtId="0" fontId="71" fillId="0" borderId="72" xfId="0" applyFont="1" applyBorder="1"/>
    <xf numFmtId="179" fontId="71" fillId="68" borderId="14" xfId="0" applyNumberFormat="1" applyFont="1" applyFill="1" applyBorder="1"/>
    <xf numFmtId="0" fontId="71" fillId="0" borderId="28" xfId="0" applyFont="1" applyBorder="1"/>
    <xf numFmtId="179" fontId="71" fillId="68" borderId="82" xfId="0" applyNumberFormat="1" applyFont="1" applyFill="1" applyBorder="1"/>
    <xf numFmtId="0" fontId="71" fillId="0" borderId="59" xfId="0" applyFont="1" applyBorder="1"/>
  </cellXfs>
  <cellStyles count="997">
    <cellStyle name="_x0001_" xfId="110" xr:uid="{00000000-0005-0000-0000-000000000000}"/>
    <cellStyle name="_x0002_" xfId="111" xr:uid="{00000000-0005-0000-0000-000001000000}"/>
    <cellStyle name="_x0002_ 2" xfId="112" xr:uid="{00000000-0005-0000-0000-000002000000}"/>
    <cellStyle name="_x0002_ 3" xfId="113" xr:uid="{00000000-0005-0000-0000-000003000000}"/>
    <cellStyle name="_x0002_ 4" xfId="114" xr:uid="{00000000-0005-0000-0000-000004000000}"/>
    <cellStyle name="_CIMCONTR (2)" xfId="115" xr:uid="{00000000-0005-0000-0000-000005000000}"/>
    <cellStyle name="_CIMCONTR (2)_1" xfId="116" xr:uid="{00000000-0005-0000-0000-000006000000}"/>
    <cellStyle name="_MASTER" xfId="117" xr:uid="{00000000-0005-0000-0000-000007000000}"/>
    <cellStyle name="_MASTER_1" xfId="118" xr:uid="{00000000-0005-0000-0000-000008000000}"/>
    <cellStyle name="_MASTER_1 2" xfId="119" xr:uid="{00000000-0005-0000-0000-000009000000}"/>
    <cellStyle name="_MASTER_1 3" xfId="120" xr:uid="{00000000-0005-0000-0000-00000A000000}"/>
    <cellStyle name="_MASTER_1 4" xfId="121" xr:uid="{00000000-0005-0000-0000-00000B000000}"/>
    <cellStyle name="_MOMENTOS Y CORTANTE (2)" xfId="122" xr:uid="{00000000-0005-0000-0000-00000C000000}"/>
    <cellStyle name="_MOMENTOS Y CORTANTE (2)_1" xfId="123" xr:uid="{00000000-0005-0000-0000-00000D000000}"/>
    <cellStyle name="_MOMENTOS Y CORTANTE (2)_1 2" xfId="124" xr:uid="{00000000-0005-0000-0000-00000E000000}"/>
    <cellStyle name="_MOMENTOS Y CORTANTE (2)_1 3" xfId="125" xr:uid="{00000000-0005-0000-0000-00000F000000}"/>
    <cellStyle name="_MOMENTOS Y CORTANTE (2)_1 4" xfId="126" xr:uid="{00000000-0005-0000-0000-000010000000}"/>
    <cellStyle name="01/01/83" xfId="285" xr:uid="{00000000-0005-0000-0000-000011000000}"/>
    <cellStyle name="20% - Accent1" xfId="35" xr:uid="{00000000-0005-0000-0000-000012000000}"/>
    <cellStyle name="20% - Accent2" xfId="36" xr:uid="{00000000-0005-0000-0000-000013000000}"/>
    <cellStyle name="20% - Accent3" xfId="37" xr:uid="{00000000-0005-0000-0000-000014000000}"/>
    <cellStyle name="20% - Accent4" xfId="38" xr:uid="{00000000-0005-0000-0000-000015000000}"/>
    <cellStyle name="20% - Accent5" xfId="39" xr:uid="{00000000-0005-0000-0000-000016000000}"/>
    <cellStyle name="20% - Accent6" xfId="40" xr:uid="{00000000-0005-0000-0000-000017000000}"/>
    <cellStyle name="20% - Énfasis1" xfId="973" builtinId="30" customBuiltin="1"/>
    <cellStyle name="20% - Énfasis1 2" xfId="127" xr:uid="{00000000-0005-0000-0000-000019000000}"/>
    <cellStyle name="20% - Énfasis1 3" xfId="128" xr:uid="{00000000-0005-0000-0000-00001A000000}"/>
    <cellStyle name="20% - Énfasis1 4" xfId="129" xr:uid="{00000000-0005-0000-0000-00001B000000}"/>
    <cellStyle name="20% - Énfasis2" xfId="977" builtinId="34" customBuiltin="1"/>
    <cellStyle name="20% - Énfasis2 2" xfId="130" xr:uid="{00000000-0005-0000-0000-00001D000000}"/>
    <cellStyle name="20% - Énfasis2 3" xfId="131" xr:uid="{00000000-0005-0000-0000-00001E000000}"/>
    <cellStyle name="20% - Énfasis2 4" xfId="132" xr:uid="{00000000-0005-0000-0000-00001F000000}"/>
    <cellStyle name="20% - Énfasis3" xfId="981" builtinId="38" customBuiltin="1"/>
    <cellStyle name="20% - Énfasis3 2" xfId="133" xr:uid="{00000000-0005-0000-0000-000021000000}"/>
    <cellStyle name="20% - Énfasis3 3" xfId="134" xr:uid="{00000000-0005-0000-0000-000022000000}"/>
    <cellStyle name="20% - Énfasis3 4" xfId="135" xr:uid="{00000000-0005-0000-0000-000023000000}"/>
    <cellStyle name="20% - Énfasis4" xfId="985" builtinId="42" customBuiltin="1"/>
    <cellStyle name="20% - Énfasis4 2" xfId="136" xr:uid="{00000000-0005-0000-0000-000025000000}"/>
    <cellStyle name="20% - Énfasis4 3" xfId="137" xr:uid="{00000000-0005-0000-0000-000026000000}"/>
    <cellStyle name="20% - Énfasis4 4" xfId="138" xr:uid="{00000000-0005-0000-0000-000027000000}"/>
    <cellStyle name="20% - Énfasis5" xfId="989" builtinId="46" customBuiltin="1"/>
    <cellStyle name="20% - Énfasis5 2" xfId="139" xr:uid="{00000000-0005-0000-0000-000029000000}"/>
    <cellStyle name="20% - Énfasis5 3" xfId="140" xr:uid="{00000000-0005-0000-0000-00002A000000}"/>
    <cellStyle name="20% - Énfasis5 4" xfId="141" xr:uid="{00000000-0005-0000-0000-00002B000000}"/>
    <cellStyle name="20% - Énfasis6" xfId="993" builtinId="50" customBuiltin="1"/>
    <cellStyle name="20% - Énfasis6 2" xfId="142" xr:uid="{00000000-0005-0000-0000-00002D000000}"/>
    <cellStyle name="20% - Énfasis6 3" xfId="143" xr:uid="{00000000-0005-0000-0000-00002E000000}"/>
    <cellStyle name="20% - Énfasis6 4" xfId="144" xr:uid="{00000000-0005-0000-0000-00002F000000}"/>
    <cellStyle name="40% - Accent1" xfId="41" xr:uid="{00000000-0005-0000-0000-000030000000}"/>
    <cellStyle name="40% - Accent2" xfId="42" xr:uid="{00000000-0005-0000-0000-000031000000}"/>
    <cellStyle name="40% - Accent3" xfId="43" xr:uid="{00000000-0005-0000-0000-000032000000}"/>
    <cellStyle name="40% - Accent4" xfId="44" xr:uid="{00000000-0005-0000-0000-000033000000}"/>
    <cellStyle name="40% - Accent5" xfId="45" xr:uid="{00000000-0005-0000-0000-000034000000}"/>
    <cellStyle name="40% - Accent6" xfId="46" xr:uid="{00000000-0005-0000-0000-000035000000}"/>
    <cellStyle name="40% - Énfasis1" xfId="974" builtinId="31" customBuiltin="1"/>
    <cellStyle name="40% - Énfasis1 2" xfId="145" xr:uid="{00000000-0005-0000-0000-000037000000}"/>
    <cellStyle name="40% - Énfasis1 3" xfId="146" xr:uid="{00000000-0005-0000-0000-000038000000}"/>
    <cellStyle name="40% - Énfasis1 4" xfId="147" xr:uid="{00000000-0005-0000-0000-000039000000}"/>
    <cellStyle name="40% - Énfasis2" xfId="978" builtinId="35" customBuiltin="1"/>
    <cellStyle name="40% - Énfasis2 2" xfId="148" xr:uid="{00000000-0005-0000-0000-00003B000000}"/>
    <cellStyle name="40% - Énfasis2 3" xfId="149" xr:uid="{00000000-0005-0000-0000-00003C000000}"/>
    <cellStyle name="40% - Énfasis2 4" xfId="150" xr:uid="{00000000-0005-0000-0000-00003D000000}"/>
    <cellStyle name="40% - Énfasis3" xfId="982" builtinId="39" customBuiltin="1"/>
    <cellStyle name="40% - Énfasis3 2" xfId="151" xr:uid="{00000000-0005-0000-0000-00003F000000}"/>
    <cellStyle name="40% - Énfasis3 3" xfId="152" xr:uid="{00000000-0005-0000-0000-000040000000}"/>
    <cellStyle name="40% - Énfasis3 4" xfId="153" xr:uid="{00000000-0005-0000-0000-000041000000}"/>
    <cellStyle name="40% - Énfasis4" xfId="986" builtinId="43" customBuiltin="1"/>
    <cellStyle name="40% - Énfasis4 2" xfId="154" xr:uid="{00000000-0005-0000-0000-000043000000}"/>
    <cellStyle name="40% - Énfasis4 3" xfId="155" xr:uid="{00000000-0005-0000-0000-000044000000}"/>
    <cellStyle name="40% - Énfasis4 4" xfId="156" xr:uid="{00000000-0005-0000-0000-000045000000}"/>
    <cellStyle name="40% - Énfasis5" xfId="990" builtinId="47" customBuiltin="1"/>
    <cellStyle name="40% - Énfasis5 2" xfId="157" xr:uid="{00000000-0005-0000-0000-000047000000}"/>
    <cellStyle name="40% - Énfasis5 3" xfId="158" xr:uid="{00000000-0005-0000-0000-000048000000}"/>
    <cellStyle name="40% - Énfasis5 4" xfId="159" xr:uid="{00000000-0005-0000-0000-000049000000}"/>
    <cellStyle name="40% - Énfasis6" xfId="994" builtinId="51" customBuiltin="1"/>
    <cellStyle name="40% - Énfasis6 2" xfId="160" xr:uid="{00000000-0005-0000-0000-00004B000000}"/>
    <cellStyle name="40% - Énfasis6 3" xfId="161" xr:uid="{00000000-0005-0000-0000-00004C000000}"/>
    <cellStyle name="40% - Énfasis6 4" xfId="162" xr:uid="{00000000-0005-0000-0000-00004D000000}"/>
    <cellStyle name="60% - Accent1" xfId="47" xr:uid="{00000000-0005-0000-0000-00004E000000}"/>
    <cellStyle name="60% - Accent2" xfId="48" xr:uid="{00000000-0005-0000-0000-00004F000000}"/>
    <cellStyle name="60% - Accent3" xfId="49" xr:uid="{00000000-0005-0000-0000-000050000000}"/>
    <cellStyle name="60% - Accent4" xfId="50" xr:uid="{00000000-0005-0000-0000-000051000000}"/>
    <cellStyle name="60% - Accent5" xfId="51" xr:uid="{00000000-0005-0000-0000-000052000000}"/>
    <cellStyle name="60% - Accent6" xfId="52" xr:uid="{00000000-0005-0000-0000-000053000000}"/>
    <cellStyle name="60% - Énfasis1" xfId="975" builtinId="32" customBuiltin="1"/>
    <cellStyle name="60% - Énfasis1 2" xfId="163" xr:uid="{00000000-0005-0000-0000-000055000000}"/>
    <cellStyle name="60% - Énfasis1 3" xfId="164" xr:uid="{00000000-0005-0000-0000-000056000000}"/>
    <cellStyle name="60% - Énfasis1 4" xfId="165" xr:uid="{00000000-0005-0000-0000-000057000000}"/>
    <cellStyle name="60% - Énfasis2" xfId="979" builtinId="36" customBuiltin="1"/>
    <cellStyle name="60% - Énfasis2 2" xfId="166" xr:uid="{00000000-0005-0000-0000-000059000000}"/>
    <cellStyle name="60% - Énfasis2 3" xfId="167" xr:uid="{00000000-0005-0000-0000-00005A000000}"/>
    <cellStyle name="60% - Énfasis2 4" xfId="168" xr:uid="{00000000-0005-0000-0000-00005B000000}"/>
    <cellStyle name="60% - Énfasis3" xfId="983" builtinId="40" customBuiltin="1"/>
    <cellStyle name="60% - Énfasis3 2" xfId="169" xr:uid="{00000000-0005-0000-0000-00005D000000}"/>
    <cellStyle name="60% - Énfasis3 3" xfId="170" xr:uid="{00000000-0005-0000-0000-00005E000000}"/>
    <cellStyle name="60% - Énfasis3 4" xfId="171" xr:uid="{00000000-0005-0000-0000-00005F000000}"/>
    <cellStyle name="60% - Énfasis4" xfId="987" builtinId="44" customBuiltin="1"/>
    <cellStyle name="60% - Énfasis4 2" xfId="172" xr:uid="{00000000-0005-0000-0000-000061000000}"/>
    <cellStyle name="60% - Énfasis4 3" xfId="173" xr:uid="{00000000-0005-0000-0000-000062000000}"/>
    <cellStyle name="60% - Énfasis4 4" xfId="174" xr:uid="{00000000-0005-0000-0000-000063000000}"/>
    <cellStyle name="60% - Énfasis5" xfId="991" builtinId="48" customBuiltin="1"/>
    <cellStyle name="60% - Énfasis5 2" xfId="175" xr:uid="{00000000-0005-0000-0000-000065000000}"/>
    <cellStyle name="60% - Énfasis5 3" xfId="176" xr:uid="{00000000-0005-0000-0000-000066000000}"/>
    <cellStyle name="60% - Énfasis5 4" xfId="177" xr:uid="{00000000-0005-0000-0000-000067000000}"/>
    <cellStyle name="60% - Énfasis6" xfId="995" builtinId="52" customBuiltin="1"/>
    <cellStyle name="60% - Énfasis6 2" xfId="178" xr:uid="{00000000-0005-0000-0000-000069000000}"/>
    <cellStyle name="60% - Énfasis6 3" xfId="179" xr:uid="{00000000-0005-0000-0000-00006A000000}"/>
    <cellStyle name="60% - Énfasis6 4" xfId="180" xr:uid="{00000000-0005-0000-0000-00006B000000}"/>
    <cellStyle name="Accent1" xfId="53" xr:uid="{00000000-0005-0000-0000-00006C000000}"/>
    <cellStyle name="Accent2" xfId="54" xr:uid="{00000000-0005-0000-0000-00006D000000}"/>
    <cellStyle name="Accent3" xfId="55" xr:uid="{00000000-0005-0000-0000-00006E000000}"/>
    <cellStyle name="Accent4" xfId="56" xr:uid="{00000000-0005-0000-0000-00006F000000}"/>
    <cellStyle name="Accent5" xfId="57" xr:uid="{00000000-0005-0000-0000-000070000000}"/>
    <cellStyle name="Accent6" xfId="58" xr:uid="{00000000-0005-0000-0000-000071000000}"/>
    <cellStyle name="Bad" xfId="59" xr:uid="{00000000-0005-0000-0000-000072000000}"/>
    <cellStyle name="Buena 2" xfId="181" xr:uid="{00000000-0005-0000-0000-000073000000}"/>
    <cellStyle name="Buena 3" xfId="182" xr:uid="{00000000-0005-0000-0000-000074000000}"/>
    <cellStyle name="Calculation" xfId="60" xr:uid="{00000000-0005-0000-0000-000075000000}"/>
    <cellStyle name="Cálculo" xfId="966" builtinId="22" customBuiltin="1"/>
    <cellStyle name="Cálculo 2" xfId="183" xr:uid="{00000000-0005-0000-0000-000077000000}"/>
    <cellStyle name="Cálculo 3" xfId="184" xr:uid="{00000000-0005-0000-0000-000078000000}"/>
    <cellStyle name="Cálculo 4" xfId="185" xr:uid="{00000000-0005-0000-0000-000079000000}"/>
    <cellStyle name="Celda de comprobación" xfId="306" builtinId="23" customBuiltin="1"/>
    <cellStyle name="Celda de comprobación 2" xfId="186" xr:uid="{00000000-0005-0000-0000-00007B000000}"/>
    <cellStyle name="Celda de comprobación 3" xfId="187" xr:uid="{00000000-0005-0000-0000-00007C000000}"/>
    <cellStyle name="Celda vinculada" xfId="967" builtinId="24" customBuiltin="1"/>
    <cellStyle name="Celda vinculada 2" xfId="188" xr:uid="{00000000-0005-0000-0000-00007E000000}"/>
    <cellStyle name="Celda vinculada 3" xfId="189" xr:uid="{00000000-0005-0000-0000-00007F000000}"/>
    <cellStyle name="Check Cell" xfId="91" xr:uid="{00000000-0005-0000-0000-000080000000}"/>
    <cellStyle name="Currency 2" xfId="98" xr:uid="{00000000-0005-0000-0000-000081000000}"/>
    <cellStyle name="Currency 2 2" xfId="106" xr:uid="{00000000-0005-0000-0000-000082000000}"/>
    <cellStyle name="Currency 3" xfId="107" xr:uid="{00000000-0005-0000-0000-000083000000}"/>
    <cellStyle name="Desprotegido" xfId="286" xr:uid="{00000000-0005-0000-0000-000084000000}"/>
    <cellStyle name="Encabezado 4" xfId="961" builtinId="19" customBuiltin="1"/>
    <cellStyle name="Encabezado 4 2" xfId="190" xr:uid="{00000000-0005-0000-0000-000086000000}"/>
    <cellStyle name="Encabezado 4 3" xfId="191" xr:uid="{00000000-0005-0000-0000-000087000000}"/>
    <cellStyle name="Énfasis1" xfId="972" builtinId="29" customBuiltin="1"/>
    <cellStyle name="Énfasis1 2" xfId="192" xr:uid="{00000000-0005-0000-0000-000089000000}"/>
    <cellStyle name="Énfasis1 3" xfId="193" xr:uid="{00000000-0005-0000-0000-00008A000000}"/>
    <cellStyle name="Énfasis1 4" xfId="194" xr:uid="{00000000-0005-0000-0000-00008B000000}"/>
    <cellStyle name="Énfasis2" xfId="976" builtinId="33" customBuiltin="1"/>
    <cellStyle name="Énfasis2 2" xfId="195" xr:uid="{00000000-0005-0000-0000-00008D000000}"/>
    <cellStyle name="Énfasis2 3" xfId="196" xr:uid="{00000000-0005-0000-0000-00008E000000}"/>
    <cellStyle name="Énfasis2 4" xfId="197" xr:uid="{00000000-0005-0000-0000-00008F000000}"/>
    <cellStyle name="Énfasis3" xfId="980" builtinId="37" customBuiltin="1"/>
    <cellStyle name="Énfasis3 2" xfId="198" xr:uid="{00000000-0005-0000-0000-000091000000}"/>
    <cellStyle name="Énfasis3 3" xfId="199" xr:uid="{00000000-0005-0000-0000-000092000000}"/>
    <cellStyle name="Énfasis3 4" xfId="200" xr:uid="{00000000-0005-0000-0000-000093000000}"/>
    <cellStyle name="Énfasis4" xfId="984" builtinId="41" customBuiltin="1"/>
    <cellStyle name="Énfasis4 2" xfId="201" xr:uid="{00000000-0005-0000-0000-000095000000}"/>
    <cellStyle name="Énfasis4 3" xfId="202" xr:uid="{00000000-0005-0000-0000-000096000000}"/>
    <cellStyle name="Énfasis4 4" xfId="203" xr:uid="{00000000-0005-0000-0000-000097000000}"/>
    <cellStyle name="Énfasis5" xfId="988" builtinId="45" customBuiltin="1"/>
    <cellStyle name="Énfasis5 2" xfId="204" xr:uid="{00000000-0005-0000-0000-000099000000}"/>
    <cellStyle name="Énfasis5 3" xfId="205" xr:uid="{00000000-0005-0000-0000-00009A000000}"/>
    <cellStyle name="Énfasis5 4" xfId="206" xr:uid="{00000000-0005-0000-0000-00009B000000}"/>
    <cellStyle name="Énfasis6" xfId="992" builtinId="49" customBuiltin="1"/>
    <cellStyle name="Énfasis6 2" xfId="207" xr:uid="{00000000-0005-0000-0000-00009D000000}"/>
    <cellStyle name="Énfasis6 3" xfId="208" xr:uid="{00000000-0005-0000-0000-00009E000000}"/>
    <cellStyle name="Énfasis6 4" xfId="209" xr:uid="{00000000-0005-0000-0000-00009F000000}"/>
    <cellStyle name="Entrada" xfId="964" builtinId="20" customBuiltin="1"/>
    <cellStyle name="Entrada 2" xfId="210" xr:uid="{00000000-0005-0000-0000-0000A1000000}"/>
    <cellStyle name="Entrada 3" xfId="211" xr:uid="{00000000-0005-0000-0000-0000A2000000}"/>
    <cellStyle name="Estilo 1" xfId="212" xr:uid="{00000000-0005-0000-0000-0000A3000000}"/>
    <cellStyle name="Estilo 2" xfId="213" xr:uid="{00000000-0005-0000-0000-0000A4000000}"/>
    <cellStyle name="Euro" xfId="2" xr:uid="{00000000-0005-0000-0000-0000A5000000}"/>
    <cellStyle name="Explanatory Text" xfId="61" xr:uid="{00000000-0005-0000-0000-0000A6000000}"/>
    <cellStyle name="Fecha_amd" xfId="287" xr:uid="{00000000-0005-0000-0000-0000A7000000}"/>
    <cellStyle name="Good" xfId="92" xr:uid="{00000000-0005-0000-0000-0000A8000000}"/>
    <cellStyle name="Heading 1" xfId="62" xr:uid="{00000000-0005-0000-0000-0000A9000000}"/>
    <cellStyle name="Heading 2" xfId="63" xr:uid="{00000000-0005-0000-0000-0000AA000000}"/>
    <cellStyle name="Heading 3" xfId="64" xr:uid="{00000000-0005-0000-0000-0000AB000000}"/>
    <cellStyle name="Heading 4" xfId="93" xr:uid="{00000000-0005-0000-0000-0000AC000000}"/>
    <cellStyle name="Hipervínculo" xfId="6" builtinId="8"/>
    <cellStyle name="Hipervínculo 2" xfId="214" xr:uid="{00000000-0005-0000-0000-0000AE000000}"/>
    <cellStyle name="Hipervínculo 3" xfId="328" xr:uid="{00000000-0005-0000-0000-0000AF000000}"/>
    <cellStyle name="Hipervínculo 4" xfId="932" xr:uid="{00000000-0005-0000-0000-0000B0000000}"/>
    <cellStyle name="Incorrecto" xfId="962" builtinId="27" customBuiltin="1"/>
    <cellStyle name="Incorrecto 2" xfId="215" xr:uid="{00000000-0005-0000-0000-0000B2000000}"/>
    <cellStyle name="Incorrecto 3" xfId="216" xr:uid="{00000000-0005-0000-0000-0000B3000000}"/>
    <cellStyle name="Incorrecto 4" xfId="217" xr:uid="{00000000-0005-0000-0000-0000B4000000}"/>
    <cellStyle name="Input" xfId="94" xr:uid="{00000000-0005-0000-0000-0000B5000000}"/>
    <cellStyle name="Linked Cell" xfId="95" xr:uid="{00000000-0005-0000-0000-0000B6000000}"/>
    <cellStyle name="Millares" xfId="4" builtinId="3"/>
    <cellStyle name="Millares [0]" xfId="5" builtinId="6"/>
    <cellStyle name="Millares [0] 2" xfId="11" xr:uid="{00000000-0005-0000-0000-0000B9000000}"/>
    <cellStyle name="Millares [0] 2 2" xfId="22" xr:uid="{00000000-0005-0000-0000-0000BA000000}"/>
    <cellStyle name="Millares [0] 2 2 2" xfId="218" xr:uid="{00000000-0005-0000-0000-0000BB000000}"/>
    <cellStyle name="Millares [0] 2 3" xfId="219" xr:uid="{00000000-0005-0000-0000-0000BC000000}"/>
    <cellStyle name="Millares [0] 2 4" xfId="220" xr:uid="{00000000-0005-0000-0000-0000BD000000}"/>
    <cellStyle name="Millares [0] 3" xfId="288" xr:uid="{00000000-0005-0000-0000-0000BE000000}"/>
    <cellStyle name="Millares [0] 4" xfId="289" xr:uid="{00000000-0005-0000-0000-0000BF000000}"/>
    <cellStyle name="Millares [0] 5" xfId="318" xr:uid="{00000000-0005-0000-0000-0000C0000000}"/>
    <cellStyle name="Millares [0] 5 2" xfId="544" xr:uid="{00000000-0005-0000-0000-0000C1000000}"/>
    <cellStyle name="Millares [0] 5 2 2" xfId="622" xr:uid="{00000000-0005-0000-0000-0000C2000000}"/>
    <cellStyle name="Millares [0] 5 2 2 2" xfId="938" xr:uid="{00000000-0005-0000-0000-0000C3000000}"/>
    <cellStyle name="Millares [0] 5 3" xfId="623" xr:uid="{00000000-0005-0000-0000-0000C4000000}"/>
    <cellStyle name="Millares [0] 6" xfId="329" xr:uid="{00000000-0005-0000-0000-0000C5000000}"/>
    <cellStyle name="Millares [0] 6 2" xfId="624" xr:uid="{00000000-0005-0000-0000-0000C6000000}"/>
    <cellStyle name="Millares [0] 7" xfId="330" xr:uid="{00000000-0005-0000-0000-0000C7000000}"/>
    <cellStyle name="Millares [0] 7 2" xfId="625" xr:uid="{00000000-0005-0000-0000-0000C8000000}"/>
    <cellStyle name="Millares [0]_Libro1" xfId="18" xr:uid="{00000000-0005-0000-0000-0000C9000000}"/>
    <cellStyle name="Millares [3]" xfId="290" xr:uid="{00000000-0005-0000-0000-0000CA000000}"/>
    <cellStyle name="Millares 10" xfId="304" xr:uid="{00000000-0005-0000-0000-0000CB000000}"/>
    <cellStyle name="Millares 11" xfId="331" xr:uid="{00000000-0005-0000-0000-0000CC000000}"/>
    <cellStyle name="Millares 12" xfId="332" xr:uid="{00000000-0005-0000-0000-0000CD000000}"/>
    <cellStyle name="Millares 13" xfId="333" xr:uid="{00000000-0005-0000-0000-0000CE000000}"/>
    <cellStyle name="Millares 14" xfId="334" xr:uid="{00000000-0005-0000-0000-0000CF000000}"/>
    <cellStyle name="Millares 15" xfId="335" xr:uid="{00000000-0005-0000-0000-0000D0000000}"/>
    <cellStyle name="Millares 16" xfId="336" xr:uid="{00000000-0005-0000-0000-0000D1000000}"/>
    <cellStyle name="Millares 17" xfId="337" xr:uid="{00000000-0005-0000-0000-0000D2000000}"/>
    <cellStyle name="Millares 18" xfId="338" xr:uid="{00000000-0005-0000-0000-0000D3000000}"/>
    <cellStyle name="Millares 19" xfId="339" xr:uid="{00000000-0005-0000-0000-0000D4000000}"/>
    <cellStyle name="Millares 2" xfId="30" xr:uid="{00000000-0005-0000-0000-0000D5000000}"/>
    <cellStyle name="Millares 2 2" xfId="65" xr:uid="{00000000-0005-0000-0000-0000D6000000}"/>
    <cellStyle name="Millares 2 3" xfId="69" xr:uid="{00000000-0005-0000-0000-0000D7000000}"/>
    <cellStyle name="Millares 2 4" xfId="340" xr:uid="{00000000-0005-0000-0000-0000D8000000}"/>
    <cellStyle name="Millares 2 4 2" xfId="626" xr:uid="{00000000-0005-0000-0000-0000D9000000}"/>
    <cellStyle name="Millares 2 5" xfId="341" xr:uid="{00000000-0005-0000-0000-0000DA000000}"/>
    <cellStyle name="Millares 20" xfId="342" xr:uid="{00000000-0005-0000-0000-0000DB000000}"/>
    <cellStyle name="Millares 21" xfId="343" xr:uid="{00000000-0005-0000-0000-0000DC000000}"/>
    <cellStyle name="Millares 22" xfId="344" xr:uid="{00000000-0005-0000-0000-0000DD000000}"/>
    <cellStyle name="Millares 22 2" xfId="546" xr:uid="{00000000-0005-0000-0000-0000DE000000}"/>
    <cellStyle name="Millares 22 2 2" xfId="627" xr:uid="{00000000-0005-0000-0000-0000DF000000}"/>
    <cellStyle name="Millares 22 3" xfId="628" xr:uid="{00000000-0005-0000-0000-0000E0000000}"/>
    <cellStyle name="Millares 23" xfId="345" xr:uid="{00000000-0005-0000-0000-0000E1000000}"/>
    <cellStyle name="Millares 23 2" xfId="629" xr:uid="{00000000-0005-0000-0000-0000E2000000}"/>
    <cellStyle name="Millares 23 2 2" xfId="630" xr:uid="{00000000-0005-0000-0000-0000E3000000}"/>
    <cellStyle name="Millares 23 3" xfId="631" xr:uid="{00000000-0005-0000-0000-0000E4000000}"/>
    <cellStyle name="Millares 24" xfId="346" xr:uid="{00000000-0005-0000-0000-0000E5000000}"/>
    <cellStyle name="Millares 24 2" xfId="632" xr:uid="{00000000-0005-0000-0000-0000E6000000}"/>
    <cellStyle name="Millares 24 2 2" xfId="633" xr:uid="{00000000-0005-0000-0000-0000E7000000}"/>
    <cellStyle name="Millares 24 3" xfId="634" xr:uid="{00000000-0005-0000-0000-0000E8000000}"/>
    <cellStyle name="Millares 25" xfId="347" xr:uid="{00000000-0005-0000-0000-0000E9000000}"/>
    <cellStyle name="Millares 25 2" xfId="635" xr:uid="{00000000-0005-0000-0000-0000EA000000}"/>
    <cellStyle name="Millares 26" xfId="348" xr:uid="{00000000-0005-0000-0000-0000EB000000}"/>
    <cellStyle name="Millares 26 2" xfId="636" xr:uid="{00000000-0005-0000-0000-0000EC000000}"/>
    <cellStyle name="Millares 27" xfId="324" xr:uid="{00000000-0005-0000-0000-0000ED000000}"/>
    <cellStyle name="Millares 27 2" xfId="637" xr:uid="{00000000-0005-0000-0000-0000EE000000}"/>
    <cellStyle name="Millares 28" xfId="349" xr:uid="{00000000-0005-0000-0000-0000EF000000}"/>
    <cellStyle name="Millares 28 2" xfId="638" xr:uid="{00000000-0005-0000-0000-0000F0000000}"/>
    <cellStyle name="Millares 29" xfId="350" xr:uid="{00000000-0005-0000-0000-0000F1000000}"/>
    <cellStyle name="Millares 29 2" xfId="639" xr:uid="{00000000-0005-0000-0000-0000F2000000}"/>
    <cellStyle name="Millares 3" xfId="72" xr:uid="{00000000-0005-0000-0000-0000F3000000}"/>
    <cellStyle name="Millares 3 2" xfId="291" xr:uid="{00000000-0005-0000-0000-0000F4000000}"/>
    <cellStyle name="Millares 3 2 2" xfId="351" xr:uid="{00000000-0005-0000-0000-0000F5000000}"/>
    <cellStyle name="Millares 3 2 2 2" xfId="352" xr:uid="{00000000-0005-0000-0000-0000F6000000}"/>
    <cellStyle name="Millares 3 2 2 2 2" xfId="640" xr:uid="{00000000-0005-0000-0000-0000F7000000}"/>
    <cellStyle name="Millares 3 2 2 3" xfId="547" xr:uid="{00000000-0005-0000-0000-0000F8000000}"/>
    <cellStyle name="Millares 3 2 2 3 2" xfId="641" xr:uid="{00000000-0005-0000-0000-0000F9000000}"/>
    <cellStyle name="Millares 3 2 2 4" xfId="642" xr:uid="{00000000-0005-0000-0000-0000FA000000}"/>
    <cellStyle name="Millares 3 2 3" xfId="353" xr:uid="{00000000-0005-0000-0000-0000FB000000}"/>
    <cellStyle name="Millares 3 2 3 2" xfId="354" xr:uid="{00000000-0005-0000-0000-0000FC000000}"/>
    <cellStyle name="Millares 3 2 3 2 2" xfId="643" xr:uid="{00000000-0005-0000-0000-0000FD000000}"/>
    <cellStyle name="Millares 3 2 3 3" xfId="548" xr:uid="{00000000-0005-0000-0000-0000FE000000}"/>
    <cellStyle name="Millares 3 2 3 3 2" xfId="644" xr:uid="{00000000-0005-0000-0000-0000FF000000}"/>
    <cellStyle name="Millares 3 2 3 4" xfId="645" xr:uid="{00000000-0005-0000-0000-000000010000}"/>
    <cellStyle name="Millares 3 2 4" xfId="355" xr:uid="{00000000-0005-0000-0000-000001010000}"/>
    <cellStyle name="Millares 3 2 4 2" xfId="646" xr:uid="{00000000-0005-0000-0000-000002010000}"/>
    <cellStyle name="Millares 3 2 5" xfId="356" xr:uid="{00000000-0005-0000-0000-000003010000}"/>
    <cellStyle name="Millares 3 2 5 2" xfId="647" xr:uid="{00000000-0005-0000-0000-000004010000}"/>
    <cellStyle name="Millares 3 2 6" xfId="357" xr:uid="{00000000-0005-0000-0000-000005010000}"/>
    <cellStyle name="Millares 3 2 6 2" xfId="648" xr:uid="{00000000-0005-0000-0000-000006010000}"/>
    <cellStyle name="Millares 3 2 7" xfId="549" xr:uid="{00000000-0005-0000-0000-000007010000}"/>
    <cellStyle name="Millares 3 2 7 2" xfId="649" xr:uid="{00000000-0005-0000-0000-000008010000}"/>
    <cellStyle name="Millares 3 2 8" xfId="650" xr:uid="{00000000-0005-0000-0000-000009010000}"/>
    <cellStyle name="Millares 3 3" xfId="358" xr:uid="{00000000-0005-0000-0000-00000A010000}"/>
    <cellStyle name="Millares 3 4" xfId="359" xr:uid="{00000000-0005-0000-0000-00000B010000}"/>
    <cellStyle name="Millares 3 5" xfId="360" xr:uid="{00000000-0005-0000-0000-00000C010000}"/>
    <cellStyle name="Millares 30" xfId="361" xr:uid="{00000000-0005-0000-0000-00000D010000}"/>
    <cellStyle name="Millares 30 2" xfId="651" xr:uid="{00000000-0005-0000-0000-00000E010000}"/>
    <cellStyle name="Millares 31" xfId="362" xr:uid="{00000000-0005-0000-0000-00000F010000}"/>
    <cellStyle name="Millares 31 2" xfId="652" xr:uid="{00000000-0005-0000-0000-000010010000}"/>
    <cellStyle name="Millares 32" xfId="363" xr:uid="{00000000-0005-0000-0000-000011010000}"/>
    <cellStyle name="Millares 32 2" xfId="653" xr:uid="{00000000-0005-0000-0000-000012010000}"/>
    <cellStyle name="Millares 33" xfId="364" xr:uid="{00000000-0005-0000-0000-000013010000}"/>
    <cellStyle name="Millares 33 2" xfId="654" xr:uid="{00000000-0005-0000-0000-000014010000}"/>
    <cellStyle name="Millares 34" xfId="327" xr:uid="{00000000-0005-0000-0000-000015010000}"/>
    <cellStyle name="Millares 34 2" xfId="655" xr:uid="{00000000-0005-0000-0000-000016010000}"/>
    <cellStyle name="Millares 35" xfId="310" xr:uid="{00000000-0005-0000-0000-000017010000}"/>
    <cellStyle name="Millares 35 2" xfId="656" xr:uid="{00000000-0005-0000-0000-000018010000}"/>
    <cellStyle name="Millares 36" xfId="943" xr:uid="{00000000-0005-0000-0000-000019010000}"/>
    <cellStyle name="Millares 37" xfId="944" xr:uid="{00000000-0005-0000-0000-00001A010000}"/>
    <cellStyle name="Millares 38" xfId="945" xr:uid="{00000000-0005-0000-0000-00001B010000}"/>
    <cellStyle name="Millares 39" xfId="946" xr:uid="{00000000-0005-0000-0000-00001C010000}"/>
    <cellStyle name="Millares 4" xfId="74" xr:uid="{00000000-0005-0000-0000-00001D010000}"/>
    <cellStyle name="Millares 4 2" xfId="292" xr:uid="{00000000-0005-0000-0000-00001E010000}"/>
    <cellStyle name="Millares 4 3" xfId="293" xr:uid="{00000000-0005-0000-0000-00001F010000}"/>
    <cellStyle name="Millares 4 4" xfId="294" xr:uid="{00000000-0005-0000-0000-000020010000}"/>
    <cellStyle name="Millares 40" xfId="947" xr:uid="{00000000-0005-0000-0000-000021010000}"/>
    <cellStyle name="Millares 41" xfId="948" xr:uid="{00000000-0005-0000-0000-000022010000}"/>
    <cellStyle name="Millares 42" xfId="949" xr:uid="{00000000-0005-0000-0000-000023010000}"/>
    <cellStyle name="Millares 43" xfId="950" xr:uid="{00000000-0005-0000-0000-000024010000}"/>
    <cellStyle name="Millares 44" xfId="951" xr:uid="{00000000-0005-0000-0000-000025010000}"/>
    <cellStyle name="Millares 45" xfId="952" xr:uid="{00000000-0005-0000-0000-000026010000}"/>
    <cellStyle name="Millares 46" xfId="953" xr:uid="{00000000-0005-0000-0000-000027010000}"/>
    <cellStyle name="Millares 47" xfId="954" xr:uid="{00000000-0005-0000-0000-000028010000}"/>
    <cellStyle name="Millares 48" xfId="955" xr:uid="{00000000-0005-0000-0000-000029010000}"/>
    <cellStyle name="Millares 49" xfId="956" xr:uid="{00000000-0005-0000-0000-00002A010000}"/>
    <cellStyle name="Millares 5" xfId="99" xr:uid="{00000000-0005-0000-0000-00002B010000}"/>
    <cellStyle name="Millares 50" xfId="957" xr:uid="{00000000-0005-0000-0000-00002C010000}"/>
    <cellStyle name="Millares 51" xfId="958" xr:uid="{00000000-0005-0000-0000-00002D010000}"/>
    <cellStyle name="Millares 6" xfId="295" xr:uid="{00000000-0005-0000-0000-00002E010000}"/>
    <cellStyle name="Millares 7" xfId="302" xr:uid="{00000000-0005-0000-0000-00002F010000}"/>
    <cellStyle name="Millares 8" xfId="29" xr:uid="{00000000-0005-0000-0000-000030010000}"/>
    <cellStyle name="Millares 9" xfId="88" xr:uid="{00000000-0005-0000-0000-000031010000}"/>
    <cellStyle name="Moneda" xfId="1" builtinId="4"/>
    <cellStyle name="Moneda 10" xfId="81" xr:uid="{00000000-0005-0000-0000-000033010000}"/>
    <cellStyle name="Moneda 11" xfId="82" xr:uid="{00000000-0005-0000-0000-000034010000}"/>
    <cellStyle name="Moneda 12" xfId="83" xr:uid="{00000000-0005-0000-0000-000035010000}"/>
    <cellStyle name="Moneda 13" xfId="84" xr:uid="{00000000-0005-0000-0000-000036010000}"/>
    <cellStyle name="Moneda 14" xfId="85" xr:uid="{00000000-0005-0000-0000-000037010000}"/>
    <cellStyle name="Moneda 15" xfId="86" xr:uid="{00000000-0005-0000-0000-000038010000}"/>
    <cellStyle name="Moneda 16" xfId="103" xr:uid="{00000000-0005-0000-0000-000039010000}"/>
    <cellStyle name="Moneda 16 2" xfId="221" xr:uid="{00000000-0005-0000-0000-00003A010000}"/>
    <cellStyle name="Moneda 16 2 2" xfId="365" xr:uid="{00000000-0005-0000-0000-00003B010000}"/>
    <cellStyle name="Moneda 16 2 2 2" xfId="320" xr:uid="{00000000-0005-0000-0000-00003C010000}"/>
    <cellStyle name="Moneda 16 2 2 2 2" xfId="657" xr:uid="{00000000-0005-0000-0000-00003D010000}"/>
    <cellStyle name="Moneda 16 2 2 2 2 2" xfId="939" xr:uid="{00000000-0005-0000-0000-00003E010000}"/>
    <cellStyle name="Moneda 16 2 2 3" xfId="550" xr:uid="{00000000-0005-0000-0000-00003F010000}"/>
    <cellStyle name="Moneda 16 2 2 3 2" xfId="658" xr:uid="{00000000-0005-0000-0000-000040010000}"/>
    <cellStyle name="Moneda 16 2 2 4" xfId="659" xr:uid="{00000000-0005-0000-0000-000041010000}"/>
    <cellStyle name="Moneda 16 2 3" xfId="366" xr:uid="{00000000-0005-0000-0000-000042010000}"/>
    <cellStyle name="Moneda 16 2 3 2" xfId="367" xr:uid="{00000000-0005-0000-0000-000043010000}"/>
    <cellStyle name="Moneda 16 2 3 2 2" xfId="660" xr:uid="{00000000-0005-0000-0000-000044010000}"/>
    <cellStyle name="Moneda 16 2 3 3" xfId="551" xr:uid="{00000000-0005-0000-0000-000045010000}"/>
    <cellStyle name="Moneda 16 2 3 3 2" xfId="661" xr:uid="{00000000-0005-0000-0000-000046010000}"/>
    <cellStyle name="Moneda 16 2 3 4" xfId="662" xr:uid="{00000000-0005-0000-0000-000047010000}"/>
    <cellStyle name="Moneda 16 2 4" xfId="317" xr:uid="{00000000-0005-0000-0000-000048010000}"/>
    <cellStyle name="Moneda 16 2 4 2" xfId="663" xr:uid="{00000000-0005-0000-0000-000049010000}"/>
    <cellStyle name="Moneda 16 2 4 2 2" xfId="941" xr:uid="{00000000-0005-0000-0000-00004A010000}"/>
    <cellStyle name="Moneda 16 2 5" xfId="368" xr:uid="{00000000-0005-0000-0000-00004B010000}"/>
    <cellStyle name="Moneda 16 2 5 2" xfId="664" xr:uid="{00000000-0005-0000-0000-00004C010000}"/>
    <cellStyle name="Moneda 16 2 6" xfId="369" xr:uid="{00000000-0005-0000-0000-00004D010000}"/>
    <cellStyle name="Moneda 16 2 6 2" xfId="665" xr:uid="{00000000-0005-0000-0000-00004E010000}"/>
    <cellStyle name="Moneda 16 2 7" xfId="552" xr:uid="{00000000-0005-0000-0000-00004F010000}"/>
    <cellStyle name="Moneda 16 2 7 2" xfId="666" xr:uid="{00000000-0005-0000-0000-000050010000}"/>
    <cellStyle name="Moneda 16 2 8" xfId="667" xr:uid="{00000000-0005-0000-0000-000051010000}"/>
    <cellStyle name="Moneda 16 3" xfId="370" xr:uid="{00000000-0005-0000-0000-000052010000}"/>
    <cellStyle name="Moneda 16 3 2" xfId="371" xr:uid="{00000000-0005-0000-0000-000053010000}"/>
    <cellStyle name="Moneda 16 3 2 2" xfId="668" xr:uid="{00000000-0005-0000-0000-000054010000}"/>
    <cellStyle name="Moneda 16 3 3" xfId="553" xr:uid="{00000000-0005-0000-0000-000055010000}"/>
    <cellStyle name="Moneda 16 3 3 2" xfId="669" xr:uid="{00000000-0005-0000-0000-000056010000}"/>
    <cellStyle name="Moneda 16 3 4" xfId="670" xr:uid="{00000000-0005-0000-0000-000057010000}"/>
    <cellStyle name="Moneda 16 4" xfId="372" xr:uid="{00000000-0005-0000-0000-000058010000}"/>
    <cellStyle name="Moneda 16 4 2" xfId="373" xr:uid="{00000000-0005-0000-0000-000059010000}"/>
    <cellStyle name="Moneda 16 4 2 2" xfId="671" xr:uid="{00000000-0005-0000-0000-00005A010000}"/>
    <cellStyle name="Moneda 16 4 3" xfId="554" xr:uid="{00000000-0005-0000-0000-00005B010000}"/>
    <cellStyle name="Moneda 16 4 3 2" xfId="672" xr:uid="{00000000-0005-0000-0000-00005C010000}"/>
    <cellStyle name="Moneda 16 4 4" xfId="673" xr:uid="{00000000-0005-0000-0000-00005D010000}"/>
    <cellStyle name="Moneda 16 5" xfId="374" xr:uid="{00000000-0005-0000-0000-00005E010000}"/>
    <cellStyle name="Moneda 16 5 2" xfId="674" xr:uid="{00000000-0005-0000-0000-00005F010000}"/>
    <cellStyle name="Moneda 16 6" xfId="375" xr:uid="{00000000-0005-0000-0000-000060010000}"/>
    <cellStyle name="Moneda 16 6 2" xfId="675" xr:uid="{00000000-0005-0000-0000-000061010000}"/>
    <cellStyle name="Moneda 16 7" xfId="376" xr:uid="{00000000-0005-0000-0000-000062010000}"/>
    <cellStyle name="Moneda 16 7 2" xfId="676" xr:uid="{00000000-0005-0000-0000-000063010000}"/>
    <cellStyle name="Moneda 16 8" xfId="555" xr:uid="{00000000-0005-0000-0000-000064010000}"/>
    <cellStyle name="Moneda 16 8 2" xfId="677" xr:uid="{00000000-0005-0000-0000-000065010000}"/>
    <cellStyle name="Moneda 16 9" xfId="678" xr:uid="{00000000-0005-0000-0000-000066010000}"/>
    <cellStyle name="Moneda 17" xfId="27" xr:uid="{00000000-0005-0000-0000-000067010000}"/>
    <cellStyle name="Moneda 17 10" xfId="679" xr:uid="{00000000-0005-0000-0000-000068010000}"/>
    <cellStyle name="Moneda 17 2" xfId="222" xr:uid="{00000000-0005-0000-0000-000069010000}"/>
    <cellStyle name="Moneda 17 2 2" xfId="377" xr:uid="{00000000-0005-0000-0000-00006A010000}"/>
    <cellStyle name="Moneda 17 2 2 2" xfId="378" xr:uid="{00000000-0005-0000-0000-00006B010000}"/>
    <cellStyle name="Moneda 17 2 2 2 2" xfId="680" xr:uid="{00000000-0005-0000-0000-00006C010000}"/>
    <cellStyle name="Moneda 17 2 2 3" xfId="556" xr:uid="{00000000-0005-0000-0000-00006D010000}"/>
    <cellStyle name="Moneda 17 2 2 3 2" xfId="681" xr:uid="{00000000-0005-0000-0000-00006E010000}"/>
    <cellStyle name="Moneda 17 2 2 4" xfId="682" xr:uid="{00000000-0005-0000-0000-00006F010000}"/>
    <cellStyle name="Moneda 17 2 3" xfId="379" xr:uid="{00000000-0005-0000-0000-000070010000}"/>
    <cellStyle name="Moneda 17 2 3 2" xfId="380" xr:uid="{00000000-0005-0000-0000-000071010000}"/>
    <cellStyle name="Moneda 17 2 3 2 2" xfId="683" xr:uid="{00000000-0005-0000-0000-000072010000}"/>
    <cellStyle name="Moneda 17 2 3 3" xfId="557" xr:uid="{00000000-0005-0000-0000-000073010000}"/>
    <cellStyle name="Moneda 17 2 3 3 2" xfId="684" xr:uid="{00000000-0005-0000-0000-000074010000}"/>
    <cellStyle name="Moneda 17 2 3 4" xfId="685" xr:uid="{00000000-0005-0000-0000-000075010000}"/>
    <cellStyle name="Moneda 17 2 4" xfId="381" xr:uid="{00000000-0005-0000-0000-000076010000}"/>
    <cellStyle name="Moneda 17 2 4 2" xfId="686" xr:uid="{00000000-0005-0000-0000-000077010000}"/>
    <cellStyle name="Moneda 17 2 5" xfId="382" xr:uid="{00000000-0005-0000-0000-000078010000}"/>
    <cellStyle name="Moneda 17 2 5 2" xfId="687" xr:uid="{00000000-0005-0000-0000-000079010000}"/>
    <cellStyle name="Moneda 17 2 6" xfId="383" xr:uid="{00000000-0005-0000-0000-00007A010000}"/>
    <cellStyle name="Moneda 17 2 6 2" xfId="688" xr:uid="{00000000-0005-0000-0000-00007B010000}"/>
    <cellStyle name="Moneda 17 2 7" xfId="558" xr:uid="{00000000-0005-0000-0000-00007C010000}"/>
    <cellStyle name="Moneda 17 2 7 2" xfId="689" xr:uid="{00000000-0005-0000-0000-00007D010000}"/>
    <cellStyle name="Moneda 17 2 8" xfId="690" xr:uid="{00000000-0005-0000-0000-00007E010000}"/>
    <cellStyle name="Moneda 17 3" xfId="384" xr:uid="{00000000-0005-0000-0000-00007F010000}"/>
    <cellStyle name="Moneda 17 3 2" xfId="385" xr:uid="{00000000-0005-0000-0000-000080010000}"/>
    <cellStyle name="Moneda 17 3 2 2" xfId="691" xr:uid="{00000000-0005-0000-0000-000081010000}"/>
    <cellStyle name="Moneda 17 3 3" xfId="559" xr:uid="{00000000-0005-0000-0000-000082010000}"/>
    <cellStyle name="Moneda 17 3 3 2" xfId="692" xr:uid="{00000000-0005-0000-0000-000083010000}"/>
    <cellStyle name="Moneda 17 3 4" xfId="693" xr:uid="{00000000-0005-0000-0000-000084010000}"/>
    <cellStyle name="Moneda 17 4" xfId="386" xr:uid="{00000000-0005-0000-0000-000085010000}"/>
    <cellStyle name="Moneda 17 4 2" xfId="387" xr:uid="{00000000-0005-0000-0000-000086010000}"/>
    <cellStyle name="Moneda 17 4 2 2" xfId="694" xr:uid="{00000000-0005-0000-0000-000087010000}"/>
    <cellStyle name="Moneda 17 4 3" xfId="560" xr:uid="{00000000-0005-0000-0000-000088010000}"/>
    <cellStyle name="Moneda 17 4 3 2" xfId="695" xr:uid="{00000000-0005-0000-0000-000089010000}"/>
    <cellStyle name="Moneda 17 4 4" xfId="696" xr:uid="{00000000-0005-0000-0000-00008A010000}"/>
    <cellStyle name="Moneda 17 5" xfId="388" xr:uid="{00000000-0005-0000-0000-00008B010000}"/>
    <cellStyle name="Moneda 17 5 2" xfId="697" xr:uid="{00000000-0005-0000-0000-00008C010000}"/>
    <cellStyle name="Moneda 17 6" xfId="389" xr:uid="{00000000-0005-0000-0000-00008D010000}"/>
    <cellStyle name="Moneda 17 6 2" xfId="698" xr:uid="{00000000-0005-0000-0000-00008E010000}"/>
    <cellStyle name="Moneda 17 7" xfId="390" xr:uid="{00000000-0005-0000-0000-00008F010000}"/>
    <cellStyle name="Moneda 17 7 2" xfId="699" xr:uid="{00000000-0005-0000-0000-000090010000}"/>
    <cellStyle name="Moneda 17 8" xfId="391" xr:uid="{00000000-0005-0000-0000-000091010000}"/>
    <cellStyle name="Moneda 17 8 2" xfId="700" xr:uid="{00000000-0005-0000-0000-000092010000}"/>
    <cellStyle name="Moneda 17 9" xfId="561" xr:uid="{00000000-0005-0000-0000-000093010000}"/>
    <cellStyle name="Moneda 17 9 2" xfId="701" xr:uid="{00000000-0005-0000-0000-000094010000}"/>
    <cellStyle name="Moneda 18" xfId="223" xr:uid="{00000000-0005-0000-0000-000095010000}"/>
    <cellStyle name="Moneda 18 2" xfId="392" xr:uid="{00000000-0005-0000-0000-000096010000}"/>
    <cellStyle name="Moneda 18 2 2" xfId="393" xr:uid="{00000000-0005-0000-0000-000097010000}"/>
    <cellStyle name="Moneda 18 2 2 2" xfId="702" xr:uid="{00000000-0005-0000-0000-000098010000}"/>
    <cellStyle name="Moneda 18 2 3" xfId="562" xr:uid="{00000000-0005-0000-0000-000099010000}"/>
    <cellStyle name="Moneda 18 2 3 2" xfId="703" xr:uid="{00000000-0005-0000-0000-00009A010000}"/>
    <cellStyle name="Moneda 18 2 4" xfId="704" xr:uid="{00000000-0005-0000-0000-00009B010000}"/>
    <cellStyle name="Moneda 18 3" xfId="394" xr:uid="{00000000-0005-0000-0000-00009C010000}"/>
    <cellStyle name="Moneda 18 3 2" xfId="395" xr:uid="{00000000-0005-0000-0000-00009D010000}"/>
    <cellStyle name="Moneda 18 3 2 2" xfId="705" xr:uid="{00000000-0005-0000-0000-00009E010000}"/>
    <cellStyle name="Moneda 18 3 3" xfId="563" xr:uid="{00000000-0005-0000-0000-00009F010000}"/>
    <cellStyle name="Moneda 18 3 3 2" xfId="706" xr:uid="{00000000-0005-0000-0000-0000A0010000}"/>
    <cellStyle name="Moneda 18 3 4" xfId="707" xr:uid="{00000000-0005-0000-0000-0000A1010000}"/>
    <cellStyle name="Moneda 18 4" xfId="396" xr:uid="{00000000-0005-0000-0000-0000A2010000}"/>
    <cellStyle name="Moneda 18 4 2" xfId="708" xr:uid="{00000000-0005-0000-0000-0000A3010000}"/>
    <cellStyle name="Moneda 18 5" xfId="397" xr:uid="{00000000-0005-0000-0000-0000A4010000}"/>
    <cellStyle name="Moneda 18 5 2" xfId="709" xr:uid="{00000000-0005-0000-0000-0000A5010000}"/>
    <cellStyle name="Moneda 18 6" xfId="398" xr:uid="{00000000-0005-0000-0000-0000A6010000}"/>
    <cellStyle name="Moneda 18 6 2" xfId="710" xr:uid="{00000000-0005-0000-0000-0000A7010000}"/>
    <cellStyle name="Moneda 18 7" xfId="564" xr:uid="{00000000-0005-0000-0000-0000A8010000}"/>
    <cellStyle name="Moneda 18 7 2" xfId="711" xr:uid="{00000000-0005-0000-0000-0000A9010000}"/>
    <cellStyle name="Moneda 18 8" xfId="712" xr:uid="{00000000-0005-0000-0000-0000AA010000}"/>
    <cellStyle name="Moneda 19" xfId="313" xr:uid="{00000000-0005-0000-0000-0000AB010000}"/>
    <cellStyle name="Moneda 2" xfId="7" xr:uid="{00000000-0005-0000-0000-0000AC010000}"/>
    <cellStyle name="Moneda 2 2" xfId="12" xr:uid="{00000000-0005-0000-0000-0000AD010000}"/>
    <cellStyle name="Moneda 2 2 2" xfId="224" xr:uid="{00000000-0005-0000-0000-0000AE010000}"/>
    <cellStyle name="Moneda 2 2 3" xfId="225" xr:uid="{00000000-0005-0000-0000-0000AF010000}"/>
    <cellStyle name="Moneda 2 3" xfId="89" xr:uid="{00000000-0005-0000-0000-0000B0010000}"/>
    <cellStyle name="Moneda 2 3 2" xfId="226" xr:uid="{00000000-0005-0000-0000-0000B1010000}"/>
    <cellStyle name="Moneda 2 4" xfId="227" xr:uid="{00000000-0005-0000-0000-0000B2010000}"/>
    <cellStyle name="Moneda 2 4 2" xfId="228" xr:uid="{00000000-0005-0000-0000-0000B3010000}"/>
    <cellStyle name="Moneda 2 5" xfId="229" xr:uid="{00000000-0005-0000-0000-0000B4010000}"/>
    <cellStyle name="Moneda 2 6" xfId="75" xr:uid="{00000000-0005-0000-0000-0000B5010000}"/>
    <cellStyle name="Moneda 2 6 2" xfId="545" xr:uid="{00000000-0005-0000-0000-0000B6010000}"/>
    <cellStyle name="Moneda 2 7" xfId="323" xr:uid="{00000000-0005-0000-0000-0000B7010000}"/>
    <cellStyle name="Moneda 20" xfId="314" xr:uid="{00000000-0005-0000-0000-0000B8010000}"/>
    <cellStyle name="Moneda 20 2" xfId="321" xr:uid="{00000000-0005-0000-0000-0000B9010000}"/>
    <cellStyle name="Moneda 20 2 2" xfId="713" xr:uid="{00000000-0005-0000-0000-0000BA010000}"/>
    <cellStyle name="Moneda 20 3" xfId="714" xr:uid="{00000000-0005-0000-0000-0000BB010000}"/>
    <cellStyle name="Moneda 21" xfId="399" xr:uid="{00000000-0005-0000-0000-0000BC010000}"/>
    <cellStyle name="Moneda 21 2" xfId="715" xr:uid="{00000000-0005-0000-0000-0000BD010000}"/>
    <cellStyle name="Moneda 22" xfId="326" xr:uid="{00000000-0005-0000-0000-0000BE010000}"/>
    <cellStyle name="Moneda 22 2" xfId="716" xr:uid="{00000000-0005-0000-0000-0000BF010000}"/>
    <cellStyle name="Moneda 23" xfId="309" xr:uid="{00000000-0005-0000-0000-0000C0010000}"/>
    <cellStyle name="Moneda 23 2" xfId="717" xr:uid="{00000000-0005-0000-0000-0000C1010000}"/>
    <cellStyle name="Moneda 3" xfId="10" xr:uid="{00000000-0005-0000-0000-0000C2010000}"/>
    <cellStyle name="Moneda 3 2" xfId="13" xr:uid="{00000000-0005-0000-0000-0000C3010000}"/>
    <cellStyle name="Moneda 3 2 2" xfId="230" xr:uid="{00000000-0005-0000-0000-0000C4010000}"/>
    <cellStyle name="Moneda 3 3" xfId="14" xr:uid="{00000000-0005-0000-0000-0000C5010000}"/>
    <cellStyle name="Moneda 3 3 2" xfId="231" xr:uid="{00000000-0005-0000-0000-0000C6010000}"/>
    <cellStyle name="Moneda 3 3 2 2" xfId="565" xr:uid="{00000000-0005-0000-0000-0000C7010000}"/>
    <cellStyle name="Moneda 3 3 3" xfId="400" xr:uid="{00000000-0005-0000-0000-0000C8010000}"/>
    <cellStyle name="Moneda 3 4" xfId="23" xr:uid="{00000000-0005-0000-0000-0000C9010000}"/>
    <cellStyle name="Moneda 3 4 2" xfId="232" xr:uid="{00000000-0005-0000-0000-0000CA010000}"/>
    <cellStyle name="Moneda 3 4 2 2" xfId="933" xr:uid="{00000000-0005-0000-0000-0000CB010000}"/>
    <cellStyle name="Moneda 3 5" xfId="319" xr:uid="{00000000-0005-0000-0000-0000CC010000}"/>
    <cellStyle name="Moneda 4" xfId="15" xr:uid="{00000000-0005-0000-0000-0000CD010000}"/>
    <cellStyle name="Moneda 4 2" xfId="90" xr:uid="{00000000-0005-0000-0000-0000CE010000}"/>
    <cellStyle name="Moneda 4 2 2" xfId="233" xr:uid="{00000000-0005-0000-0000-0000CF010000}"/>
    <cellStyle name="Moneda 4 2 3" xfId="234" xr:uid="{00000000-0005-0000-0000-0000D0010000}"/>
    <cellStyle name="Moneda 4 2 4" xfId="235" xr:uid="{00000000-0005-0000-0000-0000D1010000}"/>
    <cellStyle name="Moneda 4 2 5" xfId="236" xr:uid="{00000000-0005-0000-0000-0000D2010000}"/>
    <cellStyle name="Moneda 4 2 6" xfId="109" xr:uid="{00000000-0005-0000-0000-0000D3010000}"/>
    <cellStyle name="Moneda 4 2 6 2" xfId="282" xr:uid="{00000000-0005-0000-0000-0000D4010000}"/>
    <cellStyle name="Moneda 4 2 7" xfId="401" xr:uid="{00000000-0005-0000-0000-0000D5010000}"/>
    <cellStyle name="Moneda 4 3" xfId="237" xr:uid="{00000000-0005-0000-0000-0000D6010000}"/>
    <cellStyle name="Moneda 4 4" xfId="238" xr:uid="{00000000-0005-0000-0000-0000D7010000}"/>
    <cellStyle name="Moneda 5" xfId="16" xr:uid="{00000000-0005-0000-0000-0000D8010000}"/>
    <cellStyle name="Moneda 5 2" xfId="87" xr:uid="{00000000-0005-0000-0000-0000D9010000}"/>
    <cellStyle name="Moneda 5 2 2" xfId="402" xr:uid="{00000000-0005-0000-0000-0000DA010000}"/>
    <cellStyle name="Moneda 5 2 2 2" xfId="718" xr:uid="{00000000-0005-0000-0000-0000DB010000}"/>
    <cellStyle name="Moneda 5 2 3" xfId="403" xr:uid="{00000000-0005-0000-0000-0000DC010000}"/>
    <cellStyle name="Moneda 5 3" xfId="404" xr:uid="{00000000-0005-0000-0000-0000DD010000}"/>
    <cellStyle name="Moneda 6" xfId="76" xr:uid="{00000000-0005-0000-0000-0000DE010000}"/>
    <cellStyle name="Moneda 6 2" xfId="239" xr:uid="{00000000-0005-0000-0000-0000DF010000}"/>
    <cellStyle name="Moneda 6 3" xfId="405" xr:uid="{00000000-0005-0000-0000-0000E0010000}"/>
    <cellStyle name="Moneda 6 3 2" xfId="719" xr:uid="{00000000-0005-0000-0000-0000E1010000}"/>
    <cellStyle name="Moneda 6 4" xfId="406" xr:uid="{00000000-0005-0000-0000-0000E2010000}"/>
    <cellStyle name="Moneda 6 5" xfId="407" xr:uid="{00000000-0005-0000-0000-0000E3010000}"/>
    <cellStyle name="Moneda 7" xfId="77" xr:uid="{00000000-0005-0000-0000-0000E4010000}"/>
    <cellStyle name="Moneda 7 2" xfId="408" xr:uid="{00000000-0005-0000-0000-0000E5010000}"/>
    <cellStyle name="Moneda 7 2 2" xfId="720" xr:uid="{00000000-0005-0000-0000-0000E6010000}"/>
    <cellStyle name="Moneda 7 3" xfId="409" xr:uid="{00000000-0005-0000-0000-0000E7010000}"/>
    <cellStyle name="Moneda 8" xfId="25" xr:uid="{00000000-0005-0000-0000-0000E8010000}"/>
    <cellStyle name="Moneda 8 2" xfId="240" xr:uid="{00000000-0005-0000-0000-0000E9010000}"/>
    <cellStyle name="Moneda 8 3" xfId="241" xr:uid="{00000000-0005-0000-0000-0000EA010000}"/>
    <cellStyle name="Moneda 8 4" xfId="79" xr:uid="{00000000-0005-0000-0000-0000EB010000}"/>
    <cellStyle name="Moneda 8 4 2" xfId="721" xr:uid="{00000000-0005-0000-0000-0000EC010000}"/>
    <cellStyle name="Moneda 8 5" xfId="410" xr:uid="{00000000-0005-0000-0000-0000ED010000}"/>
    <cellStyle name="Moneda 9" xfId="80" xr:uid="{00000000-0005-0000-0000-0000EE010000}"/>
    <cellStyle name="Moneda 9 2" xfId="242" xr:uid="{00000000-0005-0000-0000-0000EF010000}"/>
    <cellStyle name="Moneda_Libro1" xfId="17" xr:uid="{00000000-0005-0000-0000-0000F0010000}"/>
    <cellStyle name="Neutral" xfId="963" builtinId="28" customBuiltin="1"/>
    <cellStyle name="Neutral 2" xfId="243" xr:uid="{00000000-0005-0000-0000-0000F2010000}"/>
    <cellStyle name="Neutral 3" xfId="244" xr:uid="{00000000-0005-0000-0000-0000F3010000}"/>
    <cellStyle name="Neutral 4" xfId="245" xr:uid="{00000000-0005-0000-0000-0000F4010000}"/>
    <cellStyle name="Neutral 5" xfId="246" xr:uid="{00000000-0005-0000-0000-0000F5010000}"/>
    <cellStyle name="Neutral 6" xfId="247" xr:uid="{00000000-0005-0000-0000-0000F6010000}"/>
    <cellStyle name="Neutral 7" xfId="31" xr:uid="{00000000-0005-0000-0000-0000F7010000}"/>
    <cellStyle name="Normal" xfId="0" builtinId="0"/>
    <cellStyle name="Normal 10" xfId="28" xr:uid="{00000000-0005-0000-0000-0000F9010000}"/>
    <cellStyle name="Normal 10 2" xfId="307" xr:uid="{00000000-0005-0000-0000-0000FA010000}"/>
    <cellStyle name="Normal 10 2 2" xfId="311" xr:uid="{00000000-0005-0000-0000-0000FB010000}"/>
    <cellStyle name="Normal 10 3" xfId="322" xr:uid="{00000000-0005-0000-0000-0000FC010000}"/>
    <cellStyle name="Normal 10 3 2" xfId="722" xr:uid="{00000000-0005-0000-0000-0000FD010000}"/>
    <cellStyle name="Normal 10 4" xfId="566" xr:uid="{00000000-0005-0000-0000-0000FE010000}"/>
    <cellStyle name="Normal 10 4 2" xfId="723" xr:uid="{00000000-0005-0000-0000-0000FF010000}"/>
    <cellStyle name="Normal 10 5" xfId="724" xr:uid="{00000000-0005-0000-0000-000000020000}"/>
    <cellStyle name="Normal 11" xfId="312" xr:uid="{00000000-0005-0000-0000-000001020000}"/>
    <cellStyle name="Normal 11 2" xfId="411" xr:uid="{00000000-0005-0000-0000-000002020000}"/>
    <cellStyle name="Normal 11 3" xfId="567" xr:uid="{00000000-0005-0000-0000-000003020000}"/>
    <cellStyle name="Normal 12" xfId="315" xr:uid="{00000000-0005-0000-0000-000004020000}"/>
    <cellStyle name="Normal 12 2" xfId="543" xr:uid="{00000000-0005-0000-0000-000005020000}"/>
    <cellStyle name="Normal 12 2 2" xfId="725" xr:uid="{00000000-0005-0000-0000-000006020000}"/>
    <cellStyle name="Normal 12 2 2 2" xfId="940" xr:uid="{00000000-0005-0000-0000-000007020000}"/>
    <cellStyle name="Normal 12 3" xfId="726" xr:uid="{00000000-0005-0000-0000-000008020000}"/>
    <cellStyle name="Normal 13" xfId="412" xr:uid="{00000000-0005-0000-0000-000009020000}"/>
    <cellStyle name="Normal 13 2" xfId="727" xr:uid="{00000000-0005-0000-0000-00000A020000}"/>
    <cellStyle name="Normal 13 2 2" xfId="728" xr:uid="{00000000-0005-0000-0000-00000B020000}"/>
    <cellStyle name="Normal 13 3" xfId="934" xr:uid="{00000000-0005-0000-0000-00000C020000}"/>
    <cellStyle name="Normal 14" xfId="325" xr:uid="{00000000-0005-0000-0000-00000D020000}"/>
    <cellStyle name="Normal 14 2" xfId="729" xr:uid="{00000000-0005-0000-0000-00000E020000}"/>
    <cellStyle name="Normal 15" xfId="413" xr:uid="{00000000-0005-0000-0000-00000F020000}"/>
    <cellStyle name="Normal 15 2" xfId="730" xr:uid="{00000000-0005-0000-0000-000010020000}"/>
    <cellStyle name="Normal 16" xfId="316" xr:uid="{00000000-0005-0000-0000-000011020000}"/>
    <cellStyle name="Normal 16 2" xfId="731" xr:uid="{00000000-0005-0000-0000-000012020000}"/>
    <cellStyle name="Normal 17" xfId="308" xr:uid="{00000000-0005-0000-0000-000013020000}"/>
    <cellStyle name="Normal 17 2" xfId="732" xr:uid="{00000000-0005-0000-0000-000014020000}"/>
    <cellStyle name="Normal 17 2 2" xfId="937" xr:uid="{00000000-0005-0000-0000-000015020000}"/>
    <cellStyle name="Normal 17 3" xfId="936" xr:uid="{00000000-0005-0000-0000-000016020000}"/>
    <cellStyle name="Normal 18" xfId="935" xr:uid="{00000000-0005-0000-0000-000017020000}"/>
    <cellStyle name="Normal 18 2" xfId="942" xr:uid="{00000000-0005-0000-0000-000018020000}"/>
    <cellStyle name="Normal 2" xfId="3" xr:uid="{00000000-0005-0000-0000-000019020000}"/>
    <cellStyle name="Normal 2 10" xfId="305" xr:uid="{00000000-0005-0000-0000-00001A020000}"/>
    <cellStyle name="Normal 2 2" xfId="8" xr:uid="{00000000-0005-0000-0000-00001B020000}"/>
    <cellStyle name="Normal 2 2 2" xfId="108" xr:uid="{00000000-0005-0000-0000-00001C020000}"/>
    <cellStyle name="Normal 3" xfId="9" xr:uid="{00000000-0005-0000-0000-00001D020000}"/>
    <cellStyle name="Normal 3 2" xfId="101" xr:uid="{00000000-0005-0000-0000-00001E020000}"/>
    <cellStyle name="Normal 3 3" xfId="248" xr:uid="{00000000-0005-0000-0000-00001F020000}"/>
    <cellStyle name="Normal 3 3 2" xfId="414" xr:uid="{00000000-0005-0000-0000-000020020000}"/>
    <cellStyle name="Normal 3 3 2 2" xfId="415" xr:uid="{00000000-0005-0000-0000-000021020000}"/>
    <cellStyle name="Normal 3 3 2 2 2" xfId="733" xr:uid="{00000000-0005-0000-0000-000022020000}"/>
    <cellStyle name="Normal 3 3 2 3" xfId="568" xr:uid="{00000000-0005-0000-0000-000023020000}"/>
    <cellStyle name="Normal 3 3 2 3 2" xfId="734" xr:uid="{00000000-0005-0000-0000-000024020000}"/>
    <cellStyle name="Normal 3 3 2 4" xfId="735" xr:uid="{00000000-0005-0000-0000-000025020000}"/>
    <cellStyle name="Normal 3 3 3" xfId="416" xr:uid="{00000000-0005-0000-0000-000026020000}"/>
    <cellStyle name="Normal 3 3 3 2" xfId="417" xr:uid="{00000000-0005-0000-0000-000027020000}"/>
    <cellStyle name="Normal 3 3 3 2 2" xfId="736" xr:uid="{00000000-0005-0000-0000-000028020000}"/>
    <cellStyle name="Normal 3 3 3 3" xfId="569" xr:uid="{00000000-0005-0000-0000-000029020000}"/>
    <cellStyle name="Normal 3 3 3 3 2" xfId="737" xr:uid="{00000000-0005-0000-0000-00002A020000}"/>
    <cellStyle name="Normal 3 3 3 4" xfId="738" xr:uid="{00000000-0005-0000-0000-00002B020000}"/>
    <cellStyle name="Normal 3 3 4" xfId="418" xr:uid="{00000000-0005-0000-0000-00002C020000}"/>
    <cellStyle name="Normal 3 3 4 2" xfId="739" xr:uid="{00000000-0005-0000-0000-00002D020000}"/>
    <cellStyle name="Normal 3 3 5" xfId="419" xr:uid="{00000000-0005-0000-0000-00002E020000}"/>
    <cellStyle name="Normal 3 3 5 2" xfId="740" xr:uid="{00000000-0005-0000-0000-00002F020000}"/>
    <cellStyle name="Normal 3 3 6" xfId="420" xr:uid="{00000000-0005-0000-0000-000030020000}"/>
    <cellStyle name="Normal 3 3 6 2" xfId="741" xr:uid="{00000000-0005-0000-0000-000031020000}"/>
    <cellStyle name="Normal 3 3 7" xfId="570" xr:uid="{00000000-0005-0000-0000-000032020000}"/>
    <cellStyle name="Normal 3 3 7 2" xfId="742" xr:uid="{00000000-0005-0000-0000-000033020000}"/>
    <cellStyle name="Normal 3 3 8" xfId="743" xr:uid="{00000000-0005-0000-0000-000034020000}"/>
    <cellStyle name="Normal 3 4" xfId="249" xr:uid="{00000000-0005-0000-0000-000035020000}"/>
    <cellStyle name="Normal 4" xfId="21" xr:uid="{00000000-0005-0000-0000-000036020000}"/>
    <cellStyle name="Normal 4 10" xfId="421" xr:uid="{00000000-0005-0000-0000-000037020000}"/>
    <cellStyle name="Normal 4 10 2" xfId="744" xr:uid="{00000000-0005-0000-0000-000038020000}"/>
    <cellStyle name="Normal 4 11" xfId="571" xr:uid="{00000000-0005-0000-0000-000039020000}"/>
    <cellStyle name="Normal 4 11 2" xfId="745" xr:uid="{00000000-0005-0000-0000-00003A020000}"/>
    <cellStyle name="Normal 4 12" xfId="746" xr:uid="{00000000-0005-0000-0000-00003B020000}"/>
    <cellStyle name="Normal 4 2" xfId="78" xr:uid="{00000000-0005-0000-0000-00003C020000}"/>
    <cellStyle name="Normal 4 2 2" xfId="422" xr:uid="{00000000-0005-0000-0000-00003D020000}"/>
    <cellStyle name="Normal 4 2 2 2" xfId="423" xr:uid="{00000000-0005-0000-0000-00003E020000}"/>
    <cellStyle name="Normal 4 2 2 2 2" xfId="747" xr:uid="{00000000-0005-0000-0000-00003F020000}"/>
    <cellStyle name="Normal 4 2 2 3" xfId="572" xr:uid="{00000000-0005-0000-0000-000040020000}"/>
    <cellStyle name="Normal 4 2 2 3 2" xfId="748" xr:uid="{00000000-0005-0000-0000-000041020000}"/>
    <cellStyle name="Normal 4 2 2 4" xfId="749" xr:uid="{00000000-0005-0000-0000-000042020000}"/>
    <cellStyle name="Normal 4 2 3" xfId="424" xr:uid="{00000000-0005-0000-0000-000043020000}"/>
    <cellStyle name="Normal 4 2 3 2" xfId="425" xr:uid="{00000000-0005-0000-0000-000044020000}"/>
    <cellStyle name="Normal 4 2 3 2 2" xfId="750" xr:uid="{00000000-0005-0000-0000-000045020000}"/>
    <cellStyle name="Normal 4 2 3 3" xfId="573" xr:uid="{00000000-0005-0000-0000-000046020000}"/>
    <cellStyle name="Normal 4 2 3 3 2" xfId="751" xr:uid="{00000000-0005-0000-0000-000047020000}"/>
    <cellStyle name="Normal 4 2 3 4" xfId="752" xr:uid="{00000000-0005-0000-0000-000048020000}"/>
    <cellStyle name="Normal 4 2 4" xfId="426" xr:uid="{00000000-0005-0000-0000-000049020000}"/>
    <cellStyle name="Normal 4 2 4 2" xfId="753" xr:uid="{00000000-0005-0000-0000-00004A020000}"/>
    <cellStyle name="Normal 4 2 5" xfId="427" xr:uid="{00000000-0005-0000-0000-00004B020000}"/>
    <cellStyle name="Normal 4 2 5 2" xfId="754" xr:uid="{00000000-0005-0000-0000-00004C020000}"/>
    <cellStyle name="Normal 4 2 6" xfId="428" xr:uid="{00000000-0005-0000-0000-00004D020000}"/>
    <cellStyle name="Normal 4 2 6 2" xfId="755" xr:uid="{00000000-0005-0000-0000-00004E020000}"/>
    <cellStyle name="Normal 4 2 7" xfId="574" xr:uid="{00000000-0005-0000-0000-00004F020000}"/>
    <cellStyle name="Normal 4 2 7 2" xfId="756" xr:uid="{00000000-0005-0000-0000-000050020000}"/>
    <cellStyle name="Normal 4 2 8" xfId="757" xr:uid="{00000000-0005-0000-0000-000051020000}"/>
    <cellStyle name="Normal 4 3" xfId="100" xr:uid="{00000000-0005-0000-0000-000052020000}"/>
    <cellStyle name="Normal 4 3 2" xfId="429" xr:uid="{00000000-0005-0000-0000-000053020000}"/>
    <cellStyle name="Normal 4 3 2 2" xfId="430" xr:uid="{00000000-0005-0000-0000-000054020000}"/>
    <cellStyle name="Normal 4 3 2 2 2" xfId="758" xr:uid="{00000000-0005-0000-0000-000055020000}"/>
    <cellStyle name="Normal 4 3 2 3" xfId="575" xr:uid="{00000000-0005-0000-0000-000056020000}"/>
    <cellStyle name="Normal 4 3 2 3 2" xfId="759" xr:uid="{00000000-0005-0000-0000-000057020000}"/>
    <cellStyle name="Normal 4 3 2 4" xfId="760" xr:uid="{00000000-0005-0000-0000-000058020000}"/>
    <cellStyle name="Normal 4 3 3" xfId="431" xr:uid="{00000000-0005-0000-0000-000059020000}"/>
    <cellStyle name="Normal 4 3 3 2" xfId="432" xr:uid="{00000000-0005-0000-0000-00005A020000}"/>
    <cellStyle name="Normal 4 3 3 2 2" xfId="761" xr:uid="{00000000-0005-0000-0000-00005B020000}"/>
    <cellStyle name="Normal 4 3 3 3" xfId="576" xr:uid="{00000000-0005-0000-0000-00005C020000}"/>
    <cellStyle name="Normal 4 3 3 3 2" xfId="762" xr:uid="{00000000-0005-0000-0000-00005D020000}"/>
    <cellStyle name="Normal 4 3 3 4" xfId="763" xr:uid="{00000000-0005-0000-0000-00005E020000}"/>
    <cellStyle name="Normal 4 3 4" xfId="433" xr:uid="{00000000-0005-0000-0000-00005F020000}"/>
    <cellStyle name="Normal 4 3 4 2" xfId="764" xr:uid="{00000000-0005-0000-0000-000060020000}"/>
    <cellStyle name="Normal 4 3 5" xfId="434" xr:uid="{00000000-0005-0000-0000-000061020000}"/>
    <cellStyle name="Normal 4 3 5 2" xfId="765" xr:uid="{00000000-0005-0000-0000-000062020000}"/>
    <cellStyle name="Normal 4 3 6" xfId="435" xr:uid="{00000000-0005-0000-0000-000063020000}"/>
    <cellStyle name="Normal 4 3 6 2" xfId="766" xr:uid="{00000000-0005-0000-0000-000064020000}"/>
    <cellStyle name="Normal 4 3 7" xfId="577" xr:uid="{00000000-0005-0000-0000-000065020000}"/>
    <cellStyle name="Normal 4 3 7 2" xfId="767" xr:uid="{00000000-0005-0000-0000-000066020000}"/>
    <cellStyle name="Normal 4 3 8" xfId="768" xr:uid="{00000000-0005-0000-0000-000067020000}"/>
    <cellStyle name="Normal 4 4" xfId="284" xr:uid="{00000000-0005-0000-0000-000068020000}"/>
    <cellStyle name="Normal 4 4 2" xfId="300" xr:uid="{00000000-0005-0000-0000-000069020000}"/>
    <cellStyle name="Normal 4 4 2 2" xfId="436" xr:uid="{00000000-0005-0000-0000-00006A020000}"/>
    <cellStyle name="Normal 4 4 2 2 2" xfId="437" xr:uid="{00000000-0005-0000-0000-00006B020000}"/>
    <cellStyle name="Normal 4 4 2 2 2 2" xfId="769" xr:uid="{00000000-0005-0000-0000-00006C020000}"/>
    <cellStyle name="Normal 4 4 2 2 3" xfId="578" xr:uid="{00000000-0005-0000-0000-00006D020000}"/>
    <cellStyle name="Normal 4 4 2 2 3 2" xfId="770" xr:uid="{00000000-0005-0000-0000-00006E020000}"/>
    <cellStyle name="Normal 4 4 2 2 4" xfId="771" xr:uid="{00000000-0005-0000-0000-00006F020000}"/>
    <cellStyle name="Normal 4 4 2 3" xfId="438" xr:uid="{00000000-0005-0000-0000-000070020000}"/>
    <cellStyle name="Normal 4 4 2 3 2" xfId="439" xr:uid="{00000000-0005-0000-0000-000071020000}"/>
    <cellStyle name="Normal 4 4 2 3 2 2" xfId="772" xr:uid="{00000000-0005-0000-0000-000072020000}"/>
    <cellStyle name="Normal 4 4 2 3 3" xfId="579" xr:uid="{00000000-0005-0000-0000-000073020000}"/>
    <cellStyle name="Normal 4 4 2 3 3 2" xfId="773" xr:uid="{00000000-0005-0000-0000-000074020000}"/>
    <cellStyle name="Normal 4 4 2 3 4" xfId="774" xr:uid="{00000000-0005-0000-0000-000075020000}"/>
    <cellStyle name="Normal 4 4 2 4" xfId="440" xr:uid="{00000000-0005-0000-0000-000076020000}"/>
    <cellStyle name="Normal 4 4 2 4 2" xfId="775" xr:uid="{00000000-0005-0000-0000-000077020000}"/>
    <cellStyle name="Normal 4 4 2 5" xfId="441" xr:uid="{00000000-0005-0000-0000-000078020000}"/>
    <cellStyle name="Normal 4 4 2 5 2" xfId="776" xr:uid="{00000000-0005-0000-0000-000079020000}"/>
    <cellStyle name="Normal 4 4 2 6" xfId="442" xr:uid="{00000000-0005-0000-0000-00007A020000}"/>
    <cellStyle name="Normal 4 4 2 6 2" xfId="777" xr:uid="{00000000-0005-0000-0000-00007B020000}"/>
    <cellStyle name="Normal 4 4 2 7" xfId="580" xr:uid="{00000000-0005-0000-0000-00007C020000}"/>
    <cellStyle name="Normal 4 4 2 7 2" xfId="778" xr:uid="{00000000-0005-0000-0000-00007D020000}"/>
    <cellStyle name="Normal 4 4 2 8" xfId="779" xr:uid="{00000000-0005-0000-0000-00007E020000}"/>
    <cellStyle name="Normal 4 4 3" xfId="443" xr:uid="{00000000-0005-0000-0000-00007F020000}"/>
    <cellStyle name="Normal 4 4 3 2" xfId="444" xr:uid="{00000000-0005-0000-0000-000080020000}"/>
    <cellStyle name="Normal 4 4 3 2 2" xfId="780" xr:uid="{00000000-0005-0000-0000-000081020000}"/>
    <cellStyle name="Normal 4 4 3 3" xfId="581" xr:uid="{00000000-0005-0000-0000-000082020000}"/>
    <cellStyle name="Normal 4 4 3 3 2" xfId="781" xr:uid="{00000000-0005-0000-0000-000083020000}"/>
    <cellStyle name="Normal 4 4 3 4" xfId="782" xr:uid="{00000000-0005-0000-0000-000084020000}"/>
    <cellStyle name="Normal 4 4 4" xfId="445" xr:uid="{00000000-0005-0000-0000-000085020000}"/>
    <cellStyle name="Normal 4 4 4 2" xfId="446" xr:uid="{00000000-0005-0000-0000-000086020000}"/>
    <cellStyle name="Normal 4 4 4 2 2" xfId="783" xr:uid="{00000000-0005-0000-0000-000087020000}"/>
    <cellStyle name="Normal 4 4 4 3" xfId="582" xr:uid="{00000000-0005-0000-0000-000088020000}"/>
    <cellStyle name="Normal 4 4 4 3 2" xfId="784" xr:uid="{00000000-0005-0000-0000-000089020000}"/>
    <cellStyle name="Normal 4 4 4 4" xfId="785" xr:uid="{00000000-0005-0000-0000-00008A020000}"/>
    <cellStyle name="Normal 4 4 5" xfId="447" xr:uid="{00000000-0005-0000-0000-00008B020000}"/>
    <cellStyle name="Normal 4 4 5 2" xfId="786" xr:uid="{00000000-0005-0000-0000-00008C020000}"/>
    <cellStyle name="Normal 4 4 6" xfId="448" xr:uid="{00000000-0005-0000-0000-00008D020000}"/>
    <cellStyle name="Normal 4 4 6 2" xfId="787" xr:uid="{00000000-0005-0000-0000-00008E020000}"/>
    <cellStyle name="Normal 4 4 7" xfId="449" xr:uid="{00000000-0005-0000-0000-00008F020000}"/>
    <cellStyle name="Normal 4 4 7 2" xfId="788" xr:uid="{00000000-0005-0000-0000-000090020000}"/>
    <cellStyle name="Normal 4 4 8" xfId="583" xr:uid="{00000000-0005-0000-0000-000091020000}"/>
    <cellStyle name="Normal 4 4 8 2" xfId="789" xr:uid="{00000000-0005-0000-0000-000092020000}"/>
    <cellStyle name="Normal 4 4 9" xfId="790" xr:uid="{00000000-0005-0000-0000-000093020000}"/>
    <cellStyle name="Normal 4 5" xfId="73" xr:uid="{00000000-0005-0000-0000-000094020000}"/>
    <cellStyle name="Normal 4 5 2" xfId="450" xr:uid="{00000000-0005-0000-0000-000095020000}"/>
    <cellStyle name="Normal 4 5 2 2" xfId="791" xr:uid="{00000000-0005-0000-0000-000096020000}"/>
    <cellStyle name="Normal 4 5 3" xfId="584" xr:uid="{00000000-0005-0000-0000-000097020000}"/>
    <cellStyle name="Normal 4 5 3 2" xfId="792" xr:uid="{00000000-0005-0000-0000-000098020000}"/>
    <cellStyle name="Normal 4 5 4" xfId="793" xr:uid="{00000000-0005-0000-0000-000099020000}"/>
    <cellStyle name="Normal 4 6" xfId="451" xr:uid="{00000000-0005-0000-0000-00009A020000}"/>
    <cellStyle name="Normal 4 6 2" xfId="452" xr:uid="{00000000-0005-0000-0000-00009B020000}"/>
    <cellStyle name="Normal 4 6 2 2" xfId="794" xr:uid="{00000000-0005-0000-0000-00009C020000}"/>
    <cellStyle name="Normal 4 6 3" xfId="585" xr:uid="{00000000-0005-0000-0000-00009D020000}"/>
    <cellStyle name="Normal 4 6 3 2" xfId="795" xr:uid="{00000000-0005-0000-0000-00009E020000}"/>
    <cellStyle name="Normal 4 6 4" xfId="796" xr:uid="{00000000-0005-0000-0000-00009F020000}"/>
    <cellStyle name="Normal 4 7" xfId="453" xr:uid="{00000000-0005-0000-0000-0000A0020000}"/>
    <cellStyle name="Normal 4 7 2" xfId="797" xr:uid="{00000000-0005-0000-0000-0000A1020000}"/>
    <cellStyle name="Normal 4 8" xfId="454" xr:uid="{00000000-0005-0000-0000-0000A2020000}"/>
    <cellStyle name="Normal 4 9" xfId="455" xr:uid="{00000000-0005-0000-0000-0000A3020000}"/>
    <cellStyle name="Normal 4 9 2" xfId="798" xr:uid="{00000000-0005-0000-0000-0000A4020000}"/>
    <cellStyle name="Normal 5" xfId="19" xr:uid="{00000000-0005-0000-0000-0000A5020000}"/>
    <cellStyle name="Normal 5 2" xfId="296" xr:uid="{00000000-0005-0000-0000-0000A6020000}"/>
    <cellStyle name="Normal 6" xfId="102" xr:uid="{00000000-0005-0000-0000-0000A7020000}"/>
    <cellStyle name="Normal 6 10" xfId="799" xr:uid="{00000000-0005-0000-0000-0000A8020000}"/>
    <cellStyle name="Normal 6 2" xfId="250" xr:uid="{00000000-0005-0000-0000-0000A9020000}"/>
    <cellStyle name="Normal 6 2 2" xfId="456" xr:uid="{00000000-0005-0000-0000-0000AA020000}"/>
    <cellStyle name="Normal 6 2 2 2" xfId="457" xr:uid="{00000000-0005-0000-0000-0000AB020000}"/>
    <cellStyle name="Normal 6 2 2 2 2" xfId="800" xr:uid="{00000000-0005-0000-0000-0000AC020000}"/>
    <cellStyle name="Normal 6 2 2 3" xfId="586" xr:uid="{00000000-0005-0000-0000-0000AD020000}"/>
    <cellStyle name="Normal 6 2 2 3 2" xfId="801" xr:uid="{00000000-0005-0000-0000-0000AE020000}"/>
    <cellStyle name="Normal 6 2 2 4" xfId="802" xr:uid="{00000000-0005-0000-0000-0000AF020000}"/>
    <cellStyle name="Normal 6 2 3" xfId="458" xr:uid="{00000000-0005-0000-0000-0000B0020000}"/>
    <cellStyle name="Normal 6 2 3 2" xfId="459" xr:uid="{00000000-0005-0000-0000-0000B1020000}"/>
    <cellStyle name="Normal 6 2 3 2 2" xfId="803" xr:uid="{00000000-0005-0000-0000-0000B2020000}"/>
    <cellStyle name="Normal 6 2 3 3" xfId="587" xr:uid="{00000000-0005-0000-0000-0000B3020000}"/>
    <cellStyle name="Normal 6 2 3 3 2" xfId="804" xr:uid="{00000000-0005-0000-0000-0000B4020000}"/>
    <cellStyle name="Normal 6 2 3 4" xfId="805" xr:uid="{00000000-0005-0000-0000-0000B5020000}"/>
    <cellStyle name="Normal 6 2 4" xfId="460" xr:uid="{00000000-0005-0000-0000-0000B6020000}"/>
    <cellStyle name="Normal 6 2 4 2" xfId="806" xr:uid="{00000000-0005-0000-0000-0000B7020000}"/>
    <cellStyle name="Normal 6 2 5" xfId="461" xr:uid="{00000000-0005-0000-0000-0000B8020000}"/>
    <cellStyle name="Normal 6 2 5 2" xfId="807" xr:uid="{00000000-0005-0000-0000-0000B9020000}"/>
    <cellStyle name="Normal 6 2 6" xfId="462" xr:uid="{00000000-0005-0000-0000-0000BA020000}"/>
    <cellStyle name="Normal 6 2 6 2" xfId="808" xr:uid="{00000000-0005-0000-0000-0000BB020000}"/>
    <cellStyle name="Normal 6 2 7" xfId="588" xr:uid="{00000000-0005-0000-0000-0000BC020000}"/>
    <cellStyle name="Normal 6 2 7 2" xfId="809" xr:uid="{00000000-0005-0000-0000-0000BD020000}"/>
    <cellStyle name="Normal 6 2 8" xfId="810" xr:uid="{00000000-0005-0000-0000-0000BE020000}"/>
    <cellStyle name="Normal 6 3" xfId="297" xr:uid="{00000000-0005-0000-0000-0000BF020000}"/>
    <cellStyle name="Normal 6 3 2" xfId="463" xr:uid="{00000000-0005-0000-0000-0000C0020000}"/>
    <cellStyle name="Normal 6 3 2 2" xfId="464" xr:uid="{00000000-0005-0000-0000-0000C1020000}"/>
    <cellStyle name="Normal 6 3 2 2 2" xfId="811" xr:uid="{00000000-0005-0000-0000-0000C2020000}"/>
    <cellStyle name="Normal 6 3 2 3" xfId="589" xr:uid="{00000000-0005-0000-0000-0000C3020000}"/>
    <cellStyle name="Normal 6 3 2 3 2" xfId="812" xr:uid="{00000000-0005-0000-0000-0000C4020000}"/>
    <cellStyle name="Normal 6 3 2 4" xfId="813" xr:uid="{00000000-0005-0000-0000-0000C5020000}"/>
    <cellStyle name="Normal 6 3 3" xfId="465" xr:uid="{00000000-0005-0000-0000-0000C6020000}"/>
    <cellStyle name="Normal 6 3 3 2" xfId="466" xr:uid="{00000000-0005-0000-0000-0000C7020000}"/>
    <cellStyle name="Normal 6 3 3 2 2" xfId="814" xr:uid="{00000000-0005-0000-0000-0000C8020000}"/>
    <cellStyle name="Normal 6 3 3 3" xfId="590" xr:uid="{00000000-0005-0000-0000-0000C9020000}"/>
    <cellStyle name="Normal 6 3 3 3 2" xfId="815" xr:uid="{00000000-0005-0000-0000-0000CA020000}"/>
    <cellStyle name="Normal 6 3 3 4" xfId="816" xr:uid="{00000000-0005-0000-0000-0000CB020000}"/>
    <cellStyle name="Normal 6 3 4" xfId="467" xr:uid="{00000000-0005-0000-0000-0000CC020000}"/>
    <cellStyle name="Normal 6 3 4 2" xfId="817" xr:uid="{00000000-0005-0000-0000-0000CD020000}"/>
    <cellStyle name="Normal 6 3 5" xfId="468" xr:uid="{00000000-0005-0000-0000-0000CE020000}"/>
    <cellStyle name="Normal 6 3 5 2" xfId="818" xr:uid="{00000000-0005-0000-0000-0000CF020000}"/>
    <cellStyle name="Normal 6 3 6" xfId="469" xr:uid="{00000000-0005-0000-0000-0000D0020000}"/>
    <cellStyle name="Normal 6 3 6 2" xfId="819" xr:uid="{00000000-0005-0000-0000-0000D1020000}"/>
    <cellStyle name="Normal 6 3 7" xfId="591" xr:uid="{00000000-0005-0000-0000-0000D2020000}"/>
    <cellStyle name="Normal 6 3 7 2" xfId="820" xr:uid="{00000000-0005-0000-0000-0000D3020000}"/>
    <cellStyle name="Normal 6 3 8" xfId="821" xr:uid="{00000000-0005-0000-0000-0000D4020000}"/>
    <cellStyle name="Normal 6 4" xfId="470" xr:uid="{00000000-0005-0000-0000-0000D5020000}"/>
    <cellStyle name="Normal 6 4 2" xfId="471" xr:uid="{00000000-0005-0000-0000-0000D6020000}"/>
    <cellStyle name="Normal 6 4 2 2" xfId="822" xr:uid="{00000000-0005-0000-0000-0000D7020000}"/>
    <cellStyle name="Normal 6 4 3" xfId="592" xr:uid="{00000000-0005-0000-0000-0000D8020000}"/>
    <cellStyle name="Normal 6 4 3 2" xfId="823" xr:uid="{00000000-0005-0000-0000-0000D9020000}"/>
    <cellStyle name="Normal 6 4 4" xfId="824" xr:uid="{00000000-0005-0000-0000-0000DA020000}"/>
    <cellStyle name="Normal 6 5" xfId="472" xr:uid="{00000000-0005-0000-0000-0000DB020000}"/>
    <cellStyle name="Normal 6 5 2" xfId="473" xr:uid="{00000000-0005-0000-0000-0000DC020000}"/>
    <cellStyle name="Normal 6 5 2 2" xfId="825" xr:uid="{00000000-0005-0000-0000-0000DD020000}"/>
    <cellStyle name="Normal 6 5 3" xfId="593" xr:uid="{00000000-0005-0000-0000-0000DE020000}"/>
    <cellStyle name="Normal 6 5 3 2" xfId="826" xr:uid="{00000000-0005-0000-0000-0000DF020000}"/>
    <cellStyle name="Normal 6 5 4" xfId="827" xr:uid="{00000000-0005-0000-0000-0000E0020000}"/>
    <cellStyle name="Normal 6 6" xfId="474" xr:uid="{00000000-0005-0000-0000-0000E1020000}"/>
    <cellStyle name="Normal 6 6 2" xfId="828" xr:uid="{00000000-0005-0000-0000-0000E2020000}"/>
    <cellStyle name="Normal 6 7" xfId="475" xr:uid="{00000000-0005-0000-0000-0000E3020000}"/>
    <cellStyle name="Normal 6 7 2" xfId="829" xr:uid="{00000000-0005-0000-0000-0000E4020000}"/>
    <cellStyle name="Normal 6 8" xfId="476" xr:uid="{00000000-0005-0000-0000-0000E5020000}"/>
    <cellStyle name="Normal 6 8 2" xfId="830" xr:uid="{00000000-0005-0000-0000-0000E6020000}"/>
    <cellStyle name="Normal 6 9" xfId="594" xr:uid="{00000000-0005-0000-0000-0000E7020000}"/>
    <cellStyle name="Normal 6 9 2" xfId="831" xr:uid="{00000000-0005-0000-0000-0000E8020000}"/>
    <cellStyle name="Normal 7" xfId="26" xr:uid="{00000000-0005-0000-0000-0000E9020000}"/>
    <cellStyle name="Normal 7 10" xfId="477" xr:uid="{00000000-0005-0000-0000-0000EA020000}"/>
    <cellStyle name="Normal 7 10 2" xfId="832" xr:uid="{00000000-0005-0000-0000-0000EB020000}"/>
    <cellStyle name="Normal 7 11" xfId="595" xr:uid="{00000000-0005-0000-0000-0000EC020000}"/>
    <cellStyle name="Normal 7 11 2" xfId="833" xr:uid="{00000000-0005-0000-0000-0000ED020000}"/>
    <cellStyle name="Normal 7 12" xfId="834" xr:uid="{00000000-0005-0000-0000-0000EE020000}"/>
    <cellStyle name="Normal 7 2" xfId="251" xr:uid="{00000000-0005-0000-0000-0000EF020000}"/>
    <cellStyle name="Normal 7 2 2" xfId="478" xr:uid="{00000000-0005-0000-0000-0000F0020000}"/>
    <cellStyle name="Normal 7 2 2 2" xfId="479" xr:uid="{00000000-0005-0000-0000-0000F1020000}"/>
    <cellStyle name="Normal 7 2 2 2 2" xfId="835" xr:uid="{00000000-0005-0000-0000-0000F2020000}"/>
    <cellStyle name="Normal 7 2 2 3" xfId="596" xr:uid="{00000000-0005-0000-0000-0000F3020000}"/>
    <cellStyle name="Normal 7 2 2 3 2" xfId="836" xr:uid="{00000000-0005-0000-0000-0000F4020000}"/>
    <cellStyle name="Normal 7 2 2 4" xfId="837" xr:uid="{00000000-0005-0000-0000-0000F5020000}"/>
    <cellStyle name="Normal 7 2 3" xfId="480" xr:uid="{00000000-0005-0000-0000-0000F6020000}"/>
    <cellStyle name="Normal 7 2 3 2" xfId="481" xr:uid="{00000000-0005-0000-0000-0000F7020000}"/>
    <cellStyle name="Normal 7 2 3 2 2" xfId="838" xr:uid="{00000000-0005-0000-0000-0000F8020000}"/>
    <cellStyle name="Normal 7 2 3 3" xfId="597" xr:uid="{00000000-0005-0000-0000-0000F9020000}"/>
    <cellStyle name="Normal 7 2 3 3 2" xfId="839" xr:uid="{00000000-0005-0000-0000-0000FA020000}"/>
    <cellStyle name="Normal 7 2 3 4" xfId="840" xr:uid="{00000000-0005-0000-0000-0000FB020000}"/>
    <cellStyle name="Normal 7 2 4" xfId="482" xr:uid="{00000000-0005-0000-0000-0000FC020000}"/>
    <cellStyle name="Normal 7 2 4 2" xfId="841" xr:uid="{00000000-0005-0000-0000-0000FD020000}"/>
    <cellStyle name="Normal 7 2 5" xfId="483" xr:uid="{00000000-0005-0000-0000-0000FE020000}"/>
    <cellStyle name="Normal 7 2 5 2" xfId="842" xr:uid="{00000000-0005-0000-0000-0000FF020000}"/>
    <cellStyle name="Normal 7 2 6" xfId="484" xr:uid="{00000000-0005-0000-0000-000000030000}"/>
    <cellStyle name="Normal 7 2 6 2" xfId="843" xr:uid="{00000000-0005-0000-0000-000001030000}"/>
    <cellStyle name="Normal 7 2 7" xfId="598" xr:uid="{00000000-0005-0000-0000-000002030000}"/>
    <cellStyle name="Normal 7 2 7 2" xfId="844" xr:uid="{00000000-0005-0000-0000-000003030000}"/>
    <cellStyle name="Normal 7 2 8" xfId="845" xr:uid="{00000000-0005-0000-0000-000004030000}"/>
    <cellStyle name="Normal 7 3" xfId="252" xr:uid="{00000000-0005-0000-0000-000005030000}"/>
    <cellStyle name="Normal 7 3 2" xfId="485" xr:uid="{00000000-0005-0000-0000-000006030000}"/>
    <cellStyle name="Normal 7 3 2 2" xfId="486" xr:uid="{00000000-0005-0000-0000-000007030000}"/>
    <cellStyle name="Normal 7 3 2 2 2" xfId="846" xr:uid="{00000000-0005-0000-0000-000008030000}"/>
    <cellStyle name="Normal 7 3 2 3" xfId="599" xr:uid="{00000000-0005-0000-0000-000009030000}"/>
    <cellStyle name="Normal 7 3 2 3 2" xfId="847" xr:uid="{00000000-0005-0000-0000-00000A030000}"/>
    <cellStyle name="Normal 7 3 2 4" xfId="848" xr:uid="{00000000-0005-0000-0000-00000B030000}"/>
    <cellStyle name="Normal 7 3 3" xfId="487" xr:uid="{00000000-0005-0000-0000-00000C030000}"/>
    <cellStyle name="Normal 7 3 3 2" xfId="488" xr:uid="{00000000-0005-0000-0000-00000D030000}"/>
    <cellStyle name="Normal 7 3 3 2 2" xfId="849" xr:uid="{00000000-0005-0000-0000-00000E030000}"/>
    <cellStyle name="Normal 7 3 3 3" xfId="600" xr:uid="{00000000-0005-0000-0000-00000F030000}"/>
    <cellStyle name="Normal 7 3 3 3 2" xfId="850" xr:uid="{00000000-0005-0000-0000-000010030000}"/>
    <cellStyle name="Normal 7 3 3 4" xfId="851" xr:uid="{00000000-0005-0000-0000-000011030000}"/>
    <cellStyle name="Normal 7 3 4" xfId="489" xr:uid="{00000000-0005-0000-0000-000012030000}"/>
    <cellStyle name="Normal 7 3 4 2" xfId="852" xr:uid="{00000000-0005-0000-0000-000013030000}"/>
    <cellStyle name="Normal 7 3 5" xfId="490" xr:uid="{00000000-0005-0000-0000-000014030000}"/>
    <cellStyle name="Normal 7 3 5 2" xfId="853" xr:uid="{00000000-0005-0000-0000-000015030000}"/>
    <cellStyle name="Normal 7 3 6" xfId="491" xr:uid="{00000000-0005-0000-0000-000016030000}"/>
    <cellStyle name="Normal 7 3 6 2" xfId="854" xr:uid="{00000000-0005-0000-0000-000017030000}"/>
    <cellStyle name="Normal 7 3 7" xfId="601" xr:uid="{00000000-0005-0000-0000-000018030000}"/>
    <cellStyle name="Normal 7 3 7 2" xfId="855" xr:uid="{00000000-0005-0000-0000-000019030000}"/>
    <cellStyle name="Normal 7 3 8" xfId="856" xr:uid="{00000000-0005-0000-0000-00001A030000}"/>
    <cellStyle name="Normal 7 4" xfId="303" xr:uid="{00000000-0005-0000-0000-00001B030000}"/>
    <cellStyle name="Normal 7 4 2" xfId="492" xr:uid="{00000000-0005-0000-0000-00001C030000}"/>
    <cellStyle name="Normal 7 4 2 2" xfId="493" xr:uid="{00000000-0005-0000-0000-00001D030000}"/>
    <cellStyle name="Normal 7 4 2 2 2" xfId="857" xr:uid="{00000000-0005-0000-0000-00001E030000}"/>
    <cellStyle name="Normal 7 4 2 3" xfId="602" xr:uid="{00000000-0005-0000-0000-00001F030000}"/>
    <cellStyle name="Normal 7 4 2 3 2" xfId="858" xr:uid="{00000000-0005-0000-0000-000020030000}"/>
    <cellStyle name="Normal 7 4 2 4" xfId="859" xr:uid="{00000000-0005-0000-0000-000021030000}"/>
    <cellStyle name="Normal 7 4 3" xfId="494" xr:uid="{00000000-0005-0000-0000-000022030000}"/>
    <cellStyle name="Normal 7 4 3 2" xfId="495" xr:uid="{00000000-0005-0000-0000-000023030000}"/>
    <cellStyle name="Normal 7 4 3 2 2" xfId="860" xr:uid="{00000000-0005-0000-0000-000024030000}"/>
    <cellStyle name="Normal 7 4 3 3" xfId="603" xr:uid="{00000000-0005-0000-0000-000025030000}"/>
    <cellStyle name="Normal 7 4 3 3 2" xfId="861" xr:uid="{00000000-0005-0000-0000-000026030000}"/>
    <cellStyle name="Normal 7 4 3 4" xfId="862" xr:uid="{00000000-0005-0000-0000-000027030000}"/>
    <cellStyle name="Normal 7 4 4" xfId="496" xr:uid="{00000000-0005-0000-0000-000028030000}"/>
    <cellStyle name="Normal 7 4 4 2" xfId="863" xr:uid="{00000000-0005-0000-0000-000029030000}"/>
    <cellStyle name="Normal 7 4 5" xfId="497" xr:uid="{00000000-0005-0000-0000-00002A030000}"/>
    <cellStyle name="Normal 7 4 5 2" xfId="864" xr:uid="{00000000-0005-0000-0000-00002B030000}"/>
    <cellStyle name="Normal 7 4 6" xfId="498" xr:uid="{00000000-0005-0000-0000-00002C030000}"/>
    <cellStyle name="Normal 7 4 6 2" xfId="865" xr:uid="{00000000-0005-0000-0000-00002D030000}"/>
    <cellStyle name="Normal 7 4 7" xfId="604" xr:uid="{00000000-0005-0000-0000-00002E030000}"/>
    <cellStyle name="Normal 7 4 7 2" xfId="866" xr:uid="{00000000-0005-0000-0000-00002F030000}"/>
    <cellStyle name="Normal 7 4 8" xfId="867" xr:uid="{00000000-0005-0000-0000-000030030000}"/>
    <cellStyle name="Normal 7 5" xfId="499" xr:uid="{00000000-0005-0000-0000-000031030000}"/>
    <cellStyle name="Normal 7 5 2" xfId="500" xr:uid="{00000000-0005-0000-0000-000032030000}"/>
    <cellStyle name="Normal 7 5 2 2" xfId="868" xr:uid="{00000000-0005-0000-0000-000033030000}"/>
    <cellStyle name="Normal 7 5 3" xfId="605" xr:uid="{00000000-0005-0000-0000-000034030000}"/>
    <cellStyle name="Normal 7 5 3 2" xfId="869" xr:uid="{00000000-0005-0000-0000-000035030000}"/>
    <cellStyle name="Normal 7 5 4" xfId="870" xr:uid="{00000000-0005-0000-0000-000036030000}"/>
    <cellStyle name="Normal 7 6" xfId="501" xr:uid="{00000000-0005-0000-0000-000037030000}"/>
    <cellStyle name="Normal 7 6 2" xfId="502" xr:uid="{00000000-0005-0000-0000-000038030000}"/>
    <cellStyle name="Normal 7 6 2 2" xfId="871" xr:uid="{00000000-0005-0000-0000-000039030000}"/>
    <cellStyle name="Normal 7 6 3" xfId="606" xr:uid="{00000000-0005-0000-0000-00003A030000}"/>
    <cellStyle name="Normal 7 6 3 2" xfId="872" xr:uid="{00000000-0005-0000-0000-00003B030000}"/>
    <cellStyle name="Normal 7 6 4" xfId="873" xr:uid="{00000000-0005-0000-0000-00003C030000}"/>
    <cellStyle name="Normal 7 7" xfId="503" xr:uid="{00000000-0005-0000-0000-00003D030000}"/>
    <cellStyle name="Normal 7 7 2" xfId="874" xr:uid="{00000000-0005-0000-0000-00003E030000}"/>
    <cellStyle name="Normal 7 8" xfId="504" xr:uid="{00000000-0005-0000-0000-00003F030000}"/>
    <cellStyle name="Normal 7 8 2" xfId="875" xr:uid="{00000000-0005-0000-0000-000040030000}"/>
    <cellStyle name="Normal 7 9" xfId="505" xr:uid="{00000000-0005-0000-0000-000041030000}"/>
    <cellStyle name="Normal 7 9 2" xfId="876" xr:uid="{00000000-0005-0000-0000-000042030000}"/>
    <cellStyle name="Normal 8" xfId="253" xr:uid="{00000000-0005-0000-0000-000043030000}"/>
    <cellStyle name="Normal 8 2" xfId="506" xr:uid="{00000000-0005-0000-0000-000044030000}"/>
    <cellStyle name="Normal 8 2 2" xfId="507" xr:uid="{00000000-0005-0000-0000-000045030000}"/>
    <cellStyle name="Normal 8 2 2 2" xfId="877" xr:uid="{00000000-0005-0000-0000-000046030000}"/>
    <cellStyle name="Normal 8 2 3" xfId="607" xr:uid="{00000000-0005-0000-0000-000047030000}"/>
    <cellStyle name="Normal 8 2 3 2" xfId="878" xr:uid="{00000000-0005-0000-0000-000048030000}"/>
    <cellStyle name="Normal 8 2 4" xfId="879" xr:uid="{00000000-0005-0000-0000-000049030000}"/>
    <cellStyle name="Normal 8 3" xfId="508" xr:uid="{00000000-0005-0000-0000-00004A030000}"/>
    <cellStyle name="Normal 8 3 2" xfId="509" xr:uid="{00000000-0005-0000-0000-00004B030000}"/>
    <cellStyle name="Normal 8 3 2 2" xfId="880" xr:uid="{00000000-0005-0000-0000-00004C030000}"/>
    <cellStyle name="Normal 8 3 3" xfId="608" xr:uid="{00000000-0005-0000-0000-00004D030000}"/>
    <cellStyle name="Normal 8 3 3 2" xfId="881" xr:uid="{00000000-0005-0000-0000-00004E030000}"/>
    <cellStyle name="Normal 8 3 4" xfId="882" xr:uid="{00000000-0005-0000-0000-00004F030000}"/>
    <cellStyle name="Normal 8 4" xfId="510" xr:uid="{00000000-0005-0000-0000-000050030000}"/>
    <cellStyle name="Normal 8 4 2" xfId="883" xr:uid="{00000000-0005-0000-0000-000051030000}"/>
    <cellStyle name="Normal 8 5" xfId="511" xr:uid="{00000000-0005-0000-0000-000052030000}"/>
    <cellStyle name="Normal 8 5 2" xfId="884" xr:uid="{00000000-0005-0000-0000-000053030000}"/>
    <cellStyle name="Normal 8 6" xfId="512" xr:uid="{00000000-0005-0000-0000-000054030000}"/>
    <cellStyle name="Normal 8 6 2" xfId="885" xr:uid="{00000000-0005-0000-0000-000055030000}"/>
    <cellStyle name="Normal 8 7" xfId="609" xr:uid="{00000000-0005-0000-0000-000056030000}"/>
    <cellStyle name="Normal 8 7 2" xfId="886" xr:uid="{00000000-0005-0000-0000-000057030000}"/>
    <cellStyle name="Normal 8 8" xfId="887" xr:uid="{00000000-0005-0000-0000-000058030000}"/>
    <cellStyle name="Normal 9" xfId="301" xr:uid="{00000000-0005-0000-0000-000059030000}"/>
    <cellStyle name="Normal_CADENAS" xfId="20" xr:uid="{00000000-0005-0000-0000-00005A030000}"/>
    <cellStyle name="Notas" xfId="969" builtinId="10" customBuiltin="1"/>
    <cellStyle name="Notas 2" xfId="254" xr:uid="{00000000-0005-0000-0000-00005C030000}"/>
    <cellStyle name="Notas 3" xfId="255" xr:uid="{00000000-0005-0000-0000-00005D030000}"/>
    <cellStyle name="Note" xfId="96" xr:uid="{00000000-0005-0000-0000-00005E030000}"/>
    <cellStyle name="Oculto" xfId="298" xr:uid="{00000000-0005-0000-0000-00005F030000}"/>
    <cellStyle name="Otra hoja" xfId="299" xr:uid="{00000000-0005-0000-0000-000060030000}"/>
    <cellStyle name="Output" xfId="66" xr:uid="{00000000-0005-0000-0000-000061030000}"/>
    <cellStyle name="Porcentaje" xfId="24" builtinId="5"/>
    <cellStyle name="Porcentaje 2" xfId="32" xr:uid="{00000000-0005-0000-0000-000063030000}"/>
    <cellStyle name="Porcentual 2" xfId="33" xr:uid="{00000000-0005-0000-0000-000064030000}"/>
    <cellStyle name="Porcentual 2 2" xfId="67" xr:uid="{00000000-0005-0000-0000-000065030000}"/>
    <cellStyle name="Porcentual 2 3" xfId="70" xr:uid="{00000000-0005-0000-0000-000066030000}"/>
    <cellStyle name="Porcentual 3" xfId="71" xr:uid="{00000000-0005-0000-0000-000067030000}"/>
    <cellStyle name="Porcentual 3 2" xfId="513" xr:uid="{00000000-0005-0000-0000-000068030000}"/>
    <cellStyle name="Porcentual 3 3" xfId="514" xr:uid="{00000000-0005-0000-0000-000069030000}"/>
    <cellStyle name="Porcentual 4" xfId="104" xr:uid="{00000000-0005-0000-0000-00006A030000}"/>
    <cellStyle name="Porcentual 4 2" xfId="256" xr:uid="{00000000-0005-0000-0000-00006B030000}"/>
    <cellStyle name="Porcentual 4 2 2" xfId="515" xr:uid="{00000000-0005-0000-0000-00006C030000}"/>
    <cellStyle name="Porcentual 4 2 2 2" xfId="516" xr:uid="{00000000-0005-0000-0000-00006D030000}"/>
    <cellStyle name="Porcentual 4 2 2 2 2" xfId="888" xr:uid="{00000000-0005-0000-0000-00006E030000}"/>
    <cellStyle name="Porcentual 4 2 2 3" xfId="610" xr:uid="{00000000-0005-0000-0000-00006F030000}"/>
    <cellStyle name="Porcentual 4 2 2 3 2" xfId="889" xr:uid="{00000000-0005-0000-0000-000070030000}"/>
    <cellStyle name="Porcentual 4 2 2 4" xfId="890" xr:uid="{00000000-0005-0000-0000-000071030000}"/>
    <cellStyle name="Porcentual 4 2 3" xfId="517" xr:uid="{00000000-0005-0000-0000-000072030000}"/>
    <cellStyle name="Porcentual 4 2 3 2" xfId="518" xr:uid="{00000000-0005-0000-0000-000073030000}"/>
    <cellStyle name="Porcentual 4 2 3 2 2" xfId="891" xr:uid="{00000000-0005-0000-0000-000074030000}"/>
    <cellStyle name="Porcentual 4 2 3 3" xfId="611" xr:uid="{00000000-0005-0000-0000-000075030000}"/>
    <cellStyle name="Porcentual 4 2 3 3 2" xfId="892" xr:uid="{00000000-0005-0000-0000-000076030000}"/>
    <cellStyle name="Porcentual 4 2 3 4" xfId="893" xr:uid="{00000000-0005-0000-0000-000077030000}"/>
    <cellStyle name="Porcentual 4 2 4" xfId="519" xr:uid="{00000000-0005-0000-0000-000078030000}"/>
    <cellStyle name="Porcentual 4 2 4 2" xfId="894" xr:uid="{00000000-0005-0000-0000-000079030000}"/>
    <cellStyle name="Porcentual 4 2 5" xfId="520" xr:uid="{00000000-0005-0000-0000-00007A030000}"/>
    <cellStyle name="Porcentual 4 2 5 2" xfId="895" xr:uid="{00000000-0005-0000-0000-00007B030000}"/>
    <cellStyle name="Porcentual 4 2 6" xfId="521" xr:uid="{00000000-0005-0000-0000-00007C030000}"/>
    <cellStyle name="Porcentual 4 2 6 2" xfId="896" xr:uid="{00000000-0005-0000-0000-00007D030000}"/>
    <cellStyle name="Porcentual 4 2 7" xfId="612" xr:uid="{00000000-0005-0000-0000-00007E030000}"/>
    <cellStyle name="Porcentual 4 2 7 2" xfId="897" xr:uid="{00000000-0005-0000-0000-00007F030000}"/>
    <cellStyle name="Porcentual 4 2 8" xfId="898" xr:uid="{00000000-0005-0000-0000-000080030000}"/>
    <cellStyle name="Porcentual 4 3" xfId="522" xr:uid="{00000000-0005-0000-0000-000081030000}"/>
    <cellStyle name="Porcentual 4 3 2" xfId="523" xr:uid="{00000000-0005-0000-0000-000082030000}"/>
    <cellStyle name="Porcentual 4 3 2 2" xfId="899" xr:uid="{00000000-0005-0000-0000-000083030000}"/>
    <cellStyle name="Porcentual 4 3 3" xfId="613" xr:uid="{00000000-0005-0000-0000-000084030000}"/>
    <cellStyle name="Porcentual 4 3 3 2" xfId="900" xr:uid="{00000000-0005-0000-0000-000085030000}"/>
    <cellStyle name="Porcentual 4 3 4" xfId="901" xr:uid="{00000000-0005-0000-0000-000086030000}"/>
    <cellStyle name="Porcentual 4 4" xfId="524" xr:uid="{00000000-0005-0000-0000-000087030000}"/>
    <cellStyle name="Porcentual 4 4 2" xfId="525" xr:uid="{00000000-0005-0000-0000-000088030000}"/>
    <cellStyle name="Porcentual 4 4 2 2" xfId="902" xr:uid="{00000000-0005-0000-0000-000089030000}"/>
    <cellStyle name="Porcentual 4 4 3" xfId="614" xr:uid="{00000000-0005-0000-0000-00008A030000}"/>
    <cellStyle name="Porcentual 4 4 3 2" xfId="903" xr:uid="{00000000-0005-0000-0000-00008B030000}"/>
    <cellStyle name="Porcentual 4 4 4" xfId="904" xr:uid="{00000000-0005-0000-0000-00008C030000}"/>
    <cellStyle name="Porcentual 4 5" xfId="526" xr:uid="{00000000-0005-0000-0000-00008D030000}"/>
    <cellStyle name="Porcentual 4 5 2" xfId="905" xr:uid="{00000000-0005-0000-0000-00008E030000}"/>
    <cellStyle name="Porcentual 4 6" xfId="527" xr:uid="{00000000-0005-0000-0000-00008F030000}"/>
    <cellStyle name="Porcentual 4 6 2" xfId="906" xr:uid="{00000000-0005-0000-0000-000090030000}"/>
    <cellStyle name="Porcentual 4 7" xfId="528" xr:uid="{00000000-0005-0000-0000-000091030000}"/>
    <cellStyle name="Porcentual 4 7 2" xfId="907" xr:uid="{00000000-0005-0000-0000-000092030000}"/>
    <cellStyle name="Porcentual 4 8" xfId="615" xr:uid="{00000000-0005-0000-0000-000093030000}"/>
    <cellStyle name="Porcentual 4 8 2" xfId="908" xr:uid="{00000000-0005-0000-0000-000094030000}"/>
    <cellStyle name="Porcentual 4 9" xfId="909" xr:uid="{00000000-0005-0000-0000-000095030000}"/>
    <cellStyle name="Porcentual 5" xfId="105" xr:uid="{00000000-0005-0000-0000-000096030000}"/>
    <cellStyle name="Porcentual 5 2" xfId="529" xr:uid="{00000000-0005-0000-0000-000097030000}"/>
    <cellStyle name="Porcentual 5 2 2" xfId="530" xr:uid="{00000000-0005-0000-0000-000098030000}"/>
    <cellStyle name="Porcentual 5 2 2 2" xfId="910" xr:uid="{00000000-0005-0000-0000-000099030000}"/>
    <cellStyle name="Porcentual 5 2 3" xfId="616" xr:uid="{00000000-0005-0000-0000-00009A030000}"/>
    <cellStyle name="Porcentual 5 2 3 2" xfId="911" xr:uid="{00000000-0005-0000-0000-00009B030000}"/>
    <cellStyle name="Porcentual 5 2 4" xfId="912" xr:uid="{00000000-0005-0000-0000-00009C030000}"/>
    <cellStyle name="Porcentual 5 3" xfId="531" xr:uid="{00000000-0005-0000-0000-00009D030000}"/>
    <cellStyle name="Porcentual 5 3 2" xfId="532" xr:uid="{00000000-0005-0000-0000-00009E030000}"/>
    <cellStyle name="Porcentual 5 3 2 2" xfId="913" xr:uid="{00000000-0005-0000-0000-00009F030000}"/>
    <cellStyle name="Porcentual 5 3 3" xfId="617" xr:uid="{00000000-0005-0000-0000-0000A0030000}"/>
    <cellStyle name="Porcentual 5 3 3 2" xfId="914" xr:uid="{00000000-0005-0000-0000-0000A1030000}"/>
    <cellStyle name="Porcentual 5 3 4" xfId="915" xr:uid="{00000000-0005-0000-0000-0000A2030000}"/>
    <cellStyle name="Porcentual 5 4" xfId="533" xr:uid="{00000000-0005-0000-0000-0000A3030000}"/>
    <cellStyle name="Porcentual 5 4 2" xfId="916" xr:uid="{00000000-0005-0000-0000-0000A4030000}"/>
    <cellStyle name="Porcentual 5 5" xfId="534" xr:uid="{00000000-0005-0000-0000-0000A5030000}"/>
    <cellStyle name="Porcentual 5 5 2" xfId="917" xr:uid="{00000000-0005-0000-0000-0000A6030000}"/>
    <cellStyle name="Porcentual 5 6" xfId="535" xr:uid="{00000000-0005-0000-0000-0000A7030000}"/>
    <cellStyle name="Porcentual 5 6 2" xfId="918" xr:uid="{00000000-0005-0000-0000-0000A8030000}"/>
    <cellStyle name="Porcentual 5 7" xfId="618" xr:uid="{00000000-0005-0000-0000-0000A9030000}"/>
    <cellStyle name="Porcentual 5 7 2" xfId="919" xr:uid="{00000000-0005-0000-0000-0000AA030000}"/>
    <cellStyle name="Porcentual 5 8" xfId="920" xr:uid="{00000000-0005-0000-0000-0000AB030000}"/>
    <cellStyle name="Porcentual 6" xfId="283" xr:uid="{00000000-0005-0000-0000-0000AC030000}"/>
    <cellStyle name="Porcentual 6 2" xfId="536" xr:uid="{00000000-0005-0000-0000-0000AD030000}"/>
    <cellStyle name="Porcentual 6 2 2" xfId="537" xr:uid="{00000000-0005-0000-0000-0000AE030000}"/>
    <cellStyle name="Porcentual 6 2 2 2" xfId="921" xr:uid="{00000000-0005-0000-0000-0000AF030000}"/>
    <cellStyle name="Porcentual 6 2 3" xfId="619" xr:uid="{00000000-0005-0000-0000-0000B0030000}"/>
    <cellStyle name="Porcentual 6 2 3 2" xfId="922" xr:uid="{00000000-0005-0000-0000-0000B1030000}"/>
    <cellStyle name="Porcentual 6 2 4" xfId="923" xr:uid="{00000000-0005-0000-0000-0000B2030000}"/>
    <cellStyle name="Porcentual 6 3" xfId="538" xr:uid="{00000000-0005-0000-0000-0000B3030000}"/>
    <cellStyle name="Porcentual 6 3 2" xfId="539" xr:uid="{00000000-0005-0000-0000-0000B4030000}"/>
    <cellStyle name="Porcentual 6 3 2 2" xfId="924" xr:uid="{00000000-0005-0000-0000-0000B5030000}"/>
    <cellStyle name="Porcentual 6 3 3" xfId="620" xr:uid="{00000000-0005-0000-0000-0000B6030000}"/>
    <cellStyle name="Porcentual 6 3 3 2" xfId="925" xr:uid="{00000000-0005-0000-0000-0000B7030000}"/>
    <cellStyle name="Porcentual 6 3 4" xfId="926" xr:uid="{00000000-0005-0000-0000-0000B8030000}"/>
    <cellStyle name="Porcentual 6 4" xfId="540" xr:uid="{00000000-0005-0000-0000-0000B9030000}"/>
    <cellStyle name="Porcentual 6 4 2" xfId="927" xr:uid="{00000000-0005-0000-0000-0000BA030000}"/>
    <cellStyle name="Porcentual 6 5" xfId="541" xr:uid="{00000000-0005-0000-0000-0000BB030000}"/>
    <cellStyle name="Porcentual 6 5 2" xfId="928" xr:uid="{00000000-0005-0000-0000-0000BC030000}"/>
    <cellStyle name="Porcentual 6 6" xfId="542" xr:uid="{00000000-0005-0000-0000-0000BD030000}"/>
    <cellStyle name="Porcentual 6 6 2" xfId="929" xr:uid="{00000000-0005-0000-0000-0000BE030000}"/>
    <cellStyle name="Porcentual 6 7" xfId="621" xr:uid="{00000000-0005-0000-0000-0000BF030000}"/>
    <cellStyle name="Porcentual 6 7 2" xfId="930" xr:uid="{00000000-0005-0000-0000-0000C0030000}"/>
    <cellStyle name="Porcentual 6 8" xfId="931" xr:uid="{00000000-0005-0000-0000-0000C1030000}"/>
    <cellStyle name="Salida" xfId="965" builtinId="21" customBuiltin="1"/>
    <cellStyle name="Salida 2" xfId="257" xr:uid="{00000000-0005-0000-0000-0000C3030000}"/>
    <cellStyle name="Salida 3" xfId="258" xr:uid="{00000000-0005-0000-0000-0000C4030000}"/>
    <cellStyle name="Salida 4" xfId="259" xr:uid="{00000000-0005-0000-0000-0000C5030000}"/>
    <cellStyle name="Texto de advertencia" xfId="968" builtinId="11" customBuiltin="1"/>
    <cellStyle name="Texto de advertencia 2" xfId="260" xr:uid="{00000000-0005-0000-0000-0000C7030000}"/>
    <cellStyle name="Texto de advertencia 3" xfId="261" xr:uid="{00000000-0005-0000-0000-0000C8030000}"/>
    <cellStyle name="Texto explicativo" xfId="970" builtinId="53" customBuiltin="1"/>
    <cellStyle name="Texto explicativo 2" xfId="262" xr:uid="{00000000-0005-0000-0000-0000CA030000}"/>
    <cellStyle name="Texto explicativo 3" xfId="263" xr:uid="{00000000-0005-0000-0000-0000CB030000}"/>
    <cellStyle name="Texto explicativo 4" xfId="264" xr:uid="{00000000-0005-0000-0000-0000CC030000}"/>
    <cellStyle name="Title" xfId="68" xr:uid="{00000000-0005-0000-0000-0000CD030000}"/>
    <cellStyle name="Título 1 2" xfId="265" xr:uid="{00000000-0005-0000-0000-0000CE030000}"/>
    <cellStyle name="Título 1 3" xfId="266" xr:uid="{00000000-0005-0000-0000-0000CF030000}"/>
    <cellStyle name="Título 1 4" xfId="267" xr:uid="{00000000-0005-0000-0000-0000D0030000}"/>
    <cellStyle name="Título 2" xfId="959" builtinId="17" customBuiltin="1"/>
    <cellStyle name="Título 2 2" xfId="268" xr:uid="{00000000-0005-0000-0000-0000D2030000}"/>
    <cellStyle name="Título 2 3" xfId="269" xr:uid="{00000000-0005-0000-0000-0000D3030000}"/>
    <cellStyle name="Título 2 4" xfId="270" xr:uid="{00000000-0005-0000-0000-0000D4030000}"/>
    <cellStyle name="Título 3" xfId="960" builtinId="18" customBuiltin="1"/>
    <cellStyle name="Título 3 2" xfId="271" xr:uid="{00000000-0005-0000-0000-0000D6030000}"/>
    <cellStyle name="Título 3 3" xfId="272" xr:uid="{00000000-0005-0000-0000-0000D7030000}"/>
    <cellStyle name="Título 3 4" xfId="273" xr:uid="{00000000-0005-0000-0000-0000D8030000}"/>
    <cellStyle name="Título 4" xfId="274" xr:uid="{00000000-0005-0000-0000-0000D9030000}"/>
    <cellStyle name="Título 5" xfId="275" xr:uid="{00000000-0005-0000-0000-0000DA030000}"/>
    <cellStyle name="Título 6" xfId="276" xr:uid="{00000000-0005-0000-0000-0000DB030000}"/>
    <cellStyle name="Título 7" xfId="996" xr:uid="{00000000-0005-0000-0000-0000DC030000}"/>
    <cellStyle name="Total" xfId="971" builtinId="25" customBuiltin="1"/>
    <cellStyle name="Total 2" xfId="277" xr:uid="{00000000-0005-0000-0000-0000DE030000}"/>
    <cellStyle name="Total 3" xfId="278" xr:uid="{00000000-0005-0000-0000-0000DF030000}"/>
    <cellStyle name="Total 4" xfId="279" xr:uid="{00000000-0005-0000-0000-0000E0030000}"/>
    <cellStyle name="Total 5" xfId="280" xr:uid="{00000000-0005-0000-0000-0000E1030000}"/>
    <cellStyle name="Total 6" xfId="281" xr:uid="{00000000-0005-0000-0000-0000E2030000}"/>
    <cellStyle name="Total 7" xfId="34" xr:uid="{00000000-0005-0000-0000-0000E3030000}"/>
    <cellStyle name="Warning Text" xfId="97" xr:uid="{00000000-0005-0000-0000-0000E4030000}"/>
  </cellStyles>
  <dxfs count="1">
    <dxf>
      <numFmt numFmtId="170" formatCode="_(&quot;$&quot;\ * #,##0_);_(&quot;$&quot;\ * \(#,##0\);_(&quot;$&quot;\ * &quot;-&quot;??_);_(@_)"/>
    </dxf>
  </dxfs>
  <tableStyles count="0" defaultTableStyle="TableStyleMedium9" defaultPivotStyle="PivotStyleLight16"/>
  <colors>
    <mruColors>
      <color rgb="FFFFFF99"/>
      <color rgb="FF99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2.xml"/><Relationship Id="rId118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externalLink" Target="externalLinks/externalLink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2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3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externalLink" Target="externalLinks/externalLink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645215</xdr:colOff>
      <xdr:row>1</xdr:row>
      <xdr:rowOff>13666</xdr:rowOff>
    </xdr:from>
    <xdr:to>
      <xdr:col>7</xdr:col>
      <xdr:colOff>876355</xdr:colOff>
      <xdr:row>7</xdr:row>
      <xdr:rowOff>105879</xdr:rowOff>
    </xdr:to>
    <xdr:pic>
      <xdr:nvPicPr>
        <xdr:cNvPr id="2" name="1 Imagen" descr="logocr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3215" y="204166"/>
          <a:ext cx="2517140" cy="115570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0</xdr:colOff>
      <xdr:row>15</xdr:row>
      <xdr:rowOff>140804</xdr:rowOff>
    </xdr:from>
    <xdr:ext cx="1350065" cy="264560"/>
    <xdr:sp macro="[0]!Conexión_STN6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770283" y="3462130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Conexión</a:t>
          </a:r>
          <a:r>
            <a:rPr lang="es-CO" sz="1100" baseline="0"/>
            <a:t> al STN</a:t>
          </a:r>
          <a:r>
            <a:rPr lang="es-CO" sz="500" baseline="0"/>
            <a:t>(500 KV)</a:t>
          </a:r>
          <a:endParaRPr lang="es-CO" sz="1100"/>
        </a:p>
      </xdr:txBody>
    </xdr:sp>
    <xdr:clientData/>
  </xdr:oneCellAnchor>
  <xdr:oneCellAnchor>
    <xdr:from>
      <xdr:col>1</xdr:col>
      <xdr:colOff>8282</xdr:colOff>
      <xdr:row>19</xdr:row>
      <xdr:rowOff>74542</xdr:rowOff>
    </xdr:from>
    <xdr:ext cx="1350065" cy="264560"/>
    <xdr:sp macro="[0]!Nivel_4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778565" y="4124738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Nivel 4</a:t>
          </a:r>
        </a:p>
      </xdr:txBody>
    </xdr:sp>
    <xdr:clientData/>
  </xdr:oneCellAnchor>
  <xdr:oneCellAnchor>
    <xdr:from>
      <xdr:col>1</xdr:col>
      <xdr:colOff>16565</xdr:colOff>
      <xdr:row>21</xdr:row>
      <xdr:rowOff>66261</xdr:rowOff>
    </xdr:from>
    <xdr:ext cx="1350065" cy="264560"/>
    <xdr:sp macro="[0]!Nivel_3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786848" y="4464326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Nivel 3</a:t>
          </a:r>
          <a:endParaRPr lang="es-CO">
            <a:effectLst/>
          </a:endParaRPr>
        </a:p>
      </xdr:txBody>
    </xdr:sp>
    <xdr:clientData/>
  </xdr:oneCellAnchor>
  <xdr:oneCellAnchor>
    <xdr:from>
      <xdr:col>1</xdr:col>
      <xdr:colOff>24848</xdr:colOff>
      <xdr:row>23</xdr:row>
      <xdr:rowOff>24846</xdr:rowOff>
    </xdr:from>
    <xdr:ext cx="1350065" cy="264560"/>
    <xdr:sp macro="[0]!Nivel_2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795131" y="4828759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Nivel 2</a:t>
          </a:r>
          <a:endParaRPr lang="es-CO">
            <a:effectLst/>
          </a:endParaRPr>
        </a:p>
      </xdr:txBody>
    </xdr:sp>
    <xdr:clientData/>
  </xdr:oneCellAnchor>
  <xdr:oneCellAnchor>
    <xdr:from>
      <xdr:col>1</xdr:col>
      <xdr:colOff>33131</xdr:colOff>
      <xdr:row>24</xdr:row>
      <xdr:rowOff>182216</xdr:rowOff>
    </xdr:from>
    <xdr:ext cx="1350065" cy="264560"/>
    <xdr:sp macro="[0]!Equipos" textlink="">
      <xdr:nvSpPr>
        <xdr:cNvPr id="11" name="CuadroText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803414" y="5176629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Equipos</a:t>
          </a:r>
        </a:p>
      </xdr:txBody>
    </xdr:sp>
    <xdr:clientData/>
  </xdr:oneCellAnchor>
  <xdr:oneCellAnchor>
    <xdr:from>
      <xdr:col>4</xdr:col>
      <xdr:colOff>438979</xdr:colOff>
      <xdr:row>15</xdr:row>
      <xdr:rowOff>149086</xdr:rowOff>
    </xdr:from>
    <xdr:ext cx="1350065" cy="264560"/>
    <xdr:sp macro="[0]!Linea_nivel_4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3486979" y="4050195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Nivel 4</a:t>
          </a:r>
        </a:p>
      </xdr:txBody>
    </xdr:sp>
    <xdr:clientData/>
  </xdr:oneCellAnchor>
  <xdr:oneCellAnchor>
    <xdr:from>
      <xdr:col>4</xdr:col>
      <xdr:colOff>438978</xdr:colOff>
      <xdr:row>17</xdr:row>
      <xdr:rowOff>182217</xdr:rowOff>
    </xdr:from>
    <xdr:ext cx="1350065" cy="264560"/>
    <xdr:sp macro="[0]!Linea_nivel_3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3486978" y="4464326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Nivel 3</a:t>
          </a:r>
          <a:endParaRPr lang="es-CO">
            <a:effectLst/>
          </a:endParaRPr>
        </a:p>
      </xdr:txBody>
    </xdr:sp>
    <xdr:clientData/>
  </xdr:oneCellAnchor>
  <xdr:oneCellAnchor>
    <xdr:from>
      <xdr:col>4</xdr:col>
      <xdr:colOff>442291</xdr:colOff>
      <xdr:row>20</xdr:row>
      <xdr:rowOff>3312</xdr:rowOff>
    </xdr:from>
    <xdr:ext cx="1350065" cy="264560"/>
    <xdr:sp macro="[0]!Linea_nivel_2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3490291" y="4856921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Nivel 2</a:t>
          </a:r>
          <a:endParaRPr lang="es-CO">
            <a:effectLst/>
          </a:endParaRPr>
        </a:p>
      </xdr:txBody>
    </xdr:sp>
    <xdr:clientData/>
  </xdr:oneCellAnchor>
  <xdr:oneCellAnchor>
    <xdr:from>
      <xdr:col>4</xdr:col>
      <xdr:colOff>437321</xdr:colOff>
      <xdr:row>22</xdr:row>
      <xdr:rowOff>6625</xdr:rowOff>
    </xdr:from>
    <xdr:ext cx="1350065" cy="264560"/>
    <xdr:sp macro="[0]!Linea_nivel_1p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485321" y="5241234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Nivel 1</a:t>
          </a:r>
          <a:r>
            <a:rPr lang="es-CO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(Estructura)</a:t>
          </a:r>
          <a:endParaRPr lang="es-CO">
            <a:effectLst/>
          </a:endParaRPr>
        </a:p>
      </xdr:txBody>
    </xdr:sp>
    <xdr:clientData/>
  </xdr:oneCellAnchor>
  <xdr:oneCellAnchor>
    <xdr:from>
      <xdr:col>7</xdr:col>
      <xdr:colOff>921025</xdr:colOff>
      <xdr:row>15</xdr:row>
      <xdr:rowOff>134177</xdr:rowOff>
    </xdr:from>
    <xdr:ext cx="1350065" cy="436786"/>
    <xdr:sp macro="[0]!trafo_n4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6255025" y="4035286"/>
          <a:ext cx="1350065" cy="436786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Conexión STN Niveles</a:t>
          </a:r>
          <a:r>
            <a:rPr lang="es-CO" sz="1100" baseline="0"/>
            <a:t> 4, 3 y 2</a:t>
          </a:r>
          <a:endParaRPr lang="es-CO" sz="1100"/>
        </a:p>
      </xdr:txBody>
    </xdr:sp>
    <xdr:clientData/>
  </xdr:oneCellAnchor>
  <xdr:oneCellAnchor>
    <xdr:from>
      <xdr:col>7</xdr:col>
      <xdr:colOff>932621</xdr:colOff>
      <xdr:row>18</xdr:row>
      <xdr:rowOff>154054</xdr:rowOff>
    </xdr:from>
    <xdr:ext cx="1350065" cy="264560"/>
    <xdr:sp macro="[0]!trafo_n1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6266621" y="4626663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Nivel 1</a:t>
          </a:r>
        </a:p>
      </xdr:txBody>
    </xdr:sp>
    <xdr:clientData/>
  </xdr:oneCellAnchor>
  <xdr:oneCellAnchor>
    <xdr:from>
      <xdr:col>4</xdr:col>
      <xdr:colOff>438977</xdr:colOff>
      <xdr:row>24</xdr:row>
      <xdr:rowOff>8281</xdr:rowOff>
    </xdr:from>
    <xdr:ext cx="1350065" cy="264560"/>
    <xdr:sp macro="[0]!Linea_nivel_1c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486977" y="5623890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Nivel 1</a:t>
          </a:r>
          <a:r>
            <a:rPr lang="es-CO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(Conductor)</a:t>
          </a:r>
          <a:endParaRPr lang="es-CO">
            <a:effectLst/>
          </a:endParaRPr>
        </a:p>
      </xdr:txBody>
    </xdr:sp>
    <xdr:clientData/>
  </xdr:oneCellAnchor>
  <xdr:oneCellAnchor>
    <xdr:from>
      <xdr:col>7</xdr:col>
      <xdr:colOff>947529</xdr:colOff>
      <xdr:row>23</xdr:row>
      <xdr:rowOff>102702</xdr:rowOff>
    </xdr:from>
    <xdr:ext cx="1350065" cy="264560"/>
    <xdr:sp macro="[0]!Control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6281529" y="5006006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Control y protección</a:t>
          </a:r>
        </a:p>
      </xdr:txBody>
    </xdr:sp>
    <xdr:clientData/>
  </xdr:oneCellAnchor>
  <xdr:oneCellAnchor>
    <xdr:from>
      <xdr:col>1</xdr:col>
      <xdr:colOff>3313</xdr:colOff>
      <xdr:row>17</xdr:row>
      <xdr:rowOff>77856</xdr:rowOff>
    </xdr:from>
    <xdr:ext cx="1350065" cy="264560"/>
    <xdr:sp macro="[0]!Conexión_STN5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773596" y="3780182"/>
          <a:ext cx="1350065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Conexión</a:t>
          </a:r>
          <a:r>
            <a:rPr lang="es-CO" sz="1100" baseline="0"/>
            <a:t> al STN</a:t>
          </a:r>
          <a:r>
            <a:rPr lang="es-CO" sz="500" baseline="0"/>
            <a:t>(230 kV)</a:t>
          </a:r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 baseline="0"/>
            <a:t>Menú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35278</xdr:colOff>
      <xdr:row>0</xdr:row>
      <xdr:rowOff>23519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 txBox="1"/>
      </xdr:nvSpPr>
      <xdr:spPr>
        <a:xfrm>
          <a:off x="35278" y="23519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6411" cy="264560"/>
    <xdr:sp macro="[0]!Menú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SpPr txBox="1"/>
      </xdr:nvSpPr>
      <xdr:spPr>
        <a:xfrm>
          <a:off x="0" y="0"/>
          <a:ext cx="556411" cy="264560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CO" sz="1100"/>
            <a:t>Menú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08/Cargos%20Distribuci&#243;n%20Septiembre%2011/UC%20CREG%20094%2020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istribucionEnergia\Distribucion%202008-2012\Nivel%201\Nivel%201\Modelo%20Nivel%20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INFORMACION_CREG/DISTRIBUCION%20NUEVO%20PER&#205;ODO/calculo%20de%20cargos%20097/CREG%20097%20DE%202008/UC%20097/CREG%20097%20200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FORMACION_CREG\GRACIELA\PROYECTOS%20DE%20REGULACI&#211;N\GENERAL\Distribuci&#243;n\Distribuci&#243;n%20%202013-2018\Resoluci&#243;n%20Definitiva\finales\UC%20R_015_2018%20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C"/>
      <sheetName val="RESUMEN UC LÍNEAS"/>
      <sheetName val="LÍNEAS NIVEL 2"/>
      <sheetName val="UC LN2"/>
      <sheetName val="COSTO UC LN2"/>
      <sheetName val="DDP LN2"/>
      <sheetName val="CANTIDADES LN2"/>
      <sheetName val="APU LN2"/>
      <sheetName val="LÍNEAS NIVEL 3"/>
      <sheetName val="UC LN3"/>
      <sheetName val="COSTO UC LN3"/>
      <sheetName val="COSTO ESTRUCTURAS LN3"/>
      <sheetName val="CANTIDADES LN3"/>
      <sheetName val="DDP LN3"/>
      <sheetName val="APU LN3"/>
      <sheetName val="LÍNEAS NIVEL 4"/>
      <sheetName val="UC LN4"/>
      <sheetName val="COSTO UC LN4"/>
      <sheetName val="COSTO ESTRUCTURAS LN4"/>
      <sheetName val="CANTIDADES LN4"/>
      <sheetName val="DDP LN4"/>
      <sheetName val="APU LN4"/>
      <sheetName val="PESO TORRES LN4"/>
      <sheetName val="SUBESTACIONES NIVEL 2"/>
      <sheetName val="COSTOS UC SE N2"/>
      <sheetName val="DDP SE N2"/>
      <sheetName val="OBRA CIVIL SE N2"/>
      <sheetName val="MONTAJE SE N2"/>
      <sheetName val="COSTO ETC SE N2"/>
      <sheetName val="APU SE N2"/>
      <sheetName val="SUBESTACIONES NIVEL 3"/>
      <sheetName val="COSTOS UC SE N3"/>
      <sheetName val="DDP SE N3"/>
      <sheetName val="OBRA CIVIL SE N3"/>
      <sheetName val="MONTAJE SE N3"/>
      <sheetName val="COSTO ETC SE N3"/>
      <sheetName val="APU SE N3"/>
      <sheetName val="SUBESTACIONES NIVEL 4"/>
      <sheetName val="COSTOS UC SE N4"/>
      <sheetName val="DDP SE N4"/>
      <sheetName val="MONTAJE SE N4"/>
      <sheetName val="OBRA CIVIL SE N4"/>
      <sheetName val="COSTO ETC SE N4"/>
      <sheetName val="APU SE N4"/>
      <sheetName val="CONEXIÓN STN"/>
      <sheetName val="COSTOS UC CONEXIÓN STN"/>
      <sheetName val="DDP CONEXIÓN STN"/>
      <sheetName val="MONTAJE CONEXIÓN STN"/>
      <sheetName val="OBRA CIVIL CONEXIÓN STN"/>
      <sheetName val="COSTO ETC CONEXIÓN STN"/>
      <sheetName val="APU CONEXIÓN STN"/>
      <sheetName val="TRANSFORMADORES"/>
      <sheetName val="COSTOS UC TRANSFORMADORES"/>
      <sheetName val="APU TRANSFORMADORES"/>
      <sheetName val="COMPENSACIONES"/>
      <sheetName val="COSTOS UC COMPENSACIONES"/>
      <sheetName val="APU COMPENSACIONES"/>
      <sheetName val="CENTROS DE CONTROL"/>
      <sheetName val="COSTOS CENTROS DE CONTROL"/>
      <sheetName val="EQUIPOS"/>
      <sheetName val="COSTOS UC EQUIPOS"/>
      <sheetName val="COSTO ELEMENTOS N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ÁMETROS"/>
      <sheetName val="CARGOS"/>
      <sheetName val="INFORMACIÓN OR"/>
      <sheetName val="INFORMACIÓN OR (2)"/>
      <sheetName val="RESUMEN TRANSFORMADORES"/>
      <sheetName val="COSTO ELEMENTOS N1"/>
      <sheetName val="COSTOS DE INSTALACIÓN"/>
      <sheetName val="POSTES"/>
      <sheetName val="TRANSFORMADORES"/>
      <sheetName val="CONDUCTO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TIPO TRAFO</v>
          </cell>
          <cell r="B2" t="str">
            <v>ID</v>
          </cell>
          <cell r="C2" t="str">
            <v>FASES / CAPACIDAD</v>
          </cell>
          <cell r="D2" t="str">
            <v>CAPACIDAD [KVA]</v>
          </cell>
          <cell r="E2" t="str">
            <v>COSTO BDD</v>
          </cell>
          <cell r="F2" t="str">
            <v xml:space="preserve">COSTO MODELO LINEAL </v>
          </cell>
          <cell r="G2" t="str">
            <v xml:space="preserve">COSTOS MODELO POTENCIAL POR KVA </v>
          </cell>
        </row>
        <row r="3">
          <cell r="A3" t="str">
            <v>ÁEREO1-5</v>
          </cell>
          <cell r="B3">
            <v>1201</v>
          </cell>
          <cell r="C3" t="str">
            <v>1-5</v>
          </cell>
          <cell r="D3">
            <v>5</v>
          </cell>
          <cell r="E3">
            <v>1174595.8513395831</v>
          </cell>
          <cell r="F3">
            <v>1185004.0606176795</v>
          </cell>
          <cell r="G3">
            <v>93967.332073511148</v>
          </cell>
        </row>
        <row r="4">
          <cell r="A4" t="str">
            <v>ÁEREO1-7,5</v>
          </cell>
          <cell r="B4">
            <v>0</v>
          </cell>
          <cell r="C4" t="str">
            <v>1-7,5</v>
          </cell>
          <cell r="D4">
            <v>7.5</v>
          </cell>
          <cell r="E4">
            <v>0</v>
          </cell>
          <cell r="F4">
            <v>1350222.972926307</v>
          </cell>
          <cell r="G4">
            <v>120824.0744876838</v>
          </cell>
        </row>
        <row r="5">
          <cell r="A5" t="str">
            <v>ÁEREO1-10</v>
          </cell>
          <cell r="B5">
            <v>1221</v>
          </cell>
          <cell r="C5" t="str">
            <v>1-10</v>
          </cell>
          <cell r="D5">
            <v>10</v>
          </cell>
          <cell r="E5">
            <v>1494052.4761060497</v>
          </cell>
          <cell r="F5">
            <v>1515441.8852349343</v>
          </cell>
          <cell r="G5">
            <v>144416.06051562828</v>
          </cell>
        </row>
        <row r="6">
          <cell r="A6" t="str">
            <v>ÁEREO1-15</v>
          </cell>
          <cell r="B6">
            <v>1241</v>
          </cell>
          <cell r="C6" t="str">
            <v>1-15</v>
          </cell>
          <cell r="D6">
            <v>15</v>
          </cell>
          <cell r="E6">
            <v>1691738.5366930054</v>
          </cell>
          <cell r="F6">
            <v>1845879.7098521893</v>
          </cell>
          <cell r="G6">
            <v>185691.52138221535</v>
          </cell>
        </row>
        <row r="7">
          <cell r="A7" t="str">
            <v>ÁEREO1-25</v>
          </cell>
          <cell r="B7">
            <v>1271</v>
          </cell>
          <cell r="C7" t="str">
            <v>1-25</v>
          </cell>
          <cell r="D7">
            <v>25</v>
          </cell>
          <cell r="E7">
            <v>2649281.8466666667</v>
          </cell>
          <cell r="F7">
            <v>2506755.3590866993</v>
          </cell>
          <cell r="G7">
            <v>254881.49112413806</v>
          </cell>
        </row>
        <row r="8">
          <cell r="A8" t="str">
            <v>ÁEREO1-37,5</v>
          </cell>
          <cell r="B8">
            <v>1311</v>
          </cell>
          <cell r="C8" t="str">
            <v>1-37.5</v>
          </cell>
          <cell r="D8">
            <v>37.5</v>
          </cell>
          <cell r="E8">
            <v>3585307.8929291954</v>
          </cell>
          <cell r="F8">
            <v>3332849.9206298366</v>
          </cell>
          <cell r="G8">
            <v>327729.00527837733</v>
          </cell>
        </row>
        <row r="9">
          <cell r="A9" t="str">
            <v>ÁEREO1-50</v>
          </cell>
          <cell r="B9">
            <v>1331</v>
          </cell>
          <cell r="C9" t="str">
            <v>1-50</v>
          </cell>
          <cell r="D9">
            <v>50</v>
          </cell>
          <cell r="E9">
            <v>3949898.8138598134</v>
          </cell>
          <cell r="F9">
            <v>4158944.4821729744</v>
          </cell>
          <cell r="G9">
            <v>391721.03787836869</v>
          </cell>
        </row>
        <row r="10">
          <cell r="A10" t="str">
            <v>ÁEREO1-75</v>
          </cell>
          <cell r="B10">
            <v>0</v>
          </cell>
          <cell r="C10" t="str">
            <v>1-75</v>
          </cell>
          <cell r="D10">
            <v>75</v>
          </cell>
          <cell r="E10">
            <v>0</v>
          </cell>
          <cell r="F10">
            <v>5811133.605259249</v>
          </cell>
          <cell r="G10">
            <v>503678.57440054632</v>
          </cell>
        </row>
        <row r="11">
          <cell r="A11" t="str">
            <v>ÁEREO3-15</v>
          </cell>
          <cell r="B11">
            <v>1242</v>
          </cell>
          <cell r="C11" t="str">
            <v>3-15</v>
          </cell>
          <cell r="D11">
            <v>15</v>
          </cell>
          <cell r="E11">
            <v>2840113.4862213917</v>
          </cell>
          <cell r="F11">
            <v>2808440.4233628353</v>
          </cell>
          <cell r="G11">
            <v>261446.21119563302</v>
          </cell>
        </row>
        <row r="12">
          <cell r="A12" t="str">
            <v>ÁEREO3-20</v>
          </cell>
          <cell r="B12">
            <v>1262</v>
          </cell>
          <cell r="C12" t="str">
            <v>3-20</v>
          </cell>
          <cell r="D12">
            <v>20</v>
          </cell>
          <cell r="E12">
            <v>2638448.9682367705</v>
          </cell>
          <cell r="F12">
            <v>3110228.9287315188</v>
          </cell>
          <cell r="G12">
            <v>309810.55314078042</v>
          </cell>
        </row>
        <row r="13">
          <cell r="A13" t="str">
            <v>ÁEREO3-30</v>
          </cell>
          <cell r="B13">
            <v>1282</v>
          </cell>
          <cell r="C13" t="str">
            <v>3-30</v>
          </cell>
          <cell r="D13">
            <v>30</v>
          </cell>
          <cell r="E13">
            <v>4016518.3858746011</v>
          </cell>
          <cell r="F13">
            <v>3713805.9394688862</v>
          </cell>
          <cell r="G13">
            <v>393541.05902517354</v>
          </cell>
        </row>
        <row r="14">
          <cell r="A14" t="str">
            <v>ÁEREO3-45</v>
          </cell>
          <cell r="B14">
            <v>1322</v>
          </cell>
          <cell r="C14" t="str">
            <v>3-45</v>
          </cell>
          <cell r="D14">
            <v>45</v>
          </cell>
          <cell r="E14">
            <v>4778986.0209663194</v>
          </cell>
          <cell r="F14">
            <v>4619171.4555749372</v>
          </cell>
          <cell r="G14">
            <v>499900.87028532848</v>
          </cell>
        </row>
        <row r="15">
          <cell r="A15" t="str">
            <v>ÁEREO3-50</v>
          </cell>
          <cell r="B15">
            <v>1322</v>
          </cell>
          <cell r="C15" t="str">
            <v>3-50</v>
          </cell>
          <cell r="D15">
            <v>50</v>
          </cell>
          <cell r="E15">
            <v>4778986.0209663194</v>
          </cell>
          <cell r="F15">
            <v>4920959.9609436207</v>
          </cell>
          <cell r="G15">
            <v>531962.24755170941</v>
          </cell>
        </row>
        <row r="16">
          <cell r="A16" t="str">
            <v>ÁEREO3-75</v>
          </cell>
          <cell r="B16">
            <v>1362</v>
          </cell>
          <cell r="C16" t="str">
            <v>3-75</v>
          </cell>
          <cell r="D16">
            <v>75</v>
          </cell>
          <cell r="E16">
            <v>6269976.6094069527</v>
          </cell>
          <cell r="F16">
            <v>6429902.4877870381</v>
          </cell>
          <cell r="G16">
            <v>675732.26328343118</v>
          </cell>
        </row>
        <row r="17">
          <cell r="A17" t="str">
            <v>ÁEREO3-112,5</v>
          </cell>
          <cell r="B17">
            <v>1412</v>
          </cell>
          <cell r="C17" t="str">
            <v>3-112.5</v>
          </cell>
          <cell r="D17">
            <v>112.5</v>
          </cell>
          <cell r="E17">
            <v>8671007.4768799618</v>
          </cell>
          <cell r="F17">
            <v>8693316.2780521642</v>
          </cell>
          <cell r="G17">
            <v>858358.07661851624</v>
          </cell>
        </row>
        <row r="18">
          <cell r="A18" t="str">
            <v>ÁEREO3-150</v>
          </cell>
          <cell r="B18">
            <v>1452</v>
          </cell>
          <cell r="C18" t="str">
            <v>3-150</v>
          </cell>
          <cell r="D18">
            <v>150</v>
          </cell>
          <cell r="E18">
            <v>10124375.308111474</v>
          </cell>
          <cell r="F18">
            <v>10956730.06831729</v>
          </cell>
          <cell r="G18">
            <v>1017143.7914281038</v>
          </cell>
        </row>
        <row r="19">
          <cell r="A19" t="str">
            <v>PEDESTAL3-45</v>
          </cell>
          <cell r="B19">
            <v>0</v>
          </cell>
          <cell r="C19" t="str">
            <v>3-45</v>
          </cell>
          <cell r="D19">
            <v>45</v>
          </cell>
          <cell r="E19">
            <v>0</v>
          </cell>
          <cell r="F19">
            <v>7078564.4174717274</v>
          </cell>
          <cell r="G19">
            <v>473264.18170358945</v>
          </cell>
        </row>
        <row r="20">
          <cell r="A20" t="str">
            <v>PEDESTAL3-50</v>
          </cell>
          <cell r="B20">
            <v>0</v>
          </cell>
          <cell r="C20" t="str">
            <v>3-50</v>
          </cell>
          <cell r="D20">
            <v>50</v>
          </cell>
          <cell r="E20">
            <v>0</v>
          </cell>
          <cell r="F20">
            <v>7240722.9268787177</v>
          </cell>
          <cell r="G20">
            <v>506810.96878728212</v>
          </cell>
        </row>
        <row r="21">
          <cell r="A21" t="str">
            <v>PEDESTAL3-75</v>
          </cell>
          <cell r="B21">
            <v>0</v>
          </cell>
          <cell r="C21" t="str">
            <v>3-75</v>
          </cell>
          <cell r="D21">
            <v>75</v>
          </cell>
          <cell r="E21">
            <v>0</v>
          </cell>
          <cell r="F21">
            <v>8051515.4739136705</v>
          </cell>
          <cell r="G21">
            <v>659637.48021246155</v>
          </cell>
        </row>
        <row r="22">
          <cell r="A22" t="str">
            <v>PEDESTAL3-112,5</v>
          </cell>
          <cell r="B22">
            <v>0</v>
          </cell>
          <cell r="C22" t="str">
            <v>3-112,5</v>
          </cell>
          <cell r="D22">
            <v>112.5</v>
          </cell>
          <cell r="E22">
            <v>0</v>
          </cell>
          <cell r="F22">
            <v>9267704.2944660988</v>
          </cell>
          <cell r="G22">
            <v>858548.12168375566</v>
          </cell>
        </row>
        <row r="23">
          <cell r="A23" t="str">
            <v>PEDESTAL3-225</v>
          </cell>
          <cell r="B23">
            <v>1552</v>
          </cell>
          <cell r="C23" t="str">
            <v>3-225</v>
          </cell>
          <cell r="D23">
            <v>225</v>
          </cell>
          <cell r="E23">
            <v>15875456.951580258</v>
          </cell>
          <cell r="F23">
            <v>12916270.756123386</v>
          </cell>
          <cell r="G23">
            <v>1347206.4071043988</v>
          </cell>
        </row>
        <row r="24">
          <cell r="A24" t="str">
            <v>PEDESTAL3-250</v>
          </cell>
          <cell r="B24">
            <v>0</v>
          </cell>
          <cell r="C24" t="str">
            <v>3-250</v>
          </cell>
          <cell r="D24">
            <v>250</v>
          </cell>
          <cell r="E24">
            <v>0</v>
          </cell>
          <cell r="F24">
            <v>13727063.303158337</v>
          </cell>
          <cell r="G24">
            <v>1442701.5834649536</v>
          </cell>
        </row>
        <row r="25">
          <cell r="A25" t="str">
            <v>PEDESTAL3-300</v>
          </cell>
          <cell r="B25">
            <v>1522</v>
          </cell>
          <cell r="C25" t="str">
            <v>3-300</v>
          </cell>
          <cell r="D25">
            <v>300</v>
          </cell>
          <cell r="E25">
            <v>13211499.571747366</v>
          </cell>
          <cell r="F25">
            <v>15348648.397228243</v>
          </cell>
          <cell r="G25">
            <v>1624217.9971929796</v>
          </cell>
        </row>
        <row r="26">
          <cell r="A26" t="str">
            <v>PEDESTAL3-400</v>
          </cell>
          <cell r="B26">
            <v>1592</v>
          </cell>
          <cell r="C26" t="str">
            <v>3-400</v>
          </cell>
          <cell r="D26">
            <v>400</v>
          </cell>
          <cell r="E26">
            <v>19048020.390832823</v>
          </cell>
          <cell r="F26">
            <v>18591818.585368052</v>
          </cell>
          <cell r="G26">
            <v>1958188.506596928</v>
          </cell>
        </row>
        <row r="27">
          <cell r="A27" t="str">
            <v>PEDESTAL3-500</v>
          </cell>
          <cell r="B27">
            <v>1632</v>
          </cell>
          <cell r="C27" t="str">
            <v>3-500</v>
          </cell>
          <cell r="D27">
            <v>500</v>
          </cell>
          <cell r="E27">
            <v>24042511.734657317</v>
          </cell>
          <cell r="F27">
            <v>21834988.773507863</v>
          </cell>
          <cell r="G27">
            <v>2263841.4407941285</v>
          </cell>
        </row>
        <row r="28">
          <cell r="A28" t="str">
            <v>PEDESTAL3-630</v>
          </cell>
          <cell r="B28">
            <v>1652</v>
          </cell>
          <cell r="C28" t="str">
            <v>3-630</v>
          </cell>
          <cell r="D28">
            <v>630</v>
          </cell>
          <cell r="E28">
            <v>20173143.295127325</v>
          </cell>
          <cell r="F28">
            <v>26051110.018089615</v>
          </cell>
          <cell r="G28">
            <v>2630794.1046063434</v>
          </cell>
        </row>
        <row r="29">
          <cell r="A29" t="str">
            <v>PEDESTAL3-1000</v>
          </cell>
          <cell r="B29">
            <v>1682</v>
          </cell>
          <cell r="C29" t="str">
            <v>3-1000</v>
          </cell>
          <cell r="D29">
            <v>1000</v>
          </cell>
          <cell r="E29">
            <v>40443044.300578997</v>
          </cell>
          <cell r="F29">
            <v>38050839.714206912</v>
          </cell>
          <cell r="G29">
            <v>3552347.9892134839</v>
          </cell>
        </row>
        <row r="30">
          <cell r="A30" t="str">
            <v>SUBESTACIÓN3-30</v>
          </cell>
          <cell r="B30">
            <v>1285</v>
          </cell>
          <cell r="C30" t="str">
            <v>3-30</v>
          </cell>
          <cell r="D30">
            <v>30</v>
          </cell>
          <cell r="E30">
            <v>8537558.437835902</v>
          </cell>
          <cell r="F30">
            <v>8767214.8711266071</v>
          </cell>
          <cell r="G30">
            <v>7039873.5740343481</v>
          </cell>
        </row>
        <row r="31">
          <cell r="A31" t="str">
            <v>SUBESTACIÓN3-45</v>
          </cell>
          <cell r="B31">
            <v>1325</v>
          </cell>
          <cell r="C31" t="str">
            <v>3-45</v>
          </cell>
          <cell r="D31">
            <v>45</v>
          </cell>
          <cell r="E31">
            <v>9496373.0539228208</v>
          </cell>
          <cell r="F31">
            <v>9425632.3046193663</v>
          </cell>
          <cell r="G31">
            <v>8179346.8625677982</v>
          </cell>
        </row>
        <row r="32">
          <cell r="A32" t="str">
            <v>SUBESTACIÓN3-75</v>
          </cell>
          <cell r="B32">
            <v>1365</v>
          </cell>
          <cell r="C32" t="str">
            <v>3-75</v>
          </cell>
          <cell r="D32">
            <v>75</v>
          </cell>
          <cell r="E32">
            <v>11469638.663239075</v>
          </cell>
          <cell r="F32">
            <v>10742467.171604881</v>
          </cell>
          <cell r="G32">
            <v>9881040.1303357277</v>
          </cell>
        </row>
        <row r="33">
          <cell r="A33" t="str">
            <v>SUBESTACIÓN3-112.5</v>
          </cell>
          <cell r="B33">
            <v>1415</v>
          </cell>
          <cell r="C33" t="str">
            <v>3-112,5</v>
          </cell>
          <cell r="D33">
            <v>112.5</v>
          </cell>
          <cell r="E33">
            <v>12761677.064145157</v>
          </cell>
          <cell r="F33">
            <v>12388510.755336776</v>
          </cell>
          <cell r="G33">
            <v>11480384.376086481</v>
          </cell>
        </row>
        <row r="34">
          <cell r="A34" t="str">
            <v>SUBESTACIÓN3-150</v>
          </cell>
          <cell r="B34">
            <v>1455</v>
          </cell>
          <cell r="C34" t="str">
            <v>3-150</v>
          </cell>
          <cell r="D34">
            <v>150</v>
          </cell>
          <cell r="E34">
            <v>12548999.344389265</v>
          </cell>
          <cell r="F34">
            <v>14034554.33906867</v>
          </cell>
          <cell r="G34">
            <v>12769790.182082029</v>
          </cell>
        </row>
        <row r="35">
          <cell r="A35" t="str">
            <v>SUBESTACIÓN3-225</v>
          </cell>
          <cell r="B35">
            <v>1525</v>
          </cell>
          <cell r="C35" t="str">
            <v>3-225</v>
          </cell>
          <cell r="D35">
            <v>225</v>
          </cell>
          <cell r="E35">
            <v>17769565.861182518</v>
          </cell>
          <cell r="F35">
            <v>17326641.50653246</v>
          </cell>
          <cell r="G35">
            <v>14836707.245241806</v>
          </cell>
        </row>
        <row r="36">
          <cell r="A36" t="str">
            <v>SUBESTACIÓN3-250</v>
          </cell>
          <cell r="B36">
            <v>0</v>
          </cell>
          <cell r="C36" t="str">
            <v>3-250</v>
          </cell>
          <cell r="D36">
            <v>250</v>
          </cell>
          <cell r="E36">
            <v>0</v>
          </cell>
          <cell r="F36">
            <v>18424003.895687059</v>
          </cell>
          <cell r="G36">
            <v>15426514.043874102</v>
          </cell>
        </row>
        <row r="37">
          <cell r="A37" t="str">
            <v>SUBESTACIÓN3-300</v>
          </cell>
          <cell r="B37">
            <v>1555</v>
          </cell>
          <cell r="C37" t="str">
            <v>3-300</v>
          </cell>
          <cell r="D37">
            <v>300</v>
          </cell>
          <cell r="E37">
            <v>20719937.197570268</v>
          </cell>
          <cell r="F37">
            <v>20618728.673996247</v>
          </cell>
          <cell r="G37">
            <v>16503074.488460572</v>
          </cell>
        </row>
        <row r="38">
          <cell r="A38" t="str">
            <v>SUBESTACIÓN3-400</v>
          </cell>
          <cell r="B38">
            <v>0</v>
          </cell>
          <cell r="C38" t="str">
            <v>3-400</v>
          </cell>
          <cell r="D38">
            <v>400</v>
          </cell>
          <cell r="E38">
            <v>0</v>
          </cell>
          <cell r="F38">
            <v>25008178.230614632</v>
          </cell>
          <cell r="G38">
            <v>18356597.799624469</v>
          </cell>
        </row>
        <row r="39">
          <cell r="A39" t="str">
            <v>SUBESTACIÓN3-500</v>
          </cell>
          <cell r="B39">
            <v>0</v>
          </cell>
          <cell r="C39" t="str">
            <v>3-500</v>
          </cell>
          <cell r="D39">
            <v>500</v>
          </cell>
          <cell r="E39">
            <v>0</v>
          </cell>
          <cell r="F39">
            <v>29397627.787233021</v>
          </cell>
          <cell r="G39">
            <v>19936499.09146972</v>
          </cell>
        </row>
        <row r="40">
          <cell r="A40" t="str">
            <v>SUBESTACIÓN3-630</v>
          </cell>
          <cell r="B40">
            <v>0</v>
          </cell>
          <cell r="C40" t="str">
            <v>3-630</v>
          </cell>
          <cell r="D40">
            <v>630</v>
          </cell>
          <cell r="E40">
            <v>0</v>
          </cell>
          <cell r="F40">
            <v>35103912.210836917</v>
          </cell>
          <cell r="G40">
            <v>21716308.319211818</v>
          </cell>
        </row>
        <row r="41">
          <cell r="A41" t="str">
            <v>SUBESTACIÓN3-1000</v>
          </cell>
          <cell r="B41">
            <v>0</v>
          </cell>
          <cell r="C41" t="str">
            <v>3-1000</v>
          </cell>
          <cell r="D41">
            <v>1000</v>
          </cell>
          <cell r="E41">
            <v>0</v>
          </cell>
          <cell r="F41">
            <v>51344875.57032495</v>
          </cell>
          <cell r="G41">
            <v>25764991.033862688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C CREG 097 DE 2008"/>
      <sheetName val="LÍNEAS NIVEL 2"/>
      <sheetName val="COSTO UC LN2"/>
      <sheetName val="DDP LN2"/>
      <sheetName val="CANTIDADES LN2"/>
      <sheetName val="APU LN2"/>
      <sheetName val="LÍNEAS NIVEL 3"/>
      <sheetName val="COSTO UC LN3"/>
      <sheetName val="COSTO ESTRUCTURAS LN3"/>
      <sheetName val="CANTIDADES LN3"/>
      <sheetName val="DDP LN3"/>
      <sheetName val="APU LN3"/>
      <sheetName val="LÍNEAS NIVEL 4"/>
      <sheetName val="COSTO UC LN4"/>
      <sheetName val="COSTO ACCESORIOS LN4"/>
      <sheetName val="CANTIDADES LN4"/>
      <sheetName val="DDP LN4"/>
      <sheetName val="APU LN4"/>
      <sheetName val="PESO TORRES LN4"/>
      <sheetName val="SUBESTACIONES NIVEL 2"/>
      <sheetName val="COSTOS UC SE N2"/>
      <sheetName val="DDP SE N2"/>
      <sheetName val="OBRA CIVIL SE N2"/>
      <sheetName val="MONTAJE SE N2"/>
      <sheetName val="APU SE N2"/>
      <sheetName val="SUBESTACIONES NIVEL 3"/>
      <sheetName val="COSTOS UC SE N3"/>
      <sheetName val="DDP SE N3"/>
      <sheetName val="OBRA CIVIL SE N3"/>
      <sheetName val="MONTAJE SE N3"/>
      <sheetName val="APU SE N3"/>
      <sheetName val="SUBESTACIONES NIVEL 4"/>
      <sheetName val="COSTOS UC SE N4"/>
      <sheetName val="DDP SE N4"/>
      <sheetName val="MONTAJE SE N4"/>
      <sheetName val="OBRA CIVIL SE N4"/>
      <sheetName val="APU SE N4"/>
      <sheetName val="CONEXIÓN STN"/>
      <sheetName val="COSTOS UC CONEXIÓN STN"/>
      <sheetName val="DDP CONEXIÓN STN"/>
      <sheetName val="MONTAJE CONEXIÓN STN"/>
      <sheetName val="OBRA CIVIL CONEXIÓN STN"/>
      <sheetName val="APU CONEXIÓN STN"/>
      <sheetName val="TRANSFORMADORES"/>
      <sheetName val="COSTOS UC TRANSFORMADORES"/>
      <sheetName val="APU TRANSFORMADORES"/>
      <sheetName val="COMPENSACIONES"/>
      <sheetName val="COSTOS UC COMPENSACIONES"/>
      <sheetName val="CENTROS DE CONTROL"/>
      <sheetName val="SEÑALES CC"/>
      <sheetName val="COSTOS CENTROS DE CONTROL"/>
      <sheetName val="EQUIPOS"/>
      <sheetName val="COSTOS UC EQUIPOS"/>
      <sheetName val="AREAS SE"/>
      <sheetName val="AREAS"/>
      <sheetName val="NIVEL 1"/>
      <sheetName val="COSTO ELEMENTOS N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IO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alina.garces" refreshedDate="41620.690482407408" createdVersion="4" refreshedVersion="4" minRefreshableVersion="3" recordCount="203" xr:uid="{00000000-000A-0000-FFFF-FFFF03000000}">
  <cacheSource type="worksheet">
    <worksheetSource ref="C4:E207" sheet="Hoja1"/>
  </cacheSource>
  <cacheFields count="3">
    <cacheField name="UC" numFmtId="0">
      <sharedItems count="48">
        <s v="N4S1"/>
        <s v="N4S2"/>
        <s v="N4S3"/>
        <s v="N4S4"/>
        <s v="N4S5"/>
        <s v="N4S6"/>
        <s v="N4S7"/>
        <s v="N4S8"/>
        <s v="N4S9"/>
        <s v="N4S10"/>
        <s v="N4S11"/>
        <s v="N4S12"/>
        <s v="N4S13"/>
        <s v="N4S14"/>
        <s v="N4S15"/>
        <s v="N4S16"/>
        <s v="N4S17"/>
        <s v="N4S18"/>
        <s v="N4S19"/>
        <s v="N4S20"/>
        <s v="N4S21"/>
        <s v="N4S22"/>
        <s v="N4S23"/>
        <s v="N4S24"/>
        <s v="N4S25"/>
        <s v="N4S26"/>
        <s v="N4S27"/>
        <s v="N4S28"/>
        <s v="N4S29"/>
        <s v="N4S30"/>
        <s v="N4S31"/>
        <s v="N4S32"/>
        <s v="N4S33"/>
        <s v="N4S34"/>
        <s v="N4S35"/>
        <s v="N4S36"/>
        <s v="N4S37"/>
        <s v="N4S38"/>
        <s v="N4S39"/>
        <s v="N4S40"/>
        <s v="N4S41"/>
        <s v="N4S42"/>
        <s v="N4S43"/>
        <s v="N4S44"/>
        <s v="N4S45"/>
        <s v="N4S46"/>
        <s v="N4S47"/>
        <s v="N4S48"/>
      </sharedItems>
    </cacheField>
    <cacheField name="ITEM" numFmtId="0">
      <sharedItems count="56">
        <s v="Interruptor "/>
        <s v="Seccionador Tripolar"/>
        <s v="Seccionador Tripolar con Cuchilla de Puesta a Tierra"/>
        <s v="Transformador de corriente"/>
        <s v="Dispositivo de Protección contra Sobretensiones (DPS)"/>
        <s v="Tablero de control, medida y protección"/>
        <s v="Acero Estructural (kg)"/>
        <s v="Cables módulo"/>
        <s v="Material conexión A.T. para barra sencillamódulo de línea (Global)"/>
        <s v="Seccionador Tripolar "/>
        <s v="Material conexión A.T. para barra sencilla módulo de transformador (Global)"/>
        <s v="Material conexión A.T. para conf con 2  barras módulo de línea (Global)"/>
        <s v="Material de conexión AT"/>
        <s v="Material conexión A.T. para conf con 2  barras módulo de transformador (Global)"/>
        <s v="Seccionador con cuchilla"/>
        <s v="Material conexión A.T. para interruptor y medio o anillo módulo de línea (Global)"/>
        <s v="Material conexión A.T. para interruptor y medio o anillo módulo de transformador (Global)"/>
        <s v="Módulo genérico"/>
        <s v="Terminales SF6 - Aire"/>
        <s v="Material conexión A.T. para barra sencilla módulo de línea (Global)"/>
        <s v="Material conexión A.T. Conf. con 2  barras módulo de transformador (Global)"/>
        <s v="Transformador de corriente 1600 A "/>
        <s v="Material conexión A.T. para  módulo de acople, transferencia o secc. (Global)"/>
        <s v="Tablero Diferencial de Barras (Una zona)"/>
        <s v="Material conexión A.T. para barra sencilla (Global) Tipo 1"/>
        <s v="Material conexión A.T. para barra sencilla (Global) Tipo 2"/>
        <s v="Material conexión A.T. para barra sencilla (Global) Tipo 3"/>
        <s v="Material conexión A.T. para barra sencilla (Global) Tipo 4"/>
        <s v="Material conexión A.T. para barra doble (Global) Tipo 1"/>
        <s v="Material conexión A.T. para barra doble (Global) Tipo 2"/>
        <s v="Material conexión A.T. para barra doble (Global) Tipo 3"/>
        <s v="Material conexión A.T. para barra doble (Global) Tipo 4"/>
        <s v="Material conexión A.T. para barra doble by pass (Global) Tipo 1"/>
        <s v="Material conexión A.T. para barra doble by pass (Global) Tipo 2"/>
        <s v="Material conexión A.T. para barra doble by pass (Global) Tipo 3"/>
        <s v="Material conexión A.T. para barra doble by pass (Global) Tipo 4"/>
        <s v="Material conexión A.T. para barra ppal y trans (Global) Tipo 1"/>
        <s v="Material conexión A.T. para barra ppal y trans (Global) Tipo 2"/>
        <s v="Material conexión A.T. para barra ppal y trans (Global) Tipo 3"/>
        <s v="Material conexión A.T. para barra ppal y trans (Global) Tipo 4"/>
        <s v="Material conexión A.T. para int y medio (Global) Tipo 2"/>
        <s v="Material conexión A.T. para int y medio (Global) Tipo 3"/>
        <s v="Material conexión A.T. para int y medio (Global) Tipo 4"/>
        <s v="Material conexión A.T. anillo (Global) Tipo 2"/>
        <s v="Material conexión A.T. anillo (Global) Tipo 3"/>
        <s v="Servicios Auxiliares "/>
        <s v="Obras civiles Módulo Común (m2)"/>
        <s v="Red Lan - Sistema distribuido"/>
        <s v="Referencia de Tiempo, GPS"/>
        <s v="Mobiliario local"/>
        <s v="Impresora"/>
        <s v="Sistema de Gestión de Protecciones"/>
        <s v="Sistema de Comunicaciones Público-conmutada"/>
        <s v="Campo genérico móvil encapsulado"/>
        <s v="Cables modulo"/>
        <s v="Obra civil casa de control (m2)"/>
      </sharedItems>
    </cacheField>
    <cacheField name="CANTIDAD " numFmtId="0">
      <sharedItems containsSemiMixedTypes="0" containsString="0" containsNumber="1" minValue="0" maxValue="425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alina.garces" refreshedDate="41682.424514004633" createdVersion="4" refreshedVersion="4" minRefreshableVersion="3" recordCount="139" xr:uid="{00000000-000A-0000-FFFF-FFFF04000000}">
  <cacheSource type="worksheet">
    <worksheetSource ref="B3:I142" sheet="Hoja2"/>
  </cacheSource>
  <cacheFields count="8">
    <cacheField name="Tensión" numFmtId="0">
      <sharedItems containsMixedTypes="1" containsNumber="1" containsInteger="1" minValue="230" maxValue="500"/>
    </cacheField>
    <cacheField name="Grupo" numFmtId="0">
      <sharedItems/>
    </cacheField>
    <cacheField name="Factor" numFmtId="0">
      <sharedItems count="2">
        <s v="Obra Civil"/>
        <s v="Montaje"/>
      </sharedItems>
    </cacheField>
    <cacheField name="ITEM" numFmtId="0">
      <sharedItems count="106">
        <s v="CIMENTACIÓN TRANSFORMADOR DE POTENCIA 500 kV "/>
        <s v="CIMENTACIÓN DESCARGA TRANSFORMADOR DE POTENCIA 500 kV "/>
        <s v="Interruptor - 500 kV"/>
        <s v="Transformador de tensión - 500 kV"/>
        <s v="Transformador de corriente - 500 kV"/>
        <s v="BASE PARA SECCIONADOR PANTÓGRAFO 500 kV"/>
        <s v="Seccionador tripolar - 500 kV"/>
        <s v="Seccionador tripolar con cuchilla - 500 kV"/>
        <s v="Aislador poste - 500 kV"/>
        <s v="Dispositivo de Protección contra Sobretensiones (DPS) - 500 kV"/>
        <s v="Acero Estructural (kg)"/>
        <s v="Transformador de tensión - 230 kV"/>
        <s v="Transformador de corriente - 230 kV"/>
        <s v="Seccionador Tripolar - 230 kV"/>
        <s v="Dispositivo de Protección contra Sobretensiones (DPS) - 230 kV"/>
        <s v="BASE PARA SECCIONADOR DE PUESTA A TIERRA STA 245 kV, 1050 kV"/>
        <s v="Interruptor - 230 kV"/>
        <s v="Aislador poste - 230 kV"/>
        <s v="BASE PARA PARARRAYO NEUTRO SB 48 (230 kV)"/>
        <s v="Seccionador Tripolar con Cuchilla de Puesta a Tierra - 230 kV"/>
        <s v="Transformador de potencial + soporte - 230 kV"/>
        <s v="CONCRETO POBRE 1:3:5"/>
        <s v="MEJORAMIENTO DEL TERRENO e=0.5 m"/>
        <s v="Dispositivo de Protección contra Sobretensiones (DPS) - N4"/>
        <s v="Seccionador Tripolar - N4"/>
        <s v="Transformador de corriente - N4"/>
        <s v="Transformador de tensión - N4"/>
        <s v="Interruptor - N4"/>
        <s v="Seccionador Tripolar con Cuchilla de Puesta a Tierra - N4"/>
        <s v="PÓRTICO 1 LINEA Y BARRAJE"/>
        <s v="MURO CORTAFUEGO"/>
        <s v="BASE TRANSFORMADOR ZIG ZAG 115 kV "/>
        <s v="CIMIENTO TRANSFORMADOR DE CORRIENTE 34,5 kV "/>
        <s v="INTERRUPTOR - N3"/>
        <s v="TRANSFORMADOR DE CORRIENTE - N3"/>
        <s v="SECCIONADOR TRIPOLAR - N3"/>
        <s v="TRANSFORMADOR DE POTENCIA 34,5 kV 2.5 MVA"/>
        <s v="TRANSFORMADOR DE POTENCIA 34,5 kV 5 MVA"/>
        <s v="SECCIONADOR TRIPOLAR CON CUCHILLA DE PUESTA A TIERRA - N3"/>
        <s v="BASE INTERRUPTOR 34.5 kV "/>
        <s v="BASE RECONECTADOR, PARARRAYOS 34.5 kV "/>
        <s v="POSTE EN CONCRETO PARA SUBESTACIONES"/>
        <s v="DISPOSITIVO DE PROTECCIÓN CONTRA SOBRETENSIONES (DPS) - N3"/>
        <s v="INTERRUPTOR - N2"/>
        <s v="SECCIONADOR TRIPOLAR - N2"/>
        <s v="SECCIONADOR TRIPOLAR CON CUCHILLA DE PUESTA A TIERRA - N2"/>
        <s v="TRANSFORMADOR DE CORRIENTE - N2"/>
        <s v="TRANSFORMADOR DE TENSIÓN - N2"/>
        <s v="DISPOSITIVO DE PROTECCIÓN CONTRA SOBRETENSIONES (DPS) - N2"/>
        <s v="ACERO ESTRUCTURAL (KG) - N2"/>
        <s v="RECONECTADOR - N2"/>
        <s v="TABLERO DE CONTROL, MEDIDA Y PROTECCIONES"/>
        <s v="SISTEMA DE REGISTRO DE FALLAS"/>
        <s v="CABLES MÓDULO - 500 kV"/>
        <s v="MATERIAL CONEXIÓN AT - 500 kV"/>
        <s v="Descargador de sobretensión - 230 kV"/>
        <s v="AISLADOR DE POSTE"/>
        <s v="SISTEMA DE REGISTRO DE FALLAS 230 kV"/>
        <s v="ACERO ESTRUCTURAL POR 1000 Kg (230 kV)"/>
        <s v="CABLES MODULO - 230 kV"/>
        <s v="MATERIAL CONEXIÓN AT - 230 kV"/>
        <s v="IHM (230 kV)"/>
        <s v="RED LAN SISTEMA DISTRIBUIDO 230 kV"/>
        <s v="GATEWAY DE COMUNICACIONES 230 kV"/>
        <s v="REFERENCIA DE TIEMPO, GPS 230 kV"/>
        <s v="MOBILIARIO LOCAL 230 kV"/>
        <s v="ACOPLE AIRE-SF6 230 kV"/>
        <s v="DUCTOS DE CONEXIÓN (230 kV)"/>
        <s v="FUELLES AMORTIGUACION VIBRACIONES (230 kV)"/>
        <s v="MODULO GENERICO GIS (230 kV)"/>
        <s v="IMPRESORA"/>
        <s v="Servicios Auxiliares"/>
        <s v="TABLERO DE CONTROL, MEDIDA Y PROTECCIÓN - N4"/>
        <s v="CABLES MÓDULO - N4"/>
        <s v="MATERIAL CONEXIÓN AT - N4"/>
        <s v="MÓDULO GENÉRICO GIS - N4"/>
        <s v="TERMINALES SF6 - AIRE - N4"/>
        <s v="TABLERO DIFERENCIAL DE BARRAS - N4"/>
        <s v="RED LAN SISTEMA DISTRIBUIDO - N4"/>
        <s v="REFERENCIA DE TIEMPO, GPS - N4"/>
        <s v="MOBILIARIO LOCAL"/>
        <s v="SISTEMA DE GESTION DE PROTECCIONES - N4"/>
        <s v="SISTEMA DE COMUNICACIONES PUBLICO-CONMUTADA - N4"/>
        <s v="CAMPO GENERICO MOVIL ENCAPSULADO - N4"/>
        <s v="TRANSFORMADOR DE TENSION - N3"/>
        <s v="TABLERO DE CONTROL, MEDIDA Y PROTECCIÓN - N3 - MPPS"/>
        <s v="CABLES DE CONTROL Y FUERZA MODULO - N3 - MPPS"/>
        <s v="MATERIAL CONEXIÓN A.T. - N3 - MPPS"/>
        <s v="MÓDULO GENÉRICO - N3 - MPPS"/>
        <s v="TERMINALES SF6 - AIRE - N3"/>
        <s v="CELDA DE LÍNEA - N3"/>
        <s v="CELDA DE TRANSFORMADOR - N3"/>
        <s v="RECONECTADOR - N3"/>
        <s v="SECCIONADOR-FUSIBLE - N3"/>
        <s v="DIFERENCIAL DE BARRAS - CUALQUIER CONF TIPO 1 O TIPO 2"/>
        <s v="SERVICIOS AUXILIARES - N3 - MPPS"/>
        <s v="RED LAN - SISTEMA DISTRIBUIDO"/>
        <s v="SISTEMA DE GESTIÓN DE PROTECCIONES"/>
        <s v="REFERENCIA DE TIEMPO, GPS"/>
        <s v="CORTACIRCUITOS MONOPOLAR"/>
        <s v="TRANSFORMADOR DE SERVICIOS AUXILIARES"/>
        <s v="ESTRUCTURA EN CONCRETO (POSTES) - MPPS"/>
        <s v="MALLA ESLABONADA - MPPS"/>
        <s v="CELDA DECIRCUITO DE SALIDA "/>
        <s v="M.P.P.S DUCTO BARRAS O CABLES LLEGADA TRAFO "/>
        <s v="GABINETE DE PROTECCIÓN - MPPS"/>
      </sharedItems>
    </cacheField>
    <cacheField name="EQUIPO" numFmtId="165">
      <sharedItems containsSemiMixedTypes="0" containsString="0" containsNumber="1" minValue="0" maxValue="24781331.484185986" count="100">
        <n v="222538.28033097778"/>
        <n v="111269.14016548889"/>
        <n v="52926.41465541425"/>
        <n v="106771.42039594238"/>
        <n v="119611.71545708731"/>
        <n v="100508.95351912983"/>
        <n v="81480"/>
        <n v="208268.80370275071"/>
        <n v="50254.476759564917"/>
        <n v="77176.979629828973"/>
        <n v="59805.857728543655"/>
        <n v="36070"/>
        <n v="13461.251435132031"/>
        <n v="17592.000964408726"/>
        <n v="69211.933713207298"/>
        <n v="59145.527299822847"/>
        <n v="44162.968917111095"/>
        <n v="38232.133465178063"/>
        <n v="190686.90060062456"/>
        <n v="60081.937198742336"/>
        <n v="206864.18885437149"/>
        <n v="102376.21154116275"/>
        <n v="84540"/>
        <n v="812940.96543157613"/>
        <n v="240574.94521547289"/>
        <n v="219505.72248978453"/>
        <n v="129771.04458403483"/>
        <n v="3675025.2934270953"/>
        <n v="3990368.7191159585"/>
        <n v="2077619.4180826633"/>
        <n v="3496504.8691446609"/>
        <n v="2345933.2696326058"/>
        <n v="641511.11844144668"/>
        <n v="7454347.4655568311"/>
        <n v="5596839.2516073473"/>
        <n v="1490442.9210103331"/>
        <n v="6749863.640700344"/>
        <n v="2735606.8839265211"/>
        <n v="2757788.6331802523"/>
        <n v="3068119.8366819746"/>
        <n v="2974913.8326061997"/>
        <n v="3302232.9978151545"/>
        <n v="3660553.5626831222"/>
        <n v="1954569.2272801376"/>
        <n v="301727.43028828932"/>
        <n v="8219970.6671159575"/>
        <n v="5016827.9632939138"/>
        <n v="1148023.7615304249"/>
        <n v="6594961.3111136621"/>
        <n v="1755116.0795903557"/>
        <n v="2653973.7378757745"/>
        <n v="10218460.960456945"/>
        <n v="2615009.4827049361"/>
        <n v="17025.558982491391"/>
        <n v="218835.75355109066"/>
        <n v="3089037.7299781856"/>
        <n v="3776692.2599999993"/>
        <n v="4426456.4411848439"/>
        <n v="24781331.484185986"/>
        <n v="9273.306544202067"/>
        <n v="3356254.9322617683"/>
        <n v="2698624.9434110215"/>
        <n v="1649751.1481056258"/>
        <n v="2410174.2502870266"/>
        <n v="1269181.5277267508"/>
        <n v="3002660.7623421354"/>
        <n v="936807.3754305396"/>
        <n v="4209291.444316878"/>
        <n v="1231363.487944891"/>
        <n v="1969734.0688863378"/>
        <n v="2595938.7004512055"/>
        <n v="5284040.8280631462"/>
        <n v="0"/>
        <n v="46366.532721010342"/>
        <n v="4932016.4614236504"/>
        <n v="966197.40346498275"/>
        <n v="1155279.752969001"/>
        <n v="1449296.1051974744"/>
        <n v="1158585.686752009"/>
        <n v="780420.98774397234"/>
        <n v="1371116.7046498277"/>
        <n v="479467.04156142363"/>
        <n v="1263193.9630884039"/>
        <n v="574329.67698048218"/>
        <n v="2513164.1910447758"/>
        <n v="368238.36621699191"/>
        <n v="969503.33724799077"/>
        <n v="787032.85530998837"/>
        <n v="295347.85845292761"/>
        <n v="236440.44997129735"/>
        <n v="751864.54501239944"/>
        <n v="354540.64546498278"/>
        <n v="909029.41302296193"/>
        <n v="235422.33065442019"/>
        <n v="281489.72445464984"/>
        <n v="134911.65327210104"/>
        <n v="61384.503099885187"/>
        <n v="302429.44890929968"/>
        <n v="192250.6016073479"/>
        <n v="237833.39035591274"/>
      </sharedItems>
    </cacheField>
    <cacheField name="MATERIALES DE OBRA" numFmtId="165">
      <sharedItems containsSemiMixedTypes="0" containsString="0" containsNumber="1" minValue="0" maxValue="38754516.775231808"/>
    </cacheField>
    <cacheField name="MANO DE OBRA" numFmtId="165">
      <sharedItems containsSemiMixedTypes="0" containsString="0" containsNumber="1" minValue="0.90111111111111108" maxValue="67792183.167011425"/>
    </cacheField>
    <cacheField name="TOTAL" numFmtId="165">
      <sharedItems containsSemiMixedTypes="0" containsString="0" containsNumber="1" minValue="49392.955551647996" maxValue="92573514.6511974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alina.garces" refreshedDate="41710.486704282404" createdVersion="4" refreshedVersion="4" minRefreshableVersion="3" recordCount="661" xr:uid="{00000000-000A-0000-FFFF-FFFF05000000}">
  <cacheSource type="worksheet">
    <worksheetSource ref="B2:J663" sheet="Resumen (2)"/>
  </cacheSource>
  <cacheFields count="9">
    <cacheField name="Tensión" numFmtId="0">
      <sharedItems containsMixedTypes="1" containsNumber="1" containsInteger="1" minValue="230" maxValue="500" count="5">
        <n v="500"/>
        <n v="230"/>
        <s v="N4"/>
        <s v="N3"/>
        <s v="N2"/>
      </sharedItems>
    </cacheField>
    <cacheField name="Grupo" numFmtId="0">
      <sharedItems count="4">
        <s v="Subestaciones"/>
        <s v="Equipos"/>
        <s v="Transformadores"/>
        <s v="Compensación"/>
      </sharedItems>
    </cacheField>
    <cacheField name="Factor" numFmtId="0">
      <sharedItems count="5">
        <s v="Obra Civil"/>
        <s v="Montaje"/>
        <s v="Ingenieria"/>
        <s v="Interventoría"/>
        <s v="Administración"/>
      </sharedItems>
    </cacheField>
    <cacheField name="TIPO" numFmtId="0">
      <sharedItems containsBlank="1" count="24">
        <s v="INT"/>
        <s v="PT"/>
        <s v="CT"/>
        <s v="SECC"/>
        <s v="SPT"/>
        <s v="AIS"/>
        <s v="DPS"/>
        <s v="ACE"/>
        <s v="GIS"/>
        <s v="OTROS"/>
        <s v="TRANSF"/>
        <s v="POST"/>
        <s v="TAB"/>
        <s v="CAB"/>
        <s v="SF6"/>
        <s v="SSAA"/>
        <s v="CEL"/>
        <s v="REC"/>
        <s v="CC"/>
        <s v="CELD"/>
        <m/>
        <s v="COMP"/>
        <s v="PAR" u="1"/>
        <s v="TERR" u="1"/>
      </sharedItems>
    </cacheField>
    <cacheField name="ITEM" numFmtId="0">
      <sharedItems count="345">
        <s v="Interruptor - 500 kV"/>
        <s v="Transformador de tensión - 500 kV"/>
        <s v="Transformador de corriente - 500 kV"/>
        <s v="Seccionador tripolar - 500 kV"/>
        <s v="Seccionador tripolar con cuchilla - 500 kV"/>
        <s v="Aislador poste - 500 kV"/>
        <s v="Dispositivo de Protección contra Sobretensiones (DPS) - 500 kV"/>
        <s v="ACERO ESTRUCTURAL (KG) - 500 kV"/>
        <s v="Transformador de tensión - 230 kV"/>
        <s v="Transformador de corriente - 230 kV"/>
        <s v="Seccionador Tripolar - 230 kV"/>
        <s v="Dispositivo de Protección contra Sobretensiones (DPS) - 230 kV"/>
        <s v="Seccionador Tripolar con Cuchilla de Puesta a Tierra - 230 kV"/>
        <s v="Interruptor - 230 kV"/>
        <s v="Acero Estructural (kg)"/>
        <s v="Campo genérico móvil encapsulado - 230 kV"/>
        <s v="Interruptor  de acople- 230kV"/>
        <s v="Seccionador Tripolar de acople - 230kV"/>
        <s v="Transformador de corriente de acople- 230kV"/>
        <s v="Transformador de corriente 6 nucleos- 230kV"/>
        <s v="Aislador poste - 230 kV"/>
        <s v="ACOPLE AIRE - SF6 - 230 KV"/>
        <s v="MEJORAMIENTO DEL TERRENO e=0.5 m"/>
        <s v="Dispositivo de Protección contra Sobretensiones (DPS) - N4"/>
        <s v="Seccionador Tripolar - N4"/>
        <s v="Transformador de corriente - N4"/>
        <s v="Transformador de tensión - N4"/>
        <s v="Interruptor - N4"/>
        <s v="Acero Estructural (kg) - N4"/>
        <s v="Seccionador Tripolar con Cuchilla de Puesta a Tierra - N4"/>
        <s v="Aislador Poste - N4"/>
        <s v="campo genérico móvil encapsulado - n4"/>
        <s v="BASE TRANSFORMADOR ZIG ZAG 115 kV "/>
        <s v="Interruptor  de acople- N4"/>
        <s v="Seccionador Tripolar de acople - N4"/>
        <s v="Transformador de corriente de acople- N4"/>
        <s v="Transformador de corriente 6 nucleos- N4"/>
        <s v="ACERO ESTRUCTURAL (KG) - N3"/>
        <s v="INTERRUPTOR - N3"/>
        <s v="TRANSFORMADOR DE CORRIENTE - N3"/>
        <s v="TRANSFORMADOR DE TENSIÓN - N3"/>
        <s v="SECCIONADOR TRIPOLAR - N3"/>
        <s v="SECCIONADOR TRIPOLAR CON CUCHILLA DE PUESTA A TIERRA - N3"/>
        <s v="MÓDULO GENÉRICO ENCAPSULADO  - N3"/>
        <s v="POSTE EN CONCRETO PARA SUBESTACIONES"/>
        <s v="DISPOSITIVO DE PROTECCIÓN CONTRA SOBRETENSIONES (DPS) - N3"/>
        <s v="INTERRUPTOR - N2"/>
        <s v="TRANSFORMADOR DE CORRIENTE - N2"/>
        <s v="SECCIONADOR TRIPOLAR - N2"/>
        <s v="ACERO ESTRUCTURAL (KG) - N2"/>
        <s v="SECCIONADOR TRIPOLAR CON CUCHILLA DE PUESTA A TIERRA - N2"/>
        <s v="DISPOSITIVO DE PROTECCIÓN CONTRA SOBRETENSIONES (DPS) - N2"/>
        <s v="TRANSFORMADOR DE TENSIÓN - N2"/>
        <s v="TABLERO DE CONTROL, MEDIDA Y PROTECCIONES"/>
        <s v="SISTEMA DE REGISTRO DE FALLAS"/>
        <s v="CABLES MÓDULO - 500 kV"/>
        <s v="MATERIAL CONEXIÓN AT - 500 kV"/>
        <s v="SISTEMA DE REGISTRO DE FALLAS 230 kV"/>
        <s v="ACERO ESTRUCTURAL POR 1000 Kg (230 kV)"/>
        <s v="CABLES MÓDULO - 230 kV"/>
        <s v="MATERIAL CONEXIÓN AT - 230 kV"/>
        <s v="IHM (230 kV)"/>
        <s v="RED LAN SISTEMA DISTRIBUIDO 230 kV"/>
        <s v="GATEWAY DE COMUNICACIONES 230 kV"/>
        <s v="REFERENCIA DE TIEMPO, GPS 230 kV"/>
        <s v="MOBILIARIO LOCAL 230 kV"/>
        <s v="ACOPLE AIRE-SF6 230 kV"/>
        <s v="Ductos de conexión - Encapsulado - 230 kV"/>
        <s v="FUELLES AMORTIGUACION VIBRACIONES (230 kV)"/>
        <s v="Campo genérico móvil encapsulado"/>
        <s v="IMPRESORA"/>
        <s v="Servicios Auxiliares"/>
        <s v="TABLERO DE CONTROL, MEDIDA Y PROTECCIÓN - N4"/>
        <s v="CABLES MÓDULO - N4"/>
        <s v="MATERIAL CONEXIÓN AT - N4"/>
        <s v="MÓDULO GENÉRICO GIS - N4"/>
        <s v="TERMINALES SF6 - AIRE - N4"/>
        <s v="TABLERO DIFERENCIAL DE BARRAS - N4"/>
        <s v="RED LAN SISTEMA DISTRIBUIDO - N4"/>
        <s v="REFERENCIA DE TIEMPO, GPS - N4"/>
        <s v="MOBILIARIO LOCAL"/>
        <s v="SISTEMA DE GESTION DE PROTECCIONES - N4"/>
        <s v="SISTEMA DE COMUNICACIONES PUBLICO-CONMUTADA - N4"/>
        <s v="CAMPO GENERICO MOVIL ENCAPSULADO - N4"/>
        <s v="TRANSFORMADOR DE TENSION - N3"/>
        <s v="TABLERO DE CONTROL, MEDIDA Y PROTECCIÓN - N3 - MPPS"/>
        <s v="CABLES DE CONTROL Y FUERZA MODULO - N3 - MPPS"/>
        <s v="MATERIAL CONEXIÓN A.T. - N3 - MPPS"/>
        <s v="MÓDULO GENÉRICO - N3 - MPPS"/>
        <s v="TERMINALES SF6 - AIRE - N3"/>
        <s v="CELDA DE LÍNEA - N3"/>
        <s v="CELDA DE TRANSFORMADOR - N3"/>
        <s v="RECONECTADOR - N3"/>
        <s v="SECCIONADOR-FUSIBLE - N3"/>
        <s v="DIFERENCIAL DE BARRAS - CUALQUIER CONF TIPO 1 O TIPO 2"/>
        <s v="SERVICIOS AUXILIARES - N3 - MPPS"/>
        <s v="RED LAN - SISTEMA DISTRIBUIDO"/>
        <s v="SISTEMA DE GESTIÓN DE PROTECCIONES"/>
        <s v="REFERENCIA DE TIEMPO, GPS"/>
        <s v="CORTACIRCUITOS MONOPOLAR"/>
        <s v="TRANSFORMADOR DE SERVICIOS AUXILIARES"/>
        <s v="ESTRUCTURA EN CONCRETO (POSTES) - MPPS"/>
        <s v="MALLA ESLABONADA - MPPS"/>
        <s v="CELDA DECIRCUITO DE SALIDA "/>
        <s v="M.P.P.S DUCTO BARRAS O CABLES LLEGADA TRAFO "/>
        <s v="GABINETE DE PROTECCIÓN - MPPS"/>
        <s v="JUEGO PARARRAYOS - N3"/>
        <s v="TABLERO DE CONTROL, MEDIDA Y PROTECCIÓN - N2 - MPPS"/>
        <s v="CABLES DE CONTROL Y FUERZA MODULO - N2 - MPPS"/>
        <s v="MATERIAL CONEXIÓN A.T. - N2 - MPPS"/>
        <s v="CELDA DE LÍNEA - N2"/>
        <s v="CELDA DE TRANSFORMADOR - N2"/>
        <s v="RECONECTADOR - N2"/>
        <s v="CORTACIRCUITOS MONOPOLAR - N2"/>
        <s v="SECCIONADOR-FUSIBLE - N2"/>
        <s v="JUEGO PARARRAYOS - N2"/>
        <s v="GABINETE EN SF6 - N2"/>
        <s v="INGENIERIA PARA CASA DE CONTROL 500 kV"/>
        <s v="INGENIERIA DE BAHIA DIFERENTES CONFIGURACIONES 500 kV"/>
        <s v="INGENIERIA DE MODULO DE BARRAJE DIFERENTES CONFIGURACIONES 500 kV"/>
        <s v="INGENIERIA PARA CASA DE CONTROL 230 kV"/>
        <s v="INGENIERIA DE BAHIA DE LINEA DIFERENTES CONFIGURACIONES 230 kV"/>
        <s v="INGENIERIA DE MÓDULO DE BARRAJE DIFERENTES CONFIGURACIONES 230 kV"/>
        <s v="INGENIERIA PARA CASA DE CONTROL N4"/>
        <s v="INGENIERIA DE BAHIA DE LINEA DIFERENTES CONFIGURACIONES N4"/>
        <s v="INGENIERIA DE MODULO DE BARRAJE DIFERENTES CONFIGURACIONES N4"/>
        <s v="INGENIERIA SUBESTACIONES N3-TIPO A"/>
        <s v="INGENIERIA SUBESTACIÓN REDUCIDA, BARRAS Y MÓDULO COMÚN N3"/>
        <s v="INGENIERIA SUBESTACIONES Y CELDAS N2"/>
        <s v="INGENIERIA MÓDULO DE BARRAS N2"/>
        <s v="INTERVENTORÍA CASA DE CONTROL 500 kV"/>
        <s v="INTERVENTORÍA DE BAHIA DIFERENTES CONFIGURACIONES 500 kV"/>
        <s v="INTERVENTORÍA DE MODULO DE BARRAJE DIFERENTES 500 kV"/>
        <s v="INTERVENTORÍA CASA DE CONTROL 230 kV"/>
        <s v="INTERVENTORÍA DE BAHIA DIFERENTES CONFIGURACIONES 230 kV"/>
        <s v="INTERVENTORÍA DE MODULO DE BARRAJE DIFERENTES CONFIGURACIONES 230 kV"/>
        <s v="INTERVENTORIA BAHIA DIFERENTES CONFIGURACIONES N4"/>
        <s v="INTERVENTORIA MODULO DE BARRAJE DIFERENTES CONFIGURACIONES N4"/>
        <s v="INTERVENTORIA CASA DE CONTROL N4"/>
        <s v="INTERVENTORIA SUBESTACIONES N3-TIPO A"/>
        <s v="INTERVENTORIA SUBESTACIÓN REDUCIDA, BARRAS Y MÓDULO COMÚN N3"/>
        <s v="ADMINISTRACIÓN DE BAHIA DE LINEA DIFERENTES CONFIGURACIONES 500 Kv"/>
        <s v=" ADMINISTRACIÓN DE BAHIA DIFERENTES CONFIGURACIONES 500 kV"/>
        <s v="ADMINISTRACIÓN DE MODULO DE BARRAJE DIFERENTES CONFIGURACIONES 500 kV"/>
        <s v="ADMINISTRACIÓN CASA DE CONTROL 230 kV"/>
        <s v="ADMINISTRACIÓN DE BAHIA DIFERENTES CONFIGURACIONES 230 kV"/>
        <s v="ADMINISTRACIÓN DE MODULO DE BARRAJE DIFERENTES CONFIGURACIONES 230 kV"/>
        <s v="ADMINISTRACIÓN DE LA EJECUCIÓN CASA DE CONTROL N4"/>
        <s v=" ADMINISTRACIÓN BAHIA DIFERENTES CONFIGURACIONES N4"/>
        <s v=" ADMINISTRACIÓN MODULO DE BARRAJE DIFERENTES CONFIGURACIONES N4"/>
        <s v="ADMINISTRACION SUBESTACIONES N3-TIPO A"/>
        <s v="ANALISIS DE PRECIOS UNITARIOS UC -ADMINISTRACION DE LA EJECUCIÓN-SUBESTACIONES NIVEL DE TENSIÓN 3-TIPO B"/>
        <s v="MPPS-Unidad de Adquisición de datos"/>
        <s v="MPPS-Transformador de tensión nivel 4"/>
        <s v="MPPS-Armario concentrador (Marshall in Kiosk)"/>
        <s v="MPPS-Unidad de Calidad de Potencia (PQ) CREG 024 de 2005"/>
        <s v="MPPS-Enlace de Comunicaciones Satelital-Enlace de fibra óptica-Gateway de comunicaciones"/>
        <s v="MPPS-Enlace de Comunicaciones Microondas-Sistema de Comunicaciones por onda portadora"/>
        <s v="MPPS-Sistema de Teleprotección"/>
        <s v="MPPS-Interface de Usuario (IHM)-Unidad Terminal Remota"/>
        <s v="MPPS-Interruptor de transferencia -Transformador de puesta a tierra-Transformador de Tensión."/>
        <s v="MPPS-Enlace de Comunicaciones Microondas"/>
        <s v="MPPS-Barraje de derivación subterráneo tres vías-Transición aérea - subterránea - trifásica"/>
        <s v="MPPS-CORTACIRCUITOS-CUCHILLAS PARA OPERACIÓN-PARARRAYOS-SECCIONADORES"/>
        <s v="MPPS-Reconectador 15 kV 100 A Monofásico + control"/>
        <s v="MPPS-Banco de condensadores N2"/>
        <s v="Ing-Unidad de Adquisición de datos"/>
        <s v="Ing-Transformador de tensión nivel 4"/>
        <s v="Ing-Armario concentrador (Marshall in Kiosk)"/>
        <s v="Ing-Unidad de Calidad de Potencia (PQ) CREG 024 de 2005"/>
        <s v="Ing-Enlace de Comunicaciones Satelital-Enlace de fibra óptica-Gateway de comunicaciones"/>
        <s v="Ing-Enlace de Comunicaciones Microondas-Sistema de Comunicaciones por onda portadora"/>
        <s v="Ing-Sistema de Teleprotección"/>
        <s v="Ing-Interface de Usuario (IHM)-Unidad Terminal Remota"/>
        <s v="Ing-Unidad de Adquisiciòn de datos"/>
        <s v="Ing-Interruptor de transferencia -Transformador de puesta a tierra-Transformador de Tensión."/>
        <s v="Ing-Enlace de Comunicaciones Microondas"/>
        <s v="Ing-Barraje de derivación subterráneo tres vías-Transición aérea - subterránea - trifásica"/>
        <s v="Ing-CORTACIRCUITOS-CUCHILLAS PARA OPERACIÓN-PARARRAYOS-SECCIONADORES"/>
        <s v="Ing-Reconectador 15 kV 100 A Monofásico + control"/>
        <s v="Ing-Banco de condensadores N2"/>
        <s v="Int-Unidad de Adquisición de datos"/>
        <s v="Int-Transformador de tensión nivel 4"/>
        <s v="Int-Armario concentrador (Marshall in Kiosk)"/>
        <s v="Int-Unidad de Calidad de Potencia (PQ) CREG 024 de 2005"/>
        <s v="Int-Enlace de Comunicaciones Satelital-Enlace de fibra óptica-Gateway de comunicaciones"/>
        <s v="Int-Enlace de Comunicaciones Microondas-Sistema de Comunicaciones por onda portadora"/>
        <s v="Int-Sistema de Teleprotección"/>
        <s v="Int-Interface de Usuario (IHM)-Unidad Terminal Remota"/>
        <s v="Int-Interruptor de transferencia -Transformador de puesta a tierra-Transformador de Tensión."/>
        <s v="Int-Enlace de Comunicaciones Microondas"/>
        <s v="Int-Barraje de derivación subterráneo tres vías-Transición aérea - subterránea - trifásica"/>
        <s v="Int-CORTACIRCUITOS-CUCHILLAS PARA OPERACIÓN-PARARRAYOS-SECCIONADORES"/>
        <s v="Int-Reconectador 15 kV 100 A Monofásico + control"/>
        <s v="Int-Banco de condensadores N2"/>
        <s v="Admon-Unidad de Adquisición de datos"/>
        <s v="Admon-Transformador de tensión nivel 4"/>
        <s v="Admon-Armario concentrador (Marshall in Kiosk)"/>
        <s v="Admon-Unidad de Calidad de Potencia (PQ) CREG 024 de 2005"/>
        <s v="Admon-Enlace de Comunicaciones Satelital-Enlace de fibra óptica-Gateway de comunicaciones"/>
        <s v="Admon-Enlace de Comunicaciones Microondas-Sistema de Comunicaciones por onda portadora"/>
        <s v="Admon-Sistema de Teleprotección"/>
        <s v="Admon-Interface de Usuario (IHM)-Unidad Terminal Remota"/>
        <s v="Admon-Interruptor de transferencia -Transformador de puesta a tierra-Transformador de Tensión."/>
        <s v="Admon-Enlace de Comunicaciones Microondas"/>
        <s v="Admon-Barraje de derivación subterráneo tres vías-Transición aérea - subterránea - trifásica"/>
        <s v="Admon-CORTACIRCUITOS-CUCHILLAS PARA OPERACIÓN-PARARRAYOS-SECCIONADORES"/>
        <s v="Admon-Reconectador 15 kV 100 A Monofásico + control"/>
        <s v="Admon-Banco de condensadores N2"/>
        <s v="CIMENTACIÓN TRANSFORMADOR DE POTENCIA 500 kV &lt; 300 MVA"/>
        <s v="CIMENTACIÓN TRANSFORMADOR DE POTENCIA 500 kV 300 &lt;MVA&lt;450"/>
        <s v="CIMENTACIÓN TRANSFORMADOR DE POTENCIA 500 kV &gt; 450 MVA"/>
        <s v="BASE PARA TRANSFORMADOR DE POTENCIAL CCV 245KV &lt; 40 MVA"/>
        <s v="BASE PARA TRANSFORMADOR DE POTENCIAL CCV 245KV  40 &lt; MVA &lt; 90"/>
        <s v="BASE PARA TRANSFORMADOR DE POTENCIAL CCV 245KV 90 &lt; MVA &lt; 120"/>
        <s v="BASE PARA TRANSFORMADOR DE POTENCIAL CCV 245KV &gt;120 MVA"/>
        <s v="BASE PARA TRANSFORMADOR DE POTENCIAL 34,5 kV &lt; 15 MVA"/>
        <s v="BASE PARA TRANSFORMADOR DE POTENCIAL 34,5 kV &gt; 15 MVA"/>
        <s v="Banco de Autotransformadores, 500/230 kV, de 350 MVA a 450 MVA"/>
        <s v="Autotransformador Monofásico de Reserva,  500/230 kV, de 110 MVA a 150 MVA"/>
        <s v="Banco de Autotransformadores, 500/230 kV, mayor o igual a 450 MVA"/>
        <s v="Autotransformador Monofásico de Reserva, 500/230 kV, mayor o igual a 150 MVA"/>
        <s v="Autotransformador monofásico (OLTC) lado de alta en el 500 kV capacidad final 150 MVA a 300 MVA"/>
        <s v="Autotransformador monofásico (OLTC) lado de alta en el 500 kV capacidad final 300 MVA a 450 MVA"/>
        <s v="Autotransformador monofásico (OLTC) lado de alta en el 500 kV capacidad final mayor o igual a 450 MVA"/>
        <s v="Transformador trifásico (OLTC) lado de alta en el 500 kV capacidad final 150 MVA a 300 MVA"/>
        <s v="Transformador trifásico (OLTC) lado de alta en el 500 kV capacidad final 300 MVA a 450 MVA"/>
        <s v="Transformador trifásico (OLTC) lado de alta en el 500 kV capacidad final mayor o igual a 450 MVA"/>
        <s v="Transformador trifásico (OLTC) de conexión al STN capacidad final de hasta 10 MVA"/>
        <s v="Transformador trifásico (OLTC) de conexión al STN capacidad final de 11 a 20 MVA"/>
        <s v="Transformador trifásico (OLTC) de conexión al STN capacidad final de 21 a 40 MVA"/>
        <s v="Transformador trifásico (OLTC) de conexión al STN capacidad final de 41 a 50 MVA"/>
        <s v="Transformador trifásico (OLTC) de conexión al STN capacidad final de 51 a 60 MVA"/>
        <s v="Transformador trifásico (OLTC) de conexión al STN capacidad final de 61 a 90 MVA"/>
        <s v="Transformador trifásico (OLTC) de conexión al STN capacidad final de 91 a 100 MVA"/>
        <s v="Transformador trifásico (OLTC) de conexión al STN capacidad final de 101 a 120 MVA"/>
        <s v="Transformador trifásico (OLTC) de conexión al STN capacidad final de 121 a 150 MVA"/>
        <s v="Transformador trifásico (OLTC) de conexión al STN capacidad final de 151 a 180 MVA"/>
        <s v="autoTransformador monofásico (OLTC) de conexión al STN capacidad final hasta 20 MVA"/>
        <s v="autoTransformador monofásico (OLTC) de conexión al STN capacidad final de 21 a 40 MVA"/>
        <s v="autoTransformador monofásico (OLTC) de conexión al STN capacidad final de 41 a 50 MVA"/>
        <s v="autoTransformador monofásico (OLTC) de conexión al STN capacidad final de 51 a 60 MVA"/>
        <s v="autoTransformador monofásico (OLTC) de conexión al STN capacidad final de 61 a 90 MVA"/>
        <s v="autoTransformador monofásico (OLTC) de conexión al STN capacidad final de 91 a 100 MVA"/>
        <s v="autoTransformador monofásico (OLTC) de conexión al STN capacidad final de 101 a 120 MVA"/>
        <s v="autoTransformador monofásico (OLTC) de conexión al STN capacidad final de 121 a 150 MVA"/>
        <s v="Transformador tridevanado trifásico (OLTC) de conexión al STN capacidad final de hasta 20 MVA"/>
        <s v="Transformador tridevanado trifásico (OLTC) de conexión al STN capacidad final de 21 a 40 MVA"/>
        <s v="Transformador tridevanado trifásico (OLTC) de conexión al STN capacidad final de 41 a 50 MVA"/>
        <s v="Transformador tridevanado trifásico (OLTC) de conexión al STN capacidad final de 51 a 60 MVA"/>
        <s v="Transformador tridevanado trifásico (OLTC) de conexión al STN capacidad final de 61 a 90 MVA"/>
        <s v="Transformador tridevanado trifásico (OLTC) de conexión al STN capacidad final de 91 a 120 MVA"/>
        <s v="Transformador tridevanado trifásico (OLTC) de conexión al STN capacidad final de mas de 121 MVA"/>
        <s v="Transformador trifásico (OLTC) lado de alta en el nivel 4 capacidad final hasta 5 MVA"/>
        <s v="Transformador trifásico (OLTC) lado de alta en el nivel 4 capacidad final de 5 a 10 MVA"/>
        <s v="Transformador trifásico (OLTC) lado de alta en el nivel 4 capacidad final de 11 a 15 MVA"/>
        <s v="Transformador trifásico (OLTC) lado de alta en el nivel 4 capacidad final de 16 a 20 MVA"/>
        <s v="Transformador trifásico (OLTC) lado de alta en el nivel 4 capacidad final de 21 a 30 MVA"/>
        <s v="Transformador trifásico (OLTC) lado de alta en el nivel 4 capacidad final de 31 a 40 MVA"/>
        <s v="Transformador trifásico (OLTC) lado de alta en el nivel 4 capacidad final de 41 a 50 MVA"/>
        <s v="Transformador trifásico (OLTC) lado de alta en el nivel 4 capacidad final de 51 a 60 MVA"/>
        <s v="Transformador trifásico (OLTC) lado de alta en el nivel 4 capacidad final de 61 a 80 MVA"/>
        <s v="Transformador trifásico (OLTC) lado de alta en el nivel 4 capacidad final de 81 a 100 MVA"/>
        <s v="Transformador trifásico (OLTC) lado de alta en el nivel 4 capacidad final mayor a 100 MVA"/>
        <s v="Transformador tridevanado trifásico (OLTC) lado de alta en el nivel 4 capacidad final hasta 5 MVA"/>
        <s v="Transformador tridevanado trifásico (OLTC) lado de alta en el nivel 4 capacidad final de 6 a 10 MVA"/>
        <s v="Transformador tridevanado trifásico (OLTC) lado de alta en el nivel 4 capacidad final hasta 11 a 20 MVA"/>
        <s v="Transformador tridevanado trifásico (OLTC) lado de alta en el nivel 4 capacidad final de 21 a 30 MVA"/>
        <s v="Transformador tridevanado trifásico (OLTC) lado de alta en el nivel 4 capacidad final de 31 a 40 MVA"/>
        <s v="Transformador tridevanado trifásico (OLTC) lado de alta en el nivel 4 capacidad final de 41 a 50 MVA"/>
        <s v="Transformador tridevanado trifásico (OLTC) lado de alta en el nivel 4 capacidad final de 51 a 60 MVA"/>
        <s v="Transformador tridevanado trifásico (OLTC) lado de alta en el nivel 4 capacidad final mas de 60 MVA"/>
        <s v="Transformador trifásico (NLTC) lado de alta en el nivel 3 capacidad final de 0.5 a 2.5 MVA"/>
        <s v="Transformador trifásico (NLTC) lado de alta en el nivel 3 capacidad final de 2.6 a 6 MVA"/>
        <s v="Transformador trifásico (OLTC) lado de alta en el nivel 3 capacidad final de 6.1 a 10 MVA"/>
        <s v="Transformador trifásico (OLTC) lado de alta en el nivel 3 capacidad final de 11 a 15 MVA"/>
        <s v="Transformador trifásico (OLTC) lado de alta en el nivel 3 capacidad final de 16 a 20 MVA"/>
        <s v="Transformador trifásico (OLTC) lado de alta en el nivel 3 capacidad final de 21 a 30 MVA"/>
        <s v="Transformador trifásico (OLTC) lado de alta en el nivel 3 capacidad final mayor a 31 MVA"/>
        <s v="CIMENTACIÓN TRANSFORMADOR DE POTENCIA 500 kV "/>
        <s v="Reactor de línea - cadacidad final mayor de  60 a 80 MVAr - 500 kV"/>
        <s v="Reactor de línea - cadacidad final mayor de  80 a 100 MVAr - 500 kV"/>
        <s v="Reactor de línea - cadacidad final mayor de  100 a 120 MVAr - 500 kV"/>
        <s v="Compensador estático SVC 84 MVAr"/>
        <s v="Compensador estático SVC 250 MVAr"/>
        <s v="Compensacion capacitiva serie capacidad 22 MVAr - 230 kV"/>
        <s v="Compensación capacitiva paralela - cadacidad final mayor de  3 a 6 MVAr - 230 Kv"/>
        <s v="Compensación capacitiva paralela - cadacidad final mayor de  6 a 12 MVAr - 230 kV"/>
        <s v="Compensación capacitiva paralela - cadacidad final mayor de  12 a 18 MVAr - 230 kV"/>
        <s v="Compensación capacitiva paralela - cadacidad final mayor de  18 a 54 MVAr - 230 kV"/>
        <s v="Compensación capacitiva paralela - cadacidad final mayor de  54 a 90 MVAr - 230 kV"/>
        <s v="Compensación reactiva - cadacidad final mayor de  10 a 20 MVAr - 230 kV"/>
        <s v="Compensación reactiva - cadacidad final mayor de  20 a 25 MVAr - 230 kV"/>
        <s v="Reactor de línea - cadacidad final mayor de  10 a 20 MVAr - 230 kV"/>
        <s v="Reactor de línea - cadacidad final mayor de  20 a 25 MVAr - 230 kV"/>
        <s v="Compensación reactiva - cadacidad final mayor de  3 a 6 MVAr - nivel 4"/>
        <s v="Compensación reactiva - cadacidad final mayor de  6 a 12 MVAr - nivel 4"/>
        <s v="Compensación reactiva - cadacidad final mayor de  12 a 18 MVAr - nivel 4"/>
        <s v="Compensación reactiva - cadacidad final mayor de  18 a 54 MVAr - nivel 4"/>
        <s v="Compensación reactiva - cadacidad final mayor de  54 a 90 MVAr - nivel 4"/>
        <s v="Banco Reactores para Terciario de Autotransformador _x000a_(34,5 kV)"/>
        <s v="Compensación reactiva - cadacidad final mayor de  1,2 a 2,4 MVAr - nivel 3"/>
        <s v="Compensación reactiva - cadacidad final mayor de  2,4 a 5,4 MVAr - nivel 3"/>
        <s v="Compensación reactiva - cadacidad final mayor de  5,4 a 14,4 MVAr - nivel 3"/>
        <s v="Compensación reactiva - cadacidad final mayor de  14,4 a 28,8 MVAr - nivel 3"/>
        <s v="Compensación reactiva - cadacidad final mayor de  28,8 a 43,2 MVAr - nivel 3"/>
        <s v="Compensación reactiva - cadacidad final mayor de  90 a 180 kVAr - nivel 2"/>
        <s v="Compensación reactiva - cadacidad final mayor de  180 a 360 kVAr - nivel 2"/>
        <s v="Compensación reactiva - cadacidad final mayor de  360 a 600 kVAr - nivel 2"/>
        <s v="Compensación reactiva - cadacidad final mayor de  600 a 1200 kVAr - nivel 2"/>
        <s v="Compensación reactiva - cadacidad final mayor de  1200 a 2400 kVAr - nivel 2"/>
        <s v="Compensación reactiva - cadacidad final mayor de  2400 a 3600 kVAr - nivel 2"/>
        <e v="#REF!" u="1"/>
        <s v="INGENIERIA DE MODULO DE BARRAJE DIFERENTES CONFIGURACIONES Y PROTECCION DIFERENCIAL N4" u="1"/>
        <s v="MURO CORTAFUEGO" u="1"/>
        <s v="INTERVENTORIA MODULO DE BARRAJE DIFERENTES CONFIGURACIONES Y PROTECCION DIFERENCIAL N4" u="1"/>
        <s v=" ADMINISTRACIÓN DE BAHIA DE LINEA DIFERENTES CONFIGURACIONES" u="1"/>
        <s v="BASE INTERRUPTOR 34.5 kV " u="1"/>
        <s v="INGENIERIA DE MODULO DE BARRAJE DIFERENTES CONFIGURACIONES Y PROTECIÓN DIFERENCIAL N5" u="1"/>
        <s v="TRANSFORMADOR DE POTENCIA 34,5 kV 2.5 MVA" u="1"/>
        <s v="INGENIERIA DE BAHIA DE LINEA DIFERENTES CONFIGURACIONES N5" u="1"/>
        <s v="ANALISIS DE PRECIOS UNITARIOS UC INGENIERIA SUBESTACIONES NIVEL DE TENSIÓN 3-TIPO A" u="1"/>
        <s v="ANALISIS DE PRECIOS UNITARIOS UC INGENIERIA SUBESTACIONES NIVEL DE TENSIÓN 3-TIPO B" u="1"/>
        <s v="ADMINISTRACIÓN DE MODULO DE BARRAJE DIFERENTES CONFIGURACIONES Y PROTECIÓN DIFERENCIAL N5" u="1"/>
        <s v=" ADMINISTRACIÓN MODULO DE BARRAJE DIFERENTES CONFIGURACIONES Y PROTECCION DIFERENCIAL N4" u="1"/>
        <s v="INTERVENTORÍA DE BAHIA DE LINEA DIFERENTES CONFIGURACIONES N5" u="1"/>
        <s v=" ADMINISTRACIÓN BAHIA DE LINEA O TRANSFORMADOR DIFERENTES CONFIGURACIONES N4" u="1"/>
        <s v="CIMENTACIÓN DESCARGA TRANSFORMADOR DE POTENCIA 500 kV " u="1"/>
        <s v="BASE RECONECTADOR, PARARRAYOS 34.5 kV " u="1"/>
        <s v="CONCRETO POBRE 1:3:5" u="1"/>
        <s v="INGENIERIA PARA CASA DE CONTROL N5" u="1"/>
        <s v="BASE PARA SECCIONADOR DE PUESTA A TIERRA STA 245 kV, 1050 kV" u="1"/>
        <s v="INTERVENTORÍA DE MODULO DE BARRAJE DIFERENTES CONFIGURACIONES Y PROTECIÓN DIFERENCIAL N5" u="1"/>
        <s v="BASE PARA SECCIONADOR PANTÓGRAFO 500 kV" u="1"/>
        <s v="Transformador de potencial + soporte - 230 kV" u="1"/>
        <s v="PÓRTICO 1 LINEA Y BARRAJE" u="1"/>
        <s v="ADMINISTRACIÓN DE BAHIA DE LINEA DIFERENTES CONFIGURACIONES N5" u="1"/>
        <s v="CIMIENTO TRANSFORMADOR DE CORRIENTE 34,5 kV " u="1"/>
        <s v=" SUBESTACIONES NIVEL DE TENSIÓN 3-TIPO A" u="1"/>
        <s v="INTERVENTORIA BAHIA DE LINEA DIFERENTES CONFIGURACIONES N4" u="1"/>
        <s v="ANALISIS DE PRECIOS UNITARIOS UC -ADMINISTRACION DE LA EJECUCIÓN-SUBESTACIONES NIVEL DE TENSIÓN 3-TIPO A" u="1"/>
        <s v="INTERVENTORÍA CASA DE CONTROL N5" u="1"/>
        <s v="TRANSFORMADOR DE POTENCIA 34,5 kV 5 MVA" u="1"/>
        <s v=" SUBESTACIONES NIVEL DE TENSIÓN 3-TIPO B" u="1"/>
        <s v="BASE PARA PARARRAYO NEUTRO SB 48 (230 kV)" u="1"/>
      </sharedItems>
    </cacheField>
    <cacheField name="EQUIPO" numFmtId="165">
      <sharedItems containsString="0" containsBlank="1" containsNumber="1" minValue="0" maxValue="24950116.491102327"/>
    </cacheField>
    <cacheField name="MATERIALES DE OBRA" numFmtId="165">
      <sharedItems containsString="0" containsBlank="1" containsNumber="1" minValue="0" maxValue="45602876.429710791"/>
    </cacheField>
    <cacheField name="MANO DE OBRA" numFmtId="165">
      <sharedItems containsString="0" containsBlank="1" containsNumber="1" minValue="1820.4190069291224" maxValue="133981758.19780843"/>
    </cacheField>
    <cacheField name="TOTAL" numFmtId="170">
      <sharedItems containsSemiMixedTypes="0" containsString="0" containsNumber="1" minValue="50075.612679246413" maxValue="158931874.688910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">
  <r>
    <x v="0"/>
    <x v="0"/>
    <n v="1"/>
  </r>
  <r>
    <x v="0"/>
    <x v="1"/>
    <n v="1"/>
  </r>
  <r>
    <x v="0"/>
    <x v="2"/>
    <n v="1"/>
  </r>
  <r>
    <x v="0"/>
    <x v="3"/>
    <n v="3"/>
  </r>
  <r>
    <x v="0"/>
    <x v="4"/>
    <n v="3"/>
  </r>
  <r>
    <x v="0"/>
    <x v="5"/>
    <n v="1"/>
  </r>
  <r>
    <x v="0"/>
    <x v="6"/>
    <n v="3623.5"/>
  </r>
  <r>
    <x v="0"/>
    <x v="7"/>
    <n v="1"/>
  </r>
  <r>
    <x v="0"/>
    <x v="8"/>
    <n v="1"/>
  </r>
  <r>
    <x v="1"/>
    <x v="0"/>
    <n v="1"/>
  </r>
  <r>
    <x v="1"/>
    <x v="9"/>
    <n v="2"/>
  </r>
  <r>
    <x v="1"/>
    <x v="2"/>
    <n v="0"/>
  </r>
  <r>
    <x v="1"/>
    <x v="3"/>
    <n v="3"/>
  </r>
  <r>
    <x v="1"/>
    <x v="4"/>
    <n v="3"/>
  </r>
  <r>
    <x v="1"/>
    <x v="5"/>
    <n v="1"/>
  </r>
  <r>
    <x v="1"/>
    <x v="6"/>
    <n v="1391"/>
  </r>
  <r>
    <x v="1"/>
    <x v="7"/>
    <n v="1"/>
  </r>
  <r>
    <x v="1"/>
    <x v="10"/>
    <n v="1"/>
  </r>
  <r>
    <x v="2"/>
    <x v="0"/>
    <n v="1"/>
  </r>
  <r>
    <x v="2"/>
    <x v="9"/>
    <n v="2"/>
  </r>
  <r>
    <x v="2"/>
    <x v="2"/>
    <n v="1"/>
  </r>
  <r>
    <x v="2"/>
    <x v="3"/>
    <n v="3"/>
  </r>
  <r>
    <x v="2"/>
    <x v="4"/>
    <n v="3"/>
  </r>
  <r>
    <x v="2"/>
    <x v="5"/>
    <n v="1"/>
  </r>
  <r>
    <x v="2"/>
    <x v="6"/>
    <n v="3999.5"/>
  </r>
  <r>
    <x v="2"/>
    <x v="7"/>
    <n v="1"/>
  </r>
  <r>
    <x v="2"/>
    <x v="11"/>
    <n v="1"/>
  </r>
  <r>
    <x v="3"/>
    <x v="0"/>
    <n v="1"/>
  </r>
  <r>
    <x v="3"/>
    <x v="9"/>
    <n v="3"/>
  </r>
  <r>
    <x v="3"/>
    <x v="3"/>
    <n v="3"/>
  </r>
  <r>
    <x v="3"/>
    <x v="4"/>
    <n v="3"/>
  </r>
  <r>
    <x v="3"/>
    <x v="5"/>
    <n v="1"/>
  </r>
  <r>
    <x v="3"/>
    <x v="6"/>
    <n v="1767"/>
  </r>
  <r>
    <x v="3"/>
    <x v="7"/>
    <n v="1"/>
  </r>
  <r>
    <x v="3"/>
    <x v="12"/>
    <n v="1"/>
  </r>
  <r>
    <x v="4"/>
    <x v="0"/>
    <n v="1"/>
  </r>
  <r>
    <x v="4"/>
    <x v="9"/>
    <n v="4"/>
  </r>
  <r>
    <x v="4"/>
    <x v="2"/>
    <n v="1"/>
  </r>
  <r>
    <x v="4"/>
    <x v="3"/>
    <n v="3"/>
  </r>
  <r>
    <x v="4"/>
    <x v="4"/>
    <n v="3"/>
  </r>
  <r>
    <x v="4"/>
    <x v="5"/>
    <n v="1"/>
  </r>
  <r>
    <x v="4"/>
    <x v="6"/>
    <n v="5386.5"/>
  </r>
  <r>
    <x v="4"/>
    <x v="7"/>
    <n v="1"/>
  </r>
  <r>
    <x v="4"/>
    <x v="12"/>
    <n v="1"/>
  </r>
  <r>
    <x v="5"/>
    <x v="0"/>
    <n v="1"/>
  </r>
  <r>
    <x v="5"/>
    <x v="9"/>
    <n v="5"/>
  </r>
  <r>
    <x v="5"/>
    <x v="3"/>
    <n v="3"/>
  </r>
  <r>
    <x v="5"/>
    <x v="4"/>
    <n v="3"/>
  </r>
  <r>
    <x v="5"/>
    <x v="5"/>
    <n v="1"/>
  </r>
  <r>
    <x v="5"/>
    <x v="6"/>
    <n v="2519"/>
  </r>
  <r>
    <x v="5"/>
    <x v="7"/>
    <n v="1"/>
  </r>
  <r>
    <x v="5"/>
    <x v="13"/>
    <n v="1"/>
  </r>
  <r>
    <x v="6"/>
    <x v="0"/>
    <n v="1"/>
  </r>
  <r>
    <x v="6"/>
    <x v="9"/>
    <n v="2"/>
  </r>
  <r>
    <x v="6"/>
    <x v="2"/>
    <n v="1"/>
  </r>
  <r>
    <x v="6"/>
    <x v="3"/>
    <n v="3"/>
  </r>
  <r>
    <x v="6"/>
    <x v="4"/>
    <n v="3"/>
  </r>
  <r>
    <x v="6"/>
    <x v="5"/>
    <n v="1"/>
  </r>
  <r>
    <x v="6"/>
    <x v="6"/>
    <n v="3999.5"/>
  </r>
  <r>
    <x v="6"/>
    <x v="7"/>
    <n v="1"/>
  </r>
  <r>
    <x v="6"/>
    <x v="11"/>
    <n v="1"/>
  </r>
  <r>
    <x v="7"/>
    <x v="0"/>
    <n v="1"/>
  </r>
  <r>
    <x v="7"/>
    <x v="9"/>
    <n v="3"/>
  </r>
  <r>
    <x v="7"/>
    <x v="3"/>
    <n v="3"/>
  </r>
  <r>
    <x v="7"/>
    <x v="4"/>
    <n v="3"/>
  </r>
  <r>
    <x v="7"/>
    <x v="5"/>
    <n v="1"/>
  </r>
  <r>
    <x v="7"/>
    <x v="6"/>
    <n v="1767"/>
  </r>
  <r>
    <x v="7"/>
    <x v="7"/>
    <n v="1"/>
  </r>
  <r>
    <x v="7"/>
    <x v="13"/>
    <n v="1"/>
  </r>
  <r>
    <x v="8"/>
    <x v="0"/>
    <n v="1.5"/>
  </r>
  <r>
    <x v="8"/>
    <x v="9"/>
    <n v="3"/>
  </r>
  <r>
    <x v="8"/>
    <x v="14"/>
    <n v="1"/>
  </r>
  <r>
    <x v="8"/>
    <x v="3"/>
    <n v="4.5"/>
  </r>
  <r>
    <x v="8"/>
    <x v="4"/>
    <n v="3"/>
  </r>
  <r>
    <x v="8"/>
    <x v="5"/>
    <n v="1"/>
  </r>
  <r>
    <x v="8"/>
    <x v="6"/>
    <n v="4973.5"/>
  </r>
  <r>
    <x v="8"/>
    <x v="7"/>
    <n v="1"/>
  </r>
  <r>
    <x v="8"/>
    <x v="15"/>
    <n v="1"/>
  </r>
  <r>
    <x v="9"/>
    <x v="0"/>
    <n v="1.5"/>
  </r>
  <r>
    <x v="9"/>
    <x v="9"/>
    <n v="4"/>
  </r>
  <r>
    <x v="9"/>
    <x v="3"/>
    <n v="4.5"/>
  </r>
  <r>
    <x v="9"/>
    <x v="4"/>
    <n v="3"/>
  </r>
  <r>
    <x v="9"/>
    <x v="5"/>
    <n v="1"/>
  </r>
  <r>
    <x v="9"/>
    <x v="6"/>
    <n v="4973.5"/>
  </r>
  <r>
    <x v="9"/>
    <x v="7"/>
    <n v="1"/>
  </r>
  <r>
    <x v="9"/>
    <x v="16"/>
    <n v="1"/>
  </r>
  <r>
    <x v="10"/>
    <x v="0"/>
    <n v="1"/>
  </r>
  <r>
    <x v="10"/>
    <x v="9"/>
    <n v="2"/>
  </r>
  <r>
    <x v="10"/>
    <x v="2"/>
    <n v="1"/>
  </r>
  <r>
    <x v="10"/>
    <x v="3"/>
    <n v="3"/>
  </r>
  <r>
    <x v="10"/>
    <x v="4"/>
    <n v="3"/>
  </r>
  <r>
    <x v="10"/>
    <x v="5"/>
    <n v="1"/>
  </r>
  <r>
    <x v="10"/>
    <x v="6"/>
    <n v="3999.5"/>
  </r>
  <r>
    <x v="10"/>
    <x v="7"/>
    <n v="1"/>
  </r>
  <r>
    <x v="10"/>
    <x v="15"/>
    <n v="1"/>
  </r>
  <r>
    <x v="11"/>
    <x v="0"/>
    <n v="1"/>
  </r>
  <r>
    <x v="11"/>
    <x v="9"/>
    <n v="3"/>
  </r>
  <r>
    <x v="11"/>
    <x v="3"/>
    <n v="3"/>
  </r>
  <r>
    <x v="11"/>
    <x v="4"/>
    <n v="3"/>
  </r>
  <r>
    <x v="11"/>
    <x v="5"/>
    <n v="1"/>
  </r>
  <r>
    <x v="11"/>
    <x v="6"/>
    <n v="3999.5"/>
  </r>
  <r>
    <x v="11"/>
    <x v="7"/>
    <n v="1"/>
  </r>
  <r>
    <x v="11"/>
    <x v="16"/>
    <n v="1"/>
  </r>
  <r>
    <x v="12"/>
    <x v="17"/>
    <n v="1"/>
  </r>
  <r>
    <x v="12"/>
    <x v="4"/>
    <n v="3"/>
  </r>
  <r>
    <x v="12"/>
    <x v="5"/>
    <n v="1"/>
  </r>
  <r>
    <x v="12"/>
    <x v="18"/>
    <n v="3"/>
  </r>
  <r>
    <x v="12"/>
    <x v="6"/>
    <n v="2232.5"/>
  </r>
  <r>
    <x v="12"/>
    <x v="7"/>
    <n v="1"/>
  </r>
  <r>
    <x v="12"/>
    <x v="19"/>
    <n v="1"/>
  </r>
  <r>
    <x v="13"/>
    <x v="17"/>
    <n v="1"/>
  </r>
  <r>
    <x v="13"/>
    <x v="4"/>
    <n v="3"/>
  </r>
  <r>
    <x v="13"/>
    <x v="5"/>
    <n v="1"/>
  </r>
  <r>
    <x v="13"/>
    <x v="18"/>
    <n v="3"/>
  </r>
  <r>
    <x v="13"/>
    <x v="6"/>
    <n v="0"/>
  </r>
  <r>
    <x v="13"/>
    <x v="7"/>
    <n v="1"/>
  </r>
  <r>
    <x v="13"/>
    <x v="10"/>
    <n v="1"/>
  </r>
  <r>
    <x v="14"/>
    <x v="17"/>
    <n v="1"/>
  </r>
  <r>
    <x v="14"/>
    <x v="4"/>
    <n v="3"/>
  </r>
  <r>
    <x v="14"/>
    <x v="5"/>
    <n v="1"/>
  </r>
  <r>
    <x v="14"/>
    <x v="18"/>
    <n v="3"/>
  </r>
  <r>
    <x v="14"/>
    <x v="6"/>
    <n v="2232.5"/>
  </r>
  <r>
    <x v="14"/>
    <x v="7"/>
    <n v="1"/>
  </r>
  <r>
    <x v="14"/>
    <x v="11"/>
    <n v="1"/>
  </r>
  <r>
    <x v="15"/>
    <x v="17"/>
    <n v="1"/>
  </r>
  <r>
    <x v="15"/>
    <x v="4"/>
    <n v="3"/>
  </r>
  <r>
    <x v="15"/>
    <x v="5"/>
    <n v="1"/>
  </r>
  <r>
    <x v="15"/>
    <x v="18"/>
    <n v="3"/>
  </r>
  <r>
    <x v="15"/>
    <x v="6"/>
    <n v="0"/>
  </r>
  <r>
    <x v="15"/>
    <x v="7"/>
    <n v="1"/>
  </r>
  <r>
    <x v="15"/>
    <x v="20"/>
    <n v="1"/>
  </r>
  <r>
    <x v="16"/>
    <x v="0"/>
    <n v="1"/>
  </r>
  <r>
    <x v="16"/>
    <x v="9"/>
    <n v="2"/>
  </r>
  <r>
    <x v="16"/>
    <x v="21"/>
    <n v="3"/>
  </r>
  <r>
    <x v="16"/>
    <x v="5"/>
    <n v="1"/>
  </r>
  <r>
    <x v="16"/>
    <x v="6"/>
    <n v="1073"/>
  </r>
  <r>
    <x v="16"/>
    <x v="7"/>
    <n v="1"/>
  </r>
  <r>
    <x v="16"/>
    <x v="22"/>
    <n v="1"/>
  </r>
  <r>
    <x v="17"/>
    <x v="17"/>
    <n v="1"/>
  </r>
  <r>
    <x v="17"/>
    <x v="5"/>
    <n v="1"/>
  </r>
  <r>
    <x v="17"/>
    <x v="7"/>
    <n v="1"/>
  </r>
  <r>
    <x v="18"/>
    <x v="23"/>
    <n v="1"/>
  </r>
  <r>
    <x v="19"/>
    <x v="6"/>
    <n v="4850"/>
  </r>
  <r>
    <x v="19"/>
    <x v="24"/>
    <n v="1"/>
  </r>
  <r>
    <x v="20"/>
    <x v="6"/>
    <n v="7275"/>
  </r>
  <r>
    <x v="20"/>
    <x v="25"/>
    <n v="1"/>
  </r>
  <r>
    <x v="21"/>
    <x v="6"/>
    <n v="7275"/>
  </r>
  <r>
    <x v="21"/>
    <x v="26"/>
    <n v="1"/>
  </r>
  <r>
    <x v="22"/>
    <x v="6"/>
    <n v="9700"/>
  </r>
  <r>
    <x v="22"/>
    <x v="27"/>
    <n v="1"/>
  </r>
  <r>
    <x v="23"/>
    <x v="6"/>
    <n v="10525"/>
  </r>
  <r>
    <x v="23"/>
    <x v="28"/>
    <n v="1"/>
  </r>
  <r>
    <x v="24"/>
    <x v="6"/>
    <n v="21685"/>
  </r>
  <r>
    <x v="24"/>
    <x v="29"/>
    <n v="1"/>
  </r>
  <r>
    <x v="25"/>
    <x v="6"/>
    <n v="29785"/>
  </r>
  <r>
    <x v="25"/>
    <x v="30"/>
    <n v="1"/>
  </r>
  <r>
    <x v="26"/>
    <x v="6"/>
    <n v="34935"/>
  </r>
  <r>
    <x v="26"/>
    <x v="31"/>
    <n v="1"/>
  </r>
  <r>
    <x v="27"/>
    <x v="6"/>
    <n v="11795"/>
  </r>
  <r>
    <x v="27"/>
    <x v="32"/>
    <n v="1"/>
  </r>
  <r>
    <x v="28"/>
    <x v="6"/>
    <n v="24860"/>
  </r>
  <r>
    <x v="28"/>
    <x v="33"/>
    <n v="1"/>
  </r>
  <r>
    <x v="29"/>
    <x v="6"/>
    <n v="34865"/>
  </r>
  <r>
    <x v="29"/>
    <x v="34"/>
    <n v="1"/>
  </r>
  <r>
    <x v="30"/>
    <x v="6"/>
    <n v="42555"/>
  </r>
  <r>
    <x v="30"/>
    <x v="35"/>
    <n v="1"/>
  </r>
  <r>
    <x v="31"/>
    <x v="6"/>
    <n v="10525"/>
  </r>
  <r>
    <x v="31"/>
    <x v="36"/>
    <n v="1"/>
  </r>
  <r>
    <x v="32"/>
    <x v="6"/>
    <n v="21685"/>
  </r>
  <r>
    <x v="32"/>
    <x v="37"/>
    <n v="1"/>
  </r>
  <r>
    <x v="33"/>
    <x v="6"/>
    <n v="29785"/>
  </r>
  <r>
    <x v="33"/>
    <x v="38"/>
    <n v="1"/>
  </r>
  <r>
    <x v="34"/>
    <x v="6"/>
    <n v="36205"/>
  </r>
  <r>
    <x v="34"/>
    <x v="39"/>
    <n v="1"/>
  </r>
  <r>
    <x v="35"/>
    <x v="6"/>
    <n v="13735"/>
  </r>
  <r>
    <x v="35"/>
    <x v="40"/>
    <n v="1"/>
  </r>
  <r>
    <x v="36"/>
    <x v="6"/>
    <n v="16310"/>
  </r>
  <r>
    <x v="36"/>
    <x v="41"/>
    <n v="1"/>
  </r>
  <r>
    <x v="37"/>
    <x v="6"/>
    <n v="21050"/>
  </r>
  <r>
    <x v="37"/>
    <x v="42"/>
    <n v="1"/>
  </r>
  <r>
    <x v="38"/>
    <x v="6"/>
    <n v="7650"/>
  </r>
  <r>
    <x v="38"/>
    <x v="43"/>
    <n v="1"/>
  </r>
  <r>
    <x v="39"/>
    <x v="6"/>
    <n v="9180"/>
  </r>
  <r>
    <x v="39"/>
    <x v="44"/>
    <n v="1"/>
  </r>
  <r>
    <x v="40"/>
    <x v="45"/>
    <n v="1"/>
  </r>
  <r>
    <x v="40"/>
    <x v="46"/>
    <n v="1260"/>
  </r>
  <r>
    <x v="41"/>
    <x v="45"/>
    <n v="1"/>
  </r>
  <r>
    <x v="41"/>
    <x v="46"/>
    <n v="3110"/>
  </r>
  <r>
    <x v="42"/>
    <x v="45"/>
    <n v="1"/>
  </r>
  <r>
    <x v="42"/>
    <x v="46"/>
    <n v="4820"/>
  </r>
  <r>
    <x v="43"/>
    <x v="45"/>
    <n v="1"/>
  </r>
  <r>
    <x v="43"/>
    <x v="46"/>
    <n v="5960"/>
  </r>
  <r>
    <x v="44"/>
    <x v="47"/>
    <n v="1"/>
  </r>
  <r>
    <x v="44"/>
    <x v="48"/>
    <n v="1"/>
  </r>
  <r>
    <x v="44"/>
    <x v="49"/>
    <n v="1"/>
  </r>
  <r>
    <x v="44"/>
    <x v="50"/>
    <n v="1"/>
  </r>
  <r>
    <x v="44"/>
    <x v="51"/>
    <n v="1"/>
  </r>
  <r>
    <x v="44"/>
    <x v="52"/>
    <n v="1"/>
  </r>
  <r>
    <x v="45"/>
    <x v="53"/>
    <n v="1"/>
  </r>
  <r>
    <x v="46"/>
    <x v="1"/>
    <n v="1"/>
  </r>
  <r>
    <x v="46"/>
    <x v="6"/>
    <n v="752"/>
  </r>
  <r>
    <x v="46"/>
    <x v="54"/>
    <n v="1"/>
  </r>
  <r>
    <x v="47"/>
    <x v="55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9">
  <r>
    <n v="500"/>
    <s v="Subestaciones"/>
    <x v="0"/>
    <x v="0"/>
    <x v="0"/>
    <n v="38754516.775231808"/>
    <n v="2844412.1650603246"/>
    <n v="40084079.717512645"/>
  </r>
  <r>
    <n v="500"/>
    <s v="Subestaciones"/>
    <x v="0"/>
    <x v="1"/>
    <x v="1"/>
    <n v="9167439.8445405737"/>
    <n v="796434.93873444106"/>
    <n v="9555465.1501935273"/>
  </r>
  <r>
    <n v="500"/>
    <s v="Subestaciones"/>
    <x v="0"/>
    <x v="2"/>
    <x v="2"/>
    <n v="5002028.7820468964"/>
    <n v="525832.99876477732"/>
    <n v="5331711.3621897763"/>
  </r>
  <r>
    <n v="500"/>
    <s v="Subestaciones"/>
    <x v="0"/>
    <x v="3"/>
    <x v="2"/>
    <n v="4226728.8154558213"/>
    <n v="433580.94360228884"/>
    <n v="4464159.3404362127"/>
  </r>
  <r>
    <n v="500"/>
    <s v="Subestaciones"/>
    <x v="0"/>
    <x v="4"/>
    <x v="3"/>
    <n v="3053692.2143394863"/>
    <n v="341328.88843980047"/>
    <n v="3252715.6898979172"/>
  </r>
  <r>
    <n v="500"/>
    <s v="Subestaciones"/>
    <x v="0"/>
    <x v="5"/>
    <x v="4"/>
    <n v="4611035.6334042512"/>
    <n v="319804.43102862866"/>
    <n v="5050451.7798899673"/>
  </r>
  <r>
    <n v="500"/>
    <s v="Subestaciones"/>
    <x v="0"/>
    <x v="6"/>
    <x v="4"/>
    <n v="4611035.6334042512"/>
    <n v="158671.43533887208"/>
    <n v="4889318.7842002111"/>
  </r>
  <r>
    <n v="500"/>
    <s v="Subestaciones"/>
    <x v="0"/>
    <x v="7"/>
    <x v="4"/>
    <n v="4611035.6334042512"/>
    <n v="158671.43533887208"/>
    <n v="4889318.7842002111"/>
  </r>
  <r>
    <n v="500"/>
    <s v="Subestaciones"/>
    <x v="0"/>
    <x v="8"/>
    <x v="5"/>
    <n v="2024258.7872117872"/>
    <n v="341328.88843980047"/>
    <n v="2466096.6291707177"/>
  </r>
  <r>
    <n v="500"/>
    <s v="Subestaciones"/>
    <x v="0"/>
    <x v="9"/>
    <x v="6"/>
    <n v="1904758.9209538423"/>
    <n v="341328.88843980047"/>
    <n v="2327567.8093936429"/>
  </r>
  <r>
    <n v="500"/>
    <s v="Subestaciones"/>
    <x v="0"/>
    <x v="10"/>
    <x v="7"/>
    <n v="4293164.0899778474"/>
    <n v="2389303.5176409632"/>
    <n v="6890736.4113215618"/>
  </r>
  <r>
    <n v="230"/>
    <s v="Subestaciones"/>
    <x v="0"/>
    <x v="11"/>
    <x v="8"/>
    <n v="2274544.1476826835"/>
    <n v="273678.40344738448"/>
    <n v="2598477.0278896331"/>
  </r>
  <r>
    <n v="230"/>
    <s v="Subestaciones"/>
    <x v="0"/>
    <x v="12"/>
    <x v="9"/>
    <n v="2106765.027439978"/>
    <n v="255996.3416892603"/>
    <n v="2439938.3487590672"/>
  </r>
  <r>
    <n v="230"/>
    <s v="Subestaciones"/>
    <x v="0"/>
    <x v="13"/>
    <x v="10"/>
    <n v="2618050.3470354462"/>
    <n v="319804.43102862866"/>
    <n v="2997660.6357926186"/>
  </r>
  <r>
    <n v="230"/>
    <s v="Subestaciones"/>
    <x v="0"/>
    <x v="14"/>
    <x v="8"/>
    <n v="1147520.2536230439"/>
    <n v="170664.44421990024"/>
    <n v="1368439.174602509"/>
  </r>
  <r>
    <n v="230"/>
    <s v="Subestaciones"/>
    <x v="0"/>
    <x v="15"/>
    <x v="10"/>
    <n v="1684661.6618230448"/>
    <n v="319804.43102862866"/>
    <n v="2064271.9505802172"/>
  </r>
  <r>
    <n v="230"/>
    <s v="Subestaciones"/>
    <x v="0"/>
    <x v="16"/>
    <x v="8"/>
    <n v="2922463.352143853"/>
    <n v="319804.43102862866"/>
    <n v="3292522.2599320468"/>
  </r>
  <r>
    <n v="230"/>
    <s v="Subestaciones"/>
    <x v="0"/>
    <x v="17"/>
    <x v="8"/>
    <n v="1267095.9308776327"/>
    <n v="170664.44421990024"/>
    <n v="1488014.8518570978"/>
  </r>
  <r>
    <n v="230"/>
    <s v="Subestaciones"/>
    <x v="0"/>
    <x v="18"/>
    <x v="8"/>
    <n v="1147520.2536230439"/>
    <n v="170664.44421990024"/>
    <n v="1368439.174602509"/>
  </r>
  <r>
    <n v="230"/>
    <s v="Subestaciones"/>
    <x v="0"/>
    <x v="19"/>
    <x v="11"/>
    <n v="2618050.3470354462"/>
    <n v="319804.43102862866"/>
    <n v="2973924.7780640749"/>
  </r>
  <r>
    <n v="230"/>
    <s v="Subestaciones"/>
    <x v="0"/>
    <x v="20"/>
    <x v="8"/>
    <n v="2913947.1930813077"/>
    <n v="273678.40344738448"/>
    <n v="3237880.0732882572"/>
  </r>
  <r>
    <n v="230"/>
    <s v="Subestaciones"/>
    <x v="0"/>
    <x v="10"/>
    <x v="7"/>
    <n v="4293164.0899778474"/>
    <n v="2389303.5176409632"/>
    <n v="6890736.4113215618"/>
  </r>
  <r>
    <s v="N4"/>
    <s v="Subestaciones"/>
    <x v="0"/>
    <x v="21"/>
    <x v="12"/>
    <n v="197272.10108051589"/>
    <n v="25676.610683987055"/>
    <n v="236409.96319963498"/>
  </r>
  <r>
    <s v="N4"/>
    <s v="Subestaciones"/>
    <x v="0"/>
    <x v="22"/>
    <x v="13"/>
    <n v="30663.192707908565"/>
    <n v="1137.7618793307013"/>
    <n v="49392.955551647996"/>
  </r>
  <r>
    <s v="N4"/>
    <s v="Subestaciones"/>
    <x v="0"/>
    <x v="23"/>
    <x v="14"/>
    <n v="1341779.1261583571"/>
    <n v="87331.100208866817"/>
    <n v="1498322.1600804313"/>
  </r>
  <r>
    <s v="N4"/>
    <s v="Subestaciones"/>
    <x v="0"/>
    <x v="24"/>
    <x v="15"/>
    <n v="1521086.1895507236"/>
    <n v="114494.37569450098"/>
    <n v="1694726.0925450474"/>
  </r>
  <r>
    <s v="N4"/>
    <s v="Subestaciones"/>
    <x v="0"/>
    <x v="25"/>
    <x v="16"/>
    <n v="1853881.2250743872"/>
    <n v="1251539.6904667218"/>
    <n v="3345995.8607565816"/>
  </r>
  <r>
    <s v="N4"/>
    <s v="Subestaciones"/>
    <x v="0"/>
    <x v="26"/>
    <x v="16"/>
    <n v="1853881.2250743872"/>
    <n v="1251539.6904667218"/>
    <n v="3345995.8607565816"/>
  </r>
  <r>
    <s v="N4"/>
    <s v="Subestaciones"/>
    <x v="0"/>
    <x v="27"/>
    <x v="16"/>
    <n v="1509223.9213903414"/>
    <n v="113530.52033473476"/>
    <n v="1666917.4106421873"/>
  </r>
  <r>
    <s v="N4"/>
    <s v="Subestaciones"/>
    <x v="0"/>
    <x v="28"/>
    <x v="15"/>
    <n v="1579591.5646389846"/>
    <n v="0.90111111111111108"/>
    <n v="1638737.9930499184"/>
  </r>
  <r>
    <s v="N4"/>
    <s v="Subestaciones"/>
    <x v="0"/>
    <x v="29"/>
    <x v="17"/>
    <n v="5787877.7484257668"/>
    <n v="174764.81412844232"/>
    <n v="6000874.6960193878"/>
  </r>
  <r>
    <s v="N4"/>
    <s v="Subestaciones"/>
    <x v="0"/>
    <x v="30"/>
    <x v="18"/>
    <n v="8588805.9922331702"/>
    <n v="696498.09226585762"/>
    <n v="9475990.9850996528"/>
  </r>
  <r>
    <s v="N4"/>
    <s v="Subestaciones"/>
    <x v="0"/>
    <x v="31"/>
    <x v="19"/>
    <n v="2390038.6547311121"/>
    <n v="243953.85550030862"/>
    <n v="2694074.4474301632"/>
  </r>
  <r>
    <s v="N3"/>
    <s v="Subestaciones"/>
    <x v="0"/>
    <x v="32"/>
    <x v="20"/>
    <n v="2401267.6774565754"/>
    <n v="1251539.6904667218"/>
    <n v="3859671.5567776691"/>
  </r>
  <r>
    <s v="N3"/>
    <s v="Subestaciones"/>
    <x v="0"/>
    <x v="33"/>
    <x v="20"/>
    <n v="1685736.4957892993"/>
    <n v="1251539.6904667218"/>
    <n v="3144140.3751103925"/>
  </r>
  <r>
    <s v="N3"/>
    <s v="Subestaciones"/>
    <x v="0"/>
    <x v="34"/>
    <x v="21"/>
    <n v="3043062.9122601389"/>
    <n v="1479092.7156140422"/>
    <n v="4624531.8394153435"/>
  </r>
  <r>
    <s v="N3"/>
    <s v="Subestaciones"/>
    <x v="0"/>
    <x v="35"/>
    <x v="20"/>
    <n v="1357617.0472518788"/>
    <n v="1251539.6904667218"/>
    <n v="2816020.926572972"/>
  </r>
  <r>
    <s v="N3"/>
    <s v="Subestaciones"/>
    <x v="0"/>
    <x v="36"/>
    <x v="22"/>
    <n v="11561249.660850681"/>
    <n v="1706644.442199002"/>
    <n v="13352434.103049684"/>
  </r>
  <r>
    <s v="N3"/>
    <s v="Subestaciones"/>
    <x v="0"/>
    <x v="37"/>
    <x v="22"/>
    <n v="11063224.281397333"/>
    <n v="1706644.442199002"/>
    <n v="12854408.723596334"/>
  </r>
  <r>
    <s v="N3"/>
    <s v="Subestaciones"/>
    <x v="0"/>
    <x v="10"/>
    <x v="22"/>
    <n v="3991481.7522708639"/>
    <n v="1479092.7156140422"/>
    <n v="5555114.4678849056"/>
  </r>
  <r>
    <s v="N3"/>
    <s v="Subestaciones"/>
    <x v="0"/>
    <x v="38"/>
    <x v="23"/>
    <n v="1328947.1046094063"/>
    <n v="1251539.6904667218"/>
    <n v="3393427.7605077038"/>
  </r>
  <r>
    <s v="N3"/>
    <s v="Subestaciones"/>
    <x v="0"/>
    <x v="39"/>
    <x v="24"/>
    <n v="1518439.0208881279"/>
    <n v="1251539.6904667218"/>
    <n v="3010553.6565703228"/>
  </r>
  <r>
    <s v="N3"/>
    <s v="Subestaciones"/>
    <x v="0"/>
    <x v="40"/>
    <x v="25"/>
    <n v="965306.4659240389"/>
    <n v="1251539.6904667218"/>
    <n v="2301123.047293514"/>
  </r>
  <r>
    <s v="N3"/>
    <s v="Subestaciones"/>
    <x v="0"/>
    <x v="41"/>
    <x v="26"/>
    <n v="881512.51186631352"/>
    <n v="89409.260555555549"/>
    <n v="1100692.8170059039"/>
  </r>
  <r>
    <s v="N3"/>
    <s v="Subestaciones"/>
    <x v="0"/>
    <x v="42"/>
    <x v="25"/>
    <n v="2287064.4590436518"/>
    <n v="568881.91358712083"/>
    <n v="3075452.0951205571"/>
  </r>
  <r>
    <s v="N2"/>
    <s v="Subestaciones"/>
    <x v="0"/>
    <x v="43"/>
    <x v="24"/>
    <n v="1564529.3303838202"/>
    <n v="1251539.6904667218"/>
    <n v="3056643.966066015"/>
  </r>
  <r>
    <s v="N2"/>
    <s v="Subestaciones"/>
    <x v="0"/>
    <x v="44"/>
    <x v="25"/>
    <n v="965306.4659240389"/>
    <n v="1251539.6904667218"/>
    <n v="2301123.047293514"/>
  </r>
  <r>
    <s v="N2"/>
    <s v="Subestaciones"/>
    <x v="0"/>
    <x v="45"/>
    <x v="25"/>
    <n v="965306.4659240389"/>
    <n v="1251539.6904667218"/>
    <n v="2301123.047293514"/>
  </r>
  <r>
    <s v="N2"/>
    <s v="Subestaciones"/>
    <x v="0"/>
    <x v="46"/>
    <x v="25"/>
    <n v="965306.4659240389"/>
    <n v="1251539.6904667218"/>
    <n v="2301123.047293514"/>
  </r>
  <r>
    <s v="N2"/>
    <s v="Subestaciones"/>
    <x v="0"/>
    <x v="47"/>
    <x v="25"/>
    <n v="965306.4659240389"/>
    <n v="1251539.6904667218"/>
    <n v="2301123.047293514"/>
  </r>
  <r>
    <s v="N2"/>
    <s v="Subestaciones"/>
    <x v="0"/>
    <x v="48"/>
    <x v="25"/>
    <n v="965306.4659240389"/>
    <n v="1251539.6904667218"/>
    <n v="2301123.047293514"/>
  </r>
  <r>
    <s v="N2"/>
    <s v="Subestaciones"/>
    <x v="0"/>
    <x v="49"/>
    <x v="25"/>
    <n v="965306.4659240389"/>
    <n v="1251539.6904667218"/>
    <n v="2301123.047293514"/>
  </r>
  <r>
    <s v="N2"/>
    <s v="Subestaciones"/>
    <x v="0"/>
    <x v="50"/>
    <x v="25"/>
    <n v="965306.4659240389"/>
    <n v="1251539.6904667218"/>
    <n v="2301123.047293514"/>
  </r>
  <r>
    <n v="500"/>
    <s v="Subestaciones"/>
    <x v="1"/>
    <x v="2"/>
    <x v="27"/>
    <n v="0"/>
    <n v="2948908.5432957495"/>
    <n v="6623933.8367228452"/>
  </r>
  <r>
    <n v="500"/>
    <s v="Subestaciones"/>
    <x v="1"/>
    <x v="6"/>
    <x v="28"/>
    <n v="0"/>
    <n v="1850209.3840946506"/>
    <n v="5840578.1032106094"/>
  </r>
  <r>
    <n v="500"/>
    <s v="Subestaciones"/>
    <x v="1"/>
    <x v="7"/>
    <x v="29"/>
    <n v="0"/>
    <n v="3459583.9124924205"/>
    <n v="5537203.3305750843"/>
  </r>
  <r>
    <n v="500"/>
    <s v="Subestaciones"/>
    <x v="1"/>
    <x v="4"/>
    <x v="30"/>
    <n v="0"/>
    <n v="2164437.3436261648"/>
    <n v="5660942.2127708253"/>
  </r>
  <r>
    <n v="500"/>
    <s v="Subestaciones"/>
    <x v="1"/>
    <x v="3"/>
    <x v="30"/>
    <n v="0"/>
    <n v="1883170.3588706837"/>
    <n v="5379675.2280153446"/>
  </r>
  <r>
    <n v="500"/>
    <s v="Subestaciones"/>
    <x v="1"/>
    <x v="9"/>
    <x v="31"/>
    <n v="0"/>
    <n v="900933.31054490118"/>
    <n v="3246866.5801775069"/>
  </r>
  <r>
    <n v="500"/>
    <s v="Subestaciones"/>
    <x v="1"/>
    <x v="8"/>
    <x v="32"/>
    <n v="0"/>
    <n v="199963.24697459998"/>
    <n v="841474.3654160467"/>
  </r>
  <r>
    <n v="500"/>
    <s v="Subestaciones"/>
    <x v="1"/>
    <x v="51"/>
    <x v="33"/>
    <n v="0"/>
    <n v="8745645.3072407469"/>
    <n v="16199992.772797577"/>
  </r>
  <r>
    <n v="500"/>
    <s v="Subestaciones"/>
    <x v="1"/>
    <x v="52"/>
    <x v="34"/>
    <n v="0"/>
    <n v="3318071.4607873186"/>
    <n v="8914910.7123946659"/>
  </r>
  <r>
    <n v="500"/>
    <s v="Subestaciones"/>
    <x v="1"/>
    <x v="10"/>
    <x v="35"/>
    <n v="0"/>
    <n v="1371176.5506829715"/>
    <n v="2861619.4716933044"/>
  </r>
  <r>
    <n v="500"/>
    <s v="Subestaciones"/>
    <x v="1"/>
    <x v="53"/>
    <x v="36"/>
    <n v="0"/>
    <n v="4737590.7744751377"/>
    <n v="11487454.415175483"/>
  </r>
  <r>
    <n v="500"/>
    <s v="Subestaciones"/>
    <x v="1"/>
    <x v="54"/>
    <x v="37"/>
    <n v="0"/>
    <n v="2489212.8150860094"/>
    <n v="5224819.699012531"/>
  </r>
  <r>
    <n v="230"/>
    <s v="Subestaciones"/>
    <x v="1"/>
    <x v="16"/>
    <x v="38"/>
    <n v="0"/>
    <n v="3093936.8323102947"/>
    <n v="5851725.465490547"/>
  </r>
  <r>
    <n v="230"/>
    <s v="Subestaciones"/>
    <x v="1"/>
    <x v="13"/>
    <x v="39"/>
    <n v="0"/>
    <n v="1850209.3840946506"/>
    <n v="4918329.220776625"/>
  </r>
  <r>
    <n v="230"/>
    <s v="Subestaciones"/>
    <x v="1"/>
    <x v="19"/>
    <x v="40"/>
    <n v="0"/>
    <n v="2742353.101365943"/>
    <n v="5717266.9339721426"/>
  </r>
  <r>
    <n v="230"/>
    <s v="Subestaciones"/>
    <x v="1"/>
    <x v="12"/>
    <x v="41"/>
    <n v="0"/>
    <n v="1883170.3588706837"/>
    <n v="5185403.3566858377"/>
  </r>
  <r>
    <n v="230"/>
    <s v="Subestaciones"/>
    <x v="1"/>
    <x v="11"/>
    <x v="42"/>
    <n v="0"/>
    <n v="1883170.3588706837"/>
    <n v="5543723.9215538055"/>
  </r>
  <r>
    <n v="230"/>
    <s v="Subestaciones"/>
    <x v="1"/>
    <x v="55"/>
    <x v="43"/>
    <n v="0"/>
    <n v="760299.8181671605"/>
    <n v="2714869.0454472983"/>
  </r>
  <r>
    <n v="230"/>
    <s v="Subestaciones"/>
    <x v="1"/>
    <x v="56"/>
    <x v="44"/>
    <n v="0"/>
    <n v="164804.87388016484"/>
    <n v="466532.30416845414"/>
  </r>
  <r>
    <n v="230"/>
    <s v="Subestaciones"/>
    <x v="1"/>
    <x v="51"/>
    <x v="45"/>
    <n v="0"/>
    <n v="4992488.9794097934"/>
    <n v="13212459.646525752"/>
  </r>
  <r>
    <n v="230"/>
    <s v="Subestaciones"/>
    <x v="1"/>
    <x v="57"/>
    <x v="46"/>
    <n v="0"/>
    <n v="2109502.3856661096"/>
    <n v="7126330.3489600234"/>
  </r>
  <r>
    <n v="230"/>
    <s v="Subestaciones"/>
    <x v="1"/>
    <x v="58"/>
    <x v="47"/>
    <n v="0"/>
    <n v="843800.95426644397"/>
    <n v="1991824.7157968688"/>
  </r>
  <r>
    <n v="230"/>
    <s v="Subestaciones"/>
    <x v="1"/>
    <x v="59"/>
    <x v="48"/>
    <n v="0"/>
    <n v="3775130.3110149754"/>
    <n v="10370091.622128638"/>
  </r>
  <r>
    <n v="230"/>
    <s v="Subestaciones"/>
    <x v="1"/>
    <x v="60"/>
    <x v="49"/>
    <n v="0"/>
    <n v="1648048.7388016484"/>
    <n v="3403164.8183920039"/>
  </r>
  <r>
    <n v="230"/>
    <s v="Subestaciones"/>
    <x v="1"/>
    <x v="61"/>
    <x v="50"/>
    <n v="0"/>
    <n v="3171285.2531180521"/>
    <n v="5825258.9909938267"/>
  </r>
  <r>
    <n v="230"/>
    <s v="Subestaciones"/>
    <x v="1"/>
    <x v="62"/>
    <x v="51"/>
    <n v="0"/>
    <n v="3067568.0524894679"/>
    <n v="13286029.012946412"/>
  </r>
  <r>
    <n v="230"/>
    <s v="Subestaciones"/>
    <x v="1"/>
    <x v="63"/>
    <x v="52"/>
    <n v="0"/>
    <n v="1665627.9253488658"/>
    <n v="4280637.4080538023"/>
  </r>
  <r>
    <n v="230"/>
    <s v="Subestaciones"/>
    <x v="1"/>
    <x v="64"/>
    <x v="53"/>
    <n v="0"/>
    <n v="551527.64081374975"/>
    <n v="568553.19979624113"/>
  </r>
  <r>
    <n v="230"/>
    <s v="Subestaciones"/>
    <x v="1"/>
    <x v="65"/>
    <x v="54"/>
    <n v="0"/>
    <n v="395493.02310199174"/>
    <n v="614328.77665308234"/>
  </r>
  <r>
    <n v="230"/>
    <s v="Subestaciones"/>
    <x v="1"/>
    <x v="66"/>
    <x v="55"/>
    <n v="0"/>
    <n v="1779892.63790578"/>
    <n v="4868930.3678839654"/>
  </r>
  <r>
    <n v="230"/>
    <s v="Subestaciones"/>
    <x v="1"/>
    <x v="67"/>
    <x v="56"/>
    <n v="0"/>
    <n v="3164253.5784991649"/>
    <n v="6940945.8384991642"/>
  </r>
  <r>
    <n v="230"/>
    <s v="Subestaciones"/>
    <x v="1"/>
    <x v="68"/>
    <x v="57"/>
    <n v="0"/>
    <n v="3093936.8323102947"/>
    <n v="7520393.2734951386"/>
  </r>
  <r>
    <n v="230"/>
    <s v="Subestaciones"/>
    <x v="1"/>
    <x v="69"/>
    <x v="58"/>
    <n v="0"/>
    <n v="67792183.167011425"/>
    <n v="92573514.651197404"/>
  </r>
  <r>
    <n v="230"/>
    <s v="Subestaciones"/>
    <x v="1"/>
    <x v="70"/>
    <x v="59"/>
    <n v="0"/>
    <n v="220910.95576868099"/>
    <n v="230184.26231288305"/>
  </r>
  <r>
    <n v="230"/>
    <s v="Subestaciones"/>
    <x v="1"/>
    <x v="71"/>
    <x v="60"/>
    <n v="0"/>
    <n v="3187989.417223101"/>
    <n v="6544244.3494848693"/>
  </r>
  <r>
    <s v="N4"/>
    <s v="Subestaciones"/>
    <x v="1"/>
    <x v="27"/>
    <x v="61"/>
    <n v="0"/>
    <n v="2760852.4851187496"/>
    <n v="5459477.428529771"/>
  </r>
  <r>
    <s v="N4"/>
    <s v="Subestaciones"/>
    <x v="1"/>
    <x v="24"/>
    <x v="62"/>
    <n v="0"/>
    <n v="2225626.9782275786"/>
    <n v="3875378.1263332041"/>
  </r>
  <r>
    <s v="N4"/>
    <s v="Subestaciones"/>
    <x v="1"/>
    <x v="28"/>
    <x v="62"/>
    <n v="0"/>
    <n v="2399199.872045828"/>
    <n v="4048951.020151454"/>
  </r>
  <r>
    <s v="N4"/>
    <s v="Subestaciones"/>
    <x v="1"/>
    <x v="25"/>
    <x v="63"/>
    <n v="0"/>
    <n v="2333715.5530143976"/>
    <n v="4743889.8033014238"/>
  </r>
  <r>
    <s v="N4"/>
    <s v="Subestaciones"/>
    <x v="1"/>
    <x v="26"/>
    <x v="63"/>
    <n v="0"/>
    <n v="2333715.5530143976"/>
    <n v="4743889.8033014238"/>
  </r>
  <r>
    <s v="N4"/>
    <s v="Subestaciones"/>
    <x v="1"/>
    <x v="23"/>
    <x v="64"/>
    <n v="0"/>
    <n v="781060"/>
    <n v="1841755.75"/>
  </r>
  <r>
    <s v="N4"/>
    <s v="Subestaciones"/>
    <x v="1"/>
    <x v="72"/>
    <x v="65"/>
    <n v="0"/>
    <n v="9267520.0013474599"/>
    <n v="12270180.763689596"/>
  </r>
  <r>
    <s v="N4"/>
    <s v="Subestaciones"/>
    <x v="1"/>
    <x v="10"/>
    <x v="66"/>
    <n v="0"/>
    <n v="773010.19119379565"/>
    <n v="1709817.5666243352"/>
  </r>
  <r>
    <s v="N4"/>
    <s v="Subestaciones"/>
    <x v="1"/>
    <x v="73"/>
    <x v="67"/>
    <n v="0"/>
    <n v="5316751.5224488825"/>
    <n v="9526042.9667657614"/>
  </r>
  <r>
    <s v="N4"/>
    <s v="Subestaciones"/>
    <x v="1"/>
    <x v="74"/>
    <x v="68"/>
    <n v="0"/>
    <n v="1891893.6414770356"/>
    <n v="3123257.1294219266"/>
  </r>
  <r>
    <s v="N4"/>
    <s v="Subestaciones"/>
    <x v="1"/>
    <x v="75"/>
    <x v="58"/>
    <n v="0"/>
    <n v="67792183.167011425"/>
    <n v="92573514.651197404"/>
  </r>
  <r>
    <s v="N4"/>
    <s v="Subestaciones"/>
    <x v="1"/>
    <x v="76"/>
    <x v="69"/>
    <n v="0"/>
    <n v="2342266.9448506045"/>
    <n v="4312001.0137369428"/>
  </r>
  <r>
    <s v="N4"/>
    <s v="Subestaciones"/>
    <x v="1"/>
    <x v="77"/>
    <x v="70"/>
    <n v="0"/>
    <n v="4730955.7310977606"/>
    <n v="7326894.4315489661"/>
  </r>
  <r>
    <s v="N4"/>
    <s v="Subestaciones"/>
    <x v="1"/>
    <x v="71"/>
    <x v="60"/>
    <n v="0"/>
    <n v="3187989.417223101"/>
    <n v="6544244.3494848693"/>
  </r>
  <r>
    <s v="N4"/>
    <s v="Subestaciones"/>
    <x v="1"/>
    <x v="78"/>
    <x v="71"/>
    <n v="0"/>
    <n v="7059744.6103092022"/>
    <n v="12343785.438372348"/>
  </r>
  <r>
    <s v="N4"/>
    <s v="Subestaciones"/>
    <x v="1"/>
    <x v="79"/>
    <x v="53"/>
    <n v="0"/>
    <n v="551527.64081374975"/>
    <n v="568553.19979624113"/>
  </r>
  <r>
    <s v="N4"/>
    <s v="Subestaciones"/>
    <x v="1"/>
    <x v="80"/>
    <x v="54"/>
    <n v="0"/>
    <n v="395493.02310199174"/>
    <n v="614328.77665308234"/>
  </r>
  <r>
    <s v="N4"/>
    <s v="Subestaciones"/>
    <x v="1"/>
    <x v="70"/>
    <x v="59"/>
    <n v="0"/>
    <n v="220910.95576868099"/>
    <n v="230184.26231288305"/>
  </r>
  <r>
    <s v="N4"/>
    <s v="Subestaciones"/>
    <x v="1"/>
    <x v="81"/>
    <x v="72"/>
    <n v="0"/>
    <n v="1678812.3152592792"/>
    <n v="2312178.0394314951"/>
  </r>
  <r>
    <s v="N4"/>
    <s v="Subestaciones"/>
    <x v="1"/>
    <x v="82"/>
    <x v="73"/>
    <n v="0"/>
    <n v="2841803.0962278228"/>
    <n v="2888169.6289488333"/>
  </r>
  <r>
    <s v="N4"/>
    <s v="Subestaciones"/>
    <x v="1"/>
    <x v="83"/>
    <x v="74"/>
    <n v="0"/>
    <n v="4429955.0098988302"/>
    <n v="9361971.4713224806"/>
  </r>
  <r>
    <s v="N3"/>
    <s v="Subestaciones"/>
    <x v="1"/>
    <x v="35"/>
    <x v="75"/>
    <n v="0"/>
    <n v="949276.07354974945"/>
    <n v="952582.00733275746"/>
  </r>
  <r>
    <s v="N3"/>
    <s v="Subestaciones"/>
    <x v="1"/>
    <x v="38"/>
    <x v="76"/>
    <n v="0"/>
    <n v="786668.59798798687"/>
    <n v="793280.46555400291"/>
  </r>
  <r>
    <s v="N3"/>
    <s v="Subestaciones"/>
    <x v="1"/>
    <x v="33"/>
    <x v="77"/>
    <n v="0"/>
    <n v="1015198.0231018154"/>
    <n v="1020156.9237763274"/>
  </r>
  <r>
    <s v="N3"/>
    <s v="Subestaciones"/>
    <x v="1"/>
    <x v="34"/>
    <x v="78"/>
    <n v="0"/>
    <n v="760299.8181671605"/>
    <n v="770217.61951618455"/>
  </r>
  <r>
    <s v="N3"/>
    <s v="Subestaciones"/>
    <x v="1"/>
    <x v="84"/>
    <x v="78"/>
    <n v="0"/>
    <n v="760299.8181671605"/>
    <n v="770217.61951618455"/>
  </r>
  <r>
    <s v="N3"/>
    <s v="Subestaciones"/>
    <x v="1"/>
    <x v="42"/>
    <x v="79"/>
    <n v="0"/>
    <n v="277751.14744603779"/>
    <n v="281057.08122904581"/>
  </r>
  <r>
    <s v="N3"/>
    <s v="Subestaciones"/>
    <x v="1"/>
    <x v="85"/>
    <x v="80"/>
    <n v="0"/>
    <n v="1059145.9894698593"/>
    <n v="1065757.8570358753"/>
  </r>
  <r>
    <s v="N3"/>
    <s v="Subestaciones"/>
    <x v="1"/>
    <x v="10"/>
    <x v="81"/>
    <n v="0"/>
    <n v="366407.69435461052"/>
    <n v="373019.56192062661"/>
  </r>
  <r>
    <s v="N3"/>
    <s v="Subestaciones"/>
    <x v="1"/>
    <x v="86"/>
    <x v="82"/>
    <n v="0"/>
    <n v="966855.2600969671"/>
    <n v="2230049.2231853711"/>
  </r>
  <r>
    <s v="N3"/>
    <s v="Subestaciones"/>
    <x v="1"/>
    <x v="87"/>
    <x v="83"/>
    <n v="0"/>
    <n v="513698.10169413063"/>
    <n v="1088027.7786746128"/>
  </r>
  <r>
    <s v="N3"/>
    <s v="Subestaciones"/>
    <x v="1"/>
    <x v="88"/>
    <x v="84"/>
    <n v="0"/>
    <n v="19369195.190574691"/>
    <n v="21882359.381619468"/>
  </r>
  <r>
    <s v="N3"/>
    <s v="Subestaciones"/>
    <x v="1"/>
    <x v="89"/>
    <x v="85"/>
    <n v="0"/>
    <n v="456565.74541567347"/>
    <n v="824804.11163266539"/>
  </r>
  <r>
    <s v="N3"/>
    <s v="Subestaciones"/>
    <x v="1"/>
    <x v="90"/>
    <x v="86"/>
    <n v="0"/>
    <n v="285661.78139228566"/>
    <n v="2223074.3902728586"/>
  </r>
  <r>
    <s v="N3"/>
    <s v="Subestaciones"/>
    <x v="1"/>
    <x v="91"/>
    <x v="87"/>
    <n v="0"/>
    <n v="591979.10697755206"/>
    <n v="1379011.9622875405"/>
  </r>
  <r>
    <s v="N3"/>
    <s v="Subestaciones"/>
    <x v="1"/>
    <x v="92"/>
    <x v="88"/>
    <n v="0"/>
    <n v="208286.09375"/>
    <n v="455117.78124999994"/>
  </r>
  <r>
    <s v="N3"/>
    <s v="Subestaciones"/>
    <x v="1"/>
    <x v="93"/>
    <x v="89"/>
    <n v="0"/>
    <n v="314271.72258357785"/>
    <n v="317577.65636658587"/>
  </r>
  <r>
    <s v="N3"/>
    <s v="Subestaciones"/>
    <x v="1"/>
    <x v="94"/>
    <x v="90"/>
    <n v="0"/>
    <n v="257095.60325305714"/>
    <n v="1008960.1482654565"/>
  </r>
  <r>
    <s v="N3"/>
    <s v="Subestaciones"/>
    <x v="1"/>
    <x v="95"/>
    <x v="91"/>
    <n v="0"/>
    <n v="297046.33873895853"/>
    <n v="651586.98420394131"/>
  </r>
  <r>
    <s v="N3"/>
    <s v="Subestaciones"/>
    <x v="1"/>
    <x v="96"/>
    <x v="92"/>
    <n v="0"/>
    <n v="617379.55222384562"/>
    <n v="1526408.9652468076"/>
  </r>
  <r>
    <s v="N3"/>
    <s v="Subestaciones"/>
    <x v="1"/>
    <x v="97"/>
    <x v="92"/>
    <n v="0"/>
    <n v="617379.55222384562"/>
    <n v="1526408.9652468076"/>
  </r>
  <r>
    <s v="N3"/>
    <s v="Subestaciones"/>
    <x v="1"/>
    <x v="98"/>
    <x v="53"/>
    <n v="0"/>
    <n v="551527.64081374975"/>
    <n v="568553.19979624113"/>
  </r>
  <r>
    <s v="N3"/>
    <s v="Subestaciones"/>
    <x v="1"/>
    <x v="80"/>
    <x v="54"/>
    <n v="0"/>
    <n v="57132.356278457133"/>
    <n v="395493.02310199174"/>
  </r>
  <r>
    <s v="N3"/>
    <s v="Subestaciones"/>
    <x v="1"/>
    <x v="70"/>
    <x v="59"/>
    <n v="0"/>
    <n v="221497.75049494155"/>
    <n v="230771.0570391436"/>
  </r>
  <r>
    <s v="N3"/>
    <s v="Subestaciones"/>
    <x v="1"/>
    <x v="99"/>
    <x v="93"/>
    <n v="0"/>
    <n v="237084.7936017451"/>
    <n v="472507.12425616529"/>
  </r>
  <r>
    <s v="N3"/>
    <s v="Subestaciones"/>
    <x v="1"/>
    <x v="100"/>
    <x v="94"/>
    <n v="0"/>
    <n v="237084.7936017451"/>
    <n v="518574.51805639494"/>
  </r>
  <r>
    <s v="N3"/>
    <s v="Subestaciones"/>
    <x v="1"/>
    <x v="101"/>
    <x v="95"/>
    <n v="0"/>
    <n v="216887.22050289428"/>
    <n v="226160.52704709634"/>
  </r>
  <r>
    <s v="N3"/>
    <s v="Subestaciones"/>
    <x v="1"/>
    <x v="102"/>
    <x v="96"/>
    <n v="0"/>
    <n v="233850.02603513229"/>
    <n v="295234.52913501748"/>
  </r>
  <r>
    <s v="N3"/>
    <s v="Subestaciones"/>
    <x v="1"/>
    <x v="103"/>
    <x v="97"/>
    <n v="0"/>
    <n v="353378.63245997217"/>
    <n v="655808.08136927185"/>
  </r>
  <r>
    <s v="N3"/>
    <s v="Subestaciones"/>
    <x v="1"/>
    <x v="104"/>
    <x v="98"/>
    <n v="0"/>
    <n v="481112.50295622018"/>
    <n v="673363.10456356802"/>
  </r>
  <r>
    <s v="N3"/>
    <s v="Subestaciones"/>
    <x v="1"/>
    <x v="105"/>
    <x v="99"/>
    <n v="0"/>
    <n v="295783.99042028037"/>
    <n v="533617.380776193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61">
  <r>
    <x v="0"/>
    <x v="0"/>
    <x v="0"/>
    <x v="0"/>
    <x v="0"/>
    <n v="71854.810612193614"/>
    <n v="6497178.3972438294"/>
    <n v="841332.79802364379"/>
    <n v="7410366.0058796667"/>
  </r>
  <r>
    <x v="0"/>
    <x v="0"/>
    <x v="0"/>
    <x v="1"/>
    <x v="1"/>
    <n v="71854.810612193614"/>
    <n v="4947822.5654558232"/>
    <n v="693729.50976366224"/>
    <n v="5713406.8858316783"/>
  </r>
  <r>
    <x v="0"/>
    <x v="0"/>
    <x v="0"/>
    <x v="2"/>
    <x v="2"/>
    <n v="125699.81635272174"/>
    <n v="4764786.6017741319"/>
    <n v="546126.2215036808"/>
    <n v="5436612.6396305338"/>
  </r>
  <r>
    <x v="0"/>
    <x v="0"/>
    <x v="0"/>
    <x v="3"/>
    <x v="3"/>
    <n v="119611.71545708731"/>
    <n v="5240410.6334042512"/>
    <n v="253874.29654219525"/>
    <n v="5613896.6454035342"/>
  </r>
  <r>
    <x v="0"/>
    <x v="0"/>
    <x v="0"/>
    <x v="4"/>
    <x v="4"/>
    <n v="119611.71545708731"/>
    <n v="5240410.6334042512"/>
    <n v="253874.29654219525"/>
    <n v="5613896.6454035342"/>
  </r>
  <r>
    <x v="0"/>
    <x v="0"/>
    <x v="0"/>
    <x v="5"/>
    <x v="5"/>
    <n v="100508.95351912983"/>
    <n v="2360860.3497117874"/>
    <n v="546126.2215036808"/>
    <n v="3007495.5247345977"/>
  </r>
  <r>
    <x v="0"/>
    <x v="0"/>
    <x v="0"/>
    <x v="6"/>
    <x v="6"/>
    <n v="81480"/>
    <n v="3602492.5951913819"/>
    <n v="546126.2215036808"/>
    <n v="4230098.8166950624"/>
  </r>
  <r>
    <x v="0"/>
    <x v="0"/>
    <x v="0"/>
    <x v="7"/>
    <x v="7"/>
    <n v="167368.62030198099"/>
    <n v="5682556.678649487"/>
    <n v="2366546.2672826913"/>
    <n v="8216471.5662341584"/>
  </r>
  <r>
    <x v="1"/>
    <x v="0"/>
    <x v="0"/>
    <x v="1"/>
    <x v="8"/>
    <n v="50254.476759564917"/>
    <n v="2873684.1476826835"/>
    <n v="437885.44551581529"/>
    <n v="3361824.0699580638"/>
  </r>
  <r>
    <x v="1"/>
    <x v="0"/>
    <x v="0"/>
    <x v="2"/>
    <x v="9"/>
    <n v="77176.979629828973"/>
    <n v="2705905.0274399784"/>
    <n v="409594.14670281654"/>
    <n v="3192676.1537726242"/>
  </r>
  <r>
    <x v="1"/>
    <x v="0"/>
    <x v="0"/>
    <x v="3"/>
    <x v="10"/>
    <n v="59805.857728543655"/>
    <n v="3827231.5970354462"/>
    <n v="511687.089645806"/>
    <n v="4398724.5444097957"/>
  </r>
  <r>
    <x v="1"/>
    <x v="0"/>
    <x v="0"/>
    <x v="6"/>
    <x v="11"/>
    <n v="50254.476759564917"/>
    <n v="2094105.7825181293"/>
    <n v="273063.1107518404"/>
    <n v="2417423.3700295347"/>
  </r>
  <r>
    <x v="1"/>
    <x v="0"/>
    <x v="0"/>
    <x v="4"/>
    <x v="12"/>
    <n v="36070"/>
    <n v="3827231.5970354462"/>
    <n v="511687.089645806"/>
    <n v="4374988.686681252"/>
  </r>
  <r>
    <x v="1"/>
    <x v="0"/>
    <x v="0"/>
    <x v="0"/>
    <x v="13"/>
    <n v="50254.476759564917"/>
    <n v="3521603.352143853"/>
    <n v="511687.089645806"/>
    <n v="4083544.9185492238"/>
  </r>
  <r>
    <x v="1"/>
    <x v="0"/>
    <x v="0"/>
    <x v="7"/>
    <x v="14"/>
    <n v="50254.476759564917"/>
    <n v="4960790.941781017"/>
    <n v="1456336.2443931862"/>
    <n v="6467381.6629337687"/>
  </r>
  <r>
    <x v="1"/>
    <x v="0"/>
    <x v="0"/>
    <x v="8"/>
    <x v="15"/>
    <n v="1347661.8841337727"/>
    <n v="1191270.2536230439"/>
    <n v="273063.1107518404"/>
    <n v="2811995.2485086569"/>
  </r>
  <r>
    <x v="1"/>
    <x v="0"/>
    <x v="0"/>
    <x v="0"/>
    <x v="16"/>
    <n v="50254.476759564917"/>
    <n v="3521603.352143853"/>
    <n v="511687.089645806"/>
    <n v="4083544.9185492238"/>
  </r>
  <r>
    <x v="1"/>
    <x v="0"/>
    <x v="0"/>
    <x v="3"/>
    <x v="17"/>
    <n v="59805.857728543655"/>
    <n v="3827231.5970354462"/>
    <n v="511687.089645806"/>
    <n v="4398724.5444097957"/>
  </r>
  <r>
    <x v="1"/>
    <x v="0"/>
    <x v="0"/>
    <x v="2"/>
    <x v="18"/>
    <n v="77176.979629828973"/>
    <n v="2705905.0274399784"/>
    <n v="409594.14670281654"/>
    <n v="3192676.1537726242"/>
  </r>
  <r>
    <x v="1"/>
    <x v="0"/>
    <x v="0"/>
    <x v="2"/>
    <x v="19"/>
    <n v="77176.979629828973"/>
    <n v="2705905.0274399784"/>
    <n v="409594.14670281654"/>
    <n v="3192676.1537726242"/>
  </r>
  <r>
    <x v="1"/>
    <x v="0"/>
    <x v="0"/>
    <x v="5"/>
    <x v="20"/>
    <n v="36070"/>
    <n v="1241622.3661361779"/>
    <n v="511687.089645806"/>
    <n v="1789379.4557819839"/>
  </r>
  <r>
    <x v="1"/>
    <x v="0"/>
    <x v="0"/>
    <x v="9"/>
    <x v="21"/>
    <n v="36070"/>
    <n v="2705550.3470354462"/>
    <n v="511687.089645806"/>
    <n v="3253307.436681252"/>
  </r>
  <r>
    <x v="2"/>
    <x v="0"/>
    <x v="0"/>
    <x v="9"/>
    <x v="22"/>
    <n v="17592.000964408726"/>
    <n v="30663.192707908565"/>
    <n v="1820.4190069291224"/>
    <n v="50075.612679246413"/>
  </r>
  <r>
    <x v="2"/>
    <x v="0"/>
    <x v="0"/>
    <x v="6"/>
    <x v="23"/>
    <n v="58677.322350363102"/>
    <n v="1768612.9154809753"/>
    <n v="139729.7603341869"/>
    <n v="1967019.9981655253"/>
  </r>
  <r>
    <x v="2"/>
    <x v="0"/>
    <x v="0"/>
    <x v="3"/>
    <x v="24"/>
    <n v="87471.926742137235"/>
    <n v="3303966.5384665458"/>
    <n v="219271.25977382343"/>
    <n v="3610709.7249825066"/>
  </r>
  <r>
    <x v="2"/>
    <x v="0"/>
    <x v="0"/>
    <x v="2"/>
    <x v="25"/>
    <n v="177367.27703840774"/>
    <n v="2287068.7250743876"/>
    <n v="206642.62187789049"/>
    <n v="2692147.8467163742"/>
  </r>
  <r>
    <x v="2"/>
    <x v="0"/>
    <x v="0"/>
    <x v="1"/>
    <x v="26"/>
    <n v="177367.27703840774"/>
    <n v="2287068.7250743876"/>
    <n v="206642.62187789049"/>
    <n v="2692147.8467163742"/>
  </r>
  <r>
    <x v="2"/>
    <x v="0"/>
    <x v="0"/>
    <x v="0"/>
    <x v="27"/>
    <n v="177367.27703840774"/>
    <n v="2963914.5195750571"/>
    <n v="181648.83253557561"/>
    <n v="3322930.6291490407"/>
  </r>
  <r>
    <x v="2"/>
    <x v="0"/>
    <x v="0"/>
    <x v="7"/>
    <x v="28"/>
    <n v="102922.69007430875"/>
    <n v="5135.6169919632612"/>
    <n v="1729401.4328448023"/>
    <n v="4835873.8203264708"/>
  </r>
  <r>
    <x v="2"/>
    <x v="0"/>
    <x v="0"/>
    <x v="4"/>
    <x v="29"/>
    <n v="87471.926742137235"/>
    <n v="3327619.1182390777"/>
    <n v="183191.00111120159"/>
    <n v="3598282.0460924166"/>
  </r>
  <r>
    <x v="2"/>
    <x v="0"/>
    <x v="0"/>
    <x v="5"/>
    <x v="30"/>
    <n v="34351.264680165143"/>
    <n v="1311686.6792568592"/>
    <n v="209348.36759557948"/>
    <n v="1555386.3115326038"/>
  </r>
  <r>
    <x v="2"/>
    <x v="0"/>
    <x v="0"/>
    <x v="8"/>
    <x v="31"/>
    <n v="148548.45514924775"/>
    <n v="13688805.99223317"/>
    <n v="1114396.9476253721"/>
    <n v="14951751.395007791"/>
  </r>
  <r>
    <x v="2"/>
    <x v="0"/>
    <x v="0"/>
    <x v="10"/>
    <x v="32"/>
    <n v="51654.248108466971"/>
    <n v="3307131.8522052793"/>
    <n v="390326.16880049382"/>
    <n v="3749112.2691142401"/>
  </r>
  <r>
    <x v="2"/>
    <x v="0"/>
    <x v="0"/>
    <x v="0"/>
    <x v="33"/>
    <n v="177367.27703840774"/>
    <n v="2963914.5195750571"/>
    <n v="181648.83253557561"/>
    <n v="3322930.6291490407"/>
  </r>
  <r>
    <x v="2"/>
    <x v="0"/>
    <x v="0"/>
    <x v="3"/>
    <x v="34"/>
    <n v="87471.926742137235"/>
    <n v="3303966.5384665458"/>
    <n v="219271.25977382343"/>
    <n v="3610709.7249825066"/>
  </r>
  <r>
    <x v="2"/>
    <x v="0"/>
    <x v="0"/>
    <x v="2"/>
    <x v="35"/>
    <n v="177367.27703840774"/>
    <n v="2287068.7250743876"/>
    <n v="206642.62187789049"/>
    <n v="2692147.8467163742"/>
  </r>
  <r>
    <x v="2"/>
    <x v="0"/>
    <x v="0"/>
    <x v="2"/>
    <x v="36"/>
    <n v="177367.27703840774"/>
    <n v="2287068.7250743876"/>
    <n v="206642.62187789049"/>
    <n v="2692147.8467163742"/>
  </r>
  <r>
    <x v="3"/>
    <x v="0"/>
    <x v="0"/>
    <x v="7"/>
    <x v="37"/>
    <n v="216139.49035315154"/>
    <n v="3009395.6700902423"/>
    <n v="301354.40956483909"/>
    <n v="3526889.5700082332"/>
  </r>
  <r>
    <x v="3"/>
    <x v="0"/>
    <x v="0"/>
    <x v="0"/>
    <x v="38"/>
    <n v="35843.128415194056"/>
    <n v="2335253.8821347607"/>
    <n v="409595.18555270461"/>
    <n v="2780692.1961026592"/>
  </r>
  <r>
    <x v="3"/>
    <x v="0"/>
    <x v="0"/>
    <x v="2"/>
    <x v="39"/>
    <n v="24830.948003900921"/>
    <n v="1892184.2235036332"/>
    <n v="301354.40956483909"/>
    <n v="2218369.5810723733"/>
  </r>
  <r>
    <x v="3"/>
    <x v="0"/>
    <x v="0"/>
    <x v="1"/>
    <x v="40"/>
    <n v="24830.948003900921"/>
    <n v="1892184.2235036332"/>
    <n v="301354.40956483909"/>
    <n v="2218369.5810723733"/>
  </r>
  <r>
    <x v="3"/>
    <x v="0"/>
    <x v="0"/>
    <x v="3"/>
    <x v="41"/>
    <n v="35843.128415194056"/>
    <n v="2155002.8640234843"/>
    <n v="409595.18555270461"/>
    <n v="2600441.1779913828"/>
  </r>
  <r>
    <x v="3"/>
    <x v="0"/>
    <x v="0"/>
    <x v="4"/>
    <x v="42"/>
    <n v="35843.128415194056"/>
    <n v="2166021.4627666911"/>
    <n v="409595.18555270461"/>
    <n v="2611459.7767345896"/>
  </r>
  <r>
    <x v="3"/>
    <x v="0"/>
    <x v="0"/>
    <x v="8"/>
    <x v="43"/>
    <n v="338127.99330425117"/>
    <n v="9583857.906978054"/>
    <n v="2002463.5047467547"/>
    <n v="11924449.405029058"/>
  </r>
  <r>
    <x v="3"/>
    <x v="0"/>
    <x v="0"/>
    <x v="11"/>
    <x v="44"/>
    <n v="129771.04458403483"/>
    <n v="955871.48014794476"/>
    <n v="89409.260555555549"/>
    <n v="1175051.7852875353"/>
  </r>
  <r>
    <x v="3"/>
    <x v="0"/>
    <x v="0"/>
    <x v="6"/>
    <x v="45"/>
    <n v="22976.856404040343"/>
    <n v="1372222.1896064759"/>
    <n v="301354.40956483909"/>
    <n v="1696553.4555753553"/>
  </r>
  <r>
    <x v="4"/>
    <x v="0"/>
    <x v="0"/>
    <x v="0"/>
    <x v="46"/>
    <n v="63442.488928123945"/>
    <n v="1129669.4790757981"/>
    <n v="236654.83449824672"/>
    <n v="1429766.8025021686"/>
  </r>
  <r>
    <x v="4"/>
    <x v="0"/>
    <x v="0"/>
    <x v="2"/>
    <x v="47"/>
    <n v="84540"/>
    <n v="917423.72903466481"/>
    <n v="236654.83449824672"/>
    <n v="1238618.5635329115"/>
  </r>
  <r>
    <x v="4"/>
    <x v="0"/>
    <x v="0"/>
    <x v="3"/>
    <x v="48"/>
    <n v="84540"/>
    <n v="1283070.7589728527"/>
    <n v="236654.83449824672"/>
    <n v="1604265.5934710994"/>
  </r>
  <r>
    <x v="4"/>
    <x v="0"/>
    <x v="0"/>
    <x v="7"/>
    <x v="49"/>
    <n v="84540"/>
    <n v="2364213.0638571908"/>
    <n v="309471.80254538922"/>
    <n v="2758224.8664025799"/>
  </r>
  <r>
    <x v="4"/>
    <x v="0"/>
    <x v="0"/>
    <x v="4"/>
    <x v="50"/>
    <n v="84540"/>
    <n v="1283070.7589728527"/>
    <n v="236654.83449824672"/>
    <n v="1604265.5934710994"/>
  </r>
  <r>
    <x v="4"/>
    <x v="0"/>
    <x v="0"/>
    <x v="6"/>
    <x v="51"/>
    <n v="53921.842771556592"/>
    <n v="886578.38696425699"/>
    <n v="236654.83449824672"/>
    <n v="1177155.0642340602"/>
  </r>
  <r>
    <x v="4"/>
    <x v="0"/>
    <x v="0"/>
    <x v="1"/>
    <x v="52"/>
    <n v="84540"/>
    <n v="917423.72903466481"/>
    <n v="236654.83449824672"/>
    <n v="1238618.5635329115"/>
  </r>
  <r>
    <x v="4"/>
    <x v="0"/>
    <x v="0"/>
    <x v="11"/>
    <x v="44"/>
    <n v="109170.02680780616"/>
    <n v="963112.51186631352"/>
    <n v="182042.07383456023"/>
    <n v="1254324.6125086797"/>
  </r>
  <r>
    <x v="0"/>
    <x v="0"/>
    <x v="1"/>
    <x v="0"/>
    <x v="0"/>
    <n v="3837229.334845006"/>
    <n v="0"/>
    <n v="4285102.5127497576"/>
    <n v="8122331.8475947641"/>
  </r>
  <r>
    <x v="0"/>
    <x v="0"/>
    <x v="1"/>
    <x v="3"/>
    <x v="3"/>
    <n v="4123885.7867393796"/>
    <n v="0"/>
    <n v="4552306.1482674647"/>
    <n v="8676191.9350068439"/>
  </r>
  <r>
    <x v="0"/>
    <x v="0"/>
    <x v="1"/>
    <x v="4"/>
    <x v="4"/>
    <n v="4123885.7867393796"/>
    <n v="0"/>
    <n v="5353917.0548205869"/>
    <n v="9477802.841559967"/>
  </r>
  <r>
    <x v="0"/>
    <x v="0"/>
    <x v="1"/>
    <x v="2"/>
    <x v="2"/>
    <n v="3215287.2115384615"/>
    <n v="0"/>
    <n v="3288714.2192534655"/>
    <n v="6504001.4307919275"/>
  </r>
  <r>
    <x v="0"/>
    <x v="0"/>
    <x v="1"/>
    <x v="1"/>
    <x v="1"/>
    <n v="3071958.9855912742"/>
    <n v="0"/>
    <n v="3155112.401494612"/>
    <n v="6227071.3870858867"/>
  </r>
  <r>
    <x v="0"/>
    <x v="0"/>
    <x v="1"/>
    <x v="6"/>
    <x v="6"/>
    <n v="2441805.3493398391"/>
    <n v="0"/>
    <n v="1441493.2968718419"/>
    <n v="3883298.646211681"/>
  </r>
  <r>
    <x v="0"/>
    <x v="0"/>
    <x v="1"/>
    <x v="5"/>
    <x v="5"/>
    <n v="1069629.5433409875"/>
    <n v="0"/>
    <n v="727778.32305480796"/>
    <n v="1797407.8663957955"/>
  </r>
  <r>
    <x v="0"/>
    <x v="0"/>
    <x v="1"/>
    <x v="12"/>
    <x v="53"/>
    <n v="7927842.4977037888"/>
    <n v="0"/>
    <n v="13901620.721539665"/>
    <n v="21829463.219243452"/>
  </r>
  <r>
    <x v="0"/>
    <x v="0"/>
    <x v="1"/>
    <x v="9"/>
    <x v="54"/>
    <n v="5758830.0069747409"/>
    <n v="0"/>
    <n v="5308914.3372597098"/>
    <n v="11067744.344234452"/>
  </r>
  <r>
    <x v="0"/>
    <x v="0"/>
    <x v="1"/>
    <x v="7"/>
    <x v="14"/>
    <n v="1602844.6696326062"/>
    <n v="0"/>
    <n v="2321858.9591564983"/>
    <n v="3924703.6287891045"/>
  </r>
  <r>
    <x v="0"/>
    <x v="0"/>
    <x v="1"/>
    <x v="13"/>
    <x v="55"/>
    <n v="6634155.9582950622"/>
    <n v="0"/>
    <n v="7580145.239160222"/>
    <n v="14214301.197455283"/>
  </r>
  <r>
    <x v="0"/>
    <x v="0"/>
    <x v="1"/>
    <x v="13"/>
    <x v="56"/>
    <n v="2735606.8839265211"/>
    <n v="0"/>
    <n v="3982740.5041376157"/>
    <n v="6718347.3880641367"/>
  </r>
  <r>
    <x v="1"/>
    <x v="0"/>
    <x v="1"/>
    <x v="0"/>
    <x v="13"/>
    <n v="2334309.1798794488"/>
    <n v="0"/>
    <n v="3656470.801821257"/>
    <n v="5990779.9817007054"/>
  </r>
  <r>
    <x v="1"/>
    <x v="0"/>
    <x v="1"/>
    <x v="3"/>
    <x v="10"/>
    <n v="2692629.7447474166"/>
    <n v="0"/>
    <n v="4467884.6320366142"/>
    <n v="7160514.3767840303"/>
  </r>
  <r>
    <x v="1"/>
    <x v="0"/>
    <x v="1"/>
    <x v="4"/>
    <x v="12"/>
    <n v="2820601.3750574053"/>
    <n v="0"/>
    <n v="4950298.9316964718"/>
    <n v="7770900.3067538776"/>
  </r>
  <r>
    <x v="1"/>
    <x v="0"/>
    <x v="1"/>
    <x v="2"/>
    <x v="9"/>
    <n v="2334309.1798794488"/>
    <n v="0"/>
    <n v="2404832.7196593652"/>
    <n v="4739141.8995388141"/>
  </r>
  <r>
    <x v="1"/>
    <x v="0"/>
    <x v="1"/>
    <x v="1"/>
    <x v="8"/>
    <n v="2334309.1798794488"/>
    <n v="0"/>
    <n v="2404832.7196593652"/>
    <n v="4739141.8995388141"/>
  </r>
  <r>
    <x v="1"/>
    <x v="0"/>
    <x v="1"/>
    <x v="6"/>
    <x v="11"/>
    <n v="2115477.6920493683"/>
    <n v="0"/>
    <n v="1441493.2968718419"/>
    <n v="3556970.9889212102"/>
  </r>
  <r>
    <x v="1"/>
    <x v="0"/>
    <x v="1"/>
    <x v="5"/>
    <x v="20"/>
    <n v="737436.51966130885"/>
    <n v="0"/>
    <n v="601208.17991484143"/>
    <n v="1338644.6995761502"/>
  </r>
  <r>
    <x v="1"/>
    <x v="0"/>
    <x v="1"/>
    <x v="0"/>
    <x v="16"/>
    <n v="2334309.1798794488"/>
    <n v="0"/>
    <n v="3656470.801821257"/>
    <n v="5990779.9817007054"/>
  </r>
  <r>
    <x v="1"/>
    <x v="0"/>
    <x v="1"/>
    <x v="3"/>
    <x v="17"/>
    <n v="2692629.7447474166"/>
    <n v="0"/>
    <n v="4467884.6320366142"/>
    <n v="7160514.3767840303"/>
  </r>
  <r>
    <x v="1"/>
    <x v="0"/>
    <x v="1"/>
    <x v="2"/>
    <x v="18"/>
    <n v="2334309.1798794488"/>
    <n v="0"/>
    <n v="2404832.7196593652"/>
    <n v="4739141.8995388141"/>
  </r>
  <r>
    <x v="1"/>
    <x v="0"/>
    <x v="1"/>
    <x v="2"/>
    <x v="19"/>
    <n v="2334309.1798794488"/>
    <n v="0"/>
    <n v="2404832.7196593652"/>
    <n v="4739141.8995388141"/>
  </r>
  <r>
    <x v="1"/>
    <x v="0"/>
    <x v="1"/>
    <x v="12"/>
    <x v="53"/>
    <n v="7454347.4655568311"/>
    <n v="0"/>
    <n v="9788091.0694907494"/>
    <n v="17242438.53504758"/>
  </r>
  <r>
    <x v="1"/>
    <x v="0"/>
    <x v="1"/>
    <x v="9"/>
    <x v="57"/>
    <n v="4842553.1339552226"/>
    <n v="0"/>
    <n v="4050244.5804789313"/>
    <n v="8892797.7144341543"/>
  </r>
  <r>
    <x v="1"/>
    <x v="0"/>
    <x v="1"/>
    <x v="7"/>
    <x v="58"/>
    <n v="1259347.4852755454"/>
    <n v="0"/>
    <n v="1800108.7024350804"/>
    <n v="3059456.1877106261"/>
  </r>
  <r>
    <x v="1"/>
    <x v="0"/>
    <x v="1"/>
    <x v="13"/>
    <x v="59"/>
    <n v="4842553.1339552226"/>
    <n v="0"/>
    <n v="7165276.4366458869"/>
    <n v="12007829.570601109"/>
  </r>
  <r>
    <x v="1"/>
    <x v="0"/>
    <x v="1"/>
    <x v="13"/>
    <x v="60"/>
    <n v="1179471.8593570609"/>
    <n v="0"/>
    <n v="3311918.7454957925"/>
    <n v="4491390.6048528533"/>
  </r>
  <r>
    <x v="1"/>
    <x v="0"/>
    <x v="1"/>
    <x v="9"/>
    <x v="61"/>
    <n v="2897277.7102181399"/>
    <n v="0"/>
    <n v="5197813.8782812944"/>
    <n v="8095091.5884994343"/>
  </r>
  <r>
    <x v="1"/>
    <x v="0"/>
    <x v="1"/>
    <x v="9"/>
    <x v="62"/>
    <n v="9324866.1285878289"/>
    <n v="0"/>
    <n v="6033176.8230050737"/>
    <n v="15358042.951592904"/>
  </r>
  <r>
    <x v="1"/>
    <x v="0"/>
    <x v="1"/>
    <x v="9"/>
    <x v="63"/>
    <n v="2052771.5931974738"/>
    <n v="0"/>
    <n v="3115031.856166956"/>
    <n v="5167803.4493644293"/>
  </r>
  <r>
    <x v="1"/>
    <x v="0"/>
    <x v="1"/>
    <x v="9"/>
    <x v="64"/>
    <n v="261168.76885763495"/>
    <n v="0"/>
    <n v="882444.22530199948"/>
    <n v="1143612.9941596345"/>
  </r>
  <r>
    <x v="1"/>
    <x v="0"/>
    <x v="1"/>
    <x v="9"/>
    <x v="65"/>
    <n v="49589.006745120554"/>
    <n v="0"/>
    <n v="239015.05830551297"/>
    <n v="288604.06505063351"/>
  </r>
  <r>
    <x v="1"/>
    <x v="0"/>
    <x v="1"/>
    <x v="9"/>
    <x v="66"/>
    <n v="2820601.3750574053"/>
    <n v="0"/>
    <n v="2898210.8071485087"/>
    <n v="5718812.1822059136"/>
  </r>
  <r>
    <x v="1"/>
    <x v="0"/>
    <x v="1"/>
    <x v="9"/>
    <x v="67"/>
    <n v="4079628.9312571753"/>
    <n v="0"/>
    <n v="5737846.4890118185"/>
    <n v="9817475.4202689938"/>
  </r>
  <r>
    <x v="1"/>
    <x v="0"/>
    <x v="1"/>
    <x v="9"/>
    <x v="68"/>
    <n v="490557.91618828929"/>
    <n v="0"/>
    <n v="5512832.901207434"/>
    <n v="6003390.8173957234"/>
  </r>
  <r>
    <x v="1"/>
    <x v="0"/>
    <x v="1"/>
    <x v="14"/>
    <x v="69"/>
    <n v="24950116.491102327"/>
    <n v="0"/>
    <n v="133981758.19780843"/>
    <n v="158931874.68891075"/>
  </r>
  <r>
    <x v="1"/>
    <x v="0"/>
    <x v="1"/>
    <x v="9"/>
    <x v="70"/>
    <n v="9273.306544202067"/>
    <n v="0"/>
    <n v="66245.515067593384"/>
    <n v="75518.821611795458"/>
  </r>
  <r>
    <x v="1"/>
    <x v="0"/>
    <x v="1"/>
    <x v="15"/>
    <x v="71"/>
    <n v="19627328.869718708"/>
    <n v="0"/>
    <n v="12458721.089744046"/>
    <n v="32086049.959462754"/>
  </r>
  <r>
    <x v="2"/>
    <x v="0"/>
    <x v="1"/>
    <x v="0"/>
    <x v="27"/>
    <n v="1732842.5174225026"/>
    <n v="0"/>
    <n v="3105890.6791624031"/>
    <n v="4838733.1965849055"/>
  </r>
  <r>
    <x v="2"/>
    <x v="0"/>
    <x v="1"/>
    <x v="3"/>
    <x v="24"/>
    <n v="1888814.3404443169"/>
    <n v="0"/>
    <n v="3723271.7107006847"/>
    <n v="5612086.0511450013"/>
  </r>
  <r>
    <x v="2"/>
    <x v="0"/>
    <x v="1"/>
    <x v="4"/>
    <x v="29"/>
    <n v="2039974.4301664752"/>
    <n v="0"/>
    <n v="3961276.6378815905"/>
    <n v="6001251.0680480655"/>
  </r>
  <r>
    <x v="2"/>
    <x v="0"/>
    <x v="1"/>
    <x v="2"/>
    <x v="25"/>
    <n v="1458876.5855338692"/>
    <n v="0"/>
    <n v="2862725.903228899"/>
    <n v="4321602.488762768"/>
  </r>
  <r>
    <x v="2"/>
    <x v="0"/>
    <x v="1"/>
    <x v="1"/>
    <x v="26"/>
    <n v="1458876.5855338692"/>
    <n v="0"/>
    <n v="2862725.903228899"/>
    <n v="4321602.488762768"/>
  </r>
  <r>
    <x v="2"/>
    <x v="0"/>
    <x v="1"/>
    <x v="6"/>
    <x v="23"/>
    <n v="1215730.487944891"/>
    <n v="0"/>
    <n v="2371080.6814887077"/>
    <n v="3586811.1694335984"/>
  </r>
  <r>
    <x v="2"/>
    <x v="0"/>
    <x v="1"/>
    <x v="12"/>
    <x v="72"/>
    <n v="2155148.897445465"/>
    <n v="0"/>
    <n v="9598235.8547808006"/>
    <n v="11753384.752226265"/>
  </r>
  <r>
    <x v="2"/>
    <x v="0"/>
    <x v="1"/>
    <x v="7"/>
    <x v="14"/>
    <n v="788625.17178530432"/>
    <n v="0"/>
    <n v="1791224.8625159555"/>
    <n v="2579850.0343012596"/>
  </r>
  <r>
    <x v="2"/>
    <x v="0"/>
    <x v="1"/>
    <x v="13"/>
    <x v="73"/>
    <n v="760258.12706659024"/>
    <n v="0"/>
    <n v="1536420.9042268167"/>
    <n v="2296679.0312934071"/>
  </r>
  <r>
    <x v="2"/>
    <x v="0"/>
    <x v="1"/>
    <x v="13"/>
    <x v="74"/>
    <n v="760258.12706659024"/>
    <n v="0"/>
    <n v="1829044.2095215924"/>
    <n v="2589302.3365881825"/>
  </r>
  <r>
    <x v="2"/>
    <x v="0"/>
    <x v="1"/>
    <x v="14"/>
    <x v="75"/>
    <n v="12878211.730195178"/>
    <n v="0"/>
    <n v="79614409.846440434"/>
    <n v="92492621.576635614"/>
  </r>
  <r>
    <x v="2"/>
    <x v="0"/>
    <x v="1"/>
    <x v="9"/>
    <x v="76"/>
    <n v="1617668.0501435131"/>
    <n v="0"/>
    <n v="2599867.4436879642"/>
    <n v="4217535.4938314771"/>
  </r>
  <r>
    <x v="2"/>
    <x v="0"/>
    <x v="1"/>
    <x v="12"/>
    <x v="77"/>
    <n v="2155148.897445465"/>
    <n v="0"/>
    <n v="9578955.4566322379"/>
    <n v="11734104.354077702"/>
  </r>
  <r>
    <x v="2"/>
    <x v="0"/>
    <x v="1"/>
    <x v="15"/>
    <x v="71"/>
    <n v="13132768.631486796"/>
    <n v="0"/>
    <n v="7706715.3823001888"/>
    <n v="20839484.013786986"/>
  </r>
  <r>
    <x v="2"/>
    <x v="0"/>
    <x v="1"/>
    <x v="9"/>
    <x v="78"/>
    <n v="5277656.6770091839"/>
    <n v="0"/>
    <n v="11520604.964299109"/>
    <n v="16798261.641308293"/>
  </r>
  <r>
    <x v="2"/>
    <x v="0"/>
    <x v="1"/>
    <x v="9"/>
    <x v="79"/>
    <n v="261168.76885763495"/>
    <n v="0"/>
    <n v="1149647.8608197069"/>
    <n v="1410816.6296773418"/>
  </r>
  <r>
    <x v="2"/>
    <x v="0"/>
    <x v="1"/>
    <x v="9"/>
    <x v="80"/>
    <n v="33059.337830080374"/>
    <n v="0"/>
    <n v="780392.1252231684"/>
    <n v="813451.46305324882"/>
  </r>
  <r>
    <x v="2"/>
    <x v="0"/>
    <x v="1"/>
    <x v="9"/>
    <x v="30"/>
    <n v="737436.51966130885"/>
    <n v="0"/>
    <n v="341702.25923592213"/>
    <n v="1079138.778897231"/>
  </r>
  <r>
    <x v="2"/>
    <x v="0"/>
    <x v="1"/>
    <x v="9"/>
    <x v="81"/>
    <n v="0"/>
    <n v="0"/>
    <n v="3086905.1576914075"/>
    <n v="3348073.9265490426"/>
  </r>
  <r>
    <x v="2"/>
    <x v="0"/>
    <x v="1"/>
    <x v="9"/>
    <x v="82"/>
    <n v="261168.76885763495"/>
    <n v="0"/>
    <n v="5243020.7412343333"/>
    <n v="5504189.5100919679"/>
  </r>
  <r>
    <x v="2"/>
    <x v="0"/>
    <x v="1"/>
    <x v="14"/>
    <x v="83"/>
    <n v="20769194.47603922"/>
    <n v="0"/>
    <n v="42639399.812536761"/>
    <n v="63408594.288575977"/>
  </r>
  <r>
    <x v="3"/>
    <x v="0"/>
    <x v="1"/>
    <x v="3"/>
    <x v="41"/>
    <n v="1296724.0740257634"/>
    <n v="0"/>
    <n v="1625723.171886682"/>
    <n v="2922447.2459124457"/>
  </r>
  <r>
    <x v="3"/>
    <x v="0"/>
    <x v="1"/>
    <x v="4"/>
    <x v="42"/>
    <n v="1452733.9472789897"/>
    <n v="0"/>
    <n v="1801515.0373588582"/>
    <n v="3254248.9846378481"/>
  </r>
  <r>
    <x v="3"/>
    <x v="0"/>
    <x v="1"/>
    <x v="0"/>
    <x v="38"/>
    <n v="1168850.2140413318"/>
    <n v="0"/>
    <n v="1801515.0373588582"/>
    <n v="2970365.2514001899"/>
  </r>
  <r>
    <x v="3"/>
    <x v="0"/>
    <x v="1"/>
    <x v="2"/>
    <x v="39"/>
    <n v="986981.19876578648"/>
    <n v="0"/>
    <n v="1441493.2968718419"/>
    <n v="2428474.4956376282"/>
  </r>
  <r>
    <x v="3"/>
    <x v="0"/>
    <x v="1"/>
    <x v="1"/>
    <x v="84"/>
    <n v="986981.19876578648"/>
    <n v="0"/>
    <n v="1441493.2968718419"/>
    <n v="2428474.4956376282"/>
  </r>
  <r>
    <x v="3"/>
    <x v="0"/>
    <x v="1"/>
    <x v="6"/>
    <x v="45"/>
    <n v="1130416.067738232"/>
    <n v="0"/>
    <n v="556908.62981585308"/>
    <n v="1687324.6975540849"/>
  </r>
  <r>
    <x v="3"/>
    <x v="0"/>
    <x v="1"/>
    <x v="12"/>
    <x v="85"/>
    <n v="1234926.2324913891"/>
    <n v="0"/>
    <n v="1546968.4161551474"/>
    <n v="2781894.6486465363"/>
  </r>
  <r>
    <x v="3"/>
    <x v="0"/>
    <x v="1"/>
    <x v="7"/>
    <x v="14"/>
    <n v="876605.66762342141"/>
    <n v="0"/>
    <n v="811265.89877176192"/>
    <n v="1687871.5663951833"/>
  </r>
  <r>
    <x v="3"/>
    <x v="0"/>
    <x v="1"/>
    <x v="13"/>
    <x v="86"/>
    <n v="697445.38518943754"/>
    <n v="0"/>
    <n v="968964.76248263312"/>
    <n v="1666410.1476720707"/>
  </r>
  <r>
    <x v="3"/>
    <x v="0"/>
    <x v="1"/>
    <x v="13"/>
    <x v="87"/>
    <n v="857409.92307692301"/>
    <n v="0"/>
    <n v="1243817.4398438311"/>
    <n v="2101227.3629207541"/>
  </r>
  <r>
    <x v="3"/>
    <x v="0"/>
    <x v="1"/>
    <x v="14"/>
    <x v="88"/>
    <n v="2514109.3204649827"/>
    <n v="0"/>
    <n v="33802973.034546442"/>
    <n v="36317082.355011426"/>
  </r>
  <r>
    <x v="3"/>
    <x v="0"/>
    <x v="1"/>
    <x v="9"/>
    <x v="89"/>
    <n v="335712.24351320323"/>
    <n v="0"/>
    <n v="681986.63779475703"/>
    <n v="1017698.8813079603"/>
  </r>
  <r>
    <x v="3"/>
    <x v="0"/>
    <x v="1"/>
    <x v="16"/>
    <x v="90"/>
    <n v="876605.66762342141"/>
    <n v="0"/>
    <n v="91411.770045531448"/>
    <n v="1628205.8841451602"/>
  </r>
  <r>
    <x v="3"/>
    <x v="0"/>
    <x v="1"/>
    <x v="16"/>
    <x v="91"/>
    <n v="876605.66762342141"/>
    <n v="0"/>
    <n v="751600.2165217388"/>
    <n v="1628205.8841451602"/>
  </r>
  <r>
    <x v="3"/>
    <x v="0"/>
    <x v="1"/>
    <x v="17"/>
    <x v="92"/>
    <n v="218618.20177956374"/>
    <n v="0"/>
    <n v="500655.23286475684"/>
    <n v="719273.43464432051"/>
  </r>
  <r>
    <x v="3"/>
    <x v="0"/>
    <x v="1"/>
    <x v="3"/>
    <x v="93"/>
    <n v="251677.5396096441"/>
    <n v="0"/>
    <n v="383929.43419123208"/>
    <n v="635606.97380087618"/>
  </r>
  <r>
    <x v="3"/>
    <x v="0"/>
    <x v="1"/>
    <x v="9"/>
    <x v="94"/>
    <n v="667158.76601607352"/>
    <n v="0"/>
    <n v="602614.51483861869"/>
    <n v="1269773.2808546922"/>
  </r>
  <r>
    <x v="3"/>
    <x v="0"/>
    <x v="1"/>
    <x v="15"/>
    <x v="95"/>
    <n v="890325.37508610799"/>
    <n v="0"/>
    <n v="677249.87297084206"/>
    <n v="1567575.24805695"/>
  </r>
  <r>
    <x v="3"/>
    <x v="0"/>
    <x v="1"/>
    <x v="9"/>
    <x v="96"/>
    <n v="377516.30941446614"/>
    <n v="0"/>
    <n v="689664.2797173427"/>
    <n v="1067180.5891318088"/>
  </r>
  <r>
    <x v="3"/>
    <x v="0"/>
    <x v="1"/>
    <x v="9"/>
    <x v="97"/>
    <n v="377516.30941446614"/>
    <n v="0"/>
    <n v="1029997.3312714751"/>
    <n v="1407513.6406859411"/>
  </r>
  <r>
    <x v="3"/>
    <x v="0"/>
    <x v="1"/>
    <x v="9"/>
    <x v="98"/>
    <n v="66118.675660160749"/>
    <n v="0"/>
    <n v="478122.93471599516"/>
    <n v="544241.61037615594"/>
  </r>
  <r>
    <x v="3"/>
    <x v="0"/>
    <x v="1"/>
    <x v="9"/>
    <x v="80"/>
    <n v="251895.09138117105"/>
    <n v="0"/>
    <n v="91411.770045531448"/>
    <n v="435901.94763434993"/>
  </r>
  <r>
    <x v="3"/>
    <x v="0"/>
    <x v="1"/>
    <x v="9"/>
    <x v="70"/>
    <n v="9273.306544202067"/>
    <n v="0"/>
    <n v="354396.40079190646"/>
    <n v="363669.70733610855"/>
  </r>
  <r>
    <x v="3"/>
    <x v="0"/>
    <x v="1"/>
    <x v="18"/>
    <x v="99"/>
    <n v="251677.5396096441"/>
    <n v="0"/>
    <n v="383929.43419123208"/>
    <n v="635606.97380087618"/>
  </r>
  <r>
    <x v="3"/>
    <x v="0"/>
    <x v="1"/>
    <x v="10"/>
    <x v="100"/>
    <n v="1588331.9448909299"/>
    <n v="0"/>
    <n v="619181.85031164589"/>
    <n v="2207513.7952025756"/>
  </r>
  <r>
    <x v="3"/>
    <x v="0"/>
    <x v="1"/>
    <x v="11"/>
    <x v="101"/>
    <n v="162097.39839265216"/>
    <n v="0"/>
    <n v="357400.39530651103"/>
    <n v="519497.79369916319"/>
  </r>
  <r>
    <x v="3"/>
    <x v="0"/>
    <x v="1"/>
    <x v="9"/>
    <x v="102"/>
    <n v="788625.17178530432"/>
    <n v="0"/>
    <n v="538265.32308437466"/>
    <n v="1326890.494869679"/>
  </r>
  <r>
    <x v="3"/>
    <x v="0"/>
    <x v="1"/>
    <x v="19"/>
    <x v="103"/>
    <n v="876605.66762342141"/>
    <n v="0"/>
    <n v="709495.96904570167"/>
    <n v="1586101.6366691231"/>
  </r>
  <r>
    <x v="3"/>
    <x v="0"/>
    <x v="1"/>
    <x v="9"/>
    <x v="104"/>
    <n v="123492.62324913894"/>
    <n v="0"/>
    <n v="260171.96089882025"/>
    <n v="383664.58414795919"/>
  </r>
  <r>
    <x v="3"/>
    <x v="0"/>
    <x v="1"/>
    <x v="9"/>
    <x v="105"/>
    <n v="1050433.7987944891"/>
    <n v="0"/>
    <n v="713100.56522130221"/>
    <n v="1763534.3640157913"/>
  </r>
  <r>
    <x v="3"/>
    <x v="0"/>
    <x v="1"/>
    <x v="6"/>
    <x v="106"/>
    <n v="104723.45080367394"/>
    <n v="0"/>
    <n v="158915.84638684697"/>
    <n v="263639.29719052091"/>
  </r>
  <r>
    <x v="4"/>
    <x v="0"/>
    <x v="1"/>
    <x v="3"/>
    <x v="48"/>
    <n v="697978.60031572904"/>
    <n v="0"/>
    <n v="734106.83021180623"/>
    <n v="1432085.4305275353"/>
  </r>
  <r>
    <x v="4"/>
    <x v="0"/>
    <x v="1"/>
    <x v="4"/>
    <x v="50"/>
    <n v="697978.60031572904"/>
    <n v="0"/>
    <n v="760827.19376357703"/>
    <n v="1458805.7940793061"/>
  </r>
  <r>
    <x v="4"/>
    <x v="0"/>
    <x v="1"/>
    <x v="0"/>
    <x v="46"/>
    <n v="697978.60031572904"/>
    <n v="0"/>
    <n v="734106.83021180623"/>
    <n v="1432085.4305275353"/>
  </r>
  <r>
    <x v="4"/>
    <x v="0"/>
    <x v="1"/>
    <x v="2"/>
    <x v="47"/>
    <n v="509966.94678530423"/>
    <n v="0"/>
    <n v="568862.47666796099"/>
    <n v="1078829.4234532653"/>
  </r>
  <r>
    <x v="4"/>
    <x v="0"/>
    <x v="1"/>
    <x v="1"/>
    <x v="52"/>
    <n v="509966.94678530423"/>
    <n v="0"/>
    <n v="568862.47666796099"/>
    <n v="1078829.4234532653"/>
  </r>
  <r>
    <x v="4"/>
    <x v="0"/>
    <x v="1"/>
    <x v="6"/>
    <x v="51"/>
    <n v="509966.94678530423"/>
    <n v="0"/>
    <n v="568862.47666796099"/>
    <n v="1078829.4234532653"/>
  </r>
  <r>
    <x v="4"/>
    <x v="0"/>
    <x v="1"/>
    <x v="9"/>
    <x v="107"/>
    <n v="793957.32304822048"/>
    <n v="0"/>
    <n v="1206635.3646010149"/>
    <n v="2000592.6876492354"/>
  </r>
  <r>
    <x v="4"/>
    <x v="0"/>
    <x v="1"/>
    <x v="7"/>
    <x v="14"/>
    <n v="275672.22029276699"/>
    <n v="0"/>
    <n v="628442.35868069902"/>
    <n v="904114.57897346606"/>
  </r>
  <r>
    <x v="4"/>
    <x v="0"/>
    <x v="1"/>
    <x v="13"/>
    <x v="108"/>
    <n v="218298.27270378877"/>
    <n v="0"/>
    <n v="485185.54870320531"/>
    <n v="703483.82140699401"/>
  </r>
  <r>
    <x v="4"/>
    <x v="0"/>
    <x v="1"/>
    <x v="13"/>
    <x v="109"/>
    <n v="252210.75473593571"/>
    <n v="0"/>
    <n v="518500.20290563349"/>
    <n v="770710.9576415692"/>
  </r>
  <r>
    <x v="4"/>
    <x v="0"/>
    <x v="1"/>
    <x v="19"/>
    <x v="110"/>
    <n v="454832.50272675086"/>
    <n v="0"/>
    <n v="556205.46235396434"/>
    <n v="1011037.9650807153"/>
  </r>
  <r>
    <x v="4"/>
    <x v="0"/>
    <x v="1"/>
    <x v="19"/>
    <x v="111"/>
    <n v="454832.50272675086"/>
    <n v="0"/>
    <n v="556205.46235396434"/>
    <n v="1011037.9650807153"/>
  </r>
  <r>
    <x v="4"/>
    <x v="0"/>
    <x v="1"/>
    <x v="17"/>
    <x v="112"/>
    <n v="200702.17353616533"/>
    <n v="0"/>
    <n v="27423.531013659434"/>
    <n v="519237.03377174796"/>
  </r>
  <r>
    <x v="4"/>
    <x v="0"/>
    <x v="1"/>
    <x v="18"/>
    <x v="113"/>
    <n v="200702.17353616533"/>
    <n v="0"/>
    <n v="318534.86023558263"/>
    <n v="519237.03377174796"/>
  </r>
  <r>
    <x v="4"/>
    <x v="0"/>
    <x v="1"/>
    <x v="3"/>
    <x v="114"/>
    <n v="200702.17353616533"/>
    <n v="0"/>
    <n v="318534.86023558263"/>
    <n v="519237.03377174796"/>
  </r>
  <r>
    <x v="4"/>
    <x v="0"/>
    <x v="1"/>
    <x v="6"/>
    <x v="115"/>
    <n v="104723.45080367394"/>
    <n v="0"/>
    <n v="132195.48283507623"/>
    <n v="236918.93363875017"/>
  </r>
  <r>
    <x v="4"/>
    <x v="0"/>
    <x v="1"/>
    <x v="11"/>
    <x v="101"/>
    <n v="162097.39839265216"/>
    <n v="0"/>
    <n v="357400.39530651103"/>
    <n v="519497.79369916319"/>
  </r>
  <r>
    <x v="4"/>
    <x v="0"/>
    <x v="1"/>
    <x v="9"/>
    <x v="102"/>
    <n v="788625.17178530432"/>
    <n v="0"/>
    <n v="538265.32308437466"/>
    <n v="1326890.494869679"/>
  </r>
  <r>
    <x v="4"/>
    <x v="0"/>
    <x v="1"/>
    <x v="19"/>
    <x v="116"/>
    <n v="793957.32304822048"/>
    <n v="0"/>
    <n v="1206635.3646010149"/>
    <n v="2000592.6876492354"/>
  </r>
  <r>
    <x v="0"/>
    <x v="0"/>
    <x v="2"/>
    <x v="20"/>
    <x v="117"/>
    <n v="12501505.907772675"/>
    <n v="0"/>
    <n v="51619523.37724971"/>
    <n v="64121029.285022385"/>
  </r>
  <r>
    <x v="0"/>
    <x v="0"/>
    <x v="2"/>
    <x v="20"/>
    <x v="118"/>
    <n v="9697988.7453616541"/>
    <n v="0"/>
    <n v="38111676.434367716"/>
    <n v="47809665.179729372"/>
  </r>
  <r>
    <x v="0"/>
    <x v="0"/>
    <x v="2"/>
    <x v="20"/>
    <x v="119"/>
    <n v="2864687.6016991963"/>
    <n v="0"/>
    <n v="10111548.101959554"/>
    <n v="12976235.70365875"/>
  </r>
  <r>
    <x v="1"/>
    <x v="0"/>
    <x v="2"/>
    <x v="20"/>
    <x v="120"/>
    <n v="11773560.617359355"/>
    <n v="0"/>
    <n v="40298527.240841582"/>
    <n v="52072087.858200938"/>
  </r>
  <r>
    <x v="1"/>
    <x v="0"/>
    <x v="2"/>
    <x v="20"/>
    <x v="121"/>
    <n v="7266527.7694718717"/>
    <n v="0"/>
    <n v="31297983.728666186"/>
    <n v="38564511.498138055"/>
  </r>
  <r>
    <x v="1"/>
    <x v="0"/>
    <x v="2"/>
    <x v="20"/>
    <x v="122"/>
    <n v="2264287.3694948335"/>
    <n v="0"/>
    <n v="9281810.4969308842"/>
    <n v="11546097.866425717"/>
  </r>
  <r>
    <x v="2"/>
    <x v="0"/>
    <x v="2"/>
    <x v="20"/>
    <x v="123"/>
    <n v="9368248.511262916"/>
    <n v="0"/>
    <n v="33309042.669667885"/>
    <n v="42677291.180930801"/>
  </r>
  <r>
    <x v="2"/>
    <x v="0"/>
    <x v="2"/>
    <x v="20"/>
    <x v="124"/>
    <n v="5599697.2846842716"/>
    <n v="0"/>
    <n v="25155815.94906836"/>
    <n v="30755513.233752631"/>
  </r>
  <r>
    <x v="2"/>
    <x v="0"/>
    <x v="2"/>
    <x v="20"/>
    <x v="125"/>
    <n v="1851834.8050057406"/>
    <n v="0"/>
    <n v="7359350.6561271697"/>
    <n v="9211185.4611329101"/>
  </r>
  <r>
    <x v="3"/>
    <x v="0"/>
    <x v="2"/>
    <x v="20"/>
    <x v="126"/>
    <n v="487870.5119517796"/>
    <n v="0"/>
    <n v="10420941.785190584"/>
    <n v="10908812.297142364"/>
  </r>
  <r>
    <x v="3"/>
    <x v="0"/>
    <x v="2"/>
    <x v="20"/>
    <x v="127"/>
    <n v="432640.08917049371"/>
    <n v="0"/>
    <n v="1094128.5706988224"/>
    <n v="1526768.659869316"/>
  </r>
  <r>
    <x v="4"/>
    <x v="0"/>
    <x v="2"/>
    <x v="20"/>
    <x v="128"/>
    <n v="487870.5119517796"/>
    <n v="0"/>
    <n v="10420941.785190584"/>
    <n v="10908812.297142364"/>
  </r>
  <r>
    <x v="4"/>
    <x v="0"/>
    <x v="2"/>
    <x v="20"/>
    <x v="129"/>
    <n v="432640.08917049371"/>
    <n v="0"/>
    <n v="1094128.5706988224"/>
    <n v="1526768.659869316"/>
  </r>
  <r>
    <x v="0"/>
    <x v="0"/>
    <x v="3"/>
    <x v="20"/>
    <x v="130"/>
    <n v="6758160.4680654416"/>
    <n v="0"/>
    <n v="40664174.321023718"/>
    <n v="47422334.789089158"/>
  </r>
  <r>
    <x v="0"/>
    <x v="0"/>
    <x v="3"/>
    <x v="20"/>
    <x v="131"/>
    <n v="2572528.3697014926"/>
    <n v="0"/>
    <n v="25208553.508710016"/>
    <n v="27781081.878411509"/>
  </r>
  <r>
    <x v="0"/>
    <x v="0"/>
    <x v="3"/>
    <x v="20"/>
    <x v="132"/>
    <n v="1677857.3735993111"/>
    <n v="0"/>
    <n v="7559050.2153035607"/>
    <n v="9236907.5889028721"/>
  </r>
  <r>
    <x v="1"/>
    <x v="0"/>
    <x v="3"/>
    <x v="20"/>
    <x v="133"/>
    <n v="6135898.4156831224"/>
    <n v="0"/>
    <n v="37640554.234902292"/>
    <n v="43776452.650585413"/>
  </r>
  <r>
    <x v="1"/>
    <x v="0"/>
    <x v="3"/>
    <x v="20"/>
    <x v="134"/>
    <n v="2132305.9614351317"/>
    <n v="0"/>
    <n v="19913702.520688079"/>
    <n v="22046008.482123211"/>
  </r>
  <r>
    <x v="1"/>
    <x v="0"/>
    <x v="3"/>
    <x v="20"/>
    <x v="135"/>
    <n v="1654715.837118255"/>
    <n v="0"/>
    <n v="6426950.6016627485"/>
    <n v="8081666.4387810035"/>
  </r>
  <r>
    <x v="2"/>
    <x v="0"/>
    <x v="3"/>
    <x v="20"/>
    <x v="136"/>
    <n v="2132305.9614351317"/>
    <n v="0"/>
    <n v="15961901.384873565"/>
    <n v="18094207.346308697"/>
  </r>
  <r>
    <x v="2"/>
    <x v="0"/>
    <x v="3"/>
    <x v="20"/>
    <x v="137"/>
    <n v="1018483.5484270953"/>
    <n v="0"/>
    <n v="6637900.8402293604"/>
    <n v="7656384.388656456"/>
  </r>
  <r>
    <x v="2"/>
    <x v="0"/>
    <x v="3"/>
    <x v="20"/>
    <x v="138"/>
    <n v="4123715.1578989667"/>
    <n v="0"/>
    <n v="25876562.597504288"/>
    <n v="30000277.755403254"/>
  </r>
  <r>
    <x v="3"/>
    <x v="0"/>
    <x v="3"/>
    <x v="20"/>
    <x v="139"/>
    <n v="1677857.3735993111"/>
    <n v="0"/>
    <n v="11180362.644030385"/>
    <n v="12858220.017629696"/>
  </r>
  <r>
    <x v="3"/>
    <x v="0"/>
    <x v="3"/>
    <x v="20"/>
    <x v="140"/>
    <n v="150121.38665614236"/>
    <n v="0"/>
    <n v="900054.35121754021"/>
    <n v="1050175.7378736825"/>
  </r>
  <r>
    <x v="4"/>
    <x v="0"/>
    <x v="3"/>
    <x v="20"/>
    <x v="139"/>
    <n v="1677857.3735993111"/>
    <n v="0"/>
    <n v="11180362.644030385"/>
    <n v="12858220.017629696"/>
  </r>
  <r>
    <x v="4"/>
    <x v="0"/>
    <x v="3"/>
    <x v="20"/>
    <x v="140"/>
    <n v="150121.38665614236"/>
    <n v="0"/>
    <n v="900054.35121754021"/>
    <n v="1050175.7378736825"/>
  </r>
  <r>
    <x v="0"/>
    <x v="0"/>
    <x v="4"/>
    <x v="20"/>
    <x v="141"/>
    <n v="7261152.9609988509"/>
    <n v="0"/>
    <n v="28267331.967925876"/>
    <n v="35528484.928924724"/>
  </r>
  <r>
    <x v="0"/>
    <x v="0"/>
    <x v="4"/>
    <x v="20"/>
    <x v="142"/>
    <n v="4957663.6154190581"/>
    <n v="0"/>
    <n v="16735385.592951141"/>
    <n v="21693049.208370201"/>
  </r>
  <r>
    <x v="0"/>
    <x v="0"/>
    <x v="4"/>
    <x v="20"/>
    <x v="143"/>
    <n v="2554996.2563490239"/>
    <n v="0"/>
    <n v="5765973.1874873675"/>
    <n v="8320969.443836391"/>
  </r>
  <r>
    <x v="1"/>
    <x v="0"/>
    <x v="4"/>
    <x v="20"/>
    <x v="144"/>
    <n v="4957663.6154190581"/>
    <n v="0"/>
    <n v="18001087.024350807"/>
    <n v="22958750.639769867"/>
  </r>
  <r>
    <x v="1"/>
    <x v="0"/>
    <x v="4"/>
    <x v="20"/>
    <x v="145"/>
    <n v="1748774.9853960963"/>
    <n v="0"/>
    <n v="12235113.83686344"/>
    <n v="13983888.822259536"/>
  </r>
  <r>
    <x v="1"/>
    <x v="0"/>
    <x v="4"/>
    <x v="20"/>
    <x v="146"/>
    <n v="1060074.3282778414"/>
    <n v="0"/>
    <n v="3979927.8342900611"/>
    <n v="5040002.1625679024"/>
  </r>
  <r>
    <x v="2"/>
    <x v="0"/>
    <x v="4"/>
    <x v="20"/>
    <x v="147"/>
    <n v="4402682.6476722155"/>
    <n v="0"/>
    <n v="13838335.649969684"/>
    <n v="18241018.297641899"/>
  </r>
  <r>
    <x v="2"/>
    <x v="0"/>
    <x v="4"/>
    <x v="20"/>
    <x v="148"/>
    <n v="2678104.964707233"/>
    <n v="0"/>
    <n v="10266244.943575069"/>
    <n v="12944349.908282302"/>
  </r>
  <r>
    <x v="2"/>
    <x v="0"/>
    <x v="4"/>
    <x v="20"/>
    <x v="149"/>
    <n v="939940.9603243398"/>
    <n v="0"/>
    <n v="3086905.1576914079"/>
    <n v="4026846.1180157475"/>
  </r>
  <r>
    <x v="3"/>
    <x v="0"/>
    <x v="4"/>
    <x v="20"/>
    <x v="150"/>
    <n v="819807.59237083804"/>
    <n v="0"/>
    <n v="2046217.3140961269"/>
    <n v="2866024.9064669651"/>
  </r>
  <r>
    <x v="3"/>
    <x v="0"/>
    <x v="4"/>
    <x v="20"/>
    <x v="151"/>
    <n v="163686.37946900114"/>
    <n v="0"/>
    <n v="1364144.8760640847"/>
    <n v="1527831.2555330859"/>
  </r>
  <r>
    <x v="4"/>
    <x v="0"/>
    <x v="4"/>
    <x v="20"/>
    <x v="150"/>
    <n v="819807.59237083804"/>
    <n v="0"/>
    <n v="2046217.3140961269"/>
    <n v="2866024.9064669651"/>
  </r>
  <r>
    <x v="4"/>
    <x v="0"/>
    <x v="4"/>
    <x v="20"/>
    <x v="151"/>
    <n v="163686.37946900114"/>
    <n v="0"/>
    <n v="1364144.8760640847"/>
    <n v="1527831.2555330859"/>
  </r>
  <r>
    <x v="2"/>
    <x v="1"/>
    <x v="1"/>
    <x v="20"/>
    <x v="152"/>
    <n v="3201636.9043053957"/>
    <n v="0"/>
    <n v="14249688.615174575"/>
    <n v="17451325.519479971"/>
  </r>
  <r>
    <x v="2"/>
    <x v="1"/>
    <x v="1"/>
    <x v="20"/>
    <x v="153"/>
    <n v="2733532.8314409303"/>
    <n v="0"/>
    <n v="3256368.5160065852"/>
    <n v="5989901.3474475155"/>
  </r>
  <r>
    <x v="2"/>
    <x v="1"/>
    <x v="1"/>
    <x v="20"/>
    <x v="154"/>
    <n v="725172.57175660145"/>
    <n v="0"/>
    <n v="4921862.8395376932"/>
    <n v="5647035.4112942945"/>
  </r>
  <r>
    <x v="2"/>
    <x v="1"/>
    <x v="1"/>
    <x v="20"/>
    <x v="155"/>
    <n v="151512.49999999997"/>
    <n v="0"/>
    <n v="611286.09375"/>
    <n v="762798.59375"/>
  </r>
  <r>
    <x v="2"/>
    <x v="1"/>
    <x v="1"/>
    <x v="20"/>
    <x v="156"/>
    <n v="151512.49999999997"/>
    <n v="0"/>
    <n v="2037620.3125"/>
    <n v="2189132.8125"/>
  </r>
  <r>
    <x v="2"/>
    <x v="1"/>
    <x v="1"/>
    <x v="20"/>
    <x v="157"/>
    <n v="1267357.4999999998"/>
    <n v="0"/>
    <n v="17789517.998417735"/>
    <n v="19056875.498417735"/>
  </r>
  <r>
    <x v="2"/>
    <x v="1"/>
    <x v="1"/>
    <x v="20"/>
    <x v="158"/>
    <n v="1018163.9999999999"/>
    <n v="0"/>
    <n v="13089152.909374982"/>
    <n v="14107316.909374982"/>
  </r>
  <r>
    <x v="2"/>
    <x v="1"/>
    <x v="1"/>
    <x v="20"/>
    <x v="159"/>
    <n v="1018163.9999999999"/>
    <n v="0"/>
    <n v="13089152.909374982"/>
    <n v="14107316.909374982"/>
  </r>
  <r>
    <x v="3"/>
    <x v="1"/>
    <x v="1"/>
    <x v="20"/>
    <x v="152"/>
    <n v="1453011.2191446612"/>
    <n v="0"/>
    <n v="2648480.2452038014"/>
    <n v="4101491.4643484624"/>
  </r>
  <r>
    <x v="3"/>
    <x v="1"/>
    <x v="1"/>
    <x v="20"/>
    <x v="160"/>
    <n v="1201753.5808381171"/>
    <n v="0"/>
    <n v="1494199.9171451717"/>
    <n v="2695953.497983289"/>
  </r>
  <r>
    <x v="3"/>
    <x v="1"/>
    <x v="1"/>
    <x v="20"/>
    <x v="154"/>
    <n v="606049.99999999988"/>
    <n v="0"/>
    <n v="2417363.6668749996"/>
    <n v="3023413.6668749996"/>
  </r>
  <r>
    <x v="3"/>
    <x v="1"/>
    <x v="1"/>
    <x v="20"/>
    <x v="155"/>
    <n v="151512.49999999997"/>
    <n v="0"/>
    <n v="611286.09375"/>
    <n v="762798.59375"/>
  </r>
  <r>
    <x v="3"/>
    <x v="1"/>
    <x v="1"/>
    <x v="20"/>
    <x v="156"/>
    <n v="151512.49999999997"/>
    <n v="0"/>
    <n v="2037620.3125"/>
    <n v="2189132.8125"/>
  </r>
  <r>
    <x v="3"/>
    <x v="1"/>
    <x v="1"/>
    <x v="20"/>
    <x v="161"/>
    <n v="1267357.4999999998"/>
    <n v="0"/>
    <n v="17789517.998417735"/>
    <n v="19056875.498417735"/>
  </r>
  <r>
    <x v="3"/>
    <x v="1"/>
    <x v="1"/>
    <x v="20"/>
    <x v="162"/>
    <n v="227696.55"/>
    <n v="0"/>
    <n v="2617830.5818749969"/>
    <n v="2845527.1318749967"/>
  </r>
  <r>
    <x v="3"/>
    <x v="1"/>
    <x v="1"/>
    <x v="20"/>
    <x v="159"/>
    <n v="1527245.9999999998"/>
    <n v="0"/>
    <n v="19633729.364062473"/>
    <n v="21160975.364062473"/>
  </r>
  <r>
    <x v="3"/>
    <x v="1"/>
    <x v="1"/>
    <x v="20"/>
    <x v="163"/>
    <n v="394538.54999999993"/>
    <n v="0"/>
    <n v="2271169.0231638658"/>
    <n v="2665707.5731638656"/>
  </r>
  <r>
    <x v="3"/>
    <x v="1"/>
    <x v="1"/>
    <x v="20"/>
    <x v="164"/>
    <n v="400064.29999999993"/>
    <n v="0"/>
    <n v="2946209.7865770212"/>
    <n v="3346274.0865770211"/>
  </r>
  <r>
    <x v="3"/>
    <x v="1"/>
    <x v="1"/>
    <x v="20"/>
    <x v="165"/>
    <n v="301581.17499999999"/>
    <n v="0"/>
    <n v="1346534.7501485441"/>
    <n v="1648115.9251485441"/>
  </r>
  <r>
    <x v="2"/>
    <x v="1"/>
    <x v="2"/>
    <x v="20"/>
    <x v="166"/>
    <n v="427659.85989092989"/>
    <n v="0"/>
    <n v="1424968.8615174578"/>
    <n v="1852628.7214083876"/>
  </r>
  <r>
    <x v="2"/>
    <x v="1"/>
    <x v="2"/>
    <x v="20"/>
    <x v="167"/>
    <n v="478269.54857634893"/>
    <n v="0"/>
    <n v="1859846.9973272977"/>
    <n v="2338116.5459036464"/>
  </r>
  <r>
    <x v="2"/>
    <x v="1"/>
    <x v="2"/>
    <x v="20"/>
    <x v="168"/>
    <n v="56666.666666666664"/>
    <n v="0"/>
    <n v="492186.28395376925"/>
    <n v="548852.95062043588"/>
  </r>
  <r>
    <x v="2"/>
    <x v="1"/>
    <x v="2"/>
    <x v="20"/>
    <x v="169"/>
    <n v="14166.666666666666"/>
    <n v="0"/>
    <n v="124460.64075430049"/>
    <n v="138627.30742096715"/>
  </r>
  <r>
    <x v="2"/>
    <x v="1"/>
    <x v="2"/>
    <x v="20"/>
    <x v="170"/>
    <n v="14166.666666666666"/>
    <n v="0"/>
    <n v="414868.80251433497"/>
    <n v="429035.46918100165"/>
  </r>
  <r>
    <x v="2"/>
    <x v="1"/>
    <x v="2"/>
    <x v="20"/>
    <x v="171"/>
    <n v="151646.38191733637"/>
    <n v="0"/>
    <n v="1778951.7998417735"/>
    <n v="1930598.1817591097"/>
  </r>
  <r>
    <x v="2"/>
    <x v="1"/>
    <x v="2"/>
    <x v="20"/>
    <x v="172"/>
    <n v="121399.32885189437"/>
    <n v="0"/>
    <n v="1308915.2909374984"/>
    <n v="1430314.6197893929"/>
  </r>
  <r>
    <x v="2"/>
    <x v="1"/>
    <x v="2"/>
    <x v="20"/>
    <x v="173"/>
    <n v="121399.32885189437"/>
    <n v="0"/>
    <n v="1308915.2909374984"/>
    <n v="1430314.6197893929"/>
  </r>
  <r>
    <x v="3"/>
    <x v="1"/>
    <x v="2"/>
    <x v="20"/>
    <x v="174"/>
    <n v="427659.85989092989"/>
    <n v="0"/>
    <n v="699870.77343749988"/>
    <n v="1127530.6333284299"/>
  </r>
  <r>
    <x v="3"/>
    <x v="1"/>
    <x v="2"/>
    <x v="20"/>
    <x v="175"/>
    <n v="47869.921177956378"/>
    <n v="0"/>
    <n v="274932.28972481843"/>
    <n v="322802.21090277482"/>
  </r>
  <r>
    <x v="3"/>
    <x v="1"/>
    <x v="2"/>
    <x v="20"/>
    <x v="168"/>
    <n v="60605"/>
    <n v="0"/>
    <n v="492186.28395376925"/>
    <n v="552791.28395376925"/>
  </r>
  <r>
    <x v="3"/>
    <x v="1"/>
    <x v="2"/>
    <x v="20"/>
    <x v="169"/>
    <n v="58013.805740528129"/>
    <n v="0"/>
    <n v="124460.64075430049"/>
    <n v="182474.44649482862"/>
  </r>
  <r>
    <x v="3"/>
    <x v="1"/>
    <x v="2"/>
    <x v="20"/>
    <x v="170"/>
    <n v="18129.314293915038"/>
    <n v="0"/>
    <n v="414868.80251433497"/>
    <n v="432998.11680825002"/>
  </r>
  <r>
    <x v="3"/>
    <x v="1"/>
    <x v="2"/>
    <x v="20"/>
    <x v="176"/>
    <n v="151646.38191733637"/>
    <n v="0"/>
    <n v="873728.82712499984"/>
    <n v="1025375.2090423362"/>
  </r>
  <r>
    <x v="3"/>
    <x v="1"/>
    <x v="2"/>
    <x v="20"/>
    <x v="177"/>
    <n v="62407.498381171055"/>
    <n v="0"/>
    <n v="227584.23021874996"/>
    <n v="289991.72859992099"/>
  </r>
  <r>
    <x v="3"/>
    <x v="1"/>
    <x v="2"/>
    <x v="20"/>
    <x v="173"/>
    <n v="152725"/>
    <n v="0"/>
    <n v="1963372.9364062476"/>
    <n v="2116097.9364062473"/>
  </r>
  <r>
    <x v="3"/>
    <x v="1"/>
    <x v="2"/>
    <x v="20"/>
    <x v="178"/>
    <n v="47208.734421354762"/>
    <n v="0"/>
    <n v="227116.90231638658"/>
    <n v="274325.63673774136"/>
  </r>
  <r>
    <x v="3"/>
    <x v="1"/>
    <x v="2"/>
    <x v="20"/>
    <x v="179"/>
    <n v="95178.90004305396"/>
    <n v="0"/>
    <n v="393773.77865767386"/>
    <n v="393773.77865767386"/>
  </r>
  <r>
    <x v="3"/>
    <x v="1"/>
    <x v="2"/>
    <x v="20"/>
    <x v="180"/>
    <n v="15825.824948335248"/>
    <n v="0"/>
    <n v="93247.031249999985"/>
    <n v="109072.85619833524"/>
  </r>
  <r>
    <x v="2"/>
    <x v="1"/>
    <x v="3"/>
    <x v="20"/>
    <x v="181"/>
    <n v="397245.26908725599"/>
    <n v="0"/>
    <n v="1096941.2405463774"/>
    <n v="1494186.5096336333"/>
  </r>
  <r>
    <x v="2"/>
    <x v="1"/>
    <x v="3"/>
    <x v="20"/>
    <x v="182"/>
    <n v="380715.60017221584"/>
    <n v="0"/>
    <n v="1209448.0344485699"/>
    <n v="1590163.6346207857"/>
  </r>
  <r>
    <x v="2"/>
    <x v="1"/>
    <x v="3"/>
    <x v="20"/>
    <x v="183"/>
    <n v="72517.257175660154"/>
    <n v="0"/>
    <n v="405696.68614145875"/>
    <n v="478213.94331711892"/>
  </r>
  <r>
    <x v="2"/>
    <x v="1"/>
    <x v="3"/>
    <x v="20"/>
    <x v="184"/>
    <n v="43510.354305396089"/>
    <n v="0"/>
    <n v="124460.64075430049"/>
    <n v="167970.99505969658"/>
  </r>
  <r>
    <x v="2"/>
    <x v="1"/>
    <x v="3"/>
    <x v="20"/>
    <x v="185"/>
    <n v="36258.628587830077"/>
    <n v="0"/>
    <n v="331895.04201146797"/>
    <n v="368153.67059929803"/>
  </r>
  <r>
    <x v="2"/>
    <x v="1"/>
    <x v="3"/>
    <x v="20"/>
    <x v="186"/>
    <n v="151646.38191733637"/>
    <n v="0"/>
    <n v="1476651.6699662772"/>
    <n v="1628298.0518836137"/>
  </r>
  <r>
    <x v="2"/>
    <x v="1"/>
    <x v="3"/>
    <x v="20"/>
    <x v="187"/>
    <n v="243018.12595866816"/>
    <n v="0"/>
    <n v="833253.44233811356"/>
    <n v="1076271.5682967817"/>
  </r>
  <r>
    <x v="2"/>
    <x v="1"/>
    <x v="3"/>
    <x v="20"/>
    <x v="188"/>
    <n v="121399.32885189437"/>
    <n v="0"/>
    <n v="975222.95289344271"/>
    <n v="1096622.2817453372"/>
  </r>
  <r>
    <x v="3"/>
    <x v="1"/>
    <x v="3"/>
    <x v="20"/>
    <x v="181"/>
    <n v="397245.26908725599"/>
    <n v="0"/>
    <n v="1096941.2405463774"/>
    <n v="1494186.5096336333"/>
  </r>
  <r>
    <x v="3"/>
    <x v="1"/>
    <x v="3"/>
    <x v="20"/>
    <x v="189"/>
    <n v="19035.780008610793"/>
    <n v="0"/>
    <n v="198293.22425261437"/>
    <n v="217329.00426122517"/>
  </r>
  <r>
    <x v="3"/>
    <x v="1"/>
    <x v="3"/>
    <x v="20"/>
    <x v="183"/>
    <n v="72517.257175660154"/>
    <n v="0"/>
    <n v="405696.68614145875"/>
    <n v="478213.94331711892"/>
  </r>
  <r>
    <x v="3"/>
    <x v="1"/>
    <x v="3"/>
    <x v="20"/>
    <x v="184"/>
    <n v="18129.314293915038"/>
    <n v="0"/>
    <n v="124460.64075430049"/>
    <n v="142589.95504821552"/>
  </r>
  <r>
    <x v="3"/>
    <x v="1"/>
    <x v="3"/>
    <x v="20"/>
    <x v="185"/>
    <n v="36258.628587830077"/>
    <n v="0"/>
    <n v="331895.04201146797"/>
    <n v="368153.67059929803"/>
  </r>
  <r>
    <x v="3"/>
    <x v="1"/>
    <x v="3"/>
    <x v="20"/>
    <x v="190"/>
    <n v="151646.38191733637"/>
    <n v="0"/>
    <n v="1476651.6699662772"/>
    <n v="1628298.0518836137"/>
  </r>
  <r>
    <x v="3"/>
    <x v="1"/>
    <x v="3"/>
    <x v="20"/>
    <x v="191"/>
    <n v="35992.021024684269"/>
    <n v="0"/>
    <n v="400805.45327656099"/>
    <n v="436797.47430124524"/>
  </r>
  <r>
    <x v="3"/>
    <x v="1"/>
    <x v="3"/>
    <x v="20"/>
    <x v="188"/>
    <n v="182743.48808266359"/>
    <n v="0"/>
    <n v="1462834.4293401642"/>
    <n v="1645577.9174228278"/>
  </r>
  <r>
    <x v="3"/>
    <x v="1"/>
    <x v="3"/>
    <x v="20"/>
    <x v="192"/>
    <n v="55720.980697474166"/>
    <n v="0"/>
    <n v="196177.53399328364"/>
    <n v="251898.51469075779"/>
  </r>
  <r>
    <x v="3"/>
    <x v="1"/>
    <x v="3"/>
    <x v="20"/>
    <x v="193"/>
    <n v="37911.595479334093"/>
    <n v="0"/>
    <n v="421900.47713322204"/>
    <n v="421900.47713322204"/>
  </r>
  <r>
    <x v="3"/>
    <x v="1"/>
    <x v="3"/>
    <x v="20"/>
    <x v="194"/>
    <n v="14503.451435132032"/>
    <n v="0"/>
    <n v="189855.21470994994"/>
    <n v="204358.66614508198"/>
  </r>
  <r>
    <x v="2"/>
    <x v="1"/>
    <x v="4"/>
    <x v="20"/>
    <x v="195"/>
    <n v="290602.24382893223"/>
    <n v="0"/>
    <n v="454597.7641110468"/>
    <n v="745200.00793997897"/>
  </r>
  <r>
    <x v="2"/>
    <x v="1"/>
    <x v="4"/>
    <x v="20"/>
    <x v="196"/>
    <n v="190357.80008610792"/>
    <n v="0"/>
    <n v="1118036.2644030384"/>
    <n v="1308394.0644891462"/>
  </r>
  <r>
    <x v="2"/>
    <x v="1"/>
    <x v="4"/>
    <x v="20"/>
    <x v="197"/>
    <n v="72517.257175660154"/>
    <n v="0"/>
    <n v="165947.52100573399"/>
    <n v="238464.77818139415"/>
  </r>
  <r>
    <x v="2"/>
    <x v="1"/>
    <x v="4"/>
    <x v="20"/>
    <x v="198"/>
    <n v="18129.314293915038"/>
    <n v="0"/>
    <n v="124460.64075430049"/>
    <n v="142589.95504821552"/>
  </r>
  <r>
    <x v="2"/>
    <x v="1"/>
    <x v="4"/>
    <x v="20"/>
    <x v="199"/>
    <n v="18129.314293915038"/>
    <n v="0"/>
    <n v="186690.96113145075"/>
    <n v="204820.27542536578"/>
  </r>
  <r>
    <x v="2"/>
    <x v="1"/>
    <x v="4"/>
    <x v="20"/>
    <x v="200"/>
    <n v="75823.190958668187"/>
    <n v="0"/>
    <n v="928181.04969308851"/>
    <n v="1004004.2406517568"/>
  </r>
  <r>
    <x v="2"/>
    <x v="1"/>
    <x v="4"/>
    <x v="20"/>
    <x v="201"/>
    <n v="75823.190958668187"/>
    <n v="0"/>
    <n v="454597.7641110468"/>
    <n v="530420.95506971492"/>
  </r>
  <r>
    <x v="2"/>
    <x v="1"/>
    <x v="4"/>
    <x v="20"/>
    <x v="202"/>
    <n v="95250.459058553373"/>
    <n v="0"/>
    <n v="454597.7641110468"/>
    <n v="549848.22316960013"/>
  </r>
  <r>
    <x v="3"/>
    <x v="1"/>
    <x v="4"/>
    <x v="20"/>
    <x v="195"/>
    <n v="290602.24382893223"/>
    <n v="0"/>
    <n v="454597.7641110468"/>
    <n v="745200.00793997897"/>
  </r>
  <r>
    <x v="3"/>
    <x v="1"/>
    <x v="4"/>
    <x v="20"/>
    <x v="203"/>
    <n v="19035.780008610793"/>
    <n v="0"/>
    <n v="93521.272431197562"/>
    <n v="112557.05243980835"/>
  </r>
  <r>
    <x v="3"/>
    <x v="1"/>
    <x v="4"/>
    <x v="20"/>
    <x v="197"/>
    <n v="72517.257175660154"/>
    <n v="0"/>
    <n v="165947.52100573399"/>
    <n v="238464.77818139415"/>
  </r>
  <r>
    <x v="3"/>
    <x v="1"/>
    <x v="4"/>
    <x v="20"/>
    <x v="198"/>
    <n v="14503.451435132032"/>
    <n v="0"/>
    <n v="82973.760502866993"/>
    <n v="97477.211937999033"/>
  </r>
  <r>
    <x v="3"/>
    <x v="1"/>
    <x v="4"/>
    <x v="20"/>
    <x v="199"/>
    <n v="18129.314293915038"/>
    <n v="0"/>
    <n v="186690.96113145075"/>
    <n v="204820.27542536578"/>
  </r>
  <r>
    <x v="3"/>
    <x v="1"/>
    <x v="4"/>
    <x v="20"/>
    <x v="204"/>
    <n v="75823.190958668187"/>
    <n v="0"/>
    <n v="455874.37499999994"/>
    <n v="531697.56595866813"/>
  </r>
  <r>
    <x v="3"/>
    <x v="1"/>
    <x v="4"/>
    <x v="20"/>
    <x v="205"/>
    <n v="37911.595479334093"/>
    <n v="0"/>
    <n v="113968.59374999999"/>
    <n v="151880.18922933406"/>
  </r>
  <r>
    <x v="3"/>
    <x v="1"/>
    <x v="4"/>
    <x v="20"/>
    <x v="202"/>
    <n v="143520.18339265211"/>
    <n v="0"/>
    <n v="681896.64616657025"/>
    <n v="825416.82955922233"/>
  </r>
  <r>
    <x v="3"/>
    <x v="1"/>
    <x v="4"/>
    <x v="20"/>
    <x v="206"/>
    <n v="38071.560017221585"/>
    <n v="0"/>
    <n v="123757.47329241181"/>
    <n v="161829.03330963341"/>
  </r>
  <r>
    <x v="3"/>
    <x v="1"/>
    <x v="4"/>
    <x v="20"/>
    <x v="207"/>
    <n v="75823.190958668187"/>
    <n v="0"/>
    <n v="189855.21470994994"/>
    <n v="189855.21470994994"/>
  </r>
  <r>
    <x v="3"/>
    <x v="1"/>
    <x v="4"/>
    <x v="20"/>
    <x v="208"/>
    <n v="7251.7257175660161"/>
    <n v="0"/>
    <n v="63285.071569983316"/>
    <n v="70536.797287549329"/>
  </r>
  <r>
    <x v="0"/>
    <x v="2"/>
    <x v="0"/>
    <x v="10"/>
    <x v="209"/>
    <n v="222538.28033097778"/>
    <n v="37887712.595933683"/>
    <n v="33484963.803261828"/>
    <n v="71595214.679526493"/>
  </r>
  <r>
    <x v="0"/>
    <x v="2"/>
    <x v="0"/>
    <x v="10"/>
    <x v="210"/>
    <n v="222538.28033097778"/>
    <n v="41804737.86770197"/>
    <n v="33484963.803261828"/>
    <n v="75512239.95129478"/>
  </r>
  <r>
    <x v="0"/>
    <x v="2"/>
    <x v="0"/>
    <x v="10"/>
    <x v="211"/>
    <n v="222538.28033097778"/>
    <n v="45602876.429710791"/>
    <n v="33484963.803261828"/>
    <n v="79310378.513303593"/>
  </r>
  <r>
    <x v="1"/>
    <x v="2"/>
    <x v="0"/>
    <x v="10"/>
    <x v="212"/>
    <n v="50254.476759564917"/>
    <n v="5038114.9213169692"/>
    <n v="437885.44551581529"/>
    <n v="5526254.8435923494"/>
  </r>
  <r>
    <x v="1"/>
    <x v="2"/>
    <x v="0"/>
    <x v="10"/>
    <x v="213"/>
    <n v="32424"/>
    <n v="5541926.4134486699"/>
    <n v="437885.44551581529"/>
    <n v="6012235.8589644851"/>
  </r>
  <r>
    <x v="1"/>
    <x v="2"/>
    <x v="0"/>
    <x v="10"/>
    <x v="214"/>
    <n v="50254.476759564917"/>
    <n v="6297643.6516462127"/>
    <n v="437885.44551581529"/>
    <n v="6785783.5739215929"/>
  </r>
  <r>
    <x v="1"/>
    <x v="2"/>
    <x v="0"/>
    <x v="10"/>
    <x v="215"/>
    <n v="50254.476759564917"/>
    <n v="6801455.1437779106"/>
    <n v="437885.44551581529"/>
    <n v="7289595.0660532909"/>
  </r>
  <r>
    <x v="3"/>
    <x v="2"/>
    <x v="0"/>
    <x v="10"/>
    <x v="216"/>
    <n v="50254.476759564917"/>
    <n v="2522409.6627447163"/>
    <n v="437885.44551581529"/>
    <n v="3010549.5850200965"/>
  </r>
  <r>
    <x v="3"/>
    <x v="2"/>
    <x v="0"/>
    <x v="10"/>
    <x v="217"/>
    <n v="50254.476759564917"/>
    <n v="2774650.6290191882"/>
    <n v="437885.44551581529"/>
    <n v="3262790.5512945685"/>
  </r>
  <r>
    <x v="0"/>
    <x v="2"/>
    <x v="1"/>
    <x v="10"/>
    <x v="218"/>
    <m/>
    <m/>
    <m/>
    <n v="123604894.56417069"/>
  </r>
  <r>
    <x v="0"/>
    <x v="2"/>
    <x v="1"/>
    <x v="10"/>
    <x v="219"/>
    <m/>
    <m/>
    <m/>
    <n v="123604894.56417069"/>
  </r>
  <r>
    <x v="0"/>
    <x v="2"/>
    <x v="1"/>
    <x v="10"/>
    <x v="220"/>
    <m/>
    <m/>
    <m/>
    <n v="123604894.56417069"/>
  </r>
  <r>
    <x v="0"/>
    <x v="2"/>
    <x v="1"/>
    <x v="10"/>
    <x v="221"/>
    <m/>
    <m/>
    <m/>
    <n v="123604894.56417069"/>
  </r>
  <r>
    <x v="0"/>
    <x v="2"/>
    <x v="1"/>
    <x v="10"/>
    <x v="222"/>
    <m/>
    <m/>
    <m/>
    <n v="123604894.56417069"/>
  </r>
  <r>
    <x v="0"/>
    <x v="2"/>
    <x v="1"/>
    <x v="10"/>
    <x v="223"/>
    <m/>
    <m/>
    <m/>
    <n v="123604894.56417069"/>
  </r>
  <r>
    <x v="0"/>
    <x v="2"/>
    <x v="1"/>
    <x v="10"/>
    <x v="224"/>
    <m/>
    <m/>
    <m/>
    <n v="123604894.56417069"/>
  </r>
  <r>
    <x v="0"/>
    <x v="2"/>
    <x v="1"/>
    <x v="10"/>
    <x v="225"/>
    <m/>
    <m/>
    <m/>
    <n v="123604894.56417069"/>
  </r>
  <r>
    <x v="0"/>
    <x v="2"/>
    <x v="1"/>
    <x v="10"/>
    <x v="226"/>
    <m/>
    <m/>
    <m/>
    <n v="123604894.56417069"/>
  </r>
  <r>
    <x v="0"/>
    <x v="2"/>
    <x v="1"/>
    <x v="10"/>
    <x v="227"/>
    <m/>
    <m/>
    <m/>
    <n v="123604894.56417069"/>
  </r>
  <r>
    <x v="1"/>
    <x v="2"/>
    <x v="1"/>
    <x v="10"/>
    <x v="228"/>
    <m/>
    <m/>
    <m/>
    <n v="46952302.083032772"/>
  </r>
  <r>
    <x v="1"/>
    <x v="2"/>
    <x v="1"/>
    <x v="10"/>
    <x v="229"/>
    <m/>
    <m/>
    <m/>
    <n v="46952302.083032772"/>
  </r>
  <r>
    <x v="1"/>
    <x v="2"/>
    <x v="1"/>
    <x v="10"/>
    <x v="230"/>
    <m/>
    <m/>
    <m/>
    <n v="46952302.083032772"/>
  </r>
  <r>
    <x v="1"/>
    <x v="2"/>
    <x v="1"/>
    <x v="10"/>
    <x v="231"/>
    <m/>
    <m/>
    <m/>
    <n v="58439630.491158925"/>
  </r>
  <r>
    <x v="1"/>
    <x v="2"/>
    <x v="1"/>
    <x v="10"/>
    <x v="232"/>
    <m/>
    <m/>
    <m/>
    <n v="58439630.491158925"/>
  </r>
  <r>
    <x v="1"/>
    <x v="2"/>
    <x v="1"/>
    <x v="10"/>
    <x v="233"/>
    <m/>
    <m/>
    <m/>
    <n v="94439684.447437108"/>
  </r>
  <r>
    <x v="1"/>
    <x v="2"/>
    <x v="1"/>
    <x v="10"/>
    <x v="234"/>
    <m/>
    <m/>
    <m/>
    <n v="94439684.447437108"/>
  </r>
  <r>
    <x v="1"/>
    <x v="2"/>
    <x v="1"/>
    <x v="10"/>
    <x v="235"/>
    <m/>
    <m/>
    <m/>
    <n v="123604894.56417069"/>
  </r>
  <r>
    <x v="1"/>
    <x v="2"/>
    <x v="1"/>
    <x v="10"/>
    <x v="236"/>
    <m/>
    <m/>
    <m/>
    <n v="123604894.56417069"/>
  </r>
  <r>
    <x v="1"/>
    <x v="2"/>
    <x v="1"/>
    <x v="10"/>
    <x v="237"/>
    <m/>
    <m/>
    <m/>
    <n v="123604894.56417069"/>
  </r>
  <r>
    <x v="1"/>
    <x v="2"/>
    <x v="1"/>
    <x v="10"/>
    <x v="238"/>
    <m/>
    <m/>
    <m/>
    <n v="46952302.083032772"/>
  </r>
  <r>
    <x v="1"/>
    <x v="2"/>
    <x v="1"/>
    <x v="10"/>
    <x v="239"/>
    <m/>
    <m/>
    <m/>
    <n v="46952302.083032772"/>
  </r>
  <r>
    <x v="1"/>
    <x v="2"/>
    <x v="1"/>
    <x v="10"/>
    <x v="240"/>
    <m/>
    <m/>
    <m/>
    <n v="58439630.491158925"/>
  </r>
  <r>
    <x v="1"/>
    <x v="2"/>
    <x v="1"/>
    <x v="10"/>
    <x v="241"/>
    <m/>
    <m/>
    <m/>
    <n v="58439630.491158925"/>
  </r>
  <r>
    <x v="1"/>
    <x v="2"/>
    <x v="1"/>
    <x v="10"/>
    <x v="242"/>
    <m/>
    <m/>
    <m/>
    <n v="94439684.447437108"/>
  </r>
  <r>
    <x v="1"/>
    <x v="2"/>
    <x v="1"/>
    <x v="10"/>
    <x v="243"/>
    <m/>
    <m/>
    <m/>
    <n v="94439684.447437108"/>
  </r>
  <r>
    <x v="1"/>
    <x v="2"/>
    <x v="1"/>
    <x v="10"/>
    <x v="244"/>
    <m/>
    <m/>
    <m/>
    <n v="123604894.56417069"/>
  </r>
  <r>
    <x v="1"/>
    <x v="2"/>
    <x v="1"/>
    <x v="10"/>
    <x v="245"/>
    <m/>
    <m/>
    <m/>
    <n v="123604894.56417069"/>
  </r>
  <r>
    <x v="1"/>
    <x v="2"/>
    <x v="1"/>
    <x v="10"/>
    <x v="246"/>
    <m/>
    <m/>
    <m/>
    <n v="46952302.083032772"/>
  </r>
  <r>
    <x v="1"/>
    <x v="2"/>
    <x v="1"/>
    <x v="10"/>
    <x v="247"/>
    <m/>
    <m/>
    <m/>
    <n v="46952302.083032772"/>
  </r>
  <r>
    <x v="1"/>
    <x v="2"/>
    <x v="1"/>
    <x v="10"/>
    <x v="248"/>
    <m/>
    <m/>
    <m/>
    <n v="58439630.491158925"/>
  </r>
  <r>
    <x v="1"/>
    <x v="2"/>
    <x v="1"/>
    <x v="10"/>
    <x v="249"/>
    <m/>
    <m/>
    <m/>
    <n v="58439630.491158925"/>
  </r>
  <r>
    <x v="1"/>
    <x v="2"/>
    <x v="1"/>
    <x v="10"/>
    <x v="250"/>
    <m/>
    <m/>
    <m/>
    <n v="94439684.447437108"/>
  </r>
  <r>
    <x v="1"/>
    <x v="2"/>
    <x v="1"/>
    <x v="10"/>
    <x v="251"/>
    <m/>
    <m/>
    <m/>
    <n v="94439684.447437108"/>
  </r>
  <r>
    <x v="1"/>
    <x v="2"/>
    <x v="1"/>
    <x v="10"/>
    <x v="252"/>
    <m/>
    <m/>
    <m/>
    <n v="123604894.56417069"/>
  </r>
  <r>
    <x v="2"/>
    <x v="2"/>
    <x v="1"/>
    <x v="10"/>
    <x v="253"/>
    <m/>
    <m/>
    <m/>
    <n v="46952302.083032772"/>
  </r>
  <r>
    <x v="2"/>
    <x v="2"/>
    <x v="1"/>
    <x v="10"/>
    <x v="254"/>
    <m/>
    <m/>
    <m/>
    <n v="46952302.083032772"/>
  </r>
  <r>
    <x v="2"/>
    <x v="2"/>
    <x v="1"/>
    <x v="10"/>
    <x v="255"/>
    <m/>
    <m/>
    <m/>
    <n v="46952302.083032772"/>
  </r>
  <r>
    <x v="2"/>
    <x v="2"/>
    <x v="1"/>
    <x v="10"/>
    <x v="256"/>
    <m/>
    <m/>
    <m/>
    <n v="46952302.083032772"/>
  </r>
  <r>
    <x v="2"/>
    <x v="2"/>
    <x v="1"/>
    <x v="10"/>
    <x v="257"/>
    <m/>
    <m/>
    <m/>
    <n v="46952302.083032772"/>
  </r>
  <r>
    <x v="2"/>
    <x v="2"/>
    <x v="1"/>
    <x v="10"/>
    <x v="258"/>
    <m/>
    <m/>
    <m/>
    <n v="58439630.491158925"/>
  </r>
  <r>
    <x v="2"/>
    <x v="2"/>
    <x v="1"/>
    <x v="10"/>
    <x v="259"/>
    <m/>
    <m/>
    <m/>
    <n v="58439630.491158925"/>
  </r>
  <r>
    <x v="2"/>
    <x v="2"/>
    <x v="1"/>
    <x v="10"/>
    <x v="260"/>
    <m/>
    <m/>
    <m/>
    <n v="58439630.491158925"/>
  </r>
  <r>
    <x v="2"/>
    <x v="2"/>
    <x v="1"/>
    <x v="10"/>
    <x v="261"/>
    <m/>
    <m/>
    <m/>
    <n v="94439684.447437108"/>
  </r>
  <r>
    <x v="2"/>
    <x v="2"/>
    <x v="1"/>
    <x v="10"/>
    <x v="262"/>
    <m/>
    <m/>
    <m/>
    <n v="94439684.447437108"/>
  </r>
  <r>
    <x v="2"/>
    <x v="2"/>
    <x v="1"/>
    <x v="10"/>
    <x v="263"/>
    <m/>
    <m/>
    <m/>
    <n v="123604894.56417069"/>
  </r>
  <r>
    <x v="2"/>
    <x v="2"/>
    <x v="1"/>
    <x v="10"/>
    <x v="264"/>
    <m/>
    <m/>
    <m/>
    <n v="46952302.083032772"/>
  </r>
  <r>
    <x v="2"/>
    <x v="2"/>
    <x v="1"/>
    <x v="10"/>
    <x v="265"/>
    <m/>
    <m/>
    <m/>
    <n v="46952302.083032772"/>
  </r>
  <r>
    <x v="2"/>
    <x v="2"/>
    <x v="1"/>
    <x v="10"/>
    <x v="266"/>
    <m/>
    <m/>
    <m/>
    <n v="46952302.083032772"/>
  </r>
  <r>
    <x v="2"/>
    <x v="2"/>
    <x v="1"/>
    <x v="10"/>
    <x v="267"/>
    <m/>
    <m/>
    <m/>
    <n v="46952302.083032772"/>
  </r>
  <r>
    <x v="2"/>
    <x v="2"/>
    <x v="1"/>
    <x v="10"/>
    <x v="268"/>
    <m/>
    <m/>
    <m/>
    <n v="58439630.491158925"/>
  </r>
  <r>
    <x v="2"/>
    <x v="2"/>
    <x v="1"/>
    <x v="10"/>
    <x v="269"/>
    <m/>
    <m/>
    <m/>
    <n v="58439630.491158925"/>
  </r>
  <r>
    <x v="2"/>
    <x v="2"/>
    <x v="1"/>
    <x v="10"/>
    <x v="270"/>
    <m/>
    <m/>
    <m/>
    <n v="58439630.491158925"/>
  </r>
  <r>
    <x v="2"/>
    <x v="2"/>
    <x v="1"/>
    <x v="10"/>
    <x v="271"/>
    <m/>
    <m/>
    <m/>
    <n v="94439684.447437108"/>
  </r>
  <r>
    <x v="3"/>
    <x v="2"/>
    <x v="1"/>
    <x v="10"/>
    <x v="272"/>
    <m/>
    <m/>
    <m/>
    <n v="46952302.083032772"/>
  </r>
  <r>
    <x v="3"/>
    <x v="2"/>
    <x v="1"/>
    <x v="10"/>
    <x v="273"/>
    <m/>
    <m/>
    <m/>
    <n v="46952302.083032772"/>
  </r>
  <r>
    <x v="3"/>
    <x v="2"/>
    <x v="1"/>
    <x v="10"/>
    <x v="274"/>
    <m/>
    <m/>
    <m/>
    <n v="46952302.083032772"/>
  </r>
  <r>
    <x v="3"/>
    <x v="2"/>
    <x v="1"/>
    <x v="10"/>
    <x v="275"/>
    <m/>
    <m/>
    <m/>
    <n v="46952302.083032772"/>
  </r>
  <r>
    <x v="3"/>
    <x v="2"/>
    <x v="1"/>
    <x v="10"/>
    <x v="276"/>
    <m/>
    <m/>
    <m/>
    <n v="46952302.083032772"/>
  </r>
  <r>
    <x v="3"/>
    <x v="2"/>
    <x v="1"/>
    <x v="10"/>
    <x v="277"/>
    <m/>
    <m/>
    <m/>
    <n v="46952302.083032772"/>
  </r>
  <r>
    <x v="3"/>
    <x v="2"/>
    <x v="1"/>
    <x v="10"/>
    <x v="278"/>
    <m/>
    <m/>
    <m/>
    <n v="58439630.491158925"/>
  </r>
  <r>
    <x v="0"/>
    <x v="2"/>
    <x v="2"/>
    <x v="20"/>
    <x v="218"/>
    <m/>
    <m/>
    <m/>
    <n v="73397185.894543886"/>
  </r>
  <r>
    <x v="0"/>
    <x v="2"/>
    <x v="2"/>
    <x v="20"/>
    <x v="219"/>
    <m/>
    <m/>
    <m/>
    <n v="73397185.894543886"/>
  </r>
  <r>
    <x v="0"/>
    <x v="2"/>
    <x v="2"/>
    <x v="20"/>
    <x v="220"/>
    <m/>
    <m/>
    <m/>
    <n v="73397185.894543886"/>
  </r>
  <r>
    <x v="0"/>
    <x v="2"/>
    <x v="2"/>
    <x v="20"/>
    <x v="221"/>
    <m/>
    <m/>
    <m/>
    <n v="73397185.894543886"/>
  </r>
  <r>
    <x v="0"/>
    <x v="2"/>
    <x v="2"/>
    <x v="20"/>
    <x v="222"/>
    <m/>
    <m/>
    <m/>
    <n v="73397185.894543886"/>
  </r>
  <r>
    <x v="0"/>
    <x v="2"/>
    <x v="2"/>
    <x v="20"/>
    <x v="223"/>
    <m/>
    <m/>
    <m/>
    <n v="73397185.894543886"/>
  </r>
  <r>
    <x v="0"/>
    <x v="2"/>
    <x v="2"/>
    <x v="20"/>
    <x v="224"/>
    <m/>
    <m/>
    <m/>
    <n v="73397185.894543886"/>
  </r>
  <r>
    <x v="0"/>
    <x v="2"/>
    <x v="2"/>
    <x v="20"/>
    <x v="225"/>
    <m/>
    <m/>
    <m/>
    <n v="73397185.894543886"/>
  </r>
  <r>
    <x v="0"/>
    <x v="2"/>
    <x v="2"/>
    <x v="20"/>
    <x v="226"/>
    <m/>
    <m/>
    <m/>
    <n v="73397185.894543886"/>
  </r>
  <r>
    <x v="0"/>
    <x v="2"/>
    <x v="2"/>
    <x v="20"/>
    <x v="227"/>
    <m/>
    <m/>
    <m/>
    <n v="73397185.894543886"/>
  </r>
  <r>
    <x v="1"/>
    <x v="2"/>
    <x v="2"/>
    <x v="20"/>
    <x v="228"/>
    <m/>
    <m/>
    <m/>
    <n v="22464816.970917702"/>
  </r>
  <r>
    <x v="1"/>
    <x v="2"/>
    <x v="2"/>
    <x v="20"/>
    <x v="229"/>
    <m/>
    <m/>
    <m/>
    <n v="22464816.970917702"/>
  </r>
  <r>
    <x v="1"/>
    <x v="2"/>
    <x v="2"/>
    <x v="20"/>
    <x v="230"/>
    <m/>
    <m/>
    <m/>
    <n v="22464816.970917702"/>
  </r>
  <r>
    <x v="1"/>
    <x v="2"/>
    <x v="2"/>
    <x v="20"/>
    <x v="231"/>
    <m/>
    <m/>
    <m/>
    <n v="33378896.025980454"/>
  </r>
  <r>
    <x v="1"/>
    <x v="2"/>
    <x v="2"/>
    <x v="20"/>
    <x v="232"/>
    <m/>
    <m/>
    <m/>
    <n v="33378896.025980454"/>
  </r>
  <r>
    <x v="1"/>
    <x v="2"/>
    <x v="2"/>
    <x v="20"/>
    <x v="233"/>
    <m/>
    <m/>
    <m/>
    <n v="49433589.250724673"/>
  </r>
  <r>
    <x v="1"/>
    <x v="2"/>
    <x v="2"/>
    <x v="20"/>
    <x v="234"/>
    <m/>
    <m/>
    <m/>
    <n v="49433589.250724673"/>
  </r>
  <r>
    <x v="1"/>
    <x v="2"/>
    <x v="2"/>
    <x v="20"/>
    <x v="235"/>
    <m/>
    <m/>
    <m/>
    <n v="73397185.894543886"/>
  </r>
  <r>
    <x v="1"/>
    <x v="2"/>
    <x v="2"/>
    <x v="20"/>
    <x v="236"/>
    <m/>
    <m/>
    <m/>
    <n v="73397185.894543886"/>
  </r>
  <r>
    <x v="1"/>
    <x v="2"/>
    <x v="2"/>
    <x v="20"/>
    <x v="237"/>
    <m/>
    <m/>
    <m/>
    <n v="73397185.894543886"/>
  </r>
  <r>
    <x v="1"/>
    <x v="2"/>
    <x v="2"/>
    <x v="20"/>
    <x v="238"/>
    <m/>
    <m/>
    <m/>
    <n v="22464816.970917702"/>
  </r>
  <r>
    <x v="1"/>
    <x v="2"/>
    <x v="2"/>
    <x v="20"/>
    <x v="239"/>
    <m/>
    <m/>
    <m/>
    <n v="22464816.970917702"/>
  </r>
  <r>
    <x v="1"/>
    <x v="2"/>
    <x v="2"/>
    <x v="20"/>
    <x v="240"/>
    <m/>
    <m/>
    <m/>
    <n v="33378896.025980454"/>
  </r>
  <r>
    <x v="1"/>
    <x v="2"/>
    <x v="2"/>
    <x v="20"/>
    <x v="241"/>
    <m/>
    <m/>
    <m/>
    <n v="33378896.025980454"/>
  </r>
  <r>
    <x v="1"/>
    <x v="2"/>
    <x v="2"/>
    <x v="20"/>
    <x v="242"/>
    <m/>
    <m/>
    <m/>
    <n v="49433589.250724673"/>
  </r>
  <r>
    <x v="1"/>
    <x v="2"/>
    <x v="2"/>
    <x v="20"/>
    <x v="243"/>
    <m/>
    <m/>
    <m/>
    <n v="49433589.250724673"/>
  </r>
  <r>
    <x v="1"/>
    <x v="2"/>
    <x v="2"/>
    <x v="20"/>
    <x v="244"/>
    <m/>
    <m/>
    <m/>
    <n v="73397185.894543886"/>
  </r>
  <r>
    <x v="1"/>
    <x v="2"/>
    <x v="2"/>
    <x v="20"/>
    <x v="245"/>
    <m/>
    <m/>
    <m/>
    <n v="73397185.894543886"/>
  </r>
  <r>
    <x v="1"/>
    <x v="2"/>
    <x v="2"/>
    <x v="20"/>
    <x v="246"/>
    <m/>
    <m/>
    <m/>
    <n v="22464816.970917702"/>
  </r>
  <r>
    <x v="1"/>
    <x v="2"/>
    <x v="2"/>
    <x v="20"/>
    <x v="247"/>
    <m/>
    <m/>
    <m/>
    <n v="22464816.970917702"/>
  </r>
  <r>
    <x v="1"/>
    <x v="2"/>
    <x v="2"/>
    <x v="20"/>
    <x v="248"/>
    <m/>
    <m/>
    <m/>
    <n v="33378896.025980454"/>
  </r>
  <r>
    <x v="1"/>
    <x v="2"/>
    <x v="2"/>
    <x v="20"/>
    <x v="249"/>
    <m/>
    <m/>
    <m/>
    <n v="33378896.025980454"/>
  </r>
  <r>
    <x v="1"/>
    <x v="2"/>
    <x v="2"/>
    <x v="20"/>
    <x v="250"/>
    <m/>
    <m/>
    <m/>
    <n v="49433589.250724673"/>
  </r>
  <r>
    <x v="1"/>
    <x v="2"/>
    <x v="2"/>
    <x v="20"/>
    <x v="251"/>
    <m/>
    <m/>
    <m/>
    <n v="49433589.250724673"/>
  </r>
  <r>
    <x v="1"/>
    <x v="2"/>
    <x v="2"/>
    <x v="20"/>
    <x v="252"/>
    <m/>
    <m/>
    <m/>
    <n v="73397185.894543886"/>
  </r>
  <r>
    <x v="2"/>
    <x v="2"/>
    <x v="2"/>
    <x v="20"/>
    <x v="253"/>
    <m/>
    <m/>
    <m/>
    <n v="22464816.970917702"/>
  </r>
  <r>
    <x v="2"/>
    <x v="2"/>
    <x v="2"/>
    <x v="20"/>
    <x v="254"/>
    <m/>
    <m/>
    <m/>
    <n v="22464816.970917702"/>
  </r>
  <r>
    <x v="2"/>
    <x v="2"/>
    <x v="2"/>
    <x v="20"/>
    <x v="255"/>
    <m/>
    <m/>
    <m/>
    <n v="22464816.970917702"/>
  </r>
  <r>
    <x v="2"/>
    <x v="2"/>
    <x v="2"/>
    <x v="20"/>
    <x v="256"/>
    <m/>
    <m/>
    <m/>
    <n v="22464816.970917702"/>
  </r>
  <r>
    <x v="2"/>
    <x v="2"/>
    <x v="2"/>
    <x v="20"/>
    <x v="257"/>
    <m/>
    <m/>
    <m/>
    <n v="22464816.970917702"/>
  </r>
  <r>
    <x v="2"/>
    <x v="2"/>
    <x v="2"/>
    <x v="20"/>
    <x v="258"/>
    <m/>
    <m/>
    <m/>
    <n v="33378896.025980454"/>
  </r>
  <r>
    <x v="2"/>
    <x v="2"/>
    <x v="2"/>
    <x v="20"/>
    <x v="259"/>
    <m/>
    <m/>
    <m/>
    <n v="33378896.025980454"/>
  </r>
  <r>
    <x v="2"/>
    <x v="2"/>
    <x v="2"/>
    <x v="20"/>
    <x v="260"/>
    <m/>
    <m/>
    <m/>
    <n v="33378896.025980454"/>
  </r>
  <r>
    <x v="2"/>
    <x v="2"/>
    <x v="2"/>
    <x v="20"/>
    <x v="261"/>
    <m/>
    <m/>
    <m/>
    <n v="49433589.250724673"/>
  </r>
  <r>
    <x v="2"/>
    <x v="2"/>
    <x v="2"/>
    <x v="20"/>
    <x v="262"/>
    <m/>
    <m/>
    <m/>
    <n v="49433589.250724673"/>
  </r>
  <r>
    <x v="2"/>
    <x v="2"/>
    <x v="2"/>
    <x v="20"/>
    <x v="263"/>
    <m/>
    <m/>
    <m/>
    <n v="73397185.894543886"/>
  </r>
  <r>
    <x v="2"/>
    <x v="2"/>
    <x v="2"/>
    <x v="20"/>
    <x v="264"/>
    <m/>
    <m/>
    <m/>
    <n v="22464816.970917702"/>
  </r>
  <r>
    <x v="2"/>
    <x v="2"/>
    <x v="2"/>
    <x v="20"/>
    <x v="265"/>
    <m/>
    <m/>
    <m/>
    <n v="22464816.970917702"/>
  </r>
  <r>
    <x v="2"/>
    <x v="2"/>
    <x v="2"/>
    <x v="20"/>
    <x v="266"/>
    <m/>
    <m/>
    <m/>
    <n v="22464816.970917702"/>
  </r>
  <r>
    <x v="2"/>
    <x v="2"/>
    <x v="2"/>
    <x v="20"/>
    <x v="267"/>
    <m/>
    <m/>
    <m/>
    <n v="22464816.970917702"/>
  </r>
  <r>
    <x v="2"/>
    <x v="2"/>
    <x v="2"/>
    <x v="20"/>
    <x v="268"/>
    <m/>
    <m/>
    <m/>
    <n v="33378896.025980454"/>
  </r>
  <r>
    <x v="2"/>
    <x v="2"/>
    <x v="2"/>
    <x v="20"/>
    <x v="269"/>
    <m/>
    <m/>
    <m/>
    <n v="33378896.025980454"/>
  </r>
  <r>
    <x v="2"/>
    <x v="2"/>
    <x v="2"/>
    <x v="20"/>
    <x v="270"/>
    <m/>
    <m/>
    <m/>
    <n v="33378896.025980454"/>
  </r>
  <r>
    <x v="2"/>
    <x v="2"/>
    <x v="2"/>
    <x v="20"/>
    <x v="271"/>
    <m/>
    <m/>
    <m/>
    <n v="49433589.250724673"/>
  </r>
  <r>
    <x v="3"/>
    <x v="2"/>
    <x v="2"/>
    <x v="20"/>
    <x v="272"/>
    <m/>
    <m/>
    <m/>
    <n v="22464816.970917702"/>
  </r>
  <r>
    <x v="3"/>
    <x v="2"/>
    <x v="2"/>
    <x v="20"/>
    <x v="273"/>
    <m/>
    <m/>
    <m/>
    <n v="22464816.970917702"/>
  </r>
  <r>
    <x v="3"/>
    <x v="2"/>
    <x v="2"/>
    <x v="20"/>
    <x v="274"/>
    <m/>
    <m/>
    <m/>
    <n v="22464816.970917702"/>
  </r>
  <r>
    <x v="3"/>
    <x v="2"/>
    <x v="2"/>
    <x v="20"/>
    <x v="275"/>
    <m/>
    <m/>
    <m/>
    <n v="22464816.970917702"/>
  </r>
  <r>
    <x v="3"/>
    <x v="2"/>
    <x v="2"/>
    <x v="20"/>
    <x v="276"/>
    <m/>
    <m/>
    <m/>
    <n v="22464816.970917702"/>
  </r>
  <r>
    <x v="3"/>
    <x v="2"/>
    <x v="2"/>
    <x v="20"/>
    <x v="277"/>
    <m/>
    <m/>
    <m/>
    <n v="22464816.970917702"/>
  </r>
  <r>
    <x v="3"/>
    <x v="2"/>
    <x v="2"/>
    <x v="20"/>
    <x v="278"/>
    <m/>
    <m/>
    <m/>
    <n v="33378896.025980454"/>
  </r>
  <r>
    <x v="0"/>
    <x v="2"/>
    <x v="3"/>
    <x v="20"/>
    <x v="218"/>
    <m/>
    <m/>
    <m/>
    <n v="58063454.014998049"/>
  </r>
  <r>
    <x v="0"/>
    <x v="2"/>
    <x v="3"/>
    <x v="20"/>
    <x v="219"/>
    <m/>
    <m/>
    <m/>
    <n v="58063454.014998049"/>
  </r>
  <r>
    <x v="0"/>
    <x v="2"/>
    <x v="3"/>
    <x v="20"/>
    <x v="220"/>
    <m/>
    <m/>
    <m/>
    <n v="58063454.014998049"/>
  </r>
  <r>
    <x v="0"/>
    <x v="2"/>
    <x v="3"/>
    <x v="20"/>
    <x v="221"/>
    <m/>
    <m/>
    <m/>
    <n v="58063454.014998049"/>
  </r>
  <r>
    <x v="0"/>
    <x v="2"/>
    <x v="3"/>
    <x v="20"/>
    <x v="222"/>
    <m/>
    <m/>
    <m/>
    <n v="58063454.014998049"/>
  </r>
  <r>
    <x v="0"/>
    <x v="2"/>
    <x v="3"/>
    <x v="20"/>
    <x v="223"/>
    <m/>
    <m/>
    <m/>
    <n v="58063454.014998049"/>
  </r>
  <r>
    <x v="0"/>
    <x v="2"/>
    <x v="3"/>
    <x v="20"/>
    <x v="224"/>
    <m/>
    <m/>
    <m/>
    <n v="58063454.014998049"/>
  </r>
  <r>
    <x v="0"/>
    <x v="2"/>
    <x v="3"/>
    <x v="20"/>
    <x v="225"/>
    <m/>
    <m/>
    <m/>
    <n v="58063454.014998049"/>
  </r>
  <r>
    <x v="0"/>
    <x v="2"/>
    <x v="3"/>
    <x v="20"/>
    <x v="226"/>
    <m/>
    <m/>
    <m/>
    <n v="58063454.014998049"/>
  </r>
  <r>
    <x v="0"/>
    <x v="2"/>
    <x v="3"/>
    <x v="20"/>
    <x v="227"/>
    <m/>
    <m/>
    <m/>
    <n v="58063454.014998049"/>
  </r>
  <r>
    <x v="1"/>
    <x v="2"/>
    <x v="3"/>
    <x v="20"/>
    <x v="228"/>
    <m/>
    <m/>
    <m/>
    <n v="19469943.520345695"/>
  </r>
  <r>
    <x v="1"/>
    <x v="2"/>
    <x v="3"/>
    <x v="20"/>
    <x v="229"/>
    <m/>
    <m/>
    <m/>
    <n v="19469943.520345695"/>
  </r>
  <r>
    <x v="1"/>
    <x v="2"/>
    <x v="3"/>
    <x v="20"/>
    <x v="230"/>
    <m/>
    <m/>
    <m/>
    <n v="19469943.520345695"/>
  </r>
  <r>
    <x v="1"/>
    <x v="2"/>
    <x v="3"/>
    <x v="20"/>
    <x v="231"/>
    <m/>
    <m/>
    <m/>
    <n v="29118321.144008782"/>
  </r>
  <r>
    <x v="1"/>
    <x v="2"/>
    <x v="3"/>
    <x v="20"/>
    <x v="232"/>
    <m/>
    <m/>
    <m/>
    <n v="29118321.144008782"/>
  </r>
  <r>
    <x v="1"/>
    <x v="2"/>
    <x v="3"/>
    <x v="20"/>
    <x v="233"/>
    <m/>
    <m/>
    <m/>
    <n v="43274462.221653499"/>
  </r>
  <r>
    <x v="1"/>
    <x v="2"/>
    <x v="3"/>
    <x v="20"/>
    <x v="234"/>
    <m/>
    <m/>
    <m/>
    <n v="43274462.221653499"/>
  </r>
  <r>
    <x v="1"/>
    <x v="2"/>
    <x v="3"/>
    <x v="20"/>
    <x v="235"/>
    <m/>
    <m/>
    <m/>
    <n v="58063454.014998049"/>
  </r>
  <r>
    <x v="1"/>
    <x v="2"/>
    <x v="3"/>
    <x v="20"/>
    <x v="236"/>
    <m/>
    <m/>
    <m/>
    <n v="58063454.014998049"/>
  </r>
  <r>
    <x v="1"/>
    <x v="2"/>
    <x v="3"/>
    <x v="20"/>
    <x v="237"/>
    <m/>
    <m/>
    <m/>
    <n v="58063454.014998049"/>
  </r>
  <r>
    <x v="1"/>
    <x v="2"/>
    <x v="3"/>
    <x v="20"/>
    <x v="238"/>
    <m/>
    <m/>
    <m/>
    <n v="19469943.520345695"/>
  </r>
  <r>
    <x v="1"/>
    <x v="2"/>
    <x v="3"/>
    <x v="20"/>
    <x v="239"/>
    <m/>
    <m/>
    <m/>
    <n v="19469943.520345695"/>
  </r>
  <r>
    <x v="1"/>
    <x v="2"/>
    <x v="3"/>
    <x v="20"/>
    <x v="240"/>
    <m/>
    <m/>
    <m/>
    <n v="29118321.144008782"/>
  </r>
  <r>
    <x v="1"/>
    <x v="2"/>
    <x v="3"/>
    <x v="20"/>
    <x v="241"/>
    <m/>
    <m/>
    <m/>
    <n v="29118321.144008782"/>
  </r>
  <r>
    <x v="1"/>
    <x v="2"/>
    <x v="3"/>
    <x v="20"/>
    <x v="242"/>
    <m/>
    <m/>
    <m/>
    <n v="43274462.221653499"/>
  </r>
  <r>
    <x v="1"/>
    <x v="2"/>
    <x v="3"/>
    <x v="20"/>
    <x v="243"/>
    <m/>
    <m/>
    <m/>
    <n v="43274462.221653499"/>
  </r>
  <r>
    <x v="1"/>
    <x v="2"/>
    <x v="3"/>
    <x v="20"/>
    <x v="244"/>
    <m/>
    <m/>
    <m/>
    <n v="58063454.014998049"/>
  </r>
  <r>
    <x v="1"/>
    <x v="2"/>
    <x v="3"/>
    <x v="20"/>
    <x v="245"/>
    <m/>
    <m/>
    <m/>
    <n v="58063454.014998049"/>
  </r>
  <r>
    <x v="1"/>
    <x v="2"/>
    <x v="3"/>
    <x v="20"/>
    <x v="246"/>
    <m/>
    <m/>
    <m/>
    <n v="19469943.520345695"/>
  </r>
  <r>
    <x v="1"/>
    <x v="2"/>
    <x v="3"/>
    <x v="20"/>
    <x v="247"/>
    <m/>
    <m/>
    <m/>
    <n v="19469943.520345695"/>
  </r>
  <r>
    <x v="1"/>
    <x v="2"/>
    <x v="3"/>
    <x v="20"/>
    <x v="248"/>
    <m/>
    <m/>
    <m/>
    <n v="29118321.144008782"/>
  </r>
  <r>
    <x v="1"/>
    <x v="2"/>
    <x v="3"/>
    <x v="20"/>
    <x v="249"/>
    <m/>
    <m/>
    <m/>
    <n v="29118321.144008782"/>
  </r>
  <r>
    <x v="1"/>
    <x v="2"/>
    <x v="3"/>
    <x v="20"/>
    <x v="250"/>
    <m/>
    <m/>
    <m/>
    <n v="43274462.221653499"/>
  </r>
  <r>
    <x v="1"/>
    <x v="2"/>
    <x v="3"/>
    <x v="20"/>
    <x v="251"/>
    <m/>
    <m/>
    <m/>
    <n v="43274462.221653499"/>
  </r>
  <r>
    <x v="1"/>
    <x v="2"/>
    <x v="3"/>
    <x v="20"/>
    <x v="252"/>
    <m/>
    <m/>
    <m/>
    <n v="58063454.014998049"/>
  </r>
  <r>
    <x v="2"/>
    <x v="2"/>
    <x v="3"/>
    <x v="20"/>
    <x v="253"/>
    <m/>
    <m/>
    <m/>
    <n v="19469943.520345695"/>
  </r>
  <r>
    <x v="2"/>
    <x v="2"/>
    <x v="3"/>
    <x v="20"/>
    <x v="254"/>
    <m/>
    <m/>
    <m/>
    <n v="19469943.520345695"/>
  </r>
  <r>
    <x v="2"/>
    <x v="2"/>
    <x v="3"/>
    <x v="20"/>
    <x v="255"/>
    <m/>
    <m/>
    <m/>
    <n v="19469943.520345695"/>
  </r>
  <r>
    <x v="2"/>
    <x v="2"/>
    <x v="3"/>
    <x v="20"/>
    <x v="256"/>
    <m/>
    <m/>
    <m/>
    <n v="19469943.520345695"/>
  </r>
  <r>
    <x v="2"/>
    <x v="2"/>
    <x v="3"/>
    <x v="20"/>
    <x v="257"/>
    <m/>
    <m/>
    <m/>
    <n v="19469943.520345695"/>
  </r>
  <r>
    <x v="2"/>
    <x v="2"/>
    <x v="3"/>
    <x v="20"/>
    <x v="258"/>
    <m/>
    <m/>
    <m/>
    <n v="29118321.144008782"/>
  </r>
  <r>
    <x v="2"/>
    <x v="2"/>
    <x v="3"/>
    <x v="20"/>
    <x v="259"/>
    <m/>
    <m/>
    <m/>
    <n v="29118321.144008782"/>
  </r>
  <r>
    <x v="2"/>
    <x v="2"/>
    <x v="3"/>
    <x v="20"/>
    <x v="260"/>
    <m/>
    <m/>
    <m/>
    <n v="29118321.144008782"/>
  </r>
  <r>
    <x v="2"/>
    <x v="2"/>
    <x v="3"/>
    <x v="20"/>
    <x v="261"/>
    <m/>
    <m/>
    <m/>
    <n v="43274462.221653499"/>
  </r>
  <r>
    <x v="2"/>
    <x v="2"/>
    <x v="3"/>
    <x v="20"/>
    <x v="262"/>
    <m/>
    <m/>
    <m/>
    <n v="43274462.221653499"/>
  </r>
  <r>
    <x v="2"/>
    <x v="2"/>
    <x v="3"/>
    <x v="20"/>
    <x v="263"/>
    <m/>
    <m/>
    <m/>
    <n v="58063454.014998049"/>
  </r>
  <r>
    <x v="2"/>
    <x v="2"/>
    <x v="3"/>
    <x v="20"/>
    <x v="264"/>
    <m/>
    <m/>
    <m/>
    <n v="19469943.520345695"/>
  </r>
  <r>
    <x v="2"/>
    <x v="2"/>
    <x v="3"/>
    <x v="20"/>
    <x v="265"/>
    <m/>
    <m/>
    <m/>
    <n v="19469943.520345695"/>
  </r>
  <r>
    <x v="2"/>
    <x v="2"/>
    <x v="3"/>
    <x v="20"/>
    <x v="266"/>
    <m/>
    <m/>
    <m/>
    <n v="19469943.520345695"/>
  </r>
  <r>
    <x v="2"/>
    <x v="2"/>
    <x v="3"/>
    <x v="20"/>
    <x v="267"/>
    <m/>
    <m/>
    <m/>
    <n v="19469943.520345695"/>
  </r>
  <r>
    <x v="2"/>
    <x v="2"/>
    <x v="3"/>
    <x v="20"/>
    <x v="268"/>
    <m/>
    <m/>
    <m/>
    <n v="29118321.144008782"/>
  </r>
  <r>
    <x v="2"/>
    <x v="2"/>
    <x v="3"/>
    <x v="20"/>
    <x v="269"/>
    <m/>
    <m/>
    <m/>
    <n v="29118321.144008782"/>
  </r>
  <r>
    <x v="2"/>
    <x v="2"/>
    <x v="3"/>
    <x v="20"/>
    <x v="270"/>
    <m/>
    <m/>
    <m/>
    <n v="29118321.144008782"/>
  </r>
  <r>
    <x v="2"/>
    <x v="2"/>
    <x v="3"/>
    <x v="20"/>
    <x v="271"/>
    <m/>
    <m/>
    <m/>
    <n v="43274462.221653499"/>
  </r>
  <r>
    <x v="3"/>
    <x v="2"/>
    <x v="3"/>
    <x v="20"/>
    <x v="272"/>
    <m/>
    <m/>
    <m/>
    <n v="19469943.520345695"/>
  </r>
  <r>
    <x v="3"/>
    <x v="2"/>
    <x v="3"/>
    <x v="20"/>
    <x v="273"/>
    <m/>
    <m/>
    <m/>
    <n v="19469943.520345695"/>
  </r>
  <r>
    <x v="3"/>
    <x v="2"/>
    <x v="3"/>
    <x v="20"/>
    <x v="274"/>
    <m/>
    <m/>
    <m/>
    <n v="19469943.520345695"/>
  </r>
  <r>
    <x v="3"/>
    <x v="2"/>
    <x v="3"/>
    <x v="20"/>
    <x v="275"/>
    <m/>
    <m/>
    <m/>
    <n v="19469943.520345695"/>
  </r>
  <r>
    <x v="3"/>
    <x v="2"/>
    <x v="3"/>
    <x v="20"/>
    <x v="276"/>
    <m/>
    <m/>
    <m/>
    <n v="19469943.520345695"/>
  </r>
  <r>
    <x v="3"/>
    <x v="2"/>
    <x v="3"/>
    <x v="20"/>
    <x v="277"/>
    <m/>
    <m/>
    <m/>
    <n v="19469943.520345695"/>
  </r>
  <r>
    <x v="3"/>
    <x v="2"/>
    <x v="3"/>
    <x v="20"/>
    <x v="278"/>
    <m/>
    <m/>
    <m/>
    <n v="29118321.144008782"/>
  </r>
  <r>
    <x v="0"/>
    <x v="2"/>
    <x v="4"/>
    <x v="20"/>
    <x v="218"/>
    <m/>
    <m/>
    <m/>
    <n v="25656541.615243703"/>
  </r>
  <r>
    <x v="0"/>
    <x v="2"/>
    <x v="4"/>
    <x v="20"/>
    <x v="219"/>
    <m/>
    <m/>
    <m/>
    <n v="25656541.615243703"/>
  </r>
  <r>
    <x v="0"/>
    <x v="2"/>
    <x v="4"/>
    <x v="20"/>
    <x v="220"/>
    <m/>
    <m/>
    <m/>
    <n v="25656541.615243703"/>
  </r>
  <r>
    <x v="0"/>
    <x v="2"/>
    <x v="4"/>
    <x v="20"/>
    <x v="221"/>
    <m/>
    <m/>
    <m/>
    <n v="25656541.615243703"/>
  </r>
  <r>
    <x v="0"/>
    <x v="2"/>
    <x v="4"/>
    <x v="20"/>
    <x v="222"/>
    <m/>
    <m/>
    <m/>
    <n v="25656541.615243703"/>
  </r>
  <r>
    <x v="0"/>
    <x v="2"/>
    <x v="4"/>
    <x v="20"/>
    <x v="223"/>
    <m/>
    <m/>
    <m/>
    <n v="25656541.615243703"/>
  </r>
  <r>
    <x v="0"/>
    <x v="2"/>
    <x v="4"/>
    <x v="20"/>
    <x v="224"/>
    <m/>
    <m/>
    <m/>
    <n v="25656541.615243703"/>
  </r>
  <r>
    <x v="0"/>
    <x v="2"/>
    <x v="4"/>
    <x v="20"/>
    <x v="225"/>
    <m/>
    <m/>
    <m/>
    <n v="25656541.615243703"/>
  </r>
  <r>
    <x v="0"/>
    <x v="2"/>
    <x v="4"/>
    <x v="20"/>
    <x v="226"/>
    <m/>
    <m/>
    <m/>
    <n v="25656541.615243703"/>
  </r>
  <r>
    <x v="0"/>
    <x v="2"/>
    <x v="4"/>
    <x v="20"/>
    <x v="227"/>
    <m/>
    <m/>
    <m/>
    <n v="25656541.615243703"/>
  </r>
  <r>
    <x v="1"/>
    <x v="2"/>
    <x v="4"/>
    <x v="20"/>
    <x v="228"/>
    <m/>
    <m/>
    <m/>
    <n v="8358943.3766464852"/>
  </r>
  <r>
    <x v="1"/>
    <x v="2"/>
    <x v="4"/>
    <x v="20"/>
    <x v="229"/>
    <m/>
    <m/>
    <m/>
    <n v="8358943.3766464852"/>
  </r>
  <r>
    <x v="1"/>
    <x v="2"/>
    <x v="4"/>
    <x v="20"/>
    <x v="230"/>
    <m/>
    <m/>
    <m/>
    <n v="8358943.3766464852"/>
  </r>
  <r>
    <x v="1"/>
    <x v="2"/>
    <x v="4"/>
    <x v="20"/>
    <x v="231"/>
    <m/>
    <m/>
    <m/>
    <n v="12653589.532248717"/>
  </r>
  <r>
    <x v="1"/>
    <x v="2"/>
    <x v="4"/>
    <x v="20"/>
    <x v="232"/>
    <m/>
    <m/>
    <m/>
    <n v="12653589.532248717"/>
  </r>
  <r>
    <x v="1"/>
    <x v="2"/>
    <x v="4"/>
    <x v="20"/>
    <x v="233"/>
    <m/>
    <m/>
    <m/>
    <n v="18984871.481194023"/>
  </r>
  <r>
    <x v="1"/>
    <x v="2"/>
    <x v="4"/>
    <x v="20"/>
    <x v="234"/>
    <m/>
    <m/>
    <m/>
    <n v="18984871.481194023"/>
  </r>
  <r>
    <x v="1"/>
    <x v="2"/>
    <x v="4"/>
    <x v="20"/>
    <x v="235"/>
    <m/>
    <m/>
    <m/>
    <n v="25656541.615243703"/>
  </r>
  <r>
    <x v="1"/>
    <x v="2"/>
    <x v="4"/>
    <x v="20"/>
    <x v="236"/>
    <m/>
    <m/>
    <m/>
    <n v="25656541.615243703"/>
  </r>
  <r>
    <x v="1"/>
    <x v="2"/>
    <x v="4"/>
    <x v="20"/>
    <x v="237"/>
    <m/>
    <m/>
    <m/>
    <n v="25656541.615243703"/>
  </r>
  <r>
    <x v="1"/>
    <x v="2"/>
    <x v="4"/>
    <x v="20"/>
    <x v="238"/>
    <m/>
    <m/>
    <m/>
    <n v="8358943.3766464852"/>
  </r>
  <r>
    <x v="1"/>
    <x v="2"/>
    <x v="4"/>
    <x v="20"/>
    <x v="239"/>
    <m/>
    <m/>
    <m/>
    <n v="8358943.3766464852"/>
  </r>
  <r>
    <x v="1"/>
    <x v="2"/>
    <x v="4"/>
    <x v="20"/>
    <x v="240"/>
    <m/>
    <m/>
    <m/>
    <n v="12653589.532248717"/>
  </r>
  <r>
    <x v="1"/>
    <x v="2"/>
    <x v="4"/>
    <x v="20"/>
    <x v="241"/>
    <m/>
    <m/>
    <m/>
    <n v="12653589.532248717"/>
  </r>
  <r>
    <x v="1"/>
    <x v="2"/>
    <x v="4"/>
    <x v="20"/>
    <x v="242"/>
    <m/>
    <m/>
    <m/>
    <n v="18984871.481194023"/>
  </r>
  <r>
    <x v="1"/>
    <x v="2"/>
    <x v="4"/>
    <x v="20"/>
    <x v="243"/>
    <m/>
    <m/>
    <m/>
    <n v="18984871.481194023"/>
  </r>
  <r>
    <x v="1"/>
    <x v="2"/>
    <x v="4"/>
    <x v="20"/>
    <x v="244"/>
    <m/>
    <m/>
    <m/>
    <n v="25656541.615243703"/>
  </r>
  <r>
    <x v="1"/>
    <x v="2"/>
    <x v="4"/>
    <x v="20"/>
    <x v="245"/>
    <m/>
    <m/>
    <m/>
    <n v="25656541.615243703"/>
  </r>
  <r>
    <x v="1"/>
    <x v="2"/>
    <x v="4"/>
    <x v="20"/>
    <x v="246"/>
    <m/>
    <m/>
    <m/>
    <n v="8358943.3766464852"/>
  </r>
  <r>
    <x v="1"/>
    <x v="2"/>
    <x v="4"/>
    <x v="20"/>
    <x v="247"/>
    <m/>
    <m/>
    <m/>
    <n v="8358943.3766464852"/>
  </r>
  <r>
    <x v="1"/>
    <x v="2"/>
    <x v="4"/>
    <x v="20"/>
    <x v="248"/>
    <m/>
    <m/>
    <m/>
    <n v="12653589.532248717"/>
  </r>
  <r>
    <x v="1"/>
    <x v="2"/>
    <x v="4"/>
    <x v="20"/>
    <x v="249"/>
    <m/>
    <m/>
    <m/>
    <n v="12653589.532248717"/>
  </r>
  <r>
    <x v="1"/>
    <x v="2"/>
    <x v="4"/>
    <x v="20"/>
    <x v="250"/>
    <m/>
    <m/>
    <m/>
    <n v="18984871.481194023"/>
  </r>
  <r>
    <x v="1"/>
    <x v="2"/>
    <x v="4"/>
    <x v="20"/>
    <x v="251"/>
    <m/>
    <m/>
    <m/>
    <n v="18984871.481194023"/>
  </r>
  <r>
    <x v="1"/>
    <x v="2"/>
    <x v="4"/>
    <x v="20"/>
    <x v="252"/>
    <m/>
    <m/>
    <m/>
    <n v="25656541.615243703"/>
  </r>
  <r>
    <x v="2"/>
    <x v="2"/>
    <x v="4"/>
    <x v="20"/>
    <x v="253"/>
    <m/>
    <m/>
    <m/>
    <n v="8358943.3766464852"/>
  </r>
  <r>
    <x v="2"/>
    <x v="2"/>
    <x v="4"/>
    <x v="20"/>
    <x v="254"/>
    <m/>
    <m/>
    <m/>
    <n v="8358943.3766464852"/>
  </r>
  <r>
    <x v="2"/>
    <x v="2"/>
    <x v="4"/>
    <x v="20"/>
    <x v="255"/>
    <m/>
    <m/>
    <m/>
    <n v="8358943.3766464852"/>
  </r>
  <r>
    <x v="2"/>
    <x v="2"/>
    <x v="4"/>
    <x v="20"/>
    <x v="256"/>
    <m/>
    <m/>
    <m/>
    <n v="8358943.3766464852"/>
  </r>
  <r>
    <x v="2"/>
    <x v="2"/>
    <x v="4"/>
    <x v="20"/>
    <x v="257"/>
    <m/>
    <m/>
    <m/>
    <n v="8358943.3766464852"/>
  </r>
  <r>
    <x v="2"/>
    <x v="2"/>
    <x v="4"/>
    <x v="20"/>
    <x v="258"/>
    <m/>
    <m/>
    <m/>
    <n v="12653589.532248717"/>
  </r>
  <r>
    <x v="2"/>
    <x v="2"/>
    <x v="4"/>
    <x v="20"/>
    <x v="259"/>
    <m/>
    <m/>
    <m/>
    <n v="12653589.532248717"/>
  </r>
  <r>
    <x v="2"/>
    <x v="2"/>
    <x v="4"/>
    <x v="20"/>
    <x v="260"/>
    <m/>
    <m/>
    <m/>
    <n v="12653589.532248717"/>
  </r>
  <r>
    <x v="2"/>
    <x v="2"/>
    <x v="4"/>
    <x v="20"/>
    <x v="261"/>
    <m/>
    <m/>
    <m/>
    <n v="18984871.481194023"/>
  </r>
  <r>
    <x v="2"/>
    <x v="2"/>
    <x v="4"/>
    <x v="20"/>
    <x v="262"/>
    <m/>
    <m/>
    <m/>
    <n v="18984871.481194023"/>
  </r>
  <r>
    <x v="2"/>
    <x v="2"/>
    <x v="4"/>
    <x v="20"/>
    <x v="263"/>
    <m/>
    <m/>
    <m/>
    <n v="25656541.615243703"/>
  </r>
  <r>
    <x v="2"/>
    <x v="2"/>
    <x v="4"/>
    <x v="20"/>
    <x v="264"/>
    <m/>
    <m/>
    <m/>
    <n v="8358943.3766464852"/>
  </r>
  <r>
    <x v="2"/>
    <x v="2"/>
    <x v="4"/>
    <x v="20"/>
    <x v="265"/>
    <m/>
    <m/>
    <m/>
    <n v="8358943.3766464852"/>
  </r>
  <r>
    <x v="2"/>
    <x v="2"/>
    <x v="4"/>
    <x v="20"/>
    <x v="266"/>
    <m/>
    <m/>
    <m/>
    <n v="8358943.3766464852"/>
  </r>
  <r>
    <x v="2"/>
    <x v="2"/>
    <x v="4"/>
    <x v="20"/>
    <x v="267"/>
    <m/>
    <m/>
    <m/>
    <n v="8358943.3766464852"/>
  </r>
  <r>
    <x v="2"/>
    <x v="2"/>
    <x v="4"/>
    <x v="20"/>
    <x v="268"/>
    <m/>
    <m/>
    <m/>
    <n v="12653589.532248717"/>
  </r>
  <r>
    <x v="2"/>
    <x v="2"/>
    <x v="4"/>
    <x v="20"/>
    <x v="269"/>
    <m/>
    <m/>
    <m/>
    <n v="12653589.532248717"/>
  </r>
  <r>
    <x v="2"/>
    <x v="2"/>
    <x v="4"/>
    <x v="20"/>
    <x v="270"/>
    <m/>
    <m/>
    <m/>
    <n v="12653589.532248717"/>
  </r>
  <r>
    <x v="2"/>
    <x v="2"/>
    <x v="4"/>
    <x v="20"/>
    <x v="271"/>
    <m/>
    <m/>
    <m/>
    <n v="18984871.481194023"/>
  </r>
  <r>
    <x v="3"/>
    <x v="2"/>
    <x v="4"/>
    <x v="20"/>
    <x v="272"/>
    <m/>
    <m/>
    <m/>
    <n v="8358943.3766464852"/>
  </r>
  <r>
    <x v="3"/>
    <x v="2"/>
    <x v="4"/>
    <x v="20"/>
    <x v="273"/>
    <m/>
    <m/>
    <m/>
    <n v="8358943.3766464852"/>
  </r>
  <r>
    <x v="3"/>
    <x v="2"/>
    <x v="4"/>
    <x v="20"/>
    <x v="274"/>
    <m/>
    <m/>
    <m/>
    <n v="8358943.3766464852"/>
  </r>
  <r>
    <x v="3"/>
    <x v="2"/>
    <x v="4"/>
    <x v="20"/>
    <x v="275"/>
    <m/>
    <m/>
    <m/>
    <n v="8358943.3766464852"/>
  </r>
  <r>
    <x v="3"/>
    <x v="2"/>
    <x v="4"/>
    <x v="20"/>
    <x v="276"/>
    <m/>
    <m/>
    <m/>
    <n v="8358943.3766464852"/>
  </r>
  <r>
    <x v="3"/>
    <x v="2"/>
    <x v="4"/>
    <x v="20"/>
    <x v="277"/>
    <m/>
    <m/>
    <m/>
    <n v="8358943.3766464852"/>
  </r>
  <r>
    <x v="3"/>
    <x v="2"/>
    <x v="4"/>
    <x v="20"/>
    <x v="278"/>
    <m/>
    <m/>
    <m/>
    <n v="12653589.532248717"/>
  </r>
  <r>
    <x v="2"/>
    <x v="3"/>
    <x v="0"/>
    <x v="21"/>
    <x v="279"/>
    <n v="196080"/>
    <n v="43229994.49426268"/>
    <n v="17903612.673660077"/>
    <n v="61329687.167922758"/>
  </r>
  <r>
    <x v="0"/>
    <x v="3"/>
    <x v="1"/>
    <x v="21"/>
    <x v="280"/>
    <m/>
    <m/>
    <m/>
    <n v="54243382.267785311"/>
  </r>
  <r>
    <x v="0"/>
    <x v="3"/>
    <x v="1"/>
    <x v="21"/>
    <x v="281"/>
    <m/>
    <m/>
    <m/>
    <n v="54243382.267785311"/>
  </r>
  <r>
    <x v="0"/>
    <x v="3"/>
    <x v="1"/>
    <x v="21"/>
    <x v="282"/>
    <m/>
    <m/>
    <m/>
    <n v="54243382.267785311"/>
  </r>
  <r>
    <x v="0"/>
    <x v="3"/>
    <x v="1"/>
    <x v="21"/>
    <x v="283"/>
    <m/>
    <m/>
    <m/>
    <n v="54243382.267785311"/>
  </r>
  <r>
    <x v="0"/>
    <x v="3"/>
    <x v="1"/>
    <x v="21"/>
    <x v="284"/>
    <m/>
    <m/>
    <m/>
    <n v="54243382.267785311"/>
  </r>
  <r>
    <x v="1"/>
    <x v="3"/>
    <x v="1"/>
    <x v="21"/>
    <x v="285"/>
    <m/>
    <m/>
    <m/>
    <n v="36777524.932502292"/>
  </r>
  <r>
    <x v="1"/>
    <x v="3"/>
    <x v="1"/>
    <x v="21"/>
    <x v="286"/>
    <m/>
    <m/>
    <m/>
    <n v="27242343.341451176"/>
  </r>
  <r>
    <x v="1"/>
    <x v="3"/>
    <x v="1"/>
    <x v="21"/>
    <x v="287"/>
    <m/>
    <m/>
    <m/>
    <n v="36777524.932502292"/>
  </r>
  <r>
    <x v="1"/>
    <x v="3"/>
    <x v="1"/>
    <x v="21"/>
    <x v="288"/>
    <m/>
    <m/>
    <m/>
    <n v="36777524.932502292"/>
  </r>
  <r>
    <x v="1"/>
    <x v="3"/>
    <x v="1"/>
    <x v="21"/>
    <x v="289"/>
    <m/>
    <m/>
    <m/>
    <n v="36777524.932502292"/>
  </r>
  <r>
    <x v="1"/>
    <x v="3"/>
    <x v="1"/>
    <x v="21"/>
    <x v="290"/>
    <m/>
    <m/>
    <m/>
    <n v="54243382.267785311"/>
  </r>
  <r>
    <x v="1"/>
    <x v="3"/>
    <x v="1"/>
    <x v="21"/>
    <x v="291"/>
    <m/>
    <m/>
    <m/>
    <n v="36777524.932502292"/>
  </r>
  <r>
    <x v="1"/>
    <x v="3"/>
    <x v="1"/>
    <x v="21"/>
    <x v="292"/>
    <m/>
    <m/>
    <m/>
    <n v="36777524.932502292"/>
  </r>
  <r>
    <x v="1"/>
    <x v="3"/>
    <x v="1"/>
    <x v="21"/>
    <x v="293"/>
    <m/>
    <m/>
    <m/>
    <n v="36777524.932502292"/>
  </r>
  <r>
    <x v="1"/>
    <x v="3"/>
    <x v="1"/>
    <x v="21"/>
    <x v="294"/>
    <m/>
    <m/>
    <m/>
    <n v="36777524.932502292"/>
  </r>
  <r>
    <x v="2"/>
    <x v="3"/>
    <x v="1"/>
    <x v="21"/>
    <x v="295"/>
    <m/>
    <m/>
    <m/>
    <n v="27242343.341451176"/>
  </r>
  <r>
    <x v="2"/>
    <x v="3"/>
    <x v="1"/>
    <x v="21"/>
    <x v="296"/>
    <m/>
    <m/>
    <m/>
    <n v="36777524.932502292"/>
  </r>
  <r>
    <x v="2"/>
    <x v="3"/>
    <x v="1"/>
    <x v="21"/>
    <x v="297"/>
    <m/>
    <m/>
    <m/>
    <n v="36777524.932502292"/>
  </r>
  <r>
    <x v="2"/>
    <x v="3"/>
    <x v="1"/>
    <x v="21"/>
    <x v="298"/>
    <m/>
    <m/>
    <m/>
    <n v="36777524.932502292"/>
  </r>
  <r>
    <x v="2"/>
    <x v="3"/>
    <x v="1"/>
    <x v="21"/>
    <x v="299"/>
    <m/>
    <m/>
    <m/>
    <n v="54243382.267785311"/>
  </r>
  <r>
    <x v="3"/>
    <x v="3"/>
    <x v="1"/>
    <x v="21"/>
    <x v="300"/>
    <m/>
    <m/>
    <m/>
    <n v="36777524.932502292"/>
  </r>
  <r>
    <x v="3"/>
    <x v="3"/>
    <x v="1"/>
    <x v="21"/>
    <x v="301"/>
    <m/>
    <m/>
    <m/>
    <n v="27242343.341451176"/>
  </r>
  <r>
    <x v="3"/>
    <x v="3"/>
    <x v="1"/>
    <x v="21"/>
    <x v="302"/>
    <m/>
    <m/>
    <m/>
    <n v="27242343.341451176"/>
  </r>
  <r>
    <x v="3"/>
    <x v="3"/>
    <x v="1"/>
    <x v="21"/>
    <x v="303"/>
    <m/>
    <m/>
    <m/>
    <n v="36777524.932502292"/>
  </r>
  <r>
    <x v="3"/>
    <x v="3"/>
    <x v="1"/>
    <x v="21"/>
    <x v="304"/>
    <m/>
    <m/>
    <m/>
    <n v="36777524.932502292"/>
  </r>
  <r>
    <x v="3"/>
    <x v="3"/>
    <x v="1"/>
    <x v="21"/>
    <x v="305"/>
    <m/>
    <m/>
    <m/>
    <n v="36777524.932502292"/>
  </r>
  <r>
    <x v="4"/>
    <x v="3"/>
    <x v="1"/>
    <x v="21"/>
    <x v="306"/>
    <m/>
    <m/>
    <m/>
    <n v="27242343.341451176"/>
  </r>
  <r>
    <x v="4"/>
    <x v="3"/>
    <x v="1"/>
    <x v="21"/>
    <x v="307"/>
    <m/>
    <m/>
    <m/>
    <n v="27242343.341451176"/>
  </r>
  <r>
    <x v="4"/>
    <x v="3"/>
    <x v="1"/>
    <x v="21"/>
    <x v="308"/>
    <m/>
    <m/>
    <m/>
    <n v="27242343.341451176"/>
  </r>
  <r>
    <x v="4"/>
    <x v="3"/>
    <x v="1"/>
    <x v="21"/>
    <x v="309"/>
    <m/>
    <m/>
    <m/>
    <n v="27242343.341451176"/>
  </r>
  <r>
    <x v="4"/>
    <x v="3"/>
    <x v="1"/>
    <x v="21"/>
    <x v="310"/>
    <m/>
    <m/>
    <m/>
    <n v="27242343.341451176"/>
  </r>
  <r>
    <x v="4"/>
    <x v="3"/>
    <x v="1"/>
    <x v="21"/>
    <x v="311"/>
    <m/>
    <m/>
    <m/>
    <n v="27242343.341451176"/>
  </r>
  <r>
    <x v="0"/>
    <x v="3"/>
    <x v="2"/>
    <x v="20"/>
    <x v="280"/>
    <m/>
    <m/>
    <m/>
    <n v="6921494.7628744692"/>
  </r>
  <r>
    <x v="0"/>
    <x v="3"/>
    <x v="2"/>
    <x v="20"/>
    <x v="281"/>
    <m/>
    <m/>
    <m/>
    <n v="6921494.7628744692"/>
  </r>
  <r>
    <x v="0"/>
    <x v="3"/>
    <x v="2"/>
    <x v="20"/>
    <x v="282"/>
    <m/>
    <m/>
    <m/>
    <n v="6921494.7628744692"/>
  </r>
  <r>
    <x v="0"/>
    <x v="3"/>
    <x v="2"/>
    <x v="20"/>
    <x v="283"/>
    <m/>
    <m/>
    <m/>
    <n v="6921494.7628744692"/>
  </r>
  <r>
    <x v="0"/>
    <x v="3"/>
    <x v="2"/>
    <x v="20"/>
    <x v="284"/>
    <m/>
    <m/>
    <m/>
    <n v="6921494.7628744692"/>
  </r>
  <r>
    <x v="1"/>
    <x v="3"/>
    <x v="2"/>
    <x v="20"/>
    <x v="285"/>
    <m/>
    <m/>
    <m/>
    <n v="7219053.9464983912"/>
  </r>
  <r>
    <x v="1"/>
    <x v="3"/>
    <x v="2"/>
    <x v="20"/>
    <x v="286"/>
    <m/>
    <m/>
    <m/>
    <n v="5377947.9603301622"/>
  </r>
  <r>
    <x v="1"/>
    <x v="3"/>
    <x v="2"/>
    <x v="20"/>
    <x v="287"/>
    <m/>
    <m/>
    <m/>
    <n v="7219053.9464983912"/>
  </r>
  <r>
    <x v="1"/>
    <x v="3"/>
    <x v="2"/>
    <x v="20"/>
    <x v="288"/>
    <m/>
    <m/>
    <m/>
    <n v="7219053.9464983912"/>
  </r>
  <r>
    <x v="1"/>
    <x v="3"/>
    <x v="2"/>
    <x v="20"/>
    <x v="289"/>
    <m/>
    <m/>
    <m/>
    <n v="7219053.9464983912"/>
  </r>
  <r>
    <x v="1"/>
    <x v="3"/>
    <x v="2"/>
    <x v="20"/>
    <x v="290"/>
    <m/>
    <m/>
    <m/>
    <n v="6921494.7628744692"/>
  </r>
  <r>
    <x v="1"/>
    <x v="3"/>
    <x v="2"/>
    <x v="20"/>
    <x v="291"/>
    <m/>
    <m/>
    <m/>
    <n v="7219053.9464983912"/>
  </r>
  <r>
    <x v="1"/>
    <x v="3"/>
    <x v="2"/>
    <x v="20"/>
    <x v="292"/>
    <m/>
    <m/>
    <m/>
    <n v="7219053.9464983912"/>
  </r>
  <r>
    <x v="1"/>
    <x v="3"/>
    <x v="2"/>
    <x v="20"/>
    <x v="293"/>
    <m/>
    <m/>
    <m/>
    <n v="7219053.9464983912"/>
  </r>
  <r>
    <x v="1"/>
    <x v="3"/>
    <x v="2"/>
    <x v="20"/>
    <x v="294"/>
    <m/>
    <m/>
    <m/>
    <n v="7219053.9464983912"/>
  </r>
  <r>
    <x v="2"/>
    <x v="3"/>
    <x v="2"/>
    <x v="20"/>
    <x v="295"/>
    <m/>
    <m/>
    <m/>
    <n v="5377947.9603301622"/>
  </r>
  <r>
    <x v="2"/>
    <x v="3"/>
    <x v="2"/>
    <x v="20"/>
    <x v="296"/>
    <m/>
    <m/>
    <m/>
    <n v="7219053.9464983912"/>
  </r>
  <r>
    <x v="2"/>
    <x v="3"/>
    <x v="2"/>
    <x v="20"/>
    <x v="297"/>
    <m/>
    <m/>
    <m/>
    <n v="7219053.9464983912"/>
  </r>
  <r>
    <x v="2"/>
    <x v="3"/>
    <x v="2"/>
    <x v="20"/>
    <x v="298"/>
    <m/>
    <m/>
    <m/>
    <n v="7219053.9464983912"/>
  </r>
  <r>
    <x v="2"/>
    <x v="3"/>
    <x v="2"/>
    <x v="20"/>
    <x v="299"/>
    <m/>
    <m/>
    <m/>
    <n v="6921494.7628744692"/>
  </r>
  <r>
    <x v="3"/>
    <x v="3"/>
    <x v="2"/>
    <x v="20"/>
    <x v="300"/>
    <m/>
    <m/>
    <m/>
    <n v="7219053.9464983912"/>
  </r>
  <r>
    <x v="3"/>
    <x v="3"/>
    <x v="2"/>
    <x v="20"/>
    <x v="301"/>
    <m/>
    <m/>
    <m/>
    <n v="5377947.9603301622"/>
  </r>
  <r>
    <x v="3"/>
    <x v="3"/>
    <x v="2"/>
    <x v="20"/>
    <x v="302"/>
    <m/>
    <m/>
    <m/>
    <n v="5377947.9603301622"/>
  </r>
  <r>
    <x v="3"/>
    <x v="3"/>
    <x v="2"/>
    <x v="20"/>
    <x v="303"/>
    <m/>
    <m/>
    <m/>
    <n v="7219053.9464983912"/>
  </r>
  <r>
    <x v="3"/>
    <x v="3"/>
    <x v="2"/>
    <x v="20"/>
    <x v="304"/>
    <m/>
    <m/>
    <m/>
    <n v="7219053.9464983912"/>
  </r>
  <r>
    <x v="3"/>
    <x v="3"/>
    <x v="2"/>
    <x v="20"/>
    <x v="305"/>
    <m/>
    <m/>
    <m/>
    <n v="7219053.9464983912"/>
  </r>
  <r>
    <x v="4"/>
    <x v="3"/>
    <x v="2"/>
    <x v="20"/>
    <x v="306"/>
    <m/>
    <m/>
    <m/>
    <n v="5377947.9603301622"/>
  </r>
  <r>
    <x v="4"/>
    <x v="3"/>
    <x v="2"/>
    <x v="20"/>
    <x v="307"/>
    <m/>
    <m/>
    <m/>
    <n v="5377947.9603301622"/>
  </r>
  <r>
    <x v="4"/>
    <x v="3"/>
    <x v="2"/>
    <x v="20"/>
    <x v="308"/>
    <m/>
    <m/>
    <m/>
    <n v="5377947.9603301622"/>
  </r>
  <r>
    <x v="4"/>
    <x v="3"/>
    <x v="2"/>
    <x v="20"/>
    <x v="309"/>
    <m/>
    <m/>
    <m/>
    <n v="5377947.9603301622"/>
  </r>
  <r>
    <x v="4"/>
    <x v="3"/>
    <x v="2"/>
    <x v="20"/>
    <x v="310"/>
    <m/>
    <m/>
    <m/>
    <n v="5377947.9603301622"/>
  </r>
  <r>
    <x v="4"/>
    <x v="3"/>
    <x v="2"/>
    <x v="20"/>
    <x v="311"/>
    <m/>
    <m/>
    <m/>
    <n v="5377947.9603301622"/>
  </r>
  <r>
    <x v="0"/>
    <x v="3"/>
    <x v="3"/>
    <x v="20"/>
    <x v="280"/>
    <m/>
    <m/>
    <m/>
    <n v="9908448.1088394728"/>
  </r>
  <r>
    <x v="0"/>
    <x v="3"/>
    <x v="3"/>
    <x v="20"/>
    <x v="281"/>
    <m/>
    <m/>
    <m/>
    <n v="9908448.1088394728"/>
  </r>
  <r>
    <x v="0"/>
    <x v="3"/>
    <x v="3"/>
    <x v="20"/>
    <x v="282"/>
    <m/>
    <m/>
    <m/>
    <n v="9908448.1088394728"/>
  </r>
  <r>
    <x v="0"/>
    <x v="3"/>
    <x v="3"/>
    <x v="20"/>
    <x v="283"/>
    <m/>
    <m/>
    <m/>
    <n v="9908448.1088394728"/>
  </r>
  <r>
    <x v="0"/>
    <x v="3"/>
    <x v="3"/>
    <x v="20"/>
    <x v="284"/>
    <m/>
    <m/>
    <m/>
    <n v="9908448.1088394728"/>
  </r>
  <r>
    <x v="1"/>
    <x v="3"/>
    <x v="3"/>
    <x v="20"/>
    <x v="285"/>
    <m/>
    <m/>
    <m/>
    <n v="6338273.7814088315"/>
  </r>
  <r>
    <x v="1"/>
    <x v="3"/>
    <x v="3"/>
    <x v="20"/>
    <x v="286"/>
    <m/>
    <m/>
    <m/>
    <n v="4835685.9634149559"/>
  </r>
  <r>
    <x v="1"/>
    <x v="3"/>
    <x v="3"/>
    <x v="20"/>
    <x v="287"/>
    <m/>
    <m/>
    <m/>
    <n v="6338273.7814088315"/>
  </r>
  <r>
    <x v="1"/>
    <x v="3"/>
    <x v="3"/>
    <x v="20"/>
    <x v="288"/>
    <m/>
    <m/>
    <m/>
    <n v="6338273.7814088315"/>
  </r>
  <r>
    <x v="1"/>
    <x v="3"/>
    <x v="3"/>
    <x v="20"/>
    <x v="289"/>
    <m/>
    <m/>
    <m/>
    <n v="6338273.7814088315"/>
  </r>
  <r>
    <x v="1"/>
    <x v="3"/>
    <x v="3"/>
    <x v="20"/>
    <x v="290"/>
    <m/>
    <m/>
    <m/>
    <n v="9908448.1088394728"/>
  </r>
  <r>
    <x v="1"/>
    <x v="3"/>
    <x v="3"/>
    <x v="20"/>
    <x v="291"/>
    <m/>
    <m/>
    <m/>
    <n v="6338273.7814088315"/>
  </r>
  <r>
    <x v="1"/>
    <x v="3"/>
    <x v="3"/>
    <x v="20"/>
    <x v="292"/>
    <m/>
    <m/>
    <m/>
    <n v="6338273.7814088315"/>
  </r>
  <r>
    <x v="1"/>
    <x v="3"/>
    <x v="3"/>
    <x v="20"/>
    <x v="293"/>
    <m/>
    <m/>
    <m/>
    <n v="6338273.7814088315"/>
  </r>
  <r>
    <x v="1"/>
    <x v="3"/>
    <x v="3"/>
    <x v="20"/>
    <x v="294"/>
    <m/>
    <m/>
    <m/>
    <n v="6338273.7814088315"/>
  </r>
  <r>
    <x v="2"/>
    <x v="3"/>
    <x v="3"/>
    <x v="20"/>
    <x v="295"/>
    <m/>
    <m/>
    <m/>
    <n v="4835685.9634149559"/>
  </r>
  <r>
    <x v="2"/>
    <x v="3"/>
    <x v="3"/>
    <x v="20"/>
    <x v="296"/>
    <m/>
    <m/>
    <m/>
    <n v="6338273.7814088315"/>
  </r>
  <r>
    <x v="2"/>
    <x v="3"/>
    <x v="3"/>
    <x v="20"/>
    <x v="297"/>
    <m/>
    <m/>
    <m/>
    <n v="6338273.7814088315"/>
  </r>
  <r>
    <x v="2"/>
    <x v="3"/>
    <x v="3"/>
    <x v="20"/>
    <x v="298"/>
    <m/>
    <m/>
    <m/>
    <n v="6338273.7814088315"/>
  </r>
  <r>
    <x v="2"/>
    <x v="3"/>
    <x v="3"/>
    <x v="20"/>
    <x v="299"/>
    <m/>
    <m/>
    <m/>
    <n v="9908448.1088394728"/>
  </r>
  <r>
    <x v="3"/>
    <x v="3"/>
    <x v="3"/>
    <x v="20"/>
    <x v="300"/>
    <m/>
    <m/>
    <m/>
    <n v="6338273.7814088315"/>
  </r>
  <r>
    <x v="3"/>
    <x v="3"/>
    <x v="3"/>
    <x v="20"/>
    <x v="301"/>
    <m/>
    <m/>
    <m/>
    <n v="4835685.9634149559"/>
  </r>
  <r>
    <x v="3"/>
    <x v="3"/>
    <x v="3"/>
    <x v="20"/>
    <x v="302"/>
    <m/>
    <m/>
    <m/>
    <n v="4835685.9634149559"/>
  </r>
  <r>
    <x v="3"/>
    <x v="3"/>
    <x v="3"/>
    <x v="20"/>
    <x v="303"/>
    <m/>
    <m/>
    <m/>
    <n v="6338273.7814088315"/>
  </r>
  <r>
    <x v="3"/>
    <x v="3"/>
    <x v="3"/>
    <x v="20"/>
    <x v="304"/>
    <m/>
    <m/>
    <m/>
    <n v="6338273.7814088315"/>
  </r>
  <r>
    <x v="3"/>
    <x v="3"/>
    <x v="3"/>
    <x v="20"/>
    <x v="305"/>
    <m/>
    <m/>
    <m/>
    <n v="6338273.7814088315"/>
  </r>
  <r>
    <x v="4"/>
    <x v="3"/>
    <x v="3"/>
    <x v="20"/>
    <x v="306"/>
    <m/>
    <m/>
    <m/>
    <n v="4835685.9634149559"/>
  </r>
  <r>
    <x v="4"/>
    <x v="3"/>
    <x v="3"/>
    <x v="20"/>
    <x v="307"/>
    <m/>
    <m/>
    <m/>
    <n v="4835685.9634149559"/>
  </r>
  <r>
    <x v="4"/>
    <x v="3"/>
    <x v="3"/>
    <x v="20"/>
    <x v="308"/>
    <m/>
    <m/>
    <m/>
    <n v="4835685.9634149559"/>
  </r>
  <r>
    <x v="4"/>
    <x v="3"/>
    <x v="3"/>
    <x v="20"/>
    <x v="309"/>
    <m/>
    <m/>
    <m/>
    <n v="4835685.9634149559"/>
  </r>
  <r>
    <x v="4"/>
    <x v="3"/>
    <x v="3"/>
    <x v="20"/>
    <x v="310"/>
    <m/>
    <m/>
    <m/>
    <n v="4835685.9634149559"/>
  </r>
  <r>
    <x v="4"/>
    <x v="3"/>
    <x v="3"/>
    <x v="20"/>
    <x v="311"/>
    <m/>
    <m/>
    <m/>
    <n v="4835685.9634149559"/>
  </r>
  <r>
    <x v="0"/>
    <x v="3"/>
    <x v="4"/>
    <x v="20"/>
    <x v="280"/>
    <m/>
    <m/>
    <m/>
    <n v="6125476.412105212"/>
  </r>
  <r>
    <x v="0"/>
    <x v="3"/>
    <x v="4"/>
    <x v="20"/>
    <x v="281"/>
    <m/>
    <m/>
    <m/>
    <n v="6125476.412105212"/>
  </r>
  <r>
    <x v="0"/>
    <x v="3"/>
    <x v="4"/>
    <x v="20"/>
    <x v="282"/>
    <m/>
    <m/>
    <m/>
    <n v="6125476.412105212"/>
  </r>
  <r>
    <x v="0"/>
    <x v="3"/>
    <x v="4"/>
    <x v="20"/>
    <x v="283"/>
    <m/>
    <m/>
    <m/>
    <n v="6125476.412105212"/>
  </r>
  <r>
    <x v="0"/>
    <x v="3"/>
    <x v="4"/>
    <x v="20"/>
    <x v="284"/>
    <m/>
    <m/>
    <m/>
    <n v="6125476.412105212"/>
  </r>
  <r>
    <x v="1"/>
    <x v="3"/>
    <x v="4"/>
    <x v="20"/>
    <x v="285"/>
    <m/>
    <m/>
    <m/>
    <n v="3951499.1560042733"/>
  </r>
  <r>
    <x v="1"/>
    <x v="3"/>
    <x v="4"/>
    <x v="20"/>
    <x v="286"/>
    <m/>
    <m/>
    <m/>
    <n v="2480051.1013858281"/>
  </r>
  <r>
    <x v="1"/>
    <x v="3"/>
    <x v="4"/>
    <x v="20"/>
    <x v="287"/>
    <m/>
    <m/>
    <m/>
    <n v="3951499.1560042733"/>
  </r>
  <r>
    <x v="1"/>
    <x v="3"/>
    <x v="4"/>
    <x v="20"/>
    <x v="288"/>
    <m/>
    <m/>
    <m/>
    <n v="3951499.1560042733"/>
  </r>
  <r>
    <x v="1"/>
    <x v="3"/>
    <x v="4"/>
    <x v="20"/>
    <x v="289"/>
    <m/>
    <m/>
    <m/>
    <n v="3951499.1560042733"/>
  </r>
  <r>
    <x v="1"/>
    <x v="3"/>
    <x v="4"/>
    <x v="20"/>
    <x v="290"/>
    <m/>
    <m/>
    <m/>
    <n v="6125476.412105212"/>
  </r>
  <r>
    <x v="1"/>
    <x v="3"/>
    <x v="4"/>
    <x v="20"/>
    <x v="291"/>
    <m/>
    <m/>
    <m/>
    <n v="3951499.1560042733"/>
  </r>
  <r>
    <x v="1"/>
    <x v="3"/>
    <x v="4"/>
    <x v="20"/>
    <x v="292"/>
    <m/>
    <m/>
    <m/>
    <n v="3951499.1560042733"/>
  </r>
  <r>
    <x v="1"/>
    <x v="3"/>
    <x v="4"/>
    <x v="20"/>
    <x v="293"/>
    <m/>
    <m/>
    <m/>
    <n v="3951499.1560042733"/>
  </r>
  <r>
    <x v="1"/>
    <x v="3"/>
    <x v="4"/>
    <x v="20"/>
    <x v="294"/>
    <m/>
    <m/>
    <m/>
    <n v="3951499.1560042733"/>
  </r>
  <r>
    <x v="2"/>
    <x v="3"/>
    <x v="4"/>
    <x v="20"/>
    <x v="295"/>
    <m/>
    <m/>
    <m/>
    <n v="2480051.1013858281"/>
  </r>
  <r>
    <x v="2"/>
    <x v="3"/>
    <x v="4"/>
    <x v="20"/>
    <x v="296"/>
    <m/>
    <m/>
    <m/>
    <n v="3951499.1560042733"/>
  </r>
  <r>
    <x v="2"/>
    <x v="3"/>
    <x v="4"/>
    <x v="20"/>
    <x v="297"/>
    <m/>
    <m/>
    <m/>
    <n v="3951499.1560042733"/>
  </r>
  <r>
    <x v="2"/>
    <x v="3"/>
    <x v="4"/>
    <x v="20"/>
    <x v="298"/>
    <m/>
    <m/>
    <m/>
    <n v="3951499.1560042733"/>
  </r>
  <r>
    <x v="2"/>
    <x v="3"/>
    <x v="4"/>
    <x v="20"/>
    <x v="299"/>
    <m/>
    <m/>
    <m/>
    <n v="6125476.412105212"/>
  </r>
  <r>
    <x v="3"/>
    <x v="3"/>
    <x v="4"/>
    <x v="20"/>
    <x v="300"/>
    <m/>
    <m/>
    <m/>
    <n v="3951499.1560042733"/>
  </r>
  <r>
    <x v="3"/>
    <x v="3"/>
    <x v="4"/>
    <x v="20"/>
    <x v="301"/>
    <m/>
    <m/>
    <m/>
    <n v="2480051.1013858281"/>
  </r>
  <r>
    <x v="3"/>
    <x v="3"/>
    <x v="4"/>
    <x v="20"/>
    <x v="302"/>
    <m/>
    <m/>
    <m/>
    <n v="2480051.1013858281"/>
  </r>
  <r>
    <x v="3"/>
    <x v="3"/>
    <x v="4"/>
    <x v="20"/>
    <x v="303"/>
    <m/>
    <m/>
    <m/>
    <n v="3951499.1560042733"/>
  </r>
  <r>
    <x v="3"/>
    <x v="3"/>
    <x v="4"/>
    <x v="20"/>
    <x v="304"/>
    <m/>
    <m/>
    <m/>
    <n v="3951499.1560042733"/>
  </r>
  <r>
    <x v="3"/>
    <x v="3"/>
    <x v="4"/>
    <x v="20"/>
    <x v="305"/>
    <m/>
    <m/>
    <m/>
    <n v="3951499.1560042733"/>
  </r>
  <r>
    <x v="4"/>
    <x v="3"/>
    <x v="4"/>
    <x v="20"/>
    <x v="306"/>
    <m/>
    <m/>
    <m/>
    <n v="2480051.1013858281"/>
  </r>
  <r>
    <x v="4"/>
    <x v="3"/>
    <x v="4"/>
    <x v="20"/>
    <x v="307"/>
    <m/>
    <m/>
    <m/>
    <n v="2480051.1013858281"/>
  </r>
  <r>
    <x v="4"/>
    <x v="3"/>
    <x v="4"/>
    <x v="20"/>
    <x v="308"/>
    <m/>
    <m/>
    <m/>
    <n v="2480051.1013858281"/>
  </r>
  <r>
    <x v="4"/>
    <x v="3"/>
    <x v="4"/>
    <x v="20"/>
    <x v="309"/>
    <m/>
    <m/>
    <m/>
    <n v="2480051.1013858281"/>
  </r>
  <r>
    <x v="4"/>
    <x v="3"/>
    <x v="4"/>
    <x v="20"/>
    <x v="310"/>
    <m/>
    <m/>
    <m/>
    <n v="2480051.1013858281"/>
  </r>
  <r>
    <x v="4"/>
    <x v="3"/>
    <x v="4"/>
    <x v="20"/>
    <x v="311"/>
    <m/>
    <m/>
    <m/>
    <n v="2480051.10138582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2" cacheId="5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B670:F689" firstHeaderRow="1" firstDataRow="2" firstDataCol="1" rowPageCount="2" colPageCount="1"/>
  <pivotFields count="9">
    <pivotField axis="axisCol" showAll="0">
      <items count="6">
        <item x="1"/>
        <item h="1" x="0"/>
        <item h="1" x="4"/>
        <item x="3"/>
        <item x="2"/>
        <item t="default"/>
      </items>
    </pivotField>
    <pivotField axis="axisPage" showAll="0">
      <items count="5">
        <item x="3"/>
        <item x="1"/>
        <item x="0"/>
        <item x="2"/>
        <item t="default"/>
      </items>
    </pivotField>
    <pivotField axis="axisPage" multipleItemSelectionAllowed="1" showAll="0">
      <items count="6">
        <item x="4"/>
        <item h="1" x="2"/>
        <item x="3"/>
        <item h="1" x="1"/>
        <item h="1" x="0"/>
        <item t="default"/>
      </items>
    </pivotField>
    <pivotField axis="axisRow" showAll="0">
      <items count="25">
        <item x="7"/>
        <item x="5"/>
        <item x="13"/>
        <item x="18"/>
        <item x="16"/>
        <item x="19"/>
        <item x="21"/>
        <item x="2"/>
        <item x="6"/>
        <item x="0"/>
        <item x="9"/>
        <item m="1" x="22"/>
        <item x="11"/>
        <item x="1"/>
        <item x="17"/>
        <item x="3"/>
        <item x="14"/>
        <item x="4"/>
        <item x="15"/>
        <item x="12"/>
        <item m="1" x="23"/>
        <item x="10"/>
        <item x="20"/>
        <item x="8"/>
        <item t="default"/>
      </items>
    </pivotField>
    <pivotField axis="axisRow" showAll="0">
      <items count="346">
        <item m="1" x="326"/>
        <item m="1" x="316"/>
        <item m="1" x="324"/>
        <item m="1" x="338"/>
        <item m="1" x="343"/>
        <item x="14"/>
        <item x="49"/>
        <item x="58"/>
        <item x="66"/>
        <item m="1" x="336"/>
        <item x="147"/>
        <item m="1" x="323"/>
        <item x="197"/>
        <item x="208"/>
        <item x="205"/>
        <item x="206"/>
        <item x="204"/>
        <item x="200"/>
        <item x="199"/>
        <item x="202"/>
        <item x="203"/>
        <item x="207"/>
        <item x="201"/>
        <item x="196"/>
        <item x="195"/>
        <item x="198"/>
        <item x="20"/>
        <item x="5"/>
        <item m="1" x="340"/>
        <item x="151"/>
        <item m="1" x="321"/>
        <item m="1" x="322"/>
        <item x="244"/>
        <item x="245"/>
        <item x="239"/>
        <item x="240"/>
        <item x="241"/>
        <item x="242"/>
        <item x="243"/>
        <item x="238"/>
        <item x="222"/>
        <item x="223"/>
        <item x="224"/>
        <item x="219"/>
        <item x="221"/>
        <item x="218"/>
        <item x="220"/>
        <item x="300"/>
        <item m="1" x="317"/>
        <item m="1" x="344"/>
        <item m="1" x="331"/>
        <item m="1" x="333"/>
        <item x="216"/>
        <item x="217"/>
        <item x="213"/>
        <item x="212"/>
        <item x="215"/>
        <item x="214"/>
        <item m="1" x="328"/>
        <item x="32"/>
        <item x="86"/>
        <item x="59"/>
        <item x="55"/>
        <item x="73"/>
        <item x="69"/>
        <item x="83"/>
        <item x="90"/>
        <item x="91"/>
        <item x="103"/>
        <item m="1" x="327"/>
        <item x="279"/>
        <item x="209"/>
        <item x="211"/>
        <item x="210"/>
        <item m="1" x="337"/>
        <item x="288"/>
        <item x="289"/>
        <item x="286"/>
        <item x="290"/>
        <item x="287"/>
        <item x="285"/>
        <item x="301"/>
        <item x="291"/>
        <item x="297"/>
        <item x="310"/>
        <item x="304"/>
        <item x="298"/>
        <item x="307"/>
        <item x="302"/>
        <item x="292"/>
        <item x="311"/>
        <item x="305"/>
        <item x="295"/>
        <item x="308"/>
        <item x="303"/>
        <item x="299"/>
        <item x="296"/>
        <item x="309"/>
        <item x="306"/>
        <item x="284"/>
        <item x="283"/>
        <item m="1" x="329"/>
        <item x="99"/>
        <item x="94"/>
        <item x="11"/>
        <item x="6"/>
        <item x="51"/>
        <item x="45"/>
        <item x="23"/>
        <item x="67"/>
        <item x="101"/>
        <item x="68"/>
        <item x="105"/>
        <item x="63"/>
        <item x="61"/>
        <item x="70"/>
        <item x="168"/>
        <item x="180"/>
        <item x="177"/>
        <item x="178"/>
        <item x="124"/>
        <item m="1" x="320"/>
        <item m="1" x="313"/>
        <item m="1" x="318"/>
        <item x="123"/>
        <item m="1" x="330"/>
        <item x="176"/>
        <item x="171"/>
        <item x="170"/>
        <item x="173"/>
        <item x="175"/>
        <item x="179"/>
        <item x="172"/>
        <item x="167"/>
        <item x="166"/>
        <item x="174"/>
        <item x="169"/>
        <item x="183"/>
        <item x="194"/>
        <item x="191"/>
        <item x="192"/>
        <item x="190"/>
        <item x="186"/>
        <item x="185"/>
        <item x="13"/>
        <item x="0"/>
        <item x="16"/>
        <item x="46"/>
        <item x="38"/>
        <item x="27"/>
        <item m="1" x="339"/>
        <item x="138"/>
        <item m="1" x="341"/>
        <item m="1" x="325"/>
        <item m="1" x="332"/>
        <item m="1" x="315"/>
        <item x="188"/>
        <item x="189"/>
        <item x="193"/>
        <item x="187"/>
        <item x="182"/>
        <item x="181"/>
        <item x="184"/>
        <item x="104"/>
        <item x="102"/>
        <item x="87"/>
        <item x="60"/>
        <item x="56"/>
        <item x="74"/>
        <item x="22"/>
        <item x="80"/>
        <item x="65"/>
        <item x="88"/>
        <item x="75"/>
        <item x="154"/>
        <item x="165"/>
        <item x="162"/>
        <item x="163"/>
        <item x="161"/>
        <item x="157"/>
        <item x="156"/>
        <item x="159"/>
        <item x="160"/>
        <item x="164"/>
        <item x="158"/>
        <item x="153"/>
        <item x="152"/>
        <item x="155"/>
        <item m="1" x="314"/>
        <item m="1" x="335"/>
        <item x="44"/>
        <item x="293"/>
        <item x="282"/>
        <item x="294"/>
        <item x="280"/>
        <item x="281"/>
        <item x="112"/>
        <item x="92"/>
        <item x="96"/>
        <item x="78"/>
        <item x="62"/>
        <item x="98"/>
        <item x="79"/>
        <item x="64"/>
        <item x="10"/>
        <item x="3"/>
        <item x="48"/>
        <item x="41"/>
        <item x="24"/>
        <item x="4"/>
        <item x="12"/>
        <item x="50"/>
        <item x="42"/>
        <item x="29"/>
        <item x="17"/>
        <item x="93"/>
        <item x="71"/>
        <item x="95"/>
        <item x="82"/>
        <item x="97"/>
        <item x="81"/>
        <item x="54"/>
        <item x="57"/>
        <item x="85"/>
        <item x="72"/>
        <item x="53"/>
        <item x="77"/>
        <item x="89"/>
        <item x="76"/>
        <item x="9"/>
        <item x="2"/>
        <item x="47"/>
        <item x="39"/>
        <item x="25"/>
        <item x="19"/>
        <item x="18"/>
        <item m="1" x="319"/>
        <item m="1" x="342"/>
        <item m="1" x="334"/>
        <item x="100"/>
        <item x="8"/>
        <item x="1"/>
        <item x="52"/>
        <item x="84"/>
        <item x="26"/>
        <item x="247"/>
        <item x="248"/>
        <item x="249"/>
        <item x="250"/>
        <item x="251"/>
        <item x="246"/>
        <item x="252"/>
        <item x="267"/>
        <item x="268"/>
        <item x="269"/>
        <item x="270"/>
        <item x="265"/>
        <item x="266"/>
        <item x="264"/>
        <item x="271"/>
        <item x="272"/>
        <item x="273"/>
        <item x="235"/>
        <item x="229"/>
        <item x="236"/>
        <item x="237"/>
        <item x="230"/>
        <item x="231"/>
        <item x="232"/>
        <item x="233"/>
        <item x="234"/>
        <item x="228"/>
        <item x="225"/>
        <item x="226"/>
        <item x="227"/>
        <item x="275"/>
        <item x="276"/>
        <item x="277"/>
        <item x="274"/>
        <item x="278"/>
        <item x="255"/>
        <item x="256"/>
        <item x="257"/>
        <item x="258"/>
        <item x="259"/>
        <item x="254"/>
        <item x="260"/>
        <item x="261"/>
        <item x="262"/>
        <item x="253"/>
        <item x="263"/>
        <item x="30"/>
        <item m="1" x="312"/>
        <item x="15"/>
        <item x="31"/>
        <item x="43"/>
        <item x="21"/>
        <item x="33"/>
        <item x="34"/>
        <item x="35"/>
        <item x="36"/>
        <item x="40"/>
        <item x="7"/>
        <item x="28"/>
        <item x="37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t="default"/>
      </items>
    </pivotField>
    <pivotField showAll="0"/>
    <pivotField showAll="0"/>
    <pivotField showAll="0"/>
    <pivotField dataField="1" numFmtId="170" showAll="0"/>
  </pivotFields>
  <rowFields count="2">
    <field x="3"/>
    <field x="4"/>
  </rowFields>
  <rowItems count="18">
    <i>
      <x v="22"/>
    </i>
    <i r="1">
      <x v="10"/>
    </i>
    <i r="1">
      <x v="29"/>
    </i>
    <i r="1">
      <x v="151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9"/>
    </i>
    <i r="1">
      <x v="340"/>
    </i>
    <i r="1">
      <x v="341"/>
    </i>
    <i r="1">
      <x v="342"/>
    </i>
    <i r="1">
      <x v="343"/>
    </i>
    <i r="1">
      <x v="344"/>
    </i>
    <i t="grand">
      <x/>
    </i>
  </rowItems>
  <colFields count="1">
    <field x="0"/>
  </colFields>
  <colItems count="4">
    <i>
      <x/>
    </i>
    <i>
      <x v="3"/>
    </i>
    <i>
      <x v="4"/>
    </i>
    <i t="grand">
      <x/>
    </i>
  </colItems>
  <pageFields count="2">
    <pageField fld="2" hier="-1"/>
    <pageField fld="1" item="2" hier="-1"/>
  </pageFields>
  <dataFields count="1">
    <dataField name="Máx. de TOTAL" fld="8" subtotal="max" baseField="3" baseItem="0" numFmtId="17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1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K4:N112" firstHeaderRow="1" firstDataRow="2" firstDataCol="1"/>
  <pivotFields count="8"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107">
        <item x="10"/>
        <item x="49"/>
        <item x="58"/>
        <item x="66"/>
        <item x="56"/>
        <item x="17"/>
        <item x="8"/>
        <item x="39"/>
        <item x="18"/>
        <item x="15"/>
        <item x="5"/>
        <item x="40"/>
        <item x="31"/>
        <item x="86"/>
        <item x="59"/>
        <item x="53"/>
        <item x="73"/>
        <item x="83"/>
        <item x="90"/>
        <item x="91"/>
        <item x="103"/>
        <item x="1"/>
        <item x="0"/>
        <item x="32"/>
        <item x="21"/>
        <item x="99"/>
        <item x="55"/>
        <item x="94"/>
        <item x="14"/>
        <item x="9"/>
        <item x="48"/>
        <item x="42"/>
        <item x="23"/>
        <item x="67"/>
        <item x="101"/>
        <item x="68"/>
        <item x="105"/>
        <item x="63"/>
        <item x="61"/>
        <item x="70"/>
        <item x="16"/>
        <item x="2"/>
        <item x="43"/>
        <item x="33"/>
        <item x="27"/>
        <item x="104"/>
        <item x="102"/>
        <item x="87"/>
        <item x="60"/>
        <item x="54"/>
        <item x="74"/>
        <item x="22"/>
        <item x="80"/>
        <item x="65"/>
        <item x="88"/>
        <item x="75"/>
        <item x="69"/>
        <item x="30"/>
        <item x="29"/>
        <item x="41"/>
        <item x="50"/>
        <item x="92"/>
        <item x="96"/>
        <item x="78"/>
        <item x="62"/>
        <item x="98"/>
        <item x="79"/>
        <item x="64"/>
        <item x="13"/>
        <item x="6"/>
        <item x="44"/>
        <item x="35"/>
        <item x="24"/>
        <item x="7"/>
        <item x="19"/>
        <item x="45"/>
        <item x="38"/>
        <item x="28"/>
        <item x="93"/>
        <item x="71"/>
        <item x="95"/>
        <item x="82"/>
        <item x="97"/>
        <item x="81"/>
        <item x="52"/>
        <item x="57"/>
        <item x="85"/>
        <item x="72"/>
        <item x="51"/>
        <item x="77"/>
        <item x="89"/>
        <item x="76"/>
        <item x="12"/>
        <item x="4"/>
        <item x="46"/>
        <item x="34"/>
        <item x="25"/>
        <item x="36"/>
        <item x="37"/>
        <item x="20"/>
        <item x="100"/>
        <item x="11"/>
        <item x="3"/>
        <item x="47"/>
        <item x="84"/>
        <item x="26"/>
        <item t="default"/>
      </items>
    </pivotField>
    <pivotField numFmtId="165" showAll="0">
      <items count="101">
        <item x="72"/>
        <item x="59"/>
        <item x="12"/>
        <item x="53"/>
        <item x="13"/>
        <item x="11"/>
        <item x="17"/>
        <item x="16"/>
        <item x="73"/>
        <item x="8"/>
        <item x="2"/>
        <item x="15"/>
        <item x="10"/>
        <item x="19"/>
        <item x="96"/>
        <item x="14"/>
        <item x="9"/>
        <item x="6"/>
        <item x="22"/>
        <item x="5"/>
        <item x="21"/>
        <item x="3"/>
        <item x="1"/>
        <item x="4"/>
        <item x="26"/>
        <item x="95"/>
        <item x="18"/>
        <item x="98"/>
        <item x="20"/>
        <item x="7"/>
        <item x="54"/>
        <item x="25"/>
        <item x="0"/>
        <item x="93"/>
        <item x="89"/>
        <item x="99"/>
        <item x="24"/>
        <item x="94"/>
        <item x="88"/>
        <item x="44"/>
        <item x="97"/>
        <item x="91"/>
        <item x="85"/>
        <item x="81"/>
        <item x="83"/>
        <item x="32"/>
        <item x="90"/>
        <item x="79"/>
        <item x="87"/>
        <item x="23"/>
        <item x="92"/>
        <item x="66"/>
        <item x="75"/>
        <item x="86"/>
        <item x="47"/>
        <item x="76"/>
        <item x="78"/>
        <item x="68"/>
        <item x="82"/>
        <item x="64"/>
        <item x="80"/>
        <item x="77"/>
        <item x="35"/>
        <item x="62"/>
        <item x="49"/>
        <item x="43"/>
        <item x="69"/>
        <item x="29"/>
        <item x="31"/>
        <item x="63"/>
        <item x="84"/>
        <item x="70"/>
        <item x="52"/>
        <item x="50"/>
        <item x="61"/>
        <item x="37"/>
        <item x="38"/>
        <item x="40"/>
        <item x="65"/>
        <item x="39"/>
        <item x="55"/>
        <item x="41"/>
        <item x="60"/>
        <item x="30"/>
        <item x="42"/>
        <item x="27"/>
        <item x="56"/>
        <item x="28"/>
        <item x="67"/>
        <item x="57"/>
        <item x="74"/>
        <item x="46"/>
        <item x="71"/>
        <item x="34"/>
        <item x="48"/>
        <item x="36"/>
        <item x="33"/>
        <item x="45"/>
        <item x="51"/>
        <item x="58"/>
        <item t="default"/>
      </items>
    </pivotField>
    <pivotField numFmtId="165" showAll="0"/>
    <pivotField numFmtId="165" showAll="0"/>
    <pivotField dataField="1" numFmtId="165" showAll="0"/>
  </pivotFields>
  <rowFields count="1">
    <field x="3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Máx. de TOTAL" fld="7" subtotal="max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E00-000000000000}" name="Tabla dinámica1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AX61" firstHeaderRow="1" firstDataRow="2" firstDataCol="1"/>
  <pivotFields count="3">
    <pivotField axis="axisCol" showAll="0">
      <items count="49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"/>
        <item x="5"/>
        <item x="6"/>
        <item x="7"/>
        <item x="8"/>
        <item t="default"/>
      </items>
    </pivotField>
    <pivotField axis="axisRow" showAll="0">
      <items count="57">
        <item x="6"/>
        <item x="54"/>
        <item x="7"/>
        <item x="53"/>
        <item x="4"/>
        <item x="50"/>
        <item x="0"/>
        <item x="43"/>
        <item x="44"/>
        <item x="20"/>
        <item x="22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24"/>
        <item x="25"/>
        <item x="26"/>
        <item x="27"/>
        <item x="19"/>
        <item x="10"/>
        <item x="8"/>
        <item x="11"/>
        <item x="13"/>
        <item x="40"/>
        <item x="41"/>
        <item x="42"/>
        <item x="15"/>
        <item x="16"/>
        <item x="12"/>
        <item x="49"/>
        <item x="17"/>
        <item x="55"/>
        <item x="46"/>
        <item x="47"/>
        <item x="48"/>
        <item x="14"/>
        <item x="1"/>
        <item x="9"/>
        <item x="2"/>
        <item x="45"/>
        <item x="52"/>
        <item x="51"/>
        <item x="5"/>
        <item x="23"/>
        <item x="18"/>
        <item x="3"/>
        <item x="21"/>
        <item t="default"/>
      </items>
    </pivotField>
    <pivotField dataField="1" showAll="0"/>
  </pivotFields>
  <rowFields count="1">
    <field x="1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Suma de CANTIDAD 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Azul cálido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0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9:I23"/>
  <sheetViews>
    <sheetView showGridLines="0" topLeftCell="A13" zoomScale="97" zoomScaleNormal="115" workbookViewId="0"/>
  </sheetViews>
  <sheetFormatPr baseColWidth="10" defaultColWidth="11.5703125" defaultRowHeight="15" x14ac:dyDescent="0.25"/>
  <cols>
    <col min="1" max="7" width="11.5703125" style="551"/>
    <col min="8" max="8" width="18.28515625" style="551" bestFit="1" customWidth="1"/>
    <col min="9" max="16384" width="11.5703125" style="551"/>
  </cols>
  <sheetData>
    <row r="9" spans="2:9" ht="18" x14ac:dyDescent="0.25">
      <c r="G9" s="552"/>
    </row>
    <row r="10" spans="2:9" ht="30" x14ac:dyDescent="0.4">
      <c r="G10" s="553" t="s">
        <v>3515</v>
      </c>
    </row>
    <row r="11" spans="2:9" ht="30" x14ac:dyDescent="0.4">
      <c r="G11" s="553" t="s">
        <v>3516</v>
      </c>
    </row>
    <row r="14" spans="2:9" ht="18" x14ac:dyDescent="0.25">
      <c r="B14" s="554" t="s">
        <v>4242</v>
      </c>
      <c r="C14" s="555"/>
      <c r="F14" s="554" t="s">
        <v>4243</v>
      </c>
      <c r="I14" s="554" t="s">
        <v>4244</v>
      </c>
    </row>
    <row r="18" spans="2:9" x14ac:dyDescent="0.25">
      <c r="B18" s="556"/>
    </row>
    <row r="19" spans="2:9" x14ac:dyDescent="0.25">
      <c r="B19" s="556"/>
    </row>
    <row r="20" spans="2:9" x14ac:dyDescent="0.25">
      <c r="B20" s="556"/>
    </row>
    <row r="21" spans="2:9" x14ac:dyDescent="0.25">
      <c r="B21" s="556"/>
    </row>
    <row r="22" spans="2:9" x14ac:dyDescent="0.25">
      <c r="B22" s="556"/>
    </row>
    <row r="23" spans="2:9" ht="18" x14ac:dyDescent="0.25">
      <c r="I23" s="554" t="s">
        <v>4245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C7:J205"/>
  <sheetViews>
    <sheetView topLeftCell="A133" workbookViewId="0">
      <selection activeCell="D31" sqref="D31"/>
    </sheetView>
  </sheetViews>
  <sheetFormatPr baseColWidth="10" defaultRowHeight="15" x14ac:dyDescent="0.25"/>
  <cols>
    <col min="4" max="4" width="14.5703125" bestFit="1" customWidth="1"/>
    <col min="5" max="5" width="7.5703125" bestFit="1" customWidth="1"/>
    <col min="6" max="6" width="85.140625" bestFit="1" customWidth="1"/>
    <col min="7" max="7" width="14.85546875" bestFit="1" customWidth="1"/>
    <col min="9" max="10" width="14.85546875" bestFit="1" customWidth="1"/>
  </cols>
  <sheetData>
    <row r="7" spans="3:10" x14ac:dyDescent="0.25">
      <c r="C7" s="24" t="s">
        <v>2092</v>
      </c>
      <c r="D7" s="24" t="s">
        <v>2098</v>
      </c>
      <c r="E7" s="24" t="s">
        <v>2099</v>
      </c>
      <c r="F7" s="431" t="s">
        <v>776</v>
      </c>
      <c r="G7" s="24" t="s">
        <v>925</v>
      </c>
      <c r="H7" s="24" t="s">
        <v>975</v>
      </c>
      <c r="I7" s="24" t="s">
        <v>976</v>
      </c>
      <c r="J7" s="24" t="s">
        <v>977</v>
      </c>
    </row>
    <row r="8" spans="3:10" x14ac:dyDescent="0.25">
      <c r="C8" s="24" t="s">
        <v>1872</v>
      </c>
      <c r="D8" s="24" t="s">
        <v>2063</v>
      </c>
      <c r="E8" s="24" t="s">
        <v>2093</v>
      </c>
      <c r="F8" s="24" t="s">
        <v>1309</v>
      </c>
      <c r="G8" s="438">
        <v>134911.65327210104</v>
      </c>
      <c r="H8" s="438">
        <v>0</v>
      </c>
      <c r="I8" s="438">
        <v>216887.22050289428</v>
      </c>
      <c r="J8" s="438">
        <v>226160.52704709634</v>
      </c>
    </row>
    <row r="9" spans="3:10" x14ac:dyDescent="0.25">
      <c r="C9" s="24">
        <v>230</v>
      </c>
      <c r="D9" s="24" t="s">
        <v>2063</v>
      </c>
      <c r="E9" s="24" t="s">
        <v>2093</v>
      </c>
      <c r="F9" s="24" t="s">
        <v>974</v>
      </c>
      <c r="G9" s="438">
        <v>9273.306544202067</v>
      </c>
      <c r="H9" s="438">
        <v>0</v>
      </c>
      <c r="I9" s="438">
        <v>220910.95576868099</v>
      </c>
      <c r="J9" s="438">
        <v>230184.26231288305</v>
      </c>
    </row>
    <row r="10" spans="3:10" x14ac:dyDescent="0.25">
      <c r="C10" s="24" t="s">
        <v>1871</v>
      </c>
      <c r="D10" s="24" t="s">
        <v>2063</v>
      </c>
      <c r="E10" s="24" t="s">
        <v>2093</v>
      </c>
      <c r="F10" s="24" t="s">
        <v>974</v>
      </c>
      <c r="G10" s="438">
        <v>9273.306544202067</v>
      </c>
      <c r="H10" s="438">
        <v>0</v>
      </c>
      <c r="I10" s="438">
        <v>220910.95576868099</v>
      </c>
      <c r="J10" s="438">
        <v>230184.26231288305</v>
      </c>
    </row>
    <row r="11" spans="3:10" x14ac:dyDescent="0.25">
      <c r="C11" s="24" t="s">
        <v>1872</v>
      </c>
      <c r="D11" s="24" t="s">
        <v>2063</v>
      </c>
      <c r="E11" s="24" t="s">
        <v>2093</v>
      </c>
      <c r="F11" s="24" t="s">
        <v>974</v>
      </c>
      <c r="G11" s="438">
        <v>9273.306544202067</v>
      </c>
      <c r="H11" s="438">
        <v>0</v>
      </c>
      <c r="I11" s="438">
        <v>221497.75049494155</v>
      </c>
      <c r="J11" s="438">
        <v>230771.0570391436</v>
      </c>
    </row>
    <row r="12" spans="3:10" x14ac:dyDescent="0.25">
      <c r="C12" s="24" t="s">
        <v>1872</v>
      </c>
      <c r="D12" s="24" t="s">
        <v>2063</v>
      </c>
      <c r="E12" s="24" t="s">
        <v>2093</v>
      </c>
      <c r="F12" s="24" t="s">
        <v>1296</v>
      </c>
      <c r="G12" s="438">
        <v>780420.98774397234</v>
      </c>
      <c r="H12" s="438">
        <v>0</v>
      </c>
      <c r="I12" s="438">
        <v>277751.14744603779</v>
      </c>
      <c r="J12" s="438">
        <v>281057.08122904581</v>
      </c>
    </row>
    <row r="13" spans="3:10" x14ac:dyDescent="0.25">
      <c r="C13" s="24" t="s">
        <v>1872</v>
      </c>
      <c r="D13" s="24" t="s">
        <v>2063</v>
      </c>
      <c r="E13" s="24" t="s">
        <v>2093</v>
      </c>
      <c r="F13" s="24" t="s">
        <v>1319</v>
      </c>
      <c r="G13" s="438">
        <v>61384.503099885187</v>
      </c>
      <c r="H13" s="438">
        <v>0</v>
      </c>
      <c r="I13" s="438">
        <v>233850.02603513229</v>
      </c>
      <c r="J13" s="438">
        <v>295234.52913501748</v>
      </c>
    </row>
    <row r="14" spans="3:10" x14ac:dyDescent="0.25">
      <c r="C14" s="24" t="s">
        <v>1872</v>
      </c>
      <c r="D14" s="24" t="s">
        <v>2063</v>
      </c>
      <c r="E14" s="24" t="s">
        <v>2093</v>
      </c>
      <c r="F14" s="24" t="s">
        <v>1308</v>
      </c>
      <c r="G14" s="438">
        <v>236440.44997129735</v>
      </c>
      <c r="H14" s="438">
        <v>0</v>
      </c>
      <c r="I14" s="438">
        <v>314271.72258357785</v>
      </c>
      <c r="J14" s="438">
        <v>317577.65636658587</v>
      </c>
    </row>
    <row r="15" spans="3:10" x14ac:dyDescent="0.25">
      <c r="C15" s="24" t="s">
        <v>1872</v>
      </c>
      <c r="D15" s="24" t="s">
        <v>2063</v>
      </c>
      <c r="E15" s="24" t="s">
        <v>2093</v>
      </c>
      <c r="F15" s="24" t="s">
        <v>1283</v>
      </c>
      <c r="G15" s="438">
        <v>479467.04156142363</v>
      </c>
      <c r="H15" s="438">
        <v>0</v>
      </c>
      <c r="I15" s="438">
        <v>366407.69435461052</v>
      </c>
      <c r="J15" s="438">
        <v>373019.56192062661</v>
      </c>
    </row>
    <row r="16" spans="3:10" x14ac:dyDescent="0.25">
      <c r="C16" s="24" t="s">
        <v>1872</v>
      </c>
      <c r="D16" s="24" t="s">
        <v>2063</v>
      </c>
      <c r="E16" s="24" t="s">
        <v>2093</v>
      </c>
      <c r="F16" s="24" t="s">
        <v>1174</v>
      </c>
      <c r="G16" s="438">
        <v>218835.75355109066</v>
      </c>
      <c r="H16" s="438">
        <v>0</v>
      </c>
      <c r="I16" s="438">
        <v>57132.356278457133</v>
      </c>
      <c r="J16" s="438">
        <v>395493.02310199174</v>
      </c>
    </row>
    <row r="17" spans="3:10" x14ac:dyDescent="0.25">
      <c r="C17" s="24" t="s">
        <v>1872</v>
      </c>
      <c r="D17" s="24" t="s">
        <v>2063</v>
      </c>
      <c r="E17" s="24" t="s">
        <v>2093</v>
      </c>
      <c r="F17" s="24" t="s">
        <v>1307</v>
      </c>
      <c r="G17" s="438">
        <v>295347.85845292761</v>
      </c>
      <c r="H17" s="438">
        <v>0</v>
      </c>
      <c r="I17" s="438">
        <v>208286.09375</v>
      </c>
      <c r="J17" s="438">
        <v>455117.78124999994</v>
      </c>
    </row>
    <row r="18" spans="3:10" x14ac:dyDescent="0.25">
      <c r="C18" s="24">
        <v>500</v>
      </c>
      <c r="D18" s="24" t="s">
        <v>2063</v>
      </c>
      <c r="E18" s="24" t="s">
        <v>2093</v>
      </c>
      <c r="F18" s="24" t="s">
        <v>1687</v>
      </c>
      <c r="G18" s="438">
        <v>301727.43028828932</v>
      </c>
      <c r="H18" s="438">
        <v>0</v>
      </c>
      <c r="I18" s="438">
        <v>164804.87388016484</v>
      </c>
      <c r="J18" s="438">
        <v>466532.30416845414</v>
      </c>
    </row>
    <row r="19" spans="3:10" x14ac:dyDescent="0.25">
      <c r="C19" s="24">
        <v>230</v>
      </c>
      <c r="D19" s="24" t="s">
        <v>2063</v>
      </c>
      <c r="E19" s="24" t="s">
        <v>2093</v>
      </c>
      <c r="F19" s="24" t="s">
        <v>1634</v>
      </c>
      <c r="G19" s="438">
        <v>301727.43028828932</v>
      </c>
      <c r="H19" s="438">
        <v>0</v>
      </c>
      <c r="I19" s="438">
        <v>164804.87388016484</v>
      </c>
      <c r="J19" s="438">
        <v>466532.30416845414</v>
      </c>
    </row>
    <row r="20" spans="3:10" x14ac:dyDescent="0.25">
      <c r="C20" s="24" t="s">
        <v>1872</v>
      </c>
      <c r="D20" s="24" t="s">
        <v>2063</v>
      </c>
      <c r="E20" s="24" t="s">
        <v>2093</v>
      </c>
      <c r="F20" s="24" t="s">
        <v>1318</v>
      </c>
      <c r="G20" s="438">
        <v>235422.33065442019</v>
      </c>
      <c r="H20" s="438">
        <v>0</v>
      </c>
      <c r="I20" s="438">
        <v>237084.7936017451</v>
      </c>
      <c r="J20" s="438">
        <v>472507.12425616529</v>
      </c>
    </row>
    <row r="21" spans="3:10" x14ac:dyDescent="0.25">
      <c r="C21" s="24" t="s">
        <v>1872</v>
      </c>
      <c r="D21" s="24" t="s">
        <v>2063</v>
      </c>
      <c r="E21" s="24" t="s">
        <v>2093</v>
      </c>
      <c r="F21" s="24" t="s">
        <v>1317</v>
      </c>
      <c r="G21" s="438">
        <v>281489.72445464984</v>
      </c>
      <c r="H21" s="438">
        <v>0</v>
      </c>
      <c r="I21" s="438">
        <v>237084.7936017451</v>
      </c>
      <c r="J21" s="438">
        <v>518574.51805639494</v>
      </c>
    </row>
    <row r="22" spans="3:10" x14ac:dyDescent="0.25">
      <c r="C22" s="24" t="s">
        <v>1872</v>
      </c>
      <c r="D22" s="24" t="s">
        <v>2063</v>
      </c>
      <c r="E22" s="24" t="s">
        <v>2093</v>
      </c>
      <c r="F22" s="24" t="s">
        <v>1321</v>
      </c>
      <c r="G22" s="438">
        <v>237833.39035591274</v>
      </c>
      <c r="H22" s="438">
        <v>0</v>
      </c>
      <c r="I22" s="438">
        <v>295783.99042028037</v>
      </c>
      <c r="J22" s="438">
        <v>533617.38077619311</v>
      </c>
    </row>
    <row r="23" spans="3:10" x14ac:dyDescent="0.25">
      <c r="C23" s="24">
        <v>230</v>
      </c>
      <c r="D23" s="24" t="s">
        <v>2063</v>
      </c>
      <c r="E23" s="24" t="s">
        <v>2093</v>
      </c>
      <c r="F23" s="24" t="s">
        <v>1644</v>
      </c>
      <c r="G23" s="438">
        <v>17025.558982491391</v>
      </c>
      <c r="H23" s="438">
        <v>0</v>
      </c>
      <c r="I23" s="438">
        <v>551527.64081374975</v>
      </c>
      <c r="J23" s="438">
        <v>568553.19979624113</v>
      </c>
    </row>
    <row r="24" spans="3:10" x14ac:dyDescent="0.25">
      <c r="C24" s="24" t="s">
        <v>1871</v>
      </c>
      <c r="D24" s="24" t="s">
        <v>2063</v>
      </c>
      <c r="E24" s="24" t="s">
        <v>2093</v>
      </c>
      <c r="F24" s="24" t="s">
        <v>1179</v>
      </c>
      <c r="G24" s="438">
        <v>17025.558982491391</v>
      </c>
      <c r="H24" s="438">
        <v>0</v>
      </c>
      <c r="I24" s="438">
        <v>551527.64081374975</v>
      </c>
      <c r="J24" s="438">
        <v>568553.19979624113</v>
      </c>
    </row>
    <row r="25" spans="3:10" x14ac:dyDescent="0.25">
      <c r="C25" s="24" t="s">
        <v>1872</v>
      </c>
      <c r="D25" s="24" t="s">
        <v>2063</v>
      </c>
      <c r="E25" s="24" t="s">
        <v>2093</v>
      </c>
      <c r="F25" s="24" t="s">
        <v>1316</v>
      </c>
      <c r="G25" s="438">
        <v>17025.558982491391</v>
      </c>
      <c r="H25" s="438">
        <v>0</v>
      </c>
      <c r="I25" s="438">
        <v>551527.64081374975</v>
      </c>
      <c r="J25" s="438">
        <v>568553.19979624113</v>
      </c>
    </row>
    <row r="26" spans="3:10" x14ac:dyDescent="0.25">
      <c r="C26" s="24">
        <v>230</v>
      </c>
      <c r="D26" s="24" t="s">
        <v>2063</v>
      </c>
      <c r="E26" s="24" t="s">
        <v>2093</v>
      </c>
      <c r="F26" s="24" t="s">
        <v>1645</v>
      </c>
      <c r="G26" s="438">
        <v>218835.75355109066</v>
      </c>
      <c r="H26" s="438">
        <v>0</v>
      </c>
      <c r="I26" s="438">
        <v>395493.02310199174</v>
      </c>
      <c r="J26" s="438">
        <v>614328.77665308234</v>
      </c>
    </row>
    <row r="27" spans="3:10" x14ac:dyDescent="0.25">
      <c r="C27" s="24" t="s">
        <v>1871</v>
      </c>
      <c r="D27" s="24" t="s">
        <v>2063</v>
      </c>
      <c r="E27" s="24" t="s">
        <v>2093</v>
      </c>
      <c r="F27" s="24" t="s">
        <v>1174</v>
      </c>
      <c r="G27" s="438">
        <v>218835.75355109066</v>
      </c>
      <c r="H27" s="438">
        <v>0</v>
      </c>
      <c r="I27" s="438">
        <v>395493.02310199174</v>
      </c>
      <c r="J27" s="438">
        <v>614328.77665308234</v>
      </c>
    </row>
    <row r="28" spans="3:10" x14ac:dyDescent="0.25">
      <c r="C28" s="24" t="s">
        <v>1872</v>
      </c>
      <c r="D28" s="24" t="s">
        <v>2063</v>
      </c>
      <c r="E28" s="24" t="s">
        <v>2093</v>
      </c>
      <c r="F28" s="24" t="s">
        <v>1312</v>
      </c>
      <c r="G28" s="438">
        <v>354540.64546498278</v>
      </c>
      <c r="H28" s="438">
        <v>0</v>
      </c>
      <c r="I28" s="438">
        <v>297046.33873895853</v>
      </c>
      <c r="J28" s="438">
        <v>651586.98420394131</v>
      </c>
    </row>
    <row r="29" spans="3:10" x14ac:dyDescent="0.25">
      <c r="C29" s="24" t="s">
        <v>1872</v>
      </c>
      <c r="D29" s="24" t="s">
        <v>2063</v>
      </c>
      <c r="E29" s="24" t="s">
        <v>2093</v>
      </c>
      <c r="F29" s="24" t="s">
        <v>1171</v>
      </c>
      <c r="G29" s="438">
        <v>302429.44890929968</v>
      </c>
      <c r="H29" s="438">
        <v>0</v>
      </c>
      <c r="I29" s="438">
        <v>353378.63245997217</v>
      </c>
      <c r="J29" s="438">
        <v>655808.08136927185</v>
      </c>
    </row>
    <row r="30" spans="3:10" x14ac:dyDescent="0.25">
      <c r="C30" s="24" t="s">
        <v>1872</v>
      </c>
      <c r="D30" s="24" t="s">
        <v>2063</v>
      </c>
      <c r="E30" s="24" t="s">
        <v>2093</v>
      </c>
      <c r="F30" s="24" t="s">
        <v>1172</v>
      </c>
      <c r="G30" s="438">
        <v>192250.6016073479</v>
      </c>
      <c r="H30" s="438">
        <v>0</v>
      </c>
      <c r="I30" s="438">
        <v>481112.50295622018</v>
      </c>
      <c r="J30" s="438">
        <v>673363.10456356802</v>
      </c>
    </row>
    <row r="31" spans="3:10" x14ac:dyDescent="0.25">
      <c r="C31" s="24" t="s">
        <v>1871</v>
      </c>
      <c r="D31" s="24" t="s">
        <v>1605</v>
      </c>
      <c r="E31" s="24" t="s">
        <v>2093</v>
      </c>
      <c r="F31" s="24" t="s">
        <v>1609</v>
      </c>
      <c r="G31" s="438">
        <v>151512.49999999997</v>
      </c>
      <c r="H31" s="438">
        <v>0</v>
      </c>
      <c r="I31" s="438">
        <v>611286.09375</v>
      </c>
      <c r="J31" s="438">
        <v>762798.59375</v>
      </c>
    </row>
    <row r="32" spans="3:10" x14ac:dyDescent="0.25">
      <c r="C32" s="24" t="s">
        <v>1872</v>
      </c>
      <c r="D32" s="24" t="s">
        <v>1605</v>
      </c>
      <c r="E32" s="24" t="s">
        <v>2093</v>
      </c>
      <c r="F32" s="24" t="s">
        <v>1609</v>
      </c>
      <c r="G32" s="438">
        <v>151512.49999999997</v>
      </c>
      <c r="H32" s="438">
        <v>0</v>
      </c>
      <c r="I32" s="438">
        <v>611286.09375</v>
      </c>
      <c r="J32" s="438">
        <v>762798.59375</v>
      </c>
    </row>
    <row r="33" spans="3:10" x14ac:dyDescent="0.25">
      <c r="C33" s="24" t="s">
        <v>1872</v>
      </c>
      <c r="D33" s="24" t="s">
        <v>2063</v>
      </c>
      <c r="E33" s="24" t="s">
        <v>2093</v>
      </c>
      <c r="F33" s="24" t="s">
        <v>1291</v>
      </c>
      <c r="G33" s="438">
        <v>1158585.686752009</v>
      </c>
      <c r="H33" s="438">
        <v>0</v>
      </c>
      <c r="I33" s="438">
        <v>760299.8181671605</v>
      </c>
      <c r="J33" s="438">
        <v>770217.61951618455</v>
      </c>
    </row>
    <row r="34" spans="3:10" x14ac:dyDescent="0.25">
      <c r="C34" s="24" t="s">
        <v>1872</v>
      </c>
      <c r="D34" s="24" t="s">
        <v>2063</v>
      </c>
      <c r="E34" s="24" t="s">
        <v>2093</v>
      </c>
      <c r="F34" s="24" t="s">
        <v>1297</v>
      </c>
      <c r="G34" s="438">
        <v>1158585.686752009</v>
      </c>
      <c r="H34" s="438">
        <v>0</v>
      </c>
      <c r="I34" s="438">
        <v>760299.8181671605</v>
      </c>
      <c r="J34" s="438">
        <v>770217.61951618455</v>
      </c>
    </row>
    <row r="35" spans="3:10" x14ac:dyDescent="0.25">
      <c r="C35" s="24" t="s">
        <v>1872</v>
      </c>
      <c r="D35" s="24" t="s">
        <v>2063</v>
      </c>
      <c r="E35" s="24" t="s">
        <v>2093</v>
      </c>
      <c r="F35" s="24" t="s">
        <v>1295</v>
      </c>
      <c r="G35" s="438">
        <v>1155279.752969001</v>
      </c>
      <c r="H35" s="438">
        <v>0</v>
      </c>
      <c r="I35" s="438">
        <v>786668.59798798687</v>
      </c>
      <c r="J35" s="438">
        <v>793280.46555400291</v>
      </c>
    </row>
    <row r="36" spans="3:10" x14ac:dyDescent="0.25">
      <c r="C36" s="24" t="s">
        <v>1872</v>
      </c>
      <c r="D36" s="24" t="s">
        <v>2063</v>
      </c>
      <c r="E36" s="24" t="s">
        <v>2093</v>
      </c>
      <c r="F36" s="24" t="s">
        <v>1304</v>
      </c>
      <c r="G36" s="438">
        <v>368238.36621699191</v>
      </c>
      <c r="H36" s="438">
        <v>0</v>
      </c>
      <c r="I36" s="438">
        <v>456565.74541567347</v>
      </c>
      <c r="J36" s="438">
        <v>824804.11163266539</v>
      </c>
    </row>
    <row r="37" spans="3:10" x14ac:dyDescent="0.25">
      <c r="C37" s="24" t="s">
        <v>1872</v>
      </c>
      <c r="D37" s="24" t="s">
        <v>2063</v>
      </c>
      <c r="E37" s="24" t="s">
        <v>2093</v>
      </c>
      <c r="F37" s="24" t="s">
        <v>1294</v>
      </c>
      <c r="G37" s="438">
        <v>966197.40346498275</v>
      </c>
      <c r="H37" s="438">
        <v>0</v>
      </c>
      <c r="I37" s="438">
        <v>949276.07354974945</v>
      </c>
      <c r="J37" s="438">
        <v>952582.00733275746</v>
      </c>
    </row>
    <row r="38" spans="3:10" x14ac:dyDescent="0.25">
      <c r="C38" s="24" t="s">
        <v>1872</v>
      </c>
      <c r="D38" s="24" t="s">
        <v>2063</v>
      </c>
      <c r="E38" s="24" t="s">
        <v>2093</v>
      </c>
      <c r="F38" s="24" t="s">
        <v>1311</v>
      </c>
      <c r="G38" s="438">
        <v>751864.54501239944</v>
      </c>
      <c r="H38" s="438">
        <v>0</v>
      </c>
      <c r="I38" s="438">
        <v>257095.60325305714</v>
      </c>
      <c r="J38" s="438">
        <v>1008960.1482654565</v>
      </c>
    </row>
    <row r="39" spans="3:10" x14ac:dyDescent="0.25">
      <c r="C39" s="24" t="s">
        <v>1872</v>
      </c>
      <c r="D39" s="24" t="s">
        <v>2063</v>
      </c>
      <c r="E39" s="24" t="s">
        <v>2093</v>
      </c>
      <c r="F39" s="24" t="s">
        <v>1290</v>
      </c>
      <c r="G39" s="438">
        <v>1449296.1051974744</v>
      </c>
      <c r="H39" s="438">
        <v>0</v>
      </c>
      <c r="I39" s="438">
        <v>1015198.0231018154</v>
      </c>
      <c r="J39" s="438">
        <v>1020156.9237763274</v>
      </c>
    </row>
    <row r="40" spans="3:10" x14ac:dyDescent="0.25">
      <c r="C40" s="24" t="s">
        <v>1872</v>
      </c>
      <c r="D40" s="24" t="s">
        <v>2063</v>
      </c>
      <c r="E40" s="24" t="s">
        <v>2093</v>
      </c>
      <c r="F40" s="24" t="s">
        <v>1301</v>
      </c>
      <c r="G40" s="438">
        <v>1371116.7046498277</v>
      </c>
      <c r="H40" s="438">
        <v>0</v>
      </c>
      <c r="I40" s="438">
        <v>1059145.9894698593</v>
      </c>
      <c r="J40" s="438">
        <v>1065757.8570358753</v>
      </c>
    </row>
    <row r="41" spans="3:10" x14ac:dyDescent="0.25">
      <c r="C41" s="24" t="s">
        <v>1872</v>
      </c>
      <c r="D41" s="24" t="s">
        <v>2063</v>
      </c>
      <c r="E41" s="24" t="s">
        <v>2093</v>
      </c>
      <c r="F41" s="24" t="s">
        <v>1299</v>
      </c>
      <c r="G41" s="438">
        <v>574329.67698048218</v>
      </c>
      <c r="H41" s="438">
        <v>0</v>
      </c>
      <c r="I41" s="438">
        <v>513698.10169413063</v>
      </c>
      <c r="J41" s="438">
        <v>1088027.7786746128</v>
      </c>
    </row>
    <row r="42" spans="3:10" x14ac:dyDescent="0.25">
      <c r="C42" s="24" t="s">
        <v>1872</v>
      </c>
      <c r="D42" s="24" t="s">
        <v>1605</v>
      </c>
      <c r="E42" s="24" t="s">
        <v>2093</v>
      </c>
      <c r="F42" s="24" t="s">
        <v>1619</v>
      </c>
      <c r="G42" s="438">
        <v>301581.17499999999</v>
      </c>
      <c r="H42" s="438">
        <v>0</v>
      </c>
      <c r="I42" s="438">
        <v>841584.21884283971</v>
      </c>
      <c r="J42" s="438">
        <v>1143165.3938428396</v>
      </c>
    </row>
    <row r="43" spans="3:10" x14ac:dyDescent="0.25">
      <c r="C43" s="24" t="s">
        <v>1872</v>
      </c>
      <c r="D43" s="24" t="s">
        <v>2063</v>
      </c>
      <c r="E43" s="24" t="s">
        <v>2093</v>
      </c>
      <c r="F43" s="24" t="s">
        <v>1306</v>
      </c>
      <c r="G43" s="438">
        <v>787032.85530998837</v>
      </c>
      <c r="H43" s="438">
        <v>0</v>
      </c>
      <c r="I43" s="438">
        <v>591979.10697755206</v>
      </c>
      <c r="J43" s="438">
        <v>1379011.9622875405</v>
      </c>
    </row>
    <row r="44" spans="3:10" x14ac:dyDescent="0.25">
      <c r="C44" s="24" t="s">
        <v>1872</v>
      </c>
      <c r="D44" s="24" t="s">
        <v>2063</v>
      </c>
      <c r="E44" s="24" t="s">
        <v>2093</v>
      </c>
      <c r="F44" s="24" t="s">
        <v>1314</v>
      </c>
      <c r="G44" s="438">
        <v>909029.41302296193</v>
      </c>
      <c r="H44" s="438">
        <v>0</v>
      </c>
      <c r="I44" s="438">
        <v>617379.55222384562</v>
      </c>
      <c r="J44" s="438">
        <v>1526408.9652468076</v>
      </c>
    </row>
    <row r="45" spans="3:10" x14ac:dyDescent="0.25">
      <c r="C45" s="24" t="s">
        <v>1872</v>
      </c>
      <c r="D45" s="24" t="s">
        <v>2063</v>
      </c>
      <c r="E45" s="24" t="s">
        <v>2093</v>
      </c>
      <c r="F45" s="24" t="s">
        <v>1315</v>
      </c>
      <c r="G45" s="438">
        <v>909029.41302296193</v>
      </c>
      <c r="H45" s="438">
        <v>0</v>
      </c>
      <c r="I45" s="438">
        <v>617379.55222384562</v>
      </c>
      <c r="J45" s="438">
        <v>1526408.9652468076</v>
      </c>
    </row>
    <row r="46" spans="3:10" x14ac:dyDescent="0.25">
      <c r="C46" s="24" t="s">
        <v>1871</v>
      </c>
      <c r="D46" s="24" t="s">
        <v>2063</v>
      </c>
      <c r="E46" s="24" t="s">
        <v>2093</v>
      </c>
      <c r="F46" s="24" t="s">
        <v>1283</v>
      </c>
      <c r="G46" s="438">
        <v>936807.3754305396</v>
      </c>
      <c r="H46" s="438">
        <v>0</v>
      </c>
      <c r="I46" s="438">
        <v>773010.19119379565</v>
      </c>
      <c r="J46" s="438">
        <v>1709817.5666243352</v>
      </c>
    </row>
    <row r="47" spans="3:10" x14ac:dyDescent="0.25">
      <c r="C47" s="24" t="s">
        <v>1872</v>
      </c>
      <c r="D47" s="24" t="s">
        <v>1605</v>
      </c>
      <c r="E47" s="24" t="s">
        <v>2093</v>
      </c>
      <c r="F47" s="24" t="s">
        <v>1617</v>
      </c>
      <c r="G47" s="438">
        <v>394538.54999999993</v>
      </c>
      <c r="H47" s="438">
        <v>0</v>
      </c>
      <c r="I47" s="438">
        <v>1419480.6394774157</v>
      </c>
      <c r="J47" s="438">
        <v>1814019.1894774158</v>
      </c>
    </row>
    <row r="48" spans="3:10" x14ac:dyDescent="0.25">
      <c r="C48" s="24" t="s">
        <v>1871</v>
      </c>
      <c r="D48" s="24" t="s">
        <v>2063</v>
      </c>
      <c r="E48" s="24" t="s">
        <v>2093</v>
      </c>
      <c r="F48" s="24" t="s">
        <v>1280</v>
      </c>
      <c r="G48" s="438">
        <v>1269181.5277267508</v>
      </c>
      <c r="H48" s="438">
        <v>0</v>
      </c>
      <c r="I48" s="438">
        <v>781060</v>
      </c>
      <c r="J48" s="438">
        <v>1841755.75</v>
      </c>
    </row>
    <row r="49" spans="3:10" x14ac:dyDescent="0.25">
      <c r="C49" s="24" t="s">
        <v>1872</v>
      </c>
      <c r="D49" s="24" t="s">
        <v>1605</v>
      </c>
      <c r="E49" s="24" t="s">
        <v>2093</v>
      </c>
      <c r="F49" s="24" t="s">
        <v>1616</v>
      </c>
      <c r="G49" s="438">
        <v>227696.55</v>
      </c>
      <c r="H49" s="438">
        <v>0</v>
      </c>
      <c r="I49" s="438">
        <v>1636144.1136718728</v>
      </c>
      <c r="J49" s="438">
        <v>1863840.6636718728</v>
      </c>
    </row>
    <row r="50" spans="3:10" x14ac:dyDescent="0.25">
      <c r="C50" s="24">
        <v>230</v>
      </c>
      <c r="D50" s="24" t="s">
        <v>2063</v>
      </c>
      <c r="E50" s="24" t="s">
        <v>2093</v>
      </c>
      <c r="F50" s="24" t="s">
        <v>1640</v>
      </c>
      <c r="G50" s="438">
        <v>1148023.7615304249</v>
      </c>
      <c r="H50" s="438">
        <v>0</v>
      </c>
      <c r="I50" s="438">
        <v>843800.95426644397</v>
      </c>
      <c r="J50" s="438">
        <v>1991824.7157968688</v>
      </c>
    </row>
    <row r="51" spans="3:10" x14ac:dyDescent="0.25">
      <c r="C51" s="24" t="s">
        <v>1872</v>
      </c>
      <c r="D51" s="24" t="s">
        <v>1605</v>
      </c>
      <c r="E51" s="24" t="s">
        <v>2093</v>
      </c>
      <c r="F51" s="24" t="s">
        <v>1614</v>
      </c>
      <c r="G51" s="438">
        <v>1201753.5808381171</v>
      </c>
      <c r="H51" s="438">
        <v>0</v>
      </c>
      <c r="I51" s="438">
        <v>933874.948215732</v>
      </c>
      <c r="J51" s="438">
        <v>2135628.5290538492</v>
      </c>
    </row>
    <row r="52" spans="3:10" x14ac:dyDescent="0.25">
      <c r="C52" s="24" t="s">
        <v>1871</v>
      </c>
      <c r="D52" s="24" t="s">
        <v>1605</v>
      </c>
      <c r="E52" s="24" t="s">
        <v>2093</v>
      </c>
      <c r="F52" s="24" t="s">
        <v>1610</v>
      </c>
      <c r="G52" s="438">
        <v>151512.49999999997</v>
      </c>
      <c r="H52" s="438">
        <v>0</v>
      </c>
      <c r="I52" s="438">
        <v>2037620.3125</v>
      </c>
      <c r="J52" s="438">
        <v>2189132.8125</v>
      </c>
    </row>
    <row r="53" spans="3:10" x14ac:dyDescent="0.25">
      <c r="C53" s="24" t="s">
        <v>1872</v>
      </c>
      <c r="D53" s="24" t="s">
        <v>1605</v>
      </c>
      <c r="E53" s="24" t="s">
        <v>2093</v>
      </c>
      <c r="F53" s="24" t="s">
        <v>1610</v>
      </c>
      <c r="G53" s="438">
        <v>151512.49999999997</v>
      </c>
      <c r="H53" s="438">
        <v>0</v>
      </c>
      <c r="I53" s="438">
        <v>2037620.3125</v>
      </c>
      <c r="J53" s="438">
        <v>2189132.8125</v>
      </c>
    </row>
    <row r="54" spans="3:10" x14ac:dyDescent="0.25">
      <c r="C54" s="24" t="s">
        <v>1872</v>
      </c>
      <c r="D54" s="24" t="s">
        <v>2063</v>
      </c>
      <c r="E54" s="24" t="s">
        <v>2093</v>
      </c>
      <c r="F54" s="24" t="s">
        <v>1305</v>
      </c>
      <c r="G54" s="438">
        <v>969503.33724799077</v>
      </c>
      <c r="H54" s="438">
        <v>0</v>
      </c>
      <c r="I54" s="438">
        <v>285661.78139228566</v>
      </c>
      <c r="J54" s="438">
        <v>2223074.3902728586</v>
      </c>
    </row>
    <row r="55" spans="3:10" x14ac:dyDescent="0.25">
      <c r="C55" s="24" t="s">
        <v>1872</v>
      </c>
      <c r="D55" s="24" t="s">
        <v>2063</v>
      </c>
      <c r="E55" s="24" t="s">
        <v>2093</v>
      </c>
      <c r="F55" s="24" t="s">
        <v>1298</v>
      </c>
      <c r="G55" s="438">
        <v>1263193.9630884039</v>
      </c>
      <c r="H55" s="438">
        <v>0</v>
      </c>
      <c r="I55" s="438">
        <v>966855.2600969671</v>
      </c>
      <c r="J55" s="438">
        <v>2230049.2231853711</v>
      </c>
    </row>
    <row r="56" spans="3:10" x14ac:dyDescent="0.25">
      <c r="C56" s="24" t="s">
        <v>1872</v>
      </c>
      <c r="D56" s="24" t="s">
        <v>1605</v>
      </c>
      <c r="E56" s="24" t="s">
        <v>2093</v>
      </c>
      <c r="F56" s="24" t="s">
        <v>1618</v>
      </c>
      <c r="G56" s="438">
        <v>400064.29999999993</v>
      </c>
      <c r="H56" s="438">
        <v>0</v>
      </c>
      <c r="I56" s="438">
        <v>1841381.1166106376</v>
      </c>
      <c r="J56" s="438">
        <v>2241445.4166106377</v>
      </c>
    </row>
    <row r="57" spans="3:10" x14ac:dyDescent="0.25">
      <c r="C57" s="24" t="s">
        <v>1871</v>
      </c>
      <c r="D57" s="24" t="s">
        <v>2063</v>
      </c>
      <c r="E57" s="24" t="s">
        <v>2093</v>
      </c>
      <c r="F57" s="24" t="s">
        <v>1180</v>
      </c>
      <c r="G57" s="438">
        <v>0</v>
      </c>
      <c r="H57" s="438">
        <v>0</v>
      </c>
      <c r="I57" s="438">
        <v>1678812.3152592792</v>
      </c>
      <c r="J57" s="438">
        <v>2312178.0394314951</v>
      </c>
    </row>
    <row r="58" spans="3:10" x14ac:dyDescent="0.25">
      <c r="C58" s="24">
        <v>500</v>
      </c>
      <c r="D58" s="24" t="s">
        <v>2063</v>
      </c>
      <c r="E58" s="24" t="s">
        <v>2093</v>
      </c>
      <c r="F58" s="24" t="s">
        <v>136</v>
      </c>
      <c r="G58" s="438">
        <v>1327184.0439644088</v>
      </c>
      <c r="H58" s="438">
        <v>0</v>
      </c>
      <c r="I58" s="438">
        <v>1089909.5659274901</v>
      </c>
      <c r="J58" s="438">
        <v>2417093.6098918989</v>
      </c>
    </row>
    <row r="59" spans="3:10" x14ac:dyDescent="0.25">
      <c r="C59" s="24">
        <v>230</v>
      </c>
      <c r="D59" s="24" t="s">
        <v>2063</v>
      </c>
      <c r="E59" s="24" t="s">
        <v>2093</v>
      </c>
      <c r="F59" s="24" t="s">
        <v>1686</v>
      </c>
      <c r="G59" s="438">
        <v>1954569.2272801376</v>
      </c>
      <c r="H59" s="438">
        <v>0</v>
      </c>
      <c r="I59" s="438">
        <v>760299.8181671605</v>
      </c>
      <c r="J59" s="438">
        <v>2714869.0454472983</v>
      </c>
    </row>
    <row r="60" spans="3:10" x14ac:dyDescent="0.25">
      <c r="C60" s="24" t="s">
        <v>1871</v>
      </c>
      <c r="D60" s="24" t="s">
        <v>2063</v>
      </c>
      <c r="E60" s="24" t="s">
        <v>2093</v>
      </c>
      <c r="F60" s="24" t="s">
        <v>1181</v>
      </c>
      <c r="G60" s="438">
        <v>46366.532721010342</v>
      </c>
      <c r="H60" s="438">
        <v>0</v>
      </c>
      <c r="I60" s="438">
        <v>2841803.0962278228</v>
      </c>
      <c r="J60" s="438">
        <v>2888169.6289488333</v>
      </c>
    </row>
    <row r="61" spans="3:10" x14ac:dyDescent="0.25">
      <c r="C61" s="24" t="s">
        <v>1872</v>
      </c>
      <c r="D61" s="24" t="s">
        <v>1605</v>
      </c>
      <c r="E61" s="24" t="s">
        <v>2093</v>
      </c>
      <c r="F61" s="24" t="s">
        <v>1608</v>
      </c>
      <c r="G61" s="438">
        <v>606049.99999999988</v>
      </c>
      <c r="H61" s="438">
        <v>0</v>
      </c>
      <c r="I61" s="438">
        <v>2417363.6668749996</v>
      </c>
      <c r="J61" s="438">
        <v>3023413.6668749996</v>
      </c>
    </row>
    <row r="62" spans="3:10" x14ac:dyDescent="0.25">
      <c r="C62" s="24" t="s">
        <v>1872</v>
      </c>
      <c r="D62" s="24" t="s">
        <v>1605</v>
      </c>
      <c r="E62" s="24" t="s">
        <v>2093</v>
      </c>
      <c r="F62" s="24" t="s">
        <v>1606</v>
      </c>
      <c r="G62" s="438">
        <v>1453011.2191446612</v>
      </c>
      <c r="H62" s="438">
        <v>0</v>
      </c>
      <c r="I62" s="438">
        <v>1655300.1532523753</v>
      </c>
      <c r="J62" s="438">
        <v>3108311.3723970363</v>
      </c>
    </row>
    <row r="63" spans="3:10" x14ac:dyDescent="0.25">
      <c r="C63" s="24" t="s">
        <v>1871</v>
      </c>
      <c r="D63" s="24" t="s">
        <v>2063</v>
      </c>
      <c r="E63" s="24" t="s">
        <v>2093</v>
      </c>
      <c r="F63" s="24" t="s">
        <v>1731</v>
      </c>
      <c r="G63" s="438">
        <v>1231363.487944891</v>
      </c>
      <c r="H63" s="438">
        <v>0</v>
      </c>
      <c r="I63" s="438">
        <v>1891893.6414770356</v>
      </c>
      <c r="J63" s="438">
        <v>3123257.1294219266</v>
      </c>
    </row>
    <row r="64" spans="3:10" x14ac:dyDescent="0.25">
      <c r="C64" s="24">
        <v>500</v>
      </c>
      <c r="D64" s="24" t="s">
        <v>2063</v>
      </c>
      <c r="E64" s="24" t="s">
        <v>2093</v>
      </c>
      <c r="F64" s="24" t="s">
        <v>1709</v>
      </c>
      <c r="G64" s="438">
        <v>2496422.4386176807</v>
      </c>
      <c r="H64" s="438">
        <v>0</v>
      </c>
      <c r="I64" s="438">
        <v>760299.8181671605</v>
      </c>
      <c r="J64" s="438">
        <v>3256722.2567848414</v>
      </c>
    </row>
    <row r="65" spans="3:10" x14ac:dyDescent="0.25">
      <c r="C65" s="24">
        <v>230</v>
      </c>
      <c r="D65" s="24" t="s">
        <v>2063</v>
      </c>
      <c r="E65" s="24" t="s">
        <v>2093</v>
      </c>
      <c r="F65" s="24" t="s">
        <v>1730</v>
      </c>
      <c r="G65" s="438">
        <v>1755116.0795903557</v>
      </c>
      <c r="H65" s="438">
        <v>0</v>
      </c>
      <c r="I65" s="438">
        <v>1648048.7388016484</v>
      </c>
      <c r="J65" s="438">
        <v>3403164.8183920039</v>
      </c>
    </row>
    <row r="66" spans="3:10" x14ac:dyDescent="0.25">
      <c r="C66" s="24" t="s">
        <v>1871</v>
      </c>
      <c r="D66" s="24" t="s">
        <v>1605</v>
      </c>
      <c r="E66" s="24" t="s">
        <v>2093</v>
      </c>
      <c r="F66" s="24" t="s">
        <v>1608</v>
      </c>
      <c r="G66" s="438">
        <v>725172.57175660145</v>
      </c>
      <c r="H66" s="438">
        <v>0</v>
      </c>
      <c r="I66" s="438">
        <v>3076164.2747110571</v>
      </c>
      <c r="J66" s="438">
        <v>3801336.8464676584</v>
      </c>
    </row>
    <row r="67" spans="3:10" x14ac:dyDescent="0.25">
      <c r="C67" s="24" t="s">
        <v>1871</v>
      </c>
      <c r="D67" s="24" t="s">
        <v>2063</v>
      </c>
      <c r="E67" s="24" t="s">
        <v>2093</v>
      </c>
      <c r="F67" s="24" t="s">
        <v>1278</v>
      </c>
      <c r="G67" s="438">
        <v>1649751.1481056258</v>
      </c>
      <c r="H67" s="438">
        <v>0</v>
      </c>
      <c r="I67" s="438">
        <v>2225626.9782275786</v>
      </c>
      <c r="J67" s="438">
        <v>3875378.1263332041</v>
      </c>
    </row>
    <row r="68" spans="3:10" x14ac:dyDescent="0.25">
      <c r="C68" s="24">
        <v>500</v>
      </c>
      <c r="D68" s="24" t="s">
        <v>2063</v>
      </c>
      <c r="E68" s="24" t="s">
        <v>2093</v>
      </c>
      <c r="F68" s="24" t="s">
        <v>1729</v>
      </c>
      <c r="G68" s="438">
        <v>1884840.5491067737</v>
      </c>
      <c r="H68" s="438">
        <v>0</v>
      </c>
      <c r="I68" s="438">
        <v>2067312.3379527878</v>
      </c>
      <c r="J68" s="438">
        <v>3952152.8870595614</v>
      </c>
    </row>
    <row r="69" spans="3:10" x14ac:dyDescent="0.25">
      <c r="C69" s="24" t="s">
        <v>1871</v>
      </c>
      <c r="D69" s="24" t="s">
        <v>2063</v>
      </c>
      <c r="E69" s="24" t="s">
        <v>2093</v>
      </c>
      <c r="F69" s="24" t="s">
        <v>1279</v>
      </c>
      <c r="G69" s="438">
        <v>1649751.1481056258</v>
      </c>
      <c r="H69" s="438">
        <v>0</v>
      </c>
      <c r="I69" s="438">
        <v>2399199.872045828</v>
      </c>
      <c r="J69" s="438">
        <v>4048951.020151454</v>
      </c>
    </row>
    <row r="70" spans="3:10" x14ac:dyDescent="0.25">
      <c r="C70" s="24">
        <v>230</v>
      </c>
      <c r="D70" s="24" t="s">
        <v>2063</v>
      </c>
      <c r="E70" s="24" t="s">
        <v>2093</v>
      </c>
      <c r="F70" s="24" t="s">
        <v>1643</v>
      </c>
      <c r="G70" s="438">
        <v>2615009.4827049361</v>
      </c>
      <c r="H70" s="438">
        <v>0</v>
      </c>
      <c r="I70" s="438">
        <v>1665627.9253488658</v>
      </c>
      <c r="J70" s="438">
        <v>4280637.4080538023</v>
      </c>
    </row>
    <row r="71" spans="3:10" x14ac:dyDescent="0.25">
      <c r="C71" s="24" t="s">
        <v>1871</v>
      </c>
      <c r="D71" s="24" t="s">
        <v>2063</v>
      </c>
      <c r="E71" s="24" t="s">
        <v>2093</v>
      </c>
      <c r="F71" s="24" t="s">
        <v>1281</v>
      </c>
      <c r="G71" s="438">
        <v>1969734.0688863378</v>
      </c>
      <c r="H71" s="438">
        <v>0</v>
      </c>
      <c r="I71" s="438">
        <v>2342266.9448506045</v>
      </c>
      <c r="J71" s="438">
        <v>4312001.0137369428</v>
      </c>
    </row>
    <row r="72" spans="3:10" x14ac:dyDescent="0.25">
      <c r="C72" s="24">
        <v>230</v>
      </c>
      <c r="D72" s="24" t="s">
        <v>2063</v>
      </c>
      <c r="E72" s="24" t="s">
        <v>2093</v>
      </c>
      <c r="F72" s="24" t="s">
        <v>1707</v>
      </c>
      <c r="G72" s="438">
        <v>3068119.8366819746</v>
      </c>
      <c r="H72" s="438">
        <v>0</v>
      </c>
      <c r="I72" s="438">
        <v>1639259.1455280397</v>
      </c>
      <c r="J72" s="438">
        <v>4707378.982210014</v>
      </c>
    </row>
    <row r="73" spans="3:10" x14ac:dyDescent="0.25">
      <c r="C73" s="24" t="s">
        <v>1871</v>
      </c>
      <c r="D73" s="24" t="s">
        <v>2063</v>
      </c>
      <c r="E73" s="24" t="s">
        <v>2093</v>
      </c>
      <c r="F73" s="24" t="s">
        <v>1176</v>
      </c>
      <c r="G73" s="438">
        <v>2410174.2502870266</v>
      </c>
      <c r="H73" s="438">
        <v>0</v>
      </c>
      <c r="I73" s="438">
        <v>2333715.5530143976</v>
      </c>
      <c r="J73" s="438">
        <v>4743889.8033014238</v>
      </c>
    </row>
    <row r="74" spans="3:10" x14ac:dyDescent="0.25">
      <c r="C74" s="24" t="s">
        <v>1871</v>
      </c>
      <c r="D74" s="24" t="s">
        <v>2063</v>
      </c>
      <c r="E74" s="24" t="s">
        <v>2093</v>
      </c>
      <c r="F74" s="24" t="s">
        <v>1734</v>
      </c>
      <c r="G74" s="438">
        <v>2410174.2502870266</v>
      </c>
      <c r="H74" s="438">
        <v>0</v>
      </c>
      <c r="I74" s="438">
        <v>2333715.5530143976</v>
      </c>
      <c r="J74" s="438">
        <v>4743889.8033014238</v>
      </c>
    </row>
    <row r="75" spans="3:10" x14ac:dyDescent="0.25">
      <c r="C75" s="24" t="s">
        <v>1871</v>
      </c>
      <c r="D75" s="24" t="s">
        <v>1605</v>
      </c>
      <c r="E75" s="24" t="s">
        <v>2093</v>
      </c>
      <c r="F75" s="24" t="s">
        <v>1607</v>
      </c>
      <c r="G75" s="438">
        <v>2733532.8314409303</v>
      </c>
      <c r="H75" s="438">
        <v>0</v>
      </c>
      <c r="I75" s="438">
        <v>2035230.3225041155</v>
      </c>
      <c r="J75" s="438">
        <v>4768763.1539450455</v>
      </c>
    </row>
    <row r="76" spans="3:10" x14ac:dyDescent="0.25">
      <c r="C76" s="24">
        <v>230</v>
      </c>
      <c r="D76" s="24" t="s">
        <v>2063</v>
      </c>
      <c r="E76" s="24" t="s">
        <v>2093</v>
      </c>
      <c r="F76" s="24" t="s">
        <v>1646</v>
      </c>
      <c r="G76" s="438">
        <v>3089037.7299781856</v>
      </c>
      <c r="H76" s="438">
        <v>0</v>
      </c>
      <c r="I76" s="438">
        <v>1779892.63790578</v>
      </c>
      <c r="J76" s="438">
        <v>4868930.3678839654</v>
      </c>
    </row>
    <row r="77" spans="3:10" x14ac:dyDescent="0.25">
      <c r="C77" s="24">
        <v>500</v>
      </c>
      <c r="D77" s="24" t="s">
        <v>2063</v>
      </c>
      <c r="E77" s="24" t="s">
        <v>2093</v>
      </c>
      <c r="F77" s="24" t="s">
        <v>1689</v>
      </c>
      <c r="G77" s="438">
        <v>2077619.4180826633</v>
      </c>
      <c r="H77" s="438">
        <v>0</v>
      </c>
      <c r="I77" s="438">
        <v>3037683.4353591986</v>
      </c>
      <c r="J77" s="438">
        <v>5115302.8534418624</v>
      </c>
    </row>
    <row r="78" spans="3:10" x14ac:dyDescent="0.25">
      <c r="C78" s="24">
        <v>230</v>
      </c>
      <c r="D78" s="24" t="s">
        <v>2063</v>
      </c>
      <c r="E78" s="24" t="s">
        <v>2093</v>
      </c>
      <c r="F78" s="24" t="s">
        <v>1708</v>
      </c>
      <c r="G78" s="438">
        <v>2974913.8326061997</v>
      </c>
      <c r="H78" s="438">
        <v>0</v>
      </c>
      <c r="I78" s="438">
        <v>2179819.1318549803</v>
      </c>
      <c r="J78" s="438">
        <v>5154732.9644611795</v>
      </c>
    </row>
    <row r="79" spans="3:10" x14ac:dyDescent="0.25">
      <c r="C79" s="24">
        <v>230</v>
      </c>
      <c r="D79" s="24" t="s">
        <v>2063</v>
      </c>
      <c r="E79" s="24" t="s">
        <v>2093</v>
      </c>
      <c r="F79" s="24" t="s">
        <v>1658</v>
      </c>
      <c r="G79" s="438">
        <v>3302232.9978151545</v>
      </c>
      <c r="H79" s="438">
        <v>0</v>
      </c>
      <c r="I79" s="438">
        <v>1883170.3588706837</v>
      </c>
      <c r="J79" s="438">
        <v>5185403.3566858377</v>
      </c>
    </row>
    <row r="80" spans="3:10" x14ac:dyDescent="0.25">
      <c r="C80" s="24" t="s">
        <v>1871</v>
      </c>
      <c r="D80" s="24" t="s">
        <v>2063</v>
      </c>
      <c r="E80" s="24" t="s">
        <v>2093</v>
      </c>
      <c r="F80" s="24" t="s">
        <v>1175</v>
      </c>
      <c r="G80" s="438">
        <v>2698624.9434110215</v>
      </c>
      <c r="H80" s="438">
        <v>0</v>
      </c>
      <c r="I80" s="438">
        <v>2760852.4851187496</v>
      </c>
      <c r="J80" s="438">
        <v>5459477.428529771</v>
      </c>
    </row>
    <row r="81" spans="3:10" x14ac:dyDescent="0.25">
      <c r="C81" s="24">
        <v>230</v>
      </c>
      <c r="D81" s="24" t="s">
        <v>2063</v>
      </c>
      <c r="E81" s="24" t="s">
        <v>2093</v>
      </c>
      <c r="F81" s="24" t="s">
        <v>1659</v>
      </c>
      <c r="G81" s="438">
        <v>3660553.5626831222</v>
      </c>
      <c r="H81" s="438">
        <v>0</v>
      </c>
      <c r="I81" s="438">
        <v>1883170.3588706837</v>
      </c>
      <c r="J81" s="438">
        <v>5543723.9215538055</v>
      </c>
    </row>
    <row r="82" spans="3:10" x14ac:dyDescent="0.25">
      <c r="C82" s="24">
        <v>500</v>
      </c>
      <c r="D82" s="24" t="s">
        <v>2063</v>
      </c>
      <c r="E82" s="24" t="s">
        <v>2093</v>
      </c>
      <c r="F82" s="24" t="s">
        <v>1688</v>
      </c>
      <c r="G82" s="438">
        <v>3990368.7191159585</v>
      </c>
      <c r="H82" s="438">
        <v>0</v>
      </c>
      <c r="I82" s="438">
        <v>1639259.1455280397</v>
      </c>
      <c r="J82" s="438">
        <v>5629627.8646439984</v>
      </c>
    </row>
    <row r="83" spans="3:10" x14ac:dyDescent="0.25">
      <c r="C83" s="24">
        <v>230</v>
      </c>
      <c r="D83" s="24" t="s">
        <v>2063</v>
      </c>
      <c r="E83" s="24" t="s">
        <v>2093</v>
      </c>
      <c r="F83" s="24" t="s">
        <v>1657</v>
      </c>
      <c r="G83" s="438">
        <v>3199100.6609483347</v>
      </c>
      <c r="H83" s="438">
        <v>0</v>
      </c>
      <c r="I83" s="438">
        <v>2601719.6089882022</v>
      </c>
      <c r="J83" s="438">
        <v>5800820.2699365374</v>
      </c>
    </row>
    <row r="84" spans="3:10" x14ac:dyDescent="0.25">
      <c r="C84" s="24">
        <v>230</v>
      </c>
      <c r="D84" s="24" t="s">
        <v>2063</v>
      </c>
      <c r="E84" s="24" t="s">
        <v>2093</v>
      </c>
      <c r="F84" s="24" t="s">
        <v>1641</v>
      </c>
      <c r="G84" s="438">
        <v>2653973.7378757745</v>
      </c>
      <c r="H84" s="438">
        <v>0</v>
      </c>
      <c r="I84" s="438">
        <v>3171285.2531180521</v>
      </c>
      <c r="J84" s="438">
        <v>5825258.9909938267</v>
      </c>
    </row>
    <row r="85" spans="3:10" x14ac:dyDescent="0.25">
      <c r="C85" s="24">
        <v>500</v>
      </c>
      <c r="D85" s="24" t="s">
        <v>2063</v>
      </c>
      <c r="E85" s="24" t="s">
        <v>2093</v>
      </c>
      <c r="F85" s="24" t="s">
        <v>1690</v>
      </c>
      <c r="G85" s="438">
        <v>4309369.7283547642</v>
      </c>
      <c r="H85" s="438">
        <v>0</v>
      </c>
      <c r="I85" s="438">
        <v>1883170.3588706837</v>
      </c>
      <c r="J85" s="438">
        <v>6192540.0872254483</v>
      </c>
    </row>
    <row r="86" spans="3:10" x14ac:dyDescent="0.25">
      <c r="C86" s="24">
        <v>500</v>
      </c>
      <c r="D86" s="24" t="s">
        <v>2063</v>
      </c>
      <c r="E86" s="24" t="s">
        <v>2093</v>
      </c>
      <c r="F86" s="24" t="s">
        <v>1691</v>
      </c>
      <c r="G86" s="438">
        <v>4309369.7283547642</v>
      </c>
      <c r="H86" s="438">
        <v>0</v>
      </c>
      <c r="I86" s="438">
        <v>1883170.3588706837</v>
      </c>
      <c r="J86" s="438">
        <v>6192540.0872254483</v>
      </c>
    </row>
    <row r="87" spans="3:10" x14ac:dyDescent="0.25">
      <c r="C87" s="24">
        <v>230</v>
      </c>
      <c r="D87" s="24" t="s">
        <v>2063</v>
      </c>
      <c r="E87" s="24" t="s">
        <v>2093</v>
      </c>
      <c r="F87" s="24" t="s">
        <v>341</v>
      </c>
      <c r="G87" s="438">
        <v>3356254.9322617683</v>
      </c>
      <c r="H87" s="438">
        <v>0</v>
      </c>
      <c r="I87" s="438">
        <v>3187989.417223101</v>
      </c>
      <c r="J87" s="438">
        <v>6544244.3494848693</v>
      </c>
    </row>
    <row r="88" spans="3:10" x14ac:dyDescent="0.25">
      <c r="C88" s="24" t="s">
        <v>1871</v>
      </c>
      <c r="D88" s="24" t="s">
        <v>2063</v>
      </c>
      <c r="E88" s="24" t="s">
        <v>2093</v>
      </c>
      <c r="F88" s="24" t="s">
        <v>1173</v>
      </c>
      <c r="G88" s="438">
        <v>3356254.9322617683</v>
      </c>
      <c r="H88" s="438">
        <v>0</v>
      </c>
      <c r="I88" s="438">
        <v>3187989.417223101</v>
      </c>
      <c r="J88" s="438">
        <v>6544244.3494848693</v>
      </c>
    </row>
    <row r="89" spans="3:10" x14ac:dyDescent="0.25">
      <c r="C89" s="24">
        <v>500</v>
      </c>
      <c r="D89" s="24" t="s">
        <v>2063</v>
      </c>
      <c r="E89" s="24" t="s">
        <v>2093</v>
      </c>
      <c r="F89" s="24" t="s">
        <v>1876</v>
      </c>
      <c r="G89" s="438">
        <v>4244308.9515051665</v>
      </c>
      <c r="H89" s="438">
        <v>0</v>
      </c>
      <c r="I89" s="438">
        <v>2527008.0661625275</v>
      </c>
      <c r="J89" s="438">
        <v>6771317.017667694</v>
      </c>
    </row>
    <row r="90" spans="3:10" x14ac:dyDescent="0.25">
      <c r="C90" s="24">
        <v>230</v>
      </c>
      <c r="D90" s="24" t="s">
        <v>2063</v>
      </c>
      <c r="E90" s="24" t="s">
        <v>2093</v>
      </c>
      <c r="F90" s="24" t="s">
        <v>1647</v>
      </c>
      <c r="G90" s="438">
        <v>3776692.2599999993</v>
      </c>
      <c r="H90" s="438">
        <v>0</v>
      </c>
      <c r="I90" s="438">
        <v>3164253.5784991649</v>
      </c>
      <c r="J90" s="438">
        <v>6940945.8384991642</v>
      </c>
    </row>
    <row r="91" spans="3:10" x14ac:dyDescent="0.25">
      <c r="C91" s="24">
        <v>230</v>
      </c>
      <c r="D91" s="24" t="s">
        <v>2063</v>
      </c>
      <c r="E91" s="24" t="s">
        <v>2093</v>
      </c>
      <c r="F91" s="24" t="s">
        <v>1639</v>
      </c>
      <c r="G91" s="438">
        <v>5016827.9632939138</v>
      </c>
      <c r="H91" s="438">
        <v>0</v>
      </c>
      <c r="I91" s="438">
        <v>2109502.3856661096</v>
      </c>
      <c r="J91" s="438">
        <v>7126330.3489600234</v>
      </c>
    </row>
    <row r="92" spans="3:10" x14ac:dyDescent="0.25">
      <c r="C92" s="24" t="s">
        <v>1871</v>
      </c>
      <c r="D92" s="24" t="s">
        <v>2063</v>
      </c>
      <c r="E92" s="24" t="s">
        <v>2093</v>
      </c>
      <c r="F92" s="24" t="s">
        <v>1177</v>
      </c>
      <c r="G92" s="438">
        <v>2595938.7004512055</v>
      </c>
      <c r="H92" s="438">
        <v>0</v>
      </c>
      <c r="I92" s="438">
        <v>4730955.7310977606</v>
      </c>
      <c r="J92" s="438">
        <v>7326894.4315489661</v>
      </c>
    </row>
    <row r="93" spans="3:10" x14ac:dyDescent="0.25">
      <c r="C93" s="24">
        <v>230</v>
      </c>
      <c r="D93" s="24" t="s">
        <v>2063</v>
      </c>
      <c r="E93" s="24" t="s">
        <v>2093</v>
      </c>
      <c r="F93" s="24" t="s">
        <v>1648</v>
      </c>
      <c r="G93" s="438">
        <v>4426456.4411848439</v>
      </c>
      <c r="H93" s="438">
        <v>0</v>
      </c>
      <c r="I93" s="438">
        <v>3093936.8323102947</v>
      </c>
      <c r="J93" s="438">
        <v>7520393.2734951386</v>
      </c>
    </row>
    <row r="94" spans="3:10" x14ac:dyDescent="0.25">
      <c r="C94" s="24">
        <v>500</v>
      </c>
      <c r="D94" s="24" t="s">
        <v>2063</v>
      </c>
      <c r="E94" s="24" t="s">
        <v>2093</v>
      </c>
      <c r="F94" s="24" t="s">
        <v>1636</v>
      </c>
      <c r="G94" s="438">
        <v>5805133.2060034433</v>
      </c>
      <c r="H94" s="438">
        <v>0</v>
      </c>
      <c r="I94" s="438">
        <v>2755537.4912763564</v>
      </c>
      <c r="J94" s="438">
        <v>8560670.6972797997</v>
      </c>
    </row>
    <row r="95" spans="3:10" x14ac:dyDescent="0.25">
      <c r="C95" s="24" t="s">
        <v>1871</v>
      </c>
      <c r="D95" s="24" t="s">
        <v>1605</v>
      </c>
      <c r="E95" s="24" t="s">
        <v>2093</v>
      </c>
      <c r="F95" s="24" t="s">
        <v>1612</v>
      </c>
      <c r="G95" s="438">
        <v>1018163.9999999999</v>
      </c>
      <c r="H95" s="438">
        <v>0</v>
      </c>
      <c r="I95" s="438">
        <v>8180720.5683593629</v>
      </c>
      <c r="J95" s="438">
        <v>9198884.568359362</v>
      </c>
    </row>
    <row r="96" spans="3:10" x14ac:dyDescent="0.25">
      <c r="C96" s="24" t="s">
        <v>1871</v>
      </c>
      <c r="D96" s="24" t="s">
        <v>1605</v>
      </c>
      <c r="E96" s="24" t="s">
        <v>2093</v>
      </c>
      <c r="F96" s="24" t="s">
        <v>1613</v>
      </c>
      <c r="G96" s="438">
        <v>1018163.9999999999</v>
      </c>
      <c r="H96" s="438">
        <v>0</v>
      </c>
      <c r="I96" s="438">
        <v>8180720.5683593629</v>
      </c>
      <c r="J96" s="438">
        <v>9198884.568359362</v>
      </c>
    </row>
    <row r="97" spans="3:10" x14ac:dyDescent="0.25">
      <c r="C97" s="24" t="s">
        <v>1871</v>
      </c>
      <c r="D97" s="24" t="s">
        <v>2063</v>
      </c>
      <c r="E97" s="24" t="s">
        <v>2093</v>
      </c>
      <c r="F97" s="24" t="s">
        <v>1182</v>
      </c>
      <c r="G97" s="438">
        <v>4932016.4614236504</v>
      </c>
      <c r="H97" s="438">
        <v>0</v>
      </c>
      <c r="I97" s="438">
        <v>4429955.0098988302</v>
      </c>
      <c r="J97" s="438">
        <v>9361971.4713224806</v>
      </c>
    </row>
    <row r="98" spans="3:10" x14ac:dyDescent="0.25">
      <c r="C98" s="24" t="s">
        <v>1871</v>
      </c>
      <c r="D98" s="24" t="s">
        <v>2063</v>
      </c>
      <c r="E98" s="24" t="s">
        <v>2093</v>
      </c>
      <c r="F98" s="24" t="s">
        <v>1736</v>
      </c>
      <c r="G98" s="438">
        <v>4209291.444316878</v>
      </c>
      <c r="H98" s="438">
        <v>0</v>
      </c>
      <c r="I98" s="438">
        <v>5316751.5224488825</v>
      </c>
      <c r="J98" s="438">
        <v>9526042.9667657614</v>
      </c>
    </row>
    <row r="99" spans="3:10" x14ac:dyDescent="0.25">
      <c r="C99" s="24">
        <v>230</v>
      </c>
      <c r="D99" s="24" t="s">
        <v>2063</v>
      </c>
      <c r="E99" s="24" t="s">
        <v>2093</v>
      </c>
      <c r="F99" s="24" t="s">
        <v>1738</v>
      </c>
      <c r="G99" s="438">
        <v>6594961.3111136621</v>
      </c>
      <c r="H99" s="438">
        <v>0</v>
      </c>
      <c r="I99" s="438">
        <v>3775130.3110149754</v>
      </c>
      <c r="J99" s="438">
        <v>10370091.622128638</v>
      </c>
    </row>
    <row r="100" spans="3:10" x14ac:dyDescent="0.25">
      <c r="C100" s="24" t="s">
        <v>1871</v>
      </c>
      <c r="D100" s="24" t="s">
        <v>1605</v>
      </c>
      <c r="E100" s="24" t="s">
        <v>2093</v>
      </c>
      <c r="F100" s="24" t="s">
        <v>1606</v>
      </c>
      <c r="G100" s="438">
        <v>3201636.9043053957</v>
      </c>
      <c r="H100" s="438">
        <v>0</v>
      </c>
      <c r="I100" s="438">
        <v>8906055.3844841067</v>
      </c>
      <c r="J100" s="438">
        <v>12107692.288789503</v>
      </c>
    </row>
    <row r="101" spans="3:10" x14ac:dyDescent="0.25">
      <c r="C101" s="24" t="s">
        <v>1871</v>
      </c>
      <c r="D101" s="24" t="s">
        <v>2063</v>
      </c>
      <c r="E101" s="24" t="s">
        <v>2093</v>
      </c>
      <c r="F101" s="24" t="s">
        <v>1282</v>
      </c>
      <c r="G101" s="438">
        <v>3002660.7623421354</v>
      </c>
      <c r="H101" s="438">
        <v>0</v>
      </c>
      <c r="I101" s="438">
        <v>9267520.0013474599</v>
      </c>
      <c r="J101" s="438">
        <v>12270180.763689596</v>
      </c>
    </row>
    <row r="102" spans="3:10" x14ac:dyDescent="0.25">
      <c r="C102" s="24" t="s">
        <v>1871</v>
      </c>
      <c r="D102" s="24" t="s">
        <v>2063</v>
      </c>
      <c r="E102" s="24" t="s">
        <v>2093</v>
      </c>
      <c r="F102" s="24" t="s">
        <v>1178</v>
      </c>
      <c r="G102" s="438">
        <v>5284040.8280631462</v>
      </c>
      <c r="H102" s="438">
        <v>0</v>
      </c>
      <c r="I102" s="438">
        <v>7059744.6103092022</v>
      </c>
      <c r="J102" s="438">
        <v>12343785.438372348</v>
      </c>
    </row>
    <row r="103" spans="3:10" x14ac:dyDescent="0.25">
      <c r="C103" s="24" t="s">
        <v>1871</v>
      </c>
      <c r="D103" s="24" t="s">
        <v>1605</v>
      </c>
      <c r="E103" s="24" t="s">
        <v>2093</v>
      </c>
      <c r="F103" s="24" t="s">
        <v>1611</v>
      </c>
      <c r="G103" s="438">
        <v>1267357.4999999998</v>
      </c>
      <c r="H103" s="438">
        <v>0</v>
      </c>
      <c r="I103" s="438">
        <v>11118448.749011083</v>
      </c>
      <c r="J103" s="438">
        <v>12385806.249011083</v>
      </c>
    </row>
    <row r="104" spans="3:10" x14ac:dyDescent="0.25">
      <c r="C104" s="24" t="s">
        <v>1872</v>
      </c>
      <c r="D104" s="24" t="s">
        <v>1605</v>
      </c>
      <c r="E104" s="24" t="s">
        <v>2093</v>
      </c>
      <c r="F104" s="24" t="s">
        <v>1615</v>
      </c>
      <c r="G104" s="438">
        <v>1267357.4999999998</v>
      </c>
      <c r="H104" s="438">
        <v>0</v>
      </c>
      <c r="I104" s="438">
        <v>11118448.749011083</v>
      </c>
      <c r="J104" s="438">
        <v>12385806.249011083</v>
      </c>
    </row>
    <row r="105" spans="3:10" x14ac:dyDescent="0.25">
      <c r="C105" s="24">
        <v>500</v>
      </c>
      <c r="D105" s="24" t="s">
        <v>2063</v>
      </c>
      <c r="E105" s="24" t="s">
        <v>2093</v>
      </c>
      <c r="F105" s="24" t="s">
        <v>1739</v>
      </c>
      <c r="G105" s="438">
        <v>8386564.1354535008</v>
      </c>
      <c r="H105" s="438">
        <v>0</v>
      </c>
      <c r="I105" s="438">
        <v>4034423.3125864347</v>
      </c>
      <c r="J105" s="438">
        <v>12420987.448039936</v>
      </c>
    </row>
    <row r="106" spans="3:10" x14ac:dyDescent="0.25">
      <c r="C106" s="24">
        <v>230</v>
      </c>
      <c r="D106" s="24" t="s">
        <v>2063</v>
      </c>
      <c r="E106" s="24" t="s">
        <v>2093</v>
      </c>
      <c r="F106" s="24" t="s">
        <v>1635</v>
      </c>
      <c r="G106" s="438">
        <v>8219970.6671159575</v>
      </c>
      <c r="H106" s="438">
        <v>0</v>
      </c>
      <c r="I106" s="438">
        <v>4992488.9794097934</v>
      </c>
      <c r="J106" s="438">
        <v>13212459.646525752</v>
      </c>
    </row>
    <row r="107" spans="3:10" x14ac:dyDescent="0.25">
      <c r="C107" s="24">
        <v>230</v>
      </c>
      <c r="D107" s="24" t="s">
        <v>2063</v>
      </c>
      <c r="E107" s="24" t="s">
        <v>2093</v>
      </c>
      <c r="F107" s="24" t="s">
        <v>1642</v>
      </c>
      <c r="G107" s="438">
        <v>10218460.960456945</v>
      </c>
      <c r="H107" s="438">
        <v>0</v>
      </c>
      <c r="I107" s="438">
        <v>3067568.0524894679</v>
      </c>
      <c r="J107" s="438">
        <v>13286029.012946412</v>
      </c>
    </row>
    <row r="108" spans="3:10" x14ac:dyDescent="0.25">
      <c r="C108" s="24" t="s">
        <v>1872</v>
      </c>
      <c r="D108" s="24" t="s">
        <v>1605</v>
      </c>
      <c r="E108" s="24" t="s">
        <v>2093</v>
      </c>
      <c r="F108" s="24" t="s">
        <v>1613</v>
      </c>
      <c r="G108" s="438">
        <v>1527245.9999999998</v>
      </c>
      <c r="H108" s="438">
        <v>0</v>
      </c>
      <c r="I108" s="438">
        <v>12271080.852539044</v>
      </c>
      <c r="J108" s="438">
        <v>13798326.852539044</v>
      </c>
    </row>
    <row r="109" spans="3:10" x14ac:dyDescent="0.25">
      <c r="C109" s="24">
        <v>500</v>
      </c>
      <c r="D109" s="24" t="s">
        <v>2063</v>
      </c>
      <c r="E109" s="24" t="s">
        <v>2093</v>
      </c>
      <c r="F109" s="24" t="s">
        <v>1635</v>
      </c>
      <c r="G109" s="438">
        <v>8219970.6671159575</v>
      </c>
      <c r="H109" s="438">
        <v>0</v>
      </c>
      <c r="I109" s="438">
        <v>7058043.3987078592</v>
      </c>
      <c r="J109" s="438">
        <v>15278014.065823816</v>
      </c>
    </row>
    <row r="110" spans="3:10" x14ac:dyDescent="0.25">
      <c r="C110" s="24">
        <v>230</v>
      </c>
      <c r="D110" s="24" t="s">
        <v>2065</v>
      </c>
      <c r="E110" s="24" t="s">
        <v>2093</v>
      </c>
      <c r="F110" s="24" t="s">
        <v>1954</v>
      </c>
      <c r="G110" s="438"/>
      <c r="H110" s="438"/>
      <c r="I110" s="438"/>
      <c r="J110" s="438">
        <v>18174354.115833785</v>
      </c>
    </row>
    <row r="111" spans="3:10" x14ac:dyDescent="0.25">
      <c r="C111" s="24" t="s">
        <v>1871</v>
      </c>
      <c r="D111" s="24" t="s">
        <v>2065</v>
      </c>
      <c r="E111" s="24" t="s">
        <v>2093</v>
      </c>
      <c r="F111" s="24" t="s">
        <v>1942</v>
      </c>
      <c r="G111" s="438"/>
      <c r="H111" s="438"/>
      <c r="I111" s="438"/>
      <c r="J111" s="438">
        <v>18174354.115833785</v>
      </c>
    </row>
    <row r="112" spans="3:10" x14ac:dyDescent="0.25">
      <c r="C112" s="24" t="s">
        <v>1872</v>
      </c>
      <c r="D112" s="24" t="s">
        <v>2065</v>
      </c>
      <c r="E112" s="24" t="s">
        <v>2093</v>
      </c>
      <c r="F112" s="24" t="s">
        <v>1947</v>
      </c>
      <c r="G112" s="438"/>
      <c r="H112" s="438"/>
      <c r="I112" s="438"/>
      <c r="J112" s="438">
        <v>18174354.115833785</v>
      </c>
    </row>
    <row r="113" spans="3:10" x14ac:dyDescent="0.25">
      <c r="C113" s="24" t="s">
        <v>1872</v>
      </c>
      <c r="D113" s="24" t="s">
        <v>2065</v>
      </c>
      <c r="E113" s="24" t="s">
        <v>2093</v>
      </c>
      <c r="F113" s="24" t="s">
        <v>1948</v>
      </c>
      <c r="G113" s="438"/>
      <c r="H113" s="438"/>
      <c r="I113" s="438"/>
      <c r="J113" s="438">
        <v>18174354.115833785</v>
      </c>
    </row>
    <row r="114" spans="3:10" x14ac:dyDescent="0.25">
      <c r="C114" s="24" t="s">
        <v>1973</v>
      </c>
      <c r="D114" s="24" t="s">
        <v>2065</v>
      </c>
      <c r="E114" s="24" t="s">
        <v>2093</v>
      </c>
      <c r="F114" s="24" t="s">
        <v>1966</v>
      </c>
      <c r="G114" s="438"/>
      <c r="H114" s="438"/>
      <c r="I114" s="438"/>
      <c r="J114" s="438">
        <v>18174354.115833785</v>
      </c>
    </row>
    <row r="115" spans="3:10" x14ac:dyDescent="0.25">
      <c r="C115" s="24" t="s">
        <v>1973</v>
      </c>
      <c r="D115" s="24" t="s">
        <v>2065</v>
      </c>
      <c r="E115" s="24" t="s">
        <v>2093</v>
      </c>
      <c r="F115" s="24" t="s">
        <v>1967</v>
      </c>
      <c r="G115" s="438"/>
      <c r="H115" s="438"/>
      <c r="I115" s="438"/>
      <c r="J115" s="438">
        <v>18174354.115833785</v>
      </c>
    </row>
    <row r="116" spans="3:10" x14ac:dyDescent="0.25">
      <c r="C116" s="24" t="s">
        <v>1973</v>
      </c>
      <c r="D116" s="24" t="s">
        <v>2065</v>
      </c>
      <c r="E116" s="24" t="s">
        <v>2093</v>
      </c>
      <c r="F116" s="24" t="s">
        <v>1968</v>
      </c>
      <c r="G116" s="438"/>
      <c r="H116" s="438"/>
      <c r="I116" s="438"/>
      <c r="J116" s="438">
        <v>18174354.115833785</v>
      </c>
    </row>
    <row r="117" spans="3:10" x14ac:dyDescent="0.25">
      <c r="C117" s="24" t="s">
        <v>1973</v>
      </c>
      <c r="D117" s="24" t="s">
        <v>2065</v>
      </c>
      <c r="E117" s="24" t="s">
        <v>2093</v>
      </c>
      <c r="F117" s="24" t="s">
        <v>1969</v>
      </c>
      <c r="G117" s="438"/>
      <c r="H117" s="438"/>
      <c r="I117" s="438"/>
      <c r="J117" s="438">
        <v>18174354.115833785</v>
      </c>
    </row>
    <row r="118" spans="3:10" x14ac:dyDescent="0.25">
      <c r="C118" s="24" t="s">
        <v>1973</v>
      </c>
      <c r="D118" s="24" t="s">
        <v>2065</v>
      </c>
      <c r="E118" s="24" t="s">
        <v>2093</v>
      </c>
      <c r="F118" s="24" t="s">
        <v>1970</v>
      </c>
      <c r="G118" s="438"/>
      <c r="H118" s="438"/>
      <c r="I118" s="438"/>
      <c r="J118" s="438">
        <v>18174354.115833785</v>
      </c>
    </row>
    <row r="119" spans="3:10" x14ac:dyDescent="0.25">
      <c r="C119" s="24" t="s">
        <v>1973</v>
      </c>
      <c r="D119" s="24" t="s">
        <v>2065</v>
      </c>
      <c r="E119" s="24" t="s">
        <v>2093</v>
      </c>
      <c r="F119" s="24" t="s">
        <v>1971</v>
      </c>
      <c r="G119" s="438"/>
      <c r="H119" s="438"/>
      <c r="I119" s="438"/>
      <c r="J119" s="438">
        <v>18174354.115833785</v>
      </c>
    </row>
    <row r="120" spans="3:10" x14ac:dyDescent="0.25">
      <c r="C120" s="24">
        <v>230</v>
      </c>
      <c r="D120" s="24" t="s">
        <v>2064</v>
      </c>
      <c r="E120" s="24" t="s">
        <v>2093</v>
      </c>
      <c r="F120" s="24" t="s">
        <v>1877</v>
      </c>
      <c r="G120" s="438"/>
      <c r="H120" s="438"/>
      <c r="I120" s="438"/>
      <c r="J120" s="438">
        <v>20812413.743413851</v>
      </c>
    </row>
    <row r="121" spans="3:10" x14ac:dyDescent="0.25">
      <c r="C121" s="24">
        <v>230</v>
      </c>
      <c r="D121" s="24" t="s">
        <v>2064</v>
      </c>
      <c r="E121" s="24" t="s">
        <v>2093</v>
      </c>
      <c r="F121" s="24" t="s">
        <v>1824</v>
      </c>
      <c r="G121" s="438"/>
      <c r="H121" s="438"/>
      <c r="I121" s="438"/>
      <c r="J121" s="438">
        <v>20812413.743413851</v>
      </c>
    </row>
    <row r="122" spans="3:10" x14ac:dyDescent="0.25">
      <c r="C122" s="24">
        <v>230</v>
      </c>
      <c r="D122" s="24" t="s">
        <v>2064</v>
      </c>
      <c r="E122" s="24" t="s">
        <v>2093</v>
      </c>
      <c r="F122" s="24" t="s">
        <v>1827</v>
      </c>
      <c r="G122" s="438"/>
      <c r="H122" s="438"/>
      <c r="I122" s="438"/>
      <c r="J122" s="438">
        <v>20812413.743413851</v>
      </c>
    </row>
    <row r="123" spans="3:10" x14ac:dyDescent="0.25">
      <c r="C123" s="24">
        <v>230</v>
      </c>
      <c r="D123" s="24" t="s">
        <v>2064</v>
      </c>
      <c r="E123" s="24" t="s">
        <v>2093</v>
      </c>
      <c r="F123" s="24" t="s">
        <v>1844</v>
      </c>
      <c r="G123" s="438"/>
      <c r="H123" s="438"/>
      <c r="I123" s="438"/>
      <c r="J123" s="438">
        <v>20812413.743413851</v>
      </c>
    </row>
    <row r="124" spans="3:10" x14ac:dyDescent="0.25">
      <c r="C124" s="24">
        <v>230</v>
      </c>
      <c r="D124" s="24" t="s">
        <v>2064</v>
      </c>
      <c r="E124" s="24" t="s">
        <v>2093</v>
      </c>
      <c r="F124" s="24" t="s">
        <v>1845</v>
      </c>
      <c r="G124" s="438"/>
      <c r="H124" s="438"/>
      <c r="I124" s="438"/>
      <c r="J124" s="438">
        <v>20812413.743413851</v>
      </c>
    </row>
    <row r="125" spans="3:10" x14ac:dyDescent="0.25">
      <c r="C125" s="24">
        <v>230</v>
      </c>
      <c r="D125" s="24" t="s">
        <v>2064</v>
      </c>
      <c r="E125" s="24" t="s">
        <v>2093</v>
      </c>
      <c r="F125" s="24" t="s">
        <v>1852</v>
      </c>
      <c r="G125" s="438"/>
      <c r="H125" s="438"/>
      <c r="I125" s="438"/>
      <c r="J125" s="438">
        <v>20812413.743413851</v>
      </c>
    </row>
    <row r="126" spans="3:10" x14ac:dyDescent="0.25">
      <c r="C126" s="24">
        <v>230</v>
      </c>
      <c r="D126" s="24" t="s">
        <v>2064</v>
      </c>
      <c r="E126" s="24" t="s">
        <v>2093</v>
      </c>
      <c r="F126" s="24" t="s">
        <v>1853</v>
      </c>
      <c r="G126" s="438"/>
      <c r="H126" s="438"/>
      <c r="I126" s="438"/>
      <c r="J126" s="438">
        <v>20812413.743413851</v>
      </c>
    </row>
    <row r="127" spans="3:10" x14ac:dyDescent="0.25">
      <c r="C127" s="24" t="s">
        <v>1871</v>
      </c>
      <c r="D127" s="24" t="s">
        <v>2064</v>
      </c>
      <c r="E127" s="24" t="s">
        <v>2093</v>
      </c>
      <c r="F127" s="24" t="s">
        <v>1859</v>
      </c>
      <c r="G127" s="438"/>
      <c r="H127" s="438"/>
      <c r="I127" s="438"/>
      <c r="J127" s="438">
        <v>20812413.743413851</v>
      </c>
    </row>
    <row r="128" spans="3:10" x14ac:dyDescent="0.25">
      <c r="C128" s="24" t="s">
        <v>1871</v>
      </c>
      <c r="D128" s="24" t="s">
        <v>2064</v>
      </c>
      <c r="E128" s="24" t="s">
        <v>2093</v>
      </c>
      <c r="F128" s="24" t="s">
        <v>1878</v>
      </c>
      <c r="G128" s="438"/>
      <c r="H128" s="438"/>
      <c r="I128" s="438"/>
      <c r="J128" s="438">
        <v>20812413.743413851</v>
      </c>
    </row>
    <row r="129" spans="3:10" x14ac:dyDescent="0.25">
      <c r="C129" s="24" t="s">
        <v>1871</v>
      </c>
      <c r="D129" s="24" t="s">
        <v>2064</v>
      </c>
      <c r="E129" s="24" t="s">
        <v>2093</v>
      </c>
      <c r="F129" s="24" t="s">
        <v>1838</v>
      </c>
      <c r="G129" s="438"/>
      <c r="H129" s="438"/>
      <c r="I129" s="438"/>
      <c r="J129" s="438">
        <v>20812413.743413851</v>
      </c>
    </row>
    <row r="130" spans="3:10" x14ac:dyDescent="0.25">
      <c r="C130" s="24" t="s">
        <v>1871</v>
      </c>
      <c r="D130" s="24" t="s">
        <v>2064</v>
      </c>
      <c r="E130" s="24" t="s">
        <v>2093</v>
      </c>
      <c r="F130" s="24" t="s">
        <v>1839</v>
      </c>
      <c r="G130" s="438"/>
      <c r="H130" s="438"/>
      <c r="I130" s="438"/>
      <c r="J130" s="438">
        <v>20812413.743413851</v>
      </c>
    </row>
    <row r="131" spans="3:10" x14ac:dyDescent="0.25">
      <c r="C131" s="24" t="s">
        <v>1871</v>
      </c>
      <c r="D131" s="24" t="s">
        <v>2064</v>
      </c>
      <c r="E131" s="24" t="s">
        <v>2093</v>
      </c>
      <c r="F131" s="24" t="s">
        <v>1840</v>
      </c>
      <c r="G131" s="438"/>
      <c r="H131" s="438"/>
      <c r="I131" s="438"/>
      <c r="J131" s="438">
        <v>20812413.743413851</v>
      </c>
    </row>
    <row r="132" spans="3:10" x14ac:dyDescent="0.25">
      <c r="C132" s="24" t="s">
        <v>1871</v>
      </c>
      <c r="D132" s="24" t="s">
        <v>2064</v>
      </c>
      <c r="E132" s="24" t="s">
        <v>2093</v>
      </c>
      <c r="F132" s="24" t="s">
        <v>1863</v>
      </c>
      <c r="G132" s="438"/>
      <c r="H132" s="438"/>
      <c r="I132" s="438"/>
      <c r="J132" s="438">
        <v>20812413.743413851</v>
      </c>
    </row>
    <row r="133" spans="3:10" x14ac:dyDescent="0.25">
      <c r="C133" s="24" t="s">
        <v>1871</v>
      </c>
      <c r="D133" s="24" t="s">
        <v>2064</v>
      </c>
      <c r="E133" s="24" t="s">
        <v>2093</v>
      </c>
      <c r="F133" s="24" t="s">
        <v>1864</v>
      </c>
      <c r="G133" s="438"/>
      <c r="H133" s="438"/>
      <c r="I133" s="438"/>
      <c r="J133" s="438">
        <v>20812413.743413851</v>
      </c>
    </row>
    <row r="134" spans="3:10" x14ac:dyDescent="0.25">
      <c r="C134" s="24" t="s">
        <v>1871</v>
      </c>
      <c r="D134" s="24" t="s">
        <v>2064</v>
      </c>
      <c r="E134" s="24" t="s">
        <v>2093</v>
      </c>
      <c r="F134" s="24" t="s">
        <v>1865</v>
      </c>
      <c r="G134" s="438"/>
      <c r="H134" s="438"/>
      <c r="I134" s="438"/>
      <c r="J134" s="438">
        <v>20812413.743413851</v>
      </c>
    </row>
    <row r="135" spans="3:10" x14ac:dyDescent="0.25">
      <c r="C135" s="24" t="s">
        <v>1871</v>
      </c>
      <c r="D135" s="24" t="s">
        <v>2064</v>
      </c>
      <c r="E135" s="24" t="s">
        <v>2093</v>
      </c>
      <c r="F135" s="24" t="s">
        <v>1866</v>
      </c>
      <c r="G135" s="438"/>
      <c r="H135" s="438"/>
      <c r="I135" s="438"/>
      <c r="J135" s="438">
        <v>20812413.743413851</v>
      </c>
    </row>
    <row r="136" spans="3:10" x14ac:dyDescent="0.25">
      <c r="C136" s="24" t="s">
        <v>1872</v>
      </c>
      <c r="D136" s="24" t="s">
        <v>2064</v>
      </c>
      <c r="E136" s="24" t="s">
        <v>2093</v>
      </c>
      <c r="F136" s="24" t="s">
        <v>1831</v>
      </c>
      <c r="G136" s="438"/>
      <c r="H136" s="438"/>
      <c r="I136" s="438"/>
      <c r="J136" s="438">
        <v>20812413.743413851</v>
      </c>
    </row>
    <row r="137" spans="3:10" x14ac:dyDescent="0.25">
      <c r="C137" s="24" t="s">
        <v>1872</v>
      </c>
      <c r="D137" s="24" t="s">
        <v>2064</v>
      </c>
      <c r="E137" s="24" t="s">
        <v>2093</v>
      </c>
      <c r="F137" s="24" t="s">
        <v>1832</v>
      </c>
      <c r="G137" s="438"/>
      <c r="H137" s="438"/>
      <c r="I137" s="438"/>
      <c r="J137" s="438">
        <v>20812413.743413851</v>
      </c>
    </row>
    <row r="138" spans="3:10" x14ac:dyDescent="0.25">
      <c r="C138" s="24" t="s">
        <v>1872</v>
      </c>
      <c r="D138" s="24" t="s">
        <v>2064</v>
      </c>
      <c r="E138" s="24" t="s">
        <v>2093</v>
      </c>
      <c r="F138" s="24" t="s">
        <v>1836</v>
      </c>
      <c r="G138" s="438"/>
      <c r="H138" s="438"/>
      <c r="I138" s="438"/>
      <c r="J138" s="438">
        <v>20812413.743413851</v>
      </c>
    </row>
    <row r="139" spans="3:10" x14ac:dyDescent="0.25">
      <c r="C139" s="24" t="s">
        <v>1872</v>
      </c>
      <c r="D139" s="24" t="s">
        <v>2064</v>
      </c>
      <c r="E139" s="24" t="s">
        <v>2093</v>
      </c>
      <c r="F139" s="24" t="s">
        <v>1833</v>
      </c>
      <c r="G139" s="438"/>
      <c r="H139" s="438"/>
      <c r="I139" s="438"/>
      <c r="J139" s="438">
        <v>20812413.743413851</v>
      </c>
    </row>
    <row r="140" spans="3:10" x14ac:dyDescent="0.25">
      <c r="C140" s="24" t="s">
        <v>1872</v>
      </c>
      <c r="D140" s="24" t="s">
        <v>2064</v>
      </c>
      <c r="E140" s="24" t="s">
        <v>2093</v>
      </c>
      <c r="F140" s="24" t="s">
        <v>1834</v>
      </c>
      <c r="G140" s="438"/>
      <c r="H140" s="438"/>
      <c r="I140" s="438"/>
      <c r="J140" s="438">
        <v>20812413.743413851</v>
      </c>
    </row>
    <row r="141" spans="3:10" x14ac:dyDescent="0.25">
      <c r="C141" s="24" t="s">
        <v>1872</v>
      </c>
      <c r="D141" s="24" t="s">
        <v>2064</v>
      </c>
      <c r="E141" s="24" t="s">
        <v>2093</v>
      </c>
      <c r="F141" s="24" t="s">
        <v>1835</v>
      </c>
      <c r="G141" s="438"/>
      <c r="H141" s="438"/>
      <c r="I141" s="438"/>
      <c r="J141" s="438">
        <v>20812413.743413851</v>
      </c>
    </row>
    <row r="142" spans="3:10" x14ac:dyDescent="0.25">
      <c r="C142" s="24" t="s">
        <v>1872</v>
      </c>
      <c r="D142" s="24" t="s">
        <v>2063</v>
      </c>
      <c r="E142" s="24" t="s">
        <v>2093</v>
      </c>
      <c r="F142" s="24" t="s">
        <v>1303</v>
      </c>
      <c r="G142" s="438">
        <v>2513164.1910447758</v>
      </c>
      <c r="H142" s="438">
        <v>0</v>
      </c>
      <c r="I142" s="438">
        <v>19369195.190574691</v>
      </c>
      <c r="J142" s="438">
        <v>21882359.381619468</v>
      </c>
    </row>
    <row r="143" spans="3:10" x14ac:dyDescent="0.25">
      <c r="C143" s="24">
        <v>230</v>
      </c>
      <c r="D143" s="24" t="s">
        <v>2065</v>
      </c>
      <c r="E143" s="24" t="s">
        <v>2093</v>
      </c>
      <c r="F143" s="24" t="s">
        <v>1915</v>
      </c>
      <c r="G143" s="438"/>
      <c r="H143" s="438"/>
      <c r="I143" s="438"/>
      <c r="J143" s="438">
        <v>24573025.249010831</v>
      </c>
    </row>
    <row r="144" spans="3:10" x14ac:dyDescent="0.25">
      <c r="C144" s="24">
        <v>230</v>
      </c>
      <c r="D144" s="24" t="s">
        <v>2065</v>
      </c>
      <c r="E144" s="24" t="s">
        <v>2093</v>
      </c>
      <c r="F144" s="24" t="s">
        <v>1955</v>
      </c>
      <c r="G144" s="438"/>
      <c r="H144" s="438"/>
      <c r="I144" s="438"/>
      <c r="J144" s="438">
        <v>24573025.249010831</v>
      </c>
    </row>
    <row r="145" spans="3:10" x14ac:dyDescent="0.25">
      <c r="C145" s="24">
        <v>230</v>
      </c>
      <c r="D145" s="24" t="s">
        <v>2065</v>
      </c>
      <c r="E145" s="24" t="s">
        <v>2093</v>
      </c>
      <c r="F145" s="24" t="s">
        <v>1956</v>
      </c>
      <c r="G145" s="438"/>
      <c r="H145" s="438"/>
      <c r="I145" s="438"/>
      <c r="J145" s="438">
        <v>24573025.249010831</v>
      </c>
    </row>
    <row r="146" spans="3:10" x14ac:dyDescent="0.25">
      <c r="C146" s="24">
        <v>230</v>
      </c>
      <c r="D146" s="24" t="s">
        <v>2065</v>
      </c>
      <c r="E146" s="24" t="s">
        <v>2093</v>
      </c>
      <c r="F146" s="24" t="s">
        <v>1957</v>
      </c>
      <c r="G146" s="438"/>
      <c r="H146" s="438"/>
      <c r="I146" s="438"/>
      <c r="J146" s="438">
        <v>24573025.249010831</v>
      </c>
    </row>
    <row r="147" spans="3:10" x14ac:dyDescent="0.25">
      <c r="C147" s="24">
        <v>230</v>
      </c>
      <c r="D147" s="24" t="s">
        <v>2065</v>
      </c>
      <c r="E147" s="24" t="s">
        <v>2093</v>
      </c>
      <c r="F147" s="24" t="s">
        <v>1959</v>
      </c>
      <c r="G147" s="438"/>
      <c r="H147" s="438"/>
      <c r="I147" s="438"/>
      <c r="J147" s="438">
        <v>24573025.249010831</v>
      </c>
    </row>
    <row r="148" spans="3:10" x14ac:dyDescent="0.25">
      <c r="C148" s="24">
        <v>230</v>
      </c>
      <c r="D148" s="24" t="s">
        <v>2065</v>
      </c>
      <c r="E148" s="24" t="s">
        <v>2093</v>
      </c>
      <c r="F148" s="24" t="s">
        <v>1960</v>
      </c>
      <c r="G148" s="438"/>
      <c r="H148" s="438"/>
      <c r="I148" s="438"/>
      <c r="J148" s="438">
        <v>24573025.249010831</v>
      </c>
    </row>
    <row r="149" spans="3:10" x14ac:dyDescent="0.25">
      <c r="C149" s="24">
        <v>230</v>
      </c>
      <c r="D149" s="24" t="s">
        <v>2065</v>
      </c>
      <c r="E149" s="24" t="s">
        <v>2093</v>
      </c>
      <c r="F149" s="24" t="s">
        <v>1961</v>
      </c>
      <c r="G149" s="438"/>
      <c r="H149" s="438"/>
      <c r="I149" s="438"/>
      <c r="J149" s="438">
        <v>24573025.249010831</v>
      </c>
    </row>
    <row r="150" spans="3:10" x14ac:dyDescent="0.25">
      <c r="C150" s="24">
        <v>230</v>
      </c>
      <c r="D150" s="24" t="s">
        <v>2065</v>
      </c>
      <c r="E150" s="24" t="s">
        <v>2093</v>
      </c>
      <c r="F150" s="24" t="s">
        <v>1962</v>
      </c>
      <c r="G150" s="438"/>
      <c r="H150" s="438"/>
      <c r="I150" s="438"/>
      <c r="J150" s="438">
        <v>24573025.249010831</v>
      </c>
    </row>
    <row r="151" spans="3:10" x14ac:dyDescent="0.25">
      <c r="C151" s="24" t="s">
        <v>1871</v>
      </c>
      <c r="D151" s="24" t="s">
        <v>2065</v>
      </c>
      <c r="E151" s="24" t="s">
        <v>2093</v>
      </c>
      <c r="F151" s="24" t="s">
        <v>1943</v>
      </c>
      <c r="G151" s="438"/>
      <c r="H151" s="438"/>
      <c r="I151" s="438"/>
      <c r="J151" s="438">
        <v>24573025.249010831</v>
      </c>
    </row>
    <row r="152" spans="3:10" x14ac:dyDescent="0.25">
      <c r="C152" s="24" t="s">
        <v>1871</v>
      </c>
      <c r="D152" s="24" t="s">
        <v>2065</v>
      </c>
      <c r="E152" s="24" t="s">
        <v>2093</v>
      </c>
      <c r="F152" s="24" t="s">
        <v>1944</v>
      </c>
      <c r="G152" s="438"/>
      <c r="H152" s="438"/>
      <c r="I152" s="438"/>
      <c r="J152" s="438">
        <v>24573025.249010831</v>
      </c>
    </row>
    <row r="153" spans="3:10" x14ac:dyDescent="0.25">
      <c r="C153" s="24" t="s">
        <v>1871</v>
      </c>
      <c r="D153" s="24" t="s">
        <v>2065</v>
      </c>
      <c r="E153" s="24" t="s">
        <v>2093</v>
      </c>
      <c r="F153" s="24" t="s">
        <v>1945</v>
      </c>
      <c r="G153" s="438"/>
      <c r="H153" s="438"/>
      <c r="I153" s="438"/>
      <c r="J153" s="438">
        <v>24573025.249010831</v>
      </c>
    </row>
    <row r="154" spans="3:10" x14ac:dyDescent="0.25">
      <c r="C154" s="24" t="s">
        <v>1872</v>
      </c>
      <c r="D154" s="24" t="s">
        <v>2065</v>
      </c>
      <c r="E154" s="24" t="s">
        <v>2093</v>
      </c>
      <c r="F154" s="24" t="s">
        <v>1972</v>
      </c>
      <c r="G154" s="438"/>
      <c r="H154" s="438"/>
      <c r="I154" s="438"/>
      <c r="J154" s="438">
        <v>24573025.249010831</v>
      </c>
    </row>
    <row r="155" spans="3:10" x14ac:dyDescent="0.25">
      <c r="C155" s="24" t="s">
        <v>1872</v>
      </c>
      <c r="D155" s="24" t="s">
        <v>2065</v>
      </c>
      <c r="E155" s="24" t="s">
        <v>2093</v>
      </c>
      <c r="F155" s="24" t="s">
        <v>1949</v>
      </c>
      <c r="G155" s="438"/>
      <c r="H155" s="438"/>
      <c r="I155" s="438"/>
      <c r="J155" s="438">
        <v>24573025.249010831</v>
      </c>
    </row>
    <row r="156" spans="3:10" x14ac:dyDescent="0.25">
      <c r="C156" s="24" t="s">
        <v>1872</v>
      </c>
      <c r="D156" s="24" t="s">
        <v>2065</v>
      </c>
      <c r="E156" s="24" t="s">
        <v>2093</v>
      </c>
      <c r="F156" s="24" t="s">
        <v>1950</v>
      </c>
      <c r="G156" s="438"/>
      <c r="H156" s="438"/>
      <c r="I156" s="438"/>
      <c r="J156" s="438">
        <v>24573025.249010831</v>
      </c>
    </row>
    <row r="157" spans="3:10" x14ac:dyDescent="0.25">
      <c r="C157" s="24" t="s">
        <v>1872</v>
      </c>
      <c r="D157" s="24" t="s">
        <v>2065</v>
      </c>
      <c r="E157" s="24" t="s">
        <v>2093</v>
      </c>
      <c r="F157" s="24" t="s">
        <v>1951</v>
      </c>
      <c r="G157" s="438"/>
      <c r="H157" s="438"/>
      <c r="I157" s="438"/>
      <c r="J157" s="438">
        <v>24573025.249010831</v>
      </c>
    </row>
    <row r="158" spans="3:10" x14ac:dyDescent="0.25">
      <c r="C158" s="24">
        <v>230</v>
      </c>
      <c r="D158" s="24" t="s">
        <v>2064</v>
      </c>
      <c r="E158" s="24" t="s">
        <v>2093</v>
      </c>
      <c r="F158" s="24" t="s">
        <v>1828</v>
      </c>
      <c r="G158" s="438"/>
      <c r="H158" s="438"/>
      <c r="I158" s="438"/>
      <c r="J158" s="438">
        <v>30377014.868564762</v>
      </c>
    </row>
    <row r="159" spans="3:10" x14ac:dyDescent="0.25">
      <c r="C159" s="24">
        <v>230</v>
      </c>
      <c r="D159" s="24" t="s">
        <v>2064</v>
      </c>
      <c r="E159" s="24" t="s">
        <v>2093</v>
      </c>
      <c r="F159" s="24" t="s">
        <v>1829</v>
      </c>
      <c r="G159" s="438"/>
      <c r="H159" s="438"/>
      <c r="I159" s="438"/>
      <c r="J159" s="438">
        <v>30377014.868564762</v>
      </c>
    </row>
    <row r="160" spans="3:10" x14ac:dyDescent="0.25">
      <c r="C160" s="24">
        <v>230</v>
      </c>
      <c r="D160" s="24" t="s">
        <v>2064</v>
      </c>
      <c r="E160" s="24" t="s">
        <v>2093</v>
      </c>
      <c r="F160" s="24" t="s">
        <v>1846</v>
      </c>
      <c r="G160" s="438"/>
      <c r="H160" s="438"/>
      <c r="I160" s="438"/>
      <c r="J160" s="438">
        <v>30377014.868564762</v>
      </c>
    </row>
    <row r="161" spans="3:10" x14ac:dyDescent="0.25">
      <c r="C161" s="24">
        <v>230</v>
      </c>
      <c r="D161" s="24" t="s">
        <v>2064</v>
      </c>
      <c r="E161" s="24" t="s">
        <v>2093</v>
      </c>
      <c r="F161" s="24" t="s">
        <v>1847</v>
      </c>
      <c r="G161" s="438"/>
      <c r="H161" s="438"/>
      <c r="I161" s="438"/>
      <c r="J161" s="438">
        <v>30377014.868564762</v>
      </c>
    </row>
    <row r="162" spans="3:10" x14ac:dyDescent="0.25">
      <c r="C162" s="24">
        <v>230</v>
      </c>
      <c r="D162" s="24" t="s">
        <v>2064</v>
      </c>
      <c r="E162" s="24" t="s">
        <v>2093</v>
      </c>
      <c r="F162" s="24" t="s">
        <v>1854</v>
      </c>
      <c r="G162" s="438"/>
      <c r="H162" s="438"/>
      <c r="I162" s="438"/>
      <c r="J162" s="438">
        <v>30377014.868564762</v>
      </c>
    </row>
    <row r="163" spans="3:10" x14ac:dyDescent="0.25">
      <c r="C163" s="24">
        <v>230</v>
      </c>
      <c r="D163" s="24" t="s">
        <v>2064</v>
      </c>
      <c r="E163" s="24" t="s">
        <v>2093</v>
      </c>
      <c r="F163" s="24" t="s">
        <v>1855</v>
      </c>
      <c r="G163" s="438"/>
      <c r="H163" s="438"/>
      <c r="I163" s="438"/>
      <c r="J163" s="438">
        <v>30377014.868564762</v>
      </c>
    </row>
    <row r="164" spans="3:10" x14ac:dyDescent="0.25">
      <c r="C164" s="24" t="s">
        <v>1871</v>
      </c>
      <c r="D164" s="24" t="s">
        <v>2064</v>
      </c>
      <c r="E164" s="24" t="s">
        <v>2093</v>
      </c>
      <c r="F164" s="24" t="s">
        <v>1841</v>
      </c>
      <c r="G164" s="438"/>
      <c r="H164" s="438"/>
      <c r="I164" s="438"/>
      <c r="J164" s="438">
        <v>30377014.868564762</v>
      </c>
    </row>
    <row r="165" spans="3:10" x14ac:dyDescent="0.25">
      <c r="C165" s="24" t="s">
        <v>1871</v>
      </c>
      <c r="D165" s="24" t="s">
        <v>2064</v>
      </c>
      <c r="E165" s="24" t="s">
        <v>2093</v>
      </c>
      <c r="F165" s="24" t="s">
        <v>1842</v>
      </c>
      <c r="G165" s="438"/>
      <c r="H165" s="438"/>
      <c r="I165" s="438"/>
      <c r="J165" s="438">
        <v>30377014.868564762</v>
      </c>
    </row>
    <row r="166" spans="3:10" x14ac:dyDescent="0.25">
      <c r="C166" s="24" t="s">
        <v>1871</v>
      </c>
      <c r="D166" s="24" t="s">
        <v>2064</v>
      </c>
      <c r="E166" s="24" t="s">
        <v>2093</v>
      </c>
      <c r="F166" s="24" t="s">
        <v>1843</v>
      </c>
      <c r="G166" s="438"/>
      <c r="H166" s="438"/>
      <c r="I166" s="438"/>
      <c r="J166" s="438">
        <v>30377014.868564762</v>
      </c>
    </row>
    <row r="167" spans="3:10" x14ac:dyDescent="0.25">
      <c r="C167" s="24" t="s">
        <v>1871</v>
      </c>
      <c r="D167" s="24" t="s">
        <v>2064</v>
      </c>
      <c r="E167" s="24" t="s">
        <v>2093</v>
      </c>
      <c r="F167" s="24" t="s">
        <v>1867</v>
      </c>
      <c r="G167" s="438"/>
      <c r="H167" s="438"/>
      <c r="I167" s="438"/>
      <c r="J167" s="438">
        <v>30377014.868564762</v>
      </c>
    </row>
    <row r="168" spans="3:10" x14ac:dyDescent="0.25">
      <c r="C168" s="24" t="s">
        <v>1871</v>
      </c>
      <c r="D168" s="24" t="s">
        <v>2064</v>
      </c>
      <c r="E168" s="24" t="s">
        <v>2093</v>
      </c>
      <c r="F168" s="24" t="s">
        <v>1868</v>
      </c>
      <c r="G168" s="438"/>
      <c r="H168" s="438"/>
      <c r="I168" s="438"/>
      <c r="J168" s="438">
        <v>30377014.868564762</v>
      </c>
    </row>
    <row r="169" spans="3:10" x14ac:dyDescent="0.25">
      <c r="C169" s="24" t="s">
        <v>1871</v>
      </c>
      <c r="D169" s="24" t="s">
        <v>2064</v>
      </c>
      <c r="E169" s="24" t="s">
        <v>2093</v>
      </c>
      <c r="F169" s="24" t="s">
        <v>1869</v>
      </c>
      <c r="G169" s="438"/>
      <c r="H169" s="438"/>
      <c r="I169" s="438"/>
      <c r="J169" s="438">
        <v>30377014.868564762</v>
      </c>
    </row>
    <row r="170" spans="3:10" x14ac:dyDescent="0.25">
      <c r="C170" s="24" t="s">
        <v>1872</v>
      </c>
      <c r="D170" s="24" t="s">
        <v>2064</v>
      </c>
      <c r="E170" s="24" t="s">
        <v>2093</v>
      </c>
      <c r="F170" s="24" t="s">
        <v>1837</v>
      </c>
      <c r="G170" s="438"/>
      <c r="H170" s="438"/>
      <c r="I170" s="438"/>
      <c r="J170" s="438">
        <v>30377014.868564762</v>
      </c>
    </row>
    <row r="171" spans="3:10" x14ac:dyDescent="0.25">
      <c r="C171" s="24">
        <v>500</v>
      </c>
      <c r="D171" s="24" t="s">
        <v>2065</v>
      </c>
      <c r="E171" s="24" t="s">
        <v>2093</v>
      </c>
      <c r="F171" s="24" t="s">
        <v>1963</v>
      </c>
      <c r="G171" s="438"/>
      <c r="H171" s="438"/>
      <c r="I171" s="438"/>
      <c r="J171" s="438">
        <v>36754463.085569032</v>
      </c>
    </row>
    <row r="172" spans="3:10" x14ac:dyDescent="0.25">
      <c r="C172" s="24">
        <v>500</v>
      </c>
      <c r="D172" s="24" t="s">
        <v>2065</v>
      </c>
      <c r="E172" s="24" t="s">
        <v>2093</v>
      </c>
      <c r="F172" s="24" t="s">
        <v>1964</v>
      </c>
      <c r="G172" s="438"/>
      <c r="H172" s="438"/>
      <c r="I172" s="438"/>
      <c r="J172" s="438">
        <v>36754463.085569032</v>
      </c>
    </row>
    <row r="173" spans="3:10" x14ac:dyDescent="0.25">
      <c r="C173" s="24">
        <v>500</v>
      </c>
      <c r="D173" s="24" t="s">
        <v>2065</v>
      </c>
      <c r="E173" s="24" t="s">
        <v>2093</v>
      </c>
      <c r="F173" s="24" t="s">
        <v>1965</v>
      </c>
      <c r="G173" s="438"/>
      <c r="H173" s="438"/>
      <c r="I173" s="438"/>
      <c r="J173" s="438">
        <v>36754463.085569032</v>
      </c>
    </row>
    <row r="174" spans="3:10" x14ac:dyDescent="0.25">
      <c r="C174" s="24">
        <v>500</v>
      </c>
      <c r="D174" s="24" t="s">
        <v>2065</v>
      </c>
      <c r="E174" s="24" t="s">
        <v>2093</v>
      </c>
      <c r="F174" s="24" t="s">
        <v>1952</v>
      </c>
      <c r="G174" s="438"/>
      <c r="H174" s="438"/>
      <c r="I174" s="438"/>
      <c r="J174" s="438">
        <v>36754463.085569032</v>
      </c>
    </row>
    <row r="175" spans="3:10" x14ac:dyDescent="0.25">
      <c r="C175" s="24">
        <v>500</v>
      </c>
      <c r="D175" s="24" t="s">
        <v>2065</v>
      </c>
      <c r="E175" s="24" t="s">
        <v>2093</v>
      </c>
      <c r="F175" s="24" t="s">
        <v>1953</v>
      </c>
      <c r="G175" s="438"/>
      <c r="H175" s="438"/>
      <c r="I175" s="438"/>
      <c r="J175" s="438">
        <v>36754463.085569032</v>
      </c>
    </row>
    <row r="176" spans="3:10" x14ac:dyDescent="0.25">
      <c r="C176" s="24">
        <v>230</v>
      </c>
      <c r="D176" s="24" t="s">
        <v>2065</v>
      </c>
      <c r="E176" s="24" t="s">
        <v>2093</v>
      </c>
      <c r="F176" s="24" t="s">
        <v>1958</v>
      </c>
      <c r="G176" s="438"/>
      <c r="H176" s="438"/>
      <c r="I176" s="438"/>
      <c r="J176" s="438">
        <v>36754463.085569032</v>
      </c>
    </row>
    <row r="177" spans="3:10" x14ac:dyDescent="0.25">
      <c r="C177" s="24" t="s">
        <v>1871</v>
      </c>
      <c r="D177" s="24" t="s">
        <v>2065</v>
      </c>
      <c r="E177" s="24" t="s">
        <v>2093</v>
      </c>
      <c r="F177" s="24" t="s">
        <v>1946</v>
      </c>
      <c r="G177" s="438"/>
      <c r="H177" s="438"/>
      <c r="I177" s="438"/>
      <c r="J177" s="438">
        <v>36754463.085569032</v>
      </c>
    </row>
    <row r="178" spans="3:10" x14ac:dyDescent="0.25">
      <c r="C178" s="24">
        <v>230</v>
      </c>
      <c r="D178" s="24" t="s">
        <v>2064</v>
      </c>
      <c r="E178" s="24" t="s">
        <v>2093</v>
      </c>
      <c r="F178" s="24" t="s">
        <v>248</v>
      </c>
      <c r="G178" s="438"/>
      <c r="H178" s="438"/>
      <c r="I178" s="438"/>
      <c r="J178" s="438">
        <v>44551226.632210456</v>
      </c>
    </row>
    <row r="179" spans="3:10" x14ac:dyDescent="0.25">
      <c r="C179" s="24">
        <v>230</v>
      </c>
      <c r="D179" s="24" t="s">
        <v>2064</v>
      </c>
      <c r="E179" s="24" t="s">
        <v>2093</v>
      </c>
      <c r="F179" s="24" t="s">
        <v>1830</v>
      </c>
      <c r="G179" s="438"/>
      <c r="H179" s="438"/>
      <c r="I179" s="438"/>
      <c r="J179" s="438">
        <v>44551226.632210456</v>
      </c>
    </row>
    <row r="180" spans="3:10" x14ac:dyDescent="0.25">
      <c r="C180" s="24">
        <v>230</v>
      </c>
      <c r="D180" s="24" t="s">
        <v>2064</v>
      </c>
      <c r="E180" s="24" t="s">
        <v>2093</v>
      </c>
      <c r="F180" s="24" t="s">
        <v>1848</v>
      </c>
      <c r="G180" s="438"/>
      <c r="H180" s="438"/>
      <c r="I180" s="438"/>
      <c r="J180" s="438">
        <v>44551226.632210456</v>
      </c>
    </row>
    <row r="181" spans="3:10" x14ac:dyDescent="0.25">
      <c r="C181" s="24">
        <v>230</v>
      </c>
      <c r="D181" s="24" t="s">
        <v>2064</v>
      </c>
      <c r="E181" s="24" t="s">
        <v>2093</v>
      </c>
      <c r="F181" s="24" t="s">
        <v>1849</v>
      </c>
      <c r="G181" s="438"/>
      <c r="H181" s="438"/>
      <c r="I181" s="438"/>
      <c r="J181" s="438">
        <v>44551226.632210456</v>
      </c>
    </row>
    <row r="182" spans="3:10" x14ac:dyDescent="0.25">
      <c r="C182" s="24">
        <v>230</v>
      </c>
      <c r="D182" s="24" t="s">
        <v>2064</v>
      </c>
      <c r="E182" s="24" t="s">
        <v>2093</v>
      </c>
      <c r="F182" s="24" t="s">
        <v>1856</v>
      </c>
      <c r="G182" s="438"/>
      <c r="H182" s="438"/>
      <c r="I182" s="438"/>
      <c r="J182" s="438">
        <v>44551226.632210456</v>
      </c>
    </row>
    <row r="183" spans="3:10" x14ac:dyDescent="0.25">
      <c r="C183" s="24">
        <v>230</v>
      </c>
      <c r="D183" s="24" t="s">
        <v>2064</v>
      </c>
      <c r="E183" s="24" t="s">
        <v>2093</v>
      </c>
      <c r="F183" s="24" t="s">
        <v>1857</v>
      </c>
      <c r="G183" s="438"/>
      <c r="H183" s="438"/>
      <c r="I183" s="438"/>
      <c r="J183" s="438">
        <v>44551226.632210456</v>
      </c>
    </row>
    <row r="184" spans="3:10" x14ac:dyDescent="0.25">
      <c r="C184" s="24" t="s">
        <v>1871</v>
      </c>
      <c r="D184" s="24" t="s">
        <v>2064</v>
      </c>
      <c r="E184" s="24" t="s">
        <v>2093</v>
      </c>
      <c r="F184" s="24" t="s">
        <v>1860</v>
      </c>
      <c r="G184" s="438"/>
      <c r="H184" s="438"/>
      <c r="I184" s="438"/>
      <c r="J184" s="438">
        <v>44551226.632210456</v>
      </c>
    </row>
    <row r="185" spans="3:10" x14ac:dyDescent="0.25">
      <c r="C185" s="24" t="s">
        <v>1871</v>
      </c>
      <c r="D185" s="24" t="s">
        <v>2064</v>
      </c>
      <c r="E185" s="24" t="s">
        <v>2093</v>
      </c>
      <c r="F185" s="24" t="s">
        <v>1861</v>
      </c>
      <c r="G185" s="438"/>
      <c r="H185" s="438"/>
      <c r="I185" s="438"/>
      <c r="J185" s="438">
        <v>44551226.632210456</v>
      </c>
    </row>
    <row r="186" spans="3:10" x14ac:dyDescent="0.25">
      <c r="C186" s="24" t="s">
        <v>1871</v>
      </c>
      <c r="D186" s="24" t="s">
        <v>2064</v>
      </c>
      <c r="E186" s="24" t="s">
        <v>2093</v>
      </c>
      <c r="F186" s="24" t="s">
        <v>1870</v>
      </c>
      <c r="G186" s="438"/>
      <c r="H186" s="438"/>
      <c r="I186" s="438"/>
      <c r="J186" s="438">
        <v>44551226.632210456</v>
      </c>
    </row>
    <row r="187" spans="3:10" x14ac:dyDescent="0.25">
      <c r="C187" s="24">
        <v>500</v>
      </c>
      <c r="D187" s="24" t="s">
        <v>2064</v>
      </c>
      <c r="E187" s="24" t="s">
        <v>2093</v>
      </c>
      <c r="F187" s="24" t="s">
        <v>1808</v>
      </c>
      <c r="G187" s="438"/>
      <c r="H187" s="438"/>
      <c r="I187" s="438"/>
      <c r="J187" s="438">
        <v>59892761.989132978</v>
      </c>
    </row>
    <row r="188" spans="3:10" x14ac:dyDescent="0.25">
      <c r="C188" s="24">
        <v>500</v>
      </c>
      <c r="D188" s="24" t="s">
        <v>2064</v>
      </c>
      <c r="E188" s="24" t="s">
        <v>2093</v>
      </c>
      <c r="F188" s="24" t="s">
        <v>1809</v>
      </c>
      <c r="G188" s="438"/>
      <c r="H188" s="438"/>
      <c r="I188" s="438"/>
      <c r="J188" s="438">
        <v>59892761.989132978</v>
      </c>
    </row>
    <row r="189" spans="3:10" x14ac:dyDescent="0.25">
      <c r="C189" s="24">
        <v>500</v>
      </c>
      <c r="D189" s="24" t="s">
        <v>2064</v>
      </c>
      <c r="E189" s="24" t="s">
        <v>2093</v>
      </c>
      <c r="F189" s="24" t="s">
        <v>1810</v>
      </c>
      <c r="G189" s="438"/>
      <c r="H189" s="438"/>
      <c r="I189" s="438"/>
      <c r="J189" s="438">
        <v>59892761.989132978</v>
      </c>
    </row>
    <row r="190" spans="3:10" x14ac:dyDescent="0.25">
      <c r="C190" s="24">
        <v>500</v>
      </c>
      <c r="D190" s="24" t="s">
        <v>2064</v>
      </c>
      <c r="E190" s="24" t="s">
        <v>2093</v>
      </c>
      <c r="F190" s="24" t="s">
        <v>1811</v>
      </c>
      <c r="G190" s="438"/>
      <c r="H190" s="438"/>
      <c r="I190" s="438"/>
      <c r="J190" s="438">
        <v>59892761.989132978</v>
      </c>
    </row>
    <row r="191" spans="3:10" x14ac:dyDescent="0.25">
      <c r="C191" s="24">
        <v>500</v>
      </c>
      <c r="D191" s="24" t="s">
        <v>2064</v>
      </c>
      <c r="E191" s="24" t="s">
        <v>2093</v>
      </c>
      <c r="F191" s="24" t="s">
        <v>1818</v>
      </c>
      <c r="G191" s="438"/>
      <c r="H191" s="438"/>
      <c r="I191" s="438"/>
      <c r="J191" s="438">
        <v>59892761.989132978</v>
      </c>
    </row>
    <row r="192" spans="3:10" x14ac:dyDescent="0.25">
      <c r="C192" s="24">
        <v>500</v>
      </c>
      <c r="D192" s="24" t="s">
        <v>2064</v>
      </c>
      <c r="E192" s="24" t="s">
        <v>2093</v>
      </c>
      <c r="F192" s="24" t="s">
        <v>1819</v>
      </c>
      <c r="G192" s="438"/>
      <c r="H192" s="438"/>
      <c r="I192" s="438"/>
      <c r="J192" s="438">
        <v>59892761.989132978</v>
      </c>
    </row>
    <row r="193" spans="3:10" x14ac:dyDescent="0.25">
      <c r="C193" s="24">
        <v>500</v>
      </c>
      <c r="D193" s="24" t="s">
        <v>2064</v>
      </c>
      <c r="E193" s="24" t="s">
        <v>2093</v>
      </c>
      <c r="F193" s="24" t="s">
        <v>1823</v>
      </c>
      <c r="G193" s="438"/>
      <c r="H193" s="438"/>
      <c r="I193" s="438"/>
      <c r="J193" s="438">
        <v>59892761.989132978</v>
      </c>
    </row>
    <row r="194" spans="3:10" x14ac:dyDescent="0.25">
      <c r="C194" s="24">
        <v>500</v>
      </c>
      <c r="D194" s="24" t="s">
        <v>2064</v>
      </c>
      <c r="E194" s="24" t="s">
        <v>2093</v>
      </c>
      <c r="F194" s="24" t="s">
        <v>1820</v>
      </c>
      <c r="G194" s="438"/>
      <c r="H194" s="438"/>
      <c r="I194" s="438"/>
      <c r="J194" s="438">
        <v>59892761.989132978</v>
      </c>
    </row>
    <row r="195" spans="3:10" x14ac:dyDescent="0.25">
      <c r="C195" s="24">
        <v>500</v>
      </c>
      <c r="D195" s="24" t="s">
        <v>2064</v>
      </c>
      <c r="E195" s="24" t="s">
        <v>2093</v>
      </c>
      <c r="F195" s="24" t="s">
        <v>1821</v>
      </c>
      <c r="G195" s="438"/>
      <c r="H195" s="438"/>
      <c r="I195" s="438"/>
      <c r="J195" s="438">
        <v>59892761.989132978</v>
      </c>
    </row>
    <row r="196" spans="3:10" x14ac:dyDescent="0.25">
      <c r="C196" s="24">
        <v>500</v>
      </c>
      <c r="D196" s="24" t="s">
        <v>2064</v>
      </c>
      <c r="E196" s="24" t="s">
        <v>2093</v>
      </c>
      <c r="F196" s="24" t="s">
        <v>1822</v>
      </c>
      <c r="G196" s="438"/>
      <c r="H196" s="438"/>
      <c r="I196" s="438"/>
      <c r="J196" s="438">
        <v>59892761.989132978</v>
      </c>
    </row>
    <row r="197" spans="3:10" x14ac:dyDescent="0.25">
      <c r="C197" s="24">
        <v>230</v>
      </c>
      <c r="D197" s="24" t="s">
        <v>2064</v>
      </c>
      <c r="E197" s="24" t="s">
        <v>2093</v>
      </c>
      <c r="F197" s="24" t="s">
        <v>247</v>
      </c>
      <c r="G197" s="438"/>
      <c r="H197" s="438"/>
      <c r="I197" s="438"/>
      <c r="J197" s="438">
        <v>59892761.989132978</v>
      </c>
    </row>
    <row r="198" spans="3:10" x14ac:dyDescent="0.25">
      <c r="C198" s="24">
        <v>230</v>
      </c>
      <c r="D198" s="24" t="s">
        <v>2064</v>
      </c>
      <c r="E198" s="24" t="s">
        <v>2093</v>
      </c>
      <c r="F198" s="24" t="s">
        <v>1825</v>
      </c>
      <c r="G198" s="438"/>
      <c r="H198" s="438"/>
      <c r="I198" s="438"/>
      <c r="J198" s="438">
        <v>59892761.989132978</v>
      </c>
    </row>
    <row r="199" spans="3:10" x14ac:dyDescent="0.25">
      <c r="C199" s="24">
        <v>230</v>
      </c>
      <c r="D199" s="24" t="s">
        <v>2064</v>
      </c>
      <c r="E199" s="24" t="s">
        <v>2093</v>
      </c>
      <c r="F199" s="24" t="s">
        <v>1826</v>
      </c>
      <c r="G199" s="438"/>
      <c r="H199" s="438"/>
      <c r="I199" s="438"/>
      <c r="J199" s="438">
        <v>59892761.989132978</v>
      </c>
    </row>
    <row r="200" spans="3:10" x14ac:dyDescent="0.25">
      <c r="C200" s="24">
        <v>230</v>
      </c>
      <c r="D200" s="24" t="s">
        <v>2064</v>
      </c>
      <c r="E200" s="24" t="s">
        <v>2093</v>
      </c>
      <c r="F200" s="24" t="s">
        <v>1850</v>
      </c>
      <c r="G200" s="438"/>
      <c r="H200" s="438"/>
      <c r="I200" s="438"/>
      <c r="J200" s="438">
        <v>59892761.989132978</v>
      </c>
    </row>
    <row r="201" spans="3:10" x14ac:dyDescent="0.25">
      <c r="C201" s="24">
        <v>230</v>
      </c>
      <c r="D201" s="24" t="s">
        <v>2064</v>
      </c>
      <c r="E201" s="24" t="s">
        <v>2093</v>
      </c>
      <c r="F201" s="24" t="s">
        <v>1851</v>
      </c>
      <c r="G201" s="438"/>
      <c r="H201" s="438"/>
      <c r="I201" s="438"/>
      <c r="J201" s="438">
        <v>59892761.989132978</v>
      </c>
    </row>
    <row r="202" spans="3:10" x14ac:dyDescent="0.25">
      <c r="C202" s="24">
        <v>230</v>
      </c>
      <c r="D202" s="24" t="s">
        <v>2064</v>
      </c>
      <c r="E202" s="24" t="s">
        <v>2093</v>
      </c>
      <c r="F202" s="24" t="s">
        <v>1858</v>
      </c>
      <c r="G202" s="438"/>
      <c r="H202" s="438"/>
      <c r="I202" s="438"/>
      <c r="J202" s="438">
        <v>59892761.989132978</v>
      </c>
    </row>
    <row r="203" spans="3:10" x14ac:dyDescent="0.25">
      <c r="C203" s="24" t="s">
        <v>1871</v>
      </c>
      <c r="D203" s="24" t="s">
        <v>2064</v>
      </c>
      <c r="E203" s="24" t="s">
        <v>2093</v>
      </c>
      <c r="F203" s="24" t="s">
        <v>1862</v>
      </c>
      <c r="G203" s="438"/>
      <c r="H203" s="438"/>
      <c r="I203" s="438"/>
      <c r="J203" s="438">
        <v>59892761.989132978</v>
      </c>
    </row>
    <row r="204" spans="3:10" x14ac:dyDescent="0.25">
      <c r="C204" s="24">
        <v>230</v>
      </c>
      <c r="D204" s="24" t="s">
        <v>2063</v>
      </c>
      <c r="E204" s="24" t="s">
        <v>2093</v>
      </c>
      <c r="F204" s="24" t="s">
        <v>1649</v>
      </c>
      <c r="G204" s="438">
        <v>24781331.484185986</v>
      </c>
      <c r="H204" s="438">
        <v>0</v>
      </c>
      <c r="I204" s="438">
        <v>67792183.167011425</v>
      </c>
      <c r="J204" s="438">
        <v>92573514.651197404</v>
      </c>
    </row>
    <row r="205" spans="3:10" x14ac:dyDescent="0.25">
      <c r="C205" s="24" t="s">
        <v>1871</v>
      </c>
      <c r="D205" s="24" t="s">
        <v>2063</v>
      </c>
      <c r="E205" s="24" t="s">
        <v>2093</v>
      </c>
      <c r="F205" s="24" t="s">
        <v>1733</v>
      </c>
      <c r="G205" s="438">
        <v>24781331.484185986</v>
      </c>
      <c r="H205" s="438">
        <v>0</v>
      </c>
      <c r="I205" s="438">
        <v>67792183.167011425</v>
      </c>
      <c r="J205" s="438">
        <v>92573514.651197404</v>
      </c>
    </row>
  </sheetData>
  <sortState xmlns:xlrd2="http://schemas.microsoft.com/office/spreadsheetml/2017/richdata2" ref="C8:J205">
    <sortCondition ref="J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B2:J1100"/>
  <sheetViews>
    <sheetView topLeftCell="B1" zoomScale="90" zoomScaleNormal="90" workbookViewId="0">
      <selection activeCell="C12" sqref="C12"/>
    </sheetView>
  </sheetViews>
  <sheetFormatPr baseColWidth="10" defaultColWidth="11.42578125" defaultRowHeight="15" x14ac:dyDescent="0.25"/>
  <cols>
    <col min="1" max="1" width="11.42578125" style="113"/>
    <col min="2" max="2" width="110.7109375" style="113" customWidth="1"/>
    <col min="3" max="3" width="22.42578125" style="113" customWidth="1"/>
    <col min="4" max="8" width="13.85546875" style="113" customWidth="1"/>
    <col min="9" max="9" width="14.5703125" style="113" customWidth="1"/>
    <col min="10" max="10" width="17.140625" style="443" customWidth="1"/>
    <col min="11" max="16384" width="11.42578125" style="113"/>
  </cols>
  <sheetData>
    <row r="2" spans="2:10" x14ac:dyDescent="0.25">
      <c r="B2" s="24" t="s">
        <v>2092</v>
      </c>
      <c r="C2" s="24" t="s">
        <v>2098</v>
      </c>
      <c r="D2" s="24" t="s">
        <v>2099</v>
      </c>
      <c r="E2" s="24" t="s">
        <v>2117</v>
      </c>
      <c r="F2" s="431" t="s">
        <v>776</v>
      </c>
      <c r="G2" s="24" t="s">
        <v>925</v>
      </c>
      <c r="H2" s="24" t="s">
        <v>975</v>
      </c>
      <c r="I2" s="24" t="s">
        <v>976</v>
      </c>
      <c r="J2" s="430" t="s">
        <v>977</v>
      </c>
    </row>
    <row r="3" spans="2:10" x14ac:dyDescent="0.25">
      <c r="B3" s="24">
        <v>500</v>
      </c>
      <c r="C3" s="24" t="s">
        <v>2063</v>
      </c>
      <c r="D3" s="24" t="s">
        <v>2097</v>
      </c>
      <c r="E3" s="24" t="s">
        <v>2119</v>
      </c>
      <c r="F3" s="24" t="e">
        <f>#REF!</f>
        <v>#REF!</v>
      </c>
      <c r="G3" s="438" t="e">
        <f>#REF!</f>
        <v>#REF!</v>
      </c>
      <c r="H3" s="438" t="e">
        <f>#REF!</f>
        <v>#REF!</v>
      </c>
      <c r="I3" s="438" t="e">
        <f>#REF!</f>
        <v>#REF!</v>
      </c>
      <c r="J3" s="430" t="e">
        <f>#REF!</f>
        <v>#REF!</v>
      </c>
    </row>
    <row r="4" spans="2:10" x14ac:dyDescent="0.25">
      <c r="B4" s="24">
        <v>500</v>
      </c>
      <c r="C4" s="24" t="s">
        <v>2063</v>
      </c>
      <c r="D4" s="24" t="s">
        <v>2097</v>
      </c>
      <c r="E4" s="24" t="s">
        <v>2120</v>
      </c>
      <c r="F4" s="24" t="e">
        <f>#REF!</f>
        <v>#REF!</v>
      </c>
      <c r="G4" s="438" t="e">
        <f>#REF!</f>
        <v>#REF!</v>
      </c>
      <c r="H4" s="438" t="e">
        <f>#REF!</f>
        <v>#REF!</v>
      </c>
      <c r="I4" s="438" t="e">
        <f>#REF!</f>
        <v>#REF!</v>
      </c>
      <c r="J4" s="430" t="e">
        <f>#REF!</f>
        <v>#REF!</v>
      </c>
    </row>
    <row r="5" spans="2:10" x14ac:dyDescent="0.25">
      <c r="B5" s="24">
        <v>500</v>
      </c>
      <c r="C5" s="24" t="s">
        <v>2063</v>
      </c>
      <c r="D5" s="24" t="s">
        <v>2097</v>
      </c>
      <c r="E5" s="24" t="s">
        <v>2121</v>
      </c>
      <c r="F5" s="24" t="e">
        <f>#REF!</f>
        <v>#REF!</v>
      </c>
      <c r="G5" s="438" t="e">
        <f>#REF!</f>
        <v>#REF!</v>
      </c>
      <c r="H5" s="438" t="e">
        <f>#REF!</f>
        <v>#REF!</v>
      </c>
      <c r="I5" s="438" t="e">
        <f>#REF!</f>
        <v>#REF!</v>
      </c>
      <c r="J5" s="430" t="e">
        <f>#REF!</f>
        <v>#REF!</v>
      </c>
    </row>
    <row r="6" spans="2:10" x14ac:dyDescent="0.25">
      <c r="B6" s="24">
        <v>500</v>
      </c>
      <c r="C6" s="24" t="s">
        <v>2063</v>
      </c>
      <c r="D6" s="24" t="s">
        <v>2097</v>
      </c>
      <c r="E6" s="24" t="s">
        <v>2122</v>
      </c>
      <c r="F6" s="24" t="e">
        <f>#REF!</f>
        <v>#REF!</v>
      </c>
      <c r="G6" s="438" t="e">
        <f>#REF!</f>
        <v>#REF!</v>
      </c>
      <c r="H6" s="438" t="e">
        <f>#REF!</f>
        <v>#REF!</v>
      </c>
      <c r="I6" s="438" t="e">
        <f>#REF!</f>
        <v>#REF!</v>
      </c>
      <c r="J6" s="430" t="e">
        <f>#REF!</f>
        <v>#REF!</v>
      </c>
    </row>
    <row r="7" spans="2:10" x14ac:dyDescent="0.25">
      <c r="B7" s="24">
        <v>500</v>
      </c>
      <c r="C7" s="24" t="s">
        <v>2063</v>
      </c>
      <c r="D7" s="24" t="s">
        <v>2097</v>
      </c>
      <c r="E7" s="24" t="s">
        <v>2123</v>
      </c>
      <c r="F7" s="24" t="e">
        <f>#REF!</f>
        <v>#REF!</v>
      </c>
      <c r="G7" s="438" t="e">
        <f>#REF!</f>
        <v>#REF!</v>
      </c>
      <c r="H7" s="438" t="e">
        <f>#REF!</f>
        <v>#REF!</v>
      </c>
      <c r="I7" s="438" t="e">
        <f>#REF!</f>
        <v>#REF!</v>
      </c>
      <c r="J7" s="430" t="e">
        <f>#REF!</f>
        <v>#REF!</v>
      </c>
    </row>
    <row r="8" spans="2:10" x14ac:dyDescent="0.25">
      <c r="B8" s="24">
        <v>500</v>
      </c>
      <c r="C8" s="24" t="s">
        <v>2063</v>
      </c>
      <c r="D8" s="24" t="s">
        <v>2097</v>
      </c>
      <c r="E8" s="24" t="s">
        <v>2124</v>
      </c>
      <c r="F8" s="24" t="e">
        <f>#REF!</f>
        <v>#REF!</v>
      </c>
      <c r="G8" s="438" t="e">
        <f>#REF!</f>
        <v>#REF!</v>
      </c>
      <c r="H8" s="438" t="e">
        <f>#REF!</f>
        <v>#REF!</v>
      </c>
      <c r="I8" s="438" t="e">
        <f>#REF!</f>
        <v>#REF!</v>
      </c>
      <c r="J8" s="430" t="e">
        <f>#REF!</f>
        <v>#REF!</v>
      </c>
    </row>
    <row r="9" spans="2:10" x14ac:dyDescent="0.25">
      <c r="B9" s="24">
        <v>500</v>
      </c>
      <c r="C9" s="24" t="s">
        <v>2063</v>
      </c>
      <c r="D9" s="24" t="s">
        <v>2097</v>
      </c>
      <c r="E9" s="24" t="s">
        <v>1277</v>
      </c>
      <c r="F9" s="24" t="e">
        <f>#REF!</f>
        <v>#REF!</v>
      </c>
      <c r="G9" s="438" t="e">
        <f>#REF!</f>
        <v>#REF!</v>
      </c>
      <c r="H9" s="438" t="e">
        <f>#REF!</f>
        <v>#REF!</v>
      </c>
      <c r="I9" s="438" t="e">
        <f>#REF!</f>
        <v>#REF!</v>
      </c>
      <c r="J9" s="430" t="e">
        <f>#REF!</f>
        <v>#REF!</v>
      </c>
    </row>
    <row r="10" spans="2:10" x14ac:dyDescent="0.25">
      <c r="B10" s="24">
        <v>500</v>
      </c>
      <c r="C10" s="24" t="s">
        <v>2063</v>
      </c>
      <c r="D10" s="24" t="s">
        <v>2097</v>
      </c>
      <c r="E10" s="24" t="s">
        <v>2125</v>
      </c>
      <c r="F10" s="24" t="e">
        <f>#REF!</f>
        <v>#REF!</v>
      </c>
      <c r="G10" s="438" t="e">
        <f>#REF!</f>
        <v>#REF!</v>
      </c>
      <c r="H10" s="438" t="e">
        <f>#REF!</f>
        <v>#REF!</v>
      </c>
      <c r="I10" s="438" t="e">
        <f>#REF!</f>
        <v>#REF!</v>
      </c>
      <c r="J10" s="430" t="e">
        <f>#REF!</f>
        <v>#REF!</v>
      </c>
    </row>
    <row r="11" spans="2:10" x14ac:dyDescent="0.25">
      <c r="B11" s="24">
        <v>230</v>
      </c>
      <c r="C11" s="24" t="s">
        <v>2063</v>
      </c>
      <c r="D11" s="24" t="s">
        <v>2097</v>
      </c>
      <c r="E11" s="24" t="s">
        <v>2120</v>
      </c>
      <c r="F11" s="24" t="e">
        <f>#REF!</f>
        <v>#REF!</v>
      </c>
      <c r="G11" s="438" t="e">
        <f>#REF!</f>
        <v>#REF!</v>
      </c>
      <c r="H11" s="438" t="e">
        <f>#REF!</f>
        <v>#REF!</v>
      </c>
      <c r="I11" s="438" t="e">
        <f>#REF!</f>
        <v>#REF!</v>
      </c>
      <c r="J11" s="430" t="e">
        <f>#REF!</f>
        <v>#REF!</v>
      </c>
    </row>
    <row r="12" spans="2:10" x14ac:dyDescent="0.25">
      <c r="B12" s="24">
        <v>230</v>
      </c>
      <c r="C12" s="24" t="s">
        <v>2063</v>
      </c>
      <c r="D12" s="24" t="s">
        <v>2097</v>
      </c>
      <c r="E12" s="24" t="s">
        <v>2121</v>
      </c>
      <c r="F12" s="24" t="e">
        <f>#REF!</f>
        <v>#REF!</v>
      </c>
      <c r="G12" s="438" t="e">
        <f>#REF!</f>
        <v>#REF!</v>
      </c>
      <c r="H12" s="438" t="e">
        <f>#REF!</f>
        <v>#REF!</v>
      </c>
      <c r="I12" s="438" t="e">
        <f>#REF!</f>
        <v>#REF!</v>
      </c>
      <c r="J12" s="430" t="e">
        <f>#REF!</f>
        <v>#REF!</v>
      </c>
    </row>
    <row r="13" spans="2:10" x14ac:dyDescent="0.25">
      <c r="B13" s="24">
        <v>230</v>
      </c>
      <c r="C13" s="24" t="s">
        <v>2063</v>
      </c>
      <c r="D13" s="24" t="s">
        <v>2097</v>
      </c>
      <c r="E13" s="24" t="s">
        <v>2122</v>
      </c>
      <c r="F13" s="24" t="e">
        <f>#REF!</f>
        <v>#REF!</v>
      </c>
      <c r="G13" s="438" t="e">
        <f>#REF!</f>
        <v>#REF!</v>
      </c>
      <c r="H13" s="438" t="e">
        <f>#REF!</f>
        <v>#REF!</v>
      </c>
      <c r="I13" s="438" t="e">
        <f>#REF!</f>
        <v>#REF!</v>
      </c>
      <c r="J13" s="430" t="e">
        <f>#REF!</f>
        <v>#REF!</v>
      </c>
    </row>
    <row r="14" spans="2:10" x14ac:dyDescent="0.25">
      <c r="B14" s="24">
        <v>230</v>
      </c>
      <c r="C14" s="24" t="s">
        <v>2063</v>
      </c>
      <c r="D14" s="24" t="s">
        <v>2097</v>
      </c>
      <c r="E14" s="24" t="s">
        <v>1277</v>
      </c>
      <c r="F14" s="24" t="e">
        <f>#REF!</f>
        <v>#REF!</v>
      </c>
      <c r="G14" s="438" t="e">
        <f>#REF!</f>
        <v>#REF!</v>
      </c>
      <c r="H14" s="438" t="e">
        <f>#REF!</f>
        <v>#REF!</v>
      </c>
      <c r="I14" s="438" t="e">
        <f>#REF!</f>
        <v>#REF!</v>
      </c>
      <c r="J14" s="430" t="e">
        <f>#REF!</f>
        <v>#REF!</v>
      </c>
    </row>
    <row r="15" spans="2:10" x14ac:dyDescent="0.25">
      <c r="B15" s="24">
        <v>230</v>
      </c>
      <c r="C15" s="24" t="s">
        <v>2063</v>
      </c>
      <c r="D15" s="24" t="s">
        <v>2097</v>
      </c>
      <c r="E15" s="24" t="s">
        <v>2123</v>
      </c>
      <c r="F15" s="24" t="e">
        <f>#REF!</f>
        <v>#REF!</v>
      </c>
      <c r="G15" s="438" t="e">
        <f>#REF!</f>
        <v>#REF!</v>
      </c>
      <c r="H15" s="438" t="e">
        <f>#REF!</f>
        <v>#REF!</v>
      </c>
      <c r="I15" s="438" t="e">
        <f>#REF!</f>
        <v>#REF!</v>
      </c>
      <c r="J15" s="430" t="e">
        <f>#REF!</f>
        <v>#REF!</v>
      </c>
    </row>
    <row r="16" spans="2:10" x14ac:dyDescent="0.25">
      <c r="B16" s="24">
        <v>230</v>
      </c>
      <c r="C16" s="24" t="s">
        <v>2063</v>
      </c>
      <c r="D16" s="24" t="s">
        <v>2097</v>
      </c>
      <c r="E16" s="24" t="s">
        <v>2119</v>
      </c>
      <c r="F16" s="24" t="e">
        <f>#REF!</f>
        <v>#REF!</v>
      </c>
      <c r="G16" s="438" t="e">
        <f>#REF!</f>
        <v>#REF!</v>
      </c>
      <c r="H16" s="438" t="e">
        <f>#REF!</f>
        <v>#REF!</v>
      </c>
      <c r="I16" s="438" t="e">
        <f>#REF!</f>
        <v>#REF!</v>
      </c>
      <c r="J16" s="430" t="e">
        <f>#REF!</f>
        <v>#REF!</v>
      </c>
    </row>
    <row r="17" spans="2:10" x14ac:dyDescent="0.25">
      <c r="B17" s="24">
        <v>230</v>
      </c>
      <c r="C17" s="24" t="s">
        <v>2063</v>
      </c>
      <c r="D17" s="24" t="s">
        <v>2097</v>
      </c>
      <c r="E17" s="24" t="s">
        <v>2125</v>
      </c>
      <c r="F17" s="24" t="e">
        <f>#REF!</f>
        <v>#REF!</v>
      </c>
      <c r="G17" s="438" t="e">
        <f>#REF!</f>
        <v>#REF!</v>
      </c>
      <c r="H17" s="438" t="e">
        <f>#REF!</f>
        <v>#REF!</v>
      </c>
      <c r="I17" s="438" t="e">
        <f>#REF!</f>
        <v>#REF!</v>
      </c>
      <c r="J17" s="430" t="e">
        <f>#REF!</f>
        <v>#REF!</v>
      </c>
    </row>
    <row r="18" spans="2:10" x14ac:dyDescent="0.25">
      <c r="B18" s="24">
        <v>230</v>
      </c>
      <c r="C18" s="24" t="s">
        <v>2063</v>
      </c>
      <c r="D18" s="24" t="s">
        <v>2097</v>
      </c>
      <c r="E18" s="24" t="s">
        <v>2145</v>
      </c>
      <c r="F18" s="24" t="e">
        <f>#REF!</f>
        <v>#REF!</v>
      </c>
      <c r="G18" s="438" t="e">
        <f>#REF!</f>
        <v>#REF!</v>
      </c>
      <c r="H18" s="438" t="e">
        <f>#REF!</f>
        <v>#REF!</v>
      </c>
      <c r="I18" s="438" t="e">
        <f>#REF!</f>
        <v>#REF!</v>
      </c>
      <c r="J18" s="430" t="e">
        <f>#REF!</f>
        <v>#REF!</v>
      </c>
    </row>
    <row r="19" spans="2:10" x14ac:dyDescent="0.25">
      <c r="B19" s="24">
        <v>230</v>
      </c>
      <c r="C19" s="24" t="s">
        <v>2063</v>
      </c>
      <c r="D19" s="24" t="s">
        <v>2097</v>
      </c>
      <c r="E19" s="24" t="s">
        <v>2119</v>
      </c>
      <c r="F19" s="24" t="e">
        <f>#REF!</f>
        <v>#REF!</v>
      </c>
      <c r="G19" s="438" t="e">
        <f>#REF!</f>
        <v>#REF!</v>
      </c>
      <c r="H19" s="438" t="e">
        <f>#REF!</f>
        <v>#REF!</v>
      </c>
      <c r="I19" s="438" t="e">
        <f>#REF!</f>
        <v>#REF!</v>
      </c>
      <c r="J19" s="430" t="e">
        <f>#REF!</f>
        <v>#REF!</v>
      </c>
    </row>
    <row r="20" spans="2:10" x14ac:dyDescent="0.25">
      <c r="B20" s="24">
        <v>230</v>
      </c>
      <c r="C20" s="24" t="s">
        <v>2063</v>
      </c>
      <c r="D20" s="24" t="s">
        <v>2097</v>
      </c>
      <c r="E20" s="24" t="s">
        <v>2122</v>
      </c>
      <c r="F20" s="24" t="e">
        <f>#REF!</f>
        <v>#REF!</v>
      </c>
      <c r="G20" s="438" t="e">
        <f>#REF!</f>
        <v>#REF!</v>
      </c>
      <c r="H20" s="438" t="e">
        <f>#REF!</f>
        <v>#REF!</v>
      </c>
      <c r="I20" s="438" t="e">
        <f>#REF!</f>
        <v>#REF!</v>
      </c>
      <c r="J20" s="430" t="e">
        <f>#REF!</f>
        <v>#REF!</v>
      </c>
    </row>
    <row r="21" spans="2:10" x14ac:dyDescent="0.25">
      <c r="B21" s="24">
        <v>230</v>
      </c>
      <c r="C21" s="24" t="s">
        <v>2063</v>
      </c>
      <c r="D21" s="24" t="s">
        <v>2097</v>
      </c>
      <c r="E21" s="24" t="s">
        <v>2121</v>
      </c>
      <c r="F21" s="24" t="e">
        <f>#REF!</f>
        <v>#REF!</v>
      </c>
      <c r="G21" s="438" t="e">
        <f>#REF!</f>
        <v>#REF!</v>
      </c>
      <c r="H21" s="438" t="e">
        <f>#REF!</f>
        <v>#REF!</v>
      </c>
      <c r="I21" s="438" t="e">
        <f>#REF!</f>
        <v>#REF!</v>
      </c>
      <c r="J21" s="430" t="e">
        <f>#REF!</f>
        <v>#REF!</v>
      </c>
    </row>
    <row r="22" spans="2:10" x14ac:dyDescent="0.25">
      <c r="B22" s="24">
        <v>230</v>
      </c>
      <c r="C22" s="24" t="s">
        <v>2063</v>
      </c>
      <c r="D22" s="24" t="s">
        <v>2097</v>
      </c>
      <c r="E22" s="24" t="s">
        <v>2121</v>
      </c>
      <c r="F22" s="24" t="e">
        <f>#REF!</f>
        <v>#REF!</v>
      </c>
      <c r="G22" s="438" t="e">
        <f>#REF!</f>
        <v>#REF!</v>
      </c>
      <c r="H22" s="438" t="e">
        <f>#REF!</f>
        <v>#REF!</v>
      </c>
      <c r="I22" s="438" t="e">
        <f>#REF!</f>
        <v>#REF!</v>
      </c>
      <c r="J22" s="430" t="e">
        <f>#REF!</f>
        <v>#REF!</v>
      </c>
    </row>
    <row r="23" spans="2:10" x14ac:dyDescent="0.25">
      <c r="B23" s="24">
        <v>230</v>
      </c>
      <c r="C23" s="24" t="s">
        <v>2063</v>
      </c>
      <c r="D23" s="24" t="s">
        <v>2097</v>
      </c>
      <c r="E23" s="24" t="s">
        <v>2124</v>
      </c>
      <c r="F23" s="24" t="e">
        <f>#REF!</f>
        <v>#REF!</v>
      </c>
      <c r="G23" s="438" t="e">
        <f>#REF!</f>
        <v>#REF!</v>
      </c>
      <c r="H23" s="438" t="e">
        <f>#REF!</f>
        <v>#REF!</v>
      </c>
      <c r="I23" s="438" t="e">
        <f>#REF!</f>
        <v>#REF!</v>
      </c>
      <c r="J23" s="430" t="e">
        <f>#REF!</f>
        <v>#REF!</v>
      </c>
    </row>
    <row r="24" spans="2:10" x14ac:dyDescent="0.25">
      <c r="B24" s="24">
        <v>230</v>
      </c>
      <c r="C24" s="24" t="s">
        <v>2063</v>
      </c>
      <c r="D24" s="24" t="s">
        <v>2097</v>
      </c>
      <c r="E24" s="24" t="s">
        <v>2126</v>
      </c>
      <c r="F24" s="24" t="e">
        <f>#REF!</f>
        <v>#REF!</v>
      </c>
      <c r="G24" s="438" t="e">
        <f>#REF!</f>
        <v>#REF!</v>
      </c>
      <c r="H24" s="438" t="e">
        <f>#REF!</f>
        <v>#REF!</v>
      </c>
      <c r="I24" s="438" t="e">
        <f>#REF!</f>
        <v>#REF!</v>
      </c>
      <c r="J24" s="430" t="e">
        <f>#REF!</f>
        <v>#REF!</v>
      </c>
    </row>
    <row r="25" spans="2:10" x14ac:dyDescent="0.25">
      <c r="B25" s="24" t="s">
        <v>1871</v>
      </c>
      <c r="C25" s="24" t="s">
        <v>2063</v>
      </c>
      <c r="D25" s="24" t="s">
        <v>2097</v>
      </c>
      <c r="E25" s="24" t="s">
        <v>2126</v>
      </c>
      <c r="F25" s="24" t="str">
        <f>'ObCi SE 4'!C384</f>
        <v>ADECUACION DEL TERRENO e = 1,0 m</v>
      </c>
      <c r="G25" s="438">
        <f>'ObCi SE 4'!D384</f>
        <v>12739.967694603445</v>
      </c>
      <c r="H25" s="438">
        <f>'ObCi SE 4'!E384</f>
        <v>30982.958377880186</v>
      </c>
      <c r="I25" s="438">
        <f>'ObCi SE 4'!F384</f>
        <v>2269.7393442144412</v>
      </c>
      <c r="J25" s="430">
        <f>'ObCi SE 4'!G384</f>
        <v>45992.665416698073</v>
      </c>
    </row>
    <row r="26" spans="2:10" x14ac:dyDescent="0.25">
      <c r="B26" s="24" t="s">
        <v>1871</v>
      </c>
      <c r="C26" s="24" t="s">
        <v>2063</v>
      </c>
      <c r="D26" s="24" t="s">
        <v>2097</v>
      </c>
      <c r="E26" s="24" t="s">
        <v>1277</v>
      </c>
      <c r="F26" s="24" t="str">
        <f>'ObCi SE 4'!C385</f>
        <v>Dispositivo de Protección contra Sobretensiones (DPS) - N4</v>
      </c>
      <c r="G26" s="438">
        <f>'ObCi SE 4'!D385</f>
        <v>37212.800333400133</v>
      </c>
      <c r="H26" s="438">
        <f>'ObCi SE 4'!E385</f>
        <v>1268927.1106700336</v>
      </c>
      <c r="I26" s="438">
        <f>'ObCi SE 4'!F385</f>
        <v>231262.09285138591</v>
      </c>
      <c r="J26" s="430">
        <f>'ObCi SE 4'!G385</f>
        <v>1537402.0038548196</v>
      </c>
    </row>
    <row r="27" spans="2:10" x14ac:dyDescent="0.25">
      <c r="B27" s="24" t="s">
        <v>1871</v>
      </c>
      <c r="C27" s="24" t="s">
        <v>2063</v>
      </c>
      <c r="D27" s="24" t="s">
        <v>2097</v>
      </c>
      <c r="E27" s="24" t="s">
        <v>2122</v>
      </c>
      <c r="F27" s="24" t="str">
        <f>'ObCi SE 4'!C386</f>
        <v>Seccionador Tripolar - N4</v>
      </c>
      <c r="G27" s="438">
        <f>'ObCi SE 4'!D386</f>
        <v>88900.939143257885</v>
      </c>
      <c r="H27" s="438">
        <f>'ObCi SE 4'!E386</f>
        <v>2387938.1325164549</v>
      </c>
      <c r="I27" s="438">
        <f>'ObCi SE 4'!F386</f>
        <v>272247.80009093788</v>
      </c>
      <c r="J27" s="430">
        <f>'ObCi SE 4'!G386</f>
        <v>2749086.8717506505</v>
      </c>
    </row>
    <row r="28" spans="2:10" x14ac:dyDescent="0.25">
      <c r="B28" s="24" t="s">
        <v>1871</v>
      </c>
      <c r="C28" s="24" t="s">
        <v>2063</v>
      </c>
      <c r="D28" s="24" t="s">
        <v>2097</v>
      </c>
      <c r="E28" s="24" t="s">
        <v>2121</v>
      </c>
      <c r="F28" s="24" t="str">
        <f>'ObCi SE 4'!C387</f>
        <v>Transformador de corriente - N4</v>
      </c>
      <c r="G28" s="438">
        <f>'ObCi SE 4'!D387</f>
        <v>106495.63295211384</v>
      </c>
      <c r="H28" s="438">
        <f>'ObCi SE 4'!E387</f>
        <v>1516674.5720056731</v>
      </c>
      <c r="I28" s="438">
        <f>'ObCi SE 4'!F387</f>
        <v>215074.75806197937</v>
      </c>
      <c r="J28" s="430">
        <f>'ObCi SE 4'!G387</f>
        <v>1838244.9630197664</v>
      </c>
    </row>
    <row r="29" spans="2:10" x14ac:dyDescent="0.25">
      <c r="B29" s="24" t="s">
        <v>1871</v>
      </c>
      <c r="C29" s="24" t="s">
        <v>2063</v>
      </c>
      <c r="D29" s="24" t="s">
        <v>2097</v>
      </c>
      <c r="E29" s="24" t="s">
        <v>2120</v>
      </c>
      <c r="F29" s="24" t="str">
        <f>'ObCi SE 4'!C388</f>
        <v>Transformador de tensión - N4</v>
      </c>
      <c r="G29" s="438">
        <f>'ObCi SE 4'!D388</f>
        <v>106495.63295211384</v>
      </c>
      <c r="H29" s="438">
        <f>'ObCi SE 4'!E388</f>
        <v>1516674.5720056731</v>
      </c>
      <c r="I29" s="438">
        <f>'ObCi SE 4'!F388</f>
        <v>215074.75806197937</v>
      </c>
      <c r="J29" s="430">
        <f>'ObCi SE 4'!G388</f>
        <v>1838244.9630197664</v>
      </c>
    </row>
    <row r="30" spans="2:10" x14ac:dyDescent="0.25">
      <c r="B30" s="24" t="s">
        <v>1871</v>
      </c>
      <c r="C30" s="24" t="s">
        <v>2063</v>
      </c>
      <c r="D30" s="24" t="s">
        <v>2097</v>
      </c>
      <c r="E30" s="24" t="s">
        <v>2119</v>
      </c>
      <c r="F30" s="24" t="str">
        <f>'ObCi SE 4'!C389</f>
        <v>Interruptor - N4</v>
      </c>
      <c r="G30" s="438">
        <f>'ObCi SE 4'!D389</f>
        <v>169908.82160689242</v>
      </c>
      <c r="H30" s="438">
        <f>'ObCi SE 4'!E389</f>
        <v>2545718.8237620001</v>
      </c>
      <c r="I30" s="438">
        <f>'ObCi SE 4'!F389</f>
        <v>203093.5921763673</v>
      </c>
      <c r="J30" s="430">
        <f>'ObCi SE 4'!G389</f>
        <v>2918721.2375452602</v>
      </c>
    </row>
    <row r="31" spans="2:10" x14ac:dyDescent="0.25">
      <c r="B31" s="24" t="s">
        <v>1871</v>
      </c>
      <c r="C31" s="24" t="s">
        <v>2063</v>
      </c>
      <c r="D31" s="24" t="s">
        <v>2097</v>
      </c>
      <c r="E31" s="24" t="s">
        <v>2125</v>
      </c>
      <c r="F31" s="24" t="str">
        <f>'ObCi SE 4'!C390</f>
        <v>PÓRTICO EN ACERO - N4</v>
      </c>
      <c r="G31" s="438">
        <f>'ObCi SE 4'!D390</f>
        <v>168780.02363935087</v>
      </c>
      <c r="H31" s="438">
        <f>'ObCi SE 4'!E390</f>
        <v>3687294.2728460222</v>
      </c>
      <c r="I31" s="438">
        <f>'ObCi SE 4'!F390</f>
        <v>264881.68633716297</v>
      </c>
      <c r="J31" s="430">
        <f>'ObCi SE 4'!G390</f>
        <v>4120955.9828225356</v>
      </c>
    </row>
    <row r="32" spans="2:10" x14ac:dyDescent="0.25">
      <c r="B32" s="24" t="s">
        <v>1871</v>
      </c>
      <c r="C32" s="24" t="s">
        <v>2063</v>
      </c>
      <c r="D32" s="24" t="s">
        <v>2097</v>
      </c>
      <c r="E32" s="24" t="s">
        <v>2123</v>
      </c>
      <c r="F32" s="24" t="str">
        <f>'ObCi SE 4'!C391</f>
        <v>Seccionador Tripolar con Cuchilla de Puesta a Tierra - N4</v>
      </c>
      <c r="G32" s="438">
        <f>'ObCi SE 4'!D391</f>
        <v>68291.554814666422</v>
      </c>
      <c r="H32" s="438">
        <f>'ObCi SE 4'!E391</f>
        <v>3287142.4215753926</v>
      </c>
      <c r="I32" s="438">
        <f>'ObCi SE 4'!F391</f>
        <v>253387.12567814358</v>
      </c>
      <c r="J32" s="430">
        <f>'ObCi SE 4'!G391</f>
        <v>3608821.1020682026</v>
      </c>
    </row>
    <row r="33" spans="2:10" x14ac:dyDescent="0.25">
      <c r="B33" s="24" t="s">
        <v>1871</v>
      </c>
      <c r="C33" s="24" t="s">
        <v>2063</v>
      </c>
      <c r="D33" s="24" t="s">
        <v>2097</v>
      </c>
      <c r="E33" s="24" t="s">
        <v>2124</v>
      </c>
      <c r="F33" s="24" t="str">
        <f>'ObCi SE 4'!C392</f>
        <v>Aislador Poste - N4</v>
      </c>
      <c r="G33" s="438">
        <f>'ObCi SE 4'!D392</f>
        <v>29486.674285714289</v>
      </c>
      <c r="H33" s="438">
        <f>'ObCi SE 4'!E392</f>
        <v>1261902.0223896583</v>
      </c>
      <c r="I33" s="438">
        <f>'ObCi SE 4'!F392</f>
        <v>289209.73807860148</v>
      </c>
      <c r="J33" s="430">
        <f>'ObCi SE 4'!G392</f>
        <v>1580598.434753974</v>
      </c>
    </row>
    <row r="34" spans="2:10" x14ac:dyDescent="0.25">
      <c r="B34" s="24" t="s">
        <v>1871</v>
      </c>
      <c r="C34" s="24" t="s">
        <v>2063</v>
      </c>
      <c r="D34" s="24" t="s">
        <v>2097</v>
      </c>
      <c r="E34" s="24" t="s">
        <v>2145</v>
      </c>
      <c r="F34" s="24" t="str">
        <f>'ObCi SE 4'!C393</f>
        <v>campo genérico móvil encapsulado - n4</v>
      </c>
      <c r="G34" s="438">
        <f>'ObCi SE 4'!D393</f>
        <v>3298515.010218394</v>
      </c>
      <c r="H34" s="438">
        <f>'ObCi SE 4'!E393</f>
        <v>31429349.502531271</v>
      </c>
      <c r="I34" s="438">
        <f>'ObCi SE 4'!F393</f>
        <v>14023546.242531594</v>
      </c>
      <c r="J34" s="430">
        <f>'ObCi SE 4'!G393</f>
        <v>48751410.755281255</v>
      </c>
    </row>
    <row r="35" spans="2:10" x14ac:dyDescent="0.25">
      <c r="B35" s="24" t="s">
        <v>1871</v>
      </c>
      <c r="C35" s="24" t="s">
        <v>2063</v>
      </c>
      <c r="D35" s="24" t="s">
        <v>2097</v>
      </c>
      <c r="E35" s="24" t="s">
        <v>2118</v>
      </c>
      <c r="F35" s="24" t="e">
        <f>'ObCi SE 4'!#REF!</f>
        <v>#REF!</v>
      </c>
      <c r="G35" s="438" t="e">
        <f>'ObCi SE 4'!#REF!</f>
        <v>#REF!</v>
      </c>
      <c r="H35" s="438" t="e">
        <f>'ObCi SE 4'!#REF!</f>
        <v>#REF!</v>
      </c>
      <c r="I35" s="438" t="e">
        <f>'ObCi SE 4'!#REF!</f>
        <v>#REF!</v>
      </c>
      <c r="J35" s="430" t="e">
        <f>'ObCi SE 4'!#REF!</f>
        <v>#REF!</v>
      </c>
    </row>
    <row r="36" spans="2:10" x14ac:dyDescent="0.25">
      <c r="B36" s="24" t="s">
        <v>1871</v>
      </c>
      <c r="C36" s="24" t="s">
        <v>2063</v>
      </c>
      <c r="D36" s="24" t="s">
        <v>2097</v>
      </c>
      <c r="E36" s="24" t="s">
        <v>2119</v>
      </c>
      <c r="F36" s="24" t="str">
        <f>'ObCi SE 4'!C394</f>
        <v>Interruptor  de acople- N4</v>
      </c>
      <c r="G36" s="438">
        <f>'ObCi SE 4'!D394</f>
        <v>169908.82160689242</v>
      </c>
      <c r="H36" s="438">
        <f>'ObCi SE 4'!E394</f>
        <v>2545718.8237620001</v>
      </c>
      <c r="I36" s="438">
        <f>'ObCi SE 4'!F394</f>
        <v>203093.5921763673</v>
      </c>
      <c r="J36" s="430">
        <f>'ObCi SE 4'!G394</f>
        <v>2918721.2375452602</v>
      </c>
    </row>
    <row r="37" spans="2:10" x14ac:dyDescent="0.25">
      <c r="B37" s="24" t="s">
        <v>1871</v>
      </c>
      <c r="C37" s="24" t="s">
        <v>2063</v>
      </c>
      <c r="D37" s="24" t="s">
        <v>2097</v>
      </c>
      <c r="E37" s="24" t="s">
        <v>2122</v>
      </c>
      <c r="F37" s="24" t="str">
        <f>'ObCi SE 4'!C395</f>
        <v>Seccionador Tripolar de acople - N4</v>
      </c>
      <c r="G37" s="438">
        <f>'ObCi SE 4'!D395</f>
        <v>88900.939143257885</v>
      </c>
      <c r="H37" s="438">
        <f>'ObCi SE 4'!E395</f>
        <v>2387938.1325164549</v>
      </c>
      <c r="I37" s="438">
        <f>'ObCi SE 4'!F395</f>
        <v>272247.80009093788</v>
      </c>
      <c r="J37" s="430">
        <f>'ObCi SE 4'!G395</f>
        <v>2749086.8717506505</v>
      </c>
    </row>
    <row r="38" spans="2:10" x14ac:dyDescent="0.25">
      <c r="B38" s="24" t="s">
        <v>1871</v>
      </c>
      <c r="C38" s="24" t="s">
        <v>2063</v>
      </c>
      <c r="D38" s="24" t="s">
        <v>2097</v>
      </c>
      <c r="E38" s="24" t="s">
        <v>2121</v>
      </c>
      <c r="F38" s="24" t="str">
        <f>'ObCi SE 4'!C396</f>
        <v>Transformador de corriente de acople- N4</v>
      </c>
      <c r="G38" s="438">
        <f>'ObCi SE 4'!D396</f>
        <v>106495.63295211384</v>
      </c>
      <c r="H38" s="438">
        <f>'ObCi SE 4'!E396</f>
        <v>1516674.5720056731</v>
      </c>
      <c r="I38" s="438">
        <f>'ObCi SE 4'!F396</f>
        <v>215074.75806197937</v>
      </c>
      <c r="J38" s="430">
        <f>'ObCi SE 4'!G396</f>
        <v>1838244.9630197664</v>
      </c>
    </row>
    <row r="39" spans="2:10" x14ac:dyDescent="0.25">
      <c r="B39" s="24" t="s">
        <v>1871</v>
      </c>
      <c r="C39" s="24" t="s">
        <v>2063</v>
      </c>
      <c r="D39" s="24" t="s">
        <v>2097</v>
      </c>
      <c r="E39" s="24" t="s">
        <v>2121</v>
      </c>
      <c r="F39" s="24" t="str">
        <f>'ObCi SE 4'!C397</f>
        <v>Transformador de corriente 6 nucleos- N4</v>
      </c>
      <c r="G39" s="438">
        <f>'ObCi SE 4'!D397</f>
        <v>106495.63295211384</v>
      </c>
      <c r="H39" s="438">
        <f>'ObCi SE 4'!E397</f>
        <v>1516674.5720056731</v>
      </c>
      <c r="I39" s="438">
        <f>'ObCi SE 4'!F397</f>
        <v>215074.75806197937</v>
      </c>
      <c r="J39" s="430">
        <f>'ObCi SE 4'!G397</f>
        <v>1838244.9630197664</v>
      </c>
    </row>
    <row r="40" spans="2:10" x14ac:dyDescent="0.25">
      <c r="B40" s="24" t="s">
        <v>1872</v>
      </c>
      <c r="C40" s="24" t="s">
        <v>2063</v>
      </c>
      <c r="D40" s="24" t="s">
        <v>2097</v>
      </c>
      <c r="E40" s="24" t="s">
        <v>2125</v>
      </c>
      <c r="F40" s="24" t="str">
        <f>'ObCi SE 3'!D336</f>
        <v>PÓRTICO EN ACERO - N3</v>
      </c>
      <c r="G40" s="438">
        <f>'ObCi SE 3'!E336</f>
        <v>38782.612029653385</v>
      </c>
      <c r="H40" s="438">
        <f>'ObCi SE 3'!F336</f>
        <v>3543199.7358893058</v>
      </c>
      <c r="I40" s="438">
        <f>'ObCi SE 3'!G336</f>
        <v>701157.54647718975</v>
      </c>
      <c r="J40" s="430">
        <f>'ObCi SE 3'!H336</f>
        <v>4283139.8943961486</v>
      </c>
    </row>
    <row r="41" spans="2:10" x14ac:dyDescent="0.25">
      <c r="B41" s="24" t="s">
        <v>1872</v>
      </c>
      <c r="C41" s="24" t="s">
        <v>2063</v>
      </c>
      <c r="D41" s="24" t="s">
        <v>2097</v>
      </c>
      <c r="E41" s="24" t="s">
        <v>2119</v>
      </c>
      <c r="F41" s="24" t="str">
        <f>'ObCi SE 3'!D337</f>
        <v>INTERRUPTOR - N3</v>
      </c>
      <c r="G41" s="438">
        <f>'ObCi SE 3'!E337</f>
        <v>37673.486002805053</v>
      </c>
      <c r="H41" s="438">
        <f>'ObCi SE 3'!F337</f>
        <v>1878808.1375949606</v>
      </c>
      <c r="I41" s="438">
        <f>'ObCi SE 3'!G337</f>
        <v>481724.41459763655</v>
      </c>
      <c r="J41" s="430">
        <f>'ObCi SE 3'!H337</f>
        <v>2398206.0381954024</v>
      </c>
    </row>
    <row r="42" spans="2:10" x14ac:dyDescent="0.25">
      <c r="B42" s="24" t="s">
        <v>1872</v>
      </c>
      <c r="C42" s="24" t="s">
        <v>2063</v>
      </c>
      <c r="D42" s="24" t="s">
        <v>2097</v>
      </c>
      <c r="E42" s="24" t="s">
        <v>2121</v>
      </c>
      <c r="F42" s="24" t="str">
        <f>'ObCi SE 3'!D338</f>
        <v>TRANSFORMADOR DE CORRIENTE - N3</v>
      </c>
      <c r="G42" s="438">
        <f>'ObCi SE 3'!E338</f>
        <v>10202.676213985171</v>
      </c>
      <c r="H42" s="438">
        <f>'ObCi SE 3'!F338</f>
        <v>1860533.8411976662</v>
      </c>
      <c r="I42" s="438">
        <f>'ObCi SE 3'!G338</f>
        <v>155890.77601319877</v>
      </c>
      <c r="J42" s="430">
        <f>'ObCi SE 3'!H338</f>
        <v>2026627.2934248501</v>
      </c>
    </row>
    <row r="43" spans="2:10" x14ac:dyDescent="0.25">
      <c r="B43" s="24" t="s">
        <v>1872</v>
      </c>
      <c r="C43" s="24" t="s">
        <v>2063</v>
      </c>
      <c r="D43" s="24" t="s">
        <v>2097</v>
      </c>
      <c r="E43" s="24" t="s">
        <v>2120</v>
      </c>
      <c r="F43" s="24" t="str">
        <f>'ObCi SE 3'!D339</f>
        <v>TRANSFORMADOR DE TENSIÓN - N3</v>
      </c>
      <c r="G43" s="438">
        <f>'ObCi SE 3'!E339</f>
        <v>10202.676213985171</v>
      </c>
      <c r="H43" s="438">
        <f>'ObCi SE 3'!F339</f>
        <v>1860533.8411976662</v>
      </c>
      <c r="I43" s="438">
        <f>'ObCi SE 3'!G339</f>
        <v>155890.77601319877</v>
      </c>
      <c r="J43" s="430">
        <f>'ObCi SE 3'!H339</f>
        <v>2026627.2934248501</v>
      </c>
    </row>
    <row r="44" spans="2:10" x14ac:dyDescent="0.25">
      <c r="B44" s="24" t="s">
        <v>1872</v>
      </c>
      <c r="C44" s="24" t="s">
        <v>2063</v>
      </c>
      <c r="D44" s="24" t="s">
        <v>2097</v>
      </c>
      <c r="E44" s="24" t="s">
        <v>2122</v>
      </c>
      <c r="F44" s="24" t="str">
        <f>'ObCi SE 3'!D340</f>
        <v>SECCIONADOR TRIPOLAR - N3</v>
      </c>
      <c r="G44" s="438">
        <f>'ObCi SE 3'!E340</f>
        <v>38782.612029653385</v>
      </c>
      <c r="H44" s="438">
        <f>'ObCi SE 3'!F340</f>
        <v>2658111.7070471747</v>
      </c>
      <c r="I44" s="438">
        <f>'ObCi SE 3'!G340</f>
        <v>562083.4225836707</v>
      </c>
      <c r="J44" s="430">
        <f>'ObCi SE 3'!H340</f>
        <v>3258977.741660499</v>
      </c>
    </row>
    <row r="45" spans="2:10" x14ac:dyDescent="0.25">
      <c r="B45" s="24" t="s">
        <v>1872</v>
      </c>
      <c r="C45" s="24" t="s">
        <v>2063</v>
      </c>
      <c r="D45" s="24" t="s">
        <v>2097</v>
      </c>
      <c r="E45" s="24" t="s">
        <v>2123</v>
      </c>
      <c r="F45" s="24" t="str">
        <f>'ObCi SE 3'!D341</f>
        <v>SECCIONADOR TRIPOLAR CON CUCHILLA DE PUESTA A TIERRA - N3</v>
      </c>
      <c r="G45" s="438">
        <f>'ObCi SE 3'!E341</f>
        <v>45067.659515127234</v>
      </c>
      <c r="H45" s="438">
        <f>'ObCi SE 3'!F341</f>
        <v>2658111.7070471747</v>
      </c>
      <c r="I45" s="438">
        <f>'ObCi SE 3'!G341</f>
        <v>562083.4225836707</v>
      </c>
      <c r="J45" s="430">
        <f>'ObCi SE 3'!H341</f>
        <v>3265262.7891459726</v>
      </c>
    </row>
    <row r="46" spans="2:10" x14ac:dyDescent="0.25">
      <c r="B46" s="24" t="s">
        <v>1872</v>
      </c>
      <c r="C46" s="24" t="s">
        <v>2063</v>
      </c>
      <c r="D46" s="24" t="s">
        <v>2097</v>
      </c>
      <c r="E46" s="24" t="s">
        <v>2145</v>
      </c>
      <c r="F46" s="24" t="str">
        <f>'ObCi SE 3'!D342</f>
        <v>MÓDULO GENÉRICO ENCAPSULADO  - N3</v>
      </c>
      <c r="G46" s="438">
        <f>'ObCi SE 3'!E342</f>
        <v>1343896.1945902626</v>
      </c>
      <c r="H46" s="438">
        <f>'ObCi SE 3'!F342</f>
        <v>12028158.743240003</v>
      </c>
      <c r="I46" s="438">
        <f>'ObCi SE 3'!G342</f>
        <v>4818103.5715652462</v>
      </c>
      <c r="J46" s="430">
        <f>'ObCi SE 3'!H342</f>
        <v>18190158.50939551</v>
      </c>
    </row>
    <row r="47" spans="2:10" x14ac:dyDescent="0.25">
      <c r="B47" s="24" t="s">
        <v>1872</v>
      </c>
      <c r="C47" s="24" t="s">
        <v>2063</v>
      </c>
      <c r="D47" s="24" t="s">
        <v>2097</v>
      </c>
      <c r="E47" s="24" t="s">
        <v>2128</v>
      </c>
      <c r="F47" s="24" t="str">
        <f>'ObCi SE 3'!D343</f>
        <v>POSTE EN CONCRETO PARA SUBESTACIONES</v>
      </c>
      <c r="G47" s="438">
        <f>'ObCi SE 3'!E343</f>
        <v>32613.635872570634</v>
      </c>
      <c r="H47" s="438">
        <f>'ObCi SE 3'!F343</f>
        <v>2056809.5911451397</v>
      </c>
      <c r="I47" s="438">
        <f>'ObCi SE 3'!G343</f>
        <v>171834.53800666647</v>
      </c>
      <c r="J47" s="430">
        <f>'ObCi SE 3'!H343</f>
        <v>2261257.7650243766</v>
      </c>
    </row>
    <row r="48" spans="2:10" x14ac:dyDescent="0.25">
      <c r="B48" s="24" t="s">
        <v>1872</v>
      </c>
      <c r="C48" s="24" t="s">
        <v>2063</v>
      </c>
      <c r="D48" s="24" t="s">
        <v>2097</v>
      </c>
      <c r="E48" s="24" t="s">
        <v>1277</v>
      </c>
      <c r="F48" s="24" t="str">
        <f>'ObCi SE 3'!D344</f>
        <v>DISPOSITIVO DE PROTECCIÓN CONTRA SOBRETENSIONES (DPS) - N3</v>
      </c>
      <c r="G48" s="438">
        <f>'ObCi SE 3'!E344</f>
        <v>9801.2413752754946</v>
      </c>
      <c r="H48" s="438">
        <f>'ObCi SE 3'!F344</f>
        <v>1485629.2348015772</v>
      </c>
      <c r="I48" s="438">
        <f>'ObCi SE 3'!G344</f>
        <v>157007.28286784573</v>
      </c>
      <c r="J48" s="430">
        <f>'ObCi SE 3'!H344</f>
        <v>1652437.7590446984</v>
      </c>
    </row>
    <row r="49" spans="2:10" x14ac:dyDescent="0.25">
      <c r="B49" s="24" t="s">
        <v>1973</v>
      </c>
      <c r="C49" s="24" t="s">
        <v>2063</v>
      </c>
      <c r="D49" s="24" t="s">
        <v>2097</v>
      </c>
      <c r="E49" s="24" t="s">
        <v>2119</v>
      </c>
      <c r="F49" s="24" t="str">
        <f>'ObCi SE 2'!D84</f>
        <v>INTERRUPTOR - N2</v>
      </c>
      <c r="G49" s="438">
        <f>'ObCi SE 2'!E84</f>
        <v>34122.12418877615</v>
      </c>
      <c r="H49" s="438">
        <f>'ObCi SE 2'!F84</f>
        <v>1637475.3282933477</v>
      </c>
      <c r="I49" s="438">
        <f>'ObCi SE 2'!G84</f>
        <v>436313.75918974308</v>
      </c>
      <c r="J49" s="430">
        <f>'ObCi SE 2'!H84</f>
        <v>2107911.2116718669</v>
      </c>
    </row>
    <row r="50" spans="2:10" x14ac:dyDescent="0.25">
      <c r="B50" s="24" t="s">
        <v>1973</v>
      </c>
      <c r="C50" s="24" t="s">
        <v>2063</v>
      </c>
      <c r="D50" s="24" t="s">
        <v>2097</v>
      </c>
      <c r="E50" s="24" t="s">
        <v>2121</v>
      </c>
      <c r="F50" s="24" t="str">
        <f>'ObCi SE 2'!D85</f>
        <v>TRANSFORMADOR DE CORRIENTE - N2</v>
      </c>
      <c r="G50" s="438">
        <f>'ObCi SE 2'!E85</f>
        <v>42270</v>
      </c>
      <c r="H50" s="438">
        <f>'ObCi SE 2'!F85</f>
        <v>567465.05907676555</v>
      </c>
      <c r="I50" s="438">
        <f>'ObCi SE 2'!G85</f>
        <v>48026.105796090895</v>
      </c>
      <c r="J50" s="430">
        <f>'ObCi SE 2'!H85</f>
        <v>657761.16487285646</v>
      </c>
    </row>
    <row r="51" spans="2:10" x14ac:dyDescent="0.25">
      <c r="B51" s="24" t="s">
        <v>1973</v>
      </c>
      <c r="C51" s="24" t="s">
        <v>2063</v>
      </c>
      <c r="D51" s="24" t="s">
        <v>2097</v>
      </c>
      <c r="E51" s="24" t="s">
        <v>2122</v>
      </c>
      <c r="F51" s="24" t="str">
        <f>'ObCi SE 2'!D86</f>
        <v>SECCIONADOR TRIPOLAR - N2</v>
      </c>
      <c r="G51" s="438">
        <f>'ObCi SE 2'!E86</f>
        <v>84540</v>
      </c>
      <c r="H51" s="438">
        <f>'ObCi SE 2'!F86</f>
        <v>2190240.3179066139</v>
      </c>
      <c r="I51" s="438">
        <f>'ObCi SE 2'!G86</f>
        <v>475841.00918980106</v>
      </c>
      <c r="J51" s="430">
        <f>'ObCi SE 2'!H86</f>
        <v>2750621.3270964148</v>
      </c>
    </row>
    <row r="52" spans="2:10" x14ac:dyDescent="0.25">
      <c r="B52" s="24" t="s">
        <v>1973</v>
      </c>
      <c r="C52" s="24" t="s">
        <v>2063</v>
      </c>
      <c r="D52" s="24" t="s">
        <v>2097</v>
      </c>
      <c r="E52" s="24" t="s">
        <v>2125</v>
      </c>
      <c r="F52" s="24" t="str">
        <f>'ObCi SE 2'!D87</f>
        <v>PÓRTICO EN ACERO - N2</v>
      </c>
      <c r="G52" s="438">
        <f>'ObCi SE 2'!E87</f>
        <v>84540</v>
      </c>
      <c r="H52" s="438">
        <f>'ObCi SE 2'!F87</f>
        <v>2939526.2138153464</v>
      </c>
      <c r="I52" s="438">
        <f>'ObCi SE 2'!G87</f>
        <v>593576.50681663002</v>
      </c>
      <c r="J52" s="430">
        <f>'ObCi SE 2'!H87</f>
        <v>3617642.7206319766</v>
      </c>
    </row>
    <row r="53" spans="2:10" x14ac:dyDescent="0.25">
      <c r="B53" s="24" t="s">
        <v>1973</v>
      </c>
      <c r="C53" s="24" t="s">
        <v>2063</v>
      </c>
      <c r="D53" s="24" t="s">
        <v>2097</v>
      </c>
      <c r="E53" s="24" t="s">
        <v>2123</v>
      </c>
      <c r="F53" s="24" t="str">
        <f>'ObCi SE 2'!D88</f>
        <v>SECCIONADOR TRIPOLAR CON CUCHILLA DE PUESTA A TIERRA - N2</v>
      </c>
      <c r="G53" s="438">
        <f>'ObCi SE 2'!E88</f>
        <v>84540</v>
      </c>
      <c r="H53" s="438">
        <f>'ObCi SE 2'!F88</f>
        <v>2190240.3179066139</v>
      </c>
      <c r="I53" s="438">
        <f>'ObCi SE 2'!G88</f>
        <v>475841.00918980106</v>
      </c>
      <c r="J53" s="430">
        <f>'ObCi SE 2'!H88</f>
        <v>2750621.3270964148</v>
      </c>
    </row>
    <row r="54" spans="2:10" x14ac:dyDescent="0.25">
      <c r="B54" s="24" t="s">
        <v>1973</v>
      </c>
      <c r="C54" s="24" t="s">
        <v>2063</v>
      </c>
      <c r="D54" s="24" t="s">
        <v>2097</v>
      </c>
      <c r="E54" s="24" t="s">
        <v>1277</v>
      </c>
      <c r="F54" s="24" t="str">
        <f>'ObCi SE 2'!D89</f>
        <v>DISPOSITIVO DE PROTECCIÓN CONTRA SOBRETENSIONES (DPS) - N2</v>
      </c>
      <c r="G54" s="438">
        <f>'ObCi SE 2'!E89</f>
        <v>6039.0417863100583</v>
      </c>
      <c r="H54" s="438">
        <f>'ObCi SE 2'!F89</f>
        <v>919714.95309059136</v>
      </c>
      <c r="I54" s="438">
        <f>'ObCi SE 2'!G89</f>
        <v>96740.148078158338</v>
      </c>
      <c r="J54" s="430">
        <f>'ObCi SE 2'!H89</f>
        <v>1022494.1429550598</v>
      </c>
    </row>
    <row r="55" spans="2:10" x14ac:dyDescent="0.25">
      <c r="B55" s="24" t="s">
        <v>1973</v>
      </c>
      <c r="C55" s="24" t="s">
        <v>2063</v>
      </c>
      <c r="D55" s="24" t="s">
        <v>2097</v>
      </c>
      <c r="E55" s="24" t="s">
        <v>2120</v>
      </c>
      <c r="F55" s="24" t="str">
        <f>'ObCi SE 2'!D90</f>
        <v>TRANSFORMADOR DE TENSIÓN - N2</v>
      </c>
      <c r="G55" s="438">
        <f>'ObCi SE 2'!E90</f>
        <v>84540</v>
      </c>
      <c r="H55" s="438">
        <f>'ObCi SE 2'!F90</f>
        <v>1139890.3552541134</v>
      </c>
      <c r="I55" s="438">
        <f>'ObCi SE 2'!G90</f>
        <v>96052.211592181789</v>
      </c>
      <c r="J55" s="430">
        <f>'ObCi SE 2'!H90</f>
        <v>1320482.5668462953</v>
      </c>
    </row>
    <row r="56" spans="2:10" x14ac:dyDescent="0.25">
      <c r="B56" s="24" t="s">
        <v>1973</v>
      </c>
      <c r="C56" s="24" t="s">
        <v>2063</v>
      </c>
      <c r="D56" s="24" t="s">
        <v>2097</v>
      </c>
      <c r="E56" s="24" t="s">
        <v>2128</v>
      </c>
      <c r="F56" s="24" t="str">
        <f>'ObCi SE 2'!D91</f>
        <v>POSTE EN CONCRETO PARA SUBESTACIONES</v>
      </c>
      <c r="G56" s="438">
        <f>'ObCi SE 2'!E91</f>
        <v>20094.914745676149</v>
      </c>
      <c r="H56" s="438">
        <f>'ObCi SE 2'!F91</f>
        <v>1271109.407598224</v>
      </c>
      <c r="I56" s="438">
        <f>'ObCi SE 2'!G91</f>
        <v>64668.280903911735</v>
      </c>
      <c r="J56" s="430">
        <f>'ObCi SE 2'!H91</f>
        <v>1355872.6032478118</v>
      </c>
    </row>
    <row r="57" spans="2:10" x14ac:dyDescent="0.25">
      <c r="B57" s="24">
        <v>500</v>
      </c>
      <c r="C57" s="24" t="s">
        <v>2063</v>
      </c>
      <c r="D57" s="24" t="s">
        <v>2093</v>
      </c>
      <c r="E57" s="24" t="s">
        <v>2119</v>
      </c>
      <c r="F57" s="24" t="e">
        <f>#REF!</f>
        <v>#REF!</v>
      </c>
      <c r="G57" s="438" t="e">
        <f>#REF!</f>
        <v>#REF!</v>
      </c>
      <c r="H57" s="438" t="e">
        <f>#REF!</f>
        <v>#REF!</v>
      </c>
      <c r="I57" s="438" t="e">
        <f>#REF!</f>
        <v>#REF!</v>
      </c>
      <c r="J57" s="430" t="e">
        <f>#REF!</f>
        <v>#REF!</v>
      </c>
    </row>
    <row r="58" spans="2:10" x14ac:dyDescent="0.25">
      <c r="B58" s="24">
        <v>500</v>
      </c>
      <c r="C58" s="24" t="s">
        <v>2063</v>
      </c>
      <c r="D58" s="24" t="s">
        <v>2093</v>
      </c>
      <c r="E58" s="24" t="s">
        <v>2122</v>
      </c>
      <c r="F58" s="24" t="e">
        <f>#REF!</f>
        <v>#REF!</v>
      </c>
      <c r="G58" s="438" t="e">
        <f>#REF!</f>
        <v>#REF!</v>
      </c>
      <c r="H58" s="438" t="e">
        <f>#REF!</f>
        <v>#REF!</v>
      </c>
      <c r="I58" s="438" t="e">
        <f>#REF!</f>
        <v>#REF!</v>
      </c>
      <c r="J58" s="430" t="e">
        <f>#REF!</f>
        <v>#REF!</v>
      </c>
    </row>
    <row r="59" spans="2:10" x14ac:dyDescent="0.25">
      <c r="B59" s="24">
        <v>500</v>
      </c>
      <c r="C59" s="24" t="s">
        <v>2063</v>
      </c>
      <c r="D59" s="24" t="s">
        <v>2093</v>
      </c>
      <c r="E59" s="24" t="s">
        <v>2123</v>
      </c>
      <c r="F59" s="24" t="e">
        <f>#REF!</f>
        <v>#REF!</v>
      </c>
      <c r="G59" s="438" t="e">
        <f>#REF!</f>
        <v>#REF!</v>
      </c>
      <c r="H59" s="438" t="e">
        <f>#REF!</f>
        <v>#REF!</v>
      </c>
      <c r="I59" s="438" t="e">
        <f>#REF!</f>
        <v>#REF!</v>
      </c>
      <c r="J59" s="430" t="e">
        <f>#REF!</f>
        <v>#REF!</v>
      </c>
    </row>
    <row r="60" spans="2:10" x14ac:dyDescent="0.25">
      <c r="B60" s="24">
        <v>500</v>
      </c>
      <c r="C60" s="24" t="s">
        <v>2063</v>
      </c>
      <c r="D60" s="24" t="s">
        <v>2093</v>
      </c>
      <c r="E60" s="24" t="s">
        <v>2121</v>
      </c>
      <c r="F60" s="24" t="e">
        <f>#REF!</f>
        <v>#REF!</v>
      </c>
      <c r="G60" s="438" t="e">
        <f>#REF!</f>
        <v>#REF!</v>
      </c>
      <c r="H60" s="438" t="e">
        <f>#REF!</f>
        <v>#REF!</v>
      </c>
      <c r="I60" s="438" t="e">
        <f>#REF!</f>
        <v>#REF!</v>
      </c>
      <c r="J60" s="430" t="e">
        <f>#REF!</f>
        <v>#REF!</v>
      </c>
    </row>
    <row r="61" spans="2:10" x14ac:dyDescent="0.25">
      <c r="B61" s="24">
        <v>500</v>
      </c>
      <c r="C61" s="24" t="s">
        <v>2063</v>
      </c>
      <c r="D61" s="24" t="s">
        <v>2093</v>
      </c>
      <c r="E61" s="24" t="s">
        <v>2120</v>
      </c>
      <c r="F61" s="24" t="e">
        <f>#REF!</f>
        <v>#REF!</v>
      </c>
      <c r="G61" s="438" t="e">
        <f>#REF!</f>
        <v>#REF!</v>
      </c>
      <c r="H61" s="438" t="e">
        <f>#REF!</f>
        <v>#REF!</v>
      </c>
      <c r="I61" s="438" t="e">
        <f>#REF!</f>
        <v>#REF!</v>
      </c>
      <c r="J61" s="430" t="e">
        <f>#REF!</f>
        <v>#REF!</v>
      </c>
    </row>
    <row r="62" spans="2:10" x14ac:dyDescent="0.25">
      <c r="B62" s="24">
        <v>500</v>
      </c>
      <c r="C62" s="24" t="s">
        <v>2063</v>
      </c>
      <c r="D62" s="24" t="s">
        <v>2093</v>
      </c>
      <c r="E62" s="24" t="s">
        <v>1277</v>
      </c>
      <c r="F62" s="24" t="e">
        <f>#REF!</f>
        <v>#REF!</v>
      </c>
      <c r="G62" s="438" t="e">
        <f>#REF!</f>
        <v>#REF!</v>
      </c>
      <c r="H62" s="438" t="e">
        <f>#REF!</f>
        <v>#REF!</v>
      </c>
      <c r="I62" s="438" t="e">
        <f>#REF!</f>
        <v>#REF!</v>
      </c>
      <c r="J62" s="430" t="e">
        <f>#REF!</f>
        <v>#REF!</v>
      </c>
    </row>
    <row r="63" spans="2:10" x14ac:dyDescent="0.25">
      <c r="B63" s="24">
        <v>500</v>
      </c>
      <c r="C63" s="24" t="s">
        <v>2063</v>
      </c>
      <c r="D63" s="24" t="s">
        <v>2093</v>
      </c>
      <c r="E63" s="24" t="s">
        <v>2124</v>
      </c>
      <c r="F63" s="24" t="e">
        <f>#REF!</f>
        <v>#REF!</v>
      </c>
      <c r="G63" s="438" t="e">
        <f>#REF!</f>
        <v>#REF!</v>
      </c>
      <c r="H63" s="438" t="e">
        <f>#REF!</f>
        <v>#REF!</v>
      </c>
      <c r="I63" s="438" t="e">
        <f>#REF!</f>
        <v>#REF!</v>
      </c>
      <c r="J63" s="430" t="e">
        <f>#REF!</f>
        <v>#REF!</v>
      </c>
    </row>
    <row r="64" spans="2:10" x14ac:dyDescent="0.25">
      <c r="B64" s="24">
        <v>500</v>
      </c>
      <c r="C64" s="24" t="s">
        <v>2063</v>
      </c>
      <c r="D64" s="24" t="s">
        <v>2093</v>
      </c>
      <c r="E64" s="24" t="s">
        <v>2129</v>
      </c>
      <c r="F64" s="24" t="e">
        <f>#REF!</f>
        <v>#REF!</v>
      </c>
      <c r="G64" s="438" t="e">
        <f>#REF!</f>
        <v>#REF!</v>
      </c>
      <c r="H64" s="438" t="e">
        <f>#REF!</f>
        <v>#REF!</v>
      </c>
      <c r="I64" s="438" t="e">
        <f>#REF!</f>
        <v>#REF!</v>
      </c>
      <c r="J64" s="430" t="e">
        <f>#REF!</f>
        <v>#REF!</v>
      </c>
    </row>
    <row r="65" spans="2:10" x14ac:dyDescent="0.25">
      <c r="B65" s="24">
        <v>500</v>
      </c>
      <c r="C65" s="24" t="s">
        <v>2063</v>
      </c>
      <c r="D65" s="24" t="s">
        <v>2093</v>
      </c>
      <c r="E65" s="24" t="s">
        <v>2126</v>
      </c>
      <c r="F65" s="24" t="e">
        <f>#REF!</f>
        <v>#REF!</v>
      </c>
      <c r="G65" s="438" t="e">
        <f>#REF!</f>
        <v>#REF!</v>
      </c>
      <c r="H65" s="438" t="e">
        <f>#REF!</f>
        <v>#REF!</v>
      </c>
      <c r="I65" s="438" t="e">
        <f>#REF!</f>
        <v>#REF!</v>
      </c>
      <c r="J65" s="430" t="e">
        <f>#REF!</f>
        <v>#REF!</v>
      </c>
    </row>
    <row r="66" spans="2:10" x14ac:dyDescent="0.25">
      <c r="B66" s="24">
        <v>500</v>
      </c>
      <c r="C66" s="24" t="s">
        <v>2063</v>
      </c>
      <c r="D66" s="24" t="s">
        <v>2093</v>
      </c>
      <c r="E66" s="24" t="s">
        <v>2125</v>
      </c>
      <c r="F66" s="24" t="e">
        <f>#REF!</f>
        <v>#REF!</v>
      </c>
      <c r="G66" s="438" t="e">
        <f>#REF!</f>
        <v>#REF!</v>
      </c>
      <c r="H66" s="438" t="e">
        <f>#REF!</f>
        <v>#REF!</v>
      </c>
      <c r="I66" s="438" t="e">
        <f>#REF!</f>
        <v>#REF!</v>
      </c>
      <c r="J66" s="430" t="e">
        <f>#REF!</f>
        <v>#REF!</v>
      </c>
    </row>
    <row r="67" spans="2:10" x14ac:dyDescent="0.25">
      <c r="B67" s="24">
        <v>500</v>
      </c>
      <c r="C67" s="24" t="s">
        <v>2063</v>
      </c>
      <c r="D67" s="24" t="s">
        <v>2093</v>
      </c>
      <c r="E67" s="24" t="s">
        <v>2130</v>
      </c>
      <c r="F67" s="24" t="e">
        <f>#REF!</f>
        <v>#REF!</v>
      </c>
      <c r="G67" s="438" t="e">
        <f>#REF!</f>
        <v>#REF!</v>
      </c>
      <c r="H67" s="438" t="e">
        <f>#REF!</f>
        <v>#REF!</v>
      </c>
      <c r="I67" s="438" t="e">
        <f>#REF!</f>
        <v>#REF!</v>
      </c>
      <c r="J67" s="430" t="e">
        <f>#REF!</f>
        <v>#REF!</v>
      </c>
    </row>
    <row r="68" spans="2:10" x14ac:dyDescent="0.25">
      <c r="B68" s="24">
        <v>500</v>
      </c>
      <c r="C68" s="24" t="s">
        <v>2063</v>
      </c>
      <c r="D68" s="24" t="s">
        <v>2093</v>
      </c>
      <c r="E68" s="24" t="s">
        <v>2130</v>
      </c>
      <c r="F68" s="24" t="e">
        <f>#REF!</f>
        <v>#REF!</v>
      </c>
      <c r="G68" s="438" t="e">
        <f>#REF!</f>
        <v>#REF!</v>
      </c>
      <c r="H68" s="438" t="e">
        <f>#REF!</f>
        <v>#REF!</v>
      </c>
      <c r="I68" s="438" t="e">
        <f>#REF!</f>
        <v>#REF!</v>
      </c>
      <c r="J68" s="430" t="e">
        <f>#REF!</f>
        <v>#REF!</v>
      </c>
    </row>
    <row r="69" spans="2:10" x14ac:dyDescent="0.25">
      <c r="B69" s="24">
        <v>230</v>
      </c>
      <c r="C69" s="24" t="s">
        <v>2063</v>
      </c>
      <c r="D69" s="24" t="s">
        <v>2093</v>
      </c>
      <c r="E69" s="24" t="s">
        <v>2119</v>
      </c>
      <c r="F69" s="24" t="e">
        <f>#REF!</f>
        <v>#REF!</v>
      </c>
      <c r="G69" s="438" t="e">
        <f>#REF!</f>
        <v>#REF!</v>
      </c>
      <c r="H69" s="438" t="e">
        <f>#REF!</f>
        <v>#REF!</v>
      </c>
      <c r="I69" s="438" t="e">
        <f>#REF!</f>
        <v>#REF!</v>
      </c>
      <c r="J69" s="430" t="e">
        <f>#REF!</f>
        <v>#REF!</v>
      </c>
    </row>
    <row r="70" spans="2:10" x14ac:dyDescent="0.25">
      <c r="B70" s="24">
        <v>230</v>
      </c>
      <c r="C70" s="24" t="s">
        <v>2063</v>
      </c>
      <c r="D70" s="24" t="s">
        <v>2093</v>
      </c>
      <c r="E70" s="24" t="s">
        <v>2122</v>
      </c>
      <c r="F70" s="24" t="e">
        <f>#REF!</f>
        <v>#REF!</v>
      </c>
      <c r="G70" s="438" t="e">
        <f>#REF!</f>
        <v>#REF!</v>
      </c>
      <c r="H70" s="438" t="e">
        <f>#REF!</f>
        <v>#REF!</v>
      </c>
      <c r="I70" s="438" t="e">
        <f>#REF!</f>
        <v>#REF!</v>
      </c>
      <c r="J70" s="430" t="e">
        <f>#REF!</f>
        <v>#REF!</v>
      </c>
    </row>
    <row r="71" spans="2:10" x14ac:dyDescent="0.25">
      <c r="B71" s="24">
        <v>230</v>
      </c>
      <c r="C71" s="24" t="s">
        <v>2063</v>
      </c>
      <c r="D71" s="24" t="s">
        <v>2093</v>
      </c>
      <c r="E71" s="24" t="s">
        <v>2123</v>
      </c>
      <c r="F71" s="24" t="e">
        <f>#REF!</f>
        <v>#REF!</v>
      </c>
      <c r="G71" s="438" t="e">
        <f>#REF!</f>
        <v>#REF!</v>
      </c>
      <c r="H71" s="438" t="e">
        <f>#REF!</f>
        <v>#REF!</v>
      </c>
      <c r="I71" s="438" t="e">
        <f>#REF!</f>
        <v>#REF!</v>
      </c>
      <c r="J71" s="430" t="e">
        <f>#REF!</f>
        <v>#REF!</v>
      </c>
    </row>
    <row r="72" spans="2:10" x14ac:dyDescent="0.25">
      <c r="B72" s="24">
        <v>230</v>
      </c>
      <c r="C72" s="24" t="s">
        <v>2063</v>
      </c>
      <c r="D72" s="24" t="s">
        <v>2093</v>
      </c>
      <c r="E72" s="24" t="s">
        <v>2121</v>
      </c>
      <c r="F72" s="24" t="e">
        <f>#REF!</f>
        <v>#REF!</v>
      </c>
      <c r="G72" s="438" t="e">
        <f>#REF!</f>
        <v>#REF!</v>
      </c>
      <c r="H72" s="438" t="e">
        <f>#REF!</f>
        <v>#REF!</v>
      </c>
      <c r="I72" s="438" t="e">
        <f>#REF!</f>
        <v>#REF!</v>
      </c>
      <c r="J72" s="430" t="e">
        <f>#REF!</f>
        <v>#REF!</v>
      </c>
    </row>
    <row r="73" spans="2:10" x14ac:dyDescent="0.25">
      <c r="B73" s="24">
        <v>230</v>
      </c>
      <c r="C73" s="24" t="s">
        <v>2063</v>
      </c>
      <c r="D73" s="24" t="s">
        <v>2093</v>
      </c>
      <c r="E73" s="24" t="s">
        <v>2120</v>
      </c>
      <c r="F73" s="24" t="e">
        <f>#REF!</f>
        <v>#REF!</v>
      </c>
      <c r="G73" s="438" t="e">
        <f>#REF!</f>
        <v>#REF!</v>
      </c>
      <c r="H73" s="438" t="e">
        <f>#REF!</f>
        <v>#REF!</v>
      </c>
      <c r="I73" s="438" t="e">
        <f>#REF!</f>
        <v>#REF!</v>
      </c>
      <c r="J73" s="430" t="e">
        <f>#REF!</f>
        <v>#REF!</v>
      </c>
    </row>
    <row r="74" spans="2:10" x14ac:dyDescent="0.25">
      <c r="B74" s="24">
        <v>230</v>
      </c>
      <c r="C74" s="24" t="s">
        <v>2063</v>
      </c>
      <c r="D74" s="24" t="s">
        <v>2093</v>
      </c>
      <c r="E74" s="24" t="s">
        <v>1277</v>
      </c>
      <c r="F74" s="24" t="e">
        <f>#REF!</f>
        <v>#REF!</v>
      </c>
      <c r="G74" s="438" t="e">
        <f>#REF!</f>
        <v>#REF!</v>
      </c>
      <c r="H74" s="438" t="e">
        <f>#REF!</f>
        <v>#REF!</v>
      </c>
      <c r="I74" s="438" t="e">
        <f>#REF!</f>
        <v>#REF!</v>
      </c>
      <c r="J74" s="430" t="e">
        <f>#REF!</f>
        <v>#REF!</v>
      </c>
    </row>
    <row r="75" spans="2:10" x14ac:dyDescent="0.25">
      <c r="B75" s="24">
        <v>230</v>
      </c>
      <c r="C75" s="24" t="s">
        <v>2063</v>
      </c>
      <c r="D75" s="24" t="s">
        <v>2093</v>
      </c>
      <c r="E75" s="24" t="s">
        <v>2124</v>
      </c>
      <c r="F75" s="24" t="e">
        <f>#REF!</f>
        <v>#REF!</v>
      </c>
      <c r="G75" s="438" t="e">
        <f>#REF!</f>
        <v>#REF!</v>
      </c>
      <c r="H75" s="438" t="e">
        <f>#REF!</f>
        <v>#REF!</v>
      </c>
      <c r="I75" s="438" t="e">
        <f>#REF!</f>
        <v>#REF!</v>
      </c>
      <c r="J75" s="430" t="e">
        <f>#REF!</f>
        <v>#REF!</v>
      </c>
    </row>
    <row r="76" spans="2:10" x14ac:dyDescent="0.25">
      <c r="B76" s="24">
        <v>230</v>
      </c>
      <c r="C76" s="24" t="s">
        <v>2063</v>
      </c>
      <c r="D76" s="24" t="s">
        <v>2093</v>
      </c>
      <c r="E76" s="24" t="s">
        <v>2119</v>
      </c>
      <c r="F76" s="24" t="e">
        <f>#REF!</f>
        <v>#REF!</v>
      </c>
      <c r="G76" s="438" t="e">
        <f>#REF!</f>
        <v>#REF!</v>
      </c>
      <c r="H76" s="438" t="e">
        <f>#REF!</f>
        <v>#REF!</v>
      </c>
      <c r="I76" s="438" t="e">
        <f>#REF!</f>
        <v>#REF!</v>
      </c>
      <c r="J76" s="430" t="e">
        <f>#REF!</f>
        <v>#REF!</v>
      </c>
    </row>
    <row r="77" spans="2:10" x14ac:dyDescent="0.25">
      <c r="B77" s="24">
        <v>230</v>
      </c>
      <c r="C77" s="24" t="s">
        <v>2063</v>
      </c>
      <c r="D77" s="24" t="s">
        <v>2093</v>
      </c>
      <c r="E77" s="24" t="s">
        <v>2122</v>
      </c>
      <c r="F77" s="24" t="e">
        <f>#REF!</f>
        <v>#REF!</v>
      </c>
      <c r="G77" s="438" t="e">
        <f>#REF!</f>
        <v>#REF!</v>
      </c>
      <c r="H77" s="438" t="e">
        <f>#REF!</f>
        <v>#REF!</v>
      </c>
      <c r="I77" s="438" t="e">
        <f>#REF!</f>
        <v>#REF!</v>
      </c>
      <c r="J77" s="430" t="e">
        <f>#REF!</f>
        <v>#REF!</v>
      </c>
    </row>
    <row r="78" spans="2:10" x14ac:dyDescent="0.25">
      <c r="B78" s="24">
        <v>230</v>
      </c>
      <c r="C78" s="24" t="s">
        <v>2063</v>
      </c>
      <c r="D78" s="24" t="s">
        <v>2093</v>
      </c>
      <c r="E78" s="24" t="s">
        <v>2121</v>
      </c>
      <c r="F78" s="24" t="e">
        <f>#REF!</f>
        <v>#REF!</v>
      </c>
      <c r="G78" s="438" t="e">
        <f>#REF!</f>
        <v>#REF!</v>
      </c>
      <c r="H78" s="438" t="e">
        <f>#REF!</f>
        <v>#REF!</v>
      </c>
      <c r="I78" s="438" t="e">
        <f>#REF!</f>
        <v>#REF!</v>
      </c>
      <c r="J78" s="430" t="e">
        <f>#REF!</f>
        <v>#REF!</v>
      </c>
    </row>
    <row r="79" spans="2:10" x14ac:dyDescent="0.25">
      <c r="B79" s="24">
        <v>230</v>
      </c>
      <c r="C79" s="24" t="s">
        <v>2063</v>
      </c>
      <c r="D79" s="24" t="s">
        <v>2093</v>
      </c>
      <c r="E79" s="24" t="s">
        <v>2121</v>
      </c>
      <c r="F79" s="24" t="e">
        <f>#REF!</f>
        <v>#REF!</v>
      </c>
      <c r="G79" s="438" t="e">
        <f>#REF!</f>
        <v>#REF!</v>
      </c>
      <c r="H79" s="438" t="e">
        <f>#REF!</f>
        <v>#REF!</v>
      </c>
      <c r="I79" s="438" t="e">
        <f>#REF!</f>
        <v>#REF!</v>
      </c>
      <c r="J79" s="430" t="e">
        <f>#REF!</f>
        <v>#REF!</v>
      </c>
    </row>
    <row r="80" spans="2:10" x14ac:dyDescent="0.25">
      <c r="B80" s="24">
        <v>230</v>
      </c>
      <c r="C80" s="24" t="s">
        <v>2063</v>
      </c>
      <c r="D80" s="24" t="s">
        <v>2093</v>
      </c>
      <c r="E80" s="24" t="s">
        <v>2129</v>
      </c>
      <c r="F80" s="24" t="e">
        <f>#REF!</f>
        <v>#REF!</v>
      </c>
      <c r="G80" s="438" t="e">
        <f>#REF!</f>
        <v>#REF!</v>
      </c>
      <c r="H80" s="438" t="e">
        <f>#REF!</f>
        <v>#REF!</v>
      </c>
      <c r="I80" s="438" t="e">
        <f>#REF!</f>
        <v>#REF!</v>
      </c>
      <c r="J80" s="430" t="e">
        <f>#REF!</f>
        <v>#REF!</v>
      </c>
    </row>
    <row r="81" spans="2:10" x14ac:dyDescent="0.25">
      <c r="B81" s="24">
        <v>230</v>
      </c>
      <c r="C81" s="24" t="s">
        <v>2063</v>
      </c>
      <c r="D81" s="24" t="s">
        <v>2093</v>
      </c>
      <c r="E81" s="24" t="s">
        <v>2126</v>
      </c>
      <c r="F81" s="24" t="e">
        <f>#REF!</f>
        <v>#REF!</v>
      </c>
      <c r="G81" s="438" t="e">
        <f>#REF!</f>
        <v>#REF!</v>
      </c>
      <c r="H81" s="438" t="e">
        <f>#REF!</f>
        <v>#REF!</v>
      </c>
      <c r="I81" s="438" t="e">
        <f>#REF!</f>
        <v>#REF!</v>
      </c>
      <c r="J81" s="430" t="e">
        <f>#REF!</f>
        <v>#REF!</v>
      </c>
    </row>
    <row r="82" spans="2:10" x14ac:dyDescent="0.25">
      <c r="B82" s="24">
        <v>230</v>
      </c>
      <c r="C82" s="24" t="s">
        <v>2063</v>
      </c>
      <c r="D82" s="24" t="s">
        <v>2093</v>
      </c>
      <c r="E82" s="24" t="s">
        <v>2125</v>
      </c>
      <c r="F82" s="24" t="e">
        <f>#REF!</f>
        <v>#REF!</v>
      </c>
      <c r="G82" s="438" t="e">
        <f>#REF!</f>
        <v>#REF!</v>
      </c>
      <c r="H82" s="438" t="e">
        <f>#REF!</f>
        <v>#REF!</v>
      </c>
      <c r="I82" s="438" t="e">
        <f>#REF!</f>
        <v>#REF!</v>
      </c>
      <c r="J82" s="430" t="e">
        <f>#REF!</f>
        <v>#REF!</v>
      </c>
    </row>
    <row r="83" spans="2:10" x14ac:dyDescent="0.25">
      <c r="B83" s="24">
        <v>230</v>
      </c>
      <c r="C83" s="24" t="s">
        <v>2063</v>
      </c>
      <c r="D83" s="24" t="s">
        <v>2093</v>
      </c>
      <c r="E83" s="24" t="s">
        <v>2130</v>
      </c>
      <c r="F83" s="24" t="e">
        <f>#REF!</f>
        <v>#REF!</v>
      </c>
      <c r="G83" s="438" t="e">
        <f>#REF!</f>
        <v>#REF!</v>
      </c>
      <c r="H83" s="438" t="e">
        <f>#REF!</f>
        <v>#REF!</v>
      </c>
      <c r="I83" s="438" t="e">
        <f>#REF!</f>
        <v>#REF!</v>
      </c>
      <c r="J83" s="430" t="e">
        <f>#REF!</f>
        <v>#REF!</v>
      </c>
    </row>
    <row r="84" spans="2:10" x14ac:dyDescent="0.25">
      <c r="B84" s="24">
        <v>230</v>
      </c>
      <c r="C84" s="24" t="s">
        <v>2063</v>
      </c>
      <c r="D84" s="24" t="s">
        <v>2093</v>
      </c>
      <c r="E84" s="24" t="s">
        <v>2130</v>
      </c>
      <c r="F84" s="24" t="e">
        <f>#REF!</f>
        <v>#REF!</v>
      </c>
      <c r="G84" s="438" t="e">
        <f>#REF!</f>
        <v>#REF!</v>
      </c>
      <c r="H84" s="438" t="e">
        <f>#REF!</f>
        <v>#REF!</v>
      </c>
      <c r="I84" s="438" t="e">
        <f>#REF!</f>
        <v>#REF!</v>
      </c>
      <c r="J84" s="430" t="e">
        <f>#REF!</f>
        <v>#REF!</v>
      </c>
    </row>
    <row r="85" spans="2:10" x14ac:dyDescent="0.25">
      <c r="B85" s="24">
        <v>230</v>
      </c>
      <c r="C85" s="24" t="s">
        <v>2063</v>
      </c>
      <c r="D85" s="24" t="s">
        <v>2093</v>
      </c>
      <c r="E85" s="24" t="s">
        <v>2126</v>
      </c>
      <c r="F85" s="24" t="e">
        <f>#REF!</f>
        <v>#REF!</v>
      </c>
      <c r="G85" s="438" t="e">
        <f>#REF!</f>
        <v>#REF!</v>
      </c>
      <c r="H85" s="438" t="e">
        <f>#REF!</f>
        <v>#REF!</v>
      </c>
      <c r="I85" s="438" t="e">
        <f>#REF!</f>
        <v>#REF!</v>
      </c>
      <c r="J85" s="430" t="e">
        <f>#REF!</f>
        <v>#REF!</v>
      </c>
    </row>
    <row r="86" spans="2:10" x14ac:dyDescent="0.25">
      <c r="B86" s="24">
        <v>230</v>
      </c>
      <c r="C86" s="24" t="s">
        <v>2063</v>
      </c>
      <c r="D86" s="24" t="s">
        <v>2093</v>
      </c>
      <c r="E86" s="24" t="s">
        <v>2126</v>
      </c>
      <c r="F86" s="24" t="e">
        <f>#REF!</f>
        <v>#REF!</v>
      </c>
      <c r="G86" s="438" t="e">
        <f>#REF!</f>
        <v>#REF!</v>
      </c>
      <c r="H86" s="438" t="e">
        <f>#REF!</f>
        <v>#REF!</v>
      </c>
      <c r="I86" s="438" t="e">
        <f>#REF!</f>
        <v>#REF!</v>
      </c>
      <c r="J86" s="430" t="e">
        <f>#REF!</f>
        <v>#REF!</v>
      </c>
    </row>
    <row r="87" spans="2:10" x14ac:dyDescent="0.25">
      <c r="B87" s="24">
        <v>230</v>
      </c>
      <c r="C87" s="24" t="s">
        <v>2063</v>
      </c>
      <c r="D87" s="24" t="s">
        <v>2093</v>
      </c>
      <c r="E87" s="24" t="s">
        <v>2126</v>
      </c>
      <c r="F87" s="24" t="e">
        <f>#REF!</f>
        <v>#REF!</v>
      </c>
      <c r="G87" s="438" t="e">
        <f>#REF!</f>
        <v>#REF!</v>
      </c>
      <c r="H87" s="438" t="e">
        <f>#REF!</f>
        <v>#REF!</v>
      </c>
      <c r="I87" s="438" t="e">
        <f>#REF!</f>
        <v>#REF!</v>
      </c>
      <c r="J87" s="430" t="e">
        <f>#REF!</f>
        <v>#REF!</v>
      </c>
    </row>
    <row r="88" spans="2:10" x14ac:dyDescent="0.25">
      <c r="B88" s="24">
        <v>230</v>
      </c>
      <c r="C88" s="24" t="s">
        <v>2063</v>
      </c>
      <c r="D88" s="24" t="s">
        <v>2093</v>
      </c>
      <c r="E88" s="24" t="s">
        <v>2126</v>
      </c>
      <c r="F88" s="24" t="e">
        <f>#REF!</f>
        <v>#REF!</v>
      </c>
      <c r="G88" s="438" t="e">
        <f>#REF!</f>
        <v>#REF!</v>
      </c>
      <c r="H88" s="438" t="e">
        <f>#REF!</f>
        <v>#REF!</v>
      </c>
      <c r="I88" s="438" t="e">
        <f>#REF!</f>
        <v>#REF!</v>
      </c>
      <c r="J88" s="430" t="e">
        <f>#REF!</f>
        <v>#REF!</v>
      </c>
    </row>
    <row r="89" spans="2:10" x14ac:dyDescent="0.25">
      <c r="B89" s="24">
        <v>230</v>
      </c>
      <c r="C89" s="24" t="s">
        <v>2063</v>
      </c>
      <c r="D89" s="24" t="s">
        <v>2093</v>
      </c>
      <c r="E89" s="24" t="s">
        <v>2126</v>
      </c>
      <c r="F89" s="24" t="e">
        <f>#REF!</f>
        <v>#REF!</v>
      </c>
      <c r="G89" s="438" t="e">
        <f>#REF!</f>
        <v>#REF!</v>
      </c>
      <c r="H89" s="438" t="e">
        <f>#REF!</f>
        <v>#REF!</v>
      </c>
      <c r="I89" s="438" t="e">
        <f>#REF!</f>
        <v>#REF!</v>
      </c>
      <c r="J89" s="430" t="e">
        <f>#REF!</f>
        <v>#REF!</v>
      </c>
    </row>
    <row r="90" spans="2:10" x14ac:dyDescent="0.25">
      <c r="B90" s="24">
        <v>230</v>
      </c>
      <c r="C90" s="24" t="s">
        <v>2063</v>
      </c>
      <c r="D90" s="24" t="s">
        <v>2093</v>
      </c>
      <c r="E90" s="24" t="s">
        <v>2126</v>
      </c>
      <c r="F90" s="24" t="e">
        <f>#REF!</f>
        <v>#REF!</v>
      </c>
      <c r="G90" s="438" t="e">
        <f>#REF!</f>
        <v>#REF!</v>
      </c>
      <c r="H90" s="438" t="e">
        <f>#REF!</f>
        <v>#REF!</v>
      </c>
      <c r="I90" s="438" t="e">
        <f>#REF!</f>
        <v>#REF!</v>
      </c>
      <c r="J90" s="430" t="e">
        <f>#REF!</f>
        <v>#REF!</v>
      </c>
    </row>
    <row r="91" spans="2:10" x14ac:dyDescent="0.25">
      <c r="B91" s="24">
        <v>230</v>
      </c>
      <c r="C91" s="24" t="s">
        <v>2063</v>
      </c>
      <c r="D91" s="24" t="s">
        <v>2093</v>
      </c>
      <c r="E91" s="24" t="s">
        <v>2126</v>
      </c>
      <c r="F91" s="24" t="e">
        <f>#REF!</f>
        <v>#REF!</v>
      </c>
      <c r="G91" s="438" t="e">
        <f>#REF!</f>
        <v>#REF!</v>
      </c>
      <c r="H91" s="438" t="e">
        <f>#REF!</f>
        <v>#REF!</v>
      </c>
      <c r="I91" s="438" t="e">
        <f>#REF!</f>
        <v>#REF!</v>
      </c>
      <c r="J91" s="430" t="e">
        <f>#REF!</f>
        <v>#REF!</v>
      </c>
    </row>
    <row r="92" spans="2:10" x14ac:dyDescent="0.25">
      <c r="B92" s="24">
        <v>230</v>
      </c>
      <c r="C92" s="24" t="s">
        <v>2063</v>
      </c>
      <c r="D92" s="24" t="s">
        <v>2093</v>
      </c>
      <c r="E92" s="24" t="s">
        <v>2126</v>
      </c>
      <c r="F92" s="24" t="e">
        <f>#REF!</f>
        <v>#REF!</v>
      </c>
      <c r="G92" s="438" t="e">
        <f>#REF!</f>
        <v>#REF!</v>
      </c>
      <c r="H92" s="438" t="e">
        <f>#REF!</f>
        <v>#REF!</v>
      </c>
      <c r="I92" s="438" t="e">
        <f>#REF!</f>
        <v>#REF!</v>
      </c>
      <c r="J92" s="430" t="e">
        <f>#REF!</f>
        <v>#REF!</v>
      </c>
    </row>
    <row r="93" spans="2:10" x14ac:dyDescent="0.25">
      <c r="B93" s="24">
        <v>230</v>
      </c>
      <c r="C93" s="24" t="s">
        <v>2063</v>
      </c>
      <c r="D93" s="24" t="s">
        <v>2093</v>
      </c>
      <c r="E93" s="24" t="s">
        <v>2131</v>
      </c>
      <c r="F93" s="24" t="e">
        <f>#REF!</f>
        <v>#REF!</v>
      </c>
      <c r="G93" s="438" t="e">
        <f>#REF!</f>
        <v>#REF!</v>
      </c>
      <c r="H93" s="438" t="e">
        <f>#REF!</f>
        <v>#REF!</v>
      </c>
      <c r="I93" s="438" t="e">
        <f>#REF!</f>
        <v>#REF!</v>
      </c>
      <c r="J93" s="430" t="e">
        <f>#REF!</f>
        <v>#REF!</v>
      </c>
    </row>
    <row r="94" spans="2:10" x14ac:dyDescent="0.25">
      <c r="B94" s="24">
        <v>230</v>
      </c>
      <c r="C94" s="24" t="s">
        <v>2063</v>
      </c>
      <c r="D94" s="24" t="s">
        <v>2093</v>
      </c>
      <c r="E94" s="24" t="s">
        <v>2126</v>
      </c>
      <c r="F94" s="24" t="e">
        <f>#REF!</f>
        <v>#REF!</v>
      </c>
      <c r="G94" s="438" t="e">
        <f>#REF!</f>
        <v>#REF!</v>
      </c>
      <c r="H94" s="438" t="e">
        <f>#REF!</f>
        <v>#REF!</v>
      </c>
      <c r="I94" s="438" t="e">
        <f>#REF!</f>
        <v>#REF!</v>
      </c>
      <c r="J94" s="430" t="e">
        <f>#REF!</f>
        <v>#REF!</v>
      </c>
    </row>
    <row r="95" spans="2:10" x14ac:dyDescent="0.25">
      <c r="B95" s="24">
        <v>230</v>
      </c>
      <c r="C95" s="24" t="s">
        <v>2063</v>
      </c>
      <c r="D95" s="24" t="s">
        <v>2093</v>
      </c>
      <c r="E95" s="24" t="s">
        <v>2132</v>
      </c>
      <c r="F95" s="24" t="e">
        <f>#REF!</f>
        <v>#REF!</v>
      </c>
      <c r="G95" s="438" t="e">
        <f>#REF!</f>
        <v>#REF!</v>
      </c>
      <c r="H95" s="438" t="e">
        <f>#REF!</f>
        <v>#REF!</v>
      </c>
      <c r="I95" s="438" t="e">
        <f>#REF!</f>
        <v>#REF!</v>
      </c>
      <c r="J95" s="430" t="e">
        <f>#REF!</f>
        <v>#REF!</v>
      </c>
    </row>
    <row r="96" spans="2:10" x14ac:dyDescent="0.25">
      <c r="B96" s="24" t="s">
        <v>1871</v>
      </c>
      <c r="C96" s="24" t="s">
        <v>2063</v>
      </c>
      <c r="D96" s="24" t="s">
        <v>2093</v>
      </c>
      <c r="E96" s="24" t="s">
        <v>2119</v>
      </c>
      <c r="F96" s="24" t="str">
        <f>'Montaje SE 4'!C367</f>
        <v>INTERRUPTOR - N4</v>
      </c>
      <c r="G96" s="438">
        <f>'Montaje SE 4'!D367</f>
        <v>1187378.1683895749</v>
      </c>
      <c r="H96" s="438">
        <f>'Montaje SE 4'!E367</f>
        <v>0</v>
      </c>
      <c r="I96" s="438">
        <f>'Montaje SE 4'!F367</f>
        <v>3549036.8568296637</v>
      </c>
      <c r="J96" s="430">
        <f>'Montaje SE 4'!G367</f>
        <v>4736415.0252192384</v>
      </c>
    </row>
    <row r="97" spans="2:10" x14ac:dyDescent="0.25">
      <c r="B97" s="24" t="s">
        <v>1871</v>
      </c>
      <c r="C97" s="24" t="s">
        <v>2063</v>
      </c>
      <c r="D97" s="24" t="s">
        <v>2093</v>
      </c>
      <c r="E97" s="24" t="s">
        <v>2122</v>
      </c>
      <c r="F97" s="24" t="str">
        <f>'Montaje SE 4'!C369</f>
        <v>SECCIONADOR TRIPOLAR - N4</v>
      </c>
      <c r="G97" s="438">
        <f>'Montaje SE 4'!D369</f>
        <v>1296370.8997155614</v>
      </c>
      <c r="H97" s="438">
        <f>'Montaje SE 4'!E369</f>
        <v>0</v>
      </c>
      <c r="I97" s="438">
        <f>'Montaje SE 4'!F369</f>
        <v>4066671.0163170644</v>
      </c>
      <c r="J97" s="430">
        <f>'Montaje SE 4'!G369</f>
        <v>5363041.9160326254</v>
      </c>
    </row>
    <row r="98" spans="2:10" x14ac:dyDescent="0.25">
      <c r="B98" s="24" t="s">
        <v>1871</v>
      </c>
      <c r="C98" s="24" t="s">
        <v>2063</v>
      </c>
      <c r="D98" s="24" t="s">
        <v>2093</v>
      </c>
      <c r="E98" s="24" t="s">
        <v>2123</v>
      </c>
      <c r="F98" s="24" t="str">
        <f>'Montaje SE 4'!C371</f>
        <v>SECCIONADOR TRIPOLAR CON CUCHILLA DE PUESTA A TIERRA - N4</v>
      </c>
      <c r="G98" s="438">
        <f>'Montaje SE 4'!D371</f>
        <v>1431633.5131301077</v>
      </c>
      <c r="H98" s="438">
        <f>'Montaje SE 4'!E371</f>
        <v>0</v>
      </c>
      <c r="I98" s="438">
        <f>'Montaje SE 4'!F371</f>
        <v>4198671.1039508544</v>
      </c>
      <c r="J98" s="430">
        <f>'Montaje SE 4'!G371</f>
        <v>5630304.6170809623</v>
      </c>
    </row>
    <row r="99" spans="2:10" x14ac:dyDescent="0.25">
      <c r="B99" s="24" t="s">
        <v>1871</v>
      </c>
      <c r="C99" s="24" t="s">
        <v>2063</v>
      </c>
      <c r="D99" s="24" t="s">
        <v>2093</v>
      </c>
      <c r="E99" s="24" t="s">
        <v>2121</v>
      </c>
      <c r="F99" s="24" t="str">
        <f>'Montaje SE 4'!C372</f>
        <v>TRANSFORMADOR DE CORRIENTE - N4</v>
      </c>
      <c r="G99" s="438">
        <f>'Montaje SE 4'!D372</f>
        <v>362500.21960013511</v>
      </c>
      <c r="H99" s="438">
        <f>'Montaje SE 4'!E372</f>
        <v>0</v>
      </c>
      <c r="I99" s="438">
        <f>'Montaje SE 4'!F372</f>
        <v>1187275.6495137615</v>
      </c>
      <c r="J99" s="430">
        <f>'Montaje SE 4'!G372</f>
        <v>1549775.8691138965</v>
      </c>
    </row>
    <row r="100" spans="2:10" x14ac:dyDescent="0.25">
      <c r="B100" s="24" t="s">
        <v>1871</v>
      </c>
      <c r="C100" s="24" t="s">
        <v>2063</v>
      </c>
      <c r="D100" s="24" t="s">
        <v>2093</v>
      </c>
      <c r="E100" s="24" t="s">
        <v>2120</v>
      </c>
      <c r="F100" s="24" t="str">
        <f>'Montaje SE 4'!C373</f>
        <v>TRANSFORMADOR DE TENSIÓN - N4</v>
      </c>
      <c r="G100" s="438">
        <f>'Montaje SE 4'!D373</f>
        <v>362500.21960013511</v>
      </c>
      <c r="H100" s="438">
        <f>'Montaje SE 4'!E373</f>
        <v>0</v>
      </c>
      <c r="I100" s="438">
        <f>'Montaje SE 4'!F373</f>
        <v>1187275.6495137615</v>
      </c>
      <c r="J100" s="430">
        <f>'Montaje SE 4'!G373</f>
        <v>1549775.8691138965</v>
      </c>
    </row>
    <row r="101" spans="2:10" x14ac:dyDescent="0.25">
      <c r="B101" s="24" t="s">
        <v>1871</v>
      </c>
      <c r="C101" s="24" t="s">
        <v>2063</v>
      </c>
      <c r="D101" s="24" t="s">
        <v>2093</v>
      </c>
      <c r="E101" s="24" t="s">
        <v>1277</v>
      </c>
      <c r="F101" s="24" t="str">
        <f>'Montaje SE 4'!C375</f>
        <v>DISPOSITIVO DE PROTECCIÓN CONTRA SOBRETENSIONES (DPS) - N4</v>
      </c>
      <c r="G101" s="438">
        <f>'Montaje SE 4'!D375</f>
        <v>303718.25975240924</v>
      </c>
      <c r="H101" s="438">
        <f>'Montaje SE 4'!E375</f>
        <v>0</v>
      </c>
      <c r="I101" s="438">
        <f>'Montaje SE 4'!F375</f>
        <v>1066257.4556511589</v>
      </c>
      <c r="J101" s="430">
        <f>'Montaje SE 4'!G375</f>
        <v>1369975.7154035682</v>
      </c>
    </row>
    <row r="102" spans="2:10" x14ac:dyDescent="0.25">
      <c r="B102" s="24" t="s">
        <v>1871</v>
      </c>
      <c r="C102" s="24" t="s">
        <v>2063</v>
      </c>
      <c r="D102" s="24" t="s">
        <v>2093</v>
      </c>
      <c r="E102" s="24" t="s">
        <v>2129</v>
      </c>
      <c r="F102" s="24" t="e">
        <f>'Montaje SE 4'!#REF!</f>
        <v>#REF!</v>
      </c>
      <c r="G102" s="438" t="e">
        <f>'Montaje SE 4'!#REF!</f>
        <v>#REF!</v>
      </c>
      <c r="H102" s="438" t="e">
        <f>'Montaje SE 4'!#REF!</f>
        <v>#REF!</v>
      </c>
      <c r="I102" s="438" t="e">
        <f>'Montaje SE 4'!#REF!</f>
        <v>#REF!</v>
      </c>
      <c r="J102" s="430" t="e">
        <f>'Montaje SE 4'!#REF!</f>
        <v>#REF!</v>
      </c>
    </row>
    <row r="103" spans="2:10" x14ac:dyDescent="0.25">
      <c r="B103" s="24" t="s">
        <v>1871</v>
      </c>
      <c r="C103" s="24" t="s">
        <v>2063</v>
      </c>
      <c r="D103" s="24" t="s">
        <v>2093</v>
      </c>
      <c r="E103" s="24" t="s">
        <v>2125</v>
      </c>
      <c r="F103" s="24" t="str">
        <f>'Montaje SE 4'!C376</f>
        <v>ACERO ESTRUCTURAL (KG)</v>
      </c>
      <c r="G103" s="438">
        <f>'Montaje SE 4'!D376</f>
        <v>721608.28932888352</v>
      </c>
      <c r="H103" s="438">
        <f>'Montaje SE 4'!E376</f>
        <v>0</v>
      </c>
      <c r="I103" s="438">
        <f>'Montaje SE 4'!F376</f>
        <v>2126609.2748865038</v>
      </c>
      <c r="J103" s="430">
        <f>'Montaje SE 4'!G376</f>
        <v>2848217.5642153872</v>
      </c>
    </row>
    <row r="104" spans="2:10" x14ac:dyDescent="0.25">
      <c r="B104" s="24" t="s">
        <v>1871</v>
      </c>
      <c r="C104" s="24" t="s">
        <v>2063</v>
      </c>
      <c r="D104" s="24" t="s">
        <v>2093</v>
      </c>
      <c r="E104" s="24" t="s">
        <v>2130</v>
      </c>
      <c r="F104" s="24" t="str">
        <f>'Montaje SE 4'!C377</f>
        <v>CABLES MÓDULO - N4</v>
      </c>
      <c r="G104" s="438">
        <f>'Montaje SE 4'!D377</f>
        <v>142447.32423008734</v>
      </c>
      <c r="H104" s="438">
        <f>'Montaje SE 4'!E377</f>
        <v>0</v>
      </c>
      <c r="I104" s="438">
        <f>'Montaje SE 4'!F377</f>
        <v>2071122.1525945037</v>
      </c>
      <c r="J104" s="430">
        <f>'Montaje SE 4'!G377</f>
        <v>2213569.4768245909</v>
      </c>
    </row>
    <row r="105" spans="2:10" x14ac:dyDescent="0.25">
      <c r="B105" s="24" t="s">
        <v>1871</v>
      </c>
      <c r="C105" s="24" t="s">
        <v>2063</v>
      </c>
      <c r="D105" s="24" t="s">
        <v>2093</v>
      </c>
      <c r="E105" s="24" t="s">
        <v>2130</v>
      </c>
      <c r="F105" s="24" t="str">
        <f>'Montaje SE 4'!C378</f>
        <v>MATERIAL CONEXIÓN AT - N4</v>
      </c>
      <c r="G105" s="438">
        <f>'Montaje SE 4'!D378</f>
        <v>142447.32423008734</v>
      </c>
      <c r="H105" s="438">
        <f>'Montaje SE 4'!E378</f>
        <v>0</v>
      </c>
      <c r="I105" s="438">
        <f>'Montaje SE 4'!F378</f>
        <v>2253954.321748388</v>
      </c>
      <c r="J105" s="430">
        <f>'Montaje SE 4'!G378</f>
        <v>2396401.6459784755</v>
      </c>
    </row>
    <row r="106" spans="2:10" x14ac:dyDescent="0.25">
      <c r="B106" s="24" t="s">
        <v>1871</v>
      </c>
      <c r="C106" s="24" t="s">
        <v>2063</v>
      </c>
      <c r="D106" s="24" t="s">
        <v>2093</v>
      </c>
      <c r="E106" s="24" t="s">
        <v>2131</v>
      </c>
      <c r="F106" s="24" t="str">
        <f>'Montaje SE 4'!C379</f>
        <v>MÓDULO GENÉRICO GIS - N4</v>
      </c>
      <c r="G106" s="438">
        <f>'Montaje SE 4'!D379</f>
        <v>8433495.1324020177</v>
      </c>
      <c r="H106" s="438">
        <f>'Montaje SE 4'!E379</f>
        <v>0</v>
      </c>
      <c r="I106" s="438">
        <f>'Montaje SE 4'!F379</f>
        <v>10968419.806626789</v>
      </c>
      <c r="J106" s="430">
        <f>'Montaje SE 4'!G379</f>
        <v>19401914.939028807</v>
      </c>
    </row>
    <row r="107" spans="2:10" x14ac:dyDescent="0.25">
      <c r="B107" s="24" t="s">
        <v>1871</v>
      </c>
      <c r="C107" s="24" t="s">
        <v>2063</v>
      </c>
      <c r="D107" s="24" t="s">
        <v>2093</v>
      </c>
      <c r="E107" s="24" t="s">
        <v>2126</v>
      </c>
      <c r="F107" s="24" t="str">
        <f>'Montaje SE 4'!C380</f>
        <v>TERMINALES SF6 - AIRE - N4</v>
      </c>
      <c r="G107" s="438">
        <f>'Montaje SE 4'!D380</f>
        <v>178592.79567869485</v>
      </c>
      <c r="H107" s="438">
        <f>'Montaje SE 4'!E380</f>
        <v>0</v>
      </c>
      <c r="I107" s="438">
        <f>'Montaje SE 4'!F380</f>
        <v>1096187.4737044265</v>
      </c>
      <c r="J107" s="430">
        <f>'Montaje SE 4'!G380</f>
        <v>1274780.2693831213</v>
      </c>
    </row>
    <row r="108" spans="2:10" x14ac:dyDescent="0.25">
      <c r="B108" s="24" t="s">
        <v>1871</v>
      </c>
      <c r="C108" s="24" t="s">
        <v>2063</v>
      </c>
      <c r="D108" s="24" t="s">
        <v>2093</v>
      </c>
      <c r="E108" s="24" t="s">
        <v>2129</v>
      </c>
      <c r="F108" s="24" t="e">
        <f>'Montaje SE 4'!#REF!</f>
        <v>#REF!</v>
      </c>
      <c r="G108" s="438" t="e">
        <f>'Montaje SE 4'!#REF!</f>
        <v>#REF!</v>
      </c>
      <c r="H108" s="438" t="e">
        <f>'Montaje SE 4'!#REF!</f>
        <v>#REF!</v>
      </c>
      <c r="I108" s="438" t="e">
        <f>'Montaje SE 4'!#REF!</f>
        <v>#REF!</v>
      </c>
      <c r="J108" s="430" t="e">
        <f>'Montaje SE 4'!#REF!</f>
        <v>#REF!</v>
      </c>
    </row>
    <row r="109" spans="2:10" x14ac:dyDescent="0.25">
      <c r="B109" s="24" t="s">
        <v>1871</v>
      </c>
      <c r="C109" s="24" t="s">
        <v>2063</v>
      </c>
      <c r="D109" s="24" t="s">
        <v>2093</v>
      </c>
      <c r="E109" s="24" t="s">
        <v>2132</v>
      </c>
      <c r="F109" s="24" t="str">
        <f>'Montaje SE 4'!C381</f>
        <v>SERVICIOS AUXILIARES</v>
      </c>
      <c r="G109" s="438">
        <f>'Montaje SE 4'!D381</f>
        <v>19095685.255083431</v>
      </c>
      <c r="H109" s="438">
        <f>'Montaje SE 4'!E381</f>
        <v>0</v>
      </c>
      <c r="I109" s="438">
        <f>'Montaje SE 4'!F381</f>
        <v>18163088.447545234</v>
      </c>
      <c r="J109" s="430">
        <f>'Montaje SE 4'!G381</f>
        <v>37258773.702628665</v>
      </c>
    </row>
    <row r="110" spans="2:10" x14ac:dyDescent="0.25">
      <c r="B110" s="24" t="s">
        <v>1871</v>
      </c>
      <c r="C110" s="24" t="s">
        <v>2063</v>
      </c>
      <c r="D110" s="24" t="s">
        <v>2093</v>
      </c>
      <c r="E110" s="24" t="s">
        <v>2126</v>
      </c>
      <c r="F110" s="24" t="e">
        <f>'Montaje SE 4'!#REF!</f>
        <v>#REF!</v>
      </c>
      <c r="G110" s="438" t="e">
        <f>'Montaje SE 4'!#REF!</f>
        <v>#REF!</v>
      </c>
      <c r="H110" s="438" t="e">
        <f>'Montaje SE 4'!#REF!</f>
        <v>#REF!</v>
      </c>
      <c r="I110" s="438" t="e">
        <f>'Montaje SE 4'!#REF!</f>
        <v>#REF!</v>
      </c>
      <c r="J110" s="430" t="e">
        <f>'Montaje SE 4'!#REF!</f>
        <v>#REF!</v>
      </c>
    </row>
    <row r="111" spans="2:10" x14ac:dyDescent="0.25">
      <c r="B111" s="24" t="s">
        <v>1871</v>
      </c>
      <c r="C111" s="24" t="s">
        <v>2063</v>
      </c>
      <c r="D111" s="24" t="s">
        <v>2093</v>
      </c>
      <c r="E111" s="24" t="s">
        <v>2126</v>
      </c>
      <c r="F111" s="24" t="e">
        <f>'Montaje SE 4'!#REF!</f>
        <v>#REF!</v>
      </c>
      <c r="G111" s="438" t="e">
        <f>'Montaje SE 4'!#REF!</f>
        <v>#REF!</v>
      </c>
      <c r="H111" s="438" t="e">
        <f>'Montaje SE 4'!#REF!</f>
        <v>#REF!</v>
      </c>
      <c r="I111" s="438" t="e">
        <f>'Montaje SE 4'!#REF!</f>
        <v>#REF!</v>
      </c>
      <c r="J111" s="430" t="e">
        <f>'Montaje SE 4'!#REF!</f>
        <v>#REF!</v>
      </c>
    </row>
    <row r="112" spans="2:10" x14ac:dyDescent="0.25">
      <c r="B112" s="24" t="s">
        <v>1871</v>
      </c>
      <c r="C112" s="24" t="s">
        <v>2063</v>
      </c>
      <c r="D112" s="24" t="s">
        <v>2093</v>
      </c>
      <c r="E112" s="24" t="s">
        <v>2126</v>
      </c>
      <c r="F112" s="24" t="e">
        <f>'Montaje SE 4'!#REF!</f>
        <v>#REF!</v>
      </c>
      <c r="G112" s="438" t="e">
        <f>'Montaje SE 4'!#REF!</f>
        <v>#REF!</v>
      </c>
      <c r="H112" s="438" t="e">
        <f>'Montaje SE 4'!#REF!</f>
        <v>#REF!</v>
      </c>
      <c r="I112" s="438" t="e">
        <f>'Montaje SE 4'!#REF!</f>
        <v>#REF!</v>
      </c>
      <c r="J112" s="430" t="e">
        <f>'Montaje SE 4'!#REF!</f>
        <v>#REF!</v>
      </c>
    </row>
    <row r="113" spans="2:10" x14ac:dyDescent="0.25">
      <c r="B113" s="24" t="s">
        <v>1871</v>
      </c>
      <c r="C113" s="24" t="s">
        <v>2063</v>
      </c>
      <c r="D113" s="24" t="s">
        <v>2093</v>
      </c>
      <c r="E113" s="24" t="s">
        <v>2126</v>
      </c>
      <c r="F113" s="24" t="str">
        <f>'Montaje SE 4'!C382</f>
        <v>AISLADOR POSTE - N4</v>
      </c>
      <c r="G113" s="438">
        <f>'Montaje SE 4'!D382</f>
        <v>527710.12991870858</v>
      </c>
      <c r="H113" s="438">
        <f>'Montaje SE 4'!E382</f>
        <v>0</v>
      </c>
      <c r="I113" s="438">
        <f>'Montaje SE 4'!F382</f>
        <v>440928.83218850667</v>
      </c>
      <c r="J113" s="430">
        <f>'Montaje SE 4'!G382</f>
        <v>968638.96210721531</v>
      </c>
    </row>
    <row r="114" spans="2:10" x14ac:dyDescent="0.25">
      <c r="B114" s="24" t="s">
        <v>1871</v>
      </c>
      <c r="C114" s="24" t="s">
        <v>2063</v>
      </c>
      <c r="D114" s="24" t="s">
        <v>2093</v>
      </c>
      <c r="E114" s="24" t="s">
        <v>2126</v>
      </c>
      <c r="F114" s="24" t="e">
        <f>'Montaje SE 4'!#REF!</f>
        <v>#REF!</v>
      </c>
      <c r="G114" s="438" t="e">
        <f>'Montaje SE 4'!#REF!</f>
        <v>#REF!</v>
      </c>
      <c r="H114" s="438" t="e">
        <f>'Montaje SE 4'!#REF!</f>
        <v>#REF!</v>
      </c>
      <c r="I114" s="438" t="e">
        <f>'Montaje SE 4'!#REF!</f>
        <v>#REF!</v>
      </c>
      <c r="J114" s="430" t="e">
        <f>'Montaje SE 4'!#REF!</f>
        <v>#REF!</v>
      </c>
    </row>
    <row r="115" spans="2:10" x14ac:dyDescent="0.25">
      <c r="B115" s="24" t="s">
        <v>1871</v>
      </c>
      <c r="C115" s="24" t="s">
        <v>2063</v>
      </c>
      <c r="D115" s="24" t="s">
        <v>2093</v>
      </c>
      <c r="E115" s="24" t="s">
        <v>2126</v>
      </c>
      <c r="F115" s="24" t="e">
        <f>'Montaje SE 4'!#REF!</f>
        <v>#REF!</v>
      </c>
      <c r="G115" s="438" t="e">
        <f>'Montaje SE 4'!#REF!</f>
        <v>#REF!</v>
      </c>
      <c r="H115" s="438" t="e">
        <f>'Montaje SE 4'!#REF!</f>
        <v>#REF!</v>
      </c>
      <c r="I115" s="438" t="e">
        <f>'Montaje SE 4'!#REF!</f>
        <v>#REF!</v>
      </c>
      <c r="J115" s="430" t="e">
        <f>'Montaje SE 4'!#REF!</f>
        <v>#REF!</v>
      </c>
    </row>
    <row r="116" spans="2:10" x14ac:dyDescent="0.25">
      <c r="B116" s="24" t="s">
        <v>1871</v>
      </c>
      <c r="C116" s="24" t="s">
        <v>2063</v>
      </c>
      <c r="D116" s="24" t="s">
        <v>2093</v>
      </c>
      <c r="E116" s="24" t="s">
        <v>2131</v>
      </c>
      <c r="F116" s="24" t="str">
        <f>'Montaje SE 4'!C383</f>
        <v>CAMPO GENERICO MOVIL ENCAPSULADO - N4</v>
      </c>
      <c r="G116" s="438">
        <f>'Montaje SE 4'!D383</f>
        <v>13450046.35820847</v>
      </c>
      <c r="H116" s="438">
        <f>'Montaje SE 4'!E383</f>
        <v>0</v>
      </c>
      <c r="I116" s="438">
        <f>'Montaje SE 4'!F383</f>
        <v>15229089.106033042</v>
      </c>
      <c r="J116" s="430">
        <f>'Montaje SE 4'!G383</f>
        <v>28679135.464241512</v>
      </c>
    </row>
    <row r="117" spans="2:10" x14ac:dyDescent="0.25">
      <c r="B117" s="24" t="s">
        <v>1872</v>
      </c>
      <c r="C117" s="24" t="s">
        <v>2063</v>
      </c>
      <c r="D117" s="24" t="s">
        <v>2093</v>
      </c>
      <c r="E117" s="24" t="s">
        <v>2122</v>
      </c>
      <c r="F117" s="24" t="str">
        <f>'Montaje SE 3'!D119</f>
        <v>SECCIONADOR TRIPOLAR - N3</v>
      </c>
      <c r="G117" s="438">
        <f>'Montaje SE 3'!E119</f>
        <v>607906.81996078428</v>
      </c>
      <c r="H117" s="438">
        <f>'Montaje SE 3'!F119</f>
        <v>0</v>
      </c>
      <c r="I117" s="438">
        <f>'Montaje SE 3'!G119</f>
        <v>2302538.7476566941</v>
      </c>
      <c r="J117" s="430">
        <f>'Montaje SE 3'!H119</f>
        <v>2910445.5676174783</v>
      </c>
    </row>
    <row r="118" spans="2:10" x14ac:dyDescent="0.25">
      <c r="B118" s="24" t="s">
        <v>1872</v>
      </c>
      <c r="C118" s="24" t="s">
        <v>2063</v>
      </c>
      <c r="D118" s="24" t="s">
        <v>2093</v>
      </c>
      <c r="E118" s="24" t="s">
        <v>2123</v>
      </c>
      <c r="F118" s="24" t="str">
        <f>'Montaje SE 3'!D120</f>
        <v>SECCIONADOR TRIPOLAR CON CUCHILLA DE PUESTA A TIERRA - N3</v>
      </c>
      <c r="G118" s="438">
        <f>'Montaje SE 3'!E120</f>
        <v>607906.81996078428</v>
      </c>
      <c r="H118" s="438">
        <f>'Montaje SE 3'!F120</f>
        <v>0</v>
      </c>
      <c r="I118" s="438">
        <f>'Montaje SE 3'!G120</f>
        <v>2486638.3309545275</v>
      </c>
      <c r="J118" s="430">
        <f>'Montaje SE 3'!H120</f>
        <v>3094545.1509153116</v>
      </c>
    </row>
    <row r="119" spans="2:10" x14ac:dyDescent="0.25">
      <c r="B119" s="24" t="s">
        <v>1872</v>
      </c>
      <c r="C119" s="24" t="s">
        <v>2063</v>
      </c>
      <c r="D119" s="24" t="s">
        <v>2093</v>
      </c>
      <c r="E119" s="24" t="s">
        <v>2119</v>
      </c>
      <c r="F119" s="24" t="str">
        <f>'Montaje SE 3'!D121</f>
        <v>INTERRUPTOR - N3</v>
      </c>
      <c r="G119" s="438">
        <f>'Montaje SE 3'!E121</f>
        <v>607906.81996078428</v>
      </c>
      <c r="H119" s="438">
        <f>'Montaje SE 3'!F121</f>
        <v>0</v>
      </c>
      <c r="I119" s="438">
        <f>'Montaje SE 3'!G121</f>
        <v>2486638.3309545275</v>
      </c>
      <c r="J119" s="430">
        <f>'Montaje SE 3'!H121</f>
        <v>3094545.1509153116</v>
      </c>
    </row>
    <row r="120" spans="2:10" x14ac:dyDescent="0.25">
      <c r="B120" s="24" t="s">
        <v>1872</v>
      </c>
      <c r="C120" s="24" t="s">
        <v>2063</v>
      </c>
      <c r="D120" s="24" t="s">
        <v>2093</v>
      </c>
      <c r="E120" s="24" t="s">
        <v>2121</v>
      </c>
      <c r="F120" s="24" t="str">
        <f>'Montaje SE 3'!D122</f>
        <v>TRANSFORMADOR DE CORRIENTE - N3</v>
      </c>
      <c r="G120" s="438">
        <f>'Montaje SE 3'!E122</f>
        <v>71878.628092184226</v>
      </c>
      <c r="H120" s="438">
        <f>'Montaje SE 3'!F122</f>
        <v>0</v>
      </c>
      <c r="I120" s="438">
        <f>'Montaje SE 3'!G122</f>
        <v>294648.89778174902</v>
      </c>
      <c r="J120" s="430">
        <f>'Montaje SE 3'!H122</f>
        <v>366527.52587393322</v>
      </c>
    </row>
    <row r="121" spans="2:10" x14ac:dyDescent="0.25">
      <c r="B121" s="24" t="s">
        <v>1872</v>
      </c>
      <c r="C121" s="24" t="s">
        <v>2063</v>
      </c>
      <c r="D121" s="24" t="s">
        <v>2093</v>
      </c>
      <c r="E121" s="24" t="s">
        <v>2120</v>
      </c>
      <c r="F121" s="24" t="str">
        <f>'Montaje SE 3'!D123</f>
        <v>TRANSFORMADOR DE TENSIÓN - N3</v>
      </c>
      <c r="G121" s="438">
        <f>'Montaje SE 3'!E123</f>
        <v>71878.628092184226</v>
      </c>
      <c r="H121" s="438">
        <f>'Montaje SE 3'!F123</f>
        <v>0</v>
      </c>
      <c r="I121" s="438">
        <f>'Montaje SE 3'!G123</f>
        <v>294648.89778174902</v>
      </c>
      <c r="J121" s="430">
        <f>'Montaje SE 3'!H123</f>
        <v>366527.52587393322</v>
      </c>
    </row>
    <row r="122" spans="2:10" x14ac:dyDescent="0.25">
      <c r="B122" s="24" t="s">
        <v>1872</v>
      </c>
      <c r="C122" s="24" t="s">
        <v>2063</v>
      </c>
      <c r="D122" s="24" t="s">
        <v>2093</v>
      </c>
      <c r="E122" s="24" t="s">
        <v>1277</v>
      </c>
      <c r="F122" s="24" t="str">
        <f>'Montaje SE 3'!D124</f>
        <v>DISPOSITIVO DE PROTECCIÓN CONTRA SOBRETENSIONES (DPS) - N3</v>
      </c>
      <c r="G122" s="438">
        <f>'Montaje SE 3'!E124</f>
        <v>71878.628092184226</v>
      </c>
      <c r="H122" s="438">
        <f>'Montaje SE 3'!F124</f>
        <v>0</v>
      </c>
      <c r="I122" s="438">
        <f>'Montaje SE 3'!G124</f>
        <v>216748.7189743114</v>
      </c>
      <c r="J122" s="430">
        <f>'Montaje SE 3'!H124</f>
        <v>288627.34706649563</v>
      </c>
    </row>
    <row r="123" spans="2:10" x14ac:dyDescent="0.25">
      <c r="B123" s="24" t="s">
        <v>1872</v>
      </c>
      <c r="C123" s="24" t="s">
        <v>2063</v>
      </c>
      <c r="D123" s="24" t="s">
        <v>2093</v>
      </c>
      <c r="E123" s="24" t="s">
        <v>2129</v>
      </c>
      <c r="F123" s="24" t="str">
        <f>'Montaje SE 3'!D140</f>
        <v>Juego Pararrayos - N3</v>
      </c>
      <c r="G123" s="438">
        <f>'Montaje SE 3'!E140</f>
        <v>59995.694632158469</v>
      </c>
      <c r="H123" s="438">
        <f>'Montaje SE 3'!F140</f>
        <v>0</v>
      </c>
      <c r="I123" s="438">
        <f>'Montaje SE 3'!G140</f>
        <v>183428.99923642527</v>
      </c>
      <c r="J123" s="430">
        <f>'Montaje SE 3'!H140</f>
        <v>243424.69386858374</v>
      </c>
    </row>
    <row r="124" spans="2:10" x14ac:dyDescent="0.25">
      <c r="B124" s="24" t="s">
        <v>1872</v>
      </c>
      <c r="C124" s="24" t="s">
        <v>2063</v>
      </c>
      <c r="D124" s="24" t="s">
        <v>2093</v>
      </c>
      <c r="E124" s="24" t="s">
        <v>2125</v>
      </c>
      <c r="F124" s="24" t="str">
        <f>'Montaje SE 3'!D125</f>
        <v>ACERO ESTRUCTURAL (KG)</v>
      </c>
      <c r="G124" s="438">
        <f>'Montaje SE 3'!E125</f>
        <v>173296.50395358965</v>
      </c>
      <c r="H124" s="438">
        <f>'Montaje SE 3'!F125</f>
        <v>0</v>
      </c>
      <c r="I124" s="438">
        <f>'Montaje SE 3'!G125</f>
        <v>1272085.7990065799</v>
      </c>
      <c r="J124" s="430">
        <f>'Montaje SE 3'!H125</f>
        <v>1445382.3029601695</v>
      </c>
    </row>
    <row r="125" spans="2:10" x14ac:dyDescent="0.25">
      <c r="B125" s="24" t="s">
        <v>1872</v>
      </c>
      <c r="C125" s="24" t="s">
        <v>2063</v>
      </c>
      <c r="D125" s="24" t="s">
        <v>2093</v>
      </c>
      <c r="E125" s="24" t="s">
        <v>2130</v>
      </c>
      <c r="F125" s="24" t="str">
        <f>'Montaje SE 3'!D126</f>
        <v>CABLES DE CONTROL Y FUERZA MODULO - N3 - MPPS</v>
      </c>
      <c r="G125" s="438">
        <f>'Montaje SE 3'!E126</f>
        <v>214738.26712730236</v>
      </c>
      <c r="H125" s="438">
        <f>'Montaje SE 3'!F126</f>
        <v>0</v>
      </c>
      <c r="I125" s="438">
        <f>'Montaje SE 3'!G126</f>
        <v>1441658.6750230896</v>
      </c>
      <c r="J125" s="430">
        <f>'Montaje SE 3'!H126</f>
        <v>1656396.9421503921</v>
      </c>
    </row>
    <row r="126" spans="2:10" x14ac:dyDescent="0.25">
      <c r="B126" s="24" t="s">
        <v>1872</v>
      </c>
      <c r="C126" s="24" t="s">
        <v>2063</v>
      </c>
      <c r="D126" s="24" t="s">
        <v>2093</v>
      </c>
      <c r="E126" s="24" t="s">
        <v>2130</v>
      </c>
      <c r="F126" s="24" t="str">
        <f>'Montaje SE 3'!D127</f>
        <v>MATERIAL CONEXIÓN A.T. - N3 - MPPS</v>
      </c>
      <c r="G126" s="438">
        <f>'Montaje SE 3'!E127</f>
        <v>214738.26712730236</v>
      </c>
      <c r="H126" s="438">
        <f>'Montaje SE 3'!F127</f>
        <v>0</v>
      </c>
      <c r="I126" s="438">
        <f>'Montaje SE 3'!G127</f>
        <v>1700080.4826323749</v>
      </c>
      <c r="J126" s="430">
        <f>'Montaje SE 3'!H127</f>
        <v>1914818.7497596773</v>
      </c>
    </row>
    <row r="127" spans="2:10" x14ac:dyDescent="0.25">
      <c r="B127" s="24" t="s">
        <v>1872</v>
      </c>
      <c r="C127" s="24" t="s">
        <v>2063</v>
      </c>
      <c r="D127" s="24" t="s">
        <v>2093</v>
      </c>
      <c r="E127" s="24" t="s">
        <v>2131</v>
      </c>
      <c r="F127" s="24" t="str">
        <f>'Montaje SE 3'!D128</f>
        <v>MÓDULO GENÉRICO - N3 - MPPS</v>
      </c>
      <c r="G127" s="438">
        <f>'Montaje SE 3'!E128</f>
        <v>3064664.84219479</v>
      </c>
      <c r="H127" s="438">
        <f>'Montaje SE 3'!F128</f>
        <v>0</v>
      </c>
      <c r="I127" s="438">
        <f>'Montaje SE 3'!G128</f>
        <v>6863480.6810405981</v>
      </c>
      <c r="J127" s="430">
        <f>'Montaje SE 3'!H128</f>
        <v>9928145.5232353881</v>
      </c>
    </row>
    <row r="128" spans="2:10" x14ac:dyDescent="0.25">
      <c r="B128" s="24" t="s">
        <v>1872</v>
      </c>
      <c r="C128" s="24" t="s">
        <v>2063</v>
      </c>
      <c r="D128" s="24" t="s">
        <v>2093</v>
      </c>
      <c r="E128" s="24" t="s">
        <v>2126</v>
      </c>
      <c r="F128" s="24" t="str">
        <f>'Montaje SE 3'!D129</f>
        <v>TERMINALES SF6 - AIRE - N3</v>
      </c>
      <c r="G128" s="438">
        <f>'Montaje SE 3'!E129</f>
        <v>75582.213268738618</v>
      </c>
      <c r="H128" s="438">
        <f>'Montaje SE 3'!F129</f>
        <v>0</v>
      </c>
      <c r="I128" s="438">
        <f>'Montaje SE 3'!G129</f>
        <v>452168.04863291292</v>
      </c>
      <c r="J128" s="430">
        <f>'Montaje SE 3'!H129</f>
        <v>527750.26190165151</v>
      </c>
    </row>
    <row r="129" spans="2:10" x14ac:dyDescent="0.25">
      <c r="B129" s="24" t="s">
        <v>1872</v>
      </c>
      <c r="C129" s="24" t="s">
        <v>2063</v>
      </c>
      <c r="D129" s="24" t="s">
        <v>2093</v>
      </c>
      <c r="E129" s="24" t="s">
        <v>2133</v>
      </c>
      <c r="F129" s="24" t="str">
        <f>'Montaje SE 3'!D130</f>
        <v>CELDA DE LÍNEA - N3</v>
      </c>
      <c r="G129" s="438">
        <f>'Montaje SE 3'!E130</f>
        <v>534751.21843966458</v>
      </c>
      <c r="H129" s="438">
        <f>'Montaje SE 3'!F130</f>
        <v>0</v>
      </c>
      <c r="I129" s="438">
        <f>'Montaje SE 3'!G130</f>
        <v>451422.95350136695</v>
      </c>
      <c r="J129" s="430">
        <f>'Montaje SE 3'!H130</f>
        <v>1536240.4696850176</v>
      </c>
    </row>
    <row r="130" spans="2:10" x14ac:dyDescent="0.25">
      <c r="B130" s="24" t="s">
        <v>1872</v>
      </c>
      <c r="C130" s="24" t="s">
        <v>2063</v>
      </c>
      <c r="D130" s="24" t="s">
        <v>2093</v>
      </c>
      <c r="E130" s="24" t="s">
        <v>2133</v>
      </c>
      <c r="F130" s="24" t="str">
        <f>'Montaje SE 3'!D131</f>
        <v>CELDA DE TRANSFORMADOR - N3</v>
      </c>
      <c r="G130" s="438">
        <f>'Montaje SE 3'!E131</f>
        <v>534751.21843966458</v>
      </c>
      <c r="H130" s="438">
        <f>'Montaje SE 3'!F131</f>
        <v>0</v>
      </c>
      <c r="I130" s="438">
        <f>'Montaje SE 3'!G131</f>
        <v>1001489.2512453531</v>
      </c>
      <c r="J130" s="430">
        <f>'Montaje SE 3'!H131</f>
        <v>1536240.4696850176</v>
      </c>
    </row>
    <row r="131" spans="2:10" x14ac:dyDescent="0.25">
      <c r="B131" s="24" t="s">
        <v>1872</v>
      </c>
      <c r="C131" s="24" t="s">
        <v>2063</v>
      </c>
      <c r="D131" s="24" t="s">
        <v>2093</v>
      </c>
      <c r="E131" s="24" t="s">
        <v>2127</v>
      </c>
      <c r="F131" s="24" t="e">
        <f>'Montaje SE 3'!#REF!</f>
        <v>#REF!</v>
      </c>
      <c r="G131" s="438" t="e">
        <f>'Montaje SE 3'!#REF!</f>
        <v>#REF!</v>
      </c>
      <c r="H131" s="438" t="e">
        <f>'Montaje SE 3'!#REF!</f>
        <v>#REF!</v>
      </c>
      <c r="I131" s="438" t="e">
        <f>'Montaje SE 3'!#REF!</f>
        <v>#REF!</v>
      </c>
      <c r="J131" s="430" t="e">
        <f>'Montaje SE 3'!#REF!</f>
        <v>#REF!</v>
      </c>
    </row>
    <row r="132" spans="2:10" x14ac:dyDescent="0.25">
      <c r="B132" s="24" t="s">
        <v>1872</v>
      </c>
      <c r="C132" s="24" t="s">
        <v>2063</v>
      </c>
      <c r="D132" s="24" t="s">
        <v>2093</v>
      </c>
      <c r="E132" s="24" t="s">
        <v>2122</v>
      </c>
      <c r="F132" s="24" t="e">
        <f>'Montaje SE 3'!#REF!</f>
        <v>#REF!</v>
      </c>
      <c r="G132" s="438" t="e">
        <f>'Montaje SE 3'!#REF!</f>
        <v>#REF!</v>
      </c>
      <c r="H132" s="438" t="e">
        <f>'Montaje SE 3'!#REF!</f>
        <v>#REF!</v>
      </c>
      <c r="I132" s="438" t="e">
        <f>'Montaje SE 3'!#REF!</f>
        <v>#REF!</v>
      </c>
      <c r="J132" s="430" t="e">
        <f>'Montaje SE 3'!#REF!</f>
        <v>#REF!</v>
      </c>
    </row>
    <row r="133" spans="2:10" x14ac:dyDescent="0.25">
      <c r="B133" s="24" t="s">
        <v>1872</v>
      </c>
      <c r="C133" s="24" t="s">
        <v>2063</v>
      </c>
      <c r="D133" s="24" t="s">
        <v>2093</v>
      </c>
      <c r="E133" s="24" t="s">
        <v>2126</v>
      </c>
      <c r="F133" s="24" t="str">
        <f>'Montaje SE 3'!D132</f>
        <v>SERVICIOS AUXILIARES - N3 - MPPS</v>
      </c>
      <c r="G133" s="438">
        <f>'Montaje SE 3'!E132</f>
        <v>978116.18306083768</v>
      </c>
      <c r="H133" s="438">
        <f>'Montaje SE 3'!F132</f>
        <v>0</v>
      </c>
      <c r="I133" s="438">
        <f>'Montaje SE 3'!G132</f>
        <v>2859495.7819834771</v>
      </c>
      <c r="J133" s="430">
        <f>'Montaje SE 3'!H132</f>
        <v>3837611.965044315</v>
      </c>
    </row>
    <row r="134" spans="2:10" x14ac:dyDescent="0.25">
      <c r="B134" s="24" t="s">
        <v>1872</v>
      </c>
      <c r="C134" s="24" t="s">
        <v>2063</v>
      </c>
      <c r="D134" s="24" t="s">
        <v>2093</v>
      </c>
      <c r="E134" s="24" t="s">
        <v>2132</v>
      </c>
      <c r="F134" s="24" t="e">
        <f>'Montaje SE 3'!#REF!</f>
        <v>#REF!</v>
      </c>
      <c r="G134" s="438" t="e">
        <f>'Montaje SE 3'!#REF!</f>
        <v>#REF!</v>
      </c>
      <c r="H134" s="438" t="e">
        <f>'Montaje SE 3'!#REF!</f>
        <v>#REF!</v>
      </c>
      <c r="I134" s="438" t="e">
        <f>'Montaje SE 3'!#REF!</f>
        <v>#REF!</v>
      </c>
      <c r="J134" s="430" t="e">
        <f>'Montaje SE 3'!#REF!</f>
        <v>#REF!</v>
      </c>
    </row>
    <row r="135" spans="2:10" x14ac:dyDescent="0.25">
      <c r="B135" s="24" t="s">
        <v>1872</v>
      </c>
      <c r="C135" s="24" t="s">
        <v>2063</v>
      </c>
      <c r="D135" s="24" t="s">
        <v>2093</v>
      </c>
      <c r="E135" s="24" t="s">
        <v>2126</v>
      </c>
      <c r="F135" s="24" t="str">
        <f>'Montaje SE 3'!D133</f>
        <v>TRANSFORMADOR DE SERVICIOS AUXILIARES</v>
      </c>
      <c r="G135" s="438">
        <f>'Montaje SE 3'!E133</f>
        <v>1905750.2137544681</v>
      </c>
      <c r="H135" s="438">
        <f>'Montaje SE 3'!F133</f>
        <v>0</v>
      </c>
      <c r="I135" s="438">
        <f>'Montaje SE 3'!G133</f>
        <v>1159836.9832874844</v>
      </c>
      <c r="J135" s="430">
        <f>'Montaje SE 3'!H133</f>
        <v>3065587.1970419525</v>
      </c>
    </row>
    <row r="136" spans="2:10" x14ac:dyDescent="0.25">
      <c r="B136" s="24" t="s">
        <v>1872</v>
      </c>
      <c r="C136" s="24" t="s">
        <v>2063</v>
      </c>
      <c r="D136" s="24" t="s">
        <v>2093</v>
      </c>
      <c r="E136" s="24" t="s">
        <v>2126</v>
      </c>
      <c r="F136" s="24" t="str">
        <f>'Montaje SE 3'!D134</f>
        <v>ESTRUCTURA EN CONCRETO (POSTES) - MPPS</v>
      </c>
      <c r="G136" s="438">
        <f>'Montaje SE 3'!E134</f>
        <v>195281.84540658674</v>
      </c>
      <c r="H136" s="438">
        <f>'Montaje SE 3'!F134</f>
        <v>0</v>
      </c>
      <c r="I136" s="438">
        <f>'Montaje SE 3'!G134</f>
        <v>430282.26978906733</v>
      </c>
      <c r="J136" s="430">
        <f>'Montaje SE 3'!H134</f>
        <v>625564.1151956541</v>
      </c>
    </row>
    <row r="137" spans="2:10" x14ac:dyDescent="0.25">
      <c r="B137" s="24" t="s">
        <v>1872</v>
      </c>
      <c r="C137" s="24" t="s">
        <v>2063</v>
      </c>
      <c r="D137" s="24" t="s">
        <v>2093</v>
      </c>
      <c r="E137" s="24" t="s">
        <v>2126</v>
      </c>
      <c r="F137" s="24" t="e">
        <f>'Montaje SE 3'!#REF!</f>
        <v>#REF!</v>
      </c>
      <c r="G137" s="438" t="e">
        <f>'Montaje SE 3'!#REF!</f>
        <v>#REF!</v>
      </c>
      <c r="H137" s="438" t="e">
        <f>'Montaje SE 3'!#REF!</f>
        <v>#REF!</v>
      </c>
      <c r="I137" s="438" t="e">
        <f>'Montaje SE 3'!#REF!</f>
        <v>#REF!</v>
      </c>
      <c r="J137" s="430" t="e">
        <f>'Montaje SE 3'!#REF!</f>
        <v>#REF!</v>
      </c>
    </row>
    <row r="138" spans="2:10" x14ac:dyDescent="0.25">
      <c r="B138" s="24" t="s">
        <v>1872</v>
      </c>
      <c r="C138" s="24" t="s">
        <v>2063</v>
      </c>
      <c r="D138" s="24" t="s">
        <v>2093</v>
      </c>
      <c r="E138" s="24" t="s">
        <v>2126</v>
      </c>
      <c r="F138" s="24" t="e">
        <f>'Montaje SE 3'!#REF!</f>
        <v>#REF!</v>
      </c>
      <c r="G138" s="438" t="e">
        <f>'Montaje SE 3'!#REF!</f>
        <v>#REF!</v>
      </c>
      <c r="H138" s="438" t="e">
        <f>'Montaje SE 3'!#REF!</f>
        <v>#REF!</v>
      </c>
      <c r="I138" s="438" t="e">
        <f>'Montaje SE 3'!#REF!</f>
        <v>#REF!</v>
      </c>
      <c r="J138" s="430" t="e">
        <f>'Montaje SE 3'!#REF!</f>
        <v>#REF!</v>
      </c>
    </row>
    <row r="139" spans="2:10" x14ac:dyDescent="0.25">
      <c r="B139" s="24" t="s">
        <v>1872</v>
      </c>
      <c r="C139" s="24" t="s">
        <v>2063</v>
      </c>
      <c r="D139" s="24" t="s">
        <v>2093</v>
      </c>
      <c r="E139" s="24" t="s">
        <v>2126</v>
      </c>
      <c r="F139" s="24" t="e">
        <f>'Montaje SE 3'!#REF!</f>
        <v>#REF!</v>
      </c>
      <c r="G139" s="438" t="e">
        <f>'Montaje SE 3'!#REF!</f>
        <v>#REF!</v>
      </c>
      <c r="H139" s="438" t="e">
        <f>'Montaje SE 3'!#REF!</f>
        <v>#REF!</v>
      </c>
      <c r="I139" s="438" t="e">
        <f>'Montaje SE 3'!#REF!</f>
        <v>#REF!</v>
      </c>
      <c r="J139" s="430" t="e">
        <f>'Montaje SE 3'!#REF!</f>
        <v>#REF!</v>
      </c>
    </row>
    <row r="140" spans="2:10" x14ac:dyDescent="0.25">
      <c r="B140" s="24" t="s">
        <v>1872</v>
      </c>
      <c r="C140" s="24" t="s">
        <v>2063</v>
      </c>
      <c r="D140" s="24" t="s">
        <v>2093</v>
      </c>
      <c r="E140" s="24" t="s">
        <v>2134</v>
      </c>
      <c r="F140" s="24" t="e">
        <f>'Montaje SE 3'!#REF!</f>
        <v>#REF!</v>
      </c>
      <c r="G140" s="438" t="e">
        <f>'Montaje SE 3'!#REF!</f>
        <v>#REF!</v>
      </c>
      <c r="H140" s="438" t="e">
        <f>'Montaje SE 3'!#REF!</f>
        <v>#REF!</v>
      </c>
      <c r="I140" s="438" t="e">
        <f>'Montaje SE 3'!#REF!</f>
        <v>#REF!</v>
      </c>
      <c r="J140" s="430" t="e">
        <f>'Montaje SE 3'!#REF!</f>
        <v>#REF!</v>
      </c>
    </row>
    <row r="141" spans="2:10" x14ac:dyDescent="0.25">
      <c r="B141" s="24" t="s">
        <v>1872</v>
      </c>
      <c r="C141" s="24" t="s">
        <v>2063</v>
      </c>
      <c r="D141" s="24" t="s">
        <v>2093</v>
      </c>
      <c r="E141" s="24" t="s">
        <v>2118</v>
      </c>
      <c r="F141" s="24" t="e">
        <f>'Montaje SE 3'!#REF!</f>
        <v>#REF!</v>
      </c>
      <c r="G141" s="438" t="e">
        <f>'Montaje SE 3'!#REF!</f>
        <v>#REF!</v>
      </c>
      <c r="H141" s="438" t="e">
        <f>'Montaje SE 3'!#REF!</f>
        <v>#REF!</v>
      </c>
      <c r="I141" s="438" t="e">
        <f>'Montaje SE 3'!#REF!</f>
        <v>#REF!</v>
      </c>
      <c r="J141" s="430" t="e">
        <f>'Montaje SE 3'!#REF!</f>
        <v>#REF!</v>
      </c>
    </row>
    <row r="142" spans="2:10" x14ac:dyDescent="0.25">
      <c r="B142" s="24" t="s">
        <v>1872</v>
      </c>
      <c r="C142" s="24" t="s">
        <v>2063</v>
      </c>
      <c r="D142" s="24" t="s">
        <v>2093</v>
      </c>
      <c r="E142" s="24" t="s">
        <v>2128</v>
      </c>
      <c r="F142" s="24" t="str">
        <f>'Montaje SE 3'!D135</f>
        <v>MALLA ESLABONADA - MPPS</v>
      </c>
      <c r="G142" s="438">
        <f>'Montaje SE 3'!E135</f>
        <v>346593.0079071793</v>
      </c>
      <c r="H142" s="438">
        <f>'Montaje SE 3'!F135</f>
        <v>0</v>
      </c>
      <c r="I142" s="438">
        <f>'Montaje SE 3'!G135</f>
        <v>1484131.4514344628</v>
      </c>
      <c r="J142" s="430">
        <f>'Montaje SE 3'!H135</f>
        <v>1830724.459341642</v>
      </c>
    </row>
    <row r="143" spans="2:10" x14ac:dyDescent="0.25">
      <c r="B143" s="24" t="s">
        <v>1872</v>
      </c>
      <c r="C143" s="24" t="s">
        <v>2063</v>
      </c>
      <c r="D143" s="24" t="s">
        <v>2093</v>
      </c>
      <c r="E143" s="24" t="s">
        <v>2126</v>
      </c>
      <c r="F143" s="24" t="str">
        <f>'Montaje SE 3'!D136</f>
        <v xml:space="preserve">CELDA DE CIRCUITO DE SALIDA </v>
      </c>
      <c r="G143" s="438">
        <f>'Montaje SE 3'!E136</f>
        <v>534751.21843966458</v>
      </c>
      <c r="H143" s="438">
        <f>'Montaje SE 3'!F136</f>
        <v>0</v>
      </c>
      <c r="I143" s="438">
        <f>'Montaje SE 3'!G136</f>
        <v>1481091.1588023254</v>
      </c>
      <c r="J143" s="430">
        <f>'Montaje SE 3'!H136</f>
        <v>2015842.3772419901</v>
      </c>
    </row>
    <row r="144" spans="2:10" x14ac:dyDescent="0.25">
      <c r="B144" s="24" t="s">
        <v>1872</v>
      </c>
      <c r="C144" s="24" t="s">
        <v>2063</v>
      </c>
      <c r="D144" s="24" t="s">
        <v>2093</v>
      </c>
      <c r="E144" s="24" t="s">
        <v>2135</v>
      </c>
      <c r="F144" s="24" t="str">
        <f>'Montaje SE 3'!D137</f>
        <v xml:space="preserve">M.P.P.S DUCTO BARRAS O CABLES LLEGADA TRAFO </v>
      </c>
      <c r="G144" s="438">
        <f>'Montaje SE 3'!E137</f>
        <v>53365.30122706361</v>
      </c>
      <c r="H144" s="438">
        <f>'Montaje SE 3'!F137</f>
        <v>0</v>
      </c>
      <c r="I144" s="438">
        <f>'Montaje SE 3'!G137</f>
        <v>686592.74782228388</v>
      </c>
      <c r="J144" s="430">
        <f>'Montaje SE 3'!H137</f>
        <v>739958.04904934752</v>
      </c>
    </row>
    <row r="145" spans="2:10" x14ac:dyDescent="0.25">
      <c r="B145" s="24" t="s">
        <v>1872</v>
      </c>
      <c r="C145" s="24" t="s">
        <v>2063</v>
      </c>
      <c r="D145" s="24" t="s">
        <v>2093</v>
      </c>
      <c r="E145" s="24" t="s">
        <v>2126</v>
      </c>
      <c r="F145" s="24" t="str">
        <f>'Montaje SE 3'!D138</f>
        <v>MALLA DE PUESTA A TIERRA</v>
      </c>
      <c r="G145" s="438">
        <f>'Montaje SE 3'!E138</f>
        <v>696482.96011858957</v>
      </c>
      <c r="H145" s="438">
        <f>'Montaje SE 3'!F138</f>
        <v>0</v>
      </c>
      <c r="I145" s="438">
        <f>'Montaje SE 3'!G138</f>
        <v>1150044.6482384568</v>
      </c>
      <c r="J145" s="430">
        <f>'Montaje SE 3'!H138</f>
        <v>1846527.6083570463</v>
      </c>
    </row>
    <row r="146" spans="2:10" x14ac:dyDescent="0.25">
      <c r="B146" s="24" t="s">
        <v>1872</v>
      </c>
      <c r="C146" s="24" t="s">
        <v>2063</v>
      </c>
      <c r="D146" s="24" t="s">
        <v>2093</v>
      </c>
      <c r="E146" s="24" t="s">
        <v>2126</v>
      </c>
      <c r="F146" s="24" t="str">
        <f>'Montaje SE 3'!D139</f>
        <v>OTRAS OBRAS ELÉCTRICAS</v>
      </c>
      <c r="G146" s="438">
        <f>'Montaje SE 3'!E139</f>
        <v>223979.27787401254</v>
      </c>
      <c r="H146" s="438">
        <f>'Montaje SE 3'!F139</f>
        <v>0</v>
      </c>
      <c r="I146" s="438">
        <f>'Montaje SE 3'!G139</f>
        <v>804278.49905916606</v>
      </c>
      <c r="J146" s="430">
        <f>'Montaje SE 3'!H139</f>
        <v>1028257.7769331785</v>
      </c>
    </row>
    <row r="147" spans="2:10" x14ac:dyDescent="0.25">
      <c r="B147" s="24" t="s">
        <v>1872</v>
      </c>
      <c r="C147" s="24" t="s">
        <v>2063</v>
      </c>
      <c r="D147" s="24" t="s">
        <v>2093</v>
      </c>
      <c r="E147" s="24" t="s">
        <v>1277</v>
      </c>
      <c r="F147" s="24" t="e">
        <f>'Montaje SE 3'!#REF!</f>
        <v>#REF!</v>
      </c>
      <c r="G147" s="438" t="e">
        <f>'Montaje SE 3'!#REF!</f>
        <v>#REF!</v>
      </c>
      <c r="H147" s="438" t="e">
        <f>'Montaje SE 3'!#REF!</f>
        <v>#REF!</v>
      </c>
      <c r="I147" s="438" t="e">
        <f>'Montaje SE 3'!#REF!</f>
        <v>#REF!</v>
      </c>
      <c r="J147" s="430" t="e">
        <f>'Montaje SE 3'!#REF!</f>
        <v>#REF!</v>
      </c>
    </row>
    <row r="148" spans="2:10" x14ac:dyDescent="0.25">
      <c r="B148" s="24" t="s">
        <v>1973</v>
      </c>
      <c r="C148" s="24" t="s">
        <v>2063</v>
      </c>
      <c r="D148" s="24" t="s">
        <v>2093</v>
      </c>
      <c r="E148" s="24" t="s">
        <v>2122</v>
      </c>
      <c r="F148" s="24" t="str">
        <f>'Montaje SE 2'!D90</f>
        <v>SECCIONADOR TRIPOLAR - N2</v>
      </c>
      <c r="G148" s="438">
        <f>'Montaje SE 2'!E90</f>
        <v>514633.56341992557</v>
      </c>
      <c r="H148" s="438">
        <f>'Montaje SE 2'!F90</f>
        <v>0</v>
      </c>
      <c r="I148" s="438">
        <f>'Montaje SE 2'!G90</f>
        <v>1949252.2237132629</v>
      </c>
      <c r="J148" s="430">
        <f>'Montaje SE 2'!H90</f>
        <v>2463885.7871331885</v>
      </c>
    </row>
    <row r="149" spans="2:10" x14ac:dyDescent="0.25">
      <c r="B149" s="24" t="s">
        <v>1973</v>
      </c>
      <c r="C149" s="24" t="s">
        <v>2063</v>
      </c>
      <c r="D149" s="24" t="s">
        <v>2093</v>
      </c>
      <c r="E149" s="24" t="s">
        <v>2123</v>
      </c>
      <c r="F149" s="24" t="str">
        <f>'Montaje SE 2'!D91</f>
        <v>SECCIONADOR TRIPOLAR CON CUCHILLA DE PUESTA A TIERRA - N2</v>
      </c>
      <c r="G149" s="438">
        <f>'Montaje SE 2'!E91</f>
        <v>514633.56341992557</v>
      </c>
      <c r="H149" s="438">
        <f>'Montaje SE 2'!F91</f>
        <v>0</v>
      </c>
      <c r="I149" s="438">
        <f>'Montaje SE 2'!G91</f>
        <v>2869423.889089026</v>
      </c>
      <c r="J149" s="430">
        <f>'Montaje SE 2'!H91</f>
        <v>3384057.4525089515</v>
      </c>
    </row>
    <row r="150" spans="2:10" x14ac:dyDescent="0.25">
      <c r="B150" s="24" t="s">
        <v>1973</v>
      </c>
      <c r="C150" s="24" t="s">
        <v>2063</v>
      </c>
      <c r="D150" s="24" t="s">
        <v>2093</v>
      </c>
      <c r="E150" s="24" t="s">
        <v>2119</v>
      </c>
      <c r="F150" s="24" t="str">
        <f>'Montaje SE 2'!D92</f>
        <v>INTERRUPTOR - N2</v>
      </c>
      <c r="G150" s="438">
        <f>'Montaje SE 2'!E92</f>
        <v>550601.34345840453</v>
      </c>
      <c r="H150" s="438">
        <f>'Montaje SE 2'!F92</f>
        <v>0</v>
      </c>
      <c r="I150" s="438">
        <f>'Montaje SE 2'!G92</f>
        <v>3069968.1493468783</v>
      </c>
      <c r="J150" s="430">
        <f>'Montaje SE 2'!H92</f>
        <v>3620569.4928052826</v>
      </c>
    </row>
    <row r="151" spans="2:10" x14ac:dyDescent="0.25">
      <c r="B151" s="24" t="s">
        <v>1973</v>
      </c>
      <c r="C151" s="24" t="s">
        <v>2063</v>
      </c>
      <c r="D151" s="24" t="s">
        <v>2093</v>
      </c>
      <c r="E151" s="24" t="s">
        <v>2121</v>
      </c>
      <c r="F151" s="24" t="str">
        <f>'Montaje SE 2'!D93</f>
        <v>TRANSFORMADOR DE CORRIENTE - N2</v>
      </c>
      <c r="G151" s="438">
        <f>'Montaje SE 2'!E93</f>
        <v>132864.20218759461</v>
      </c>
      <c r="H151" s="438">
        <f>'Montaje SE 2'!F93</f>
        <v>0</v>
      </c>
      <c r="I151" s="438">
        <f>'Montaje SE 2'!G93</f>
        <v>822788.94975690055</v>
      </c>
      <c r="J151" s="430">
        <f>'Montaje SE 2'!H93</f>
        <v>955653.15194449516</v>
      </c>
    </row>
    <row r="152" spans="2:10" x14ac:dyDescent="0.25">
      <c r="B152" s="24" t="s">
        <v>1973</v>
      </c>
      <c r="C152" s="24" t="s">
        <v>2063</v>
      </c>
      <c r="D152" s="24" t="s">
        <v>2093</v>
      </c>
      <c r="E152" s="24" t="s">
        <v>2120</v>
      </c>
      <c r="F152" s="24" t="str">
        <f>'Montaje SE 2'!D94</f>
        <v>TRANSFORMADOR DE TENSIÓN - N2</v>
      </c>
      <c r="G152" s="438">
        <f>'Montaje SE 2'!E94</f>
        <v>132864.20218759461</v>
      </c>
      <c r="H152" s="438">
        <f>'Montaje SE 2'!F94</f>
        <v>0</v>
      </c>
      <c r="I152" s="438">
        <f>'Montaje SE 2'!G94</f>
        <v>822788.94975690055</v>
      </c>
      <c r="J152" s="430">
        <f>'Montaje SE 2'!H94</f>
        <v>955653.15194449516</v>
      </c>
    </row>
    <row r="153" spans="2:10" x14ac:dyDescent="0.25">
      <c r="B153" s="24" t="s">
        <v>1973</v>
      </c>
      <c r="C153" s="24" t="s">
        <v>2063</v>
      </c>
      <c r="D153" s="24" t="s">
        <v>2093</v>
      </c>
      <c r="E153" s="24" t="s">
        <v>1277</v>
      </c>
      <c r="F153" s="24" t="str">
        <f>'Montaje SE 2'!D95</f>
        <v>DISPOSITIVO DE PROTECCIÓN CONTRA SOBRETENSIONES (DPS) - N2</v>
      </c>
      <c r="G153" s="438">
        <f>'Montaje SE 2'!E95</f>
        <v>132864.20218759464</v>
      </c>
      <c r="H153" s="438">
        <f>'Montaje SE 2'!F95</f>
        <v>0</v>
      </c>
      <c r="I153" s="438">
        <f>'Montaje SE 2'!G95</f>
        <v>400649.62821454334</v>
      </c>
      <c r="J153" s="430">
        <f>'Montaje SE 2'!H95</f>
        <v>533513.83040213794</v>
      </c>
    </row>
    <row r="154" spans="2:10" x14ac:dyDescent="0.25">
      <c r="B154" s="24" t="s">
        <v>1973</v>
      </c>
      <c r="C154" s="24" t="s">
        <v>2063</v>
      </c>
      <c r="D154" s="24" t="s">
        <v>2093</v>
      </c>
      <c r="E154" s="24" t="s">
        <v>2126</v>
      </c>
      <c r="F154" s="24" t="e">
        <f>'Montaje SE 2'!#REF!</f>
        <v>#REF!</v>
      </c>
      <c r="G154" s="438" t="e">
        <f>'Montaje SE 2'!#REF!</f>
        <v>#REF!</v>
      </c>
      <c r="H154" s="438" t="e">
        <f>'Montaje SE 2'!#REF!</f>
        <v>#REF!</v>
      </c>
      <c r="I154" s="438" t="e">
        <f>'Montaje SE 2'!#REF!</f>
        <v>#REF!</v>
      </c>
      <c r="J154" s="430" t="e">
        <f>'Montaje SE 2'!#REF!</f>
        <v>#REF!</v>
      </c>
    </row>
    <row r="155" spans="2:10" x14ac:dyDescent="0.25">
      <c r="B155" s="24" t="s">
        <v>1973</v>
      </c>
      <c r="C155" s="24" t="s">
        <v>2063</v>
      </c>
      <c r="D155" s="24" t="s">
        <v>2093</v>
      </c>
      <c r="E155" s="24" t="s">
        <v>2125</v>
      </c>
      <c r="F155" s="24" t="str">
        <f>'Montaje SE 2'!D96</f>
        <v>ACERO ESTRUCTURAL (KG)</v>
      </c>
      <c r="G155" s="438">
        <f>'Montaje SE 2'!E96</f>
        <v>146707.01895333946</v>
      </c>
      <c r="H155" s="438">
        <f>'Montaje SE 2'!F96</f>
        <v>0</v>
      </c>
      <c r="I155" s="438">
        <f>'Montaje SE 2'!G96</f>
        <v>1459064.8134952886</v>
      </c>
      <c r="J155" s="430">
        <f>'Montaje SE 2'!H96</f>
        <v>1605771.832448628</v>
      </c>
    </row>
    <row r="156" spans="2:10" x14ac:dyDescent="0.25">
      <c r="B156" s="24" t="s">
        <v>1973</v>
      </c>
      <c r="C156" s="24" t="s">
        <v>2063</v>
      </c>
      <c r="D156" s="24" t="s">
        <v>2093</v>
      </c>
      <c r="E156" s="24" t="s">
        <v>2130</v>
      </c>
      <c r="F156" s="24" t="str">
        <f>'Montaje SE 2'!D97</f>
        <v>CABLES DE CONTROL Y FUERZA MODULO - N2 - MPPS</v>
      </c>
      <c r="G156" s="438">
        <f>'Montaje SE 2'!E97</f>
        <v>214738.26712730236</v>
      </c>
      <c r="H156" s="438">
        <f>'Montaje SE 2'!F97</f>
        <v>0</v>
      </c>
      <c r="I156" s="438">
        <f>'Montaje SE 2'!G97</f>
        <v>1893081.6285244566</v>
      </c>
      <c r="J156" s="430">
        <f>'Montaje SE 2'!H97</f>
        <v>2107819.8956517591</v>
      </c>
    </row>
    <row r="157" spans="2:10" x14ac:dyDescent="0.25">
      <c r="B157" s="24" t="s">
        <v>1973</v>
      </c>
      <c r="C157" s="24" t="s">
        <v>2063</v>
      </c>
      <c r="D157" s="24" t="s">
        <v>2093</v>
      </c>
      <c r="E157" s="24" t="s">
        <v>2130</v>
      </c>
      <c r="F157" s="24" t="str">
        <f>'Montaje SE 2'!D98</f>
        <v>MATERIAL CONEXIÓN A.T. - N2 - MPPS</v>
      </c>
      <c r="G157" s="438">
        <f>'Montaje SE 2'!E98</f>
        <v>214738.26712730236</v>
      </c>
      <c r="H157" s="438">
        <f>'Montaje SE 2'!F98</f>
        <v>0</v>
      </c>
      <c r="I157" s="438">
        <f>'Montaje SE 2'!G98</f>
        <v>2151503.4361337419</v>
      </c>
      <c r="J157" s="430">
        <f>'Montaje SE 2'!H98</f>
        <v>2366241.7032610443</v>
      </c>
    </row>
    <row r="158" spans="2:10" x14ac:dyDescent="0.25">
      <c r="B158" s="24" t="s">
        <v>1973</v>
      </c>
      <c r="C158" s="24" t="s">
        <v>2063</v>
      </c>
      <c r="D158" s="24" t="s">
        <v>2093</v>
      </c>
      <c r="E158" s="24" t="s">
        <v>2135</v>
      </c>
      <c r="F158" s="24" t="str">
        <f>'Montaje SE 2'!D99</f>
        <v>CELDA DE LÍNEA - N2</v>
      </c>
      <c r="G158" s="438">
        <f>'Montaje SE 2'!E99</f>
        <v>394887.13959068281</v>
      </c>
      <c r="H158" s="438">
        <f>'Montaje SE 2'!F99</f>
        <v>0</v>
      </c>
      <c r="I158" s="438">
        <f>'Montaje SE 2'!G99</f>
        <v>1370897.6965674427</v>
      </c>
      <c r="J158" s="430">
        <f>'Montaje SE 2'!H99</f>
        <v>1765784.8361581257</v>
      </c>
    </row>
    <row r="159" spans="2:10" x14ac:dyDescent="0.25">
      <c r="B159" s="24" t="s">
        <v>1973</v>
      </c>
      <c r="C159" s="24" t="s">
        <v>2063</v>
      </c>
      <c r="D159" s="24" t="s">
        <v>2093</v>
      </c>
      <c r="E159" s="24" t="s">
        <v>2135</v>
      </c>
      <c r="F159" s="24" t="str">
        <f>'Montaje SE 2'!D100</f>
        <v>CELDA DE TRANSFORMADOR - N2</v>
      </c>
      <c r="G159" s="438">
        <f>'Montaje SE 2'!E100</f>
        <v>511934.04980616434</v>
      </c>
      <c r="H159" s="438">
        <f>'Montaje SE 2'!F100</f>
        <v>0</v>
      </c>
      <c r="I159" s="438">
        <f>'Montaje SE 2'!G100</f>
        <v>958756.95192123018</v>
      </c>
      <c r="J159" s="430">
        <f>'Montaje SE 2'!H100</f>
        <v>1470691.0017273945</v>
      </c>
    </row>
    <row r="160" spans="2:10" x14ac:dyDescent="0.25">
      <c r="B160" s="24" t="s">
        <v>1973</v>
      </c>
      <c r="C160" s="24" t="s">
        <v>2063</v>
      </c>
      <c r="D160" s="24" t="s">
        <v>2093</v>
      </c>
      <c r="E160" s="24" t="s">
        <v>2127</v>
      </c>
      <c r="F160" s="24" t="e">
        <f>'Montaje SE 2'!#REF!</f>
        <v>#REF!</v>
      </c>
      <c r="G160" s="438" t="e">
        <f>'Montaje SE 2'!#REF!</f>
        <v>#REF!</v>
      </c>
      <c r="H160" s="438" t="e">
        <f>'Montaje SE 2'!#REF!</f>
        <v>#REF!</v>
      </c>
      <c r="I160" s="438" t="e">
        <f>'Montaje SE 2'!#REF!</f>
        <v>#REF!</v>
      </c>
      <c r="J160" s="430" t="e">
        <f>'Montaje SE 2'!#REF!</f>
        <v>#REF!</v>
      </c>
    </row>
    <row r="161" spans="2:10" x14ac:dyDescent="0.25">
      <c r="B161" s="24" t="s">
        <v>1973</v>
      </c>
      <c r="C161" s="24" t="s">
        <v>2063</v>
      </c>
      <c r="D161" s="24" t="s">
        <v>2093</v>
      </c>
      <c r="E161" s="24" t="s">
        <v>2134</v>
      </c>
      <c r="F161" s="24" t="e">
        <f>'Montaje SE 2'!#REF!</f>
        <v>#REF!</v>
      </c>
      <c r="G161" s="438" t="e">
        <f>'Montaje SE 2'!#REF!</f>
        <v>#REF!</v>
      </c>
      <c r="H161" s="438" t="e">
        <f>'Montaje SE 2'!#REF!</f>
        <v>#REF!</v>
      </c>
      <c r="I161" s="438" t="e">
        <f>'Montaje SE 2'!#REF!</f>
        <v>#REF!</v>
      </c>
      <c r="J161" s="430" t="e">
        <f>'Montaje SE 2'!#REF!</f>
        <v>#REF!</v>
      </c>
    </row>
    <row r="162" spans="2:10" x14ac:dyDescent="0.25">
      <c r="B162" s="24" t="s">
        <v>1973</v>
      </c>
      <c r="C162" s="24" t="s">
        <v>2063</v>
      </c>
      <c r="D162" s="24" t="s">
        <v>2093</v>
      </c>
      <c r="E162" s="24" t="s">
        <v>2122</v>
      </c>
      <c r="F162" s="24" t="e">
        <f>'Montaje SE 2'!#REF!</f>
        <v>#REF!</v>
      </c>
      <c r="G162" s="438" t="e">
        <f>'Montaje SE 2'!#REF!</f>
        <v>#REF!</v>
      </c>
      <c r="H162" s="438" t="e">
        <f>'Montaje SE 2'!#REF!</f>
        <v>#REF!</v>
      </c>
      <c r="I162" s="438" t="e">
        <f>'Montaje SE 2'!#REF!</f>
        <v>#REF!</v>
      </c>
      <c r="J162" s="430" t="e">
        <f>'Montaje SE 2'!#REF!</f>
        <v>#REF!</v>
      </c>
    </row>
    <row r="163" spans="2:10" x14ac:dyDescent="0.25">
      <c r="B163" s="24" t="s">
        <v>1973</v>
      </c>
      <c r="C163" s="24" t="s">
        <v>2063</v>
      </c>
      <c r="D163" s="24" t="s">
        <v>2093</v>
      </c>
      <c r="E163" s="24" t="s">
        <v>1277</v>
      </c>
      <c r="F163" s="24" t="e">
        <f>'Montaje SE 2'!#REF!</f>
        <v>#REF!</v>
      </c>
      <c r="G163" s="438" t="e">
        <f>'Montaje SE 2'!#REF!</f>
        <v>#REF!</v>
      </c>
      <c r="H163" s="438" t="e">
        <f>'Montaje SE 2'!#REF!</f>
        <v>#REF!</v>
      </c>
      <c r="I163" s="438" t="e">
        <f>'Montaje SE 2'!#REF!</f>
        <v>#REF!</v>
      </c>
      <c r="J163" s="430" t="e">
        <f>'Montaje SE 2'!#REF!</f>
        <v>#REF!</v>
      </c>
    </row>
    <row r="164" spans="2:10" x14ac:dyDescent="0.25">
      <c r="B164" s="24" t="s">
        <v>1973</v>
      </c>
      <c r="C164" s="24" t="s">
        <v>2063</v>
      </c>
      <c r="D164" s="24" t="s">
        <v>2093</v>
      </c>
      <c r="E164" s="24" t="s">
        <v>2128</v>
      </c>
      <c r="F164" s="24" t="str">
        <f>'Montaje SE 2'!D101</f>
        <v>ESTRUCTURA EN CONCRETO (POSTES) - MPPS</v>
      </c>
      <c r="G164" s="438">
        <f>'Montaje SE 2'!E101</f>
        <v>64422.515393184061</v>
      </c>
      <c r="H164" s="438">
        <f>'Montaje SE 2'!F101</f>
        <v>0</v>
      </c>
      <c r="I164" s="438">
        <f>'Montaje SE 2'!G101</f>
        <v>460968.78379503987</v>
      </c>
      <c r="J164" s="430">
        <f>'Montaje SE 2'!H101</f>
        <v>525391.2991882239</v>
      </c>
    </row>
    <row r="165" spans="2:10" x14ac:dyDescent="0.25">
      <c r="B165" s="24" t="s">
        <v>1973</v>
      </c>
      <c r="C165" s="24" t="s">
        <v>2063</v>
      </c>
      <c r="D165" s="24" t="s">
        <v>2093</v>
      </c>
      <c r="E165" s="24" t="s">
        <v>2126</v>
      </c>
      <c r="F165" s="24" t="str">
        <f>'Montaje SE 2'!D102</f>
        <v>MALLA ESLABONADA - MPPS</v>
      </c>
      <c r="G165" s="438">
        <f>'Montaje SE 2'!E102</f>
        <v>346593.0079071793</v>
      </c>
      <c r="H165" s="438">
        <f>'Montaje SE 2'!F102</f>
        <v>0</v>
      </c>
      <c r="I165" s="438">
        <f>'Montaje SE 2'!G102</f>
        <v>1484131.4514344628</v>
      </c>
      <c r="J165" s="430">
        <f>'Montaje SE 2'!H102</f>
        <v>1830724.459341642</v>
      </c>
    </row>
    <row r="166" spans="2:10" x14ac:dyDescent="0.25">
      <c r="B166" s="24" t="s">
        <v>1973</v>
      </c>
      <c r="C166" s="24" t="s">
        <v>2063</v>
      </c>
      <c r="D166" s="24" t="s">
        <v>2093</v>
      </c>
      <c r="E166" s="24" t="s">
        <v>2135</v>
      </c>
      <c r="F166" s="24" t="str">
        <f>'Montaje SE 2'!D103</f>
        <v>GABINETE EN SF6 - N2</v>
      </c>
      <c r="G166" s="438">
        <f>'Montaje SE 2'!E103</f>
        <v>920357.0392375557</v>
      </c>
      <c r="H166" s="438">
        <f>'Montaje SE 2'!F103</f>
        <v>0</v>
      </c>
      <c r="I166" s="438">
        <f>'Montaje SE 2'!G103</f>
        <v>963089.92689015972</v>
      </c>
      <c r="J166" s="430">
        <f>'Montaje SE 2'!H103</f>
        <v>1883446.9661277155</v>
      </c>
    </row>
    <row r="167" spans="2:10" x14ac:dyDescent="0.25">
      <c r="B167" s="24">
        <v>500</v>
      </c>
      <c r="C167" s="24" t="s">
        <v>2063</v>
      </c>
      <c r="D167" s="24" t="s">
        <v>2094</v>
      </c>
      <c r="E167" s="24"/>
      <c r="F167" s="24" t="e">
        <f>#REF!</f>
        <v>#REF!</v>
      </c>
      <c r="G167" s="438" t="e">
        <f>#REF!</f>
        <v>#REF!</v>
      </c>
      <c r="H167" s="438" t="e">
        <f>#REF!</f>
        <v>#REF!</v>
      </c>
      <c r="I167" s="438" t="e">
        <f>#REF!</f>
        <v>#REF!</v>
      </c>
      <c r="J167" s="430" t="e">
        <f>#REF!</f>
        <v>#REF!</v>
      </c>
    </row>
    <row r="168" spans="2:10" x14ac:dyDescent="0.25">
      <c r="B168" s="24">
        <v>500</v>
      </c>
      <c r="C168" s="24" t="s">
        <v>2063</v>
      </c>
      <c r="D168" s="24" t="s">
        <v>2094</v>
      </c>
      <c r="E168" s="24"/>
      <c r="F168" s="24" t="e">
        <f>#REF!</f>
        <v>#REF!</v>
      </c>
      <c r="G168" s="438" t="e">
        <f>#REF!</f>
        <v>#REF!</v>
      </c>
      <c r="H168" s="438" t="e">
        <f>#REF!</f>
        <v>#REF!</v>
      </c>
      <c r="I168" s="438" t="e">
        <f>#REF!</f>
        <v>#REF!</v>
      </c>
      <c r="J168" s="430" t="e">
        <f>#REF!</f>
        <v>#REF!</v>
      </c>
    </row>
    <row r="169" spans="2:10" x14ac:dyDescent="0.25">
      <c r="B169" s="24">
        <v>500</v>
      </c>
      <c r="C169" s="24" t="s">
        <v>2063</v>
      </c>
      <c r="D169" s="24" t="s">
        <v>2094</v>
      </c>
      <c r="E169" s="24"/>
      <c r="F169" s="24" t="e">
        <f>#REF!</f>
        <v>#REF!</v>
      </c>
      <c r="G169" s="438" t="e">
        <f>#REF!</f>
        <v>#REF!</v>
      </c>
      <c r="H169" s="438" t="e">
        <f>#REF!</f>
        <v>#REF!</v>
      </c>
      <c r="I169" s="438" t="e">
        <f>#REF!</f>
        <v>#REF!</v>
      </c>
      <c r="J169" s="430" t="e">
        <f>#REF!</f>
        <v>#REF!</v>
      </c>
    </row>
    <row r="170" spans="2:10" x14ac:dyDescent="0.25">
      <c r="B170" s="24">
        <v>230</v>
      </c>
      <c r="C170" s="24" t="s">
        <v>2063</v>
      </c>
      <c r="D170" s="24" t="s">
        <v>2094</v>
      </c>
      <c r="E170" s="24"/>
      <c r="F170" s="24" t="e">
        <f>#REF!</f>
        <v>#REF!</v>
      </c>
      <c r="G170" s="438" t="e">
        <f>#REF!</f>
        <v>#REF!</v>
      </c>
      <c r="H170" s="438" t="e">
        <f>#REF!</f>
        <v>#REF!</v>
      </c>
      <c r="I170" s="438" t="e">
        <f>#REF!</f>
        <v>#REF!</v>
      </c>
      <c r="J170" s="430" t="e">
        <f>#REF!</f>
        <v>#REF!</v>
      </c>
    </row>
    <row r="171" spans="2:10" x14ac:dyDescent="0.25">
      <c r="B171" s="24">
        <v>230</v>
      </c>
      <c r="C171" s="24" t="s">
        <v>2063</v>
      </c>
      <c r="D171" s="24" t="s">
        <v>2094</v>
      </c>
      <c r="E171" s="24"/>
      <c r="F171" s="24" t="e">
        <f>#REF!</f>
        <v>#REF!</v>
      </c>
      <c r="G171" s="438" t="e">
        <f>#REF!</f>
        <v>#REF!</v>
      </c>
      <c r="H171" s="438" t="e">
        <f>#REF!</f>
        <v>#REF!</v>
      </c>
      <c r="I171" s="438" t="e">
        <f>#REF!</f>
        <v>#REF!</v>
      </c>
      <c r="J171" s="430" t="e">
        <f>#REF!</f>
        <v>#REF!</v>
      </c>
    </row>
    <row r="172" spans="2:10" x14ac:dyDescent="0.25">
      <c r="B172" s="24">
        <v>230</v>
      </c>
      <c r="C172" s="24" t="s">
        <v>2063</v>
      </c>
      <c r="D172" s="24" t="s">
        <v>2094</v>
      </c>
      <c r="E172" s="24"/>
      <c r="F172" s="24" t="e">
        <f>#REF!</f>
        <v>#REF!</v>
      </c>
      <c r="G172" s="438" t="e">
        <f>#REF!</f>
        <v>#REF!</v>
      </c>
      <c r="H172" s="438" t="e">
        <f>#REF!</f>
        <v>#REF!</v>
      </c>
      <c r="I172" s="438" t="e">
        <f>#REF!</f>
        <v>#REF!</v>
      </c>
      <c r="J172" s="430" t="e">
        <f>#REF!</f>
        <v>#REF!</v>
      </c>
    </row>
    <row r="173" spans="2:10" x14ac:dyDescent="0.25">
      <c r="B173" s="24" t="s">
        <v>1871</v>
      </c>
      <c r="C173" s="24" t="s">
        <v>2063</v>
      </c>
      <c r="D173" s="24" t="s">
        <v>2094</v>
      </c>
      <c r="E173" s="24"/>
      <c r="F173" s="24" t="str">
        <f>'Ingenieria SE4'!C72</f>
        <v>INGENIERIA PARA CASA DE CONTROL N4</v>
      </c>
      <c r="G173" s="438">
        <f>'Ingenieria SE4'!D72</f>
        <v>2569275.8281755722</v>
      </c>
      <c r="H173" s="438">
        <f>'Ingenieria SE4'!E72</f>
        <v>0</v>
      </c>
      <c r="I173" s="438">
        <f>'Ingenieria SE4'!F72</f>
        <v>3745787.9245070531</v>
      </c>
      <c r="J173" s="430">
        <f>'Ingenieria SE4'!G72</f>
        <v>6315063.7526826253</v>
      </c>
    </row>
    <row r="174" spans="2:10" x14ac:dyDescent="0.25">
      <c r="B174" s="24" t="s">
        <v>1871</v>
      </c>
      <c r="C174" s="24" t="s">
        <v>2063</v>
      </c>
      <c r="D174" s="24" t="s">
        <v>2094</v>
      </c>
      <c r="E174" s="24"/>
      <c r="F174" s="24" t="str">
        <f>'Ingenieria SE4'!C73</f>
        <v>INGENIERIA DE BAHIA DE LINEA DIFERENTES CONFIGURACIONES N4</v>
      </c>
      <c r="G174" s="438">
        <f>'Ingenieria SE4'!D73</f>
        <v>7727018.5162221454</v>
      </c>
      <c r="H174" s="438">
        <f>'Ingenieria SE4'!E73</f>
        <v>0</v>
      </c>
      <c r="I174" s="438">
        <f>'Ingenieria SE4'!F73</f>
        <v>13205445.987783236</v>
      </c>
      <c r="J174" s="430">
        <f>'Ingenieria SE4'!G73</f>
        <v>20932464.50400538</v>
      </c>
    </row>
    <row r="175" spans="2:10" x14ac:dyDescent="0.25">
      <c r="B175" s="24" t="s">
        <v>1871</v>
      </c>
      <c r="C175" s="24" t="s">
        <v>2063</v>
      </c>
      <c r="D175" s="24" t="s">
        <v>2094</v>
      </c>
      <c r="E175" s="24"/>
      <c r="F175" s="24" t="str">
        <f>'Ingenieria SE4'!C74</f>
        <v>INGENIERIA DE MODULO DE BARRAJE DIFERENTES CONFIGURACIONES N4</v>
      </c>
      <c r="G175" s="438">
        <f>'Ingenieria SE4'!D74</f>
        <v>3441781.8542224551</v>
      </c>
      <c r="H175" s="438">
        <f>'Ingenieria SE4'!E74</f>
        <v>0</v>
      </c>
      <c r="I175" s="438">
        <f>'Ingenieria SE4'!F74</f>
        <v>4607070.5995996753</v>
      </c>
      <c r="J175" s="430">
        <f>'Ingenieria SE4'!G74</f>
        <v>8048852.4538221303</v>
      </c>
    </row>
    <row r="176" spans="2:10" x14ac:dyDescent="0.25">
      <c r="B176" s="24" t="s">
        <v>1872</v>
      </c>
      <c r="C176" s="24" t="s">
        <v>2063</v>
      </c>
      <c r="D176" s="24" t="s">
        <v>2094</v>
      </c>
      <c r="E176" s="24"/>
      <c r="F176" s="24" t="str">
        <f>'Ingenieria SE3'!C53</f>
        <v>INGENIERIA SUBESTACIONES N3-TIPO A</v>
      </c>
      <c r="G176" s="438">
        <f>'Ingenieria SE3'!D53</f>
        <v>1285210.9142760136</v>
      </c>
      <c r="H176" s="438">
        <f>'Ingenieria SE3'!E53</f>
        <v>0</v>
      </c>
      <c r="I176" s="438">
        <f>'Ingenieria SE3'!F53</f>
        <v>11053983.629869441</v>
      </c>
      <c r="J176" s="430">
        <f>'Ingenieria SE3'!G53</f>
        <v>12339194.544145454</v>
      </c>
    </row>
    <row r="177" spans="2:10" x14ac:dyDescent="0.25">
      <c r="B177" s="24" t="s">
        <v>1872</v>
      </c>
      <c r="C177" s="24" t="s">
        <v>2063</v>
      </c>
      <c r="D177" s="24" t="s">
        <v>2094</v>
      </c>
      <c r="E177" s="24"/>
      <c r="F177" s="24" t="str">
        <f>'Ingenieria SE3'!C54</f>
        <v>INGENIERIA SUBESTACIÓN REDUCIDA, BARRAS Y MÓDULO COMÚN N3</v>
      </c>
      <c r="G177" s="438">
        <f>'Ingenieria SE3'!D54</f>
        <v>1149266.5031480943</v>
      </c>
      <c r="H177" s="438">
        <f>'Ingenieria SE3'!E54</f>
        <v>0</v>
      </c>
      <c r="I177" s="438">
        <f>'Ingenieria SE3'!F54</f>
        <v>1055386.5975110009</v>
      </c>
      <c r="J177" s="430">
        <f>'Ingenieria SE3'!G54</f>
        <v>2204653.1006590952</v>
      </c>
    </row>
    <row r="178" spans="2:10" x14ac:dyDescent="0.25">
      <c r="B178" s="24" t="s">
        <v>1973</v>
      </c>
      <c r="C178" s="24" t="s">
        <v>2063</v>
      </c>
      <c r="D178" s="24" t="s">
        <v>2094</v>
      </c>
      <c r="E178" s="24"/>
      <c r="F178" s="24" t="str">
        <f>'Ingenieria SE2'!D47</f>
        <v>INGENIERIA SUBESTACIONES Y CELDAS N2</v>
      </c>
      <c r="G178" s="438">
        <f>'Ingenieria SE2'!E47</f>
        <v>967688.21780782216</v>
      </c>
      <c r="H178" s="438">
        <f>'Ingenieria SE2'!F47</f>
        <v>0</v>
      </c>
      <c r="I178" s="438">
        <f>'Ingenieria SE2'!G47</f>
        <v>7572349.8270203061</v>
      </c>
      <c r="J178" s="430">
        <f>'Ingenieria SE2'!H47</f>
        <v>8540038.0448281281</v>
      </c>
    </row>
    <row r="179" spans="2:10" x14ac:dyDescent="0.25">
      <c r="B179" s="24" t="s">
        <v>1973</v>
      </c>
      <c r="C179" s="24" t="s">
        <v>2063</v>
      </c>
      <c r="D179" s="24" t="s">
        <v>2094</v>
      </c>
      <c r="E179" s="24"/>
      <c r="F179" s="24" t="str">
        <f>'Ingenieria SE2'!D48</f>
        <v>INGENIERIA MÓDULO DE BARRAS N2</v>
      </c>
      <c r="G179" s="438">
        <f>'Ingenieria SE2'!E48</f>
        <v>919413.20251847536</v>
      </c>
      <c r="H179" s="438">
        <f>'Ingenieria SE2'!F48</f>
        <v>0</v>
      </c>
      <c r="I179" s="438">
        <f>'Ingenieria SE2'!G48</f>
        <v>986930.05508170475</v>
      </c>
      <c r="J179" s="430">
        <f>'Ingenieria SE2'!H48</f>
        <v>1906343.2576001801</v>
      </c>
    </row>
    <row r="180" spans="2:10" x14ac:dyDescent="0.25">
      <c r="B180" s="24">
        <v>500</v>
      </c>
      <c r="C180" s="24" t="s">
        <v>2063</v>
      </c>
      <c r="D180" s="24" t="s">
        <v>2096</v>
      </c>
      <c r="E180" s="24"/>
      <c r="F180" s="24" t="e">
        <f>#REF!</f>
        <v>#REF!</v>
      </c>
      <c r="G180" s="438" t="e">
        <f>#REF!</f>
        <v>#REF!</v>
      </c>
      <c r="H180" s="438" t="e">
        <f>#REF!</f>
        <v>#REF!</v>
      </c>
      <c r="I180" s="438" t="e">
        <f>#REF!</f>
        <v>#REF!</v>
      </c>
      <c r="J180" s="430" t="e">
        <f>#REF!</f>
        <v>#REF!</v>
      </c>
    </row>
    <row r="181" spans="2:10" x14ac:dyDescent="0.25">
      <c r="B181" s="24">
        <v>500</v>
      </c>
      <c r="C181" s="24" t="s">
        <v>2063</v>
      </c>
      <c r="D181" s="24" t="s">
        <v>2096</v>
      </c>
      <c r="E181" s="24"/>
      <c r="F181" s="24" t="e">
        <f>#REF!</f>
        <v>#REF!</v>
      </c>
      <c r="G181" s="438" t="e">
        <f>#REF!</f>
        <v>#REF!</v>
      </c>
      <c r="H181" s="438" t="e">
        <f>#REF!</f>
        <v>#REF!</v>
      </c>
      <c r="I181" s="438" t="e">
        <f>#REF!</f>
        <v>#REF!</v>
      </c>
      <c r="J181" s="430" t="e">
        <f>#REF!</f>
        <v>#REF!</v>
      </c>
    </row>
    <row r="182" spans="2:10" x14ac:dyDescent="0.25">
      <c r="B182" s="24">
        <v>500</v>
      </c>
      <c r="C182" s="24" t="s">
        <v>2063</v>
      </c>
      <c r="D182" s="24" t="s">
        <v>2096</v>
      </c>
      <c r="E182" s="24"/>
      <c r="F182" s="24" t="e">
        <f>#REF!</f>
        <v>#REF!</v>
      </c>
      <c r="G182" s="438" t="e">
        <f>#REF!</f>
        <v>#REF!</v>
      </c>
      <c r="H182" s="438" t="e">
        <f>#REF!</f>
        <v>#REF!</v>
      </c>
      <c r="I182" s="438" t="e">
        <f>#REF!</f>
        <v>#REF!</v>
      </c>
      <c r="J182" s="430" t="e">
        <f>#REF!</f>
        <v>#REF!</v>
      </c>
    </row>
    <row r="183" spans="2:10" x14ac:dyDescent="0.25">
      <c r="B183" s="24">
        <v>230</v>
      </c>
      <c r="C183" s="24" t="s">
        <v>2063</v>
      </c>
      <c r="D183" s="24" t="s">
        <v>2096</v>
      </c>
      <c r="E183" s="24"/>
      <c r="F183" s="24" t="e">
        <f>#REF!</f>
        <v>#REF!</v>
      </c>
      <c r="G183" s="438" t="e">
        <f>#REF!</f>
        <v>#REF!</v>
      </c>
      <c r="H183" s="438" t="e">
        <f>#REF!</f>
        <v>#REF!</v>
      </c>
      <c r="I183" s="438" t="e">
        <f>#REF!</f>
        <v>#REF!</v>
      </c>
      <c r="J183" s="430" t="e">
        <f>#REF!</f>
        <v>#REF!</v>
      </c>
    </row>
    <row r="184" spans="2:10" x14ac:dyDescent="0.25">
      <c r="B184" s="24">
        <v>230</v>
      </c>
      <c r="C184" s="24" t="s">
        <v>2063</v>
      </c>
      <c r="D184" s="24" t="s">
        <v>2096</v>
      </c>
      <c r="E184" s="24"/>
      <c r="F184" s="24" t="e">
        <f>#REF!</f>
        <v>#REF!</v>
      </c>
      <c r="G184" s="438" t="e">
        <f>#REF!</f>
        <v>#REF!</v>
      </c>
      <c r="H184" s="438" t="e">
        <f>#REF!</f>
        <v>#REF!</v>
      </c>
      <c r="I184" s="438" t="e">
        <f>#REF!</f>
        <v>#REF!</v>
      </c>
      <c r="J184" s="430" t="e">
        <f>#REF!</f>
        <v>#REF!</v>
      </c>
    </row>
    <row r="185" spans="2:10" x14ac:dyDescent="0.25">
      <c r="B185" s="24">
        <v>230</v>
      </c>
      <c r="C185" s="24" t="s">
        <v>2063</v>
      </c>
      <c r="D185" s="24" t="s">
        <v>2096</v>
      </c>
      <c r="E185" s="24"/>
      <c r="F185" s="24" t="e">
        <f>#REF!</f>
        <v>#REF!</v>
      </c>
      <c r="G185" s="438" t="e">
        <f>#REF!</f>
        <v>#REF!</v>
      </c>
      <c r="H185" s="438" t="e">
        <f>#REF!</f>
        <v>#REF!</v>
      </c>
      <c r="I185" s="438" t="e">
        <f>#REF!</f>
        <v>#REF!</v>
      </c>
      <c r="J185" s="430" t="e">
        <f>#REF!</f>
        <v>#REF!</v>
      </c>
    </row>
    <row r="186" spans="2:10" x14ac:dyDescent="0.25">
      <c r="B186" s="24" t="s">
        <v>1871</v>
      </c>
      <c r="C186" s="24" t="s">
        <v>2063</v>
      </c>
      <c r="D186" s="24" t="s">
        <v>2096</v>
      </c>
      <c r="E186" s="24"/>
      <c r="F186" s="24" t="str">
        <f>'Interv SE4'!C75</f>
        <v>INTERVENTORIA CASA DE CONTROL N4</v>
      </c>
      <c r="G186" s="438">
        <f>'Interv SE4'!D75</f>
        <v>1821894.2608695654</v>
      </c>
      <c r="H186" s="438">
        <f>'Interv SE4'!E75</f>
        <v>0</v>
      </c>
      <c r="I186" s="438">
        <f>'Interv SE4'!F75</f>
        <v>8129143.2163435034</v>
      </c>
      <c r="J186" s="430">
        <f>'Interv SE4'!G75</f>
        <v>9951037.4772130698</v>
      </c>
    </row>
    <row r="187" spans="2:10" x14ac:dyDescent="0.25">
      <c r="B187" s="24" t="s">
        <v>1871</v>
      </c>
      <c r="C187" s="24" t="s">
        <v>2063</v>
      </c>
      <c r="D187" s="24" t="s">
        <v>2096</v>
      </c>
      <c r="E187" s="24"/>
      <c r="F187" s="24" t="str">
        <f>'Interv SE4'!C76</f>
        <v>INTERVENTORIA BAHIA DIFERENTES CONFIGURACIONES N4</v>
      </c>
      <c r="G187" s="438">
        <f>'Interv SE4'!D76</f>
        <v>4931537.5756361447</v>
      </c>
      <c r="H187" s="438">
        <f>'Interv SE4'!E76</f>
        <v>0</v>
      </c>
      <c r="I187" s="438">
        <f>'Interv SE4'!F76</f>
        <v>16940358.301492978</v>
      </c>
      <c r="J187" s="430">
        <f>'Interv SE4'!G76</f>
        <v>21871895.877129123</v>
      </c>
    </row>
    <row r="188" spans="2:10" x14ac:dyDescent="0.25">
      <c r="B188" s="24" t="s">
        <v>1871</v>
      </c>
      <c r="C188" s="24" t="s">
        <v>2063</v>
      </c>
      <c r="D188" s="24" t="s">
        <v>2096</v>
      </c>
      <c r="E188" s="24"/>
      <c r="F188" s="24" t="str">
        <f>'Interv SE4'!C77</f>
        <v>INTERVENTORIA MODULO DE BARRAJE DIFERENTES CONFIGURACIONES N4</v>
      </c>
      <c r="G188" s="438">
        <f>'Interv SE4'!D77</f>
        <v>2099614.2592666801</v>
      </c>
      <c r="H188" s="438">
        <f>'Interv SE4'!E77</f>
        <v>0</v>
      </c>
      <c r="I188" s="438">
        <f>'Interv SE4'!F77</f>
        <v>10300629.354656981</v>
      </c>
      <c r="J188" s="430">
        <f>'Interv SE4'!G77</f>
        <v>12400243.613923661</v>
      </c>
    </row>
    <row r="189" spans="2:10" x14ac:dyDescent="0.25">
      <c r="B189" s="24" t="s">
        <v>1872</v>
      </c>
      <c r="C189" s="24" t="s">
        <v>2063</v>
      </c>
      <c r="D189" s="24" t="s">
        <v>2096</v>
      </c>
      <c r="E189" s="24"/>
      <c r="F189" s="24" t="str">
        <f>'Interv SE3'!C51</f>
        <v>INTERVENTORIA SUBESTACIONES N3-TIPO A</v>
      </c>
      <c r="G189" s="438">
        <f>'Interv SE3'!D51</f>
        <v>2923327.7507064715</v>
      </c>
      <c r="H189" s="438">
        <f>'Interv SE3'!E51</f>
        <v>0</v>
      </c>
      <c r="I189" s="438">
        <f>'Interv SE3'!F51</f>
        <v>10750484.249201909</v>
      </c>
      <c r="J189" s="430">
        <f>'Interv SE3'!G51</f>
        <v>13673811.99990838</v>
      </c>
    </row>
    <row r="190" spans="2:10" x14ac:dyDescent="0.25">
      <c r="B190" s="24" t="s">
        <v>1872</v>
      </c>
      <c r="C190" s="24" t="s">
        <v>2063</v>
      </c>
      <c r="D190" s="24" t="s">
        <v>2096</v>
      </c>
      <c r="E190" s="24"/>
      <c r="F190" s="24" t="str">
        <f>'Interv SE3'!C52</f>
        <v>INTERVENTORIA SUBESTACIÓN REDUCIDA, BARRAS Y MÓDULO COMÚN N3</v>
      </c>
      <c r="G190" s="438">
        <f>'Interv SE3'!D52</f>
        <v>659304.01759967953</v>
      </c>
      <c r="H190" s="438">
        <f>'Interv SE3'!E52</f>
        <v>0</v>
      </c>
      <c r="I190" s="438">
        <f>'Interv SE3'!F52</f>
        <v>2099599.5497043352</v>
      </c>
      <c r="J190" s="430">
        <f>'Interv SE3'!G52</f>
        <v>2758903.5673040147</v>
      </c>
    </row>
    <row r="191" spans="2:10" x14ac:dyDescent="0.25">
      <c r="B191" s="24" t="s">
        <v>1973</v>
      </c>
      <c r="C191" s="24" t="s">
        <v>2063</v>
      </c>
      <c r="D191" s="24" t="s">
        <v>2096</v>
      </c>
      <c r="E191" s="24"/>
      <c r="F191" s="24" t="str">
        <f>'Interv SE2'!D48</f>
        <v>INTERVENTORIA SUBESTACIONES N3-TIPO A</v>
      </c>
      <c r="G191" s="438">
        <f>'Interv SE2'!E48</f>
        <v>2094196.7804768584</v>
      </c>
      <c r="H191" s="438">
        <f>'Interv SE2'!F48</f>
        <v>0</v>
      </c>
      <c r="I191" s="438">
        <f>'Interv SE2'!G48</f>
        <v>7701370.2954808995</v>
      </c>
      <c r="J191" s="430">
        <f>'Interv SE2'!H48</f>
        <v>9795567.0759577584</v>
      </c>
    </row>
    <row r="192" spans="2:10" x14ac:dyDescent="0.25">
      <c r="B192" s="24" t="s">
        <v>1973</v>
      </c>
      <c r="C192" s="24" t="s">
        <v>2063</v>
      </c>
      <c r="D192" s="24" t="s">
        <v>2096</v>
      </c>
      <c r="E192" s="24"/>
      <c r="F192" s="24" t="str">
        <f>'Interv SE2'!D49</f>
        <v>INTERVENTORIA SUBESTACIÓN REDUCIDA, BARRAS Y MÓDULO COMÚN N3</v>
      </c>
      <c r="G192" s="438">
        <f>'Interv SE2'!E49</f>
        <v>405029.09486676019</v>
      </c>
      <c r="H192" s="438">
        <f>'Interv SE2'!F49</f>
        <v>0</v>
      </c>
      <c r="I192" s="438">
        <f>'Interv SE2'!G49</f>
        <v>1149671.2088538313</v>
      </c>
      <c r="J192" s="430">
        <f>'Interv SE2'!H49</f>
        <v>1554700.3037205916</v>
      </c>
    </row>
    <row r="193" spans="2:10" x14ac:dyDescent="0.25">
      <c r="B193" s="24">
        <v>500</v>
      </c>
      <c r="C193" s="24" t="s">
        <v>2063</v>
      </c>
      <c r="D193" s="24" t="s">
        <v>2095</v>
      </c>
      <c r="E193" s="24"/>
      <c r="F193" s="24" t="e">
        <f>#REF!</f>
        <v>#REF!</v>
      </c>
      <c r="G193" s="438" t="e">
        <f>#REF!</f>
        <v>#REF!</v>
      </c>
      <c r="H193" s="438" t="e">
        <f>#REF!</f>
        <v>#REF!</v>
      </c>
      <c r="I193" s="438" t="e">
        <f>#REF!</f>
        <v>#REF!</v>
      </c>
      <c r="J193" s="430" t="e">
        <f>#REF!</f>
        <v>#REF!</v>
      </c>
    </row>
    <row r="194" spans="2:10" x14ac:dyDescent="0.25">
      <c r="B194" s="24">
        <v>500</v>
      </c>
      <c r="C194" s="24" t="s">
        <v>2063</v>
      </c>
      <c r="D194" s="24" t="s">
        <v>2095</v>
      </c>
      <c r="E194" s="24"/>
      <c r="F194" s="24" t="e">
        <f>#REF!</f>
        <v>#REF!</v>
      </c>
      <c r="G194" s="438" t="e">
        <f>#REF!</f>
        <v>#REF!</v>
      </c>
      <c r="H194" s="438" t="e">
        <f>#REF!</f>
        <v>#REF!</v>
      </c>
      <c r="I194" s="438" t="e">
        <f>#REF!</f>
        <v>#REF!</v>
      </c>
      <c r="J194" s="430" t="e">
        <f>#REF!</f>
        <v>#REF!</v>
      </c>
    </row>
    <row r="195" spans="2:10" x14ac:dyDescent="0.25">
      <c r="B195" s="24">
        <v>500</v>
      </c>
      <c r="C195" s="24" t="s">
        <v>2063</v>
      </c>
      <c r="D195" s="24" t="s">
        <v>2095</v>
      </c>
      <c r="E195" s="24"/>
      <c r="F195" s="24" t="e">
        <f>#REF!</f>
        <v>#REF!</v>
      </c>
      <c r="G195" s="438" t="e">
        <f>#REF!</f>
        <v>#REF!</v>
      </c>
      <c r="H195" s="438" t="e">
        <f>#REF!</f>
        <v>#REF!</v>
      </c>
      <c r="I195" s="438" t="e">
        <f>#REF!</f>
        <v>#REF!</v>
      </c>
      <c r="J195" s="430" t="e">
        <f>#REF!</f>
        <v>#REF!</v>
      </c>
    </row>
    <row r="196" spans="2:10" x14ac:dyDescent="0.25">
      <c r="B196" s="24">
        <v>230</v>
      </c>
      <c r="C196" s="24" t="s">
        <v>2063</v>
      </c>
      <c r="D196" s="24" t="s">
        <v>2095</v>
      </c>
      <c r="E196" s="24"/>
      <c r="F196" s="24" t="e">
        <f>#REF!</f>
        <v>#REF!</v>
      </c>
      <c r="G196" s="438" t="e">
        <f>#REF!</f>
        <v>#REF!</v>
      </c>
      <c r="H196" s="438" t="e">
        <f>#REF!</f>
        <v>#REF!</v>
      </c>
      <c r="I196" s="438" t="e">
        <f>#REF!</f>
        <v>#REF!</v>
      </c>
      <c r="J196" s="430" t="e">
        <f>#REF!</f>
        <v>#REF!</v>
      </c>
    </row>
    <row r="197" spans="2:10" x14ac:dyDescent="0.25">
      <c r="B197" s="24">
        <v>230</v>
      </c>
      <c r="C197" s="24" t="s">
        <v>2063</v>
      </c>
      <c r="D197" s="24" t="s">
        <v>2095</v>
      </c>
      <c r="E197" s="24"/>
      <c r="F197" s="24" t="e">
        <f>#REF!</f>
        <v>#REF!</v>
      </c>
      <c r="G197" s="438" t="e">
        <f>#REF!</f>
        <v>#REF!</v>
      </c>
      <c r="H197" s="438" t="e">
        <f>#REF!</f>
        <v>#REF!</v>
      </c>
      <c r="I197" s="438" t="e">
        <f>#REF!</f>
        <v>#REF!</v>
      </c>
      <c r="J197" s="430" t="e">
        <f>#REF!</f>
        <v>#REF!</v>
      </c>
    </row>
    <row r="198" spans="2:10" x14ac:dyDescent="0.25">
      <c r="B198" s="24">
        <v>230</v>
      </c>
      <c r="C198" s="24" t="s">
        <v>2063</v>
      </c>
      <c r="D198" s="24" t="s">
        <v>2095</v>
      </c>
      <c r="E198" s="24"/>
      <c r="F198" s="24" t="e">
        <f>#REF!</f>
        <v>#REF!</v>
      </c>
      <c r="G198" s="438" t="e">
        <f>#REF!</f>
        <v>#REF!</v>
      </c>
      <c r="H198" s="438" t="e">
        <f>#REF!</f>
        <v>#REF!</v>
      </c>
      <c r="I198" s="438" t="e">
        <f>#REF!</f>
        <v>#REF!</v>
      </c>
      <c r="J198" s="430" t="e">
        <f>#REF!</f>
        <v>#REF!</v>
      </c>
    </row>
    <row r="199" spans="2:10" x14ac:dyDescent="0.25">
      <c r="B199" s="24" t="s">
        <v>1871</v>
      </c>
      <c r="C199" s="24" t="s">
        <v>2063</v>
      </c>
      <c r="D199" s="24" t="s">
        <v>2095</v>
      </c>
      <c r="E199" s="24"/>
      <c r="F199" s="24" t="str">
        <f>'ADMON SE4'!C74</f>
        <v>ADMINISTRACIÓN DE LA EJECUCIÓN CASA DE CONTROL N4</v>
      </c>
      <c r="G199" s="438">
        <f>'ADMON SE4'!D74</f>
        <v>1492875.0391973059</v>
      </c>
      <c r="H199" s="438">
        <f>'ADMON SE4'!E74</f>
        <v>0</v>
      </c>
      <c r="I199" s="438">
        <f>'ADMON SE4'!F74</f>
        <v>4145858.8678519027</v>
      </c>
      <c r="J199" s="430">
        <f>'ADMON SE4'!G74</f>
        <v>5638733.9070492089</v>
      </c>
    </row>
    <row r="200" spans="2:10" x14ac:dyDescent="0.25">
      <c r="B200" s="24" t="s">
        <v>1871</v>
      </c>
      <c r="C200" s="24" t="s">
        <v>2063</v>
      </c>
      <c r="D200" s="24" t="s">
        <v>2095</v>
      </c>
      <c r="E200" s="24"/>
      <c r="F200" s="24" t="str">
        <f>'ADMON SE4'!C75</f>
        <v xml:space="preserve"> ADMINISTRACIÓN BAHIA DIFERENTES CONFIGURACIONES SF6 N4</v>
      </c>
      <c r="G200" s="438">
        <f>'ADMON SE4'!D75</f>
        <v>2993784.6881829309</v>
      </c>
      <c r="H200" s="438">
        <f>'ADMON SE4'!E75</f>
        <v>0</v>
      </c>
      <c r="I200" s="438">
        <f>'ADMON SE4'!F75</f>
        <v>9804540.9610380512</v>
      </c>
      <c r="J200" s="430">
        <f>'ADMON SE4'!G75</f>
        <v>12798325.649220983</v>
      </c>
    </row>
    <row r="201" spans="2:10" x14ac:dyDescent="0.25">
      <c r="B201" s="24" t="s">
        <v>1871</v>
      </c>
      <c r="C201" s="24" t="s">
        <v>2063</v>
      </c>
      <c r="D201" s="24" t="s">
        <v>2095</v>
      </c>
      <c r="E201" s="24"/>
      <c r="F201" s="24" t="str">
        <f>'ADMON SE4'!C76</f>
        <v xml:space="preserve"> ADMINISTRACIÓN MODULO DE BARRAJE DIFERENTES CONFIGURACIONES N4</v>
      </c>
      <c r="G201" s="438">
        <f>'ADMON SE4'!D76</f>
        <v>2465223.9072866174</v>
      </c>
      <c r="H201" s="438">
        <f>'ADMON SE4'!E76</f>
        <v>0</v>
      </c>
      <c r="I201" s="438">
        <f>'ADMON SE4'!F76</f>
        <v>6784656.5110964673</v>
      </c>
      <c r="J201" s="430">
        <f>'ADMON SE4'!G76</f>
        <v>9249880.4183830842</v>
      </c>
    </row>
    <row r="202" spans="2:10" x14ac:dyDescent="0.25">
      <c r="B202" s="24" t="s">
        <v>1872</v>
      </c>
      <c r="C202" s="24" t="s">
        <v>2063</v>
      </c>
      <c r="D202" s="24" t="s">
        <v>2095</v>
      </c>
      <c r="E202" s="24"/>
      <c r="F202" s="24" t="str">
        <f>'ADMON SE3'!C52</f>
        <v>ADMINISTRACION SUBESTACIONES N3-TIPO A</v>
      </c>
      <c r="G202" s="438">
        <f>'ADMON SE3'!D52</f>
        <v>1876575.8994911851</v>
      </c>
      <c r="H202" s="438">
        <f>'ADMON SE3'!E52</f>
        <v>0</v>
      </c>
      <c r="I202" s="438">
        <f>'ADMON SE3'!F52</f>
        <v>4521183.673822009</v>
      </c>
      <c r="J202" s="430">
        <f>'ADMON SE3'!G52</f>
        <v>6397759.5733131943</v>
      </c>
    </row>
    <row r="203" spans="2:10" x14ac:dyDescent="0.25">
      <c r="B203" s="24" t="s">
        <v>1872</v>
      </c>
      <c r="C203" s="24" t="s">
        <v>2063</v>
      </c>
      <c r="D203" s="24" t="s">
        <v>2095</v>
      </c>
      <c r="E203" s="24"/>
      <c r="F203" s="24" t="str">
        <f>'ADMON SE3'!C53</f>
        <v>ANALISIS DE PRECIOS UNITARIOS UC -ADMINISTRACION DE LA EJECUCIÓN-SUBESTACIONES NIVEL DE TENSIÓN 3-TIPO B</v>
      </c>
      <c r="G203" s="438">
        <f>'ADMON SE3'!D53</f>
        <v>321809.87226698064</v>
      </c>
      <c r="H203" s="438">
        <f>'ADMON SE3'!E53</f>
        <v>0</v>
      </c>
      <c r="I203" s="438">
        <f>'ADMON SE3'!F53</f>
        <v>1882386.0305774428</v>
      </c>
      <c r="J203" s="430">
        <f>'ADMON SE3'!G53</f>
        <v>2204195.9028444234</v>
      </c>
    </row>
    <row r="204" spans="2:10" x14ac:dyDescent="0.25">
      <c r="B204" s="24" t="s">
        <v>1973</v>
      </c>
      <c r="C204" s="24" t="s">
        <v>2063</v>
      </c>
      <c r="D204" s="24" t="s">
        <v>2095</v>
      </c>
      <c r="E204" s="24"/>
      <c r="F204" s="24" t="str">
        <f>'ADMON SE2'!C47</f>
        <v>ADMINISTRACION SUBESTACIONES N3-TIPO A</v>
      </c>
      <c r="G204" s="438">
        <f>'ADMON SE2'!D47</f>
        <v>1321988.8100394718</v>
      </c>
      <c r="H204" s="438">
        <f>'ADMON SE2'!E47</f>
        <v>0</v>
      </c>
      <c r="I204" s="438">
        <f>'ADMON SE2'!F47</f>
        <v>2308641.624581961</v>
      </c>
      <c r="J204" s="430">
        <f>'ADMON SE2'!G47</f>
        <v>3630630.4346214328</v>
      </c>
    </row>
    <row r="205" spans="2:10" x14ac:dyDescent="0.25">
      <c r="B205" s="24" t="s">
        <v>1973</v>
      </c>
      <c r="C205" s="24" t="s">
        <v>2063</v>
      </c>
      <c r="D205" s="24" t="s">
        <v>2095</v>
      </c>
      <c r="E205" s="24"/>
      <c r="F205" s="24" t="str">
        <f>'ADMON SE2'!C48</f>
        <v>ANALISIS DE PRECIOS UNITARIOS UC -ADMINISTRACION DE LA EJECUCIÓN-SUBESTACIONES NIVEL DE TENSIÓN 3-TIPO B</v>
      </c>
      <c r="G205" s="438">
        <f>'ADMON SE2'!D48</f>
        <v>370910.19364546193</v>
      </c>
      <c r="H205" s="438">
        <f>'ADMON SE2'!E48</f>
        <v>0</v>
      </c>
      <c r="I205" s="438">
        <f>'ADMON SE2'!F48</f>
        <v>1557992.0126417479</v>
      </c>
      <c r="J205" s="430">
        <f>'ADMON SE2'!G48</f>
        <v>1928902.2062872099</v>
      </c>
    </row>
    <row r="206" spans="2:10" x14ac:dyDescent="0.25">
      <c r="B206" s="24" t="s">
        <v>1871</v>
      </c>
      <c r="C206" s="24" t="s">
        <v>1605</v>
      </c>
      <c r="D206" s="24" t="s">
        <v>2093</v>
      </c>
      <c r="E206" s="24"/>
      <c r="F206" s="24" t="e">
        <f>#REF!</f>
        <v>#REF!</v>
      </c>
      <c r="G206" s="438" t="e">
        <f>#REF!</f>
        <v>#REF!</v>
      </c>
      <c r="H206" s="438" t="e">
        <f>#REF!</f>
        <v>#REF!</v>
      </c>
      <c r="I206" s="438" t="e">
        <f>#REF!</f>
        <v>#REF!</v>
      </c>
      <c r="J206" s="430" t="e">
        <f>#REF!</f>
        <v>#REF!</v>
      </c>
    </row>
    <row r="207" spans="2:10" x14ac:dyDescent="0.25">
      <c r="B207" s="24" t="s">
        <v>1871</v>
      </c>
      <c r="C207" s="24" t="s">
        <v>1605</v>
      </c>
      <c r="D207" s="24" t="s">
        <v>2093</v>
      </c>
      <c r="E207" s="24"/>
      <c r="F207" s="24" t="e">
        <f>#REF!</f>
        <v>#REF!</v>
      </c>
      <c r="G207" s="438" t="e">
        <f>#REF!</f>
        <v>#REF!</v>
      </c>
      <c r="H207" s="438" t="e">
        <f>#REF!</f>
        <v>#REF!</v>
      </c>
      <c r="I207" s="438" t="e">
        <f>#REF!</f>
        <v>#REF!</v>
      </c>
      <c r="J207" s="430" t="e">
        <f>#REF!</f>
        <v>#REF!</v>
      </c>
    </row>
    <row r="208" spans="2:10" x14ac:dyDescent="0.25">
      <c r="B208" s="24" t="s">
        <v>1871</v>
      </c>
      <c r="C208" s="24" t="s">
        <v>1605</v>
      </c>
      <c r="D208" s="24" t="s">
        <v>2093</v>
      </c>
      <c r="E208" s="24"/>
      <c r="F208" s="24" t="e">
        <f>#REF!</f>
        <v>#REF!</v>
      </c>
      <c r="G208" s="438" t="e">
        <f>#REF!</f>
        <v>#REF!</v>
      </c>
      <c r="H208" s="438" t="e">
        <f>#REF!</f>
        <v>#REF!</v>
      </c>
      <c r="I208" s="438" t="e">
        <f>#REF!</f>
        <v>#REF!</v>
      </c>
      <c r="J208" s="430" t="e">
        <f>#REF!</f>
        <v>#REF!</v>
      </c>
    </row>
    <row r="209" spans="2:10" x14ac:dyDescent="0.25">
      <c r="B209" s="24" t="s">
        <v>1871</v>
      </c>
      <c r="C209" s="24" t="s">
        <v>1605</v>
      </c>
      <c r="D209" s="24" t="s">
        <v>2093</v>
      </c>
      <c r="E209" s="24"/>
      <c r="F209" s="24" t="e">
        <f>#REF!</f>
        <v>#REF!</v>
      </c>
      <c r="G209" s="438" t="e">
        <f>#REF!</f>
        <v>#REF!</v>
      </c>
      <c r="H209" s="438" t="e">
        <f>#REF!</f>
        <v>#REF!</v>
      </c>
      <c r="I209" s="438" t="e">
        <f>#REF!</f>
        <v>#REF!</v>
      </c>
      <c r="J209" s="430" t="e">
        <f>#REF!</f>
        <v>#REF!</v>
      </c>
    </row>
    <row r="210" spans="2:10" x14ac:dyDescent="0.25">
      <c r="B210" s="24" t="s">
        <v>1871</v>
      </c>
      <c r="C210" s="24" t="s">
        <v>1605</v>
      </c>
      <c r="D210" s="24" t="s">
        <v>2093</v>
      </c>
      <c r="E210" s="24"/>
      <c r="F210" s="24" t="e">
        <f>#REF!</f>
        <v>#REF!</v>
      </c>
      <c r="G210" s="438" t="e">
        <f>#REF!</f>
        <v>#REF!</v>
      </c>
      <c r="H210" s="438" t="e">
        <f>#REF!</f>
        <v>#REF!</v>
      </c>
      <c r="I210" s="438" t="e">
        <f>#REF!</f>
        <v>#REF!</v>
      </c>
      <c r="J210" s="430" t="e">
        <f>#REF!</f>
        <v>#REF!</v>
      </c>
    </row>
    <row r="211" spans="2:10" x14ac:dyDescent="0.25">
      <c r="B211" s="24" t="s">
        <v>1871</v>
      </c>
      <c r="C211" s="24" t="s">
        <v>1605</v>
      </c>
      <c r="D211" s="24" t="s">
        <v>2093</v>
      </c>
      <c r="E211" s="24"/>
      <c r="F211" s="24" t="e">
        <f>#REF!</f>
        <v>#REF!</v>
      </c>
      <c r="G211" s="438" t="e">
        <f>#REF!</f>
        <v>#REF!</v>
      </c>
      <c r="H211" s="438" t="e">
        <f>#REF!</f>
        <v>#REF!</v>
      </c>
      <c r="I211" s="438" t="e">
        <f>#REF!</f>
        <v>#REF!</v>
      </c>
      <c r="J211" s="430" t="e">
        <f>#REF!</f>
        <v>#REF!</v>
      </c>
    </row>
    <row r="212" spans="2:10" x14ac:dyDescent="0.25">
      <c r="B212" s="24" t="s">
        <v>1871</v>
      </c>
      <c r="C212" s="24" t="s">
        <v>1605</v>
      </c>
      <c r="D212" s="24" t="s">
        <v>2093</v>
      </c>
      <c r="E212" s="24"/>
      <c r="F212" s="24" t="e">
        <f>#REF!</f>
        <v>#REF!</v>
      </c>
      <c r="G212" s="438" t="e">
        <f>#REF!</f>
        <v>#REF!</v>
      </c>
      <c r="H212" s="438" t="e">
        <f>#REF!</f>
        <v>#REF!</v>
      </c>
      <c r="I212" s="438" t="e">
        <f>#REF!</f>
        <v>#REF!</v>
      </c>
      <c r="J212" s="430" t="e">
        <f>#REF!</f>
        <v>#REF!</v>
      </c>
    </row>
    <row r="213" spans="2:10" x14ac:dyDescent="0.25">
      <c r="B213" s="24" t="s">
        <v>1871</v>
      </c>
      <c r="C213" s="24" t="s">
        <v>1605</v>
      </c>
      <c r="D213" s="24" t="s">
        <v>2093</v>
      </c>
      <c r="E213" s="24"/>
      <c r="F213" s="24" t="e">
        <f>#REF!</f>
        <v>#REF!</v>
      </c>
      <c r="G213" s="438" t="e">
        <f>#REF!</f>
        <v>#REF!</v>
      </c>
      <c r="H213" s="438" t="e">
        <f>#REF!</f>
        <v>#REF!</v>
      </c>
      <c r="I213" s="438" t="e">
        <f>#REF!</f>
        <v>#REF!</v>
      </c>
      <c r="J213" s="430" t="e">
        <f>#REF!</f>
        <v>#REF!</v>
      </c>
    </row>
    <row r="214" spans="2:10" x14ac:dyDescent="0.25">
      <c r="B214" s="24" t="s">
        <v>1872</v>
      </c>
      <c r="C214" s="24" t="s">
        <v>1605</v>
      </c>
      <c r="D214" s="24" t="s">
        <v>2093</v>
      </c>
      <c r="E214" s="24"/>
      <c r="F214" s="24" t="str">
        <f>'Montaje EQ'!C77</f>
        <v>MPPS-EQUIPO DE MEDIDA - N2</v>
      </c>
      <c r="G214" s="438">
        <f>'Montaje EQ'!D77</f>
        <v>53684.56678182559</v>
      </c>
      <c r="H214" s="438">
        <f>'Montaje EQ'!E77</f>
        <v>0</v>
      </c>
      <c r="I214" s="438">
        <f>'Montaje EQ'!F77</f>
        <v>135234.50476751936</v>
      </c>
      <c r="J214" s="430">
        <f>'Montaje EQ'!G77</f>
        <v>188919.07154934495</v>
      </c>
    </row>
    <row r="215" spans="2:10" x14ac:dyDescent="0.25">
      <c r="B215" s="24" t="s">
        <v>1872</v>
      </c>
      <c r="C215" s="24" t="s">
        <v>1605</v>
      </c>
      <c r="D215" s="24" t="s">
        <v>2093</v>
      </c>
      <c r="E215" s="24"/>
      <c r="F215" s="24" t="str">
        <f>'Montaje EQ'!C78</f>
        <v>MPPS-RECONECTADOR-SECCIONALIZADOR-REGULADOR - N2</v>
      </c>
      <c r="G215" s="438">
        <f>'Montaje EQ'!D78</f>
        <v>210709.44283953865</v>
      </c>
      <c r="H215" s="438">
        <f>'Montaje EQ'!E78</f>
        <v>0</v>
      </c>
      <c r="I215" s="438">
        <f>'Montaje EQ'!F78</f>
        <v>405241.70981326432</v>
      </c>
      <c r="J215" s="430">
        <f>'Montaje EQ'!G78</f>
        <v>615951.15265280299</v>
      </c>
    </row>
    <row r="216" spans="2:10" x14ac:dyDescent="0.25">
      <c r="B216" s="24" t="s">
        <v>1872</v>
      </c>
      <c r="C216" s="24" t="s">
        <v>1605</v>
      </c>
      <c r="D216" s="24" t="s">
        <v>2093</v>
      </c>
      <c r="E216" s="24"/>
      <c r="F216" s="24" t="str">
        <f>'Montaje EQ'!C79</f>
        <v>MPPS-Interruptor de transferencia - N2</v>
      </c>
      <c r="G216" s="438">
        <f>'Montaje EQ'!D80</f>
        <v>51391.657252418183</v>
      </c>
      <c r="H216" s="438">
        <f>'Montaje EQ'!E80</f>
        <v>0</v>
      </c>
      <c r="I216" s="438">
        <f>'Montaje EQ'!F80</f>
        <v>80178.939208272743</v>
      </c>
      <c r="J216" s="430">
        <f>'Montaje EQ'!G80</f>
        <v>131570.59646069093</v>
      </c>
    </row>
    <row r="217" spans="2:10" x14ac:dyDescent="0.25">
      <c r="B217" s="24" t="s">
        <v>1872</v>
      </c>
      <c r="C217" s="24" t="s">
        <v>1605</v>
      </c>
      <c r="D217" s="24" t="s">
        <v>2093</v>
      </c>
      <c r="E217" s="24"/>
      <c r="F217" s="24" t="str">
        <f>'Montaje EQ'!C80</f>
        <v>MPPS-TRANSFORMADOR DE TENSIÓN (Pedestal) - N2</v>
      </c>
      <c r="G217" s="438" t="e">
        <f>'Montaje EQ'!#REF!</f>
        <v>#REF!</v>
      </c>
      <c r="H217" s="438" t="e">
        <f>'Montaje EQ'!#REF!</f>
        <v>#REF!</v>
      </c>
      <c r="I217" s="438" t="e">
        <f>'Montaje EQ'!#REF!</f>
        <v>#REF!</v>
      </c>
      <c r="J217" s="430" t="e">
        <f>'Montaje EQ'!#REF!</f>
        <v>#REF!</v>
      </c>
    </row>
    <row r="218" spans="2:10" x14ac:dyDescent="0.25">
      <c r="B218" s="24" t="s">
        <v>1872</v>
      </c>
      <c r="C218" s="24" t="s">
        <v>1605</v>
      </c>
      <c r="D218" s="24" t="s">
        <v>2093</v>
      </c>
      <c r="E218" s="24"/>
      <c r="F218" s="24" t="str">
        <f>'Montaje EQ'!C81</f>
        <v>MPPS-TRANSFORMADOR DE TENSIÓN - N2</v>
      </c>
      <c r="G218" s="438">
        <f>'Montaje EQ'!D81</f>
        <v>64601.338678986009</v>
      </c>
      <c r="H218" s="438">
        <f>'Montaje EQ'!E81</f>
        <v>0</v>
      </c>
      <c r="I218" s="438">
        <f>'Montaje EQ'!F81</f>
        <v>183428.99923642527</v>
      </c>
      <c r="J218" s="430">
        <f>'Montaje EQ'!G81</f>
        <v>248030.33791541128</v>
      </c>
    </row>
    <row r="219" spans="2:10" x14ac:dyDescent="0.25">
      <c r="B219" s="24" t="s">
        <v>1872</v>
      </c>
      <c r="C219" s="24" t="s">
        <v>1605</v>
      </c>
      <c r="D219" s="24" t="s">
        <v>2093</v>
      </c>
      <c r="E219" s="24"/>
      <c r="F219" s="24" t="str">
        <f>'Montaje EQ'!C85</f>
        <v>MPPS-CORTACIRCUITOS-SECCIONADOR-DPS MONOPOLAR - N2</v>
      </c>
      <c r="G219" s="438">
        <f>'Montaje EQ'!D85</f>
        <v>39596.374597512113</v>
      </c>
      <c r="H219" s="438">
        <f>'Montaje EQ'!E85</f>
        <v>0</v>
      </c>
      <c r="I219" s="438">
        <f>'Montaje EQ'!F85</f>
        <v>106113.17096150908</v>
      </c>
      <c r="J219" s="430">
        <f>'Montaje EQ'!G85</f>
        <v>145709.54555902118</v>
      </c>
    </row>
    <row r="220" spans="2:10" x14ac:dyDescent="0.25">
      <c r="B220" s="24" t="s">
        <v>1872</v>
      </c>
      <c r="C220" s="24" t="s">
        <v>1605</v>
      </c>
      <c r="D220" s="24" t="s">
        <v>2093</v>
      </c>
      <c r="E220" s="24"/>
      <c r="F220" s="24" t="str">
        <f>'Montaje EQ'!C83</f>
        <v>MPPS-TRANSFORMADOR DE TENSIÓN (Pedestal) - N4</v>
      </c>
      <c r="G220" s="438">
        <f>'Montaje EQ'!D83</f>
        <v>136142.26083314081</v>
      </c>
      <c r="H220" s="438">
        <f>'Montaje EQ'!E83</f>
        <v>0</v>
      </c>
      <c r="I220" s="438">
        <f>'Montaje EQ'!F83</f>
        <v>403362.14497798291</v>
      </c>
      <c r="J220" s="430">
        <f>'Montaje EQ'!G83</f>
        <v>539504.40581112378</v>
      </c>
    </row>
    <row r="221" spans="2:10" x14ac:dyDescent="0.25">
      <c r="B221" s="24" t="s">
        <v>1872</v>
      </c>
      <c r="C221" s="24" t="s">
        <v>1605</v>
      </c>
      <c r="D221" s="24" t="s">
        <v>2093</v>
      </c>
      <c r="E221" s="24"/>
      <c r="F221" s="24" t="e">
        <f>'Montaje EQ'!#REF!</f>
        <v>#REF!</v>
      </c>
      <c r="G221" s="438" t="e">
        <f>'Montaje EQ'!#REF!</f>
        <v>#REF!</v>
      </c>
      <c r="H221" s="438" t="e">
        <f>'Montaje EQ'!#REF!</f>
        <v>#REF!</v>
      </c>
      <c r="I221" s="438" t="e">
        <f>'Montaje EQ'!#REF!</f>
        <v>#REF!</v>
      </c>
      <c r="J221" s="430" t="e">
        <f>'Montaje EQ'!#REF!</f>
        <v>#REF!</v>
      </c>
    </row>
    <row r="222" spans="2:10" x14ac:dyDescent="0.25">
      <c r="B222" s="24" t="s">
        <v>1872</v>
      </c>
      <c r="C222" s="24" t="s">
        <v>1605</v>
      </c>
      <c r="D222" s="24" t="s">
        <v>2093</v>
      </c>
      <c r="E222" s="24"/>
      <c r="F222" s="24" t="str">
        <f>'Montaje EQ'!C84</f>
        <v>MPPS-Banco de condensadores N2</v>
      </c>
      <c r="G222" s="438">
        <f>'Montaje EQ'!D84</f>
        <v>137169.5168151221</v>
      </c>
      <c r="H222" s="438">
        <f>'Montaje EQ'!E84</f>
        <v>0</v>
      </c>
      <c r="I222" s="438">
        <f>'Montaje EQ'!F84</f>
        <v>240536.81762481824</v>
      </c>
      <c r="J222" s="430">
        <f>'Montaje EQ'!G84</f>
        <v>377706.33443994034</v>
      </c>
    </row>
    <row r="223" spans="2:10" x14ac:dyDescent="0.25">
      <c r="B223" s="24" t="s">
        <v>1872</v>
      </c>
      <c r="C223" s="24" t="s">
        <v>1605</v>
      </c>
      <c r="D223" s="24" t="s">
        <v>2093</v>
      </c>
      <c r="E223" s="24"/>
      <c r="F223" s="24" t="str">
        <f>'Montaje EQ'!C88</f>
        <v>MPPS-DPS-CORTACUIRCUITOS-SECCIONADOR-CUCHILLAS  JUEGO N3</v>
      </c>
      <c r="G223" s="438">
        <f>'Montaje EQ'!D88</f>
        <v>59995.694632158469</v>
      </c>
      <c r="H223" s="438">
        <f>'Montaje EQ'!E88</f>
        <v>0</v>
      </c>
      <c r="I223" s="438">
        <f>'Montaje EQ'!F88</f>
        <v>183428.99923642527</v>
      </c>
      <c r="J223" s="430">
        <f>'Montaje EQ'!G88</f>
        <v>243424.69386858374</v>
      </c>
    </row>
    <row r="224" spans="2:10" x14ac:dyDescent="0.25">
      <c r="B224" s="24" t="s">
        <v>1872</v>
      </c>
      <c r="C224" s="24" t="s">
        <v>1605</v>
      </c>
      <c r="D224" s="24" t="s">
        <v>2093</v>
      </c>
      <c r="E224" s="24"/>
      <c r="F224" s="24" t="str">
        <f>'Montaje EQ'!C86</f>
        <v>MPPS-CORTACIRCUITOS-SECCIONADOR-DPS JUEGO - N2</v>
      </c>
      <c r="G224" s="438">
        <f>'Montaje EQ'!D86</f>
        <v>64601.338678986009</v>
      </c>
      <c r="H224" s="438">
        <f>'Montaje EQ'!E86</f>
        <v>0</v>
      </c>
      <c r="I224" s="438">
        <f>'Montaje EQ'!F86</f>
        <v>127001.13004875442</v>
      </c>
      <c r="J224" s="430">
        <f>'Montaje EQ'!G86</f>
        <v>191602.46872774043</v>
      </c>
    </row>
    <row r="225" spans="2:10" x14ac:dyDescent="0.25">
      <c r="B225" s="24" t="s">
        <v>1871</v>
      </c>
      <c r="C225" s="24" t="s">
        <v>1605</v>
      </c>
      <c r="D225" s="24" t="s">
        <v>2094</v>
      </c>
      <c r="E225" s="24"/>
      <c r="F225" s="24" t="e">
        <f>#REF!</f>
        <v>#REF!</v>
      </c>
      <c r="G225" s="438" t="e">
        <f>#REF!</f>
        <v>#REF!</v>
      </c>
      <c r="H225" s="438" t="e">
        <f>#REF!</f>
        <v>#REF!</v>
      </c>
      <c r="I225" s="438" t="e">
        <f>#REF!</f>
        <v>#REF!</v>
      </c>
      <c r="J225" s="430" t="e">
        <f>#REF!</f>
        <v>#REF!</v>
      </c>
    </row>
    <row r="226" spans="2:10" x14ac:dyDescent="0.25">
      <c r="B226" s="24" t="s">
        <v>1871</v>
      </c>
      <c r="C226" s="24" t="s">
        <v>1605</v>
      </c>
      <c r="D226" s="24" t="s">
        <v>2094</v>
      </c>
      <c r="E226" s="24"/>
      <c r="F226" s="24" t="e">
        <f>#REF!</f>
        <v>#REF!</v>
      </c>
      <c r="G226" s="438" t="e">
        <f>#REF!</f>
        <v>#REF!</v>
      </c>
      <c r="H226" s="438" t="e">
        <f>#REF!</f>
        <v>#REF!</v>
      </c>
      <c r="I226" s="438" t="e">
        <f>#REF!</f>
        <v>#REF!</v>
      </c>
      <c r="J226" s="430" t="e">
        <f>#REF!</f>
        <v>#REF!</v>
      </c>
    </row>
    <row r="227" spans="2:10" x14ac:dyDescent="0.25">
      <c r="B227" s="24" t="s">
        <v>1871</v>
      </c>
      <c r="C227" s="24" t="s">
        <v>1605</v>
      </c>
      <c r="D227" s="24" t="s">
        <v>2094</v>
      </c>
      <c r="E227" s="24"/>
      <c r="F227" s="24" t="e">
        <f>#REF!</f>
        <v>#REF!</v>
      </c>
      <c r="G227" s="438" t="e">
        <f>#REF!</f>
        <v>#REF!</v>
      </c>
      <c r="H227" s="438" t="e">
        <f>#REF!</f>
        <v>#REF!</v>
      </c>
      <c r="I227" s="438" t="e">
        <f>#REF!</f>
        <v>#REF!</v>
      </c>
      <c r="J227" s="430" t="e">
        <f>#REF!</f>
        <v>#REF!</v>
      </c>
    </row>
    <row r="228" spans="2:10" x14ac:dyDescent="0.25">
      <c r="B228" s="24" t="s">
        <v>1871</v>
      </c>
      <c r="C228" s="24" t="s">
        <v>1605</v>
      </c>
      <c r="D228" s="24" t="s">
        <v>2094</v>
      </c>
      <c r="E228" s="24"/>
      <c r="F228" s="24" t="e">
        <f>#REF!</f>
        <v>#REF!</v>
      </c>
      <c r="G228" s="438" t="e">
        <f>#REF!</f>
        <v>#REF!</v>
      </c>
      <c r="H228" s="438" t="e">
        <f>#REF!</f>
        <v>#REF!</v>
      </c>
      <c r="I228" s="438" t="e">
        <f>#REF!</f>
        <v>#REF!</v>
      </c>
      <c r="J228" s="430" t="e">
        <f>#REF!</f>
        <v>#REF!</v>
      </c>
    </row>
    <row r="229" spans="2:10" x14ac:dyDescent="0.25">
      <c r="B229" s="24" t="s">
        <v>1871</v>
      </c>
      <c r="C229" s="24" t="s">
        <v>1605</v>
      </c>
      <c r="D229" s="24" t="s">
        <v>2094</v>
      </c>
      <c r="E229" s="24"/>
      <c r="F229" s="24" t="e">
        <f>#REF!</f>
        <v>#REF!</v>
      </c>
      <c r="G229" s="438" t="e">
        <f>#REF!</f>
        <v>#REF!</v>
      </c>
      <c r="H229" s="438" t="e">
        <f>#REF!</f>
        <v>#REF!</v>
      </c>
      <c r="I229" s="438" t="e">
        <f>#REF!</f>
        <v>#REF!</v>
      </c>
      <c r="J229" s="430" t="e">
        <f>#REF!</f>
        <v>#REF!</v>
      </c>
    </row>
    <row r="230" spans="2:10" x14ac:dyDescent="0.25">
      <c r="B230" s="24" t="s">
        <v>1871</v>
      </c>
      <c r="C230" s="24" t="s">
        <v>1605</v>
      </c>
      <c r="D230" s="24" t="s">
        <v>2094</v>
      </c>
      <c r="E230" s="24"/>
      <c r="F230" s="24" t="e">
        <f>#REF!</f>
        <v>#REF!</v>
      </c>
      <c r="G230" s="438" t="e">
        <f>#REF!</f>
        <v>#REF!</v>
      </c>
      <c r="H230" s="438" t="e">
        <f>#REF!</f>
        <v>#REF!</v>
      </c>
      <c r="I230" s="438" t="e">
        <f>#REF!</f>
        <v>#REF!</v>
      </c>
      <c r="J230" s="430" t="e">
        <f>#REF!</f>
        <v>#REF!</v>
      </c>
    </row>
    <row r="231" spans="2:10" x14ac:dyDescent="0.25">
      <c r="B231" s="24" t="s">
        <v>1871</v>
      </c>
      <c r="C231" s="24" t="s">
        <v>1605</v>
      </c>
      <c r="D231" s="24" t="s">
        <v>2094</v>
      </c>
      <c r="E231" s="24"/>
      <c r="F231" s="24" t="e">
        <f>#REF!</f>
        <v>#REF!</v>
      </c>
      <c r="G231" s="438" t="e">
        <f>#REF!</f>
        <v>#REF!</v>
      </c>
      <c r="H231" s="438" t="e">
        <f>#REF!</f>
        <v>#REF!</v>
      </c>
      <c r="I231" s="438" t="e">
        <f>#REF!</f>
        <v>#REF!</v>
      </c>
      <c r="J231" s="430" t="e">
        <f>#REF!</f>
        <v>#REF!</v>
      </c>
    </row>
    <row r="232" spans="2:10" x14ac:dyDescent="0.25">
      <c r="B232" s="24" t="s">
        <v>1871</v>
      </c>
      <c r="C232" s="24" t="s">
        <v>1605</v>
      </c>
      <c r="D232" s="24" t="s">
        <v>2094</v>
      </c>
      <c r="E232" s="24"/>
      <c r="F232" s="24" t="e">
        <f>#REF!</f>
        <v>#REF!</v>
      </c>
      <c r="G232" s="438" t="e">
        <f>#REF!</f>
        <v>#REF!</v>
      </c>
      <c r="H232" s="438" t="e">
        <f>#REF!</f>
        <v>#REF!</v>
      </c>
      <c r="I232" s="438" t="e">
        <f>#REF!</f>
        <v>#REF!</v>
      </c>
      <c r="J232" s="430" t="e">
        <f>#REF!</f>
        <v>#REF!</v>
      </c>
    </row>
    <row r="233" spans="2:10" x14ac:dyDescent="0.25">
      <c r="B233" s="24" t="s">
        <v>1872</v>
      </c>
      <c r="C233" s="24" t="s">
        <v>1605</v>
      </c>
      <c r="D233" s="24" t="s">
        <v>2094</v>
      </c>
      <c r="E233" s="24"/>
      <c r="F233" s="24" t="str">
        <f>'Ingenieria EQ'!C75</f>
        <v>Ing-Equipo Medida-Barraje de derivación-Transformador de tensión -cortacircuitos-seccionador-DPS monopolar N2-N3</v>
      </c>
      <c r="G233" s="438">
        <f>'Ingenieria EQ'!D75</f>
        <v>14558.14972162029</v>
      </c>
      <c r="H233" s="438">
        <f>'Ingenieria EQ'!E75</f>
        <v>0</v>
      </c>
      <c r="I233" s="438">
        <f>'Ingenieria EQ'!F75</f>
        <v>35537.305057951286</v>
      </c>
      <c r="J233" s="430">
        <f>'Ingenieria EQ'!G75</f>
        <v>50095.454779571577</v>
      </c>
    </row>
    <row r="234" spans="2:10" x14ac:dyDescent="0.25">
      <c r="B234" s="24" t="s">
        <v>1872</v>
      </c>
      <c r="C234" s="24" t="s">
        <v>1605</v>
      </c>
      <c r="D234" s="24" t="s">
        <v>2094</v>
      </c>
      <c r="E234" s="24"/>
      <c r="F234" s="24" t="str">
        <f>'Ingenieria EQ'!C76</f>
        <v>Ing-Reconectador-seccionalizador-regulador-N2</v>
      </c>
      <c r="G234" s="438">
        <f>'Ingenieria EQ'!D76</f>
        <v>42359.661855582795</v>
      </c>
      <c r="H234" s="438">
        <f>'Ingenieria EQ'!E76</f>
        <v>0</v>
      </c>
      <c r="I234" s="438">
        <f>'Ingenieria EQ'!F76</f>
        <v>179580.79667499999</v>
      </c>
      <c r="J234" s="430">
        <f>'Ingenieria EQ'!G76</f>
        <v>221940.45853058278</v>
      </c>
    </row>
    <row r="235" spans="2:10" x14ac:dyDescent="0.25">
      <c r="B235" s="24" t="s">
        <v>1872</v>
      </c>
      <c r="C235" s="24" t="s">
        <v>1605</v>
      </c>
      <c r="D235" s="24" t="s">
        <v>2094</v>
      </c>
      <c r="E235" s="24"/>
      <c r="F235" s="24" t="str">
        <f>'Ingenieria EQ'!C77</f>
        <v>Ing-Interrutor-Transformador de tensión (pedestal)-n2</v>
      </c>
      <c r="G235" s="438">
        <f>'Ingenieria EQ'!D77</f>
        <v>11186.713449596551</v>
      </c>
      <c r="H235" s="438">
        <f>'Ingenieria EQ'!E77</f>
        <v>0</v>
      </c>
      <c r="I235" s="438">
        <f>'Ingenieria EQ'!F77</f>
        <v>71373.127562566122</v>
      </c>
      <c r="J235" s="430">
        <f>'Ingenieria EQ'!G77</f>
        <v>82559.84101216268</v>
      </c>
    </row>
    <row r="236" spans="2:10" x14ac:dyDescent="0.25">
      <c r="B236" s="24" t="s">
        <v>1872</v>
      </c>
      <c r="C236" s="24" t="s">
        <v>1605</v>
      </c>
      <c r="D236" s="24" t="s">
        <v>2094</v>
      </c>
      <c r="E236" s="24"/>
      <c r="F236" s="24" t="str">
        <f>'Ingenieria EQ'!C78</f>
        <v>Ing-Banco de condensadores-cortacircuitos-seccionador-DPS juego N2-N3</v>
      </c>
      <c r="G236" s="438">
        <f>'Ingenieria EQ'!D78</f>
        <v>65981.305485874589</v>
      </c>
      <c r="H236" s="438">
        <f>'Ingenieria EQ'!E78</f>
        <v>0</v>
      </c>
      <c r="I236" s="438">
        <f>'Ingenieria EQ'!F78</f>
        <v>87845.674875348515</v>
      </c>
      <c r="J236" s="430">
        <f>'Ingenieria EQ'!G78</f>
        <v>153826.9803612231</v>
      </c>
    </row>
    <row r="237" spans="2:10" x14ac:dyDescent="0.25">
      <c r="B237" s="24" t="s">
        <v>1872</v>
      </c>
      <c r="C237" s="24" t="s">
        <v>1605</v>
      </c>
      <c r="D237" s="24" t="s">
        <v>2094</v>
      </c>
      <c r="E237" s="24"/>
      <c r="F237" s="24" t="str">
        <f>'Ingenieria EQ'!C79</f>
        <v>Ing-reconectador-seccionalizador-regulador - N3</v>
      </c>
      <c r="G237" s="438">
        <f>'Ingenieria EQ'!D79</f>
        <v>39730.087237026652</v>
      </c>
      <c r="H237" s="438">
        <f>'Ingenieria EQ'!E79</f>
        <v>0</v>
      </c>
      <c r="I237" s="438">
        <f>'Ingenieria EQ'!F79</f>
        <v>215983.96115568446</v>
      </c>
      <c r="J237" s="430">
        <f>'Ingenieria EQ'!G79</f>
        <v>255714.04839271112</v>
      </c>
    </row>
    <row r="238" spans="2:10" x14ac:dyDescent="0.25">
      <c r="B238" s="24" t="s">
        <v>1872</v>
      </c>
      <c r="C238" s="24" t="s">
        <v>1605</v>
      </c>
      <c r="D238" s="24" t="s">
        <v>2094</v>
      </c>
      <c r="E238" s="24"/>
      <c r="F238" s="24" t="str">
        <f>'Ingenieria EQ'!C80</f>
        <v>Ing-Transformador de tensión (pedestal) - n4</v>
      </c>
      <c r="G238" s="438">
        <f>'Ingenieria EQ'!D80</f>
        <v>27777.767581646967</v>
      </c>
      <c r="H238" s="438">
        <f>'Ingenieria EQ'!E80</f>
        <v>0</v>
      </c>
      <c r="I238" s="438">
        <f>'Ingenieria EQ'!F80</f>
        <v>144601.38203541253</v>
      </c>
      <c r="J238" s="430">
        <f>'Ingenieria EQ'!G80</f>
        <v>172379.14961705951</v>
      </c>
    </row>
    <row r="239" spans="2:10" x14ac:dyDescent="0.25">
      <c r="B239" s="24" t="s">
        <v>1872</v>
      </c>
      <c r="C239" s="24" t="s">
        <v>1605</v>
      </c>
      <c r="D239" s="24" t="s">
        <v>2094</v>
      </c>
      <c r="E239" s="24"/>
      <c r="F239" s="24" t="str">
        <f>'Ingenieria EQ'!C81</f>
        <v>Ing-Transformador de tensión (pedestal) - n3</v>
      </c>
      <c r="G239" s="438">
        <f>'Ingenieria EQ'!D81</f>
        <v>12425.02372270086</v>
      </c>
      <c r="H239" s="438">
        <f>'Ingenieria EQ'!E81</f>
        <v>0</v>
      </c>
      <c r="I239" s="438">
        <f>'Ingenieria EQ'!F81</f>
        <v>94538.205604707837</v>
      </c>
      <c r="J239" s="430">
        <f>'Ingenieria EQ'!G81</f>
        <v>106963.2293274087</v>
      </c>
    </row>
    <row r="240" spans="2:10" x14ac:dyDescent="0.25">
      <c r="B240" s="24" t="s">
        <v>1872</v>
      </c>
      <c r="C240" s="24" t="s">
        <v>1605</v>
      </c>
      <c r="D240" s="24" t="s">
        <v>2094</v>
      </c>
      <c r="E240" s="24"/>
      <c r="F240" s="24" t="e">
        <f>'Ingenieria EQ'!#REF!</f>
        <v>#REF!</v>
      </c>
      <c r="G240" s="438" t="e">
        <f>'Ingenieria EQ'!#REF!</f>
        <v>#REF!</v>
      </c>
      <c r="H240" s="438" t="e">
        <f>'Ingenieria EQ'!#REF!</f>
        <v>#REF!</v>
      </c>
      <c r="I240" s="438" t="e">
        <f>'Ingenieria EQ'!#REF!</f>
        <v>#REF!</v>
      </c>
      <c r="J240" s="430" t="e">
        <f>'Ingenieria EQ'!#REF!</f>
        <v>#REF!</v>
      </c>
    </row>
    <row r="241" spans="2:10" x14ac:dyDescent="0.25">
      <c r="B241" s="24" t="s">
        <v>1872</v>
      </c>
      <c r="C241" s="24" t="s">
        <v>1605</v>
      </c>
      <c r="D241" s="24" t="s">
        <v>2094</v>
      </c>
      <c r="E241" s="24"/>
      <c r="F241" s="24" t="e">
        <f>'Ingenieria EQ'!#REF!</f>
        <v>#REF!</v>
      </c>
      <c r="G241" s="438" t="e">
        <f>'Ingenieria EQ'!#REF!</f>
        <v>#REF!</v>
      </c>
      <c r="H241" s="438" t="e">
        <f>'Ingenieria EQ'!#REF!</f>
        <v>#REF!</v>
      </c>
      <c r="I241" s="438" t="e">
        <f>'Ingenieria EQ'!#REF!</f>
        <v>#REF!</v>
      </c>
      <c r="J241" s="430" t="e">
        <f>'Ingenieria EQ'!#REF!</f>
        <v>#REF!</v>
      </c>
    </row>
    <row r="242" spans="2:10" x14ac:dyDescent="0.25">
      <c r="B242" s="24" t="s">
        <v>1872</v>
      </c>
      <c r="C242" s="24" t="s">
        <v>1605</v>
      </c>
      <c r="D242" s="24" t="s">
        <v>2094</v>
      </c>
      <c r="E242" s="24"/>
      <c r="F242" s="24" t="e">
        <f>'Ingenieria EQ'!#REF!</f>
        <v>#REF!</v>
      </c>
      <c r="G242" s="438" t="e">
        <f>'Ingenieria EQ'!#REF!</f>
        <v>#REF!</v>
      </c>
      <c r="H242" s="438" t="e">
        <f>'Ingenieria EQ'!#REF!</f>
        <v>#REF!</v>
      </c>
      <c r="I242" s="438" t="e">
        <f>'Ingenieria EQ'!#REF!</f>
        <v>#REF!</v>
      </c>
      <c r="J242" s="430" t="e">
        <f>'Ingenieria EQ'!#REF!</f>
        <v>#REF!</v>
      </c>
    </row>
    <row r="243" spans="2:10" x14ac:dyDescent="0.25">
      <c r="B243" s="24" t="s">
        <v>1872</v>
      </c>
      <c r="C243" s="24" t="s">
        <v>1605</v>
      </c>
      <c r="D243" s="24" t="s">
        <v>2094</v>
      </c>
      <c r="E243" s="24"/>
      <c r="F243" s="24" t="e">
        <f>'Ingenieria EQ'!#REF!</f>
        <v>#REF!</v>
      </c>
      <c r="G243" s="438" t="e">
        <f>'Ingenieria EQ'!#REF!</f>
        <v>#REF!</v>
      </c>
      <c r="H243" s="438" t="e">
        <f>'Ingenieria EQ'!#REF!</f>
        <v>#REF!</v>
      </c>
      <c r="I243" s="438" t="e">
        <f>'Ingenieria EQ'!#REF!</f>
        <v>#REF!</v>
      </c>
      <c r="J243" s="430" t="e">
        <f>'Ingenieria EQ'!#REF!</f>
        <v>#REF!</v>
      </c>
    </row>
    <row r="244" spans="2:10" x14ac:dyDescent="0.25">
      <c r="B244" s="24" t="s">
        <v>1871</v>
      </c>
      <c r="C244" s="24" t="s">
        <v>1605</v>
      </c>
      <c r="D244" s="24" t="s">
        <v>2096</v>
      </c>
      <c r="E244" s="24"/>
      <c r="F244" s="24" t="e">
        <f>#REF!</f>
        <v>#REF!</v>
      </c>
      <c r="G244" s="438" t="e">
        <f>#REF!</f>
        <v>#REF!</v>
      </c>
      <c r="H244" s="438" t="e">
        <f>#REF!</f>
        <v>#REF!</v>
      </c>
      <c r="I244" s="438" t="e">
        <f>#REF!</f>
        <v>#REF!</v>
      </c>
      <c r="J244" s="430" t="e">
        <f>#REF!</f>
        <v>#REF!</v>
      </c>
    </row>
    <row r="245" spans="2:10" x14ac:dyDescent="0.25">
      <c r="B245" s="24" t="s">
        <v>1871</v>
      </c>
      <c r="C245" s="24" t="s">
        <v>1605</v>
      </c>
      <c r="D245" s="24" t="s">
        <v>2096</v>
      </c>
      <c r="E245" s="24"/>
      <c r="F245" s="24" t="e">
        <f>#REF!</f>
        <v>#REF!</v>
      </c>
      <c r="G245" s="438" t="e">
        <f>#REF!</f>
        <v>#REF!</v>
      </c>
      <c r="H245" s="438" t="e">
        <f>#REF!</f>
        <v>#REF!</v>
      </c>
      <c r="I245" s="438" t="e">
        <f>#REF!</f>
        <v>#REF!</v>
      </c>
      <c r="J245" s="430" t="e">
        <f>#REF!</f>
        <v>#REF!</v>
      </c>
    </row>
    <row r="246" spans="2:10" x14ac:dyDescent="0.25">
      <c r="B246" s="24" t="s">
        <v>1871</v>
      </c>
      <c r="C246" s="24" t="s">
        <v>1605</v>
      </c>
      <c r="D246" s="24" t="s">
        <v>2096</v>
      </c>
      <c r="E246" s="24"/>
      <c r="F246" s="24" t="e">
        <f>#REF!</f>
        <v>#REF!</v>
      </c>
      <c r="G246" s="438" t="e">
        <f>#REF!</f>
        <v>#REF!</v>
      </c>
      <c r="H246" s="438" t="e">
        <f>#REF!</f>
        <v>#REF!</v>
      </c>
      <c r="I246" s="438" t="e">
        <f>#REF!</f>
        <v>#REF!</v>
      </c>
      <c r="J246" s="430" t="e">
        <f>#REF!</f>
        <v>#REF!</v>
      </c>
    </row>
    <row r="247" spans="2:10" x14ac:dyDescent="0.25">
      <c r="B247" s="24" t="s">
        <v>1871</v>
      </c>
      <c r="C247" s="24" t="s">
        <v>1605</v>
      </c>
      <c r="D247" s="24" t="s">
        <v>2096</v>
      </c>
      <c r="E247" s="24"/>
      <c r="F247" s="24" t="e">
        <f>#REF!</f>
        <v>#REF!</v>
      </c>
      <c r="G247" s="438" t="e">
        <f>#REF!</f>
        <v>#REF!</v>
      </c>
      <c r="H247" s="438" t="e">
        <f>#REF!</f>
        <v>#REF!</v>
      </c>
      <c r="I247" s="438" t="e">
        <f>#REF!</f>
        <v>#REF!</v>
      </c>
      <c r="J247" s="430" t="e">
        <f>#REF!</f>
        <v>#REF!</v>
      </c>
    </row>
    <row r="248" spans="2:10" x14ac:dyDescent="0.25">
      <c r="B248" s="24" t="s">
        <v>1871</v>
      </c>
      <c r="C248" s="24" t="s">
        <v>1605</v>
      </c>
      <c r="D248" s="24" t="s">
        <v>2096</v>
      </c>
      <c r="E248" s="24"/>
      <c r="F248" s="24" t="e">
        <f>#REF!</f>
        <v>#REF!</v>
      </c>
      <c r="G248" s="438" t="e">
        <f>#REF!</f>
        <v>#REF!</v>
      </c>
      <c r="H248" s="438" t="e">
        <f>#REF!</f>
        <v>#REF!</v>
      </c>
      <c r="I248" s="438" t="e">
        <f>#REF!</f>
        <v>#REF!</v>
      </c>
      <c r="J248" s="430" t="e">
        <f>#REF!</f>
        <v>#REF!</v>
      </c>
    </row>
    <row r="249" spans="2:10" x14ac:dyDescent="0.25">
      <c r="B249" s="24" t="s">
        <v>1871</v>
      </c>
      <c r="C249" s="24" t="s">
        <v>1605</v>
      </c>
      <c r="D249" s="24" t="s">
        <v>2096</v>
      </c>
      <c r="E249" s="24"/>
      <c r="F249" s="24" t="e">
        <f>#REF!</f>
        <v>#REF!</v>
      </c>
      <c r="G249" s="438" t="e">
        <f>#REF!</f>
        <v>#REF!</v>
      </c>
      <c r="H249" s="438" t="e">
        <f>#REF!</f>
        <v>#REF!</v>
      </c>
      <c r="I249" s="438" t="e">
        <f>#REF!</f>
        <v>#REF!</v>
      </c>
      <c r="J249" s="430" t="e">
        <f>#REF!</f>
        <v>#REF!</v>
      </c>
    </row>
    <row r="250" spans="2:10" x14ac:dyDescent="0.25">
      <c r="B250" s="24" t="s">
        <v>1871</v>
      </c>
      <c r="C250" s="24" t="s">
        <v>1605</v>
      </c>
      <c r="D250" s="24" t="s">
        <v>2096</v>
      </c>
      <c r="E250" s="24"/>
      <c r="F250" s="24" t="e">
        <f>#REF!</f>
        <v>#REF!</v>
      </c>
      <c r="G250" s="438" t="e">
        <f>#REF!</f>
        <v>#REF!</v>
      </c>
      <c r="H250" s="438" t="e">
        <f>#REF!</f>
        <v>#REF!</v>
      </c>
      <c r="I250" s="438" t="e">
        <f>#REF!</f>
        <v>#REF!</v>
      </c>
      <c r="J250" s="430" t="e">
        <f>#REF!</f>
        <v>#REF!</v>
      </c>
    </row>
    <row r="251" spans="2:10" x14ac:dyDescent="0.25">
      <c r="B251" s="24" t="s">
        <v>1871</v>
      </c>
      <c r="C251" s="24" t="s">
        <v>1605</v>
      </c>
      <c r="D251" s="24" t="s">
        <v>2096</v>
      </c>
      <c r="E251" s="24"/>
      <c r="F251" s="24" t="e">
        <f>#REF!</f>
        <v>#REF!</v>
      </c>
      <c r="G251" s="438" t="e">
        <f>#REF!</f>
        <v>#REF!</v>
      </c>
      <c r="H251" s="438" t="e">
        <f>#REF!</f>
        <v>#REF!</v>
      </c>
      <c r="I251" s="438" t="e">
        <f>#REF!</f>
        <v>#REF!</v>
      </c>
      <c r="J251" s="430" t="e">
        <f>#REF!</f>
        <v>#REF!</v>
      </c>
    </row>
    <row r="252" spans="2:10" x14ac:dyDescent="0.25">
      <c r="B252" s="24" t="s">
        <v>1872</v>
      </c>
      <c r="C252" s="24" t="s">
        <v>1605</v>
      </c>
      <c r="D252" s="24" t="s">
        <v>2096</v>
      </c>
      <c r="E252" s="24"/>
      <c r="F252" s="24" t="str">
        <f>'Interv EQ'!C76</f>
        <v>Int-Equipo Medida-Barraje de derivación-Transformador de tensión -cortacircuitos-seccionador-DPS monopolar N2-N3</v>
      </c>
      <c r="G252" s="438">
        <f>'Interv EQ'!D76</f>
        <v>32181.04448006412</v>
      </c>
      <c r="H252" s="438">
        <f>'Interv EQ'!E76</f>
        <v>0</v>
      </c>
      <c r="I252" s="438">
        <f>'Interv EQ'!F76</f>
        <v>53472.649949910163</v>
      </c>
      <c r="J252" s="430">
        <f>'Interv EQ'!G76</f>
        <v>85653.694429974275</v>
      </c>
    </row>
    <row r="253" spans="2:10" x14ac:dyDescent="0.25">
      <c r="B253" s="24" t="s">
        <v>1872</v>
      </c>
      <c r="C253" s="24" t="s">
        <v>1605</v>
      </c>
      <c r="D253" s="24" t="s">
        <v>2096</v>
      </c>
      <c r="E253" s="24"/>
      <c r="F253" s="24" t="str">
        <f>'Interv EQ'!C77</f>
        <v>Int-Reconectador-seccionalizador-regulador-N2</v>
      </c>
      <c r="G253" s="438">
        <f>'Interv EQ'!D77</f>
        <v>106852.25566018836</v>
      </c>
      <c r="H253" s="438">
        <f>'Interv EQ'!E77</f>
        <v>0</v>
      </c>
      <c r="I253" s="438">
        <f>'Interv EQ'!F77</f>
        <v>237684.76524394235</v>
      </c>
      <c r="J253" s="430">
        <f>'Interv EQ'!G77</f>
        <v>344537.02090413071</v>
      </c>
    </row>
    <row r="254" spans="2:10" x14ac:dyDescent="0.25">
      <c r="B254" s="24" t="s">
        <v>1872</v>
      </c>
      <c r="C254" s="24" t="s">
        <v>1605</v>
      </c>
      <c r="D254" s="24" t="s">
        <v>2096</v>
      </c>
      <c r="E254" s="24"/>
      <c r="F254" s="24" t="str">
        <f>'Interv EQ'!C78</f>
        <v>Int-Interruptor-Transformador de tensión (pedestal)-n2</v>
      </c>
      <c r="G254" s="438">
        <f>'Interv EQ'!D78</f>
        <v>19339.713384091367</v>
      </c>
      <c r="H254" s="438">
        <f>'Interv EQ'!E78</f>
        <v>0</v>
      </c>
      <c r="I254" s="438">
        <f>'Interv EQ'!F78</f>
        <v>68622.586291239757</v>
      </c>
      <c r="J254" s="430">
        <f>'Interv EQ'!G78</f>
        <v>87962.299675331131</v>
      </c>
    </row>
    <row r="255" spans="2:10" x14ac:dyDescent="0.25">
      <c r="B255" s="24" t="s">
        <v>1872</v>
      </c>
      <c r="C255" s="24" t="s">
        <v>1605</v>
      </c>
      <c r="D255" s="24" t="s">
        <v>2096</v>
      </c>
      <c r="E255" s="24"/>
      <c r="F255" s="24" t="str">
        <f>'Interv EQ'!C79</f>
        <v>Int-Banco de condensadores-cortacircuitos-seccionador-DPS juego N2-N3</v>
      </c>
      <c r="G255" s="438">
        <f>'Interv EQ'!D79</f>
        <v>53467.886639951917</v>
      </c>
      <c r="H255" s="438">
        <f>'Interv EQ'!E79</f>
        <v>0</v>
      </c>
      <c r="I255" s="438">
        <f>'Interv EQ'!F79</f>
        <v>116834.63996063675</v>
      </c>
      <c r="J255" s="430">
        <f>'Interv EQ'!G79</f>
        <v>170302.52660058867</v>
      </c>
    </row>
    <row r="256" spans="2:10" x14ac:dyDescent="0.25">
      <c r="B256" s="24" t="s">
        <v>1872</v>
      </c>
      <c r="C256" s="24" t="s">
        <v>1605</v>
      </c>
      <c r="D256" s="24" t="s">
        <v>2096</v>
      </c>
      <c r="E256" s="24"/>
      <c r="F256" s="24" t="str">
        <f>'Interv EQ'!C80</f>
        <v>Int-Reconectador-seccionalizador-regulador - N3</v>
      </c>
      <c r="G256" s="438">
        <f>'Interv EQ'!D80</f>
        <v>77723.994590262475</v>
      </c>
      <c r="H256" s="438">
        <f>'Interv EQ'!E80</f>
        <v>0</v>
      </c>
      <c r="I256" s="438">
        <f>'Interv EQ'!F80</f>
        <v>249337.91498991734</v>
      </c>
      <c r="J256" s="430">
        <f>'Interv EQ'!G80</f>
        <v>327061.90958017984</v>
      </c>
    </row>
    <row r="257" spans="2:10" x14ac:dyDescent="0.25">
      <c r="B257" s="24" t="s">
        <v>1872</v>
      </c>
      <c r="C257" s="24" t="s">
        <v>1605</v>
      </c>
      <c r="D257" s="24" t="s">
        <v>2096</v>
      </c>
      <c r="E257" s="24"/>
      <c r="F257" s="24" t="str">
        <f>'Interv EQ'!C81</f>
        <v>Int-Transformador de tensión (pedestal) - N4</v>
      </c>
      <c r="G257" s="438">
        <f>'Interv EQ'!D81</f>
        <v>36328.35543979163</v>
      </c>
      <c r="H257" s="438">
        <f>'Interv EQ'!E81</f>
        <v>0</v>
      </c>
      <c r="I257" s="438">
        <f>'Interv EQ'!F81</f>
        <v>196255.40050589174</v>
      </c>
      <c r="J257" s="430">
        <f>'Interv EQ'!G81</f>
        <v>232583.75594568337</v>
      </c>
    </row>
    <row r="258" spans="2:10" x14ac:dyDescent="0.25">
      <c r="B258" s="24" t="s">
        <v>1872</v>
      </c>
      <c r="C258" s="24" t="s">
        <v>1605</v>
      </c>
      <c r="D258" s="24" t="s">
        <v>2096</v>
      </c>
      <c r="E258" s="24"/>
      <c r="F258" s="24" t="str">
        <f>'Interv EQ'!C82</f>
        <v>Int-Transformador de tensión (pedestal) - N3</v>
      </c>
      <c r="G258" s="438">
        <f>'Interv EQ'!D82</f>
        <v>19339.713384091367</v>
      </c>
      <c r="H258" s="438">
        <f>'Interv EQ'!E82</f>
        <v>0</v>
      </c>
      <c r="I258" s="438">
        <f>'Interv EQ'!F82</f>
        <v>98810.033729830815</v>
      </c>
      <c r="J258" s="430">
        <f>'Interv EQ'!G82</f>
        <v>118149.74711392217</v>
      </c>
    </row>
    <row r="259" spans="2:10" x14ac:dyDescent="0.25">
      <c r="B259" s="24" t="s">
        <v>1872</v>
      </c>
      <c r="C259" s="24" t="s">
        <v>1605</v>
      </c>
      <c r="D259" s="24" t="s">
        <v>2096</v>
      </c>
      <c r="E259" s="24"/>
      <c r="F259" s="24" t="str">
        <f>'Interv EQ'!C83</f>
        <v>Int-Unidad de Calidad de Potencia (PQ) CREG 024 de 2005</v>
      </c>
      <c r="G259" s="438">
        <f>'Interv EQ'!D83</f>
        <v>20833.325686235228</v>
      </c>
      <c r="H259" s="438">
        <f>'Interv EQ'!E83</f>
        <v>0</v>
      </c>
      <c r="I259" s="438">
        <f>'Interv EQ'!F83</f>
        <v>174038.91391004872</v>
      </c>
      <c r="J259" s="430">
        <f>'Interv EQ'!G83</f>
        <v>194872.23959628394</v>
      </c>
    </row>
    <row r="260" spans="2:10" x14ac:dyDescent="0.25">
      <c r="B260" s="24" t="s">
        <v>1872</v>
      </c>
      <c r="C260" s="24" t="s">
        <v>1605</v>
      </c>
      <c r="D260" s="24" t="s">
        <v>2096</v>
      </c>
      <c r="E260" s="24"/>
      <c r="F260" s="24" t="str">
        <f>'Interv EQ'!C84</f>
        <v>Int-Cortacircuitos-cuchillas para operación-pararrayos-seccionadores</v>
      </c>
      <c r="G260" s="438">
        <f>'Interv EQ'!D84</f>
        <v>65733.092246448185</v>
      </c>
      <c r="H260" s="438">
        <f>'Interv EQ'!E84</f>
        <v>0</v>
      </c>
      <c r="I260" s="438">
        <f>'Interv EQ'!F84</f>
        <v>162885.63428460655</v>
      </c>
      <c r="J260" s="430">
        <f>'Interv EQ'!G84</f>
        <v>228618.72653105474</v>
      </c>
    </row>
    <row r="261" spans="2:10" x14ac:dyDescent="0.25">
      <c r="B261" s="24" t="s">
        <v>1872</v>
      </c>
      <c r="C261" s="24" t="s">
        <v>1605</v>
      </c>
      <c r="D261" s="24" t="s">
        <v>2096</v>
      </c>
      <c r="E261" s="24"/>
      <c r="F261" s="24" t="e">
        <f>'Interv EQ'!#REF!</f>
        <v>#REF!</v>
      </c>
      <c r="G261" s="438" t="e">
        <f>'Interv EQ'!#REF!</f>
        <v>#REF!</v>
      </c>
      <c r="H261" s="438" t="e">
        <f>'Interv EQ'!#REF!</f>
        <v>#REF!</v>
      </c>
      <c r="I261" s="438" t="e">
        <f>'Interv EQ'!#REF!</f>
        <v>#REF!</v>
      </c>
      <c r="J261" s="430" t="e">
        <f>'Interv EQ'!#REF!</f>
        <v>#REF!</v>
      </c>
    </row>
    <row r="262" spans="2:10" x14ac:dyDescent="0.25">
      <c r="B262" s="24" t="s">
        <v>1872</v>
      </c>
      <c r="C262" s="24" t="s">
        <v>1605</v>
      </c>
      <c r="D262" s="24" t="s">
        <v>2096</v>
      </c>
      <c r="E262" s="24"/>
      <c r="F262" s="24" t="e">
        <f>'Interv EQ'!#REF!</f>
        <v>#REF!</v>
      </c>
      <c r="G262" s="438" t="e">
        <f>'Interv EQ'!#REF!</f>
        <v>#REF!</v>
      </c>
      <c r="H262" s="438" t="e">
        <f>'Interv EQ'!#REF!</f>
        <v>#REF!</v>
      </c>
      <c r="I262" s="438" t="e">
        <f>'Interv EQ'!#REF!</f>
        <v>#REF!</v>
      </c>
      <c r="J262" s="430" t="e">
        <f>'Interv EQ'!#REF!</f>
        <v>#REF!</v>
      </c>
    </row>
    <row r="263" spans="2:10" x14ac:dyDescent="0.25">
      <c r="B263" s="24" t="s">
        <v>1871</v>
      </c>
      <c r="C263" s="24" t="s">
        <v>1605</v>
      </c>
      <c r="D263" s="24" t="s">
        <v>2095</v>
      </c>
      <c r="E263" s="24"/>
      <c r="F263" s="24" t="e">
        <f>#REF!</f>
        <v>#REF!</v>
      </c>
      <c r="G263" s="438" t="e">
        <f>#REF!</f>
        <v>#REF!</v>
      </c>
      <c r="H263" s="438" t="e">
        <f>#REF!</f>
        <v>#REF!</v>
      </c>
      <c r="I263" s="438" t="e">
        <f>#REF!</f>
        <v>#REF!</v>
      </c>
      <c r="J263" s="430" t="e">
        <f>#REF!</f>
        <v>#REF!</v>
      </c>
    </row>
    <row r="264" spans="2:10" x14ac:dyDescent="0.25">
      <c r="B264" s="24" t="s">
        <v>1871</v>
      </c>
      <c r="C264" s="24" t="s">
        <v>1605</v>
      </c>
      <c r="D264" s="24" t="s">
        <v>2095</v>
      </c>
      <c r="E264" s="24"/>
      <c r="F264" s="24" t="e">
        <f>#REF!</f>
        <v>#REF!</v>
      </c>
      <c r="G264" s="438" t="e">
        <f>#REF!</f>
        <v>#REF!</v>
      </c>
      <c r="H264" s="438" t="e">
        <f>#REF!</f>
        <v>#REF!</v>
      </c>
      <c r="I264" s="438" t="e">
        <f>#REF!</f>
        <v>#REF!</v>
      </c>
      <c r="J264" s="430" t="e">
        <f>#REF!</f>
        <v>#REF!</v>
      </c>
    </row>
    <row r="265" spans="2:10" x14ac:dyDescent="0.25">
      <c r="B265" s="24" t="s">
        <v>1871</v>
      </c>
      <c r="C265" s="24" t="s">
        <v>1605</v>
      </c>
      <c r="D265" s="24" t="s">
        <v>2095</v>
      </c>
      <c r="E265" s="24"/>
      <c r="F265" s="24" t="e">
        <f>#REF!</f>
        <v>#REF!</v>
      </c>
      <c r="G265" s="438" t="e">
        <f>#REF!</f>
        <v>#REF!</v>
      </c>
      <c r="H265" s="438" t="e">
        <f>#REF!</f>
        <v>#REF!</v>
      </c>
      <c r="I265" s="438" t="e">
        <f>#REF!</f>
        <v>#REF!</v>
      </c>
      <c r="J265" s="430" t="e">
        <f>#REF!</f>
        <v>#REF!</v>
      </c>
    </row>
    <row r="266" spans="2:10" x14ac:dyDescent="0.25">
      <c r="B266" s="24" t="s">
        <v>1871</v>
      </c>
      <c r="C266" s="24" t="s">
        <v>1605</v>
      </c>
      <c r="D266" s="24" t="s">
        <v>2095</v>
      </c>
      <c r="E266" s="24"/>
      <c r="F266" s="24" t="e">
        <f>#REF!</f>
        <v>#REF!</v>
      </c>
      <c r="G266" s="438" t="e">
        <f>#REF!</f>
        <v>#REF!</v>
      </c>
      <c r="H266" s="438" t="e">
        <f>#REF!</f>
        <v>#REF!</v>
      </c>
      <c r="I266" s="438" t="e">
        <f>#REF!</f>
        <v>#REF!</v>
      </c>
      <c r="J266" s="430" t="e">
        <f>#REF!</f>
        <v>#REF!</v>
      </c>
    </row>
    <row r="267" spans="2:10" x14ac:dyDescent="0.25">
      <c r="B267" s="24" t="s">
        <v>1871</v>
      </c>
      <c r="C267" s="24" t="s">
        <v>1605</v>
      </c>
      <c r="D267" s="24" t="s">
        <v>2095</v>
      </c>
      <c r="E267" s="24"/>
      <c r="F267" s="24" t="e">
        <f>#REF!</f>
        <v>#REF!</v>
      </c>
      <c r="G267" s="438" t="e">
        <f>#REF!</f>
        <v>#REF!</v>
      </c>
      <c r="H267" s="438" t="e">
        <f>#REF!</f>
        <v>#REF!</v>
      </c>
      <c r="I267" s="438" t="e">
        <f>#REF!</f>
        <v>#REF!</v>
      </c>
      <c r="J267" s="430" t="e">
        <f>#REF!</f>
        <v>#REF!</v>
      </c>
    </row>
    <row r="268" spans="2:10" x14ac:dyDescent="0.25">
      <c r="B268" s="24" t="s">
        <v>1871</v>
      </c>
      <c r="C268" s="24" t="s">
        <v>1605</v>
      </c>
      <c r="D268" s="24" t="s">
        <v>2095</v>
      </c>
      <c r="E268" s="24"/>
      <c r="F268" s="24" t="e">
        <f>#REF!</f>
        <v>#REF!</v>
      </c>
      <c r="G268" s="438" t="e">
        <f>#REF!</f>
        <v>#REF!</v>
      </c>
      <c r="H268" s="438" t="e">
        <f>#REF!</f>
        <v>#REF!</v>
      </c>
      <c r="I268" s="438" t="e">
        <f>#REF!</f>
        <v>#REF!</v>
      </c>
      <c r="J268" s="430" t="e">
        <f>#REF!</f>
        <v>#REF!</v>
      </c>
    </row>
    <row r="269" spans="2:10" x14ac:dyDescent="0.25">
      <c r="B269" s="24" t="s">
        <v>1871</v>
      </c>
      <c r="C269" s="24" t="s">
        <v>1605</v>
      </c>
      <c r="D269" s="24" t="s">
        <v>2095</v>
      </c>
      <c r="E269" s="24"/>
      <c r="F269" s="24" t="e">
        <f>#REF!</f>
        <v>#REF!</v>
      </c>
      <c r="G269" s="438" t="e">
        <f>#REF!</f>
        <v>#REF!</v>
      </c>
      <c r="H269" s="438" t="e">
        <f>#REF!</f>
        <v>#REF!</v>
      </c>
      <c r="I269" s="438" t="e">
        <f>#REF!</f>
        <v>#REF!</v>
      </c>
      <c r="J269" s="430" t="e">
        <f>#REF!</f>
        <v>#REF!</v>
      </c>
    </row>
    <row r="270" spans="2:10" x14ac:dyDescent="0.25">
      <c r="B270" s="24" t="s">
        <v>1871</v>
      </c>
      <c r="C270" s="24" t="s">
        <v>1605</v>
      </c>
      <c r="D270" s="24" t="s">
        <v>2095</v>
      </c>
      <c r="E270" s="24"/>
      <c r="F270" s="24" t="e">
        <f>#REF!</f>
        <v>#REF!</v>
      </c>
      <c r="G270" s="438" t="e">
        <f>#REF!</f>
        <v>#REF!</v>
      </c>
      <c r="H270" s="438" t="e">
        <f>#REF!</f>
        <v>#REF!</v>
      </c>
      <c r="I270" s="438" t="e">
        <f>#REF!</f>
        <v>#REF!</v>
      </c>
      <c r="J270" s="430" t="e">
        <f>#REF!</f>
        <v>#REF!</v>
      </c>
    </row>
    <row r="271" spans="2:10" x14ac:dyDescent="0.25">
      <c r="B271" s="24" t="s">
        <v>1872</v>
      </c>
      <c r="C271" s="24" t="s">
        <v>1605</v>
      </c>
      <c r="D271" s="24" t="s">
        <v>2095</v>
      </c>
      <c r="E271" s="24"/>
      <c r="F271" s="24" t="str">
        <f>'ADMON EQ'!C75</f>
        <v>Admon-Equipo Medida-Barraje de derivación-Transformador de tensión -cortacircuitos-seccionador-DPS monopolar N2-N3</v>
      </c>
      <c r="G271" s="438">
        <f>'ADMON EQ'!D75</f>
        <v>4166.6651372470451</v>
      </c>
      <c r="H271" s="438">
        <f>'ADMON EQ'!E75</f>
        <v>0</v>
      </c>
      <c r="I271" s="438">
        <f>'ADMON EQ'!F75</f>
        <v>20183.560017538373</v>
      </c>
      <c r="J271" s="430">
        <f>'ADMON EQ'!G75</f>
        <v>24350.225154785418</v>
      </c>
    </row>
    <row r="272" spans="2:10" x14ac:dyDescent="0.25">
      <c r="B272" s="24" t="s">
        <v>1872</v>
      </c>
      <c r="C272" s="24" t="s">
        <v>1605</v>
      </c>
      <c r="D272" s="24" t="s">
        <v>2095</v>
      </c>
      <c r="E272" s="24"/>
      <c r="F272" s="24" t="str">
        <f>'ADMON EQ'!C76</f>
        <v>Admon-Reconectador-seccionalizador-regulador-N2</v>
      </c>
      <c r="G272" s="438">
        <f>'ADMON EQ'!D76</f>
        <v>17569.437547585658</v>
      </c>
      <c r="H272" s="438">
        <f>'ADMON EQ'!E76</f>
        <v>0</v>
      </c>
      <c r="I272" s="438">
        <f>'ADMON EQ'!F76</f>
        <v>86462.29797668953</v>
      </c>
      <c r="J272" s="430">
        <f>'ADMON EQ'!G76</f>
        <v>104031.73552427519</v>
      </c>
    </row>
    <row r="273" spans="2:10" x14ac:dyDescent="0.25">
      <c r="B273" s="24" t="s">
        <v>1872</v>
      </c>
      <c r="C273" s="24" t="s">
        <v>1605</v>
      </c>
      <c r="D273" s="24" t="s">
        <v>2095</v>
      </c>
      <c r="E273" s="24"/>
      <c r="F273" s="24" t="str">
        <f>'ADMON EQ'!C77</f>
        <v>Admon-Interrutor-Transformador de tensión (pedestal)-N2</v>
      </c>
      <c r="G273" s="438">
        <f>'ADMON EQ'!D77</f>
        <v>14641.197956321381</v>
      </c>
      <c r="H273" s="438">
        <f>'ADMON EQ'!E77</f>
        <v>0</v>
      </c>
      <c r="I273" s="438">
        <f>'ADMON EQ'!F77</f>
        <v>37989.531249999993</v>
      </c>
      <c r="J273" s="430">
        <f>'ADMON EQ'!G77</f>
        <v>52630.729206321375</v>
      </c>
    </row>
    <row r="274" spans="2:10" x14ac:dyDescent="0.25">
      <c r="B274" s="24" t="s">
        <v>1872</v>
      </c>
      <c r="C274" s="24" t="s">
        <v>1605</v>
      </c>
      <c r="D274" s="24" t="s">
        <v>2095</v>
      </c>
      <c r="E274" s="24"/>
      <c r="F274" s="24" t="str">
        <f>'ADMON EQ'!C78</f>
        <v>Admon-Banco de condensadores-cortacircuitos-seccionador-DPS juego N2-N3</v>
      </c>
      <c r="G274" s="438">
        <f>'ADMON EQ'!D78</f>
        <v>16666.66054898818</v>
      </c>
      <c r="H274" s="438">
        <f>'ADMON EQ'!E78</f>
        <v>0</v>
      </c>
      <c r="I274" s="438">
        <f>'ADMON EQ'!F78</f>
        <v>52308.369817397244</v>
      </c>
      <c r="J274" s="430">
        <f>'ADMON EQ'!G78</f>
        <v>68975.030366385428</v>
      </c>
    </row>
    <row r="275" spans="2:10" x14ac:dyDescent="0.25">
      <c r="B275" s="24" t="s">
        <v>1872</v>
      </c>
      <c r="C275" s="24" t="s">
        <v>1605</v>
      </c>
      <c r="D275" s="24" t="s">
        <v>2095</v>
      </c>
      <c r="E275" s="24"/>
      <c r="F275" s="24" t="str">
        <f>'ADMON EQ'!C79</f>
        <v>Admon-Reconectador-seccionalizador-regulador - N3</v>
      </c>
      <c r="G275" s="438">
        <f>'ADMON EQ'!D79</f>
        <v>20833.325686235228</v>
      </c>
      <c r="H275" s="438">
        <f>'ADMON EQ'!E79</f>
        <v>0</v>
      </c>
      <c r="I275" s="438">
        <f>'ADMON EQ'!F79</f>
        <v>117693.83208914381</v>
      </c>
      <c r="J275" s="430">
        <f>'ADMON EQ'!G79</f>
        <v>138527.15777537902</v>
      </c>
    </row>
    <row r="276" spans="2:10" x14ac:dyDescent="0.25">
      <c r="B276" s="24" t="s">
        <v>1872</v>
      </c>
      <c r="C276" s="24" t="s">
        <v>1605</v>
      </c>
      <c r="D276" s="24" t="s">
        <v>2095</v>
      </c>
      <c r="E276" s="24"/>
      <c r="F276" s="24" t="str">
        <f>'ADMON EQ'!C80</f>
        <v>Admon-Transformador de tensión (pedestal) - n4</v>
      </c>
      <c r="G276" s="438">
        <f>'ADMON EQ'!D80</f>
        <v>29282.395912642758</v>
      </c>
      <c r="H276" s="438">
        <f>'ADMON EQ'!E80</f>
        <v>0</v>
      </c>
      <c r="I276" s="438">
        <f>'ADMON EQ'!F80</f>
        <v>76014.256332937526</v>
      </c>
      <c r="J276" s="430">
        <f>'ADMON EQ'!G80</f>
        <v>105296.65224558028</v>
      </c>
    </row>
    <row r="277" spans="2:10" x14ac:dyDescent="0.25">
      <c r="B277" s="24" t="s">
        <v>1872</v>
      </c>
      <c r="C277" s="24" t="s">
        <v>1605</v>
      </c>
      <c r="D277" s="24" t="s">
        <v>2095</v>
      </c>
      <c r="E277" s="24"/>
      <c r="F277" s="24" t="str">
        <f>'ADMON EQ'!C81</f>
        <v>Admon-Transformador de tensión (pedestal) - N3</v>
      </c>
      <c r="G277" s="438">
        <f>'ADMON EQ'!D81</f>
        <v>27777.767581646967</v>
      </c>
      <c r="H277" s="438">
        <f>'ADMON EQ'!E81</f>
        <v>0</v>
      </c>
      <c r="I277" s="438">
        <f>'ADMON EQ'!F81</f>
        <v>32558.201664878608</v>
      </c>
      <c r="J277" s="430">
        <f>'ADMON EQ'!G81</f>
        <v>60335.969246525579</v>
      </c>
    </row>
    <row r="278" spans="2:10" x14ac:dyDescent="0.25">
      <c r="B278" s="24" t="s">
        <v>1872</v>
      </c>
      <c r="C278" s="24" t="s">
        <v>1605</v>
      </c>
      <c r="D278" s="24" t="s">
        <v>2095</v>
      </c>
      <c r="E278" s="24"/>
      <c r="F278" s="24" t="str">
        <f>'ADMON EQ'!C82</f>
        <v>Admon-Interface de Usuario (IHM)-Unidad Terminal Remota</v>
      </c>
      <c r="G278" s="438">
        <f>'ADMON EQ'!D82</f>
        <v>161830.38243080291</v>
      </c>
      <c r="H278" s="438">
        <f>'ADMON EQ'!E82</f>
        <v>0</v>
      </c>
      <c r="I278" s="438">
        <f>'ADMON EQ'!F82</f>
        <v>482773.70142196416</v>
      </c>
      <c r="J278" s="430">
        <f>'ADMON EQ'!G82</f>
        <v>644604.08385276701</v>
      </c>
    </row>
    <row r="279" spans="2:10" x14ac:dyDescent="0.25">
      <c r="B279" s="24" t="s">
        <v>1872</v>
      </c>
      <c r="C279" s="24" t="s">
        <v>1605</v>
      </c>
      <c r="D279" s="24" t="s">
        <v>2095</v>
      </c>
      <c r="E279" s="24"/>
      <c r="F279" s="24" t="str">
        <f>'ADMON EQ'!C83</f>
        <v>Admon-CORTACIRCUITOS-CUCHILLAS PARA OPERACIÓN-PARARRAYOS-SECCIONADORES</v>
      </c>
      <c r="G279" s="438">
        <f>'ADMON EQ'!D83</f>
        <v>46415.312121819283</v>
      </c>
      <c r="H279" s="438">
        <f>'ADMON EQ'!E83</f>
        <v>0</v>
      </c>
      <c r="I279" s="438">
        <f>'ADMON EQ'!F83</f>
        <v>84914.008643432753</v>
      </c>
      <c r="J279" s="430">
        <f>'ADMON EQ'!G83</f>
        <v>131329.32076525205</v>
      </c>
    </row>
    <row r="280" spans="2:10" x14ac:dyDescent="0.25">
      <c r="B280" s="24" t="s">
        <v>1872</v>
      </c>
      <c r="C280" s="24" t="s">
        <v>1605</v>
      </c>
      <c r="D280" s="24" t="s">
        <v>2095</v>
      </c>
      <c r="E280" s="24"/>
      <c r="F280" s="24" t="str">
        <f>'ADMON EQ'!C84</f>
        <v>Admon-Reconectador 15 kV 100 A Monofásico + control</v>
      </c>
      <c r="G280" s="438">
        <f>'ADMON EQ'!D84</f>
        <v>87847.187737928296</v>
      </c>
      <c r="H280" s="438">
        <f>'ADMON EQ'!E84</f>
        <v>0</v>
      </c>
      <c r="I280" s="438">
        <f>'ADMON EQ'!F84</f>
        <v>121101.36010523024</v>
      </c>
      <c r="J280" s="430">
        <f>'ADMON EQ'!G84</f>
        <v>121101.36010523024</v>
      </c>
    </row>
    <row r="281" spans="2:10" x14ac:dyDescent="0.25">
      <c r="B281" s="24" t="s">
        <v>1872</v>
      </c>
      <c r="C281" s="24" t="s">
        <v>1605</v>
      </c>
      <c r="D281" s="24" t="s">
        <v>2095</v>
      </c>
      <c r="E281" s="24"/>
      <c r="F281" s="24" t="str">
        <f>'ADMON EQ'!C85</f>
        <v>Admon-Banco de condensadores N2</v>
      </c>
      <c r="G281" s="438">
        <f>'ADMON EQ'!D85</f>
        <v>8333.3302744940902</v>
      </c>
      <c r="H281" s="438">
        <f>'ADMON EQ'!E85</f>
        <v>0</v>
      </c>
      <c r="I281" s="438">
        <f>'ADMON EQ'!F85</f>
        <v>40367.120035076747</v>
      </c>
      <c r="J281" s="430">
        <f>'ADMON EQ'!G85</f>
        <v>48700.450309570835</v>
      </c>
    </row>
    <row r="282" spans="2:10" x14ac:dyDescent="0.25">
      <c r="B282" s="24">
        <v>500</v>
      </c>
      <c r="C282" s="24" t="s">
        <v>2064</v>
      </c>
      <c r="D282" s="24" t="s">
        <v>2097</v>
      </c>
      <c r="E282" s="24" t="s">
        <v>2118</v>
      </c>
      <c r="F282" s="24" t="str">
        <f>'ObCi Trans'!C68</f>
        <v>CIMENTACIÓN TRANSFORMADOR DE POTENCIA 500 kV &lt; 300 MVA</v>
      </c>
      <c r="G282" s="438">
        <f>'ObCi Trans'!D68</f>
        <v>2749755.0186816272</v>
      </c>
      <c r="H282" s="438">
        <f>'ObCi Trans'!E68</f>
        <v>39317067.199726649</v>
      </c>
      <c r="I282" s="438">
        <f>'ObCi Trans'!F68</f>
        <v>8229279.6361487135</v>
      </c>
      <c r="J282" s="430">
        <f>'ObCi Trans'!G68</f>
        <v>50296101.854556993</v>
      </c>
    </row>
    <row r="283" spans="2:10" x14ac:dyDescent="0.25">
      <c r="B283" s="24">
        <v>500</v>
      </c>
      <c r="C283" s="24" t="s">
        <v>2064</v>
      </c>
      <c r="D283" s="24" t="s">
        <v>2097</v>
      </c>
      <c r="E283" s="24" t="s">
        <v>2118</v>
      </c>
      <c r="F283" s="24" t="str">
        <f>'ObCi Trans'!C69</f>
        <v>CIMENTACIÓN TRANSFORMADOR DE POTENCIA 500 kV 300 &lt;MVA&lt;450</v>
      </c>
      <c r="G283" s="438">
        <f>'ObCi Trans'!D69</f>
        <v>2768275.9547453392</v>
      </c>
      <c r="H283" s="438">
        <f>'ObCi Trans'!E69</f>
        <v>44044211.21593105</v>
      </c>
      <c r="I283" s="438">
        <f>'ObCi Trans'!F69</f>
        <v>8229279.6361487135</v>
      </c>
      <c r="J283" s="430">
        <f>'ObCi Trans'!G69</f>
        <v>55041766.806825101</v>
      </c>
    </row>
    <row r="284" spans="2:10" x14ac:dyDescent="0.25">
      <c r="B284" s="24">
        <v>500</v>
      </c>
      <c r="C284" s="24" t="s">
        <v>2064</v>
      </c>
      <c r="D284" s="24" t="s">
        <v>2097</v>
      </c>
      <c r="E284" s="24" t="s">
        <v>2118</v>
      </c>
      <c r="F284" s="24" t="str">
        <f>'ObCi Trans'!C70</f>
        <v>CIMENTACIÓN TRANSFORMADOR DE POTENCIA 500 kV &gt; 450 MVA</v>
      </c>
      <c r="G284" s="438">
        <f>'ObCi Trans'!D70</f>
        <v>2794153.9892861526</v>
      </c>
      <c r="H284" s="438">
        <f>'ObCi Trans'!E70</f>
        <v>50333033.921360858</v>
      </c>
      <c r="I284" s="438">
        <f>'ObCi Trans'!F70</f>
        <v>9366624.7995394953</v>
      </c>
      <c r="J284" s="430">
        <f>'ObCi Trans'!G70</f>
        <v>62493812.710186511</v>
      </c>
    </row>
    <row r="285" spans="2:10" x14ac:dyDescent="0.25">
      <c r="B285" s="24">
        <v>230</v>
      </c>
      <c r="C285" s="24" t="s">
        <v>2064</v>
      </c>
      <c r="D285" s="24" t="s">
        <v>2097</v>
      </c>
      <c r="E285" s="24" t="s">
        <v>2118</v>
      </c>
      <c r="F285" s="24" t="str">
        <f>'ObCi Trans'!C80</f>
        <v>BASE PARA TRANSFORMADOR DE POTENCIAL CCV 245KV &lt; 40 MVA</v>
      </c>
      <c r="G285" s="438">
        <f>'ObCi Trans'!D80</f>
        <v>2956509.4195984779</v>
      </c>
      <c r="H285" s="438">
        <f>'ObCi Trans'!E80</f>
        <v>23505221.151785828</v>
      </c>
      <c r="I285" s="438">
        <f>'ObCi Trans'!F80</f>
        <v>7780998.4632161129</v>
      </c>
      <c r="J285" s="430">
        <f>'ObCi Trans'!G80</f>
        <v>34242729.034600422</v>
      </c>
    </row>
    <row r="286" spans="2:10" x14ac:dyDescent="0.25">
      <c r="B286" s="24">
        <v>230</v>
      </c>
      <c r="C286" s="24" t="s">
        <v>2064</v>
      </c>
      <c r="D286" s="24" t="s">
        <v>2097</v>
      </c>
      <c r="E286" s="24" t="s">
        <v>2118</v>
      </c>
      <c r="F286" s="24" t="str">
        <f>'ObCi Trans'!C81</f>
        <v>BASE PARA TRANSFORMADOR DE POTENCIAL CCV 245KV  40 &lt; MVA &lt; 90</v>
      </c>
      <c r="G286" s="438">
        <f>'ObCi Trans'!D81</f>
        <v>2981172.7007307163</v>
      </c>
      <c r="H286" s="438">
        <f>'ObCi Trans'!E81</f>
        <v>36979357.860169202</v>
      </c>
      <c r="I286" s="438">
        <f>'ObCi Trans'!F81</f>
        <v>7780998.4632161129</v>
      </c>
      <c r="J286" s="430">
        <f>'ObCi Trans'!G81</f>
        <v>47741529.024116032</v>
      </c>
    </row>
    <row r="287" spans="2:10" x14ac:dyDescent="0.25">
      <c r="B287" s="24">
        <v>230</v>
      </c>
      <c r="C287" s="24" t="s">
        <v>2064</v>
      </c>
      <c r="D287" s="24" t="s">
        <v>2097</v>
      </c>
      <c r="E287" s="24" t="s">
        <v>2118</v>
      </c>
      <c r="F287" s="24" t="str">
        <f>'ObCi Trans'!C82</f>
        <v>BASE PARA TRANSFORMADOR DE POTENCIAL CCV 245KV 90 &lt; MVA &lt; 120</v>
      </c>
      <c r="G287" s="438">
        <f>'ObCi Trans'!D82</f>
        <v>1218714.6460876563</v>
      </c>
      <c r="H287" s="438">
        <f>'ObCi Trans'!E82</f>
        <v>42451752.21199178</v>
      </c>
      <c r="I287" s="438">
        <f>'ObCi Trans'!F82</f>
        <v>8854303.4590450972</v>
      </c>
      <c r="J287" s="430">
        <f>'ObCi Trans'!G82</f>
        <v>52524770.317124531</v>
      </c>
    </row>
    <row r="288" spans="2:10" x14ac:dyDescent="0.25">
      <c r="B288" s="24">
        <v>230</v>
      </c>
      <c r="C288" s="24" t="s">
        <v>2064</v>
      </c>
      <c r="D288" s="24" t="s">
        <v>2097</v>
      </c>
      <c r="E288" s="24" t="s">
        <v>2118</v>
      </c>
      <c r="F288" s="24" t="str">
        <f>'ObCi Trans'!C83</f>
        <v>BASE PARA TRANSFORMADOR DE POTENCIAL CCV 245KV &gt;120 MVA</v>
      </c>
      <c r="G288" s="438">
        <f>'ObCi Trans'!D83</f>
        <v>136173.9280773222</v>
      </c>
      <c r="H288" s="438">
        <f>'ObCi Trans'!E83</f>
        <v>47947251.484226428</v>
      </c>
      <c r="I288" s="438">
        <f>'ObCi Trans'!F83</f>
        <v>8854303.4590450972</v>
      </c>
      <c r="J288" s="430">
        <f>'ObCi Trans'!G83</f>
        <v>56937728.87134885</v>
      </c>
    </row>
    <row r="289" spans="2:10" x14ac:dyDescent="0.25">
      <c r="B289" s="24" t="s">
        <v>1872</v>
      </c>
      <c r="C289" s="24" t="s">
        <v>2064</v>
      </c>
      <c r="D289" s="24" t="s">
        <v>2097</v>
      </c>
      <c r="E289" s="24" t="s">
        <v>2118</v>
      </c>
      <c r="F289" s="24" t="str">
        <f>'ObCi Trans'!C96</f>
        <v>BASE PARA TRANSFORMADOR DE POTENCIAL 34,5 kV &lt; 15 MVA</v>
      </c>
      <c r="G289" s="438">
        <f>'ObCi Trans'!D96</f>
        <v>668419.0990182329</v>
      </c>
      <c r="H289" s="438">
        <f>'ObCi Trans'!E96</f>
        <v>10213026.969891626</v>
      </c>
      <c r="I289" s="438">
        <f>'ObCi Trans'!F96</f>
        <v>7546617.9073545337</v>
      </c>
      <c r="J289" s="430">
        <f>'ObCi Trans'!G96</f>
        <v>18428063.976264395</v>
      </c>
    </row>
    <row r="290" spans="2:10" x14ac:dyDescent="0.25">
      <c r="B290" s="24" t="s">
        <v>1872</v>
      </c>
      <c r="C290" s="24" t="s">
        <v>2064</v>
      </c>
      <c r="D290" s="24" t="s">
        <v>2097</v>
      </c>
      <c r="E290" s="24" t="s">
        <v>2118</v>
      </c>
      <c r="F290" s="24" t="str">
        <f>'ObCi Trans'!C97</f>
        <v>BASE PARA TRANSFORMADOR DE POTENCIAL 34,5 kV &gt; 15 MVA</v>
      </c>
      <c r="G290" s="438">
        <f>'ObCi Trans'!D97</f>
        <v>993574.91754758125</v>
      </c>
      <c r="H290" s="438">
        <f>'ObCi Trans'!E97</f>
        <v>15853897.057188349</v>
      </c>
      <c r="I290" s="438">
        <f>'ObCi Trans'!F97</f>
        <v>197971.86409599683</v>
      </c>
      <c r="J290" s="430">
        <f>'ObCi Trans'!G97</f>
        <v>17045443.838831928</v>
      </c>
    </row>
    <row r="291" spans="2:10" x14ac:dyDescent="0.25">
      <c r="B291" s="24" t="e">
        <f>'Montaje Trans'!#REF!</f>
        <v>#REF!</v>
      </c>
      <c r="C291" s="24" t="s">
        <v>2064</v>
      </c>
      <c r="D291" s="24" t="s">
        <v>2093</v>
      </c>
      <c r="E291" s="24" t="s">
        <v>2118</v>
      </c>
      <c r="F291" s="24" t="e">
        <f>'Montaje Trans'!#REF!</f>
        <v>#REF!</v>
      </c>
      <c r="G291" s="438"/>
      <c r="H291" s="438"/>
      <c r="I291" s="438"/>
      <c r="J291" s="430" t="e">
        <f>'Montaje Trans'!#REF!</f>
        <v>#REF!</v>
      </c>
    </row>
    <row r="292" spans="2:10" x14ac:dyDescent="0.25">
      <c r="B292" s="24" t="e">
        <f>'Montaje Trans'!#REF!</f>
        <v>#REF!</v>
      </c>
      <c r="C292" s="24" t="s">
        <v>2064</v>
      </c>
      <c r="D292" s="24" t="s">
        <v>2093</v>
      </c>
      <c r="E292" s="24" t="s">
        <v>2118</v>
      </c>
      <c r="F292" s="24" t="e">
        <f>'Montaje Trans'!#REF!</f>
        <v>#REF!</v>
      </c>
      <c r="G292" s="438"/>
      <c r="H292" s="438"/>
      <c r="I292" s="438"/>
      <c r="J292" s="430" t="e">
        <f>'Montaje Trans'!#REF!</f>
        <v>#REF!</v>
      </c>
    </row>
    <row r="293" spans="2:10" x14ac:dyDescent="0.25">
      <c r="B293" s="24" t="e">
        <f>'Montaje Trans'!#REF!</f>
        <v>#REF!</v>
      </c>
      <c r="C293" s="24" t="s">
        <v>2064</v>
      </c>
      <c r="D293" s="24" t="s">
        <v>2093</v>
      </c>
      <c r="E293" s="24" t="s">
        <v>2118</v>
      </c>
      <c r="F293" s="24" t="e">
        <f>'Montaje Trans'!#REF!</f>
        <v>#REF!</v>
      </c>
      <c r="G293" s="438"/>
      <c r="H293" s="438"/>
      <c r="I293" s="438"/>
      <c r="J293" s="430" t="e">
        <f>'Montaje Trans'!#REF!</f>
        <v>#REF!</v>
      </c>
    </row>
    <row r="294" spans="2:10" x14ac:dyDescent="0.25">
      <c r="B294" s="24" t="e">
        <f>'Montaje Trans'!#REF!</f>
        <v>#REF!</v>
      </c>
      <c r="C294" s="24" t="s">
        <v>2064</v>
      </c>
      <c r="D294" s="24" t="s">
        <v>2093</v>
      </c>
      <c r="E294" s="24" t="s">
        <v>2118</v>
      </c>
      <c r="F294" s="24" t="e">
        <f>'Montaje Trans'!#REF!</f>
        <v>#REF!</v>
      </c>
      <c r="G294" s="438"/>
      <c r="H294" s="438"/>
      <c r="I294" s="438"/>
      <c r="J294" s="430" t="e">
        <f>'Montaje Trans'!#REF!</f>
        <v>#REF!</v>
      </c>
    </row>
    <row r="295" spans="2:10" x14ac:dyDescent="0.25">
      <c r="B295" s="24">
        <f>'Montaje Trans'!D10</f>
        <v>500</v>
      </c>
      <c r="C295" s="24" t="s">
        <v>2064</v>
      </c>
      <c r="D295" s="24" t="s">
        <v>2093</v>
      </c>
      <c r="E295" s="24" t="s">
        <v>2118</v>
      </c>
      <c r="F295" s="24" t="str">
        <f>'Montaje Trans'!C10</f>
        <v>Autotransformador monofásico (OLTC) lado de alta en el 500 kV capacidad final 50 MVA a 100 MVA</v>
      </c>
      <c r="G295" s="438"/>
      <c r="H295" s="438"/>
      <c r="I295" s="438"/>
      <c r="J295" s="430">
        <f>'Montaje Trans'!E10</f>
        <v>144906891.47612333</v>
      </c>
    </row>
    <row r="296" spans="2:10" x14ac:dyDescent="0.25">
      <c r="B296" s="24">
        <f>'Montaje Trans'!D11</f>
        <v>500</v>
      </c>
      <c r="C296" s="24" t="s">
        <v>2064</v>
      </c>
      <c r="D296" s="24" t="s">
        <v>2093</v>
      </c>
      <c r="E296" s="24" t="s">
        <v>2118</v>
      </c>
      <c r="F296" s="24" t="str">
        <f>'Montaje Trans'!C11</f>
        <v>Autotransformador monofásico (OLTC) lado de alta en el 500 kV capacidad final 100 MVA a 150 MVA</v>
      </c>
      <c r="G296" s="438"/>
      <c r="H296" s="438"/>
      <c r="I296" s="438"/>
      <c r="J296" s="430">
        <f>'Montaje Trans'!E11</f>
        <v>217105255.39005297</v>
      </c>
    </row>
    <row r="297" spans="2:10" x14ac:dyDescent="0.25">
      <c r="B297" s="24">
        <f>'Montaje Trans'!D12</f>
        <v>500</v>
      </c>
      <c r="C297" s="24" t="s">
        <v>2064</v>
      </c>
      <c r="D297" s="24" t="s">
        <v>2093</v>
      </c>
      <c r="E297" s="24" t="s">
        <v>2118</v>
      </c>
      <c r="F297" s="24" t="str">
        <f>'Montaje Trans'!C12</f>
        <v>Autotransformador monofásico (OLTC) lado de alta en el 500 kV capacidad final mayor o igual a 150 MVA</v>
      </c>
      <c r="G297" s="438"/>
      <c r="H297" s="438"/>
      <c r="I297" s="438"/>
      <c r="J297" s="430">
        <f>'Montaje Trans'!E12</f>
        <v>288148930.08203518</v>
      </c>
    </row>
    <row r="298" spans="2:10" x14ac:dyDescent="0.25">
      <c r="B298" s="24" t="e">
        <f>'Montaje Trans'!#REF!</f>
        <v>#REF!</v>
      </c>
      <c r="C298" s="24" t="s">
        <v>2064</v>
      </c>
      <c r="D298" s="24" t="s">
        <v>2093</v>
      </c>
      <c r="E298" s="24" t="s">
        <v>2118</v>
      </c>
      <c r="F298" s="24" t="e">
        <f>'Montaje Trans'!#REF!</f>
        <v>#REF!</v>
      </c>
      <c r="G298" s="438"/>
      <c r="H298" s="438"/>
      <c r="I298" s="438"/>
      <c r="J298" s="430" t="e">
        <f>'Montaje Trans'!#REF!</f>
        <v>#REF!</v>
      </c>
    </row>
    <row r="299" spans="2:10" x14ac:dyDescent="0.25">
      <c r="B299" s="24" t="e">
        <f>'Montaje Trans'!#REF!</f>
        <v>#REF!</v>
      </c>
      <c r="C299" s="24" t="s">
        <v>2064</v>
      </c>
      <c r="D299" s="24" t="s">
        <v>2093</v>
      </c>
      <c r="E299" s="24" t="s">
        <v>2118</v>
      </c>
      <c r="F299" s="24" t="e">
        <f>'Montaje Trans'!#REF!</f>
        <v>#REF!</v>
      </c>
      <c r="G299" s="438"/>
      <c r="H299" s="438"/>
      <c r="I299" s="438"/>
      <c r="J299" s="430" t="e">
        <f>'Montaje Trans'!#REF!</f>
        <v>#REF!</v>
      </c>
    </row>
    <row r="300" spans="2:10" x14ac:dyDescent="0.25">
      <c r="B300" s="24" t="e">
        <f>'Montaje Trans'!#REF!</f>
        <v>#REF!</v>
      </c>
      <c r="C300" s="24" t="s">
        <v>2064</v>
      </c>
      <c r="D300" s="24" t="s">
        <v>2093</v>
      </c>
      <c r="E300" s="24" t="s">
        <v>2118</v>
      </c>
      <c r="F300" s="24" t="e">
        <f>'Montaje Trans'!#REF!</f>
        <v>#REF!</v>
      </c>
      <c r="G300" s="438"/>
      <c r="H300" s="438"/>
      <c r="I300" s="438"/>
      <c r="J300" s="430" t="e">
        <f>'Montaje Trans'!#REF!</f>
        <v>#REF!</v>
      </c>
    </row>
    <row r="301" spans="2:10" x14ac:dyDescent="0.25">
      <c r="B301" s="24">
        <f>'Montaje Trans'!D13</f>
        <v>230</v>
      </c>
      <c r="C301" s="24" t="s">
        <v>2064</v>
      </c>
      <c r="D301" s="24" t="s">
        <v>2093</v>
      </c>
      <c r="E301" s="24" t="s">
        <v>2118</v>
      </c>
      <c r="F301" s="24" t="str">
        <f>'Montaje Trans'!C13</f>
        <v>Transformador trifásico (OLTC) de conexión al STN capacidad final de hasta 10 MVA</v>
      </c>
      <c r="G301" s="438"/>
      <c r="H301" s="438"/>
      <c r="I301" s="438"/>
      <c r="J301" s="430">
        <f>'Montaje Trans'!E13</f>
        <v>31221431.24825228</v>
      </c>
    </row>
    <row r="302" spans="2:10" x14ac:dyDescent="0.25">
      <c r="B302" s="24">
        <f>'Montaje Trans'!D14</f>
        <v>230</v>
      </c>
      <c r="C302" s="24" t="s">
        <v>2064</v>
      </c>
      <c r="D302" s="24" t="s">
        <v>2093</v>
      </c>
      <c r="E302" s="24" t="s">
        <v>2118</v>
      </c>
      <c r="F302" s="24" t="str">
        <f>'Montaje Trans'!C14</f>
        <v>Transformador trifásico (OLTC) de conexión al STN capacidad final de 11 a 20 MVA</v>
      </c>
      <c r="G302" s="438"/>
      <c r="H302" s="438"/>
      <c r="I302" s="438"/>
      <c r="J302" s="430">
        <f>'Montaje Trans'!E14</f>
        <v>35990311.648385383</v>
      </c>
    </row>
    <row r="303" spans="2:10" x14ac:dyDescent="0.25">
      <c r="B303" s="24">
        <f>'Montaje Trans'!D15</f>
        <v>230</v>
      </c>
      <c r="C303" s="24" t="s">
        <v>2064</v>
      </c>
      <c r="D303" s="24" t="s">
        <v>2093</v>
      </c>
      <c r="E303" s="24" t="s">
        <v>2118</v>
      </c>
      <c r="F303" s="24" t="str">
        <f>'Montaje Trans'!C15</f>
        <v>Transformador trifásico (OLTC) de conexión al STN capacidad final de 21 a 40 MVA</v>
      </c>
      <c r="G303" s="438"/>
      <c r="H303" s="438"/>
      <c r="I303" s="438"/>
      <c r="J303" s="430">
        <f>'Montaje Trans'!E15</f>
        <v>45972930.054231547</v>
      </c>
    </row>
    <row r="304" spans="2:10" x14ac:dyDescent="0.25">
      <c r="B304" s="24">
        <f>'Montaje Trans'!D16</f>
        <v>230</v>
      </c>
      <c r="C304" s="24" t="s">
        <v>2064</v>
      </c>
      <c r="D304" s="24" t="s">
        <v>2093</v>
      </c>
      <c r="E304" s="24" t="s">
        <v>2118</v>
      </c>
      <c r="F304" s="24" t="str">
        <f>'Montaje Trans'!C16</f>
        <v>Transformador trifásico (OLTC) de conexión al STN capacidad final de 41 a 50 MVA</v>
      </c>
      <c r="G304" s="438"/>
      <c r="H304" s="438"/>
      <c r="I304" s="438"/>
      <c r="J304" s="430">
        <f>'Montaje Trans'!E16</f>
        <v>53105777.29696621</v>
      </c>
    </row>
    <row r="305" spans="2:10" x14ac:dyDescent="0.25">
      <c r="B305" s="24">
        <f>'Montaje Trans'!D17</f>
        <v>230</v>
      </c>
      <c r="C305" s="24" t="s">
        <v>2064</v>
      </c>
      <c r="D305" s="24" t="s">
        <v>2093</v>
      </c>
      <c r="E305" s="24" t="s">
        <v>2118</v>
      </c>
      <c r="F305" s="24" t="str">
        <f>'Montaje Trans'!C17</f>
        <v>Transformador trifásico (OLTC) de conexión al STN capacidad final de 51 a 60 MVA</v>
      </c>
      <c r="G305" s="438"/>
      <c r="H305" s="438"/>
      <c r="I305" s="438"/>
      <c r="J305" s="430">
        <f>'Montaje Trans'!E17</f>
        <v>57050956.824812979</v>
      </c>
    </row>
    <row r="306" spans="2:10" x14ac:dyDescent="0.25">
      <c r="B306" s="24">
        <f>'Montaje Trans'!D18</f>
        <v>230</v>
      </c>
      <c r="C306" s="24" t="s">
        <v>2064</v>
      </c>
      <c r="D306" s="24" t="s">
        <v>2093</v>
      </c>
      <c r="E306" s="24" t="s">
        <v>2118</v>
      </c>
      <c r="F306" s="24" t="str">
        <f>'Montaje Trans'!C18</f>
        <v>Transformador trifásico (OLTC) de conexión al STN capacidad final de 61 a 90 MVA</v>
      </c>
      <c r="G306" s="438"/>
      <c r="H306" s="438"/>
      <c r="I306" s="438"/>
      <c r="J306" s="430">
        <f>'Montaje Trans'!E18</f>
        <v>63755442.747298442</v>
      </c>
    </row>
    <row r="307" spans="2:10" x14ac:dyDescent="0.25">
      <c r="B307" s="24">
        <f>'Montaje Trans'!D19</f>
        <v>230</v>
      </c>
      <c r="C307" s="24" t="s">
        <v>2064</v>
      </c>
      <c r="D307" s="24" t="s">
        <v>2093</v>
      </c>
      <c r="E307" s="24" t="s">
        <v>2118</v>
      </c>
      <c r="F307" s="24" t="str">
        <f>'Montaje Trans'!C19</f>
        <v>Transformador trifásico (OLTC) de conexión al STN capacidad final de 91 a 100 MVA</v>
      </c>
      <c r="G307" s="438"/>
      <c r="H307" s="438"/>
      <c r="I307" s="438"/>
      <c r="J307" s="430">
        <f>'Montaje Trans'!E19</f>
        <v>69409454.603714585</v>
      </c>
    </row>
    <row r="308" spans="2:10" x14ac:dyDescent="0.25">
      <c r="B308" s="24">
        <f>'Montaje Trans'!D20</f>
        <v>230</v>
      </c>
      <c r="C308" s="24" t="s">
        <v>2064</v>
      </c>
      <c r="D308" s="24" t="s">
        <v>2093</v>
      </c>
      <c r="E308" s="24" t="s">
        <v>2118</v>
      </c>
      <c r="F308" s="24" t="str">
        <f>'Montaje Trans'!C20</f>
        <v>Transformador trifásico (OLTC) de conexión al STN capacidad final de 101 a 120 MVA</v>
      </c>
      <c r="G308" s="438"/>
      <c r="H308" s="438"/>
      <c r="I308" s="438"/>
      <c r="J308" s="430">
        <f>'Montaje Trans'!E20</f>
        <v>73174060.274499029</v>
      </c>
    </row>
    <row r="309" spans="2:10" x14ac:dyDescent="0.25">
      <c r="B309" s="24">
        <f>'Montaje Trans'!D21</f>
        <v>230</v>
      </c>
      <c r="C309" s="24" t="s">
        <v>2064</v>
      </c>
      <c r="D309" s="24" t="s">
        <v>2093</v>
      </c>
      <c r="E309" s="24" t="s">
        <v>2118</v>
      </c>
      <c r="F309" s="24" t="str">
        <f>'Montaje Trans'!C21</f>
        <v>Transformador trifásico (OLTC) de conexión al STN capacidad final de 121 a 150 MVA</v>
      </c>
      <c r="G309" s="438"/>
      <c r="H309" s="438"/>
      <c r="I309" s="438"/>
      <c r="J309" s="430">
        <f>'Montaje Trans'!E21</f>
        <v>78789406.090223834</v>
      </c>
    </row>
    <row r="310" spans="2:10" x14ac:dyDescent="0.25">
      <c r="B310" s="24">
        <f>'Montaje Trans'!D22</f>
        <v>230</v>
      </c>
      <c r="C310" s="24" t="s">
        <v>2064</v>
      </c>
      <c r="D310" s="24" t="s">
        <v>2093</v>
      </c>
      <c r="E310" s="24" t="s">
        <v>2118</v>
      </c>
      <c r="F310" s="24" t="str">
        <f>'Montaje Trans'!C22</f>
        <v>Transformador trifásico (OLTC) de conexión al STN capacidad final de 151 a 180 MVA</v>
      </c>
      <c r="G310" s="438"/>
      <c r="H310" s="438"/>
      <c r="I310" s="438"/>
      <c r="J310" s="430">
        <f>'Montaje Trans'!E22</f>
        <v>84724125.065687746</v>
      </c>
    </row>
    <row r="311" spans="2:10" x14ac:dyDescent="0.25">
      <c r="B311" s="24">
        <f>'Montaje Trans'!D23</f>
        <v>230</v>
      </c>
      <c r="C311" s="24" t="s">
        <v>2064</v>
      </c>
      <c r="D311" s="24" t="s">
        <v>2093</v>
      </c>
      <c r="E311" s="24" t="s">
        <v>2118</v>
      </c>
      <c r="F311" s="24" t="str">
        <f>'Montaje Trans'!C23</f>
        <v>AutoTransformador monofásico (OLTC) de conexión al STN capacidad final hasta 20 MVA</v>
      </c>
      <c r="G311" s="438"/>
      <c r="H311" s="438"/>
      <c r="I311" s="438"/>
      <c r="J311" s="430">
        <f>'Montaje Trans'!E23</f>
        <v>39031764.029572174</v>
      </c>
    </row>
    <row r="312" spans="2:10" x14ac:dyDescent="0.25">
      <c r="B312" s="24">
        <f>'Montaje Trans'!D24</f>
        <v>230</v>
      </c>
      <c r="C312" s="24" t="s">
        <v>2064</v>
      </c>
      <c r="D312" s="24" t="s">
        <v>2093</v>
      </c>
      <c r="E312" s="24" t="s">
        <v>2118</v>
      </c>
      <c r="F312" s="24" t="str">
        <f>'Montaje Trans'!C24</f>
        <v>AutoTransformador monofásico (OLTC) de conexión al STN capacidad final de 21 a 40 MVA</v>
      </c>
      <c r="G312" s="438"/>
      <c r="H312" s="438"/>
      <c r="I312" s="438"/>
      <c r="J312" s="430">
        <f>'Montaje Trans'!E24</f>
        <v>45053471.453146912</v>
      </c>
    </row>
    <row r="313" spans="2:10" x14ac:dyDescent="0.25">
      <c r="B313" s="24">
        <f>'Montaje Trans'!D25</f>
        <v>230</v>
      </c>
      <c r="C313" s="24" t="s">
        <v>2064</v>
      </c>
      <c r="D313" s="24" t="s">
        <v>2093</v>
      </c>
      <c r="E313" s="24" t="s">
        <v>2118</v>
      </c>
      <c r="F313" s="24" t="str">
        <f>'Montaje Trans'!C25</f>
        <v>AutoTransformador monofásico (OLTC) de conexión al STN capacidad final de 41 a 50 MVA</v>
      </c>
      <c r="G313" s="438"/>
      <c r="H313" s="438"/>
      <c r="I313" s="438"/>
      <c r="J313" s="430">
        <f>'Montaje Trans'!E25</f>
        <v>52043661.751026884</v>
      </c>
    </row>
    <row r="314" spans="2:10" x14ac:dyDescent="0.25">
      <c r="B314" s="24">
        <f>'Montaje Trans'!D26</f>
        <v>230</v>
      </c>
      <c r="C314" s="24" t="s">
        <v>2064</v>
      </c>
      <c r="D314" s="24" t="s">
        <v>2093</v>
      </c>
      <c r="E314" s="24" t="s">
        <v>2118</v>
      </c>
      <c r="F314" s="24" t="str">
        <f>'Montaje Trans'!C26</f>
        <v>AutoTransformador monofásico (OLTC) de conexión al STN capacidad final de 51 a 60 MVA</v>
      </c>
      <c r="G314" s="438"/>
      <c r="H314" s="438"/>
      <c r="I314" s="438"/>
      <c r="J314" s="430">
        <f>'Montaje Trans'!E26</f>
        <v>55909937.688316718</v>
      </c>
    </row>
    <row r="315" spans="2:10" x14ac:dyDescent="0.25">
      <c r="B315" s="24">
        <f>'Montaje Trans'!D27</f>
        <v>230</v>
      </c>
      <c r="C315" s="24" t="s">
        <v>2064</v>
      </c>
      <c r="D315" s="24" t="s">
        <v>2093</v>
      </c>
      <c r="E315" s="24" t="s">
        <v>2118</v>
      </c>
      <c r="F315" s="24" t="str">
        <f>'Montaje Trans'!C27</f>
        <v>AutoTransformador monofásico (OLTC) de conexión al STN capacidad final de 61 a 90 MVA</v>
      </c>
      <c r="G315" s="438"/>
      <c r="H315" s="438"/>
      <c r="I315" s="438"/>
      <c r="J315" s="430">
        <f>'Montaje Trans'!E27</f>
        <v>62480333.892352469</v>
      </c>
    </row>
    <row r="316" spans="2:10" x14ac:dyDescent="0.25">
      <c r="B316" s="24">
        <f>'Montaje Trans'!D28</f>
        <v>230</v>
      </c>
      <c r="C316" s="24" t="s">
        <v>2064</v>
      </c>
      <c r="D316" s="24" t="s">
        <v>2093</v>
      </c>
      <c r="E316" s="24" t="s">
        <v>2118</v>
      </c>
      <c r="F316" s="24" t="str">
        <f>'Montaje Trans'!C28</f>
        <v>AutoTransformador monofásico (OLTC) de conexión al STN capacidad final de 91 a 100 MVA</v>
      </c>
      <c r="G316" s="438"/>
      <c r="H316" s="438"/>
      <c r="I316" s="438"/>
      <c r="J316" s="430">
        <f>'Montaje Trans'!E28</f>
        <v>68021265.511640295</v>
      </c>
    </row>
    <row r="317" spans="2:10" x14ac:dyDescent="0.25">
      <c r="B317" s="24">
        <f>'Montaje Trans'!D29</f>
        <v>230</v>
      </c>
      <c r="C317" s="24" t="s">
        <v>2064</v>
      </c>
      <c r="D317" s="24" t="s">
        <v>2093</v>
      </c>
      <c r="E317" s="24" t="s">
        <v>2118</v>
      </c>
      <c r="F317" s="24" t="str">
        <f>'Montaje Trans'!C29</f>
        <v>AutoTransformador monofásico (OLTC) de conexión al STN capacidad final de 101 a 120 MVA</v>
      </c>
      <c r="G317" s="438"/>
      <c r="H317" s="438"/>
      <c r="I317" s="438"/>
      <c r="J317" s="430">
        <f>'Montaje Trans'!E29</f>
        <v>71710579.069009051</v>
      </c>
    </row>
    <row r="318" spans="2:10" x14ac:dyDescent="0.25">
      <c r="B318" s="24">
        <f>'Montaje Trans'!D30</f>
        <v>230</v>
      </c>
      <c r="C318" s="24" t="s">
        <v>2064</v>
      </c>
      <c r="D318" s="24" t="s">
        <v>2093</v>
      </c>
      <c r="E318" s="24" t="s">
        <v>2118</v>
      </c>
      <c r="F318" s="24" t="str">
        <f>'Montaje Trans'!C30</f>
        <v>AutoTransformador monofásico (OLTC) de conexión al STN capacidad final de 121 a 150 MVA</v>
      </c>
      <c r="G318" s="438"/>
      <c r="H318" s="438"/>
      <c r="I318" s="438"/>
      <c r="J318" s="430">
        <f>'Montaje Trans'!E30</f>
        <v>77213617.968419358</v>
      </c>
    </row>
    <row r="319" spans="2:10" x14ac:dyDescent="0.25">
      <c r="B319" s="24">
        <f>'Montaje Trans'!D31</f>
        <v>230</v>
      </c>
      <c r="C319" s="24" t="s">
        <v>2064</v>
      </c>
      <c r="D319" s="24" t="s">
        <v>2093</v>
      </c>
      <c r="E319" s="24" t="s">
        <v>2118</v>
      </c>
      <c r="F319" s="24" t="str">
        <f>'Montaje Trans'!C31</f>
        <v>Transformador tridevanado trifásico (OLTC) de conexión al STN capacidad final de hasta 20 MVA</v>
      </c>
      <c r="G319" s="438"/>
      <c r="H319" s="438"/>
      <c r="I319" s="438"/>
      <c r="J319" s="430">
        <f>'Montaje Trans'!E31</f>
        <v>41023180.561693206</v>
      </c>
    </row>
    <row r="320" spans="2:10" x14ac:dyDescent="0.25">
      <c r="B320" s="24">
        <f>'Montaje Trans'!D32</f>
        <v>230</v>
      </c>
      <c r="C320" s="24" t="s">
        <v>2064</v>
      </c>
      <c r="D320" s="24" t="s">
        <v>2093</v>
      </c>
      <c r="E320" s="24" t="s">
        <v>2118</v>
      </c>
      <c r="F320" s="24" t="str">
        <f>'Montaje Trans'!C32</f>
        <v>Transformador tridevanado trifásico (OLTC) de conexión al STN capacidad final de 21 a 40 MVA</v>
      </c>
      <c r="G320" s="438"/>
      <c r="H320" s="438"/>
      <c r="I320" s="438"/>
      <c r="J320" s="430">
        <f>'Montaje Trans'!E32</f>
        <v>47352117.955858491</v>
      </c>
    </row>
    <row r="321" spans="2:10" x14ac:dyDescent="0.25">
      <c r="B321" s="24">
        <f>'Montaje Trans'!D33</f>
        <v>230</v>
      </c>
      <c r="C321" s="24" t="s">
        <v>2064</v>
      </c>
      <c r="D321" s="24" t="s">
        <v>2093</v>
      </c>
      <c r="E321" s="24" t="s">
        <v>2118</v>
      </c>
      <c r="F321" s="24" t="str">
        <f>'Montaje Trans'!C33</f>
        <v>Transformador tridevanado trifásico (OLTC) de conexión al STN capacidad final de 41 a 50 MVA</v>
      </c>
      <c r="G321" s="438"/>
      <c r="H321" s="438"/>
      <c r="I321" s="438"/>
      <c r="J321" s="430">
        <f>'Montaje Trans'!E33</f>
        <v>54698950.615875199</v>
      </c>
    </row>
    <row r="322" spans="2:10" x14ac:dyDescent="0.25">
      <c r="B322" s="24">
        <f>'Montaje Trans'!D34</f>
        <v>230</v>
      </c>
      <c r="C322" s="24" t="s">
        <v>2064</v>
      </c>
      <c r="D322" s="24" t="s">
        <v>2093</v>
      </c>
      <c r="E322" s="24" t="s">
        <v>2118</v>
      </c>
      <c r="F322" s="24" t="str">
        <f>'Montaje Trans'!C34</f>
        <v>Transformador tridevanado trifásico (OLTC) de conexión al STN capacidad final de 51 a 60 MVA</v>
      </c>
      <c r="G322" s="438"/>
      <c r="H322" s="438"/>
      <c r="I322" s="438"/>
      <c r="J322" s="430">
        <f>'Montaje Trans'!E34</f>
        <v>58762485.52955737</v>
      </c>
    </row>
    <row r="323" spans="2:10" x14ac:dyDescent="0.25">
      <c r="B323" s="24">
        <f>'Montaje Trans'!D35</f>
        <v>230</v>
      </c>
      <c r="C323" s="24" t="s">
        <v>2064</v>
      </c>
      <c r="D323" s="24" t="s">
        <v>2093</v>
      </c>
      <c r="E323" s="24" t="s">
        <v>2118</v>
      </c>
      <c r="F323" s="24" t="str">
        <f>'Montaje Trans'!C35</f>
        <v>Transformador tridevanado trifásico (OLTC) de conexión al STN capacidad final de 61 a 90 MVA</v>
      </c>
      <c r="G323" s="438"/>
      <c r="H323" s="438"/>
      <c r="I323" s="438"/>
      <c r="J323" s="430">
        <f>'Montaje Trans'!E35</f>
        <v>65668106.029717393</v>
      </c>
    </row>
    <row r="324" spans="2:10" x14ac:dyDescent="0.25">
      <c r="B324" s="24">
        <f>'Montaje Trans'!D36</f>
        <v>230</v>
      </c>
      <c r="C324" s="24" t="s">
        <v>2064</v>
      </c>
      <c r="D324" s="24" t="s">
        <v>2093</v>
      </c>
      <c r="E324" s="24" t="s">
        <v>2118</v>
      </c>
      <c r="F324" s="24" t="str">
        <f>'Montaje Trans'!C36</f>
        <v>Transformador tridevanado trifásico (OLTC) de conexión al STN capacidad final de 91 a 120 MVA</v>
      </c>
      <c r="G324" s="438"/>
      <c r="H324" s="438"/>
      <c r="I324" s="438"/>
      <c r="J324" s="430">
        <f>'Montaje Trans'!E36</f>
        <v>74115865.952702999</v>
      </c>
    </row>
    <row r="325" spans="2:10" x14ac:dyDescent="0.25">
      <c r="B325" s="24">
        <f>'Montaje Trans'!D37</f>
        <v>230</v>
      </c>
      <c r="C325" s="24" t="s">
        <v>2064</v>
      </c>
      <c r="D325" s="24" t="s">
        <v>2093</v>
      </c>
      <c r="E325" s="24" t="s">
        <v>2118</v>
      </c>
      <c r="F325" s="24" t="str">
        <f>'Montaje Trans'!C37</f>
        <v>Transformador tridevanado trifásico (OLTC) de conexión al STN capacidad final de mas de 121 MVA</v>
      </c>
      <c r="G325" s="438"/>
      <c r="H325" s="438"/>
      <c r="I325" s="438"/>
      <c r="J325" s="430">
        <f>'Montaje Trans'!E37</f>
        <v>77772806.273893923</v>
      </c>
    </row>
    <row r="326" spans="2:10" x14ac:dyDescent="0.25">
      <c r="B326" s="24" t="str">
        <f>'Montaje Trans'!D38</f>
        <v>N4</v>
      </c>
      <c r="C326" s="24" t="s">
        <v>2064</v>
      </c>
      <c r="D326" s="24" t="s">
        <v>2093</v>
      </c>
      <c r="E326" s="24" t="s">
        <v>2118</v>
      </c>
      <c r="F326" s="24" t="str">
        <f>'Montaje Trans'!C38</f>
        <v>Transformador trifásico (OLTC) lado de alta en el nivel 4 capacidad final hasta 5 MVA</v>
      </c>
      <c r="G326" s="438"/>
      <c r="H326" s="438"/>
      <c r="I326" s="438"/>
      <c r="J326" s="430">
        <f>'Montaje Trans'!E38</f>
        <v>23795439.044076558</v>
      </c>
    </row>
    <row r="327" spans="2:10" x14ac:dyDescent="0.25">
      <c r="B327" s="24" t="str">
        <f>'Montaje Trans'!D39</f>
        <v>N4</v>
      </c>
      <c r="C327" s="24" t="s">
        <v>2064</v>
      </c>
      <c r="D327" s="24" t="s">
        <v>2093</v>
      </c>
      <c r="E327" s="24" t="s">
        <v>2118</v>
      </c>
      <c r="F327" s="24" t="str">
        <f>'Montaje Trans'!C39</f>
        <v>Transformador trifásico (OLTC) lado de alta en el nivel 4 capacidad final de 5 a 10 MVA</v>
      </c>
      <c r="G327" s="438"/>
      <c r="H327" s="438"/>
      <c r="I327" s="438"/>
      <c r="J327" s="430">
        <f>'Montaje Trans'!E39</f>
        <v>27392612.143540222</v>
      </c>
    </row>
    <row r="328" spans="2:10" x14ac:dyDescent="0.25">
      <c r="B328" s="24" t="str">
        <f>'Montaje Trans'!D40</f>
        <v>N4</v>
      </c>
      <c r="C328" s="24" t="s">
        <v>2064</v>
      </c>
      <c r="D328" s="24" t="s">
        <v>2093</v>
      </c>
      <c r="E328" s="24" t="s">
        <v>2118</v>
      </c>
      <c r="F328" s="24" t="str">
        <f>'Montaje Trans'!C40</f>
        <v>Transformador trifásico (OLTC) lado de alta en el nivel 4 capacidad final de 11 a 15 MVA</v>
      </c>
      <c r="G328" s="438"/>
      <c r="H328" s="438"/>
      <c r="I328" s="438"/>
      <c r="J328" s="430">
        <f>'Montaje Trans'!E40</f>
        <v>33199450.524006411</v>
      </c>
    </row>
    <row r="329" spans="2:10" x14ac:dyDescent="0.25">
      <c r="B329" s="24" t="str">
        <f>'Montaje Trans'!D41</f>
        <v>N4</v>
      </c>
      <c r="C329" s="24" t="s">
        <v>2064</v>
      </c>
      <c r="D329" s="24" t="s">
        <v>2093</v>
      </c>
      <c r="E329" s="24" t="s">
        <v>2118</v>
      </c>
      <c r="F329" s="24" t="str">
        <f>'Montaje Trans'!C41</f>
        <v>Transformador trifásico (OLTC) lado de alta en el nivel 4 capacidad final de 16 a 20 MVA</v>
      </c>
      <c r="G329" s="438"/>
      <c r="H329" s="438"/>
      <c r="I329" s="438"/>
      <c r="J329" s="430">
        <f>'Montaje Trans'!E41</f>
        <v>37224356.834394857</v>
      </c>
    </row>
    <row r="330" spans="2:10" x14ac:dyDescent="0.25">
      <c r="B330" s="24" t="str">
        <f>'Montaje Trans'!D42</f>
        <v>N4</v>
      </c>
      <c r="C330" s="24" t="s">
        <v>2064</v>
      </c>
      <c r="D330" s="24" t="s">
        <v>2093</v>
      </c>
      <c r="E330" s="24" t="s">
        <v>2118</v>
      </c>
      <c r="F330" s="24" t="str">
        <f>'Montaje Trans'!C42</f>
        <v>Transformador trifásico (OLTC) lado de alta en el nivel 4 capacidad final de 21 a 30 MVA</v>
      </c>
      <c r="G330" s="438"/>
      <c r="H330" s="438"/>
      <c r="I330" s="438"/>
      <c r="J330" s="430">
        <f>'Montaje Trans'!E42</f>
        <v>41803669.257251769</v>
      </c>
    </row>
    <row r="331" spans="2:10" x14ac:dyDescent="0.25">
      <c r="B331" s="24" t="str">
        <f>'Montaje Trans'!D43</f>
        <v>N4</v>
      </c>
      <c r="C331" s="24" t="s">
        <v>2064</v>
      </c>
      <c r="D331" s="24" t="s">
        <v>2093</v>
      </c>
      <c r="E331" s="24" t="s">
        <v>2118</v>
      </c>
      <c r="F331" s="24" t="str">
        <f>'Montaje Trans'!C43</f>
        <v>Transformador trifásico (OLTC) lado de alta en el nivel 4 capacidad final de 31 a 40 MVA</v>
      </c>
      <c r="G331" s="438"/>
      <c r="H331" s="438"/>
      <c r="I331" s="438"/>
      <c r="J331" s="430">
        <f>'Montaje Trans'!E43</f>
        <v>47103145.072735615</v>
      </c>
    </row>
    <row r="332" spans="2:10" x14ac:dyDescent="0.25">
      <c r="B332" s="24" t="str">
        <f>'Montaje Trans'!D44</f>
        <v>N4</v>
      </c>
      <c r="C332" s="24" t="s">
        <v>2064</v>
      </c>
      <c r="D332" s="24" t="s">
        <v>2093</v>
      </c>
      <c r="E332" s="24" t="s">
        <v>2118</v>
      </c>
      <c r="F332" s="24" t="str">
        <f>'Montaje Trans'!C44</f>
        <v>Transformador trifásico (OLTC) lado de alta en el nivel 4 capacidad final de 41 a 50 MVA</v>
      </c>
      <c r="G332" s="438"/>
      <c r="H332" s="438"/>
      <c r="I332" s="438"/>
      <c r="J332" s="430">
        <f>'Montaje Trans'!E44</f>
        <v>51512603.978057221</v>
      </c>
    </row>
    <row r="333" spans="2:10" x14ac:dyDescent="0.25">
      <c r="B333" s="24" t="str">
        <f>'Montaje Trans'!D45</f>
        <v>N4</v>
      </c>
      <c r="C333" s="24" t="s">
        <v>2064</v>
      </c>
      <c r="D333" s="24" t="s">
        <v>2093</v>
      </c>
      <c r="E333" s="24" t="s">
        <v>2118</v>
      </c>
      <c r="F333" s="24" t="str">
        <f>'Montaje Trans'!C45</f>
        <v>Transformador trifásico (OLTC) lado de alta en el nivel 4 capacidad final de 51 a 60 MVA</v>
      </c>
      <c r="G333" s="438"/>
      <c r="H333" s="438"/>
      <c r="I333" s="438"/>
      <c r="J333" s="430">
        <f>'Montaje Trans'!E45</f>
        <v>55339428.120068587</v>
      </c>
    </row>
    <row r="334" spans="2:10" x14ac:dyDescent="0.25">
      <c r="B334" s="24" t="str">
        <f>'Montaje Trans'!D46</f>
        <v>N4</v>
      </c>
      <c r="C334" s="24" t="s">
        <v>2064</v>
      </c>
      <c r="D334" s="24" t="s">
        <v>2093</v>
      </c>
      <c r="E334" s="24" t="s">
        <v>2118</v>
      </c>
      <c r="F334" s="24" t="str">
        <f>'Montaje Trans'!C46</f>
        <v>Transformador trifásico (OLTC) lado de alta en el nivel 4 capacidad final de 61 a 80 MVA</v>
      </c>
      <c r="G334" s="438"/>
      <c r="H334" s="438"/>
      <c r="I334" s="438"/>
      <c r="J334" s="430">
        <f>'Montaje Trans'!E46</f>
        <v>61842779.46487949</v>
      </c>
    </row>
    <row r="335" spans="2:10" x14ac:dyDescent="0.25">
      <c r="B335" s="24" t="str">
        <f>'Montaje Trans'!D47</f>
        <v>N4</v>
      </c>
      <c r="C335" s="24" t="s">
        <v>2064</v>
      </c>
      <c r="D335" s="24" t="s">
        <v>2093</v>
      </c>
      <c r="E335" s="24" t="s">
        <v>2118</v>
      </c>
      <c r="F335" s="24" t="str">
        <f>'Montaje Trans'!C47</f>
        <v>Transformador trifásico (OLTC) lado de alta en el nivel 4 capacidad final de 81 a 100 MVA</v>
      </c>
      <c r="G335" s="438"/>
      <c r="H335" s="438"/>
      <c r="I335" s="438"/>
      <c r="J335" s="430">
        <f>'Montaje Trans'!E47</f>
        <v>67327170.965603143</v>
      </c>
    </row>
    <row r="336" spans="2:10" x14ac:dyDescent="0.25">
      <c r="B336" s="24" t="str">
        <f>'Montaje Trans'!D48</f>
        <v>N4</v>
      </c>
      <c r="C336" s="24" t="s">
        <v>2064</v>
      </c>
      <c r="D336" s="24" t="s">
        <v>2093</v>
      </c>
      <c r="E336" s="24" t="s">
        <v>2118</v>
      </c>
      <c r="F336" s="24" t="str">
        <f>'Montaje Trans'!C48</f>
        <v>Transformador trifásico (OLTC) lado de alta en el nivel 4 capacidad final mayor a 100 MVA</v>
      </c>
      <c r="G336" s="438"/>
      <c r="H336" s="438"/>
      <c r="I336" s="438"/>
      <c r="J336" s="430">
        <f>'Montaje Trans'!E48</f>
        <v>73242351.539492339</v>
      </c>
    </row>
    <row r="337" spans="2:10" x14ac:dyDescent="0.25">
      <c r="B337" s="24" t="str">
        <f>'Montaje Trans'!D49</f>
        <v>N4</v>
      </c>
      <c r="C337" s="24" t="s">
        <v>2064</v>
      </c>
      <c r="D337" s="24" t="s">
        <v>2093</v>
      </c>
      <c r="E337" s="24" t="s">
        <v>2118</v>
      </c>
      <c r="F337" s="24" t="str">
        <f>'Montaje Trans'!C49</f>
        <v>Transformador tridevanado trifásico (OLTC) lado de alta en el nivel 4 capacidad final hasta 5 MVA</v>
      </c>
      <c r="G337" s="438"/>
      <c r="H337" s="438"/>
      <c r="I337" s="438"/>
      <c r="J337" s="430">
        <f>'Montaje Trans'!E49</f>
        <v>24531380.457810886</v>
      </c>
    </row>
    <row r="338" spans="2:10" x14ac:dyDescent="0.25">
      <c r="B338" s="24" t="str">
        <f>'Montaje Trans'!D50</f>
        <v>N4</v>
      </c>
      <c r="C338" s="24" t="s">
        <v>2064</v>
      </c>
      <c r="D338" s="24" t="s">
        <v>2093</v>
      </c>
      <c r="E338" s="24" t="s">
        <v>2118</v>
      </c>
      <c r="F338" s="24" t="str">
        <f>'Montaje Trans'!C50</f>
        <v>Transformador tridevanado trifásico (OLTC) lado de alta en el nivel 4 capacidad final de 6 a 10 MVA</v>
      </c>
      <c r="G338" s="438"/>
      <c r="H338" s="438"/>
      <c r="I338" s="438"/>
      <c r="J338" s="430">
        <f>'Montaje Trans'!E50</f>
        <v>28881897.086515717</v>
      </c>
    </row>
    <row r="339" spans="2:10" x14ac:dyDescent="0.25">
      <c r="B339" s="24" t="str">
        <f>'Montaje Trans'!D51</f>
        <v>N4</v>
      </c>
      <c r="C339" s="24" t="s">
        <v>2064</v>
      </c>
      <c r="D339" s="24" t="s">
        <v>2093</v>
      </c>
      <c r="E339" s="24" t="s">
        <v>2118</v>
      </c>
      <c r="F339" s="24" t="str">
        <f>'Montaje Trans'!C51</f>
        <v>Transformador tridevanado trifásico (OLTC) lado de alta en el nivel 4 capacidad final hasta 11 a 20 MVA</v>
      </c>
      <c r="G339" s="438"/>
      <c r="H339" s="438"/>
      <c r="I339" s="438"/>
      <c r="J339" s="430">
        <f>'Montaje Trans'!E51</f>
        <v>35990311.648385383</v>
      </c>
    </row>
    <row r="340" spans="2:10" x14ac:dyDescent="0.25">
      <c r="B340" s="24" t="str">
        <f>'Montaje Trans'!D52</f>
        <v>N4</v>
      </c>
      <c r="C340" s="24" t="s">
        <v>2064</v>
      </c>
      <c r="D340" s="24" t="s">
        <v>2093</v>
      </c>
      <c r="E340" s="24" t="s">
        <v>2118</v>
      </c>
      <c r="F340" s="24" t="str">
        <f>'Montaje Trans'!C52</f>
        <v>Transformador tridevanado trifásico (OLTC) lado de alta en el nivel 4 capacidad final de 21 a 30 MVA</v>
      </c>
      <c r="G340" s="438"/>
      <c r="H340" s="438"/>
      <c r="I340" s="438"/>
      <c r="J340" s="430">
        <f>'Montaje Trans'!E52</f>
        <v>43096566.244589455</v>
      </c>
    </row>
    <row r="341" spans="2:10" x14ac:dyDescent="0.25">
      <c r="B341" s="24" t="str">
        <f>'Montaje Trans'!D53</f>
        <v>N4</v>
      </c>
      <c r="C341" s="24" t="s">
        <v>2064</v>
      </c>
      <c r="D341" s="24" t="s">
        <v>2093</v>
      </c>
      <c r="E341" s="24" t="s">
        <v>2118</v>
      </c>
      <c r="F341" s="24" t="str">
        <f>'Montaje Trans'!C53</f>
        <v>Transformador tridevanado trifásico (OLTC) lado de alta en el nivel 4 capacidad final de 31 a 40 MVA</v>
      </c>
      <c r="G341" s="438"/>
      <c r="H341" s="438"/>
      <c r="I341" s="438"/>
      <c r="J341" s="430">
        <f>'Montaje Trans'!E53</f>
        <v>48559943.373954244</v>
      </c>
    </row>
    <row r="342" spans="2:10" x14ac:dyDescent="0.25">
      <c r="B342" s="24" t="str">
        <f>'Montaje Trans'!D54</f>
        <v>N4</v>
      </c>
      <c r="C342" s="24" t="s">
        <v>2064</v>
      </c>
      <c r="D342" s="24" t="s">
        <v>2093</v>
      </c>
      <c r="E342" s="24" t="s">
        <v>2118</v>
      </c>
      <c r="F342" s="24" t="str">
        <f>'Montaje Trans'!C54</f>
        <v>Transformador tridevanado trifásico (OLTC) lado de alta en el nivel 4 capacidad final de 41 a 50 MVA</v>
      </c>
      <c r="G342" s="438"/>
      <c r="H342" s="438"/>
      <c r="I342" s="438"/>
      <c r="J342" s="430">
        <f>'Montaje Trans'!E54</f>
        <v>53105777.29696621</v>
      </c>
    </row>
    <row r="343" spans="2:10" x14ac:dyDescent="0.25">
      <c r="B343" s="24" t="str">
        <f>'Montaje Trans'!D55</f>
        <v>N4</v>
      </c>
      <c r="C343" s="24" t="s">
        <v>2064</v>
      </c>
      <c r="D343" s="24" t="s">
        <v>2093</v>
      </c>
      <c r="E343" s="24" t="s">
        <v>2118</v>
      </c>
      <c r="F343" s="24" t="str">
        <f>'Montaje Trans'!C55</f>
        <v>Transformador tridevanado trifásico (OLTC) lado de alta en el nivel 4 capacidad final de 51 a 60 MVA</v>
      </c>
      <c r="G343" s="438"/>
      <c r="H343" s="438"/>
      <c r="I343" s="438"/>
      <c r="J343" s="430">
        <f>'Montaje Trans'!E55</f>
        <v>57050956.824812979</v>
      </c>
    </row>
    <row r="344" spans="2:10" x14ac:dyDescent="0.25">
      <c r="B344" s="24" t="str">
        <f>'Montaje Trans'!D56</f>
        <v>N4</v>
      </c>
      <c r="C344" s="24" t="s">
        <v>2064</v>
      </c>
      <c r="D344" s="24" t="s">
        <v>2093</v>
      </c>
      <c r="E344" s="24" t="s">
        <v>2118</v>
      </c>
      <c r="F344" s="24" t="str">
        <f>'Montaje Trans'!C56</f>
        <v>Transformador tridevanado trifásico (OLTC) lado de alta en el nivel 4 capacidad final mas de 60 MVA</v>
      </c>
      <c r="G344" s="438"/>
      <c r="H344" s="438"/>
      <c r="I344" s="438"/>
      <c r="J344" s="430">
        <f>'Montaje Trans'!E56</f>
        <v>68072099.02604717</v>
      </c>
    </row>
    <row r="345" spans="2:10" x14ac:dyDescent="0.25">
      <c r="B345" s="24" t="str">
        <f>'Montaje Trans'!D57</f>
        <v>N3</v>
      </c>
      <c r="C345" s="24" t="s">
        <v>2064</v>
      </c>
      <c r="D345" s="24" t="s">
        <v>2093</v>
      </c>
      <c r="E345" s="24" t="s">
        <v>2118</v>
      </c>
      <c r="F345" s="24" t="str">
        <f>'Montaje Trans'!C57</f>
        <v>Transformador trifásico (NLTC) lado de alta en el nivel 3 capacidad final de 0.5 a 2.5 MVA</v>
      </c>
      <c r="G345" s="438"/>
      <c r="H345" s="438"/>
      <c r="I345" s="438"/>
      <c r="J345" s="430">
        <f>'Montaje Trans'!E57</f>
        <v>17102952.126985669</v>
      </c>
    </row>
    <row r="346" spans="2:10" x14ac:dyDescent="0.25">
      <c r="B346" s="24" t="str">
        <f>'Montaje Trans'!D58</f>
        <v>N3</v>
      </c>
      <c r="C346" s="24" t="s">
        <v>2064</v>
      </c>
      <c r="D346" s="24" t="s">
        <v>2093</v>
      </c>
      <c r="E346" s="24" t="s">
        <v>2118</v>
      </c>
      <c r="F346" s="24" t="str">
        <f>'Montaje Trans'!C58</f>
        <v>Transformador trifásico (NLTC) lado de alta en el nivel 3 capacidad final de 2.6 a 6 MVA</v>
      </c>
      <c r="G346" s="438"/>
      <c r="H346" s="438"/>
      <c r="I346" s="438"/>
      <c r="J346" s="430">
        <f>'Montaje Trans'!E58</f>
        <v>20280331.971147355</v>
      </c>
    </row>
    <row r="347" spans="2:10" x14ac:dyDescent="0.25">
      <c r="B347" s="24" t="str">
        <f>'Montaje Trans'!D59</f>
        <v>N3</v>
      </c>
      <c r="C347" s="24" t="s">
        <v>2064</v>
      </c>
      <c r="D347" s="24" t="s">
        <v>2093</v>
      </c>
      <c r="E347" s="24" t="s">
        <v>2118</v>
      </c>
      <c r="F347" s="24" t="str">
        <f>'Montaje Trans'!C59</f>
        <v>Transformador trifásico (OLTC) lado de alta en el nivel 3 capacidad final de 6.1 a 10 MVA</v>
      </c>
      <c r="G347" s="438"/>
      <c r="H347" s="438"/>
      <c r="I347" s="438"/>
      <c r="J347" s="430">
        <f>'Montaje Trans'!E59</f>
        <v>23965187.999341592</v>
      </c>
    </row>
    <row r="348" spans="2:10" x14ac:dyDescent="0.25">
      <c r="B348" s="24" t="str">
        <f>'Montaje Trans'!D60</f>
        <v>N3</v>
      </c>
      <c r="C348" s="24" t="s">
        <v>2064</v>
      </c>
      <c r="D348" s="24" t="s">
        <v>2093</v>
      </c>
      <c r="E348" s="24" t="s">
        <v>2118</v>
      </c>
      <c r="F348" s="24" t="str">
        <f>'Montaje Trans'!C60</f>
        <v>Transformador trifásico (OLTC) lado de alta en el nivel 3 capacidad final de 11 a 15 MVA</v>
      </c>
      <c r="G348" s="438"/>
      <c r="H348" s="438"/>
      <c r="I348" s="438"/>
      <c r="J348" s="430">
        <f>'Montaje Trans'!E60</f>
        <v>27593968.724870339</v>
      </c>
    </row>
    <row r="349" spans="2:10" x14ac:dyDescent="0.25">
      <c r="B349" s="24" t="str">
        <f>'Montaje Trans'!D61</f>
        <v>N3</v>
      </c>
      <c r="C349" s="24" t="s">
        <v>2064</v>
      </c>
      <c r="D349" s="24" t="s">
        <v>2093</v>
      </c>
      <c r="E349" s="24" t="s">
        <v>2118</v>
      </c>
      <c r="F349" s="24" t="str">
        <f>'Montaje Trans'!C61</f>
        <v>Transformador trifásico (OLTC) lado de alta en el nivel 3 capacidad final de 16 a 20 MVA</v>
      </c>
      <c r="G349" s="438"/>
      <c r="H349" s="438"/>
      <c r="I349" s="438"/>
      <c r="J349" s="430">
        <f>'Montaje Trans'!E61</f>
        <v>30330769.355064824</v>
      </c>
    </row>
    <row r="350" spans="2:10" x14ac:dyDescent="0.25">
      <c r="B350" s="24" t="str">
        <f>'Montaje Trans'!D62</f>
        <v>N3</v>
      </c>
      <c r="C350" s="24" t="s">
        <v>2064</v>
      </c>
      <c r="D350" s="24" t="s">
        <v>2093</v>
      </c>
      <c r="E350" s="24" t="s">
        <v>2118</v>
      </c>
      <c r="F350" s="24" t="str">
        <f>'Montaje Trans'!C62</f>
        <v>Transformador trifásico (OLTC) lado de alta en el nivel 3 capacidad final de 21 a 30 MVA</v>
      </c>
      <c r="G350" s="438"/>
      <c r="H350" s="438"/>
      <c r="I350" s="438"/>
      <c r="J350" s="430">
        <f>'Montaje Trans'!E62</f>
        <v>33370527.010371938</v>
      </c>
    </row>
    <row r="351" spans="2:10" x14ac:dyDescent="0.25">
      <c r="B351" s="24" t="str">
        <f>'Montaje Trans'!D63</f>
        <v>N3</v>
      </c>
      <c r="C351" s="24" t="s">
        <v>2064</v>
      </c>
      <c r="D351" s="24" t="s">
        <v>2093</v>
      </c>
      <c r="E351" s="24" t="s">
        <v>2118</v>
      </c>
      <c r="F351" s="24" t="str">
        <f>'Montaje Trans'!C63</f>
        <v>Transformador trifásico (OLTC) lado de alta en el nivel 3 capacidad final mayor a 31 MVA</v>
      </c>
      <c r="G351" s="438"/>
      <c r="H351" s="438"/>
      <c r="I351" s="438"/>
      <c r="J351" s="430">
        <f>'Montaje Trans'!E63</f>
        <v>35187938.600475997</v>
      </c>
    </row>
    <row r="352" spans="2:10" x14ac:dyDescent="0.25">
      <c r="B352" s="24" t="e">
        <f>'Ingenieria Trans'!#REF!</f>
        <v>#REF!</v>
      </c>
      <c r="C352" s="24" t="s">
        <v>2064</v>
      </c>
      <c r="D352" s="24" t="s">
        <v>2094</v>
      </c>
      <c r="E352" s="24"/>
      <c r="F352" s="24" t="e">
        <f>'Ingenieria Trans'!#REF!</f>
        <v>#REF!</v>
      </c>
      <c r="G352" s="438"/>
      <c r="H352" s="438"/>
      <c r="I352" s="438"/>
      <c r="J352" s="430" t="e">
        <f>'Ingenieria Trans'!#REF!</f>
        <v>#REF!</v>
      </c>
    </row>
    <row r="353" spans="2:10" x14ac:dyDescent="0.25">
      <c r="B353" s="24" t="e">
        <f>'Ingenieria Trans'!#REF!</f>
        <v>#REF!</v>
      </c>
      <c r="C353" s="24" t="s">
        <v>2064</v>
      </c>
      <c r="D353" s="24" t="s">
        <v>2094</v>
      </c>
      <c r="E353" s="24"/>
      <c r="F353" s="24" t="e">
        <f>'Ingenieria Trans'!#REF!</f>
        <v>#REF!</v>
      </c>
      <c r="G353" s="438"/>
      <c r="H353" s="438"/>
      <c r="I353" s="438"/>
      <c r="J353" s="430" t="e">
        <f>'Ingenieria Trans'!#REF!</f>
        <v>#REF!</v>
      </c>
    </row>
    <row r="354" spans="2:10" x14ac:dyDescent="0.25">
      <c r="B354" s="24" t="e">
        <f>'Ingenieria Trans'!#REF!</f>
        <v>#REF!</v>
      </c>
      <c r="C354" s="24" t="s">
        <v>2064</v>
      </c>
      <c r="D354" s="24" t="s">
        <v>2094</v>
      </c>
      <c r="E354" s="24"/>
      <c r="F354" s="24" t="e">
        <f>'Ingenieria Trans'!#REF!</f>
        <v>#REF!</v>
      </c>
      <c r="G354" s="438"/>
      <c r="H354" s="438"/>
      <c r="I354" s="438"/>
      <c r="J354" s="430" t="e">
        <f>'Ingenieria Trans'!#REF!</f>
        <v>#REF!</v>
      </c>
    </row>
    <row r="355" spans="2:10" x14ac:dyDescent="0.25">
      <c r="B355" s="24" t="e">
        <f>'Ingenieria Trans'!#REF!</f>
        <v>#REF!</v>
      </c>
      <c r="C355" s="24" t="s">
        <v>2064</v>
      </c>
      <c r="D355" s="24" t="s">
        <v>2094</v>
      </c>
      <c r="E355" s="24"/>
      <c r="F355" s="24" t="e">
        <f>'Ingenieria Trans'!#REF!</f>
        <v>#REF!</v>
      </c>
      <c r="G355" s="438"/>
      <c r="H355" s="438"/>
      <c r="I355" s="438"/>
      <c r="J355" s="430" t="e">
        <f>'Ingenieria Trans'!#REF!</f>
        <v>#REF!</v>
      </c>
    </row>
    <row r="356" spans="2:10" x14ac:dyDescent="0.25">
      <c r="B356" s="24">
        <f>'Ingenieria Trans'!D10</f>
        <v>500</v>
      </c>
      <c r="C356" s="24" t="s">
        <v>2064</v>
      </c>
      <c r="D356" s="24" t="s">
        <v>2094</v>
      </c>
      <c r="E356" s="24"/>
      <c r="F356" s="24" t="str">
        <f>'Ingenieria Trans'!C10</f>
        <v>Autotransformador monofásico (OLTC) lado de alta en el 500 kV capacidad final 50 MVA a 100 MVA</v>
      </c>
      <c r="G356" s="438"/>
      <c r="H356" s="438"/>
      <c r="I356" s="438"/>
      <c r="J356" s="430">
        <f>'Ingenieria Trans'!E10</f>
        <v>70597831.748214334</v>
      </c>
    </row>
    <row r="357" spans="2:10" x14ac:dyDescent="0.25">
      <c r="B357" s="24">
        <f>'Ingenieria Trans'!D11</f>
        <v>500</v>
      </c>
      <c r="C357" s="24" t="s">
        <v>2064</v>
      </c>
      <c r="D357" s="24" t="s">
        <v>2094</v>
      </c>
      <c r="E357" s="24"/>
      <c r="F357" s="24" t="str">
        <f>'Ingenieria Trans'!C11</f>
        <v>Autotransformador monofásico (OLTC) lado de alta en el 500 kV capacidad final 100 MVA a 150 MVA</v>
      </c>
      <c r="G357" s="438"/>
      <c r="H357" s="438"/>
      <c r="I357" s="438"/>
      <c r="J357" s="430">
        <f>'Ingenieria Trans'!E11</f>
        <v>92599981.250260174</v>
      </c>
    </row>
    <row r="358" spans="2:10" x14ac:dyDescent="0.25">
      <c r="B358" s="24">
        <f>'Ingenieria Trans'!D12</f>
        <v>500</v>
      </c>
      <c r="C358" s="24" t="s">
        <v>2064</v>
      </c>
      <c r="D358" s="24" t="s">
        <v>2094</v>
      </c>
      <c r="E358" s="24"/>
      <c r="F358" s="24" t="str">
        <f>'Ingenieria Trans'!C12</f>
        <v>Autotransformador monofásico (OLTC) lado de alta en el 500 kV capacidad final mayor o igual a 150 MVA</v>
      </c>
      <c r="G358" s="438"/>
      <c r="H358" s="438"/>
      <c r="I358" s="438"/>
      <c r="J358" s="430">
        <f>'Ingenieria Trans'!E12</f>
        <v>114602130.75230598</v>
      </c>
    </row>
    <row r="359" spans="2:10" x14ac:dyDescent="0.25">
      <c r="B359" s="24" t="e">
        <f>'Ingenieria Trans'!#REF!</f>
        <v>#REF!</v>
      </c>
      <c r="C359" s="24" t="s">
        <v>2064</v>
      </c>
      <c r="D359" s="24" t="s">
        <v>2094</v>
      </c>
      <c r="E359" s="24"/>
      <c r="F359" s="24" t="e">
        <f>'Ingenieria Trans'!#REF!</f>
        <v>#REF!</v>
      </c>
      <c r="G359" s="438"/>
      <c r="H359" s="438"/>
      <c r="I359" s="438"/>
      <c r="J359" s="430" t="e">
        <f>'Ingenieria Trans'!#REF!</f>
        <v>#REF!</v>
      </c>
    </row>
    <row r="360" spans="2:10" x14ac:dyDescent="0.25">
      <c r="B360" s="24" t="e">
        <f>'Ingenieria Trans'!#REF!</f>
        <v>#REF!</v>
      </c>
      <c r="C360" s="24" t="s">
        <v>2064</v>
      </c>
      <c r="D360" s="24" t="s">
        <v>2094</v>
      </c>
      <c r="E360" s="24"/>
      <c r="F360" s="24" t="e">
        <f>'Ingenieria Trans'!#REF!</f>
        <v>#REF!</v>
      </c>
      <c r="G360" s="438"/>
      <c r="H360" s="438"/>
      <c r="I360" s="438"/>
      <c r="J360" s="430" t="e">
        <f>'Ingenieria Trans'!#REF!</f>
        <v>#REF!</v>
      </c>
    </row>
    <row r="361" spans="2:10" x14ac:dyDescent="0.25">
      <c r="B361" s="24" t="e">
        <f>'Ingenieria Trans'!#REF!</f>
        <v>#REF!</v>
      </c>
      <c r="C361" s="24" t="s">
        <v>2064</v>
      </c>
      <c r="D361" s="24" t="s">
        <v>2094</v>
      </c>
      <c r="E361" s="24"/>
      <c r="F361" s="24" t="e">
        <f>'Ingenieria Trans'!#REF!</f>
        <v>#REF!</v>
      </c>
      <c r="G361" s="438"/>
      <c r="H361" s="438"/>
      <c r="I361" s="438"/>
      <c r="J361" s="430" t="e">
        <f>'Ingenieria Trans'!#REF!</f>
        <v>#REF!</v>
      </c>
    </row>
    <row r="362" spans="2:10" x14ac:dyDescent="0.25">
      <c r="B362" s="24">
        <f>'Ingenieria Trans'!D13</f>
        <v>230</v>
      </c>
      <c r="C362" s="24" t="s">
        <v>2064</v>
      </c>
      <c r="D362" s="24" t="s">
        <v>2094</v>
      </c>
      <c r="E362" s="24"/>
      <c r="F362" s="24" t="str">
        <f>'Ingenieria Trans'!C13</f>
        <v>Transformador trifásico (OLTC) de conexión al STN capacidad final de hasta 10 MVA</v>
      </c>
      <c r="G362" s="438"/>
      <c r="H362" s="438"/>
      <c r="I362" s="438"/>
      <c r="J362" s="430">
        <f>'Ingenieria Trans'!E13</f>
        <v>6136512.3264217982</v>
      </c>
    </row>
    <row r="363" spans="2:10" x14ac:dyDescent="0.25">
      <c r="B363" s="24">
        <f>'Ingenieria Trans'!D14</f>
        <v>230</v>
      </c>
      <c r="C363" s="24" t="s">
        <v>2064</v>
      </c>
      <c r="D363" s="24" t="s">
        <v>2094</v>
      </c>
      <c r="E363" s="24"/>
      <c r="F363" s="24" t="str">
        <f>'Ingenieria Trans'!C14</f>
        <v>Transformador trifásico (OLTC) de conexión al STN capacidad final de 11 a 20 MVA</v>
      </c>
      <c r="G363" s="438"/>
      <c r="H363" s="438"/>
      <c r="I363" s="438"/>
      <c r="J363" s="430">
        <f>'Ingenieria Trans'!E14</f>
        <v>7615439.3105988363</v>
      </c>
    </row>
    <row r="364" spans="2:10" x14ac:dyDescent="0.25">
      <c r="B364" s="24">
        <f>'Ingenieria Trans'!D15</f>
        <v>230</v>
      </c>
      <c r="C364" s="24" t="s">
        <v>2064</v>
      </c>
      <c r="D364" s="24" t="s">
        <v>2094</v>
      </c>
      <c r="E364" s="24"/>
      <c r="F364" s="24" t="str">
        <f>'Ingenieria Trans'!C15</f>
        <v>Transformador trifásico (OLTC) de conexión al STN capacidad final de 21 a 40 MVA</v>
      </c>
      <c r="G364" s="438"/>
      <c r="H364" s="438"/>
      <c r="I364" s="438"/>
      <c r="J364" s="430">
        <f>'Ingenieria Trans'!E15</f>
        <v>11019371.450819712</v>
      </c>
    </row>
    <row r="365" spans="2:10" x14ac:dyDescent="0.25">
      <c r="B365" s="24">
        <f>'Ingenieria Trans'!D16</f>
        <v>230</v>
      </c>
      <c r="C365" s="24" t="s">
        <v>2064</v>
      </c>
      <c r="D365" s="24" t="s">
        <v>2094</v>
      </c>
      <c r="E365" s="24"/>
      <c r="F365" s="24" t="str">
        <f>'Ingenieria Trans'!C16</f>
        <v>Transformador trifásico (OLTC) de conexión al STN capacidad final de 41 a 50 MVA</v>
      </c>
      <c r="G365" s="438"/>
      <c r="H365" s="438"/>
      <c r="I365" s="438"/>
      <c r="J365" s="430">
        <f>'Ingenieria Trans'!E16</f>
        <v>13680744.37684565</v>
      </c>
    </row>
    <row r="366" spans="2:10" x14ac:dyDescent="0.25">
      <c r="B366" s="24">
        <f>'Ingenieria Trans'!D17</f>
        <v>230</v>
      </c>
      <c r="C366" s="24" t="s">
        <v>2064</v>
      </c>
      <c r="D366" s="24" t="s">
        <v>2094</v>
      </c>
      <c r="E366" s="24"/>
      <c r="F366" s="24" t="str">
        <f>'Ingenieria Trans'!C17</f>
        <v>Transformador trifásico (OLTC) de conexión al STN capacidad final de 51 a 60 MVA</v>
      </c>
      <c r="G366" s="438"/>
      <c r="H366" s="438"/>
      <c r="I366" s="438"/>
      <c r="J366" s="430">
        <f>'Ingenieria Trans'!E17</f>
        <v>15227624.294789076</v>
      </c>
    </row>
    <row r="367" spans="2:10" x14ac:dyDescent="0.25">
      <c r="B367" s="24">
        <f>'Ingenieria Trans'!D18</f>
        <v>230</v>
      </c>
      <c r="C367" s="24" t="s">
        <v>2064</v>
      </c>
      <c r="D367" s="24" t="s">
        <v>2094</v>
      </c>
      <c r="E367" s="24"/>
      <c r="F367" s="24" t="str">
        <f>'Ingenieria Trans'!C18</f>
        <v>Transformador trifásico (OLTC) de conexión al STN capacidad final de 61 a 90 MVA</v>
      </c>
      <c r="G367" s="438"/>
      <c r="H367" s="438"/>
      <c r="I367" s="438"/>
      <c r="J367" s="430">
        <f>'Ingenieria Trans'!E18</f>
        <v>17970795.035450563</v>
      </c>
    </row>
    <row r="368" spans="2:10" x14ac:dyDescent="0.25">
      <c r="B368" s="24">
        <f>'Ingenieria Trans'!D19</f>
        <v>230</v>
      </c>
      <c r="C368" s="24" t="s">
        <v>2064</v>
      </c>
      <c r="D368" s="24" t="s">
        <v>2094</v>
      </c>
      <c r="E368" s="24"/>
      <c r="F368" s="24" t="str">
        <f>'Ingenieria Trans'!C19</f>
        <v>Transformador trifásico (OLTC) de conexión al STN capacidad final de 91 a 100 MVA</v>
      </c>
      <c r="G368" s="438"/>
      <c r="H368" s="438"/>
      <c r="I368" s="438"/>
      <c r="J368" s="430">
        <f>'Ingenieria Trans'!E19</f>
        <v>20390044.836594705</v>
      </c>
    </row>
    <row r="369" spans="2:10" x14ac:dyDescent="0.25">
      <c r="B369" s="24">
        <f>'Ingenieria Trans'!D20</f>
        <v>230</v>
      </c>
      <c r="C369" s="24" t="s">
        <v>2064</v>
      </c>
      <c r="D369" s="24" t="s">
        <v>2094</v>
      </c>
      <c r="E369" s="24"/>
      <c r="F369" s="24" t="str">
        <f>'Ingenieria Trans'!C20</f>
        <v>Transformador trifásico (OLTC) de conexión al STN capacidad final de 101 a 120 MVA</v>
      </c>
      <c r="G369" s="438"/>
      <c r="H369" s="438"/>
      <c r="I369" s="438"/>
      <c r="J369" s="430">
        <f>'Ingenieria Trans'!E20</f>
        <v>22051905.770322442</v>
      </c>
    </row>
    <row r="370" spans="2:10" x14ac:dyDescent="0.25">
      <c r="B370" s="24">
        <f>'Ingenieria Trans'!D21</f>
        <v>230</v>
      </c>
      <c r="C370" s="24" t="s">
        <v>2064</v>
      </c>
      <c r="D370" s="24" t="s">
        <v>2094</v>
      </c>
      <c r="E370" s="24"/>
      <c r="F370" s="24" t="str">
        <f>'Ingenieria Trans'!C21</f>
        <v>Transformador trifásico (OLTC) de conexión al STN capacidad final de 121 a 150 MVA</v>
      </c>
      <c r="G370" s="438"/>
      <c r="H370" s="438"/>
      <c r="I370" s="438"/>
      <c r="J370" s="430">
        <f>'Ingenieria Trans'!E21</f>
        <v>24603341.367527753</v>
      </c>
    </row>
    <row r="371" spans="2:10" x14ac:dyDescent="0.25">
      <c r="B371" s="24">
        <f>'Ingenieria Trans'!D22</f>
        <v>230</v>
      </c>
      <c r="C371" s="24" t="s">
        <v>2064</v>
      </c>
      <c r="D371" s="24" t="s">
        <v>2094</v>
      </c>
      <c r="E371" s="24"/>
      <c r="F371" s="24" t="str">
        <f>'Ingenieria Trans'!C22</f>
        <v>Transformador trifásico (OLTC) de conexión al STN capacidad final de 151 a 180 MVA</v>
      </c>
      <c r="G371" s="438"/>
      <c r="H371" s="438"/>
      <c r="I371" s="438"/>
      <c r="J371" s="430">
        <f>'Ingenieria Trans'!E22</f>
        <v>27390479.82651436</v>
      </c>
    </row>
    <row r="372" spans="2:10" x14ac:dyDescent="0.25">
      <c r="B372" s="24">
        <f>'Ingenieria Trans'!D23</f>
        <v>230</v>
      </c>
      <c r="C372" s="24" t="s">
        <v>2064</v>
      </c>
      <c r="D372" s="24" t="s">
        <v>2094</v>
      </c>
      <c r="E372" s="24"/>
      <c r="F372" s="24" t="str">
        <f>'Ingenieria Trans'!C23</f>
        <v>AutoTransformador monofásico (OLTC) de conexión al STN capacidad final hasta 20 MVA</v>
      </c>
      <c r="G372" s="438"/>
      <c r="H372" s="438"/>
      <c r="I372" s="438"/>
      <c r="J372" s="430">
        <f>'Ingenieria Trans'!E23</f>
        <v>8699518.1136478335</v>
      </c>
    </row>
    <row r="373" spans="2:10" x14ac:dyDescent="0.25">
      <c r="B373" s="24">
        <f>'Ingenieria Trans'!D24</f>
        <v>230</v>
      </c>
      <c r="C373" s="24" t="s">
        <v>2064</v>
      </c>
      <c r="D373" s="24" t="s">
        <v>2094</v>
      </c>
      <c r="E373" s="24"/>
      <c r="F373" s="24" t="str">
        <f>'Ingenieria Trans'!C24</f>
        <v>AutoTransformador monofásico (OLTC) de conexión al STN capacidad final de 21 a 40 MVA</v>
      </c>
      <c r="G373" s="438"/>
      <c r="H373" s="438"/>
      <c r="I373" s="438"/>
      <c r="J373" s="430">
        <f>'Ingenieria Trans'!E24</f>
        <v>10798984.021803318</v>
      </c>
    </row>
    <row r="374" spans="2:10" x14ac:dyDescent="0.25">
      <c r="B374" s="24">
        <f>'Ingenieria Trans'!D25</f>
        <v>230</v>
      </c>
      <c r="C374" s="24" t="s">
        <v>2064</v>
      </c>
      <c r="D374" s="24" t="s">
        <v>2094</v>
      </c>
      <c r="E374" s="24"/>
      <c r="F374" s="24" t="str">
        <f>'Ingenieria Trans'!C25</f>
        <v>AutoTransformador monofásico (OLTC) de conexión al STN capacidad final de 41 a 50 MVA</v>
      </c>
      <c r="G374" s="438"/>
      <c r="H374" s="438"/>
      <c r="I374" s="438"/>
      <c r="J374" s="430">
        <f>'Ingenieria Trans'!E25</f>
        <v>13407129.489308737</v>
      </c>
    </row>
    <row r="375" spans="2:10" x14ac:dyDescent="0.25">
      <c r="B375" s="24">
        <f>'Ingenieria Trans'!D26</f>
        <v>230</v>
      </c>
      <c r="C375" s="24" t="s">
        <v>2064</v>
      </c>
      <c r="D375" s="24" t="s">
        <v>2094</v>
      </c>
      <c r="E375" s="24"/>
      <c r="F375" s="24" t="str">
        <f>'Ingenieria Trans'!C26</f>
        <v>AutoTransformador monofásico (OLTC) de conexión al STN capacidad final de 51 a 60 MVA</v>
      </c>
      <c r="G375" s="438"/>
      <c r="H375" s="438"/>
      <c r="I375" s="438"/>
      <c r="J375" s="430">
        <f>'Ingenieria Trans'!E26</f>
        <v>14923071.808893293</v>
      </c>
    </row>
    <row r="376" spans="2:10" x14ac:dyDescent="0.25">
      <c r="B376" s="24">
        <f>'Ingenieria Trans'!D27</f>
        <v>230</v>
      </c>
      <c r="C376" s="24" t="s">
        <v>2064</v>
      </c>
      <c r="D376" s="24" t="s">
        <v>2094</v>
      </c>
      <c r="E376" s="24"/>
      <c r="F376" s="24" t="str">
        <f>'Ingenieria Trans'!C27</f>
        <v>AutoTransformador monofásico (OLTC) de conexión al STN capacidad final de 61 a 90 MVA</v>
      </c>
      <c r="G376" s="438"/>
      <c r="H376" s="438"/>
      <c r="I376" s="438"/>
      <c r="J376" s="430">
        <f>'Ingenieria Trans'!E27</f>
        <v>17611379.134741552</v>
      </c>
    </row>
    <row r="377" spans="2:10" x14ac:dyDescent="0.25">
      <c r="B377" s="24">
        <f>'Ingenieria Trans'!D28</f>
        <v>230</v>
      </c>
      <c r="C377" s="24" t="s">
        <v>2064</v>
      </c>
      <c r="D377" s="24" t="s">
        <v>2094</v>
      </c>
      <c r="E377" s="24"/>
      <c r="F377" s="24" t="str">
        <f>'Ingenieria Trans'!C28</f>
        <v>AutoTransformador monofásico (OLTC) de conexión al STN capacidad final de 91 a 100 MVA</v>
      </c>
      <c r="G377" s="438"/>
      <c r="H377" s="438"/>
      <c r="I377" s="438"/>
      <c r="J377" s="430">
        <f>'Ingenieria Trans'!E28</f>
        <v>19982243.93986281</v>
      </c>
    </row>
    <row r="378" spans="2:10" x14ac:dyDescent="0.25">
      <c r="B378" s="24">
        <f>'Ingenieria Trans'!D29</f>
        <v>230</v>
      </c>
      <c r="C378" s="24" t="s">
        <v>2064</v>
      </c>
      <c r="D378" s="24" t="s">
        <v>2094</v>
      </c>
      <c r="E378" s="24"/>
      <c r="F378" s="24" t="str">
        <f>'Ingenieria Trans'!C29</f>
        <v>AutoTransformador monofásico (OLTC) de conexión al STN capacidad final de 101 a 120 MVA</v>
      </c>
      <c r="G378" s="438"/>
      <c r="H378" s="438"/>
      <c r="I378" s="438"/>
      <c r="J378" s="430">
        <f>'Ingenieria Trans'!E29</f>
        <v>21610867.654915992</v>
      </c>
    </row>
    <row r="379" spans="2:10" x14ac:dyDescent="0.25">
      <c r="B379" s="24">
        <f>'Ingenieria Trans'!D30</f>
        <v>230</v>
      </c>
      <c r="C379" s="24" t="s">
        <v>2064</v>
      </c>
      <c r="D379" s="24" t="s">
        <v>2094</v>
      </c>
      <c r="E379" s="24"/>
      <c r="F379" s="24" t="str">
        <f>'Ingenieria Trans'!C30</f>
        <v>AutoTransformador monofásico (OLTC) de conexión al STN capacidad final de 121 a 150 MVA</v>
      </c>
      <c r="G379" s="438"/>
      <c r="H379" s="438"/>
      <c r="I379" s="438"/>
      <c r="J379" s="430">
        <f>'Ingenieria Trans'!E30</f>
        <v>24111274.540177196</v>
      </c>
    </row>
    <row r="380" spans="2:10" x14ac:dyDescent="0.25">
      <c r="B380" s="24">
        <f>'Ingenieria Trans'!D31</f>
        <v>230</v>
      </c>
      <c r="C380" s="24" t="s">
        <v>2064</v>
      </c>
      <c r="D380" s="24" t="s">
        <v>2094</v>
      </c>
      <c r="E380" s="24"/>
      <c r="F380" s="24" t="str">
        <f>'Ingenieria Trans'!C31</f>
        <v>Transformador tridevanado trifásico (OLTC) de conexión al STN capacidad final de hasta 20 MVA</v>
      </c>
      <c r="G380" s="438"/>
      <c r="H380" s="438"/>
      <c r="I380" s="438"/>
      <c r="J380" s="430">
        <f>'Ingenieria Trans'!E31</f>
        <v>9143371.0786298662</v>
      </c>
    </row>
    <row r="381" spans="2:10" x14ac:dyDescent="0.25">
      <c r="B381" s="24">
        <f>'Ingenieria Trans'!D32</f>
        <v>230</v>
      </c>
      <c r="C381" s="24" t="s">
        <v>2064</v>
      </c>
      <c r="D381" s="24" t="s">
        <v>2094</v>
      </c>
      <c r="E381" s="24"/>
      <c r="F381" s="24" t="str">
        <f>'Ingenieria Trans'!C32</f>
        <v>Transformador tridevanado trifásico (OLTC) de conexión al STN capacidad final de 21 a 40 MVA</v>
      </c>
      <c r="G381" s="438"/>
      <c r="H381" s="438"/>
      <c r="I381" s="438"/>
      <c r="J381" s="430">
        <f>'Ingenieria Trans'!E32</f>
        <v>11349952.594344303</v>
      </c>
    </row>
    <row r="382" spans="2:10" x14ac:dyDescent="0.25">
      <c r="B382" s="24">
        <f>'Ingenieria Trans'!D33</f>
        <v>230</v>
      </c>
      <c r="C382" s="24" t="s">
        <v>2064</v>
      </c>
      <c r="D382" s="24" t="s">
        <v>2094</v>
      </c>
      <c r="E382" s="24"/>
      <c r="F382" s="24" t="str">
        <f>'Ingenieria Trans'!C33</f>
        <v>Transformador tridevanado trifásico (OLTC) de conexión al STN capacidad final de 41 a 50 MVA</v>
      </c>
      <c r="G382" s="438"/>
      <c r="H382" s="438"/>
      <c r="I382" s="438"/>
      <c r="J382" s="430">
        <f>'Ingenieria Trans'!E33</f>
        <v>14091166.70815102</v>
      </c>
    </row>
    <row r="383" spans="2:10" x14ac:dyDescent="0.25">
      <c r="B383" s="24">
        <f>'Ingenieria Trans'!D34</f>
        <v>230</v>
      </c>
      <c r="C383" s="24" t="s">
        <v>2064</v>
      </c>
      <c r="D383" s="24" t="s">
        <v>2094</v>
      </c>
      <c r="E383" s="24"/>
      <c r="F383" s="24" t="str">
        <f>'Ingenieria Trans'!C34</f>
        <v>Transformador tridevanado trifásico (OLTC) de conexión al STN capacidad final de 51 a 60 MVA</v>
      </c>
      <c r="G383" s="438"/>
      <c r="H383" s="438"/>
      <c r="I383" s="438"/>
      <c r="J383" s="430">
        <f>'Ingenieria Trans'!E34</f>
        <v>15684453.023632748</v>
      </c>
    </row>
    <row r="384" spans="2:10" x14ac:dyDescent="0.25">
      <c r="B384" s="24">
        <f>'Ingenieria Trans'!D35</f>
        <v>230</v>
      </c>
      <c r="C384" s="24" t="s">
        <v>2064</v>
      </c>
      <c r="D384" s="24" t="s">
        <v>2094</v>
      </c>
      <c r="E384" s="24"/>
      <c r="F384" s="24" t="str">
        <f>'Ingenieria Trans'!C35</f>
        <v>Transformador tridevanado trifásico (OLTC) de conexión al STN capacidad final de 61 a 90 MVA</v>
      </c>
      <c r="G384" s="438"/>
      <c r="H384" s="438"/>
      <c r="I384" s="438"/>
      <c r="J384" s="430">
        <f>'Ingenieria Trans'!E35</f>
        <v>18509918.886514079</v>
      </c>
    </row>
    <row r="385" spans="2:10" x14ac:dyDescent="0.25">
      <c r="B385" s="24">
        <f>'Ingenieria Trans'!D36</f>
        <v>230</v>
      </c>
      <c r="C385" s="24" t="s">
        <v>2064</v>
      </c>
      <c r="D385" s="24" t="s">
        <v>2094</v>
      </c>
      <c r="E385" s="24"/>
      <c r="F385" s="24" t="str">
        <f>'Ingenieria Trans'!C36</f>
        <v>Transformador tridevanado trifásico (OLTC) de conexión al STN capacidad final de 91 a 120 MVA</v>
      </c>
      <c r="G385" s="438"/>
      <c r="H385" s="438"/>
      <c r="I385" s="438"/>
      <c r="J385" s="430">
        <f>'Ingenieria Trans'!E36</f>
        <v>22155664.530040327</v>
      </c>
    </row>
    <row r="386" spans="2:10" x14ac:dyDescent="0.25">
      <c r="B386" s="24">
        <f>'Ingenieria Trans'!D37</f>
        <v>230</v>
      </c>
      <c r="C386" s="24" t="s">
        <v>2064</v>
      </c>
      <c r="D386" s="24" t="s">
        <v>2094</v>
      </c>
      <c r="E386" s="24"/>
      <c r="F386" s="24" t="str">
        <f>'Ingenieria Trans'!C37</f>
        <v>Transformador tridevanado trifásico (OLTC) de conexión al STN capacidad final de mas de 121 MVA</v>
      </c>
      <c r="G386" s="438"/>
      <c r="H386" s="438"/>
      <c r="I386" s="438"/>
      <c r="J386" s="430">
        <f>'Ingenieria Trans'!E37</f>
        <v>23794864.913455397</v>
      </c>
    </row>
    <row r="387" spans="2:10" x14ac:dyDescent="0.25">
      <c r="B387" s="24" t="str">
        <f>'Ingenieria Trans'!D38</f>
        <v>N4</v>
      </c>
      <c r="C387" s="24" t="s">
        <v>2064</v>
      </c>
      <c r="D387" s="24" t="s">
        <v>2094</v>
      </c>
      <c r="E387" s="24"/>
      <c r="F387" s="24" t="str">
        <f>'Ingenieria Trans'!C38</f>
        <v>Transformador trifásico (OLTC) lado de alta en el nivel 4 capacidad final hasta 5 MVA</v>
      </c>
      <c r="G387" s="438"/>
      <c r="H387" s="438"/>
      <c r="I387" s="438"/>
      <c r="J387" s="430">
        <f>'Ingenieria Trans'!E38</f>
        <v>4116672.0044613802</v>
      </c>
    </row>
    <row r="388" spans="2:10" x14ac:dyDescent="0.25">
      <c r="B388" s="24" t="str">
        <f>'Ingenieria Trans'!D39</f>
        <v>N4</v>
      </c>
      <c r="C388" s="24" t="s">
        <v>2064</v>
      </c>
      <c r="D388" s="24" t="s">
        <v>2094</v>
      </c>
      <c r="E388" s="24"/>
      <c r="F388" s="24" t="str">
        <f>'Ingenieria Trans'!C39</f>
        <v>Transformador trifásico (OLTC) lado de alta en el nivel 4 capacidad final de 5 a 10 MVA</v>
      </c>
      <c r="G388" s="438"/>
      <c r="H388" s="438"/>
      <c r="I388" s="438"/>
      <c r="J388" s="430">
        <f>'Ingenieria Trans'!E39</f>
        <v>5107420.4819007013</v>
      </c>
    </row>
    <row r="389" spans="2:10" x14ac:dyDescent="0.25">
      <c r="B389" s="24" t="str">
        <f>'Ingenieria Trans'!D40</f>
        <v>N4</v>
      </c>
      <c r="C389" s="24" t="s">
        <v>2064</v>
      </c>
      <c r="D389" s="24" t="s">
        <v>2094</v>
      </c>
      <c r="E389" s="24"/>
      <c r="F389" s="24" t="str">
        <f>'Ingenieria Trans'!C40</f>
        <v>Transformador trifásico (OLTC) lado de alta en el nivel 4 capacidad final de 11 a 15 MVA</v>
      </c>
      <c r="G389" s="438"/>
      <c r="H389" s="438"/>
      <c r="I389" s="438"/>
      <c r="J389" s="430">
        <f>'Ingenieria Trans'!E40</f>
        <v>6844843.2072227709</v>
      </c>
    </row>
    <row r="390" spans="2:10" x14ac:dyDescent="0.25">
      <c r="B390" s="24" t="str">
        <f>'Ingenieria Trans'!D41</f>
        <v>N4</v>
      </c>
      <c r="C390" s="24" t="s">
        <v>2064</v>
      </c>
      <c r="D390" s="24" t="s">
        <v>2094</v>
      </c>
      <c r="E390" s="24"/>
      <c r="F390" s="24" t="str">
        <f>'Ingenieria Trans'!C41</f>
        <v>Transformador trifásico (OLTC) lado de alta en el nivel 4 capacidad final de 16 a 20 MVA</v>
      </c>
      <c r="G390" s="438"/>
      <c r="H390" s="438"/>
      <c r="I390" s="438"/>
      <c r="J390" s="430">
        <f>'Ingenieria Trans'!E41</f>
        <v>8140570.9918588428</v>
      </c>
    </row>
    <row r="391" spans="2:10" x14ac:dyDescent="0.25">
      <c r="B391" s="24" t="str">
        <f>'Ingenieria Trans'!D42</f>
        <v>N4</v>
      </c>
      <c r="C391" s="24" t="s">
        <v>2064</v>
      </c>
      <c r="D391" s="24" t="s">
        <v>2094</v>
      </c>
      <c r="E391" s="24"/>
      <c r="F391" s="24" t="str">
        <f>'Ingenieria Trans'!C42</f>
        <v>Transformador trifásico (OLTC) lado de alta en el nivel 4 capacidad final de 21 a 30 MVA</v>
      </c>
      <c r="G391" s="438"/>
      <c r="H391" s="438"/>
      <c r="I391" s="438"/>
      <c r="J391" s="430">
        <f>'Ingenieria Trans'!E42</f>
        <v>9698461.4535443597</v>
      </c>
    </row>
    <row r="392" spans="2:10" x14ac:dyDescent="0.25">
      <c r="B392" s="24" t="str">
        <f>'Ingenieria Trans'!D43</f>
        <v>N4</v>
      </c>
      <c r="C392" s="24" t="s">
        <v>2064</v>
      </c>
      <c r="D392" s="24" t="s">
        <v>2094</v>
      </c>
      <c r="E392" s="24"/>
      <c r="F392" s="24" t="str">
        <f>'Ingenieria Trans'!C43</f>
        <v>Transformador trifásico (OLTC) lado de alta en el nivel 4 capacidad final de 31 a 40 MVA</v>
      </c>
      <c r="G392" s="438"/>
      <c r="H392" s="438"/>
      <c r="I392" s="438"/>
      <c r="J392" s="430">
        <f>'Ingenieria Trans'!E43</f>
        <v>11604867.306919247</v>
      </c>
    </row>
    <row r="393" spans="2:10" x14ac:dyDescent="0.25">
      <c r="B393" s="24" t="str">
        <f>'Ingenieria Trans'!D44</f>
        <v>N4</v>
      </c>
      <c r="C393" s="24" t="s">
        <v>2064</v>
      </c>
      <c r="D393" s="24" t="s">
        <v>2094</v>
      </c>
      <c r="E393" s="24"/>
      <c r="F393" s="24" t="str">
        <f>'Ingenieria Trans'!C44</f>
        <v>Transformador trifásico (OLTC) lado de alta en el nivel 4 capacidad final de 41 a 50 MVA</v>
      </c>
      <c r="G393" s="438"/>
      <c r="H393" s="438"/>
      <c r="I393" s="438"/>
      <c r="J393" s="430">
        <f>'Ingenieria Trans'!E44</f>
        <v>13270322.045540281</v>
      </c>
    </row>
    <row r="394" spans="2:10" x14ac:dyDescent="0.25">
      <c r="B394" s="24" t="str">
        <f>'Ingenieria Trans'!D45</f>
        <v>N4</v>
      </c>
      <c r="C394" s="24" t="s">
        <v>2064</v>
      </c>
      <c r="D394" s="24" t="s">
        <v>2094</v>
      </c>
      <c r="E394" s="24"/>
      <c r="F394" s="24" t="str">
        <f>'Ingenieria Trans'!C45</f>
        <v>Transformador trifásico (OLTC) lado de alta en el nivel 4 capacidad final de 51 a 60 MVA</v>
      </c>
      <c r="G394" s="438"/>
      <c r="H394" s="438"/>
      <c r="I394" s="438"/>
      <c r="J394" s="430">
        <f>'Ingenieria Trans'!E45</f>
        <v>14770795.565945404</v>
      </c>
    </row>
    <row r="395" spans="2:10" x14ac:dyDescent="0.25">
      <c r="B395" s="24" t="str">
        <f>'Ingenieria Trans'!D46</f>
        <v>N4</v>
      </c>
      <c r="C395" s="24" t="s">
        <v>2064</v>
      </c>
      <c r="D395" s="24" t="s">
        <v>2094</v>
      </c>
      <c r="E395" s="24"/>
      <c r="F395" s="24" t="str">
        <f>'Ingenieria Trans'!C46</f>
        <v>Transformador trifásico (OLTC) lado de alta en el nivel 4 capacidad final de 61 a 80 MVA</v>
      </c>
      <c r="G395" s="438"/>
      <c r="H395" s="438"/>
      <c r="I395" s="438"/>
      <c r="J395" s="430">
        <f>'Ingenieria Trans'!E46</f>
        <v>17431671.184387047</v>
      </c>
    </row>
    <row r="396" spans="2:10" x14ac:dyDescent="0.25">
      <c r="B396" s="24" t="str">
        <f>'Ingenieria Trans'!D47</f>
        <v>N4</v>
      </c>
      <c r="C396" s="24" t="s">
        <v>2064</v>
      </c>
      <c r="D396" s="24" t="s">
        <v>2094</v>
      </c>
      <c r="E396" s="24"/>
      <c r="F396" s="24" t="str">
        <f>'Ingenieria Trans'!C47</f>
        <v>Transformador trifásico (OLTC) lado de alta en el nivel 4 capacidad final de 81 a 100 MVA</v>
      </c>
      <c r="G396" s="438"/>
      <c r="H396" s="438"/>
      <c r="I396" s="438"/>
      <c r="J396" s="430">
        <f>'Ingenieria Trans'!E47</f>
        <v>19778343.491496865</v>
      </c>
    </row>
    <row r="397" spans="2:10" x14ac:dyDescent="0.25">
      <c r="B397" s="24" t="str">
        <f>'Ingenieria Trans'!D48</f>
        <v>N4</v>
      </c>
      <c r="C397" s="24" t="s">
        <v>2064</v>
      </c>
      <c r="D397" s="24" t="s">
        <v>2094</v>
      </c>
      <c r="E397" s="24"/>
      <c r="F397" s="24" t="str">
        <f>'Ingenieria Trans'!C48</f>
        <v>Transformador trifásico (OLTC) lado de alta en el nivel 4 capacidad final mayor a 100 MVA</v>
      </c>
      <c r="G397" s="438"/>
      <c r="H397" s="438"/>
      <c r="I397" s="438"/>
      <c r="J397" s="430">
        <f>'Ingenieria Trans'!E48</f>
        <v>22408756.277720131</v>
      </c>
    </row>
    <row r="398" spans="2:10" x14ac:dyDescent="0.25">
      <c r="B398" s="24" t="str">
        <f>'Ingenieria Trans'!D49</f>
        <v>N4</v>
      </c>
      <c r="C398" s="24" t="s">
        <v>2064</v>
      </c>
      <c r="D398" s="24" t="s">
        <v>2094</v>
      </c>
      <c r="E398" s="24"/>
      <c r="F398" s="24" t="str">
        <f>'Ingenieria Trans'!C49</f>
        <v>Transformador tridevanado trifásico (OLTC) lado de alta en el nivel 4 capacidad final hasta 5 MVA</v>
      </c>
      <c r="G398" s="438"/>
      <c r="H398" s="438"/>
      <c r="I398" s="438"/>
      <c r="J398" s="430">
        <f>'Ingenieria Trans'!E49</f>
        <v>4243991.7571766805</v>
      </c>
    </row>
    <row r="399" spans="2:10" x14ac:dyDescent="0.25">
      <c r="B399" s="24" t="str">
        <f>'Ingenieria Trans'!D50</f>
        <v>N4</v>
      </c>
      <c r="C399" s="24" t="s">
        <v>2064</v>
      </c>
      <c r="D399" s="24" t="s">
        <v>2094</v>
      </c>
      <c r="E399" s="24"/>
      <c r="F399" s="24" t="str">
        <f>'Ingenieria Trans'!C50</f>
        <v>Transformador tridevanado trifásico (OLTC) lado de alta en el nivel 4 capacidad final de 6 a 10 MVA</v>
      </c>
      <c r="G399" s="438"/>
      <c r="H399" s="438"/>
      <c r="I399" s="438"/>
      <c r="J399" s="430">
        <f>'Ingenieria Trans'!E50</f>
        <v>5449336.0432516299</v>
      </c>
    </row>
    <row r="400" spans="2:10" x14ac:dyDescent="0.25">
      <c r="B400" s="24" t="str">
        <f>'Ingenieria Trans'!D51</f>
        <v>N4</v>
      </c>
      <c r="C400" s="24" t="s">
        <v>2064</v>
      </c>
      <c r="D400" s="24" t="s">
        <v>2094</v>
      </c>
      <c r="E400" s="24"/>
      <c r="F400" s="24" t="str">
        <f>'Ingenieria Trans'!C51</f>
        <v>Transformador tridevanado trifásico (OLTC) lado de alta en el nivel 4 capacidad final hasta 11 a 20 MVA</v>
      </c>
      <c r="G400" s="438"/>
      <c r="H400" s="438"/>
      <c r="I400" s="438"/>
      <c r="J400" s="430">
        <f>'Ingenieria Trans'!E51</f>
        <v>7615439.3105988363</v>
      </c>
    </row>
    <row r="401" spans="2:10" x14ac:dyDescent="0.25">
      <c r="B401" s="24" t="str">
        <f>'Ingenieria Trans'!D52</f>
        <v>N4</v>
      </c>
      <c r="C401" s="24" t="s">
        <v>2064</v>
      </c>
      <c r="D401" s="24" t="s">
        <v>2094</v>
      </c>
      <c r="E401" s="24"/>
      <c r="F401" s="24" t="str">
        <f>'Ingenieria Trans'!C52</f>
        <v>Transformador tridevanado trifásico (OLTC) lado de alta en el nivel 4 capacidad final de 21 a 30 MVA</v>
      </c>
      <c r="G401" s="438"/>
      <c r="H401" s="438"/>
      <c r="I401" s="438"/>
      <c r="J401" s="430">
        <f>'Ingenieria Trans'!E52</f>
        <v>9998413.8696333617</v>
      </c>
    </row>
    <row r="402" spans="2:10" x14ac:dyDescent="0.25">
      <c r="B402" s="24" t="str">
        <f>'Ingenieria Trans'!D53</f>
        <v>N4</v>
      </c>
      <c r="C402" s="24" t="s">
        <v>2064</v>
      </c>
      <c r="D402" s="24" t="s">
        <v>2094</v>
      </c>
      <c r="E402" s="24"/>
      <c r="F402" s="24" t="str">
        <f>'Ingenieria Trans'!C53</f>
        <v>Transformador tridevanado trifásico (OLTC) lado de alta en el nivel 4 capacidad final de 31 a 40 MVA</v>
      </c>
      <c r="G402" s="438"/>
      <c r="H402" s="438"/>
      <c r="I402" s="438"/>
      <c r="J402" s="430">
        <f>'Ingenieria Trans'!E53</f>
        <v>11963780.728782728</v>
      </c>
    </row>
    <row r="403" spans="2:10" x14ac:dyDescent="0.25">
      <c r="B403" s="24" t="str">
        <f>'Ingenieria Trans'!D54</f>
        <v>N4</v>
      </c>
      <c r="C403" s="24" t="s">
        <v>2064</v>
      </c>
      <c r="D403" s="24" t="s">
        <v>2094</v>
      </c>
      <c r="E403" s="24"/>
      <c r="F403" s="24" t="str">
        <f>'Ingenieria Trans'!C54</f>
        <v>Transformador tridevanado trifásico (OLTC) lado de alta en el nivel 4 capacidad final de 41 a 50 MVA</v>
      </c>
      <c r="G403" s="438"/>
      <c r="H403" s="438"/>
      <c r="I403" s="438"/>
      <c r="J403" s="430">
        <f>'Ingenieria Trans'!E54</f>
        <v>13680744.37684565</v>
      </c>
    </row>
    <row r="404" spans="2:10" x14ac:dyDescent="0.25">
      <c r="B404" s="24" t="str">
        <f>'Ingenieria Trans'!D55</f>
        <v>N4</v>
      </c>
      <c r="C404" s="24" t="s">
        <v>2064</v>
      </c>
      <c r="D404" s="24" t="s">
        <v>2094</v>
      </c>
      <c r="E404" s="24"/>
      <c r="F404" s="24" t="str">
        <f>'Ingenieria Trans'!C55</f>
        <v>Transformador tridevanado trifásico (OLTC) lado de alta en el nivel 4 capacidad final de 51 a 60 MVA</v>
      </c>
      <c r="G404" s="438"/>
      <c r="H404" s="438"/>
      <c r="I404" s="438"/>
      <c r="J404" s="430">
        <f>'Ingenieria Trans'!E55</f>
        <v>15227624.294789076</v>
      </c>
    </row>
    <row r="405" spans="2:10" x14ac:dyDescent="0.25">
      <c r="B405" s="24" t="str">
        <f>'Ingenieria Trans'!D56</f>
        <v>N4</v>
      </c>
      <c r="C405" s="24" t="s">
        <v>2064</v>
      </c>
      <c r="D405" s="24" t="s">
        <v>2094</v>
      </c>
      <c r="E405" s="24"/>
      <c r="F405" s="24" t="str">
        <f>'Ingenieria Trans'!C56</f>
        <v>Transformador tridevanado trifásico (OLTC) lado de alta en el nivel 4 capacidad final mas de 60 MVA</v>
      </c>
      <c r="G405" s="438"/>
      <c r="H405" s="438"/>
      <c r="I405" s="438"/>
      <c r="J405" s="430">
        <f>'Ingenieria Trans'!E56</f>
        <v>19809373.420556318</v>
      </c>
    </row>
    <row r="406" spans="2:10" x14ac:dyDescent="0.25">
      <c r="B406" s="24" t="str">
        <f>'Ingenieria Trans'!D57</f>
        <v>N3</v>
      </c>
      <c r="C406" s="24" t="s">
        <v>2064</v>
      </c>
      <c r="D406" s="24" t="s">
        <v>2094</v>
      </c>
      <c r="E406" s="24"/>
      <c r="F406" s="24" t="str">
        <f>'Ingenieria Trans'!C57</f>
        <v>Transformador trifásico (NLTC) lado de alta en el nivel 3 capacidad final de 0.5 a 2.5 MVA</v>
      </c>
      <c r="G406" s="438"/>
      <c r="H406" s="438"/>
      <c r="I406" s="438"/>
      <c r="J406" s="430">
        <f>'Ingenieria Trans'!E57</f>
        <v>2934424.5060010697</v>
      </c>
    </row>
    <row r="407" spans="2:10" x14ac:dyDescent="0.25">
      <c r="B407" s="24" t="str">
        <f>'Ingenieria Trans'!D58</f>
        <v>N3</v>
      </c>
      <c r="C407" s="24" t="s">
        <v>2064</v>
      </c>
      <c r="D407" s="24" t="s">
        <v>2094</v>
      </c>
      <c r="E407" s="24"/>
      <c r="F407" s="24" t="str">
        <f>'Ingenieria Trans'!C58</f>
        <v>Transformador trifásico (NLTC) lado de alta en el nivel 3 capacidad final de 2.6 a 6 MVA</v>
      </c>
      <c r="G407" s="438"/>
      <c r="H407" s="438"/>
      <c r="I407" s="438"/>
      <c r="J407" s="430">
        <f>'Ingenieria Trans'!E58</f>
        <v>4081469.6600877005</v>
      </c>
    </row>
    <row r="408" spans="2:10" x14ac:dyDescent="0.25">
      <c r="B408" s="24" t="str">
        <f>'Ingenieria Trans'!D59</f>
        <v>N3</v>
      </c>
      <c r="C408" s="24" t="s">
        <v>2064</v>
      </c>
      <c r="D408" s="24" t="s">
        <v>2094</v>
      </c>
      <c r="E408" s="24"/>
      <c r="F408" s="24" t="str">
        <f>'Ingenieria Trans'!C59</f>
        <v>Transformador trifásico (OLTC) lado de alta en el nivel 3 capacidad final de 6.1 a 10 MVA</v>
      </c>
      <c r="G408" s="438"/>
      <c r="H408" s="438"/>
      <c r="I408" s="438"/>
      <c r="J408" s="430">
        <f>'Ingenieria Trans'!E59</f>
        <v>5641177.9753828989</v>
      </c>
    </row>
    <row r="409" spans="2:10" x14ac:dyDescent="0.25">
      <c r="B409" s="24" t="str">
        <f>'Ingenieria Trans'!D60</f>
        <v>N3</v>
      </c>
      <c r="C409" s="24" t="s">
        <v>2064</v>
      </c>
      <c r="D409" s="24" t="s">
        <v>2094</v>
      </c>
      <c r="E409" s="24"/>
      <c r="F409" s="24" t="str">
        <f>'Ingenieria Trans'!C60</f>
        <v>Transformador trifásico (OLTC) lado de alta en el nivel 3 capacidad final de 11 a 15 MVA</v>
      </c>
      <c r="G409" s="438"/>
      <c r="H409" s="438"/>
      <c r="I409" s="438"/>
      <c r="J409" s="430">
        <f>'Ingenieria Trans'!E60</f>
        <v>7416285.196253893</v>
      </c>
    </row>
    <row r="410" spans="2:10" x14ac:dyDescent="0.25">
      <c r="B410" s="24" t="str">
        <f>'Ingenieria Trans'!D61</f>
        <v>N3</v>
      </c>
      <c r="C410" s="24" t="s">
        <v>2064</v>
      </c>
      <c r="D410" s="24" t="s">
        <v>2094</v>
      </c>
      <c r="E410" s="24"/>
      <c r="F410" s="24" t="str">
        <f>'Ingenieria Trans'!C61</f>
        <v>Transformador trifásico (OLTC) lado de alta en el nivel 3 capacidad final de 16 a 20 MVA</v>
      </c>
      <c r="G410" s="438"/>
      <c r="H410" s="438"/>
      <c r="I410" s="438"/>
      <c r="J410" s="430">
        <f>'Ingenieria Trans'!E61</f>
        <v>8911119.3018764984</v>
      </c>
    </row>
    <row r="411" spans="2:10" x14ac:dyDescent="0.25">
      <c r="B411" s="24" t="str">
        <f>'Ingenieria Trans'!D62</f>
        <v>N3</v>
      </c>
      <c r="C411" s="24" t="s">
        <v>2064</v>
      </c>
      <c r="D411" s="24" t="s">
        <v>2094</v>
      </c>
      <c r="E411" s="24"/>
      <c r="F411" s="24" t="str">
        <f>'Ingenieria Trans'!C62</f>
        <v>Transformador trifásico (OLTC) lado de alta en el nivel 3 capacidad final de 21 a 30 MVA</v>
      </c>
      <c r="G411" s="438"/>
      <c r="H411" s="438"/>
      <c r="I411" s="438"/>
      <c r="J411" s="430">
        <f>'Ingenieria Trans'!E62</f>
        <v>10727972.458019</v>
      </c>
    </row>
    <row r="412" spans="2:10" x14ac:dyDescent="0.25">
      <c r="B412" s="24" t="str">
        <f>'Ingenieria Trans'!D63</f>
        <v>N3</v>
      </c>
      <c r="C412" s="24" t="s">
        <v>2064</v>
      </c>
      <c r="D412" s="24" t="s">
        <v>2094</v>
      </c>
      <c r="E412" s="24"/>
      <c r="F412" s="24" t="str">
        <f>'Ingenieria Trans'!C63</f>
        <v>Transformador trifásico (OLTC) lado de alta en el nivel 3 capacidad final mayor a 31 MVA</v>
      </c>
      <c r="G412" s="438"/>
      <c r="H412" s="438"/>
      <c r="I412" s="438"/>
      <c r="J412" s="430">
        <f>'Ingenieria Trans'!E63</f>
        <v>11892656.472261183</v>
      </c>
    </row>
    <row r="413" spans="2:10" x14ac:dyDescent="0.25">
      <c r="B413" s="24" t="e">
        <f>'Interv Trans'!#REF!</f>
        <v>#REF!</v>
      </c>
      <c r="C413" s="24" t="s">
        <v>2064</v>
      </c>
      <c r="D413" s="24" t="s">
        <v>2096</v>
      </c>
      <c r="E413" s="24"/>
      <c r="F413" s="24" t="e">
        <f>'Interv Trans'!#REF!</f>
        <v>#REF!</v>
      </c>
      <c r="G413" s="438"/>
      <c r="H413" s="438"/>
      <c r="I413" s="438"/>
      <c r="J413" s="430" t="e">
        <f>'Interv Trans'!#REF!</f>
        <v>#REF!</v>
      </c>
    </row>
    <row r="414" spans="2:10" x14ac:dyDescent="0.25">
      <c r="B414" s="24" t="e">
        <f>'Interv Trans'!#REF!</f>
        <v>#REF!</v>
      </c>
      <c r="C414" s="24" t="s">
        <v>2064</v>
      </c>
      <c r="D414" s="24" t="s">
        <v>2096</v>
      </c>
      <c r="E414" s="24"/>
      <c r="F414" s="24" t="e">
        <f>'Interv Trans'!#REF!</f>
        <v>#REF!</v>
      </c>
      <c r="G414" s="438"/>
      <c r="H414" s="438"/>
      <c r="I414" s="438"/>
      <c r="J414" s="430" t="e">
        <f>'Interv Trans'!#REF!</f>
        <v>#REF!</v>
      </c>
    </row>
    <row r="415" spans="2:10" x14ac:dyDescent="0.25">
      <c r="B415" s="24" t="e">
        <f>'Interv Trans'!#REF!</f>
        <v>#REF!</v>
      </c>
      <c r="C415" s="24" t="s">
        <v>2064</v>
      </c>
      <c r="D415" s="24" t="s">
        <v>2096</v>
      </c>
      <c r="E415" s="24"/>
      <c r="F415" s="24" t="e">
        <f>'Interv Trans'!#REF!</f>
        <v>#REF!</v>
      </c>
      <c r="G415" s="438"/>
      <c r="H415" s="438"/>
      <c r="I415" s="438"/>
      <c r="J415" s="430" t="e">
        <f>'Interv Trans'!#REF!</f>
        <v>#REF!</v>
      </c>
    </row>
    <row r="416" spans="2:10" x14ac:dyDescent="0.25">
      <c r="B416" s="24" t="e">
        <f>'Interv Trans'!#REF!</f>
        <v>#REF!</v>
      </c>
      <c r="C416" s="24" t="s">
        <v>2064</v>
      </c>
      <c r="D416" s="24" t="s">
        <v>2096</v>
      </c>
      <c r="E416" s="24"/>
      <c r="F416" s="24" t="e">
        <f>'Interv Trans'!#REF!</f>
        <v>#REF!</v>
      </c>
      <c r="G416" s="438"/>
      <c r="H416" s="438"/>
      <c r="I416" s="438"/>
      <c r="J416" s="430" t="e">
        <f>'Interv Trans'!#REF!</f>
        <v>#REF!</v>
      </c>
    </row>
    <row r="417" spans="2:10" x14ac:dyDescent="0.25">
      <c r="B417" s="24">
        <f>'Interv Trans'!D10</f>
        <v>500</v>
      </c>
      <c r="C417" s="24" t="s">
        <v>2064</v>
      </c>
      <c r="D417" s="24" t="s">
        <v>2096</v>
      </c>
      <c r="E417" s="24"/>
      <c r="F417" s="24" t="str">
        <f>'Interv Trans'!C10</f>
        <v>Autotransformador monofásico (OLTC) lado de alta en el 500 kV capacidad final 50 MVA a 100 MVA</v>
      </c>
      <c r="G417" s="438"/>
      <c r="H417" s="438"/>
      <c r="I417" s="438"/>
      <c r="J417" s="430">
        <f>'Interv Trans'!F10</f>
        <v>75009029.563709617</v>
      </c>
    </row>
    <row r="418" spans="2:10" x14ac:dyDescent="0.25">
      <c r="B418" s="24">
        <f>'Interv Trans'!D11</f>
        <v>500</v>
      </c>
      <c r="C418" s="24" t="s">
        <v>2064</v>
      </c>
      <c r="D418" s="24" t="s">
        <v>2096</v>
      </c>
      <c r="E418" s="24"/>
      <c r="F418" s="24" t="str">
        <f>'Interv Trans'!C11</f>
        <v>Autotransformador monofásico (OLTC) lado de alta en el 500 kV capacidad final 100 MVA a 150 MVA</v>
      </c>
      <c r="G418" s="438"/>
      <c r="H418" s="438"/>
      <c r="I418" s="438"/>
      <c r="J418" s="430">
        <f>'Interv Trans'!F11</f>
        <v>106477072.35282955</v>
      </c>
    </row>
    <row r="419" spans="2:10" x14ac:dyDescent="0.25">
      <c r="B419" s="24">
        <f>'Interv Trans'!D12</f>
        <v>500</v>
      </c>
      <c r="C419" s="24" t="s">
        <v>2064</v>
      </c>
      <c r="D419" s="24" t="s">
        <v>2096</v>
      </c>
      <c r="E419" s="24"/>
      <c r="F419" s="24" t="str">
        <f>'Interv Trans'!C12</f>
        <v>Autotransformador monofásico (OLTC) lado de alta en el 500 kV capacidad final mayor o igual a 150 MVA</v>
      </c>
      <c r="G419" s="438"/>
      <c r="H419" s="438"/>
      <c r="I419" s="438"/>
      <c r="J419" s="430">
        <f>'Interv Trans'!F12</f>
        <v>134642256.84941256</v>
      </c>
    </row>
    <row r="420" spans="2:10" x14ac:dyDescent="0.25">
      <c r="B420" s="24" t="e">
        <f>'Interv Trans'!#REF!</f>
        <v>#REF!</v>
      </c>
      <c r="C420" s="24" t="s">
        <v>2064</v>
      </c>
      <c r="D420" s="24" t="s">
        <v>2096</v>
      </c>
      <c r="E420" s="24"/>
      <c r="F420" s="24" t="e">
        <f>'Interv Trans'!#REF!</f>
        <v>#REF!</v>
      </c>
      <c r="G420" s="438"/>
      <c r="H420" s="438"/>
      <c r="I420" s="438"/>
      <c r="J420" s="430" t="e">
        <f>'Interv Trans'!#REF!</f>
        <v>#REF!</v>
      </c>
    </row>
    <row r="421" spans="2:10" x14ac:dyDescent="0.25">
      <c r="B421" s="24" t="e">
        <f>'Interv Trans'!#REF!</f>
        <v>#REF!</v>
      </c>
      <c r="C421" s="24" t="s">
        <v>2064</v>
      </c>
      <c r="D421" s="24" t="s">
        <v>2096</v>
      </c>
      <c r="E421" s="24"/>
      <c r="F421" s="24" t="e">
        <f>'Interv Trans'!#REF!</f>
        <v>#REF!</v>
      </c>
      <c r="G421" s="438"/>
      <c r="H421" s="438"/>
      <c r="I421" s="438"/>
      <c r="J421" s="430" t="e">
        <f>'Interv Trans'!#REF!</f>
        <v>#REF!</v>
      </c>
    </row>
    <row r="422" spans="2:10" x14ac:dyDescent="0.25">
      <c r="B422" s="24" t="e">
        <f>'Interv Trans'!#REF!</f>
        <v>#REF!</v>
      </c>
      <c r="C422" s="24" t="s">
        <v>2064</v>
      </c>
      <c r="D422" s="24" t="s">
        <v>2096</v>
      </c>
      <c r="E422" s="24"/>
      <c r="F422" s="24" t="e">
        <f>'Interv Trans'!#REF!</f>
        <v>#REF!</v>
      </c>
      <c r="G422" s="438"/>
      <c r="H422" s="438"/>
      <c r="I422" s="438"/>
      <c r="J422" s="430" t="e">
        <f>'Interv Trans'!#REF!</f>
        <v>#REF!</v>
      </c>
    </row>
    <row r="423" spans="2:10" x14ac:dyDescent="0.25">
      <c r="B423" s="24">
        <f>'Interv Trans'!D13</f>
        <v>230</v>
      </c>
      <c r="C423" s="24" t="s">
        <v>2064</v>
      </c>
      <c r="D423" s="24" t="s">
        <v>2096</v>
      </c>
      <c r="E423" s="24"/>
      <c r="F423" s="24" t="str">
        <f>'Interv Trans'!C13</f>
        <v>Transformador trifásico (OLTC) de conexión al STN capacidad final de hasta 10 MVA</v>
      </c>
      <c r="G423" s="438"/>
      <c r="H423" s="438"/>
      <c r="I423" s="438"/>
      <c r="J423" s="430">
        <f>'Interv Trans'!F13</f>
        <v>11646271.375000836</v>
      </c>
    </row>
    <row r="424" spans="2:10" x14ac:dyDescent="0.25">
      <c r="B424" s="24">
        <f>'Interv Trans'!D14</f>
        <v>230</v>
      </c>
      <c r="C424" s="24" t="s">
        <v>2064</v>
      </c>
      <c r="D424" s="24" t="s">
        <v>2096</v>
      </c>
      <c r="E424" s="24"/>
      <c r="F424" s="24" t="str">
        <f>'Interv Trans'!C14</f>
        <v>Transformador trifásico (OLTC) de conexión al STN capacidad final de 11 a 20 MVA</v>
      </c>
      <c r="G424" s="438"/>
      <c r="H424" s="438"/>
      <c r="I424" s="438"/>
      <c r="J424" s="430">
        <f>'Interv Trans'!F14</f>
        <v>13567083.867082734</v>
      </c>
    </row>
    <row r="425" spans="2:10" x14ac:dyDescent="0.25">
      <c r="B425" s="24">
        <f>'Interv Trans'!D15</f>
        <v>230</v>
      </c>
      <c r="C425" s="24" t="s">
        <v>2064</v>
      </c>
      <c r="D425" s="24" t="s">
        <v>2096</v>
      </c>
      <c r="E425" s="24"/>
      <c r="F425" s="24" t="str">
        <f>'Interv Trans'!C15</f>
        <v>Transformador trifásico (OLTC) de conexión al STN capacidad final de 21 a 40 MVA</v>
      </c>
      <c r="G425" s="438"/>
      <c r="H425" s="438"/>
      <c r="I425" s="438"/>
      <c r="J425" s="430">
        <f>'Interv Trans'!F15</f>
        <v>17763267.05629212</v>
      </c>
    </row>
    <row r="426" spans="2:10" x14ac:dyDescent="0.25">
      <c r="B426" s="24">
        <f>'Interv Trans'!D16</f>
        <v>230</v>
      </c>
      <c r="C426" s="24" t="s">
        <v>2064</v>
      </c>
      <c r="D426" s="24" t="s">
        <v>2096</v>
      </c>
      <c r="E426" s="24"/>
      <c r="F426" s="24" t="str">
        <f>'Interv Trans'!C16</f>
        <v>Transformador trifásico (OLTC) de conexión al STN capacidad final de 41 a 50 MVA</v>
      </c>
      <c r="G426" s="438"/>
      <c r="H426" s="438"/>
      <c r="I426" s="438"/>
      <c r="J426" s="430">
        <f>'Interv Trans'!F16</f>
        <v>20894596.684302829</v>
      </c>
    </row>
    <row r="427" spans="2:10" x14ac:dyDescent="0.25">
      <c r="B427" s="24">
        <f>'Interv Trans'!D17</f>
        <v>230</v>
      </c>
      <c r="C427" s="24" t="s">
        <v>2064</v>
      </c>
      <c r="D427" s="24" t="s">
        <v>2096</v>
      </c>
      <c r="E427" s="24"/>
      <c r="F427" s="24" t="str">
        <f>'Interv Trans'!C17</f>
        <v>Transformador trifásico (OLTC) de conexión al STN capacidad final de 51 a 60 MVA</v>
      </c>
      <c r="G427" s="438"/>
      <c r="H427" s="438"/>
      <c r="I427" s="438"/>
      <c r="J427" s="430">
        <f>'Interv Trans'!F17</f>
        <v>22670488.606920533</v>
      </c>
    </row>
    <row r="428" spans="2:10" x14ac:dyDescent="0.25">
      <c r="B428" s="24">
        <f>'Interv Trans'!D18</f>
        <v>230</v>
      </c>
      <c r="C428" s="24" t="s">
        <v>2064</v>
      </c>
      <c r="D428" s="24" t="s">
        <v>2096</v>
      </c>
      <c r="E428" s="24"/>
      <c r="F428" s="24" t="str">
        <f>'Interv Trans'!C18</f>
        <v>Transformador trifásico (OLTC) de conexión al STN capacidad final de 61 a 90 MVA</v>
      </c>
      <c r="G428" s="438"/>
      <c r="H428" s="438"/>
      <c r="I428" s="438"/>
      <c r="J428" s="430">
        <f>'Interv Trans'!F18</f>
        <v>25755934.219662897</v>
      </c>
    </row>
    <row r="429" spans="2:10" x14ac:dyDescent="0.25">
      <c r="B429" s="24">
        <f>'Interv Trans'!D19</f>
        <v>230</v>
      </c>
      <c r="C429" s="24" t="s">
        <v>2064</v>
      </c>
      <c r="D429" s="24" t="s">
        <v>2096</v>
      </c>
      <c r="E429" s="24"/>
      <c r="F429" s="24" t="str">
        <f>'Interv Trans'!C19</f>
        <v>Transformador trifásico (OLTC) de conexión al STN capacidad final de 91 a 100 MVA</v>
      </c>
      <c r="G429" s="438"/>
      <c r="H429" s="438"/>
      <c r="I429" s="438"/>
      <c r="J429" s="430">
        <f>'Interv Trans'!F19</f>
        <v>28420553.087741569</v>
      </c>
    </row>
    <row r="430" spans="2:10" x14ac:dyDescent="0.25">
      <c r="B430" s="24">
        <f>'Interv Trans'!D20</f>
        <v>230</v>
      </c>
      <c r="C430" s="24" t="s">
        <v>2064</v>
      </c>
      <c r="D430" s="24" t="s">
        <v>2096</v>
      </c>
      <c r="E430" s="24"/>
      <c r="F430" s="24" t="str">
        <f>'Interv Trans'!C20</f>
        <v>Transformador trifásico (OLTC) de conexión al STN capacidad final de 101 a 120 MVA</v>
      </c>
      <c r="G430" s="438"/>
      <c r="H430" s="438"/>
      <c r="I430" s="438"/>
      <c r="J430" s="430">
        <f>'Interv Trans'!F20</f>
        <v>30224954.878052559</v>
      </c>
    </row>
    <row r="431" spans="2:10" x14ac:dyDescent="0.25">
      <c r="B431" s="24">
        <f>'Interv Trans'!D21</f>
        <v>230</v>
      </c>
      <c r="C431" s="24" t="s">
        <v>2064</v>
      </c>
      <c r="D431" s="24" t="s">
        <v>2096</v>
      </c>
      <c r="E431" s="24"/>
      <c r="F431" s="24" t="str">
        <f>'Interv Trans'!C21</f>
        <v>Transformador trifásico (OLTC) de conexión al STN capacidad final de 121 a 150 MVA</v>
      </c>
      <c r="G431" s="438"/>
      <c r="H431" s="438"/>
      <c r="I431" s="438"/>
      <c r="J431" s="430">
        <f>'Interv Trans'!F21</f>
        <v>32959396.190656714</v>
      </c>
    </row>
    <row r="432" spans="2:10" x14ac:dyDescent="0.25">
      <c r="B432" s="24">
        <f>'Interv Trans'!D22</f>
        <v>230</v>
      </c>
      <c r="C432" s="24" t="s">
        <v>2064</v>
      </c>
      <c r="D432" s="24" t="s">
        <v>2096</v>
      </c>
      <c r="E432" s="24"/>
      <c r="F432" s="24" t="str">
        <f>'Interv Trans'!C22</f>
        <v>Transformador trifásico (OLTC) de conexión al STN capacidad final de 151 a 180 MVA</v>
      </c>
      <c r="G432" s="438"/>
      <c r="H432" s="438"/>
      <c r="I432" s="438"/>
      <c r="J432" s="430">
        <f>'Interv Trans'!F22</f>
        <v>35902961.439383693</v>
      </c>
    </row>
    <row r="433" spans="2:10" x14ac:dyDescent="0.25">
      <c r="B433" s="24">
        <f>'Interv Trans'!D23</f>
        <v>230</v>
      </c>
      <c r="C433" s="24" t="s">
        <v>2064</v>
      </c>
      <c r="D433" s="24" t="s">
        <v>2096</v>
      </c>
      <c r="E433" s="24"/>
      <c r="F433" s="24" t="str">
        <f>'Interv Trans'!C23</f>
        <v>AutoTransformador monofásico (OLTC) de conexión al STN capacidad final hasta 20 MVA</v>
      </c>
      <c r="G433" s="438"/>
      <c r="H433" s="438"/>
      <c r="I433" s="438"/>
      <c r="J433" s="430">
        <f>'Interv Trans'!F23</f>
        <v>14850245.879963459</v>
      </c>
    </row>
    <row r="434" spans="2:10" x14ac:dyDescent="0.25">
      <c r="B434" s="24">
        <f>'Interv Trans'!D24</f>
        <v>230</v>
      </c>
      <c r="C434" s="24" t="s">
        <v>2064</v>
      </c>
      <c r="D434" s="24" t="s">
        <v>2096</v>
      </c>
      <c r="E434" s="24"/>
      <c r="F434" s="24" t="str">
        <f>'Interv Trans'!C24</f>
        <v>AutoTransformador monofásico (OLTC) de conexión al STN capacidad final de 21 a 40 MVA</v>
      </c>
      <c r="G434" s="438"/>
      <c r="H434" s="438"/>
      <c r="I434" s="438"/>
      <c r="J434" s="430">
        <f>'Interv Trans'!F24</f>
        <v>17408001.715166278</v>
      </c>
    </row>
    <row r="435" spans="2:10" x14ac:dyDescent="0.25">
      <c r="B435" s="24">
        <f>'Interv Trans'!D25</f>
        <v>230</v>
      </c>
      <c r="C435" s="24" t="s">
        <v>2064</v>
      </c>
      <c r="D435" s="24" t="s">
        <v>2096</v>
      </c>
      <c r="E435" s="24"/>
      <c r="F435" s="24" t="str">
        <f>'Interv Trans'!C25</f>
        <v>AutoTransformador monofásico (OLTC) de conexión al STN capacidad final de 41 a 50 MVA</v>
      </c>
      <c r="G435" s="438"/>
      <c r="H435" s="438"/>
      <c r="I435" s="438"/>
      <c r="J435" s="430">
        <f>'Interv Trans'!F25</f>
        <v>20476704.750616774</v>
      </c>
    </row>
    <row r="436" spans="2:10" x14ac:dyDescent="0.25">
      <c r="B436" s="24">
        <f>'Interv Trans'!D26</f>
        <v>230</v>
      </c>
      <c r="C436" s="24" t="s">
        <v>2064</v>
      </c>
      <c r="D436" s="24" t="s">
        <v>2096</v>
      </c>
      <c r="E436" s="24"/>
      <c r="F436" s="24" t="str">
        <f>'Interv Trans'!C26</f>
        <v>AutoTransformador monofásico (OLTC) de conexión al STN capacidad final de 51 a 60 MVA</v>
      </c>
      <c r="G436" s="438"/>
      <c r="H436" s="438"/>
      <c r="I436" s="438"/>
      <c r="J436" s="430">
        <f>'Interv Trans'!F26</f>
        <v>22217078.834782124</v>
      </c>
    </row>
    <row r="437" spans="2:10" x14ac:dyDescent="0.25">
      <c r="B437" s="24">
        <f>'Interv Trans'!D27</f>
        <v>230</v>
      </c>
      <c r="C437" s="24" t="s">
        <v>2064</v>
      </c>
      <c r="D437" s="24" t="s">
        <v>2096</v>
      </c>
      <c r="E437" s="24"/>
      <c r="F437" s="24" t="str">
        <f>'Interv Trans'!C27</f>
        <v>AutoTransformador monofásico (OLTC) de conexión al STN capacidad final de 61 a 90 MVA</v>
      </c>
      <c r="G437" s="438"/>
      <c r="H437" s="438"/>
      <c r="I437" s="438"/>
      <c r="J437" s="430">
        <f>'Interv Trans'!F27</f>
        <v>25240815.53526964</v>
      </c>
    </row>
    <row r="438" spans="2:10" x14ac:dyDescent="0.25">
      <c r="B438" s="24">
        <f>'Interv Trans'!D28</f>
        <v>230</v>
      </c>
      <c r="C438" s="24" t="s">
        <v>2064</v>
      </c>
      <c r="D438" s="24" t="s">
        <v>2096</v>
      </c>
      <c r="E438" s="24"/>
      <c r="F438" s="24" t="str">
        <f>'Interv Trans'!C28</f>
        <v>AutoTransformador monofásico (OLTC) de conexión al STN capacidad final de 91 a 100 MVA</v>
      </c>
      <c r="G438" s="438"/>
      <c r="H438" s="438"/>
      <c r="I438" s="438"/>
      <c r="J438" s="430">
        <f>'Interv Trans'!F28</f>
        <v>27852142.025986739</v>
      </c>
    </row>
    <row r="439" spans="2:10" x14ac:dyDescent="0.25">
      <c r="B439" s="24">
        <f>'Interv Trans'!D29</f>
        <v>230</v>
      </c>
      <c r="C439" s="24" t="s">
        <v>2064</v>
      </c>
      <c r="D439" s="24" t="s">
        <v>2096</v>
      </c>
      <c r="E439" s="24"/>
      <c r="F439" s="24" t="str">
        <f>'Interv Trans'!C29</f>
        <v>AutoTransformador monofásico (OLTC) de conexión al STN capacidad final de 101 a 120 MVA</v>
      </c>
      <c r="G439" s="438"/>
      <c r="H439" s="438"/>
      <c r="I439" s="438"/>
      <c r="J439" s="430">
        <f>'Interv Trans'!F29</f>
        <v>29620455.780491509</v>
      </c>
    </row>
    <row r="440" spans="2:10" x14ac:dyDescent="0.25">
      <c r="B440" s="24">
        <f>'Interv Trans'!D30</f>
        <v>230</v>
      </c>
      <c r="C440" s="24" t="s">
        <v>2064</v>
      </c>
      <c r="D440" s="24" t="s">
        <v>2096</v>
      </c>
      <c r="E440" s="24"/>
      <c r="F440" s="24" t="str">
        <f>'Interv Trans'!C30</f>
        <v>AutoTransformador monofásico (OLTC) de conexión al STN capacidad final de 121 a 150 MVA</v>
      </c>
      <c r="G440" s="438"/>
      <c r="H440" s="438"/>
      <c r="I440" s="438"/>
      <c r="J440" s="430">
        <f>'Interv Trans'!F30</f>
        <v>32300208.26684358</v>
      </c>
    </row>
    <row r="441" spans="2:10" x14ac:dyDescent="0.25">
      <c r="B441" s="24">
        <f>'Interv Trans'!D31</f>
        <v>230</v>
      </c>
      <c r="C441" s="24" t="s">
        <v>2064</v>
      </c>
      <c r="D441" s="24" t="s">
        <v>2096</v>
      </c>
      <c r="E441" s="24"/>
      <c r="F441" s="24" t="str">
        <f>'Interv Trans'!C31</f>
        <v>Transformador tridevanado trifásico (OLTC) de conexión al STN capacidad final de hasta 20 MVA</v>
      </c>
      <c r="G441" s="438"/>
      <c r="H441" s="438"/>
      <c r="I441" s="438"/>
      <c r="J441" s="430">
        <f>'Interv Trans'!F31</f>
        <v>15607911.486084046</v>
      </c>
    </row>
    <row r="442" spans="2:10" x14ac:dyDescent="0.25">
      <c r="B442" s="24">
        <f>'Interv Trans'!D32</f>
        <v>230</v>
      </c>
      <c r="C442" s="24" t="s">
        <v>2064</v>
      </c>
      <c r="D442" s="24" t="s">
        <v>2096</v>
      </c>
      <c r="E442" s="24"/>
      <c r="F442" s="24" t="str">
        <f>'Interv Trans'!C32</f>
        <v>Transformador tridevanado trifásico (OLTC) de conexión al STN capacidad final de 21 a 40 MVA</v>
      </c>
      <c r="G442" s="438"/>
      <c r="H442" s="438"/>
      <c r="I442" s="438"/>
      <c r="J442" s="430">
        <f>'Interv Trans'!F32</f>
        <v>18296165.067980886</v>
      </c>
    </row>
    <row r="443" spans="2:10" x14ac:dyDescent="0.25">
      <c r="B443" s="24">
        <f>'Interv Trans'!D33</f>
        <v>230</v>
      </c>
      <c r="C443" s="24" t="s">
        <v>2064</v>
      </c>
      <c r="D443" s="24" t="s">
        <v>2096</v>
      </c>
      <c r="E443" s="24"/>
      <c r="F443" s="24" t="str">
        <f>'Interv Trans'!C33</f>
        <v>Transformador tridevanado trifásico (OLTC) de conexión al STN capacidad final de 41 a 50 MVA</v>
      </c>
      <c r="G443" s="438"/>
      <c r="H443" s="438"/>
      <c r="I443" s="438"/>
      <c r="J443" s="430">
        <f>'Interv Trans'!F33</f>
        <v>21521434.584831916</v>
      </c>
    </row>
    <row r="444" spans="2:10" x14ac:dyDescent="0.25">
      <c r="B444" s="24">
        <f>'Interv Trans'!D34</f>
        <v>230</v>
      </c>
      <c r="C444" s="24" t="s">
        <v>2064</v>
      </c>
      <c r="D444" s="24" t="s">
        <v>2096</v>
      </c>
      <c r="E444" s="24"/>
      <c r="F444" s="24" t="str">
        <f>'Interv Trans'!C34</f>
        <v>Transformador tridevanado trifásico (OLTC) de conexión al STN capacidad final de 51 a 60 MVA</v>
      </c>
      <c r="G444" s="438"/>
      <c r="H444" s="438"/>
      <c r="I444" s="438"/>
      <c r="J444" s="430">
        <f>'Interv Trans'!F34</f>
        <v>23350603.265128151</v>
      </c>
    </row>
    <row r="445" spans="2:10" x14ac:dyDescent="0.25">
      <c r="B445" s="24">
        <f>'Interv Trans'!D35</f>
        <v>230</v>
      </c>
      <c r="C445" s="24" t="s">
        <v>2064</v>
      </c>
      <c r="D445" s="24" t="s">
        <v>2096</v>
      </c>
      <c r="E445" s="24"/>
      <c r="F445" s="24" t="str">
        <f>'Interv Trans'!C35</f>
        <v>Transformador tridevanado trifásico (OLTC) de conexión al STN capacidad final de 61 a 90 MVA</v>
      </c>
      <c r="G445" s="438"/>
      <c r="H445" s="438"/>
      <c r="I445" s="438"/>
      <c r="J445" s="430">
        <f>'Interv Trans'!F35</f>
        <v>26528612.246252786</v>
      </c>
    </row>
    <row r="446" spans="2:10" x14ac:dyDescent="0.25">
      <c r="B446" s="24">
        <f>'Interv Trans'!D36</f>
        <v>230</v>
      </c>
      <c r="C446" s="24" t="s">
        <v>2064</v>
      </c>
      <c r="D446" s="24" t="s">
        <v>2096</v>
      </c>
      <c r="E446" s="24"/>
      <c r="F446" s="24" t="str">
        <f>'Interv Trans'!C36</f>
        <v>Transformador tridevanado trifásico (OLTC) de conexión al STN capacidad final de 91 a 120 MVA</v>
      </c>
      <c r="G446" s="438"/>
      <c r="H446" s="438"/>
      <c r="I446" s="438"/>
      <c r="J446" s="430">
        <f>'Interv Trans'!F36</f>
        <v>30528276.48356197</v>
      </c>
    </row>
    <row r="447" spans="2:10" x14ac:dyDescent="0.25">
      <c r="B447" s="24">
        <f>'Interv Trans'!D37</f>
        <v>230</v>
      </c>
      <c r="C447" s="24" t="s">
        <v>2064</v>
      </c>
      <c r="D447" s="24" t="s">
        <v>2096</v>
      </c>
      <c r="E447" s="24"/>
      <c r="F447" s="24" t="str">
        <f>'Interv Trans'!C37</f>
        <v>Transformador tridevanado trifásico (OLTC) de conexión al STN capacidad final de mas de 121 MVA</v>
      </c>
      <c r="G447" s="438"/>
      <c r="H447" s="438"/>
      <c r="I447" s="438"/>
      <c r="J447" s="430">
        <f>'Interv Trans'!F37</f>
        <v>32295796.423254199</v>
      </c>
    </row>
    <row r="448" spans="2:10" x14ac:dyDescent="0.25">
      <c r="B448" s="24" t="str">
        <f>'Interv Trans'!D38</f>
        <v>N4</v>
      </c>
      <c r="C448" s="24" t="s">
        <v>2064</v>
      </c>
      <c r="D448" s="24" t="s">
        <v>2096</v>
      </c>
      <c r="E448" s="24"/>
      <c r="F448" s="24" t="str">
        <f>'Interv Trans'!C38</f>
        <v>Transformador trifásico (OLTC) lado de alta en el nivel 4 capacidad final hasta 5 MVA</v>
      </c>
      <c r="G448" s="438"/>
      <c r="H448" s="438"/>
      <c r="I448" s="438"/>
      <c r="J448" s="430">
        <f>'Interv Trans'!F38</f>
        <v>8780144.1409469042</v>
      </c>
    </row>
    <row r="449" spans="2:10" x14ac:dyDescent="0.25">
      <c r="B449" s="24" t="str">
        <f>'Interv Trans'!D39</f>
        <v>N4</v>
      </c>
      <c r="C449" s="24" t="s">
        <v>2064</v>
      </c>
      <c r="D449" s="24" t="s">
        <v>2096</v>
      </c>
      <c r="E449" s="24"/>
      <c r="F449" s="24" t="str">
        <f>'Interv Trans'!C39</f>
        <v>Transformador trifásico (OLTC) lado de alta en el nivel 4 capacidad final de 5 a 10 MVA</v>
      </c>
      <c r="G449" s="438"/>
      <c r="H449" s="438"/>
      <c r="I449" s="438"/>
      <c r="J449" s="430">
        <f>'Interv Trans'!F39</f>
        <v>10160753.887812518</v>
      </c>
    </row>
    <row r="450" spans="2:10" x14ac:dyDescent="0.25">
      <c r="B450" s="24" t="str">
        <f>'Interv Trans'!D40</f>
        <v>N4</v>
      </c>
      <c r="C450" s="24" t="s">
        <v>2064</v>
      </c>
      <c r="D450" s="24" t="s">
        <v>2096</v>
      </c>
      <c r="E450" s="24"/>
      <c r="F450" s="24" t="str">
        <f>'Interv Trans'!C40</f>
        <v>Transformador trifásico (OLTC) lado de alta en el nivel 4 capacidad final de 11 a 15 MVA</v>
      </c>
      <c r="G450" s="438"/>
      <c r="H450" s="438"/>
      <c r="I450" s="438"/>
      <c r="J450" s="430">
        <f>'Interv Trans'!F40</f>
        <v>12464420.617347732</v>
      </c>
    </row>
    <row r="451" spans="2:10" x14ac:dyDescent="0.25">
      <c r="B451" s="24" t="str">
        <f>'Interv Trans'!D41</f>
        <v>N4</v>
      </c>
      <c r="C451" s="24" t="s">
        <v>2064</v>
      </c>
      <c r="D451" s="24" t="s">
        <v>2096</v>
      </c>
      <c r="E451" s="24"/>
      <c r="F451" s="24" t="str">
        <f>'Interv Trans'!C41</f>
        <v>Transformador trifásico (OLTC) lado de alta en el nivel 4 capacidad final de 16 a 20 MVA</v>
      </c>
      <c r="G451" s="438"/>
      <c r="H451" s="438"/>
      <c r="I451" s="438"/>
      <c r="J451" s="430">
        <f>'Interv Trans'!F41</f>
        <v>14112349.608700963</v>
      </c>
    </row>
    <row r="452" spans="2:10" x14ac:dyDescent="0.25">
      <c r="B452" s="24" t="str">
        <f>'Interv Trans'!D42</f>
        <v>N4</v>
      </c>
      <c r="C452" s="24" t="s">
        <v>2064</v>
      </c>
      <c r="D452" s="24" t="s">
        <v>2096</v>
      </c>
      <c r="E452" s="24"/>
      <c r="F452" s="24" t="str">
        <f>'Interv Trans'!C42</f>
        <v>Transformador trifásico (OLTC) lado de alta en el nivel 4 capacidad final de 21 a 30 MVA</v>
      </c>
      <c r="G452" s="438"/>
      <c r="H452" s="438"/>
      <c r="I452" s="438"/>
      <c r="J452" s="430">
        <f>'Interv Trans'!F42</f>
        <v>16035100.210203627</v>
      </c>
    </row>
    <row r="453" spans="2:10" x14ac:dyDescent="0.25">
      <c r="B453" s="24" t="str">
        <f>'Interv Trans'!D43</f>
        <v>N4</v>
      </c>
      <c r="C453" s="24" t="s">
        <v>2064</v>
      </c>
      <c r="D453" s="24" t="s">
        <v>2096</v>
      </c>
      <c r="E453" s="24"/>
      <c r="F453" s="24" t="str">
        <f>'Interv Trans'!C43</f>
        <v>Transformador trifásico (OLTC) lado de alta en el nivel 4 capacidad final de 31 a 40 MVA</v>
      </c>
      <c r="G453" s="438"/>
      <c r="H453" s="438"/>
      <c r="I453" s="438"/>
      <c r="J453" s="430">
        <f>'Interv Trans'!F43</f>
        <v>18320169.021200627</v>
      </c>
    </row>
    <row r="454" spans="2:10" x14ac:dyDescent="0.25">
      <c r="B454" s="24" t="str">
        <f>'Interv Trans'!D44</f>
        <v>N4</v>
      </c>
      <c r="C454" s="24" t="s">
        <v>2064</v>
      </c>
      <c r="D454" s="24" t="s">
        <v>2096</v>
      </c>
      <c r="E454" s="24"/>
      <c r="F454" s="24" t="str">
        <f>'Interv Trans'!C44</f>
        <v>Transformador trifásico (OLTC) lado de alta en el nivel 4 capacidad final de 41 a 50 MVA</v>
      </c>
      <c r="G454" s="438"/>
      <c r="H454" s="438"/>
      <c r="I454" s="438"/>
      <c r="J454" s="430">
        <f>'Interv Trans'!F44</f>
        <v>20267758.783773743</v>
      </c>
    </row>
    <row r="455" spans="2:10" x14ac:dyDescent="0.25">
      <c r="B455" s="24" t="str">
        <f>'Interv Trans'!D45</f>
        <v>N4</v>
      </c>
      <c r="C455" s="24" t="s">
        <v>2064</v>
      </c>
      <c r="D455" s="24" t="s">
        <v>2096</v>
      </c>
      <c r="E455" s="24"/>
      <c r="F455" s="24" t="str">
        <f>'Interv Trans'!C45</f>
        <v>Transformador trifásico (OLTC) lado de alta en el nivel 4 capacidad final de 51 a 60 MVA</v>
      </c>
      <c r="G455" s="438"/>
      <c r="H455" s="438"/>
      <c r="I455" s="438"/>
      <c r="J455" s="430">
        <f>'Interv Trans'!F45</f>
        <v>21990373.948712915</v>
      </c>
    </row>
    <row r="456" spans="2:10" x14ac:dyDescent="0.25">
      <c r="B456" s="24" t="str">
        <f>'Interv Trans'!D46</f>
        <v>N4</v>
      </c>
      <c r="C456" s="24" t="s">
        <v>2064</v>
      </c>
      <c r="D456" s="24" t="s">
        <v>2096</v>
      </c>
      <c r="E456" s="24"/>
      <c r="F456" s="24" t="str">
        <f>'Interv Trans'!C46</f>
        <v>Transformador trifásico (OLTC) lado de alta en el nivel 4 capacidad final de 61 a 80 MVA</v>
      </c>
      <c r="G456" s="438"/>
      <c r="H456" s="438"/>
      <c r="I456" s="438"/>
      <c r="J456" s="430">
        <f>'Interv Trans'!F46</f>
        <v>24983256.193073008</v>
      </c>
    </row>
    <row r="457" spans="2:10" x14ac:dyDescent="0.25">
      <c r="B457" s="24" t="str">
        <f>'Interv Trans'!D47</f>
        <v>N4</v>
      </c>
      <c r="C457" s="24" t="s">
        <v>2064</v>
      </c>
      <c r="D457" s="24" t="s">
        <v>2096</v>
      </c>
      <c r="E457" s="24"/>
      <c r="F457" s="24" t="str">
        <f>'Interv Trans'!C47</f>
        <v>Transformador trifásico (OLTC) lado de alta en el nivel 4 capacidad final de 81 a 100 MVA</v>
      </c>
      <c r="G457" s="438"/>
      <c r="H457" s="438"/>
      <c r="I457" s="438"/>
      <c r="J457" s="430">
        <f>'Interv Trans'!F47</f>
        <v>27567936.49510932</v>
      </c>
    </row>
    <row r="458" spans="2:10" x14ac:dyDescent="0.25">
      <c r="B458" s="24" t="str">
        <f>'Interv Trans'!D48</f>
        <v>N4</v>
      </c>
      <c r="C458" s="24" t="s">
        <v>2064</v>
      </c>
      <c r="D458" s="24" t="s">
        <v>2096</v>
      </c>
      <c r="E458" s="24"/>
      <c r="F458" s="24" t="str">
        <f>'Interv Trans'!C48</f>
        <v>Transformador trifásico (OLTC) lado de alta en el nivel 4 capacidad final mayor a 100 MVA</v>
      </c>
      <c r="G458" s="438"/>
      <c r="H458" s="438"/>
      <c r="I458" s="438"/>
      <c r="J458" s="430">
        <f>'Interv Trans'!F48</f>
        <v>30414487.893744245</v>
      </c>
    </row>
    <row r="459" spans="2:10" x14ac:dyDescent="0.25">
      <c r="B459" s="24" t="str">
        <f>'Interv Trans'!D49</f>
        <v>N4</v>
      </c>
      <c r="C459" s="24" t="s">
        <v>2064</v>
      </c>
      <c r="D459" s="24" t="s">
        <v>2096</v>
      </c>
      <c r="E459" s="24"/>
      <c r="F459" s="24" t="str">
        <f>'Interv Trans'!C49</f>
        <v>Transformador tridevanado trifásico (OLTC) lado de alta en el nivel 4 capacidad final hasta 5 MVA</v>
      </c>
      <c r="G459" s="438"/>
      <c r="H459" s="438"/>
      <c r="I459" s="438"/>
      <c r="J459" s="430">
        <f>'Interv Trans'!F49</f>
        <v>9051694.990666911</v>
      </c>
    </row>
    <row r="460" spans="2:10" x14ac:dyDescent="0.25">
      <c r="B460" s="24" t="str">
        <f>'Interv Trans'!D50</f>
        <v>N4</v>
      </c>
      <c r="C460" s="24" t="s">
        <v>2064</v>
      </c>
      <c r="D460" s="24" t="s">
        <v>2096</v>
      </c>
      <c r="E460" s="24"/>
      <c r="F460" s="24" t="str">
        <f>'Interv Trans'!C50</f>
        <v>Transformador tridevanado trifásico (OLTC) lado de alta en el nivel 4 capacidad final de 6 a 10 MVA</v>
      </c>
      <c r="G460" s="438"/>
      <c r="H460" s="438"/>
      <c r="I460" s="438"/>
      <c r="J460" s="430">
        <f>'Interv Trans'!F50</f>
        <v>10725246.63476312</v>
      </c>
    </row>
    <row r="461" spans="2:10" x14ac:dyDescent="0.25">
      <c r="B461" s="24" t="str">
        <f>'Interv Trans'!D51</f>
        <v>N4</v>
      </c>
      <c r="C461" s="24" t="s">
        <v>2064</v>
      </c>
      <c r="D461" s="24" t="s">
        <v>2096</v>
      </c>
      <c r="E461" s="24"/>
      <c r="F461" s="24" t="str">
        <f>'Interv Trans'!C51</f>
        <v>Transformador tridevanado trifásico (OLTC) lado de alta en el nivel 4 capacidad final hasta 11 a 20 MVA</v>
      </c>
      <c r="G461" s="438"/>
      <c r="H461" s="438"/>
      <c r="I461" s="438"/>
      <c r="J461" s="430">
        <f>'Interv Trans'!F51</f>
        <v>13567083.867082734</v>
      </c>
    </row>
    <row r="462" spans="2:10" x14ac:dyDescent="0.25">
      <c r="B462" s="24" t="str">
        <f>'Interv Trans'!D52</f>
        <v>N4</v>
      </c>
      <c r="C462" s="24" t="s">
        <v>2064</v>
      </c>
      <c r="D462" s="24" t="s">
        <v>2096</v>
      </c>
      <c r="E462" s="24"/>
      <c r="F462" s="24" t="str">
        <f>'Interv Trans'!C52</f>
        <v>Transformador tridevanado trifásico (OLTC) lado de alta en el nivel 4 capacidad final de 21 a 30 MVA</v>
      </c>
      <c r="G462" s="438"/>
      <c r="H462" s="438"/>
      <c r="I462" s="438"/>
      <c r="J462" s="430">
        <f>'Interv Trans'!F52</f>
        <v>16531031.144539822</v>
      </c>
    </row>
    <row r="463" spans="2:10" x14ac:dyDescent="0.25">
      <c r="B463" s="24" t="str">
        <f>'Interv Trans'!D53</f>
        <v>N4</v>
      </c>
      <c r="C463" s="24" t="s">
        <v>2064</v>
      </c>
      <c r="D463" s="24" t="s">
        <v>2096</v>
      </c>
      <c r="E463" s="24"/>
      <c r="F463" s="24" t="str">
        <f>'Interv Trans'!C53</f>
        <v>Transformador tridevanado trifásico (OLTC) lado de alta en el nivel 4 capacidad final de 31 a 40 MVA</v>
      </c>
      <c r="G463" s="438"/>
      <c r="H463" s="438"/>
      <c r="I463" s="438"/>
      <c r="J463" s="430">
        <f>'Interv Trans'!F53</f>
        <v>18886772.186804771</v>
      </c>
    </row>
    <row r="464" spans="2:10" x14ac:dyDescent="0.25">
      <c r="B464" s="24" t="str">
        <f>'Interv Trans'!D54</f>
        <v>N4</v>
      </c>
      <c r="C464" s="24" t="s">
        <v>2064</v>
      </c>
      <c r="D464" s="24" t="s">
        <v>2096</v>
      </c>
      <c r="E464" s="24"/>
      <c r="F464" s="24" t="str">
        <f>'Interv Trans'!C54</f>
        <v>Transformador tridevanado trifásico (OLTC) lado de alta en el nivel 4 capacidad final de 41 a 50 MVA</v>
      </c>
      <c r="G464" s="438"/>
      <c r="H464" s="438"/>
      <c r="I464" s="438"/>
      <c r="J464" s="430">
        <f>'Interv Trans'!F54</f>
        <v>20894596.684302829</v>
      </c>
    </row>
    <row r="465" spans="2:10" x14ac:dyDescent="0.25">
      <c r="B465" s="24" t="str">
        <f>'Interv Trans'!D55</f>
        <v>N4</v>
      </c>
      <c r="C465" s="24" t="s">
        <v>2064</v>
      </c>
      <c r="D465" s="24" t="s">
        <v>2096</v>
      </c>
      <c r="E465" s="24"/>
      <c r="F465" s="24" t="str">
        <f>'Interv Trans'!C55</f>
        <v>Transformador tridevanado trifásico (OLTC) lado de alta en el nivel 4 capacidad final de 51 a 60 MVA</v>
      </c>
      <c r="G465" s="438"/>
      <c r="H465" s="438"/>
      <c r="I465" s="438"/>
      <c r="J465" s="430">
        <f>'Interv Trans'!F55</f>
        <v>22670488.606920533</v>
      </c>
    </row>
    <row r="466" spans="2:10" x14ac:dyDescent="0.25">
      <c r="B466" s="24" t="str">
        <f>'Interv Trans'!D56</f>
        <v>N4</v>
      </c>
      <c r="C466" s="24" t="s">
        <v>2064</v>
      </c>
      <c r="D466" s="24" t="s">
        <v>2096</v>
      </c>
      <c r="E466" s="24"/>
      <c r="F466" s="24" t="str">
        <f>'Interv Trans'!C56</f>
        <v>Transformador tridevanado trifásico (OLTC) lado de alta en el nivel 4 capacidad final mas de 60 MVA</v>
      </c>
      <c r="G466" s="438"/>
      <c r="H466" s="438"/>
      <c r="I466" s="438"/>
      <c r="J466" s="430">
        <f>'Interv Trans'!F56</f>
        <v>27785289.299886998</v>
      </c>
    </row>
    <row r="467" spans="2:10" x14ac:dyDescent="0.25">
      <c r="B467" s="24" t="str">
        <f>'Interv Trans'!D57</f>
        <v>N3</v>
      </c>
      <c r="C467" s="24" t="s">
        <v>2064</v>
      </c>
      <c r="D467" s="24" t="s">
        <v>2096</v>
      </c>
      <c r="E467" s="24"/>
      <c r="F467" s="24" t="str">
        <f>'Interv Trans'!C57</f>
        <v>Transformador trifásico (NLTC) lado de alta en el nivel 3 capacidad final de 0.5 a 2.5 MVA</v>
      </c>
      <c r="G467" s="438"/>
      <c r="H467" s="438"/>
      <c r="I467" s="438"/>
      <c r="J467" s="430">
        <f>'Interv Trans'!F57</f>
        <v>5454674.9720457429</v>
      </c>
    </row>
    <row r="468" spans="2:10" x14ac:dyDescent="0.25">
      <c r="B468" s="24" t="str">
        <f>'Interv Trans'!D58</f>
        <v>N3</v>
      </c>
      <c r="C468" s="24" t="s">
        <v>2064</v>
      </c>
      <c r="D468" s="24" t="s">
        <v>2096</v>
      </c>
      <c r="E468" s="24"/>
      <c r="F468" s="24" t="str">
        <f>'Interv Trans'!C58</f>
        <v>Transformador trifásico (NLTC) lado de alta en el nivel 3 capacidad final de 2.6 a 6 MVA</v>
      </c>
      <c r="G468" s="438"/>
      <c r="H468" s="438"/>
      <c r="I468" s="438"/>
      <c r="J468" s="430">
        <f>'Interv Trans'!F58</f>
        <v>6195233.7909735395</v>
      </c>
    </row>
    <row r="469" spans="2:10" x14ac:dyDescent="0.25">
      <c r="B469" s="24" t="str">
        <f>'Interv Trans'!D59</f>
        <v>N3</v>
      </c>
      <c r="C469" s="24" t="s">
        <v>2064</v>
      </c>
      <c r="D469" s="24" t="s">
        <v>2096</v>
      </c>
      <c r="E469" s="24"/>
      <c r="F469" s="24" t="str">
        <f>'Interv Trans'!C59</f>
        <v>Transformador trifásico (OLTC) lado de alta en el nivel 3 capacidad final de 6.1 a 10 MVA</v>
      </c>
      <c r="G469" s="438"/>
      <c r="H469" s="438"/>
      <c r="I469" s="438"/>
      <c r="J469" s="430">
        <f>'Interv Trans'!F59</f>
        <v>7158837.0136170434</v>
      </c>
    </row>
    <row r="470" spans="2:10" x14ac:dyDescent="0.25">
      <c r="B470" s="24" t="str">
        <f>'Interv Trans'!D60</f>
        <v>N3</v>
      </c>
      <c r="C470" s="24" t="s">
        <v>2064</v>
      </c>
      <c r="D470" s="24" t="s">
        <v>2096</v>
      </c>
      <c r="E470" s="24"/>
      <c r="F470" s="24" t="str">
        <f>'Interv Trans'!C60</f>
        <v>Transformador trifásico (OLTC) lado de alta en el nivel 3 capacidad final de 11 a 15 MVA</v>
      </c>
      <c r="G470" s="438"/>
      <c r="H470" s="438"/>
      <c r="I470" s="438"/>
      <c r="J470" s="430">
        <f>'Interv Trans'!F60</f>
        <v>8235827.6521581206</v>
      </c>
    </row>
    <row r="471" spans="2:10" x14ac:dyDescent="0.25">
      <c r="B471" s="24" t="str">
        <f>'Interv Trans'!D61</f>
        <v>N3</v>
      </c>
      <c r="C471" s="24" t="s">
        <v>2064</v>
      </c>
      <c r="D471" s="24" t="s">
        <v>2096</v>
      </c>
      <c r="E471" s="24"/>
      <c r="F471" s="24" t="str">
        <f>'Interv Trans'!C61</f>
        <v>Transformador trifásico (OLTC) lado de alta en el nivel 3 capacidad final de 16 a 20 MVA</v>
      </c>
      <c r="G471" s="438"/>
      <c r="H471" s="438"/>
      <c r="I471" s="438"/>
      <c r="J471" s="430">
        <f>'Interv Trans'!F61</f>
        <v>9141358.5893757083</v>
      </c>
    </row>
    <row r="472" spans="2:10" x14ac:dyDescent="0.25">
      <c r="B472" s="24" t="str">
        <f>'Interv Trans'!D62</f>
        <v>N3</v>
      </c>
      <c r="C472" s="24" t="s">
        <v>2064</v>
      </c>
      <c r="D472" s="24" t="s">
        <v>2096</v>
      </c>
      <c r="E472" s="24"/>
      <c r="F472" s="24" t="str">
        <f>'Interv Trans'!C62</f>
        <v>Transformador trifásico (OLTC) lado de alta en el nivel 3 capacidad final de 21 a 30 MVA</v>
      </c>
      <c r="G472" s="438"/>
      <c r="H472" s="438"/>
      <c r="I472" s="438"/>
      <c r="J472" s="430">
        <f>'Interv Trans'!F62</f>
        <v>10248493.054954581</v>
      </c>
    </row>
    <row r="473" spans="2:10" x14ac:dyDescent="0.25">
      <c r="B473" s="24" t="str">
        <f>'Interv Trans'!D63</f>
        <v>N3</v>
      </c>
      <c r="C473" s="24" t="s">
        <v>2064</v>
      </c>
      <c r="D473" s="24" t="s">
        <v>2096</v>
      </c>
      <c r="E473" s="24"/>
      <c r="F473" s="24" t="str">
        <f>'Interv Trans'!C63</f>
        <v>Transformador trifásico (OLTC) lado de alta en el nivel 3 capacidad final mayor a 31 MVA</v>
      </c>
      <c r="G473" s="438"/>
      <c r="H473" s="438"/>
      <c r="I473" s="438"/>
      <c r="J473" s="430">
        <f>'Interv Trans'!F63</f>
        <v>10964032.259144815</v>
      </c>
    </row>
    <row r="474" spans="2:10" x14ac:dyDescent="0.25">
      <c r="B474" s="24" t="e">
        <f>'ADMON Trans'!#REF!</f>
        <v>#REF!</v>
      </c>
      <c r="C474" s="24" t="s">
        <v>2064</v>
      </c>
      <c r="D474" s="24" t="s">
        <v>2095</v>
      </c>
      <c r="E474" s="24"/>
      <c r="F474" s="24" t="e">
        <f>'ADMON Trans'!#REF!</f>
        <v>#REF!</v>
      </c>
      <c r="G474" s="438"/>
      <c r="H474" s="438"/>
      <c r="I474" s="438"/>
      <c r="J474" s="430" t="e">
        <f>'ADMON Trans'!#REF!</f>
        <v>#REF!</v>
      </c>
    </row>
    <row r="475" spans="2:10" x14ac:dyDescent="0.25">
      <c r="B475" s="24" t="e">
        <f>'ADMON Trans'!#REF!</f>
        <v>#REF!</v>
      </c>
      <c r="C475" s="24" t="s">
        <v>2064</v>
      </c>
      <c r="D475" s="24" t="s">
        <v>2095</v>
      </c>
      <c r="E475" s="24"/>
      <c r="F475" s="24" t="e">
        <f>'ADMON Trans'!#REF!</f>
        <v>#REF!</v>
      </c>
      <c r="G475" s="438"/>
      <c r="H475" s="438"/>
      <c r="I475" s="438"/>
      <c r="J475" s="430" t="e">
        <f>'ADMON Trans'!#REF!</f>
        <v>#REF!</v>
      </c>
    </row>
    <row r="476" spans="2:10" x14ac:dyDescent="0.25">
      <c r="B476" s="24" t="e">
        <f>'ADMON Trans'!#REF!</f>
        <v>#REF!</v>
      </c>
      <c r="C476" s="24" t="s">
        <v>2064</v>
      </c>
      <c r="D476" s="24" t="s">
        <v>2095</v>
      </c>
      <c r="E476" s="24"/>
      <c r="F476" s="24" t="e">
        <f>'ADMON Trans'!#REF!</f>
        <v>#REF!</v>
      </c>
      <c r="G476" s="438"/>
      <c r="H476" s="438"/>
      <c r="I476" s="438"/>
      <c r="J476" s="430" t="e">
        <f>'ADMON Trans'!#REF!</f>
        <v>#REF!</v>
      </c>
    </row>
    <row r="477" spans="2:10" x14ac:dyDescent="0.25">
      <c r="B477" s="24" t="e">
        <f>'ADMON Trans'!#REF!</f>
        <v>#REF!</v>
      </c>
      <c r="C477" s="24" t="s">
        <v>2064</v>
      </c>
      <c r="D477" s="24" t="s">
        <v>2095</v>
      </c>
      <c r="E477" s="24"/>
      <c r="F477" s="24" t="e">
        <f>'ADMON Trans'!#REF!</f>
        <v>#REF!</v>
      </c>
      <c r="G477" s="438"/>
      <c r="H477" s="438"/>
      <c r="I477" s="438"/>
      <c r="J477" s="430" t="e">
        <f>'ADMON Trans'!#REF!</f>
        <v>#REF!</v>
      </c>
    </row>
    <row r="478" spans="2:10" x14ac:dyDescent="0.25">
      <c r="B478" s="24">
        <f>'ADMON Trans'!D10</f>
        <v>500</v>
      </c>
      <c r="C478" s="24" t="s">
        <v>2064</v>
      </c>
      <c r="D478" s="24" t="s">
        <v>2095</v>
      </c>
      <c r="E478" s="24"/>
      <c r="F478" s="24" t="str">
        <f>'ADMON Trans'!C10</f>
        <v>Autotransformador monofásico (OLTC) lado de alta en el 500 kV capacidad final 50 MVA a 100 MVA</v>
      </c>
      <c r="G478" s="438"/>
      <c r="H478" s="438"/>
      <c r="I478" s="438"/>
      <c r="J478" s="430">
        <f>'ADMON Trans'!F10</f>
        <v>27712324.923295263</v>
      </c>
    </row>
    <row r="479" spans="2:10" x14ac:dyDescent="0.25">
      <c r="B479" s="24">
        <f>'ADMON Trans'!D11</f>
        <v>500</v>
      </c>
      <c r="C479" s="24" t="s">
        <v>2064</v>
      </c>
      <c r="D479" s="24" t="s">
        <v>2095</v>
      </c>
      <c r="E479" s="24"/>
      <c r="F479" s="24" t="str">
        <f>'ADMON Trans'!C11</f>
        <v>Autotransformador monofásico (OLTC) lado de alta en el 500 kV capacidad final 100 MVA a 150 MVA</v>
      </c>
      <c r="G479" s="438"/>
      <c r="H479" s="438"/>
      <c r="I479" s="438"/>
      <c r="J479" s="430">
        <f>'ADMON Trans'!F11</f>
        <v>44594133.835611388</v>
      </c>
    </row>
    <row r="480" spans="2:10" x14ac:dyDescent="0.25">
      <c r="B480" s="24">
        <f>'ADMON Trans'!D12</f>
        <v>500</v>
      </c>
      <c r="C480" s="24" t="s">
        <v>2064</v>
      </c>
      <c r="D480" s="24" t="s">
        <v>2095</v>
      </c>
      <c r="E480" s="24"/>
      <c r="F480" s="24" t="str">
        <f>'ADMON Trans'!C12</f>
        <v>Autotransformador monofásico (OLTC) lado de alta en el 500 kV capacidad final mayor o igual a 150 MVA</v>
      </c>
      <c r="G480" s="438"/>
      <c r="H480" s="438"/>
      <c r="I480" s="438"/>
      <c r="J480" s="430">
        <f>'ADMON Trans'!F12</f>
        <v>61475942.747927509</v>
      </c>
    </row>
    <row r="481" spans="2:10" x14ac:dyDescent="0.25">
      <c r="B481" s="24" t="e">
        <f>'ADMON Trans'!#REF!</f>
        <v>#REF!</v>
      </c>
      <c r="C481" s="24" t="s">
        <v>2064</v>
      </c>
      <c r="D481" s="24" t="s">
        <v>2095</v>
      </c>
      <c r="E481" s="24"/>
      <c r="F481" s="24" t="e">
        <f>'ADMON Trans'!#REF!</f>
        <v>#REF!</v>
      </c>
      <c r="G481" s="438"/>
      <c r="H481" s="438"/>
      <c r="I481" s="438"/>
      <c r="J481" s="430" t="e">
        <f>'ADMON Trans'!#REF!</f>
        <v>#REF!</v>
      </c>
    </row>
    <row r="482" spans="2:10" x14ac:dyDescent="0.25">
      <c r="B482" s="24" t="e">
        <f>'ADMON Trans'!#REF!</f>
        <v>#REF!</v>
      </c>
      <c r="C482" s="24" t="s">
        <v>2064</v>
      </c>
      <c r="D482" s="24" t="s">
        <v>2095</v>
      </c>
      <c r="E482" s="24"/>
      <c r="F482" s="24" t="e">
        <f>'ADMON Trans'!#REF!</f>
        <v>#REF!</v>
      </c>
      <c r="G482" s="438"/>
      <c r="H482" s="438"/>
      <c r="I482" s="438"/>
      <c r="J482" s="430" t="e">
        <f>'ADMON Trans'!#REF!</f>
        <v>#REF!</v>
      </c>
    </row>
    <row r="483" spans="2:10" x14ac:dyDescent="0.25">
      <c r="B483" s="24" t="e">
        <f>'ADMON Trans'!#REF!</f>
        <v>#REF!</v>
      </c>
      <c r="C483" s="24" t="s">
        <v>2064</v>
      </c>
      <c r="D483" s="24" t="s">
        <v>2095</v>
      </c>
      <c r="E483" s="24"/>
      <c r="F483" s="24" t="e">
        <f>'ADMON Trans'!#REF!</f>
        <v>#REF!</v>
      </c>
      <c r="G483" s="438"/>
      <c r="H483" s="438"/>
      <c r="I483" s="438"/>
      <c r="J483" s="430" t="e">
        <f>'ADMON Trans'!#REF!</f>
        <v>#REF!</v>
      </c>
    </row>
    <row r="484" spans="2:10" x14ac:dyDescent="0.25">
      <c r="B484" s="24">
        <f>'ADMON Trans'!D13</f>
        <v>230</v>
      </c>
      <c r="C484" s="24" t="s">
        <v>2064</v>
      </c>
      <c r="D484" s="24" t="s">
        <v>2095</v>
      </c>
      <c r="E484" s="24"/>
      <c r="F484" s="24" t="str">
        <f>'ADMON Trans'!C13</f>
        <v>Transformador trifásico (OLTC) de conexión al STN capacidad final de hasta 10 MVA</v>
      </c>
      <c r="G484" s="438"/>
      <c r="H484" s="438"/>
      <c r="I484" s="438"/>
      <c r="J484" s="430">
        <f>'ADMON Trans'!F13</f>
        <v>10769742.095911959</v>
      </c>
    </row>
    <row r="485" spans="2:10" x14ac:dyDescent="0.25">
      <c r="B485" s="24">
        <f>'ADMON Trans'!D14</f>
        <v>230</v>
      </c>
      <c r="C485" s="24" t="s">
        <v>2064</v>
      </c>
      <c r="D485" s="24" t="s">
        <v>2095</v>
      </c>
      <c r="E485" s="24"/>
      <c r="F485" s="24" t="str">
        <f>'ADMON Trans'!C14</f>
        <v>Transformador trifásico (OLTC) de conexión al STN capacidad final de 11 a 20 MVA</v>
      </c>
      <c r="G485" s="438"/>
      <c r="H485" s="438"/>
      <c r="I485" s="438"/>
      <c r="J485" s="430">
        <f>'ADMON Trans'!F14</f>
        <v>12938506.362486601</v>
      </c>
    </row>
    <row r="486" spans="2:10" x14ac:dyDescent="0.25">
      <c r="B486" s="24">
        <f>'ADMON Trans'!D15</f>
        <v>230</v>
      </c>
      <c r="C486" s="24" t="s">
        <v>2064</v>
      </c>
      <c r="D486" s="24" t="s">
        <v>2095</v>
      </c>
      <c r="E486" s="24"/>
      <c r="F486" s="24" t="str">
        <f>'ADMON Trans'!C15</f>
        <v>Transformador trifásico (OLTC) de conexión al STN capacidad final de 21 a 40 MVA</v>
      </c>
      <c r="G486" s="438"/>
      <c r="H486" s="438"/>
      <c r="I486" s="438"/>
      <c r="J486" s="430">
        <f>'ADMON Trans'!F15</f>
        <v>17706420.348384045</v>
      </c>
    </row>
    <row r="487" spans="2:10" x14ac:dyDescent="0.25">
      <c r="B487" s="24">
        <f>'ADMON Trans'!D16</f>
        <v>230</v>
      </c>
      <c r="C487" s="24" t="s">
        <v>2064</v>
      </c>
      <c r="D487" s="24" t="s">
        <v>2095</v>
      </c>
      <c r="E487" s="24"/>
      <c r="F487" s="24" t="str">
        <f>'ADMON Trans'!C16</f>
        <v>Transformador trifásico (OLTC) de conexión al STN capacidad final de 41 a 50 MVA</v>
      </c>
      <c r="G487" s="438"/>
      <c r="H487" s="438"/>
      <c r="I487" s="438"/>
      <c r="J487" s="430">
        <f>'ADMON Trans'!F16</f>
        <v>21274057.727721788</v>
      </c>
    </row>
    <row r="488" spans="2:10" x14ac:dyDescent="0.25">
      <c r="B488" s="24">
        <f>'ADMON Trans'!D17</f>
        <v>230</v>
      </c>
      <c r="C488" s="24" t="s">
        <v>2064</v>
      </c>
      <c r="D488" s="24" t="s">
        <v>2095</v>
      </c>
      <c r="E488" s="24"/>
      <c r="F488" s="24" t="str">
        <f>'ADMON Trans'!C17</f>
        <v>Transformador trifásico (OLTC) de conexión al STN capacidad final de 51 a 60 MVA</v>
      </c>
      <c r="G488" s="438"/>
      <c r="H488" s="438"/>
      <c r="I488" s="438"/>
      <c r="J488" s="430">
        <f>'ADMON Trans'!F17</f>
        <v>23297553.235010326</v>
      </c>
    </row>
    <row r="489" spans="2:10" x14ac:dyDescent="0.25">
      <c r="B489" s="24">
        <f>'ADMON Trans'!D18</f>
        <v>230</v>
      </c>
      <c r="C489" s="24" t="s">
        <v>2064</v>
      </c>
      <c r="D489" s="24" t="s">
        <v>2095</v>
      </c>
      <c r="E489" s="24"/>
      <c r="F489" s="24" t="str">
        <f>'ADMON Trans'!C18</f>
        <v>Transformador trifásico (OLTC) de conexión al STN capacidad final de 61 a 90 MVA</v>
      </c>
      <c r="G489" s="438"/>
      <c r="H489" s="438"/>
      <c r="I489" s="438"/>
      <c r="J489" s="430">
        <f>'ADMON Trans'!F18</f>
        <v>26810604.876703925</v>
      </c>
    </row>
    <row r="490" spans="2:10" x14ac:dyDescent="0.25">
      <c r="B490" s="24">
        <f>'ADMON Trans'!D19</f>
        <v>230</v>
      </c>
      <c r="C490" s="24" t="s">
        <v>2064</v>
      </c>
      <c r="D490" s="24" t="s">
        <v>2095</v>
      </c>
      <c r="E490" s="24"/>
      <c r="F490" s="24" t="str">
        <f>'ADMON Trans'!C19</f>
        <v>Transformador trifásico (OLTC) de conexión al STN capacidad final de 91 a 100 MVA</v>
      </c>
      <c r="G490" s="438"/>
      <c r="H490" s="438"/>
      <c r="I490" s="438"/>
      <c r="J490" s="430">
        <f>'ADMON Trans'!F19</f>
        <v>29840199.425712369</v>
      </c>
    </row>
    <row r="491" spans="2:10" x14ac:dyDescent="0.25">
      <c r="B491" s="24">
        <f>'ADMON Trans'!D20</f>
        <v>230</v>
      </c>
      <c r="C491" s="24" t="s">
        <v>2064</v>
      </c>
      <c r="D491" s="24" t="s">
        <v>2095</v>
      </c>
      <c r="E491" s="24"/>
      <c r="F491" s="24" t="str">
        <f>'ADMON Trans'!C20</f>
        <v>Transformador trifásico (OLTC) de conexión al STN capacidad final de 101 a 120 MVA</v>
      </c>
      <c r="G491" s="438"/>
      <c r="H491" s="438"/>
      <c r="I491" s="438"/>
      <c r="J491" s="430">
        <f>'ADMON Trans'!F20</f>
        <v>31888906.397931501</v>
      </c>
    </row>
    <row r="492" spans="2:10" x14ac:dyDescent="0.25">
      <c r="B492" s="24">
        <f>'ADMON Trans'!D21</f>
        <v>230</v>
      </c>
      <c r="C492" s="24" t="s">
        <v>2064</v>
      </c>
      <c r="D492" s="24" t="s">
        <v>2095</v>
      </c>
      <c r="E492" s="24"/>
      <c r="F492" s="24" t="str">
        <f>'ADMON Trans'!C21</f>
        <v>Transformador trifásico (OLTC) de conexión al STN capacidad final de 121 a 150 MVA</v>
      </c>
      <c r="G492" s="438"/>
      <c r="H492" s="438"/>
      <c r="I492" s="438"/>
      <c r="J492" s="430">
        <f>'ADMON Trans'!F21</f>
        <v>34988668.05367595</v>
      </c>
    </row>
    <row r="493" spans="2:10" x14ac:dyDescent="0.25">
      <c r="B493" s="24">
        <f>'ADMON Trans'!D22</f>
        <v>230</v>
      </c>
      <c r="C493" s="24" t="s">
        <v>2064</v>
      </c>
      <c r="D493" s="24" t="s">
        <v>2095</v>
      </c>
      <c r="E493" s="24"/>
      <c r="F493" s="24" t="str">
        <f>'ADMON Trans'!C22</f>
        <v>Transformador trifásico (OLTC) de conexión al STN capacidad final de 151 a 180 MVA</v>
      </c>
      <c r="G493" s="438"/>
      <c r="H493" s="438"/>
      <c r="I493" s="438"/>
      <c r="J493" s="430">
        <f>'ADMON Trans'!F22</f>
        <v>38318431.844258577</v>
      </c>
    </row>
    <row r="494" spans="2:10" x14ac:dyDescent="0.25">
      <c r="B494" s="24">
        <f>'ADMON Trans'!D23</f>
        <v>230</v>
      </c>
      <c r="C494" s="24" t="s">
        <v>2064</v>
      </c>
      <c r="D494" s="24" t="s">
        <v>2095</v>
      </c>
      <c r="E494" s="24"/>
      <c r="F494" s="24" t="str">
        <f>'ADMON Trans'!C23</f>
        <v>AutoTransformador monofásico (OLTC) de conexión al STN capacidad final hasta 20 MVA</v>
      </c>
      <c r="G494" s="438"/>
      <c r="H494" s="438"/>
      <c r="I494" s="438"/>
      <c r="J494" s="430">
        <f>'ADMON Trans'!F23</f>
        <v>14442831.592930496</v>
      </c>
    </row>
    <row r="495" spans="2:10" x14ac:dyDescent="0.25">
      <c r="B495" s="24">
        <f>'ADMON Trans'!D24</f>
        <v>230</v>
      </c>
      <c r="C495" s="24" t="s">
        <v>2064</v>
      </c>
      <c r="D495" s="24" t="s">
        <v>2095</v>
      </c>
      <c r="E495" s="24"/>
      <c r="F495" s="24" t="str">
        <f>'ADMON Trans'!C24</f>
        <v>AutoTransformador monofásico (OLTC) de conexión al STN capacidad final de 21 a 40 MVA</v>
      </c>
      <c r="G495" s="438"/>
      <c r="H495" s="438"/>
      <c r="I495" s="438"/>
      <c r="J495" s="430">
        <f>'ADMON Trans'!F24</f>
        <v>17352291.941416364</v>
      </c>
    </row>
    <row r="496" spans="2:10" x14ac:dyDescent="0.25">
      <c r="B496" s="24">
        <f>'ADMON Trans'!D25</f>
        <v>230</v>
      </c>
      <c r="C496" s="24" t="s">
        <v>2064</v>
      </c>
      <c r="D496" s="24" t="s">
        <v>2095</v>
      </c>
      <c r="E496" s="24"/>
      <c r="F496" s="24" t="str">
        <f>'ADMON Trans'!C25</f>
        <v>AutoTransformador monofásico (OLTC) de conexión al STN capacidad final de 41 a 50 MVA</v>
      </c>
      <c r="G496" s="438"/>
      <c r="H496" s="438"/>
      <c r="I496" s="438"/>
      <c r="J496" s="430">
        <f>'ADMON Trans'!F25</f>
        <v>20848576.57316735</v>
      </c>
    </row>
    <row r="497" spans="2:10" x14ac:dyDescent="0.25">
      <c r="B497" s="24">
        <f>'ADMON Trans'!D26</f>
        <v>230</v>
      </c>
      <c r="C497" s="24" t="s">
        <v>2064</v>
      </c>
      <c r="D497" s="24" t="s">
        <v>2095</v>
      </c>
      <c r="E497" s="24"/>
      <c r="F497" s="24" t="str">
        <f>'ADMON Trans'!C26</f>
        <v>AutoTransformador monofásico (OLTC) de conexión al STN capacidad final de 51 a 60 MVA</v>
      </c>
      <c r="G497" s="438"/>
      <c r="H497" s="438"/>
      <c r="I497" s="438"/>
      <c r="J497" s="430">
        <f>'ADMON Trans'!F26</f>
        <v>22831602.170310117</v>
      </c>
    </row>
    <row r="498" spans="2:10" x14ac:dyDescent="0.25">
      <c r="B498" s="24">
        <f>'ADMON Trans'!D27</f>
        <v>230</v>
      </c>
      <c r="C498" s="24" t="s">
        <v>2064</v>
      </c>
      <c r="D498" s="24" t="s">
        <v>2095</v>
      </c>
      <c r="E498" s="24"/>
      <c r="F498" s="24" t="str">
        <f>'ADMON Trans'!C27</f>
        <v>AutoTransformador monofásico (OLTC) de conexión al STN capacidad final de 61 a 90 MVA</v>
      </c>
      <c r="G498" s="438"/>
      <c r="H498" s="438"/>
      <c r="I498" s="438"/>
      <c r="J498" s="430">
        <f>'ADMON Trans'!F27</f>
        <v>26274392.779169846</v>
      </c>
    </row>
    <row r="499" spans="2:10" x14ac:dyDescent="0.25">
      <c r="B499" s="24">
        <f>'ADMON Trans'!D28</f>
        <v>230</v>
      </c>
      <c r="C499" s="24" t="s">
        <v>2064</v>
      </c>
      <c r="D499" s="24" t="s">
        <v>2095</v>
      </c>
      <c r="E499" s="24"/>
      <c r="F499" s="24" t="str">
        <f>'ADMON Trans'!C28</f>
        <v>AutoTransformador monofásico (OLTC) de conexión al STN capacidad final de 91 a 100 MVA</v>
      </c>
      <c r="G499" s="438"/>
      <c r="H499" s="438"/>
      <c r="I499" s="438"/>
      <c r="J499" s="430">
        <f>'ADMON Trans'!F28</f>
        <v>29243395.437198121</v>
      </c>
    </row>
    <row r="500" spans="2:10" x14ac:dyDescent="0.25">
      <c r="B500" s="24">
        <f>'ADMON Trans'!D29</f>
        <v>230</v>
      </c>
      <c r="C500" s="24" t="s">
        <v>2064</v>
      </c>
      <c r="D500" s="24" t="s">
        <v>2095</v>
      </c>
      <c r="E500" s="24"/>
      <c r="F500" s="24" t="str">
        <f>'ADMON Trans'!C29</f>
        <v>AutoTransformador monofásico (OLTC) de conexión al STN capacidad final de 101 a 120 MVA</v>
      </c>
      <c r="G500" s="438"/>
      <c r="H500" s="438"/>
      <c r="I500" s="438"/>
      <c r="J500" s="430">
        <f>'ADMON Trans'!F29</f>
        <v>31251128.269972872</v>
      </c>
    </row>
    <row r="501" spans="2:10" x14ac:dyDescent="0.25">
      <c r="B501" s="24">
        <f>'ADMON Trans'!D30</f>
        <v>230</v>
      </c>
      <c r="C501" s="24" t="s">
        <v>2064</v>
      </c>
      <c r="D501" s="24" t="s">
        <v>2095</v>
      </c>
      <c r="E501" s="24"/>
      <c r="F501" s="24" t="str">
        <f>'ADMON Trans'!C30</f>
        <v>AutoTransformador monofásico (OLTC) de conexión al STN capacidad final de 121 a 150 MVA</v>
      </c>
      <c r="G501" s="438"/>
      <c r="H501" s="438"/>
      <c r="I501" s="438"/>
      <c r="J501" s="430">
        <f>'ADMON Trans'!F30</f>
        <v>34288894.692602433</v>
      </c>
    </row>
    <row r="502" spans="2:10" x14ac:dyDescent="0.25">
      <c r="B502" s="24">
        <f>'ADMON Trans'!D31</f>
        <v>230</v>
      </c>
      <c r="C502" s="24" t="s">
        <v>2064</v>
      </c>
      <c r="D502" s="24" t="s">
        <v>2095</v>
      </c>
      <c r="E502" s="24"/>
      <c r="F502" s="24" t="str">
        <f>'ADMON Trans'!C31</f>
        <v>Transformador tridevanado trifásico (OLTC) de conexión al STN capacidad final de hasta 20 MVA</v>
      </c>
      <c r="G502" s="438"/>
      <c r="H502" s="438"/>
      <c r="I502" s="438"/>
      <c r="J502" s="430">
        <f>'ADMON Trans'!F31</f>
        <v>15179710.755835114</v>
      </c>
    </row>
    <row r="503" spans="2:10" x14ac:dyDescent="0.25">
      <c r="B503" s="24">
        <f>'ADMON Trans'!D32</f>
        <v>230</v>
      </c>
      <c r="C503" s="24" t="s">
        <v>2064</v>
      </c>
      <c r="D503" s="24" t="s">
        <v>2095</v>
      </c>
      <c r="E503" s="24"/>
      <c r="F503" s="24" t="str">
        <f>'ADMON Trans'!C32</f>
        <v>Transformador tridevanado trifásico (OLTC) de conexión al STN capacidad final de 21 a 40 MVA</v>
      </c>
      <c r="G503" s="438"/>
      <c r="H503" s="438"/>
      <c r="I503" s="438"/>
      <c r="J503" s="430">
        <f>'ADMON Trans'!F32</f>
        <v>18237612.958835568</v>
      </c>
    </row>
    <row r="504" spans="2:10" x14ac:dyDescent="0.25">
      <c r="B504" s="24">
        <f>'ADMON Trans'!D33</f>
        <v>230</v>
      </c>
      <c r="C504" s="24" t="s">
        <v>2064</v>
      </c>
      <c r="D504" s="24" t="s">
        <v>2095</v>
      </c>
      <c r="E504" s="24"/>
      <c r="F504" s="24" t="str">
        <f>'ADMON Trans'!C33</f>
        <v>Transformador tridevanado trifásico (OLTC) de conexión al STN capacidad final de 41 a 50 MVA</v>
      </c>
      <c r="G504" s="438"/>
      <c r="H504" s="438"/>
      <c r="I504" s="438"/>
      <c r="J504" s="430">
        <f>'ADMON Trans'!F33</f>
        <v>21912279.459553443</v>
      </c>
    </row>
    <row r="505" spans="2:10" x14ac:dyDescent="0.25">
      <c r="B505" s="24">
        <f>'ADMON Trans'!D34</f>
        <v>230</v>
      </c>
      <c r="C505" s="24" t="s">
        <v>2064</v>
      </c>
      <c r="D505" s="24" t="s">
        <v>2095</v>
      </c>
      <c r="E505" s="24"/>
      <c r="F505" s="24" t="str">
        <f>'ADMON Trans'!C34</f>
        <v>Transformador tridevanado trifásico (OLTC) de conexión al STN capacidad final de 51 a 60 MVA</v>
      </c>
      <c r="G505" s="438"/>
      <c r="H505" s="438"/>
      <c r="I505" s="438"/>
      <c r="J505" s="430">
        <f>'ADMON Trans'!F34</f>
        <v>23996479.832060635</v>
      </c>
    </row>
    <row r="506" spans="2:10" x14ac:dyDescent="0.25">
      <c r="B506" s="24">
        <f>'ADMON Trans'!D35</f>
        <v>230</v>
      </c>
      <c r="C506" s="24" t="s">
        <v>2064</v>
      </c>
      <c r="D506" s="24" t="s">
        <v>2095</v>
      </c>
      <c r="E506" s="24"/>
      <c r="F506" s="24" t="str">
        <f>'ADMON Trans'!C35</f>
        <v>Transformador tridevanado trifásico (OLTC) de conexión al STN capacidad final de 61 a 90 MVA</v>
      </c>
      <c r="G506" s="438"/>
      <c r="H506" s="438"/>
      <c r="I506" s="438"/>
      <c r="J506" s="430">
        <f>'ADMON Trans'!F35</f>
        <v>27614923.023005042</v>
      </c>
    </row>
    <row r="507" spans="2:10" x14ac:dyDescent="0.25">
      <c r="B507" s="24">
        <f>'ADMON Trans'!D36</f>
        <v>230</v>
      </c>
      <c r="C507" s="24" t="s">
        <v>2064</v>
      </c>
      <c r="D507" s="24" t="s">
        <v>2095</v>
      </c>
      <c r="E507" s="24"/>
      <c r="F507" s="24" t="str">
        <f>'ADMON Trans'!C36</f>
        <v>Transformador tridevanado trifásico (OLTC) de conexión al STN capacidad final de 91 a 120 MVA</v>
      </c>
      <c r="G507" s="438"/>
      <c r="H507" s="438"/>
      <c r="I507" s="438"/>
      <c r="J507" s="430">
        <f>'ADMON Trans'!F36</f>
        <v>32160725.015235983</v>
      </c>
    </row>
    <row r="508" spans="2:10" x14ac:dyDescent="0.25">
      <c r="B508" s="24">
        <f>'ADMON Trans'!D37</f>
        <v>230</v>
      </c>
      <c r="C508" s="24" t="s">
        <v>2064</v>
      </c>
      <c r="D508" s="24" t="s">
        <v>2095</v>
      </c>
      <c r="E508" s="24"/>
      <c r="F508" s="24" t="str">
        <f>'ADMON Trans'!C37</f>
        <v>Transformador tridevanado trifásico (OLTC) de conexión al STN capacidad final de mas de 121 MVA</v>
      </c>
      <c r="G508" s="438"/>
      <c r="H508" s="438"/>
      <c r="I508" s="438"/>
      <c r="J508" s="430">
        <f>'ADMON Trans'!F37</f>
        <v>34165951.607681505</v>
      </c>
    </row>
    <row r="509" spans="2:10" x14ac:dyDescent="0.25">
      <c r="B509" s="24" t="str">
        <f>'ADMON Trans'!D38</f>
        <v>N4</v>
      </c>
      <c r="C509" s="24" t="s">
        <v>2064</v>
      </c>
      <c r="D509" s="24" t="s">
        <v>2095</v>
      </c>
      <c r="E509" s="24"/>
      <c r="F509" s="24" t="str">
        <f>'ADMON Trans'!C38</f>
        <v>Transformador trifásico (OLTC) lado de alta en el nivel 4 capacidad final hasta 5 MVA</v>
      </c>
      <c r="G509" s="438"/>
      <c r="H509" s="438"/>
      <c r="I509" s="438"/>
      <c r="J509" s="430">
        <f>'ADMON Trans'!F38</f>
        <v>7634836.9091984369</v>
      </c>
    </row>
    <row r="510" spans="2:10" x14ac:dyDescent="0.25">
      <c r="B510" s="24" t="str">
        <f>'ADMON Trans'!D39</f>
        <v>N4</v>
      </c>
      <c r="C510" s="24" t="s">
        <v>2064</v>
      </c>
      <c r="D510" s="24" t="s">
        <v>2095</v>
      </c>
      <c r="E510" s="24"/>
      <c r="F510" s="24" t="str">
        <f>'ADMON Trans'!C39</f>
        <v>Transformador trifásico (OLTC) lado de alta en el nivel 4 capacidad final de 5 a 10 MVA</v>
      </c>
      <c r="G510" s="438"/>
      <c r="H510" s="438"/>
      <c r="I510" s="438"/>
      <c r="J510" s="430">
        <f>'ADMON Trans'!F39</f>
        <v>9171768.2133012228</v>
      </c>
    </row>
    <row r="511" spans="2:10" x14ac:dyDescent="0.25">
      <c r="B511" s="24" t="str">
        <f>'ADMON Trans'!D40</f>
        <v>N4</v>
      </c>
      <c r="C511" s="24" t="s">
        <v>2064</v>
      </c>
      <c r="D511" s="24" t="s">
        <v>2095</v>
      </c>
      <c r="E511" s="24"/>
      <c r="F511" s="24" t="str">
        <f>'ADMON Trans'!C40</f>
        <v>Transformador trifásico (OLTC) lado de alta en el nivel 4 capacidad final de 11 a 15 MVA</v>
      </c>
      <c r="G511" s="438"/>
      <c r="H511" s="438"/>
      <c r="I511" s="438"/>
      <c r="J511" s="430">
        <f>'ADMON Trans'!F40</f>
        <v>11763406.541761838</v>
      </c>
    </row>
    <row r="512" spans="2:10" x14ac:dyDescent="0.25">
      <c r="B512" s="24" t="str">
        <f>'ADMON Trans'!D41</f>
        <v>N4</v>
      </c>
      <c r="C512" s="24" t="s">
        <v>2064</v>
      </c>
      <c r="D512" s="24" t="s">
        <v>2095</v>
      </c>
      <c r="E512" s="24"/>
      <c r="F512" s="24" t="str">
        <f>'ADMON Trans'!C41</f>
        <v>Transformador trifásico (OLTC) lado de alta en el nivel 4 capacidad final de 16 a 20 MVA</v>
      </c>
      <c r="G512" s="438"/>
      <c r="H512" s="438"/>
      <c r="I512" s="438"/>
      <c r="J512" s="430">
        <f>'ADMON Trans'!F41</f>
        <v>13629790.257830072</v>
      </c>
    </row>
    <row r="513" spans="2:10" x14ac:dyDescent="0.25">
      <c r="B513" s="24" t="str">
        <f>'ADMON Trans'!D42</f>
        <v>N4</v>
      </c>
      <c r="C513" s="24" t="s">
        <v>2064</v>
      </c>
      <c r="D513" s="24" t="s">
        <v>2095</v>
      </c>
      <c r="E513" s="24"/>
      <c r="F513" s="24" t="str">
        <f>'ADMON Trans'!C42</f>
        <v>Transformador trifásico (OLTC) lado de alta en el nivel 4 capacidad final de 21 a 30 MVA</v>
      </c>
      <c r="G513" s="438"/>
      <c r="H513" s="438"/>
      <c r="I513" s="438"/>
      <c r="J513" s="430">
        <f>'ADMON Trans'!F42</f>
        <v>15814690.431574389</v>
      </c>
    </row>
    <row r="514" spans="2:10" x14ac:dyDescent="0.25">
      <c r="B514" s="24" t="str">
        <f>'ADMON Trans'!D43</f>
        <v>N4</v>
      </c>
      <c r="C514" s="24" t="s">
        <v>2064</v>
      </c>
      <c r="D514" s="24" t="s">
        <v>2095</v>
      </c>
      <c r="E514" s="24"/>
      <c r="F514" s="24" t="str">
        <f>'ADMON Trans'!C43</f>
        <v>Transformador trifásico (OLTC) lado de alta en el nivel 4 capacidad final de 31 a 40 MVA</v>
      </c>
      <c r="G514" s="438"/>
      <c r="H514" s="438"/>
      <c r="I514" s="438"/>
      <c r="J514" s="430">
        <f>'ADMON Trans'!F43</f>
        <v>18416567.90024792</v>
      </c>
    </row>
    <row r="515" spans="2:10" x14ac:dyDescent="0.25">
      <c r="B515" s="24" t="str">
        <f>'ADMON Trans'!D44</f>
        <v>N4</v>
      </c>
      <c r="C515" s="24" t="s">
        <v>2064</v>
      </c>
      <c r="D515" s="24" t="s">
        <v>2095</v>
      </c>
      <c r="E515" s="24"/>
      <c r="F515" s="24" t="str">
        <f>'ADMON Trans'!C44</f>
        <v>Transformador trifásico (OLTC) lado de alta en el nivel 4 capacidad final de 41 a 50 MVA</v>
      </c>
      <c r="G515" s="438"/>
      <c r="H515" s="438"/>
      <c r="I515" s="438"/>
      <c r="J515" s="430">
        <f>'ADMON Trans'!F44</f>
        <v>20635835.995890133</v>
      </c>
    </row>
    <row r="516" spans="2:10" x14ac:dyDescent="0.25">
      <c r="B516" s="24" t="str">
        <f>'ADMON Trans'!D45</f>
        <v>N4</v>
      </c>
      <c r="C516" s="24" t="s">
        <v>2064</v>
      </c>
      <c r="D516" s="24" t="s">
        <v>2095</v>
      </c>
      <c r="E516" s="24"/>
      <c r="F516" s="24" t="str">
        <f>'ADMON Trans'!C45</f>
        <v>Transformador trifásico (OLTC) lado de alta en el nivel 4 capacidad final de 51 a 60 MVA</v>
      </c>
      <c r="G516" s="438"/>
      <c r="H516" s="438"/>
      <c r="I516" s="438"/>
      <c r="J516" s="430">
        <f>'ADMON Trans'!F45</f>
        <v>22598626.637960017</v>
      </c>
    </row>
    <row r="517" spans="2:10" x14ac:dyDescent="0.25">
      <c r="B517" s="24" t="str">
        <f>'ADMON Trans'!D46</f>
        <v>N4</v>
      </c>
      <c r="C517" s="24" t="s">
        <v>2064</v>
      </c>
      <c r="D517" s="24" t="s">
        <v>2095</v>
      </c>
      <c r="E517" s="24"/>
      <c r="F517" s="24" t="str">
        <f>'ADMON Trans'!C46</f>
        <v>Transformador trifásico (OLTC) lado de alta en el nivel 4 capacidad final de 61 a 80 MVA</v>
      </c>
      <c r="G517" s="438"/>
      <c r="H517" s="438"/>
      <c r="I517" s="438"/>
      <c r="J517" s="430">
        <f>'ADMON Trans'!F46</f>
        <v>26006286.730402809</v>
      </c>
    </row>
    <row r="518" spans="2:10" x14ac:dyDescent="0.25">
      <c r="B518" s="24" t="str">
        <f>'ADMON Trans'!D47</f>
        <v>N4</v>
      </c>
      <c r="C518" s="24" t="s">
        <v>2064</v>
      </c>
      <c r="D518" s="24" t="s">
        <v>2095</v>
      </c>
      <c r="E518" s="24"/>
      <c r="F518" s="24" t="str">
        <f>'ADMON Trans'!C47</f>
        <v>Transformador trifásico (OLTC) lado de alta en el nivel 4 capacidad final de 81 a 100 MVA</v>
      </c>
      <c r="G518" s="438"/>
      <c r="H518" s="438"/>
      <c r="I518" s="438"/>
      <c r="J518" s="430">
        <f>'ADMON Trans'!F47</f>
        <v>28944993.442940999</v>
      </c>
    </row>
    <row r="519" spans="2:10" x14ac:dyDescent="0.25">
      <c r="B519" s="24" t="str">
        <f>'ADMON Trans'!D48</f>
        <v>N4</v>
      </c>
      <c r="C519" s="24" t="s">
        <v>2064</v>
      </c>
      <c r="D519" s="24" t="s">
        <v>2095</v>
      </c>
      <c r="E519" s="24"/>
      <c r="F519" s="24" t="str">
        <f>'ADMON Trans'!C48</f>
        <v>Transformador trifásico (OLTC) lado de alta en el nivel 4 capacidad final mayor a 100 MVA</v>
      </c>
      <c r="G519" s="438"/>
      <c r="H519" s="438"/>
      <c r="I519" s="438"/>
      <c r="J519" s="430">
        <f>'ADMON Trans'!F48</f>
        <v>32175701.999467049</v>
      </c>
    </row>
    <row r="520" spans="2:10" x14ac:dyDescent="0.25">
      <c r="B520" s="24" t="str">
        <f>'ADMON Trans'!D49</f>
        <v>N4</v>
      </c>
      <c r="C520" s="24" t="s">
        <v>2064</v>
      </c>
      <c r="D520" s="24" t="s">
        <v>2095</v>
      </c>
      <c r="E520" s="24"/>
      <c r="F520" s="24" t="str">
        <f>'ADMON Trans'!C49</f>
        <v>Transformador tridevanado trifásico (OLTC) lado de alta en el nivel 4 capacidad final hasta 5 MVA</v>
      </c>
      <c r="G520" s="438"/>
      <c r="H520" s="438"/>
      <c r="I520" s="438"/>
      <c r="J520" s="430">
        <f>'ADMON Trans'!F49</f>
        <v>7870965.8857715847</v>
      </c>
    </row>
    <row r="521" spans="2:10" x14ac:dyDescent="0.25">
      <c r="B521" s="24" t="str">
        <f>'ADMON Trans'!D50</f>
        <v>N4</v>
      </c>
      <c r="C521" s="24" t="s">
        <v>2064</v>
      </c>
      <c r="D521" s="24" t="s">
        <v>2095</v>
      </c>
      <c r="E521" s="24"/>
      <c r="F521" s="24" t="str">
        <f>'ADMON Trans'!C50</f>
        <v>Transformador tridevanado trifásico (OLTC) lado de alta en el nivel 4 capacidad final de 6 a 10 MVA</v>
      </c>
      <c r="G521" s="438"/>
      <c r="H521" s="438"/>
      <c r="I521" s="438"/>
      <c r="J521" s="430">
        <f>'ADMON Trans'!F50</f>
        <v>9735567.1009827405</v>
      </c>
    </row>
    <row r="522" spans="2:10" x14ac:dyDescent="0.25">
      <c r="B522" s="24" t="str">
        <f>'ADMON Trans'!D51</f>
        <v>N4</v>
      </c>
      <c r="C522" s="24" t="s">
        <v>2064</v>
      </c>
      <c r="D522" s="24" t="s">
        <v>2095</v>
      </c>
      <c r="E522" s="24"/>
      <c r="F522" s="24" t="str">
        <f>'ADMON Trans'!C51</f>
        <v>Transformador tridevanado trifásico (OLTC) lado de alta en el nivel 4 capacidad final hasta 11 a 20 MVA</v>
      </c>
      <c r="G522" s="438"/>
      <c r="H522" s="438"/>
      <c r="I522" s="438"/>
      <c r="J522" s="430">
        <f>'ADMON Trans'!F51</f>
        <v>12938506.362486601</v>
      </c>
    </row>
    <row r="523" spans="2:10" x14ac:dyDescent="0.25">
      <c r="B523" s="24" t="str">
        <f>'ADMON Trans'!D52</f>
        <v>N4</v>
      </c>
      <c r="C523" s="24" t="s">
        <v>2064</v>
      </c>
      <c r="D523" s="24" t="s">
        <v>2095</v>
      </c>
      <c r="E523" s="24"/>
      <c r="F523" s="24" t="str">
        <f>'ADMON Trans'!C52</f>
        <v>Transformador tridevanado trifásico (OLTC) lado de alta en el nivel 4 capacidad final de 21 a 30 MVA</v>
      </c>
      <c r="G523" s="438"/>
      <c r="H523" s="438"/>
      <c r="I523" s="438"/>
      <c r="J523" s="430">
        <f>'ADMON Trans'!F52</f>
        <v>16303804.568633392</v>
      </c>
    </row>
    <row r="524" spans="2:10" x14ac:dyDescent="0.25">
      <c r="B524" s="24" t="str">
        <f>'ADMON Trans'!D53</f>
        <v>N4</v>
      </c>
      <c r="C524" s="24" t="s">
        <v>2064</v>
      </c>
      <c r="D524" s="24" t="s">
        <v>2095</v>
      </c>
      <c r="E524" s="24"/>
      <c r="F524" s="24" t="str">
        <f>'ADMON Trans'!C53</f>
        <v>Transformador tridevanado trifásico (OLTC) lado de alta en el nivel 4 capacidad final de 31 a 40 MVA</v>
      </c>
      <c r="G524" s="438"/>
      <c r="H524" s="438"/>
      <c r="I524" s="438"/>
      <c r="J524" s="430">
        <f>'ADMON Trans'!F53</f>
        <v>18986152.474482391</v>
      </c>
    </row>
    <row r="525" spans="2:10" x14ac:dyDescent="0.25">
      <c r="B525" s="24" t="str">
        <f>'ADMON Trans'!D54</f>
        <v>N4</v>
      </c>
      <c r="C525" s="24" t="s">
        <v>2064</v>
      </c>
      <c r="D525" s="24" t="s">
        <v>2095</v>
      </c>
      <c r="E525" s="24"/>
      <c r="F525" s="24" t="str">
        <f>'ADMON Trans'!C54</f>
        <v>Transformador tridevanado trifásico (OLTC) lado de alta en el nivel 4 capacidad final de 41 a 50 MVA</v>
      </c>
      <c r="G525" s="438"/>
      <c r="H525" s="438"/>
      <c r="I525" s="438"/>
      <c r="J525" s="430">
        <f>'ADMON Trans'!F54</f>
        <v>21274057.727721788</v>
      </c>
    </row>
    <row r="526" spans="2:10" x14ac:dyDescent="0.25">
      <c r="B526" s="24" t="str">
        <f>'ADMON Trans'!D55</f>
        <v>N4</v>
      </c>
      <c r="C526" s="24" t="s">
        <v>2064</v>
      </c>
      <c r="D526" s="24" t="s">
        <v>2095</v>
      </c>
      <c r="E526" s="24"/>
      <c r="F526" s="24" t="str">
        <f>'ADMON Trans'!C55</f>
        <v>Transformador tridevanado trifásico (OLTC) lado de alta en el nivel 4 capacidad final de 51 a 60 MVA</v>
      </c>
      <c r="G526" s="438"/>
      <c r="H526" s="438"/>
      <c r="I526" s="438"/>
      <c r="J526" s="430">
        <f>'ADMON Trans'!F55</f>
        <v>23297553.235010326</v>
      </c>
    </row>
    <row r="527" spans="2:10" x14ac:dyDescent="0.25">
      <c r="B527" s="24" t="str">
        <f>'ADMON Trans'!D56</f>
        <v>N4</v>
      </c>
      <c r="C527" s="24" t="s">
        <v>2064</v>
      </c>
      <c r="D527" s="24" t="s">
        <v>2095</v>
      </c>
      <c r="E527" s="24"/>
      <c r="F527" s="24" t="str">
        <f>'ADMON Trans'!C56</f>
        <v>Transformador tridevanado trifásico (OLTC) lado de alta en el nivel 4 capacidad final mas de 60 MVA</v>
      </c>
      <c r="G527" s="438"/>
      <c r="H527" s="438"/>
      <c r="I527" s="438"/>
      <c r="J527" s="430">
        <f>'ADMON Trans'!F56</f>
        <v>29118354.597441055</v>
      </c>
    </row>
    <row r="528" spans="2:10" x14ac:dyDescent="0.25">
      <c r="B528" s="24" t="str">
        <f>'ADMON Trans'!D57</f>
        <v>N3</v>
      </c>
      <c r="C528" s="24" t="s">
        <v>2064</v>
      </c>
      <c r="D528" s="24" t="s">
        <v>2095</v>
      </c>
      <c r="E528" s="24"/>
      <c r="F528" s="24" t="str">
        <f>'ADMON Trans'!C57</f>
        <v>Transformador trifásico (NLTC) lado de alta en el nivel 3 capacidad final de 0.5 a 2.5 MVA</v>
      </c>
      <c r="G528" s="438"/>
      <c r="H528" s="438"/>
      <c r="I528" s="438"/>
      <c r="J528" s="430">
        <f>'ADMON Trans'!F57</f>
        <v>1865725.2638029577</v>
      </c>
    </row>
    <row r="529" spans="2:10" x14ac:dyDescent="0.25">
      <c r="B529" s="24" t="str">
        <f>'ADMON Trans'!D58</f>
        <v>N3</v>
      </c>
      <c r="C529" s="24" t="s">
        <v>2064</v>
      </c>
      <c r="D529" s="24" t="s">
        <v>2095</v>
      </c>
      <c r="E529" s="24"/>
      <c r="F529" s="24" t="str">
        <f>'ADMON Trans'!C58</f>
        <v>Transformador trifásico (NLTC) lado de alta en el nivel 3 capacidad final de 2.6 a 6 MVA</v>
      </c>
      <c r="G529" s="438"/>
      <c r="H529" s="438"/>
      <c r="I529" s="438"/>
      <c r="J529" s="430">
        <f>'ADMON Trans'!F58</f>
        <v>2650874.3995407512</v>
      </c>
    </row>
    <row r="530" spans="2:10" x14ac:dyDescent="0.25">
      <c r="B530" s="24" t="str">
        <f>'ADMON Trans'!D59</f>
        <v>N3</v>
      </c>
      <c r="C530" s="24" t="s">
        <v>2064</v>
      </c>
      <c r="D530" s="24" t="s">
        <v>2095</v>
      </c>
      <c r="E530" s="24"/>
      <c r="F530" s="24" t="str">
        <f>'ADMON Trans'!C59</f>
        <v>Transformador trifásico (OLTC) lado de alta en el nivel 3 capacidad final de 6.1 a 10 MVA</v>
      </c>
      <c r="G530" s="438"/>
      <c r="H530" s="438"/>
      <c r="I530" s="438"/>
      <c r="J530" s="430">
        <f>'ADMON Trans'!F59</f>
        <v>3739755.8153812094</v>
      </c>
    </row>
    <row r="531" spans="2:10" x14ac:dyDescent="0.25">
      <c r="B531" s="24" t="str">
        <f>'ADMON Trans'!D60</f>
        <v>N3</v>
      </c>
      <c r="C531" s="24" t="s">
        <v>2064</v>
      </c>
      <c r="D531" s="24" t="s">
        <v>2095</v>
      </c>
      <c r="E531" s="24"/>
      <c r="F531" s="24" t="str">
        <f>'ADMON Trans'!C60</f>
        <v>Transformador trifásico (OLTC) lado de alta en el nivel 3 capacidad final de 11 a 15 MVA</v>
      </c>
      <c r="G531" s="438"/>
      <c r="H531" s="438"/>
      <c r="I531" s="438"/>
      <c r="J531" s="430">
        <f>'ADMON Trans'!F60</f>
        <v>5001096.1981565012</v>
      </c>
    </row>
    <row r="532" spans="2:10" x14ac:dyDescent="0.25">
      <c r="B532" s="24" t="str">
        <f>'ADMON Trans'!D61</f>
        <v>N3</v>
      </c>
      <c r="C532" s="24" t="s">
        <v>2064</v>
      </c>
      <c r="D532" s="24" t="s">
        <v>2095</v>
      </c>
      <c r="E532" s="24"/>
      <c r="F532" s="24" t="str">
        <f>'ADMON Trans'!C61</f>
        <v>Transformador trifásico (OLTC) lado de alta en el nivel 3 capacidad final de 16 a 20 MVA</v>
      </c>
      <c r="G532" s="438"/>
      <c r="H532" s="438"/>
      <c r="I532" s="438"/>
      <c r="J532" s="430">
        <f>'ADMON Trans'!F61</f>
        <v>6077506.4610975077</v>
      </c>
    </row>
    <row r="533" spans="2:10" x14ac:dyDescent="0.25">
      <c r="B533" s="24" t="str">
        <f>'ADMON Trans'!D62</f>
        <v>N3</v>
      </c>
      <c r="C533" s="24" t="s">
        <v>2064</v>
      </c>
      <c r="D533" s="24" t="s">
        <v>2095</v>
      </c>
      <c r="E533" s="24"/>
      <c r="F533" s="24" t="str">
        <f>'ADMON Trans'!C62</f>
        <v>Transformador trifásico (OLTC) lado de alta en el nivel 3 capacidad final de 21 a 30 MVA</v>
      </c>
      <c r="G533" s="438"/>
      <c r="H533" s="438"/>
      <c r="I533" s="438"/>
      <c r="J533" s="430">
        <f>'ADMON Trans'!F62</f>
        <v>7400054.3721372029</v>
      </c>
    </row>
    <row r="534" spans="2:10" x14ac:dyDescent="0.25">
      <c r="B534" s="24" t="str">
        <f>'ADMON Trans'!D63</f>
        <v>N3</v>
      </c>
      <c r="C534" s="24" t="s">
        <v>2064</v>
      </c>
      <c r="D534" s="24" t="s">
        <v>2095</v>
      </c>
      <c r="E534" s="24"/>
      <c r="F534" s="24" t="str">
        <f>'ADMON Trans'!C63</f>
        <v>Transformador trifásico (OLTC) lado de alta en el nivel 3 capacidad final mayor a 31 MVA</v>
      </c>
      <c r="G534" s="438"/>
      <c r="H534" s="438"/>
      <c r="I534" s="438"/>
      <c r="J534" s="430">
        <f>'ADMON Trans'!F63</f>
        <v>8254943.1665311437</v>
      </c>
    </row>
    <row r="535" spans="2:10" x14ac:dyDescent="0.25">
      <c r="B535" s="24" t="s">
        <v>1871</v>
      </c>
      <c r="C535" s="24" t="s">
        <v>2065</v>
      </c>
      <c r="D535" s="24" t="s">
        <v>2097</v>
      </c>
      <c r="E535" s="24" t="s">
        <v>2136</v>
      </c>
      <c r="F535" s="24" t="e">
        <f>#REF!</f>
        <v>#REF!</v>
      </c>
      <c r="G535" s="438" t="e">
        <f>#REF!</f>
        <v>#REF!</v>
      </c>
      <c r="H535" s="438" t="e">
        <f>#REF!</f>
        <v>#REF!</v>
      </c>
      <c r="I535" s="438" t="e">
        <f>#REF!</f>
        <v>#REF!</v>
      </c>
      <c r="J535" s="430" t="e">
        <f>#REF!</f>
        <v>#REF!</v>
      </c>
    </row>
    <row r="536" spans="2:10" x14ac:dyDescent="0.25">
      <c r="B536" s="24" t="e">
        <f>#REF!</f>
        <v>#REF!</v>
      </c>
      <c r="C536" s="24" t="s">
        <v>2065</v>
      </c>
      <c r="D536" s="24" t="s">
        <v>2093</v>
      </c>
      <c r="E536" s="24" t="s">
        <v>2136</v>
      </c>
      <c r="F536" s="24" t="e">
        <f>#REF!</f>
        <v>#REF!</v>
      </c>
      <c r="G536" s="438"/>
      <c r="H536" s="438"/>
      <c r="I536" s="438"/>
      <c r="J536" s="430" t="e">
        <f>#REF!</f>
        <v>#REF!</v>
      </c>
    </row>
    <row r="537" spans="2:10" x14ac:dyDescent="0.25">
      <c r="B537" s="24" t="e">
        <f>#REF!</f>
        <v>#REF!</v>
      </c>
      <c r="C537" s="24" t="s">
        <v>2065</v>
      </c>
      <c r="D537" s="24" t="s">
        <v>2093</v>
      </c>
      <c r="E537" s="24" t="s">
        <v>2136</v>
      </c>
      <c r="F537" s="24" t="e">
        <f>#REF!</f>
        <v>#REF!</v>
      </c>
      <c r="G537" s="438"/>
      <c r="H537" s="438"/>
      <c r="I537" s="438"/>
      <c r="J537" s="430" t="e">
        <f>#REF!</f>
        <v>#REF!</v>
      </c>
    </row>
    <row r="538" spans="2:10" x14ac:dyDescent="0.25">
      <c r="B538" s="24" t="e">
        <f>#REF!</f>
        <v>#REF!</v>
      </c>
      <c r="C538" s="24" t="s">
        <v>2065</v>
      </c>
      <c r="D538" s="24" t="s">
        <v>2093</v>
      </c>
      <c r="E538" s="24" t="s">
        <v>2136</v>
      </c>
      <c r="F538" s="24" t="e">
        <f>#REF!</f>
        <v>#REF!</v>
      </c>
      <c r="G538" s="438"/>
      <c r="H538" s="438"/>
      <c r="I538" s="438"/>
      <c r="J538" s="430" t="e">
        <f>#REF!</f>
        <v>#REF!</v>
      </c>
    </row>
    <row r="539" spans="2:10" x14ac:dyDescent="0.25">
      <c r="B539" s="24" t="e">
        <f>#REF!</f>
        <v>#REF!</v>
      </c>
      <c r="C539" s="24" t="s">
        <v>2065</v>
      </c>
      <c r="D539" s="24" t="s">
        <v>2093</v>
      </c>
      <c r="E539" s="24" t="s">
        <v>2136</v>
      </c>
      <c r="F539" s="24" t="e">
        <f>#REF!</f>
        <v>#REF!</v>
      </c>
      <c r="G539" s="438"/>
      <c r="H539" s="438"/>
      <c r="I539" s="438"/>
      <c r="J539" s="430" t="e">
        <f>#REF!</f>
        <v>#REF!</v>
      </c>
    </row>
    <row r="540" spans="2:10" x14ac:dyDescent="0.25">
      <c r="B540" s="24" t="e">
        <f>#REF!</f>
        <v>#REF!</v>
      </c>
      <c r="C540" s="24" t="s">
        <v>2065</v>
      </c>
      <c r="D540" s="24" t="s">
        <v>2093</v>
      </c>
      <c r="E540" s="24" t="s">
        <v>2136</v>
      </c>
      <c r="F540" s="24" t="e">
        <f>#REF!</f>
        <v>#REF!</v>
      </c>
      <c r="G540" s="438"/>
      <c r="H540" s="438"/>
      <c r="I540" s="438"/>
      <c r="J540" s="430" t="e">
        <f>#REF!</f>
        <v>#REF!</v>
      </c>
    </row>
    <row r="541" spans="2:10" x14ac:dyDescent="0.25">
      <c r="B541" s="24" t="e">
        <f>#REF!</f>
        <v>#REF!</v>
      </c>
      <c r="C541" s="24" t="s">
        <v>2065</v>
      </c>
      <c r="D541" s="24" t="s">
        <v>2093</v>
      </c>
      <c r="E541" s="24" t="s">
        <v>2136</v>
      </c>
      <c r="F541" s="24" t="e">
        <f>#REF!</f>
        <v>#REF!</v>
      </c>
      <c r="G541" s="438"/>
      <c r="H541" s="438"/>
      <c r="I541" s="438"/>
      <c r="J541" s="430" t="e">
        <f>#REF!</f>
        <v>#REF!</v>
      </c>
    </row>
    <row r="542" spans="2:10" x14ac:dyDescent="0.25">
      <c r="B542" s="24" t="e">
        <f>#REF!</f>
        <v>#REF!</v>
      </c>
      <c r="C542" s="24" t="s">
        <v>2065</v>
      </c>
      <c r="D542" s="24" t="s">
        <v>2093</v>
      </c>
      <c r="E542" s="24" t="s">
        <v>2136</v>
      </c>
      <c r="F542" s="24" t="e">
        <f>#REF!</f>
        <v>#REF!</v>
      </c>
      <c r="G542" s="438"/>
      <c r="H542" s="438"/>
      <c r="I542" s="438"/>
      <c r="J542" s="430" t="e">
        <f>#REF!</f>
        <v>#REF!</v>
      </c>
    </row>
    <row r="543" spans="2:10" x14ac:dyDescent="0.25">
      <c r="B543" s="24" t="e">
        <f>#REF!</f>
        <v>#REF!</v>
      </c>
      <c r="C543" s="24" t="s">
        <v>2065</v>
      </c>
      <c r="D543" s="24" t="s">
        <v>2093</v>
      </c>
      <c r="E543" s="24" t="s">
        <v>2136</v>
      </c>
      <c r="F543" s="24" t="e">
        <f>#REF!</f>
        <v>#REF!</v>
      </c>
      <c r="G543" s="438"/>
      <c r="H543" s="438"/>
      <c r="I543" s="438"/>
      <c r="J543" s="430" t="e">
        <f>#REF!</f>
        <v>#REF!</v>
      </c>
    </row>
    <row r="544" spans="2:10" x14ac:dyDescent="0.25">
      <c r="B544" s="24" t="e">
        <f>#REF!</f>
        <v>#REF!</v>
      </c>
      <c r="C544" s="24" t="s">
        <v>2065</v>
      </c>
      <c r="D544" s="24" t="s">
        <v>2093</v>
      </c>
      <c r="E544" s="24" t="s">
        <v>2136</v>
      </c>
      <c r="F544" s="24" t="e">
        <f>#REF!</f>
        <v>#REF!</v>
      </c>
      <c r="G544" s="438"/>
      <c r="H544" s="438"/>
      <c r="I544" s="438"/>
      <c r="J544" s="430" t="e">
        <f>#REF!</f>
        <v>#REF!</v>
      </c>
    </row>
    <row r="545" spans="2:10" x14ac:dyDescent="0.25">
      <c r="B545" s="24" t="e">
        <f>#REF!</f>
        <v>#REF!</v>
      </c>
      <c r="C545" s="24" t="s">
        <v>2065</v>
      </c>
      <c r="D545" s="24" t="s">
        <v>2093</v>
      </c>
      <c r="E545" s="24" t="s">
        <v>2136</v>
      </c>
      <c r="F545" s="24" t="e">
        <f>#REF!</f>
        <v>#REF!</v>
      </c>
      <c r="G545" s="438"/>
      <c r="H545" s="438"/>
      <c r="I545" s="438"/>
      <c r="J545" s="430" t="e">
        <f>#REF!</f>
        <v>#REF!</v>
      </c>
    </row>
    <row r="546" spans="2:10" x14ac:dyDescent="0.25">
      <c r="B546" s="24" t="e">
        <f>#REF!</f>
        <v>#REF!</v>
      </c>
      <c r="C546" s="24" t="s">
        <v>2065</v>
      </c>
      <c r="D546" s="24" t="s">
        <v>2093</v>
      </c>
      <c r="E546" s="24" t="s">
        <v>2136</v>
      </c>
      <c r="F546" s="24" t="e">
        <f>#REF!</f>
        <v>#REF!</v>
      </c>
      <c r="G546" s="438"/>
      <c r="H546" s="438"/>
      <c r="I546" s="438"/>
      <c r="J546" s="430" t="e">
        <f>#REF!</f>
        <v>#REF!</v>
      </c>
    </row>
    <row r="547" spans="2:10" x14ac:dyDescent="0.25">
      <c r="B547" s="24" t="e">
        <f>#REF!</f>
        <v>#REF!</v>
      </c>
      <c r="C547" s="24" t="s">
        <v>2065</v>
      </c>
      <c r="D547" s="24" t="s">
        <v>2093</v>
      </c>
      <c r="E547" s="24" t="s">
        <v>2136</v>
      </c>
      <c r="F547" s="24" t="e">
        <f>#REF!</f>
        <v>#REF!</v>
      </c>
      <c r="G547" s="438"/>
      <c r="H547" s="438"/>
      <c r="I547" s="438"/>
      <c r="J547" s="430" t="e">
        <f>#REF!</f>
        <v>#REF!</v>
      </c>
    </row>
    <row r="548" spans="2:10" x14ac:dyDescent="0.25">
      <c r="B548" s="24" t="e">
        <f>#REF!</f>
        <v>#REF!</v>
      </c>
      <c r="C548" s="24" t="s">
        <v>2065</v>
      </c>
      <c r="D548" s="24" t="s">
        <v>2093</v>
      </c>
      <c r="E548" s="24" t="s">
        <v>2136</v>
      </c>
      <c r="F548" s="24" t="e">
        <f>#REF!</f>
        <v>#REF!</v>
      </c>
      <c r="G548" s="438"/>
      <c r="H548" s="438"/>
      <c r="I548" s="438"/>
      <c r="J548" s="430" t="e">
        <f>#REF!</f>
        <v>#REF!</v>
      </c>
    </row>
    <row r="549" spans="2:10" x14ac:dyDescent="0.25">
      <c r="B549" s="24" t="e">
        <f>#REF!</f>
        <v>#REF!</v>
      </c>
      <c r="C549" s="24" t="s">
        <v>2065</v>
      </c>
      <c r="D549" s="24" t="s">
        <v>2093</v>
      </c>
      <c r="E549" s="24" t="s">
        <v>2136</v>
      </c>
      <c r="F549" s="24" t="e">
        <f>#REF!</f>
        <v>#REF!</v>
      </c>
      <c r="G549" s="438"/>
      <c r="H549" s="438"/>
      <c r="I549" s="438"/>
      <c r="J549" s="430" t="e">
        <f>#REF!</f>
        <v>#REF!</v>
      </c>
    </row>
    <row r="550" spans="2:10" x14ac:dyDescent="0.25">
      <c r="B550" s="24" t="e">
        <f>#REF!</f>
        <v>#REF!</v>
      </c>
      <c r="C550" s="24" t="s">
        <v>2065</v>
      </c>
      <c r="D550" s="24" t="s">
        <v>2093</v>
      </c>
      <c r="E550" s="24" t="s">
        <v>2136</v>
      </c>
      <c r="F550" s="24" t="e">
        <f>#REF!</f>
        <v>#REF!</v>
      </c>
      <c r="G550" s="438"/>
      <c r="H550" s="438"/>
      <c r="I550" s="438"/>
      <c r="J550" s="430" t="e">
        <f>#REF!</f>
        <v>#REF!</v>
      </c>
    </row>
    <row r="551" spans="2:10" x14ac:dyDescent="0.25">
      <c r="B551" s="24" t="e">
        <f>#REF!</f>
        <v>#REF!</v>
      </c>
      <c r="C551" s="24" t="s">
        <v>2065</v>
      </c>
      <c r="D551" s="24" t="s">
        <v>2093</v>
      </c>
      <c r="E551" s="24" t="s">
        <v>2136</v>
      </c>
      <c r="F551" s="24" t="e">
        <f>#REF!</f>
        <v>#REF!</v>
      </c>
      <c r="G551" s="438"/>
      <c r="H551" s="438"/>
      <c r="I551" s="438"/>
      <c r="J551" s="430" t="e">
        <f>#REF!</f>
        <v>#REF!</v>
      </c>
    </row>
    <row r="552" spans="2:10" x14ac:dyDescent="0.25">
      <c r="B552" s="24" t="e">
        <f>#REF!</f>
        <v>#REF!</v>
      </c>
      <c r="C552" s="24" t="s">
        <v>2065</v>
      </c>
      <c r="D552" s="24" t="s">
        <v>2093</v>
      </c>
      <c r="E552" s="24" t="s">
        <v>2136</v>
      </c>
      <c r="F552" s="24" t="e">
        <f>#REF!</f>
        <v>#REF!</v>
      </c>
      <c r="G552" s="438"/>
      <c r="H552" s="438"/>
      <c r="I552" s="438"/>
      <c r="J552" s="430" t="e">
        <f>#REF!</f>
        <v>#REF!</v>
      </c>
    </row>
    <row r="553" spans="2:10" x14ac:dyDescent="0.25">
      <c r="B553" s="24" t="e">
        <f>#REF!</f>
        <v>#REF!</v>
      </c>
      <c r="C553" s="24" t="s">
        <v>2065</v>
      </c>
      <c r="D553" s="24" t="s">
        <v>2093</v>
      </c>
      <c r="E553" s="24" t="s">
        <v>2136</v>
      </c>
      <c r="F553" s="24" t="e">
        <f>#REF!</f>
        <v>#REF!</v>
      </c>
      <c r="G553" s="438"/>
      <c r="H553" s="438"/>
      <c r="I553" s="438"/>
      <c r="J553" s="430" t="e">
        <f>#REF!</f>
        <v>#REF!</v>
      </c>
    </row>
    <row r="554" spans="2:10" x14ac:dyDescent="0.25">
      <c r="B554" s="24" t="e">
        <f>#REF!</f>
        <v>#REF!</v>
      </c>
      <c r="C554" s="24" t="s">
        <v>2065</v>
      </c>
      <c r="D554" s="24" t="s">
        <v>2093</v>
      </c>
      <c r="E554" s="24" t="s">
        <v>2136</v>
      </c>
      <c r="F554" s="24" t="e">
        <f>#REF!</f>
        <v>#REF!</v>
      </c>
      <c r="G554" s="438"/>
      <c r="H554" s="438"/>
      <c r="I554" s="438"/>
      <c r="J554" s="430" t="e">
        <f>#REF!</f>
        <v>#REF!</v>
      </c>
    </row>
    <row r="555" spans="2:10" x14ac:dyDescent="0.25">
      <c r="B555" s="24" t="e">
        <f>#REF!</f>
        <v>#REF!</v>
      </c>
      <c r="C555" s="24" t="s">
        <v>2065</v>
      </c>
      <c r="D555" s="24" t="s">
        <v>2093</v>
      </c>
      <c r="E555" s="24" t="s">
        <v>2136</v>
      </c>
      <c r="F555" s="24" t="e">
        <f>#REF!</f>
        <v>#REF!</v>
      </c>
      <c r="G555" s="438"/>
      <c r="H555" s="438"/>
      <c r="I555" s="438"/>
      <c r="J555" s="430" t="e">
        <f>#REF!</f>
        <v>#REF!</v>
      </c>
    </row>
    <row r="556" spans="2:10" x14ac:dyDescent="0.25">
      <c r="B556" s="24" t="e">
        <f>#REF!</f>
        <v>#REF!</v>
      </c>
      <c r="C556" s="24" t="s">
        <v>2065</v>
      </c>
      <c r="D556" s="24" t="s">
        <v>2093</v>
      </c>
      <c r="E556" s="24" t="s">
        <v>2136</v>
      </c>
      <c r="F556" s="24" t="e">
        <f>#REF!</f>
        <v>#REF!</v>
      </c>
      <c r="G556" s="438"/>
      <c r="H556" s="438"/>
      <c r="I556" s="438"/>
      <c r="J556" s="430" t="e">
        <f>#REF!</f>
        <v>#REF!</v>
      </c>
    </row>
    <row r="557" spans="2:10" x14ac:dyDescent="0.25">
      <c r="B557" s="24" t="e">
        <f>#REF!</f>
        <v>#REF!</v>
      </c>
      <c r="C557" s="24" t="s">
        <v>2065</v>
      </c>
      <c r="D557" s="24" t="s">
        <v>2093</v>
      </c>
      <c r="E557" s="24" t="s">
        <v>2136</v>
      </c>
      <c r="F557" s="24" t="e">
        <f>#REF!</f>
        <v>#REF!</v>
      </c>
      <c r="G557" s="438"/>
      <c r="H557" s="438"/>
      <c r="I557" s="438"/>
      <c r="J557" s="430" t="e">
        <f>#REF!</f>
        <v>#REF!</v>
      </c>
    </row>
    <row r="558" spans="2:10" x14ac:dyDescent="0.25">
      <c r="B558" s="24" t="e">
        <f>#REF!</f>
        <v>#REF!</v>
      </c>
      <c r="C558" s="24" t="s">
        <v>2065</v>
      </c>
      <c r="D558" s="24" t="s">
        <v>2093</v>
      </c>
      <c r="E558" s="24" t="s">
        <v>2136</v>
      </c>
      <c r="F558" s="24" t="e">
        <f>#REF!</f>
        <v>#REF!</v>
      </c>
      <c r="G558" s="438"/>
      <c r="H558" s="438"/>
      <c r="I558" s="438"/>
      <c r="J558" s="430" t="e">
        <f>#REF!</f>
        <v>#REF!</v>
      </c>
    </row>
    <row r="559" spans="2:10" x14ac:dyDescent="0.25">
      <c r="B559" s="24" t="e">
        <f>#REF!</f>
        <v>#REF!</v>
      </c>
      <c r="C559" s="24" t="s">
        <v>2065</v>
      </c>
      <c r="D559" s="24" t="s">
        <v>2093</v>
      </c>
      <c r="E559" s="24" t="s">
        <v>2136</v>
      </c>
      <c r="F559" s="24" t="e">
        <f>#REF!</f>
        <v>#REF!</v>
      </c>
      <c r="G559" s="438"/>
      <c r="H559" s="438"/>
      <c r="I559" s="438"/>
      <c r="J559" s="430" t="e">
        <f>#REF!</f>
        <v>#REF!</v>
      </c>
    </row>
    <row r="560" spans="2:10" x14ac:dyDescent="0.25">
      <c r="B560" s="24" t="e">
        <f>#REF!</f>
        <v>#REF!</v>
      </c>
      <c r="C560" s="24" t="s">
        <v>2065</v>
      </c>
      <c r="D560" s="24" t="s">
        <v>2093</v>
      </c>
      <c r="E560" s="24" t="s">
        <v>2136</v>
      </c>
      <c r="F560" s="24" t="e">
        <f>#REF!</f>
        <v>#REF!</v>
      </c>
      <c r="G560" s="438"/>
      <c r="H560" s="438"/>
      <c r="I560" s="438"/>
      <c r="J560" s="430" t="e">
        <f>#REF!</f>
        <v>#REF!</v>
      </c>
    </row>
    <row r="561" spans="2:10" x14ac:dyDescent="0.25">
      <c r="B561" s="24" t="e">
        <f>#REF!</f>
        <v>#REF!</v>
      </c>
      <c r="C561" s="24" t="s">
        <v>2065</v>
      </c>
      <c r="D561" s="24" t="s">
        <v>2093</v>
      </c>
      <c r="E561" s="24" t="s">
        <v>2136</v>
      </c>
      <c r="F561" s="24" t="e">
        <f>#REF!</f>
        <v>#REF!</v>
      </c>
      <c r="G561" s="438"/>
      <c r="H561" s="438"/>
      <c r="I561" s="438"/>
      <c r="J561" s="430" t="e">
        <f>#REF!</f>
        <v>#REF!</v>
      </c>
    </row>
    <row r="562" spans="2:10" x14ac:dyDescent="0.25">
      <c r="B562" s="24" t="e">
        <f>#REF!</f>
        <v>#REF!</v>
      </c>
      <c r="C562" s="24" t="s">
        <v>2065</v>
      </c>
      <c r="D562" s="24" t="s">
        <v>2093</v>
      </c>
      <c r="E562" s="24" t="s">
        <v>2136</v>
      </c>
      <c r="F562" s="24" t="e">
        <f>#REF!</f>
        <v>#REF!</v>
      </c>
      <c r="G562" s="438"/>
      <c r="H562" s="438"/>
      <c r="I562" s="438"/>
      <c r="J562" s="430" t="e">
        <f>#REF!</f>
        <v>#REF!</v>
      </c>
    </row>
    <row r="563" spans="2:10" x14ac:dyDescent="0.25">
      <c r="B563" s="24" t="e">
        <f>#REF!</f>
        <v>#REF!</v>
      </c>
      <c r="C563" s="24" t="s">
        <v>2065</v>
      </c>
      <c r="D563" s="24" t="s">
        <v>2093</v>
      </c>
      <c r="E563" s="24" t="s">
        <v>2136</v>
      </c>
      <c r="F563" s="24" t="e">
        <f>#REF!</f>
        <v>#REF!</v>
      </c>
      <c r="G563" s="438"/>
      <c r="H563" s="438"/>
      <c r="I563" s="438"/>
      <c r="J563" s="430" t="e">
        <f>#REF!</f>
        <v>#REF!</v>
      </c>
    </row>
    <row r="564" spans="2:10" x14ac:dyDescent="0.25">
      <c r="B564" s="24" t="e">
        <f>#REF!</f>
        <v>#REF!</v>
      </c>
      <c r="C564" s="24" t="s">
        <v>2065</v>
      </c>
      <c r="D564" s="24" t="s">
        <v>2093</v>
      </c>
      <c r="E564" s="24" t="s">
        <v>2136</v>
      </c>
      <c r="F564" s="24" t="e">
        <f>#REF!</f>
        <v>#REF!</v>
      </c>
      <c r="G564" s="438"/>
      <c r="H564" s="438"/>
      <c r="I564" s="438"/>
      <c r="J564" s="430" t="e">
        <f>#REF!</f>
        <v>#REF!</v>
      </c>
    </row>
    <row r="565" spans="2:10" x14ac:dyDescent="0.25">
      <c r="B565" s="24" t="e">
        <f>#REF!</f>
        <v>#REF!</v>
      </c>
      <c r="C565" s="24" t="s">
        <v>2065</v>
      </c>
      <c r="D565" s="24" t="s">
        <v>2093</v>
      </c>
      <c r="E565" s="24" t="s">
        <v>2136</v>
      </c>
      <c r="F565" s="24" t="e">
        <f>#REF!</f>
        <v>#REF!</v>
      </c>
      <c r="G565" s="438"/>
      <c r="H565" s="438"/>
      <c r="I565" s="438"/>
      <c r="J565" s="430" t="e">
        <f>#REF!</f>
        <v>#REF!</v>
      </c>
    </row>
    <row r="566" spans="2:10" x14ac:dyDescent="0.25">
      <c r="B566" s="24" t="e">
        <f>#REF!</f>
        <v>#REF!</v>
      </c>
      <c r="C566" s="24" t="s">
        <v>2065</v>
      </c>
      <c r="D566" s="24" t="s">
        <v>2093</v>
      </c>
      <c r="E566" s="24" t="s">
        <v>2136</v>
      </c>
      <c r="F566" s="24" t="e">
        <f>#REF!</f>
        <v>#REF!</v>
      </c>
      <c r="G566" s="438"/>
      <c r="H566" s="438"/>
      <c r="I566" s="438"/>
      <c r="J566" s="430" t="e">
        <f>#REF!</f>
        <v>#REF!</v>
      </c>
    </row>
    <row r="567" spans="2:10" x14ac:dyDescent="0.25">
      <c r="B567" s="24" t="e">
        <f>#REF!</f>
        <v>#REF!</v>
      </c>
      <c r="C567" s="24" t="s">
        <v>2065</v>
      </c>
      <c r="D567" s="24" t="s">
        <v>2093</v>
      </c>
      <c r="E567" s="24" t="s">
        <v>2136</v>
      </c>
      <c r="F567" s="24" t="e">
        <f>#REF!</f>
        <v>#REF!</v>
      </c>
      <c r="G567" s="438"/>
      <c r="H567" s="438"/>
      <c r="I567" s="438"/>
      <c r="J567" s="430" t="e">
        <f>#REF!</f>
        <v>#REF!</v>
      </c>
    </row>
    <row r="568" spans="2:10" x14ac:dyDescent="0.25">
      <c r="B568" s="24" t="e">
        <f>#REF!</f>
        <v>#REF!</v>
      </c>
      <c r="C568" s="24" t="s">
        <v>2065</v>
      </c>
      <c r="D568" s="24" t="s">
        <v>2094</v>
      </c>
      <c r="E568" s="24"/>
      <c r="F568" s="24" t="e">
        <f>#REF!</f>
        <v>#REF!</v>
      </c>
      <c r="G568" s="438"/>
      <c r="H568" s="438"/>
      <c r="I568" s="438"/>
      <c r="J568" s="430" t="e">
        <f>#REF!</f>
        <v>#REF!</v>
      </c>
    </row>
    <row r="569" spans="2:10" x14ac:dyDescent="0.25">
      <c r="B569" s="24" t="e">
        <f>#REF!</f>
        <v>#REF!</v>
      </c>
      <c r="C569" s="24" t="s">
        <v>2065</v>
      </c>
      <c r="D569" s="24" t="s">
        <v>2094</v>
      </c>
      <c r="E569" s="24"/>
      <c r="F569" s="24" t="e">
        <f>#REF!</f>
        <v>#REF!</v>
      </c>
      <c r="G569" s="438"/>
      <c r="H569" s="438"/>
      <c r="I569" s="438"/>
      <c r="J569" s="430" t="e">
        <f>#REF!</f>
        <v>#REF!</v>
      </c>
    </row>
    <row r="570" spans="2:10" x14ac:dyDescent="0.25">
      <c r="B570" s="24" t="e">
        <f>#REF!</f>
        <v>#REF!</v>
      </c>
      <c r="C570" s="24" t="s">
        <v>2065</v>
      </c>
      <c r="D570" s="24" t="s">
        <v>2094</v>
      </c>
      <c r="E570" s="24"/>
      <c r="F570" s="24" t="e">
        <f>#REF!</f>
        <v>#REF!</v>
      </c>
      <c r="G570" s="438"/>
      <c r="H570" s="438"/>
      <c r="I570" s="438"/>
      <c r="J570" s="430" t="e">
        <f>#REF!</f>
        <v>#REF!</v>
      </c>
    </row>
    <row r="571" spans="2:10" x14ac:dyDescent="0.25">
      <c r="B571" s="24" t="e">
        <f>#REF!</f>
        <v>#REF!</v>
      </c>
      <c r="C571" s="24" t="s">
        <v>2065</v>
      </c>
      <c r="D571" s="24" t="s">
        <v>2094</v>
      </c>
      <c r="E571" s="24"/>
      <c r="F571" s="24" t="e">
        <f>#REF!</f>
        <v>#REF!</v>
      </c>
      <c r="G571" s="438"/>
      <c r="H571" s="438"/>
      <c r="I571" s="438"/>
      <c r="J571" s="430" t="e">
        <f>#REF!</f>
        <v>#REF!</v>
      </c>
    </row>
    <row r="572" spans="2:10" x14ac:dyDescent="0.25">
      <c r="B572" s="24" t="e">
        <f>#REF!</f>
        <v>#REF!</v>
      </c>
      <c r="C572" s="24" t="s">
        <v>2065</v>
      </c>
      <c r="D572" s="24" t="s">
        <v>2094</v>
      </c>
      <c r="E572" s="24"/>
      <c r="F572" s="24" t="e">
        <f>#REF!</f>
        <v>#REF!</v>
      </c>
      <c r="G572" s="438"/>
      <c r="H572" s="438"/>
      <c r="I572" s="438"/>
      <c r="J572" s="430" t="e">
        <f>#REF!</f>
        <v>#REF!</v>
      </c>
    </row>
    <row r="573" spans="2:10" x14ac:dyDescent="0.25">
      <c r="B573" s="24" t="e">
        <f>#REF!</f>
        <v>#REF!</v>
      </c>
      <c r="C573" s="24" t="s">
        <v>2065</v>
      </c>
      <c r="D573" s="24" t="s">
        <v>2094</v>
      </c>
      <c r="E573" s="24"/>
      <c r="F573" s="24" t="e">
        <f>#REF!</f>
        <v>#REF!</v>
      </c>
      <c r="G573" s="438"/>
      <c r="H573" s="438"/>
      <c r="I573" s="438"/>
      <c r="J573" s="430" t="e">
        <f>#REF!</f>
        <v>#REF!</v>
      </c>
    </row>
    <row r="574" spans="2:10" x14ac:dyDescent="0.25">
      <c r="B574" s="24" t="e">
        <f>#REF!</f>
        <v>#REF!</v>
      </c>
      <c r="C574" s="24" t="s">
        <v>2065</v>
      </c>
      <c r="D574" s="24" t="s">
        <v>2094</v>
      </c>
      <c r="E574" s="24"/>
      <c r="F574" s="24" t="e">
        <f>#REF!</f>
        <v>#REF!</v>
      </c>
      <c r="G574" s="438"/>
      <c r="H574" s="438"/>
      <c r="I574" s="438"/>
      <c r="J574" s="430" t="e">
        <f>#REF!</f>
        <v>#REF!</v>
      </c>
    </row>
    <row r="575" spans="2:10" x14ac:dyDescent="0.25">
      <c r="B575" s="24" t="e">
        <f>#REF!</f>
        <v>#REF!</v>
      </c>
      <c r="C575" s="24" t="s">
        <v>2065</v>
      </c>
      <c r="D575" s="24" t="s">
        <v>2094</v>
      </c>
      <c r="E575" s="24"/>
      <c r="F575" s="24" t="e">
        <f>#REF!</f>
        <v>#REF!</v>
      </c>
      <c r="G575" s="438"/>
      <c r="H575" s="438"/>
      <c r="I575" s="438"/>
      <c r="J575" s="430" t="e">
        <f>#REF!</f>
        <v>#REF!</v>
      </c>
    </row>
    <row r="576" spans="2:10" x14ac:dyDescent="0.25">
      <c r="B576" s="24" t="e">
        <f>#REF!</f>
        <v>#REF!</v>
      </c>
      <c r="C576" s="24" t="s">
        <v>2065</v>
      </c>
      <c r="D576" s="24" t="s">
        <v>2094</v>
      </c>
      <c r="E576" s="24"/>
      <c r="F576" s="24" t="e">
        <f>#REF!</f>
        <v>#REF!</v>
      </c>
      <c r="G576" s="438"/>
      <c r="H576" s="438"/>
      <c r="I576" s="438"/>
      <c r="J576" s="430" t="e">
        <f>#REF!</f>
        <v>#REF!</v>
      </c>
    </row>
    <row r="577" spans="2:10" x14ac:dyDescent="0.25">
      <c r="B577" s="24" t="e">
        <f>#REF!</f>
        <v>#REF!</v>
      </c>
      <c r="C577" s="24" t="s">
        <v>2065</v>
      </c>
      <c r="D577" s="24" t="s">
        <v>2094</v>
      </c>
      <c r="E577" s="24"/>
      <c r="F577" s="24" t="e">
        <f>#REF!</f>
        <v>#REF!</v>
      </c>
      <c r="G577" s="438"/>
      <c r="H577" s="438"/>
      <c r="I577" s="438"/>
      <c r="J577" s="430" t="e">
        <f>#REF!</f>
        <v>#REF!</v>
      </c>
    </row>
    <row r="578" spans="2:10" x14ac:dyDescent="0.25">
      <c r="B578" s="24" t="e">
        <f>#REF!</f>
        <v>#REF!</v>
      </c>
      <c r="C578" s="24" t="s">
        <v>2065</v>
      </c>
      <c r="D578" s="24" t="s">
        <v>2094</v>
      </c>
      <c r="E578" s="24"/>
      <c r="F578" s="24" t="e">
        <f>#REF!</f>
        <v>#REF!</v>
      </c>
      <c r="G578" s="438"/>
      <c r="H578" s="438"/>
      <c r="I578" s="438"/>
      <c r="J578" s="430" t="e">
        <f>#REF!</f>
        <v>#REF!</v>
      </c>
    </row>
    <row r="579" spans="2:10" x14ac:dyDescent="0.25">
      <c r="B579" s="24" t="e">
        <f>#REF!</f>
        <v>#REF!</v>
      </c>
      <c r="C579" s="24" t="s">
        <v>2065</v>
      </c>
      <c r="D579" s="24" t="s">
        <v>2094</v>
      </c>
      <c r="E579" s="24"/>
      <c r="F579" s="24" t="e">
        <f>#REF!</f>
        <v>#REF!</v>
      </c>
      <c r="G579" s="438"/>
      <c r="H579" s="438"/>
      <c r="I579" s="438"/>
      <c r="J579" s="430" t="e">
        <f>#REF!</f>
        <v>#REF!</v>
      </c>
    </row>
    <row r="580" spans="2:10" x14ac:dyDescent="0.25">
      <c r="B580" s="24" t="e">
        <f>#REF!</f>
        <v>#REF!</v>
      </c>
      <c r="C580" s="24" t="s">
        <v>2065</v>
      </c>
      <c r="D580" s="24" t="s">
        <v>2094</v>
      </c>
      <c r="E580" s="24"/>
      <c r="F580" s="24" t="e">
        <f>#REF!</f>
        <v>#REF!</v>
      </c>
      <c r="G580" s="438"/>
      <c r="H580" s="438"/>
      <c r="I580" s="438"/>
      <c r="J580" s="430" t="e">
        <f>#REF!</f>
        <v>#REF!</v>
      </c>
    </row>
    <row r="581" spans="2:10" x14ac:dyDescent="0.25">
      <c r="B581" s="24" t="e">
        <f>#REF!</f>
        <v>#REF!</v>
      </c>
      <c r="C581" s="24" t="s">
        <v>2065</v>
      </c>
      <c r="D581" s="24" t="s">
        <v>2094</v>
      </c>
      <c r="E581" s="24"/>
      <c r="F581" s="24" t="e">
        <f>#REF!</f>
        <v>#REF!</v>
      </c>
      <c r="G581" s="438"/>
      <c r="H581" s="438"/>
      <c r="I581" s="438"/>
      <c r="J581" s="430" t="e">
        <f>#REF!</f>
        <v>#REF!</v>
      </c>
    </row>
    <row r="582" spans="2:10" x14ac:dyDescent="0.25">
      <c r="B582" s="24" t="e">
        <f>#REF!</f>
        <v>#REF!</v>
      </c>
      <c r="C582" s="24" t="s">
        <v>2065</v>
      </c>
      <c r="D582" s="24" t="s">
        <v>2094</v>
      </c>
      <c r="E582" s="24"/>
      <c r="F582" s="24" t="e">
        <f>#REF!</f>
        <v>#REF!</v>
      </c>
      <c r="G582" s="438"/>
      <c r="H582" s="438"/>
      <c r="I582" s="438"/>
      <c r="J582" s="430" t="e">
        <f>#REF!</f>
        <v>#REF!</v>
      </c>
    </row>
    <row r="583" spans="2:10" x14ac:dyDescent="0.25">
      <c r="B583" s="24" t="e">
        <f>#REF!</f>
        <v>#REF!</v>
      </c>
      <c r="C583" s="24" t="s">
        <v>2065</v>
      </c>
      <c r="D583" s="24" t="s">
        <v>2094</v>
      </c>
      <c r="E583" s="24"/>
      <c r="F583" s="24" t="e">
        <f>#REF!</f>
        <v>#REF!</v>
      </c>
      <c r="G583" s="438"/>
      <c r="H583" s="438"/>
      <c r="I583" s="438"/>
      <c r="J583" s="430" t="e">
        <f>#REF!</f>
        <v>#REF!</v>
      </c>
    </row>
    <row r="584" spans="2:10" x14ac:dyDescent="0.25">
      <c r="B584" s="24" t="e">
        <f>#REF!</f>
        <v>#REF!</v>
      </c>
      <c r="C584" s="24" t="s">
        <v>2065</v>
      </c>
      <c r="D584" s="24" t="s">
        <v>2094</v>
      </c>
      <c r="E584" s="24"/>
      <c r="F584" s="24" t="e">
        <f>#REF!</f>
        <v>#REF!</v>
      </c>
      <c r="G584" s="438"/>
      <c r="H584" s="438"/>
      <c r="I584" s="438"/>
      <c r="J584" s="430" t="e">
        <f>#REF!</f>
        <v>#REF!</v>
      </c>
    </row>
    <row r="585" spans="2:10" x14ac:dyDescent="0.25">
      <c r="B585" s="24" t="e">
        <f>#REF!</f>
        <v>#REF!</v>
      </c>
      <c r="C585" s="24" t="s">
        <v>2065</v>
      </c>
      <c r="D585" s="24" t="s">
        <v>2094</v>
      </c>
      <c r="E585" s="24"/>
      <c r="F585" s="24" t="e">
        <f>#REF!</f>
        <v>#REF!</v>
      </c>
      <c r="G585" s="438"/>
      <c r="H585" s="438"/>
      <c r="I585" s="438"/>
      <c r="J585" s="430" t="e">
        <f>#REF!</f>
        <v>#REF!</v>
      </c>
    </row>
    <row r="586" spans="2:10" x14ac:dyDescent="0.25">
      <c r="B586" s="24" t="e">
        <f>#REF!</f>
        <v>#REF!</v>
      </c>
      <c r="C586" s="24" t="s">
        <v>2065</v>
      </c>
      <c r="D586" s="24" t="s">
        <v>2094</v>
      </c>
      <c r="E586" s="24"/>
      <c r="F586" s="24" t="e">
        <f>#REF!</f>
        <v>#REF!</v>
      </c>
      <c r="G586" s="438"/>
      <c r="H586" s="438"/>
      <c r="I586" s="438"/>
      <c r="J586" s="430" t="e">
        <f>#REF!</f>
        <v>#REF!</v>
      </c>
    </row>
    <row r="587" spans="2:10" x14ac:dyDescent="0.25">
      <c r="B587" s="24" t="e">
        <f>#REF!</f>
        <v>#REF!</v>
      </c>
      <c r="C587" s="24" t="s">
        <v>2065</v>
      </c>
      <c r="D587" s="24" t="s">
        <v>2094</v>
      </c>
      <c r="E587" s="24"/>
      <c r="F587" s="24" t="e">
        <f>#REF!</f>
        <v>#REF!</v>
      </c>
      <c r="G587" s="438"/>
      <c r="H587" s="438"/>
      <c r="I587" s="438"/>
      <c r="J587" s="430" t="e">
        <f>#REF!</f>
        <v>#REF!</v>
      </c>
    </row>
    <row r="588" spans="2:10" x14ac:dyDescent="0.25">
      <c r="B588" s="24" t="e">
        <f>#REF!</f>
        <v>#REF!</v>
      </c>
      <c r="C588" s="24" t="s">
        <v>2065</v>
      </c>
      <c r="D588" s="24" t="s">
        <v>2094</v>
      </c>
      <c r="E588" s="24"/>
      <c r="F588" s="24" t="e">
        <f>#REF!</f>
        <v>#REF!</v>
      </c>
      <c r="G588" s="438"/>
      <c r="H588" s="438"/>
      <c r="I588" s="438"/>
      <c r="J588" s="430" t="e">
        <f>#REF!</f>
        <v>#REF!</v>
      </c>
    </row>
    <row r="589" spans="2:10" x14ac:dyDescent="0.25">
      <c r="B589" s="24" t="e">
        <f>#REF!</f>
        <v>#REF!</v>
      </c>
      <c r="C589" s="24" t="s">
        <v>2065</v>
      </c>
      <c r="D589" s="24" t="s">
        <v>2094</v>
      </c>
      <c r="E589" s="24"/>
      <c r="F589" s="24" t="e">
        <f>#REF!</f>
        <v>#REF!</v>
      </c>
      <c r="G589" s="438"/>
      <c r="H589" s="438"/>
      <c r="I589" s="438"/>
      <c r="J589" s="430" t="e">
        <f>#REF!</f>
        <v>#REF!</v>
      </c>
    </row>
    <row r="590" spans="2:10" x14ac:dyDescent="0.25">
      <c r="B590" s="24" t="e">
        <f>#REF!</f>
        <v>#REF!</v>
      </c>
      <c r="C590" s="24" t="s">
        <v>2065</v>
      </c>
      <c r="D590" s="24" t="s">
        <v>2094</v>
      </c>
      <c r="E590" s="24"/>
      <c r="F590" s="24" t="e">
        <f>#REF!</f>
        <v>#REF!</v>
      </c>
      <c r="G590" s="438"/>
      <c r="H590" s="438"/>
      <c r="I590" s="438"/>
      <c r="J590" s="430" t="e">
        <f>#REF!</f>
        <v>#REF!</v>
      </c>
    </row>
    <row r="591" spans="2:10" x14ac:dyDescent="0.25">
      <c r="B591" s="24" t="e">
        <f>#REF!</f>
        <v>#REF!</v>
      </c>
      <c r="C591" s="24" t="s">
        <v>2065</v>
      </c>
      <c r="D591" s="24" t="s">
        <v>2094</v>
      </c>
      <c r="E591" s="24"/>
      <c r="F591" s="24" t="e">
        <f>#REF!</f>
        <v>#REF!</v>
      </c>
      <c r="G591" s="438"/>
      <c r="H591" s="438"/>
      <c r="I591" s="438"/>
      <c r="J591" s="430" t="e">
        <f>#REF!</f>
        <v>#REF!</v>
      </c>
    </row>
    <row r="592" spans="2:10" x14ac:dyDescent="0.25">
      <c r="B592" s="24" t="e">
        <f>#REF!</f>
        <v>#REF!</v>
      </c>
      <c r="C592" s="24" t="s">
        <v>2065</v>
      </c>
      <c r="D592" s="24" t="s">
        <v>2094</v>
      </c>
      <c r="E592" s="24"/>
      <c r="F592" s="24" t="e">
        <f>#REF!</f>
        <v>#REF!</v>
      </c>
      <c r="G592" s="438"/>
      <c r="H592" s="438"/>
      <c r="I592" s="438"/>
      <c r="J592" s="430" t="e">
        <f>#REF!</f>
        <v>#REF!</v>
      </c>
    </row>
    <row r="593" spans="2:10" x14ac:dyDescent="0.25">
      <c r="B593" s="24" t="e">
        <f>#REF!</f>
        <v>#REF!</v>
      </c>
      <c r="C593" s="24" t="s">
        <v>2065</v>
      </c>
      <c r="D593" s="24" t="s">
        <v>2094</v>
      </c>
      <c r="E593" s="24"/>
      <c r="F593" s="24" t="e">
        <f>#REF!</f>
        <v>#REF!</v>
      </c>
      <c r="G593" s="438"/>
      <c r="H593" s="438"/>
      <c r="I593" s="438"/>
      <c r="J593" s="430" t="e">
        <f>#REF!</f>
        <v>#REF!</v>
      </c>
    </row>
    <row r="594" spans="2:10" x14ac:dyDescent="0.25">
      <c r="B594" s="24" t="e">
        <f>#REF!</f>
        <v>#REF!</v>
      </c>
      <c r="C594" s="24" t="s">
        <v>2065</v>
      </c>
      <c r="D594" s="24" t="s">
        <v>2094</v>
      </c>
      <c r="E594" s="24"/>
      <c r="F594" s="24" t="e">
        <f>#REF!</f>
        <v>#REF!</v>
      </c>
      <c r="G594" s="438"/>
      <c r="H594" s="438"/>
      <c r="I594" s="438"/>
      <c r="J594" s="430" t="e">
        <f>#REF!</f>
        <v>#REF!</v>
      </c>
    </row>
    <row r="595" spans="2:10" x14ac:dyDescent="0.25">
      <c r="B595" s="24" t="e">
        <f>#REF!</f>
        <v>#REF!</v>
      </c>
      <c r="C595" s="24" t="s">
        <v>2065</v>
      </c>
      <c r="D595" s="24" t="s">
        <v>2094</v>
      </c>
      <c r="E595" s="24"/>
      <c r="F595" s="24" t="e">
        <f>#REF!</f>
        <v>#REF!</v>
      </c>
      <c r="G595" s="438"/>
      <c r="H595" s="438"/>
      <c r="I595" s="438"/>
      <c r="J595" s="430" t="e">
        <f>#REF!</f>
        <v>#REF!</v>
      </c>
    </row>
    <row r="596" spans="2:10" x14ac:dyDescent="0.25">
      <c r="B596" s="24" t="e">
        <f>#REF!</f>
        <v>#REF!</v>
      </c>
      <c r="C596" s="24" t="s">
        <v>2065</v>
      </c>
      <c r="D596" s="24" t="s">
        <v>2094</v>
      </c>
      <c r="E596" s="24"/>
      <c r="F596" s="24" t="e">
        <f>#REF!</f>
        <v>#REF!</v>
      </c>
      <c r="G596" s="438"/>
      <c r="H596" s="438"/>
      <c r="I596" s="438"/>
      <c r="J596" s="430" t="e">
        <f>#REF!</f>
        <v>#REF!</v>
      </c>
    </row>
    <row r="597" spans="2:10" x14ac:dyDescent="0.25">
      <c r="B597" s="24" t="e">
        <f>#REF!</f>
        <v>#REF!</v>
      </c>
      <c r="C597" s="24" t="s">
        <v>2065</v>
      </c>
      <c r="D597" s="24" t="s">
        <v>2094</v>
      </c>
      <c r="E597" s="24"/>
      <c r="F597" s="24" t="e">
        <f>#REF!</f>
        <v>#REF!</v>
      </c>
      <c r="G597" s="438"/>
      <c r="H597" s="438"/>
      <c r="I597" s="438"/>
      <c r="J597" s="430" t="e">
        <f>#REF!</f>
        <v>#REF!</v>
      </c>
    </row>
    <row r="598" spans="2:10" x14ac:dyDescent="0.25">
      <c r="B598" s="24" t="e">
        <f>#REF!</f>
        <v>#REF!</v>
      </c>
      <c r="C598" s="24" t="s">
        <v>2065</v>
      </c>
      <c r="D598" s="24" t="s">
        <v>2094</v>
      </c>
      <c r="E598" s="24"/>
      <c r="F598" s="24" t="e">
        <f>#REF!</f>
        <v>#REF!</v>
      </c>
      <c r="G598" s="438"/>
      <c r="H598" s="438"/>
      <c r="I598" s="438"/>
      <c r="J598" s="430" t="e">
        <f>#REF!</f>
        <v>#REF!</v>
      </c>
    </row>
    <row r="599" spans="2:10" x14ac:dyDescent="0.25">
      <c r="B599" s="24" t="e">
        <f>#REF!</f>
        <v>#REF!</v>
      </c>
      <c r="C599" s="24" t="s">
        <v>2065</v>
      </c>
      <c r="D599" s="24" t="s">
        <v>2094</v>
      </c>
      <c r="E599" s="24"/>
      <c r="F599" s="24" t="e">
        <f>#REF!</f>
        <v>#REF!</v>
      </c>
      <c r="G599" s="438"/>
      <c r="H599" s="438"/>
      <c r="I599" s="438"/>
      <c r="J599" s="430" t="e">
        <f>#REF!</f>
        <v>#REF!</v>
      </c>
    </row>
    <row r="600" spans="2:10" x14ac:dyDescent="0.25">
      <c r="B600" s="24" t="e">
        <f>#REF!</f>
        <v>#REF!</v>
      </c>
      <c r="C600" s="24" t="s">
        <v>2065</v>
      </c>
      <c r="D600" s="24" t="s">
        <v>2096</v>
      </c>
      <c r="E600" s="24"/>
      <c r="F600" s="24" t="e">
        <f>#REF!</f>
        <v>#REF!</v>
      </c>
      <c r="G600" s="438"/>
      <c r="H600" s="438"/>
      <c r="I600" s="438"/>
      <c r="J600" s="430" t="e">
        <f>#REF!</f>
        <v>#REF!</v>
      </c>
    </row>
    <row r="601" spans="2:10" x14ac:dyDescent="0.25">
      <c r="B601" s="24" t="e">
        <f>#REF!</f>
        <v>#REF!</v>
      </c>
      <c r="C601" s="24" t="s">
        <v>2065</v>
      </c>
      <c r="D601" s="24" t="s">
        <v>2096</v>
      </c>
      <c r="E601" s="24"/>
      <c r="F601" s="24" t="e">
        <f>#REF!</f>
        <v>#REF!</v>
      </c>
      <c r="G601" s="438"/>
      <c r="H601" s="438"/>
      <c r="I601" s="438"/>
      <c r="J601" s="430" t="e">
        <f>#REF!</f>
        <v>#REF!</v>
      </c>
    </row>
    <row r="602" spans="2:10" x14ac:dyDescent="0.25">
      <c r="B602" s="24" t="e">
        <f>#REF!</f>
        <v>#REF!</v>
      </c>
      <c r="C602" s="24" t="s">
        <v>2065</v>
      </c>
      <c r="D602" s="24" t="s">
        <v>2096</v>
      </c>
      <c r="E602" s="24"/>
      <c r="F602" s="24" t="e">
        <f>#REF!</f>
        <v>#REF!</v>
      </c>
      <c r="G602" s="438"/>
      <c r="H602" s="438"/>
      <c r="I602" s="438"/>
      <c r="J602" s="430" t="e">
        <f>#REF!</f>
        <v>#REF!</v>
      </c>
    </row>
    <row r="603" spans="2:10" x14ac:dyDescent="0.25">
      <c r="B603" s="24" t="e">
        <f>#REF!</f>
        <v>#REF!</v>
      </c>
      <c r="C603" s="24" t="s">
        <v>2065</v>
      </c>
      <c r="D603" s="24" t="s">
        <v>2096</v>
      </c>
      <c r="E603" s="24"/>
      <c r="F603" s="24" t="e">
        <f>#REF!</f>
        <v>#REF!</v>
      </c>
      <c r="G603" s="438"/>
      <c r="H603" s="438"/>
      <c r="I603" s="438"/>
      <c r="J603" s="430" t="e">
        <f>#REF!</f>
        <v>#REF!</v>
      </c>
    </row>
    <row r="604" spans="2:10" x14ac:dyDescent="0.25">
      <c r="B604" s="24" t="e">
        <f>#REF!</f>
        <v>#REF!</v>
      </c>
      <c r="C604" s="24" t="s">
        <v>2065</v>
      </c>
      <c r="D604" s="24" t="s">
        <v>2096</v>
      </c>
      <c r="E604" s="24"/>
      <c r="F604" s="24" t="e">
        <f>#REF!</f>
        <v>#REF!</v>
      </c>
      <c r="G604" s="438"/>
      <c r="H604" s="438"/>
      <c r="I604" s="438"/>
      <c r="J604" s="430" t="e">
        <f>#REF!</f>
        <v>#REF!</v>
      </c>
    </row>
    <row r="605" spans="2:10" x14ac:dyDescent="0.25">
      <c r="B605" s="24" t="e">
        <f>#REF!</f>
        <v>#REF!</v>
      </c>
      <c r="C605" s="24" t="s">
        <v>2065</v>
      </c>
      <c r="D605" s="24" t="s">
        <v>2096</v>
      </c>
      <c r="E605" s="24"/>
      <c r="F605" s="24" t="e">
        <f>#REF!</f>
        <v>#REF!</v>
      </c>
      <c r="G605" s="438"/>
      <c r="H605" s="438"/>
      <c r="I605" s="438"/>
      <c r="J605" s="430" t="e">
        <f>#REF!</f>
        <v>#REF!</v>
      </c>
    </row>
    <row r="606" spans="2:10" x14ac:dyDescent="0.25">
      <c r="B606" s="24" t="e">
        <f>#REF!</f>
        <v>#REF!</v>
      </c>
      <c r="C606" s="24" t="s">
        <v>2065</v>
      </c>
      <c r="D606" s="24" t="s">
        <v>2096</v>
      </c>
      <c r="E606" s="24"/>
      <c r="F606" s="24" t="e">
        <f>#REF!</f>
        <v>#REF!</v>
      </c>
      <c r="G606" s="438"/>
      <c r="H606" s="438"/>
      <c r="I606" s="438"/>
      <c r="J606" s="430" t="e">
        <f>#REF!</f>
        <v>#REF!</v>
      </c>
    </row>
    <row r="607" spans="2:10" x14ac:dyDescent="0.25">
      <c r="B607" s="24" t="e">
        <f>#REF!</f>
        <v>#REF!</v>
      </c>
      <c r="C607" s="24" t="s">
        <v>2065</v>
      </c>
      <c r="D607" s="24" t="s">
        <v>2096</v>
      </c>
      <c r="E607" s="24"/>
      <c r="F607" s="24" t="e">
        <f>#REF!</f>
        <v>#REF!</v>
      </c>
      <c r="G607" s="438"/>
      <c r="H607" s="438"/>
      <c r="I607" s="438"/>
      <c r="J607" s="430" t="e">
        <f>#REF!</f>
        <v>#REF!</v>
      </c>
    </row>
    <row r="608" spans="2:10" x14ac:dyDescent="0.25">
      <c r="B608" s="24" t="e">
        <f>#REF!</f>
        <v>#REF!</v>
      </c>
      <c r="C608" s="24" t="s">
        <v>2065</v>
      </c>
      <c r="D608" s="24" t="s">
        <v>2096</v>
      </c>
      <c r="E608" s="24"/>
      <c r="F608" s="24" t="e">
        <f>#REF!</f>
        <v>#REF!</v>
      </c>
      <c r="G608" s="438"/>
      <c r="H608" s="438"/>
      <c r="I608" s="438"/>
      <c r="J608" s="430" t="e">
        <f>#REF!</f>
        <v>#REF!</v>
      </c>
    </row>
    <row r="609" spans="2:10" x14ac:dyDescent="0.25">
      <c r="B609" s="24" t="e">
        <f>#REF!</f>
        <v>#REF!</v>
      </c>
      <c r="C609" s="24" t="s">
        <v>2065</v>
      </c>
      <c r="D609" s="24" t="s">
        <v>2096</v>
      </c>
      <c r="E609" s="24"/>
      <c r="F609" s="24" t="e">
        <f>#REF!</f>
        <v>#REF!</v>
      </c>
      <c r="G609" s="438"/>
      <c r="H609" s="438"/>
      <c r="I609" s="438"/>
      <c r="J609" s="430" t="e">
        <f>#REF!</f>
        <v>#REF!</v>
      </c>
    </row>
    <row r="610" spans="2:10" x14ac:dyDescent="0.25">
      <c r="B610" s="24" t="e">
        <f>#REF!</f>
        <v>#REF!</v>
      </c>
      <c r="C610" s="24" t="s">
        <v>2065</v>
      </c>
      <c r="D610" s="24" t="s">
        <v>2096</v>
      </c>
      <c r="E610" s="24"/>
      <c r="F610" s="24" t="e">
        <f>#REF!</f>
        <v>#REF!</v>
      </c>
      <c r="G610" s="438"/>
      <c r="H610" s="438"/>
      <c r="I610" s="438"/>
      <c r="J610" s="430" t="e">
        <f>#REF!</f>
        <v>#REF!</v>
      </c>
    </row>
    <row r="611" spans="2:10" x14ac:dyDescent="0.25">
      <c r="B611" s="24" t="e">
        <f>#REF!</f>
        <v>#REF!</v>
      </c>
      <c r="C611" s="24" t="s">
        <v>2065</v>
      </c>
      <c r="D611" s="24" t="s">
        <v>2096</v>
      </c>
      <c r="E611" s="24"/>
      <c r="F611" s="24" t="e">
        <f>#REF!</f>
        <v>#REF!</v>
      </c>
      <c r="G611" s="438"/>
      <c r="H611" s="438"/>
      <c r="I611" s="438"/>
      <c r="J611" s="430" t="e">
        <f>#REF!</f>
        <v>#REF!</v>
      </c>
    </row>
    <row r="612" spans="2:10" x14ac:dyDescent="0.25">
      <c r="B612" s="24" t="e">
        <f>#REF!</f>
        <v>#REF!</v>
      </c>
      <c r="C612" s="24" t="s">
        <v>2065</v>
      </c>
      <c r="D612" s="24" t="s">
        <v>2096</v>
      </c>
      <c r="E612" s="24"/>
      <c r="F612" s="24" t="e">
        <f>#REF!</f>
        <v>#REF!</v>
      </c>
      <c r="G612" s="438"/>
      <c r="H612" s="438"/>
      <c r="I612" s="438"/>
      <c r="J612" s="430" t="e">
        <f>#REF!</f>
        <v>#REF!</v>
      </c>
    </row>
    <row r="613" spans="2:10" x14ac:dyDescent="0.25">
      <c r="B613" s="24" t="e">
        <f>#REF!</f>
        <v>#REF!</v>
      </c>
      <c r="C613" s="24" t="s">
        <v>2065</v>
      </c>
      <c r="D613" s="24" t="s">
        <v>2096</v>
      </c>
      <c r="E613" s="24"/>
      <c r="F613" s="24" t="e">
        <f>#REF!</f>
        <v>#REF!</v>
      </c>
      <c r="G613" s="438"/>
      <c r="H613" s="438"/>
      <c r="I613" s="438"/>
      <c r="J613" s="430" t="e">
        <f>#REF!</f>
        <v>#REF!</v>
      </c>
    </row>
    <row r="614" spans="2:10" x14ac:dyDescent="0.25">
      <c r="B614" s="24" t="e">
        <f>#REF!</f>
        <v>#REF!</v>
      </c>
      <c r="C614" s="24" t="s">
        <v>2065</v>
      </c>
      <c r="D614" s="24" t="s">
        <v>2096</v>
      </c>
      <c r="E614" s="24"/>
      <c r="F614" s="24" t="e">
        <f>#REF!</f>
        <v>#REF!</v>
      </c>
      <c r="G614" s="438"/>
      <c r="H614" s="438"/>
      <c r="I614" s="438"/>
      <c r="J614" s="430" t="e">
        <f>#REF!</f>
        <v>#REF!</v>
      </c>
    </row>
    <row r="615" spans="2:10" x14ac:dyDescent="0.25">
      <c r="B615" s="24" t="e">
        <f>#REF!</f>
        <v>#REF!</v>
      </c>
      <c r="C615" s="24" t="s">
        <v>2065</v>
      </c>
      <c r="D615" s="24" t="s">
        <v>2096</v>
      </c>
      <c r="E615" s="24"/>
      <c r="F615" s="24" t="e">
        <f>#REF!</f>
        <v>#REF!</v>
      </c>
      <c r="G615" s="438"/>
      <c r="H615" s="438"/>
      <c r="I615" s="438"/>
      <c r="J615" s="430" t="e">
        <f>#REF!</f>
        <v>#REF!</v>
      </c>
    </row>
    <row r="616" spans="2:10" x14ac:dyDescent="0.25">
      <c r="B616" s="24" t="e">
        <f>#REF!</f>
        <v>#REF!</v>
      </c>
      <c r="C616" s="24" t="s">
        <v>2065</v>
      </c>
      <c r="D616" s="24" t="s">
        <v>2096</v>
      </c>
      <c r="E616" s="24"/>
      <c r="F616" s="24" t="e">
        <f>#REF!</f>
        <v>#REF!</v>
      </c>
      <c r="G616" s="438"/>
      <c r="H616" s="438"/>
      <c r="I616" s="438"/>
      <c r="J616" s="430" t="e">
        <f>#REF!</f>
        <v>#REF!</v>
      </c>
    </row>
    <row r="617" spans="2:10" x14ac:dyDescent="0.25">
      <c r="B617" s="24" t="e">
        <f>#REF!</f>
        <v>#REF!</v>
      </c>
      <c r="C617" s="24" t="s">
        <v>2065</v>
      </c>
      <c r="D617" s="24" t="s">
        <v>2096</v>
      </c>
      <c r="E617" s="24"/>
      <c r="F617" s="24" t="e">
        <f>#REF!</f>
        <v>#REF!</v>
      </c>
      <c r="G617" s="438"/>
      <c r="H617" s="438"/>
      <c r="I617" s="438"/>
      <c r="J617" s="430" t="e">
        <f>#REF!</f>
        <v>#REF!</v>
      </c>
    </row>
    <row r="618" spans="2:10" x14ac:dyDescent="0.25">
      <c r="B618" s="24" t="e">
        <f>#REF!</f>
        <v>#REF!</v>
      </c>
      <c r="C618" s="24" t="s">
        <v>2065</v>
      </c>
      <c r="D618" s="24" t="s">
        <v>2096</v>
      </c>
      <c r="E618" s="24"/>
      <c r="F618" s="24" t="e">
        <f>#REF!</f>
        <v>#REF!</v>
      </c>
      <c r="G618" s="438"/>
      <c r="H618" s="438"/>
      <c r="I618" s="438"/>
      <c r="J618" s="430" t="e">
        <f>#REF!</f>
        <v>#REF!</v>
      </c>
    </row>
    <row r="619" spans="2:10" x14ac:dyDescent="0.25">
      <c r="B619" s="24" t="e">
        <f>#REF!</f>
        <v>#REF!</v>
      </c>
      <c r="C619" s="24" t="s">
        <v>2065</v>
      </c>
      <c r="D619" s="24" t="s">
        <v>2096</v>
      </c>
      <c r="E619" s="24"/>
      <c r="F619" s="24" t="e">
        <f>#REF!</f>
        <v>#REF!</v>
      </c>
      <c r="G619" s="438"/>
      <c r="H619" s="438"/>
      <c r="I619" s="438"/>
      <c r="J619" s="430" t="e">
        <f>#REF!</f>
        <v>#REF!</v>
      </c>
    </row>
    <row r="620" spans="2:10" x14ac:dyDescent="0.25">
      <c r="B620" s="24" t="e">
        <f>#REF!</f>
        <v>#REF!</v>
      </c>
      <c r="C620" s="24" t="s">
        <v>2065</v>
      </c>
      <c r="D620" s="24" t="s">
        <v>2096</v>
      </c>
      <c r="E620" s="24"/>
      <c r="F620" s="24" t="e">
        <f>#REF!</f>
        <v>#REF!</v>
      </c>
      <c r="G620" s="438"/>
      <c r="H620" s="438"/>
      <c r="I620" s="438"/>
      <c r="J620" s="430" t="e">
        <f>#REF!</f>
        <v>#REF!</v>
      </c>
    </row>
    <row r="621" spans="2:10" x14ac:dyDescent="0.25">
      <c r="B621" s="24" t="e">
        <f>#REF!</f>
        <v>#REF!</v>
      </c>
      <c r="C621" s="24" t="s">
        <v>2065</v>
      </c>
      <c r="D621" s="24" t="s">
        <v>2096</v>
      </c>
      <c r="E621" s="24"/>
      <c r="F621" s="24" t="e">
        <f>#REF!</f>
        <v>#REF!</v>
      </c>
      <c r="G621" s="438"/>
      <c r="H621" s="438"/>
      <c r="I621" s="438"/>
      <c r="J621" s="430" t="e">
        <f>#REF!</f>
        <v>#REF!</v>
      </c>
    </row>
    <row r="622" spans="2:10" x14ac:dyDescent="0.25">
      <c r="B622" s="24" t="e">
        <f>#REF!</f>
        <v>#REF!</v>
      </c>
      <c r="C622" s="24" t="s">
        <v>2065</v>
      </c>
      <c r="D622" s="24" t="s">
        <v>2096</v>
      </c>
      <c r="E622" s="24"/>
      <c r="F622" s="24" t="e">
        <f>#REF!</f>
        <v>#REF!</v>
      </c>
      <c r="G622" s="438"/>
      <c r="H622" s="438"/>
      <c r="I622" s="438"/>
      <c r="J622" s="430" t="e">
        <f>#REF!</f>
        <v>#REF!</v>
      </c>
    </row>
    <row r="623" spans="2:10" x14ac:dyDescent="0.25">
      <c r="B623" s="24" t="e">
        <f>#REF!</f>
        <v>#REF!</v>
      </c>
      <c r="C623" s="24" t="s">
        <v>2065</v>
      </c>
      <c r="D623" s="24" t="s">
        <v>2096</v>
      </c>
      <c r="E623" s="24"/>
      <c r="F623" s="24" t="e">
        <f>#REF!</f>
        <v>#REF!</v>
      </c>
      <c r="G623" s="438"/>
      <c r="H623" s="438"/>
      <c r="I623" s="438"/>
      <c r="J623" s="430" t="e">
        <f>#REF!</f>
        <v>#REF!</v>
      </c>
    </row>
    <row r="624" spans="2:10" x14ac:dyDescent="0.25">
      <c r="B624" s="24" t="e">
        <f>#REF!</f>
        <v>#REF!</v>
      </c>
      <c r="C624" s="24" t="s">
        <v>2065</v>
      </c>
      <c r="D624" s="24" t="s">
        <v>2096</v>
      </c>
      <c r="E624" s="24"/>
      <c r="F624" s="24" t="e">
        <f>#REF!</f>
        <v>#REF!</v>
      </c>
      <c r="G624" s="438"/>
      <c r="H624" s="438"/>
      <c r="I624" s="438"/>
      <c r="J624" s="430" t="e">
        <f>#REF!</f>
        <v>#REF!</v>
      </c>
    </row>
    <row r="625" spans="2:10" x14ac:dyDescent="0.25">
      <c r="B625" s="24" t="e">
        <f>#REF!</f>
        <v>#REF!</v>
      </c>
      <c r="C625" s="24" t="s">
        <v>2065</v>
      </c>
      <c r="D625" s="24" t="s">
        <v>2096</v>
      </c>
      <c r="E625" s="24"/>
      <c r="F625" s="24" t="e">
        <f>#REF!</f>
        <v>#REF!</v>
      </c>
      <c r="G625" s="438"/>
      <c r="H625" s="438"/>
      <c r="I625" s="438"/>
      <c r="J625" s="430" t="e">
        <f>#REF!</f>
        <v>#REF!</v>
      </c>
    </row>
    <row r="626" spans="2:10" x14ac:dyDescent="0.25">
      <c r="B626" s="24" t="e">
        <f>#REF!</f>
        <v>#REF!</v>
      </c>
      <c r="C626" s="24" t="s">
        <v>2065</v>
      </c>
      <c r="D626" s="24" t="s">
        <v>2096</v>
      </c>
      <c r="E626" s="24"/>
      <c r="F626" s="24" t="e">
        <f>#REF!</f>
        <v>#REF!</v>
      </c>
      <c r="G626" s="438"/>
      <c r="H626" s="438"/>
      <c r="I626" s="438"/>
      <c r="J626" s="430" t="e">
        <f>#REF!</f>
        <v>#REF!</v>
      </c>
    </row>
    <row r="627" spans="2:10" x14ac:dyDescent="0.25">
      <c r="B627" s="24" t="e">
        <f>#REF!</f>
        <v>#REF!</v>
      </c>
      <c r="C627" s="24" t="s">
        <v>2065</v>
      </c>
      <c r="D627" s="24" t="s">
        <v>2096</v>
      </c>
      <c r="E627" s="24"/>
      <c r="F627" s="24" t="e">
        <f>#REF!</f>
        <v>#REF!</v>
      </c>
      <c r="G627" s="438"/>
      <c r="H627" s="438"/>
      <c r="I627" s="438"/>
      <c r="J627" s="430" t="e">
        <f>#REF!</f>
        <v>#REF!</v>
      </c>
    </row>
    <row r="628" spans="2:10" x14ac:dyDescent="0.25">
      <c r="B628" s="24" t="e">
        <f>#REF!</f>
        <v>#REF!</v>
      </c>
      <c r="C628" s="24" t="s">
        <v>2065</v>
      </c>
      <c r="D628" s="24" t="s">
        <v>2096</v>
      </c>
      <c r="E628" s="24"/>
      <c r="F628" s="24" t="e">
        <f>#REF!</f>
        <v>#REF!</v>
      </c>
      <c r="G628" s="438"/>
      <c r="H628" s="438"/>
      <c r="I628" s="438"/>
      <c r="J628" s="430" t="e">
        <f>#REF!</f>
        <v>#REF!</v>
      </c>
    </row>
    <row r="629" spans="2:10" x14ac:dyDescent="0.25">
      <c r="B629" s="24" t="e">
        <f>#REF!</f>
        <v>#REF!</v>
      </c>
      <c r="C629" s="24" t="s">
        <v>2065</v>
      </c>
      <c r="D629" s="24" t="s">
        <v>2096</v>
      </c>
      <c r="E629" s="24"/>
      <c r="F629" s="24" t="e">
        <f>#REF!</f>
        <v>#REF!</v>
      </c>
      <c r="G629" s="438"/>
      <c r="H629" s="438"/>
      <c r="I629" s="438"/>
      <c r="J629" s="430" t="e">
        <f>#REF!</f>
        <v>#REF!</v>
      </c>
    </row>
    <row r="630" spans="2:10" x14ac:dyDescent="0.25">
      <c r="B630" s="24" t="e">
        <f>#REF!</f>
        <v>#REF!</v>
      </c>
      <c r="C630" s="24" t="s">
        <v>2065</v>
      </c>
      <c r="D630" s="24" t="s">
        <v>2096</v>
      </c>
      <c r="E630" s="24"/>
      <c r="F630" s="24" t="e">
        <f>#REF!</f>
        <v>#REF!</v>
      </c>
      <c r="G630" s="438"/>
      <c r="H630" s="438"/>
      <c r="I630" s="438"/>
      <c r="J630" s="430" t="e">
        <f>#REF!</f>
        <v>#REF!</v>
      </c>
    </row>
    <row r="631" spans="2:10" x14ac:dyDescent="0.25">
      <c r="B631" s="24" t="e">
        <f>#REF!</f>
        <v>#REF!</v>
      </c>
      <c r="C631" s="24" t="s">
        <v>2065</v>
      </c>
      <c r="D631" s="24" t="s">
        <v>2096</v>
      </c>
      <c r="E631" s="24"/>
      <c r="F631" s="24" t="e">
        <f>#REF!</f>
        <v>#REF!</v>
      </c>
      <c r="G631" s="438"/>
      <c r="H631" s="438"/>
      <c r="I631" s="438"/>
      <c r="J631" s="430" t="e">
        <f>#REF!</f>
        <v>#REF!</v>
      </c>
    </row>
    <row r="632" spans="2:10" x14ac:dyDescent="0.25">
      <c r="B632" s="24" t="e">
        <f>#REF!</f>
        <v>#REF!</v>
      </c>
      <c r="C632" s="24" t="s">
        <v>2065</v>
      </c>
      <c r="D632" s="24" t="s">
        <v>2095</v>
      </c>
      <c r="E632" s="24"/>
      <c r="F632" s="24" t="e">
        <f>#REF!</f>
        <v>#REF!</v>
      </c>
      <c r="G632" s="438"/>
      <c r="H632" s="438"/>
      <c r="I632" s="438"/>
      <c r="J632" s="430" t="e">
        <f>#REF!</f>
        <v>#REF!</v>
      </c>
    </row>
    <row r="633" spans="2:10" x14ac:dyDescent="0.25">
      <c r="B633" s="24" t="e">
        <f>#REF!</f>
        <v>#REF!</v>
      </c>
      <c r="C633" s="24" t="s">
        <v>2065</v>
      </c>
      <c r="D633" s="24" t="s">
        <v>2095</v>
      </c>
      <c r="E633" s="24"/>
      <c r="F633" s="24" t="e">
        <f>#REF!</f>
        <v>#REF!</v>
      </c>
      <c r="G633" s="438"/>
      <c r="H633" s="438"/>
      <c r="I633" s="438"/>
      <c r="J633" s="430" t="e">
        <f>#REF!</f>
        <v>#REF!</v>
      </c>
    </row>
    <row r="634" spans="2:10" x14ac:dyDescent="0.25">
      <c r="B634" s="24" t="e">
        <f>#REF!</f>
        <v>#REF!</v>
      </c>
      <c r="C634" s="24" t="s">
        <v>2065</v>
      </c>
      <c r="D634" s="24" t="s">
        <v>2095</v>
      </c>
      <c r="E634" s="24"/>
      <c r="F634" s="24" t="e">
        <f>#REF!</f>
        <v>#REF!</v>
      </c>
      <c r="G634" s="438"/>
      <c r="H634" s="438"/>
      <c r="I634" s="438"/>
      <c r="J634" s="430" t="e">
        <f>#REF!</f>
        <v>#REF!</v>
      </c>
    </row>
    <row r="635" spans="2:10" x14ac:dyDescent="0.25">
      <c r="B635" s="24" t="e">
        <f>#REF!</f>
        <v>#REF!</v>
      </c>
      <c r="C635" s="24" t="s">
        <v>2065</v>
      </c>
      <c r="D635" s="24" t="s">
        <v>2095</v>
      </c>
      <c r="E635" s="24"/>
      <c r="F635" s="24" t="e">
        <f>#REF!</f>
        <v>#REF!</v>
      </c>
      <c r="G635" s="438"/>
      <c r="H635" s="438"/>
      <c r="I635" s="438"/>
      <c r="J635" s="430" t="e">
        <f>#REF!</f>
        <v>#REF!</v>
      </c>
    </row>
    <row r="636" spans="2:10" x14ac:dyDescent="0.25">
      <c r="B636" s="24" t="e">
        <f>#REF!</f>
        <v>#REF!</v>
      </c>
      <c r="C636" s="24" t="s">
        <v>2065</v>
      </c>
      <c r="D636" s="24" t="s">
        <v>2095</v>
      </c>
      <c r="E636" s="24"/>
      <c r="F636" s="24" t="e">
        <f>#REF!</f>
        <v>#REF!</v>
      </c>
      <c r="G636" s="438"/>
      <c r="H636" s="438"/>
      <c r="I636" s="438"/>
      <c r="J636" s="430" t="e">
        <f>#REF!</f>
        <v>#REF!</v>
      </c>
    </row>
    <row r="637" spans="2:10" x14ac:dyDescent="0.25">
      <c r="B637" s="24" t="e">
        <f>#REF!</f>
        <v>#REF!</v>
      </c>
      <c r="C637" s="24" t="s">
        <v>2065</v>
      </c>
      <c r="D637" s="24" t="s">
        <v>2095</v>
      </c>
      <c r="E637" s="24"/>
      <c r="F637" s="24" t="e">
        <f>#REF!</f>
        <v>#REF!</v>
      </c>
      <c r="G637" s="438"/>
      <c r="H637" s="438"/>
      <c r="I637" s="438"/>
      <c r="J637" s="430" t="e">
        <f>#REF!</f>
        <v>#REF!</v>
      </c>
    </row>
    <row r="638" spans="2:10" x14ac:dyDescent="0.25">
      <c r="B638" s="24" t="e">
        <f>#REF!</f>
        <v>#REF!</v>
      </c>
      <c r="C638" s="24" t="s">
        <v>2065</v>
      </c>
      <c r="D638" s="24" t="s">
        <v>2095</v>
      </c>
      <c r="E638" s="24"/>
      <c r="F638" s="24" t="e">
        <f>#REF!</f>
        <v>#REF!</v>
      </c>
      <c r="G638" s="438"/>
      <c r="H638" s="438"/>
      <c r="I638" s="438"/>
      <c r="J638" s="430" t="e">
        <f>#REF!</f>
        <v>#REF!</v>
      </c>
    </row>
    <row r="639" spans="2:10" x14ac:dyDescent="0.25">
      <c r="B639" s="24" t="e">
        <f>#REF!</f>
        <v>#REF!</v>
      </c>
      <c r="C639" s="24" t="s">
        <v>2065</v>
      </c>
      <c r="D639" s="24" t="s">
        <v>2095</v>
      </c>
      <c r="E639" s="24"/>
      <c r="F639" s="24" t="e">
        <f>#REF!</f>
        <v>#REF!</v>
      </c>
      <c r="G639" s="438"/>
      <c r="H639" s="438"/>
      <c r="I639" s="438"/>
      <c r="J639" s="430" t="e">
        <f>#REF!</f>
        <v>#REF!</v>
      </c>
    </row>
    <row r="640" spans="2:10" x14ac:dyDescent="0.25">
      <c r="B640" s="24" t="e">
        <f>#REF!</f>
        <v>#REF!</v>
      </c>
      <c r="C640" s="24" t="s">
        <v>2065</v>
      </c>
      <c r="D640" s="24" t="s">
        <v>2095</v>
      </c>
      <c r="E640" s="24"/>
      <c r="F640" s="24" t="e">
        <f>#REF!</f>
        <v>#REF!</v>
      </c>
      <c r="G640" s="438"/>
      <c r="H640" s="438"/>
      <c r="I640" s="438"/>
      <c r="J640" s="430" t="e">
        <f>#REF!</f>
        <v>#REF!</v>
      </c>
    </row>
    <row r="641" spans="2:10" x14ac:dyDescent="0.25">
      <c r="B641" s="24" t="e">
        <f>#REF!</f>
        <v>#REF!</v>
      </c>
      <c r="C641" s="24" t="s">
        <v>2065</v>
      </c>
      <c r="D641" s="24" t="s">
        <v>2095</v>
      </c>
      <c r="E641" s="24"/>
      <c r="F641" s="24" t="e">
        <f>#REF!</f>
        <v>#REF!</v>
      </c>
      <c r="G641" s="438"/>
      <c r="H641" s="438"/>
      <c r="I641" s="438"/>
      <c r="J641" s="430" t="e">
        <f>#REF!</f>
        <v>#REF!</v>
      </c>
    </row>
    <row r="642" spans="2:10" x14ac:dyDescent="0.25">
      <c r="B642" s="24" t="e">
        <f>#REF!</f>
        <v>#REF!</v>
      </c>
      <c r="C642" s="24" t="s">
        <v>2065</v>
      </c>
      <c r="D642" s="24" t="s">
        <v>2095</v>
      </c>
      <c r="E642" s="24"/>
      <c r="F642" s="24" t="e">
        <f>#REF!</f>
        <v>#REF!</v>
      </c>
      <c r="G642" s="438"/>
      <c r="H642" s="438"/>
      <c r="I642" s="438"/>
      <c r="J642" s="430" t="e">
        <f>#REF!</f>
        <v>#REF!</v>
      </c>
    </row>
    <row r="643" spans="2:10" x14ac:dyDescent="0.25">
      <c r="B643" s="24" t="e">
        <f>#REF!</f>
        <v>#REF!</v>
      </c>
      <c r="C643" s="24" t="s">
        <v>2065</v>
      </c>
      <c r="D643" s="24" t="s">
        <v>2095</v>
      </c>
      <c r="E643" s="24"/>
      <c r="F643" s="24" t="e">
        <f>#REF!</f>
        <v>#REF!</v>
      </c>
      <c r="G643" s="438"/>
      <c r="H643" s="438"/>
      <c r="I643" s="438"/>
      <c r="J643" s="430" t="e">
        <f>#REF!</f>
        <v>#REF!</v>
      </c>
    </row>
    <row r="644" spans="2:10" x14ac:dyDescent="0.25">
      <c r="B644" s="24" t="e">
        <f>#REF!</f>
        <v>#REF!</v>
      </c>
      <c r="C644" s="24" t="s">
        <v>2065</v>
      </c>
      <c r="D644" s="24" t="s">
        <v>2095</v>
      </c>
      <c r="E644" s="24"/>
      <c r="F644" s="24" t="e">
        <f>#REF!</f>
        <v>#REF!</v>
      </c>
      <c r="G644" s="438"/>
      <c r="H644" s="438"/>
      <c r="I644" s="438"/>
      <c r="J644" s="430" t="e">
        <f>#REF!</f>
        <v>#REF!</v>
      </c>
    </row>
    <row r="645" spans="2:10" x14ac:dyDescent="0.25">
      <c r="B645" s="24" t="e">
        <f>#REF!</f>
        <v>#REF!</v>
      </c>
      <c r="C645" s="24" t="s">
        <v>2065</v>
      </c>
      <c r="D645" s="24" t="s">
        <v>2095</v>
      </c>
      <c r="E645" s="24"/>
      <c r="F645" s="24" t="e">
        <f>#REF!</f>
        <v>#REF!</v>
      </c>
      <c r="G645" s="438"/>
      <c r="H645" s="438"/>
      <c r="I645" s="438"/>
      <c r="J645" s="430" t="e">
        <f>#REF!</f>
        <v>#REF!</v>
      </c>
    </row>
    <row r="646" spans="2:10" x14ac:dyDescent="0.25">
      <c r="B646" s="24" t="e">
        <f>#REF!</f>
        <v>#REF!</v>
      </c>
      <c r="C646" s="24" t="s">
        <v>2065</v>
      </c>
      <c r="D646" s="24" t="s">
        <v>2095</v>
      </c>
      <c r="E646" s="24"/>
      <c r="F646" s="24" t="e">
        <f>#REF!</f>
        <v>#REF!</v>
      </c>
      <c r="G646" s="438"/>
      <c r="H646" s="438"/>
      <c r="I646" s="438"/>
      <c r="J646" s="430" t="e">
        <f>#REF!</f>
        <v>#REF!</v>
      </c>
    </row>
    <row r="647" spans="2:10" x14ac:dyDescent="0.25">
      <c r="B647" s="24" t="e">
        <f>#REF!</f>
        <v>#REF!</v>
      </c>
      <c r="C647" s="24" t="s">
        <v>2065</v>
      </c>
      <c r="D647" s="24" t="s">
        <v>2095</v>
      </c>
      <c r="E647" s="24"/>
      <c r="F647" s="24" t="e">
        <f>#REF!</f>
        <v>#REF!</v>
      </c>
      <c r="G647" s="438"/>
      <c r="H647" s="438"/>
      <c r="I647" s="438"/>
      <c r="J647" s="430" t="e">
        <f>#REF!</f>
        <v>#REF!</v>
      </c>
    </row>
    <row r="648" spans="2:10" x14ac:dyDescent="0.25">
      <c r="B648" s="24" t="e">
        <f>#REF!</f>
        <v>#REF!</v>
      </c>
      <c r="C648" s="24" t="s">
        <v>2065</v>
      </c>
      <c r="D648" s="24" t="s">
        <v>2095</v>
      </c>
      <c r="E648" s="24"/>
      <c r="F648" s="24" t="e">
        <f>#REF!</f>
        <v>#REF!</v>
      </c>
      <c r="G648" s="438"/>
      <c r="H648" s="438"/>
      <c r="I648" s="438"/>
      <c r="J648" s="430" t="e">
        <f>#REF!</f>
        <v>#REF!</v>
      </c>
    </row>
    <row r="649" spans="2:10" x14ac:dyDescent="0.25">
      <c r="B649" s="24" t="e">
        <f>#REF!</f>
        <v>#REF!</v>
      </c>
      <c r="C649" s="24" t="s">
        <v>2065</v>
      </c>
      <c r="D649" s="24" t="s">
        <v>2095</v>
      </c>
      <c r="E649" s="24"/>
      <c r="F649" s="24" t="e">
        <f>#REF!</f>
        <v>#REF!</v>
      </c>
      <c r="G649" s="438"/>
      <c r="H649" s="438"/>
      <c r="I649" s="438"/>
      <c r="J649" s="430" t="e">
        <f>#REF!</f>
        <v>#REF!</v>
      </c>
    </row>
    <row r="650" spans="2:10" x14ac:dyDescent="0.25">
      <c r="B650" s="24" t="e">
        <f>#REF!</f>
        <v>#REF!</v>
      </c>
      <c r="C650" s="24" t="s">
        <v>2065</v>
      </c>
      <c r="D650" s="24" t="s">
        <v>2095</v>
      </c>
      <c r="E650" s="24"/>
      <c r="F650" s="24" t="e">
        <f>#REF!</f>
        <v>#REF!</v>
      </c>
      <c r="G650" s="438"/>
      <c r="H650" s="438"/>
      <c r="I650" s="438"/>
      <c r="J650" s="430" t="e">
        <f>#REF!</f>
        <v>#REF!</v>
      </c>
    </row>
    <row r="651" spans="2:10" x14ac:dyDescent="0.25">
      <c r="B651" s="24" t="e">
        <f>#REF!</f>
        <v>#REF!</v>
      </c>
      <c r="C651" s="24" t="s">
        <v>2065</v>
      </c>
      <c r="D651" s="24" t="s">
        <v>2095</v>
      </c>
      <c r="E651" s="24"/>
      <c r="F651" s="24" t="e">
        <f>#REF!</f>
        <v>#REF!</v>
      </c>
      <c r="G651" s="438"/>
      <c r="H651" s="438"/>
      <c r="I651" s="438"/>
      <c r="J651" s="430" t="e">
        <f>#REF!</f>
        <v>#REF!</v>
      </c>
    </row>
    <row r="652" spans="2:10" x14ac:dyDescent="0.25">
      <c r="B652" s="24" t="e">
        <f>#REF!</f>
        <v>#REF!</v>
      </c>
      <c r="C652" s="24" t="s">
        <v>2065</v>
      </c>
      <c r="D652" s="24" t="s">
        <v>2095</v>
      </c>
      <c r="E652" s="24"/>
      <c r="F652" s="24" t="e">
        <f>#REF!</f>
        <v>#REF!</v>
      </c>
      <c r="G652" s="438"/>
      <c r="H652" s="438"/>
      <c r="I652" s="438"/>
      <c r="J652" s="430" t="e">
        <f>#REF!</f>
        <v>#REF!</v>
      </c>
    </row>
    <row r="653" spans="2:10" x14ac:dyDescent="0.25">
      <c r="B653" s="24" t="e">
        <f>#REF!</f>
        <v>#REF!</v>
      </c>
      <c r="C653" s="24" t="s">
        <v>2065</v>
      </c>
      <c r="D653" s="24" t="s">
        <v>2095</v>
      </c>
      <c r="E653" s="24"/>
      <c r="F653" s="24" t="e">
        <f>#REF!</f>
        <v>#REF!</v>
      </c>
      <c r="G653" s="438"/>
      <c r="H653" s="438"/>
      <c r="I653" s="438"/>
      <c r="J653" s="430" t="e">
        <f>#REF!</f>
        <v>#REF!</v>
      </c>
    </row>
    <row r="654" spans="2:10" x14ac:dyDescent="0.25">
      <c r="B654" s="24" t="e">
        <f>#REF!</f>
        <v>#REF!</v>
      </c>
      <c r="C654" s="24" t="s">
        <v>2065</v>
      </c>
      <c r="D654" s="24" t="s">
        <v>2095</v>
      </c>
      <c r="E654" s="24"/>
      <c r="F654" s="24" t="e">
        <f>#REF!</f>
        <v>#REF!</v>
      </c>
      <c r="G654" s="438"/>
      <c r="H654" s="438"/>
      <c r="I654" s="438"/>
      <c r="J654" s="430" t="e">
        <f>#REF!</f>
        <v>#REF!</v>
      </c>
    </row>
    <row r="655" spans="2:10" x14ac:dyDescent="0.25">
      <c r="B655" s="24" t="e">
        <f>#REF!</f>
        <v>#REF!</v>
      </c>
      <c r="C655" s="24" t="s">
        <v>2065</v>
      </c>
      <c r="D655" s="24" t="s">
        <v>2095</v>
      </c>
      <c r="E655" s="24"/>
      <c r="F655" s="24" t="e">
        <f>#REF!</f>
        <v>#REF!</v>
      </c>
      <c r="G655" s="438"/>
      <c r="H655" s="438"/>
      <c r="I655" s="438"/>
      <c r="J655" s="430" t="e">
        <f>#REF!</f>
        <v>#REF!</v>
      </c>
    </row>
    <row r="656" spans="2:10" x14ac:dyDescent="0.25">
      <c r="B656" s="24" t="e">
        <f>#REF!</f>
        <v>#REF!</v>
      </c>
      <c r="C656" s="24" t="s">
        <v>2065</v>
      </c>
      <c r="D656" s="24" t="s">
        <v>2095</v>
      </c>
      <c r="E656" s="24"/>
      <c r="F656" s="24" t="e">
        <f>#REF!</f>
        <v>#REF!</v>
      </c>
      <c r="G656" s="438"/>
      <c r="H656" s="438"/>
      <c r="I656" s="438"/>
      <c r="J656" s="430" t="e">
        <f>#REF!</f>
        <v>#REF!</v>
      </c>
    </row>
    <row r="657" spans="2:10" x14ac:dyDescent="0.25">
      <c r="B657" s="24" t="e">
        <f>#REF!</f>
        <v>#REF!</v>
      </c>
      <c r="C657" s="24" t="s">
        <v>2065</v>
      </c>
      <c r="D657" s="24" t="s">
        <v>2095</v>
      </c>
      <c r="E657" s="24"/>
      <c r="F657" s="24" t="e">
        <f>#REF!</f>
        <v>#REF!</v>
      </c>
      <c r="G657" s="438"/>
      <c r="H657" s="438"/>
      <c r="I657" s="438"/>
      <c r="J657" s="430" t="e">
        <f>#REF!</f>
        <v>#REF!</v>
      </c>
    </row>
    <row r="658" spans="2:10" x14ac:dyDescent="0.25">
      <c r="B658" s="24" t="e">
        <f>#REF!</f>
        <v>#REF!</v>
      </c>
      <c r="C658" s="24" t="s">
        <v>2065</v>
      </c>
      <c r="D658" s="24" t="s">
        <v>2095</v>
      </c>
      <c r="E658" s="24"/>
      <c r="F658" s="24" t="e">
        <f>#REF!</f>
        <v>#REF!</v>
      </c>
      <c r="G658" s="438"/>
      <c r="H658" s="438"/>
      <c r="I658" s="438"/>
      <c r="J658" s="430" t="e">
        <f>#REF!</f>
        <v>#REF!</v>
      </c>
    </row>
    <row r="659" spans="2:10" x14ac:dyDescent="0.25">
      <c r="B659" s="24" t="e">
        <f>#REF!</f>
        <v>#REF!</v>
      </c>
      <c r="C659" s="24" t="s">
        <v>2065</v>
      </c>
      <c r="D659" s="24" t="s">
        <v>2095</v>
      </c>
      <c r="E659" s="24"/>
      <c r="F659" s="24" t="e">
        <f>#REF!</f>
        <v>#REF!</v>
      </c>
      <c r="G659" s="438"/>
      <c r="H659" s="438"/>
      <c r="I659" s="438"/>
      <c r="J659" s="430" t="e">
        <f>#REF!</f>
        <v>#REF!</v>
      </c>
    </row>
    <row r="660" spans="2:10" x14ac:dyDescent="0.25">
      <c r="B660" s="24" t="e">
        <f>#REF!</f>
        <v>#REF!</v>
      </c>
      <c r="C660" s="24" t="s">
        <v>2065</v>
      </c>
      <c r="D660" s="24" t="s">
        <v>2095</v>
      </c>
      <c r="E660" s="24"/>
      <c r="F660" s="24" t="e">
        <f>#REF!</f>
        <v>#REF!</v>
      </c>
      <c r="G660" s="438"/>
      <c r="H660" s="438"/>
      <c r="I660" s="438"/>
      <c r="J660" s="430" t="e">
        <f>#REF!</f>
        <v>#REF!</v>
      </c>
    </row>
    <row r="661" spans="2:10" x14ac:dyDescent="0.25">
      <c r="B661" s="24" t="e">
        <f>#REF!</f>
        <v>#REF!</v>
      </c>
      <c r="C661" s="24" t="s">
        <v>2065</v>
      </c>
      <c r="D661" s="24" t="s">
        <v>2095</v>
      </c>
      <c r="E661" s="24"/>
      <c r="F661" s="24" t="e">
        <f>#REF!</f>
        <v>#REF!</v>
      </c>
      <c r="G661" s="438"/>
      <c r="H661" s="438"/>
      <c r="I661" s="438"/>
      <c r="J661" s="430" t="e">
        <f>#REF!</f>
        <v>#REF!</v>
      </c>
    </row>
    <row r="662" spans="2:10" x14ac:dyDescent="0.25">
      <c r="B662" s="24" t="e">
        <f>#REF!</f>
        <v>#REF!</v>
      </c>
      <c r="C662" s="24" t="s">
        <v>2065</v>
      </c>
      <c r="D662" s="24" t="s">
        <v>2095</v>
      </c>
      <c r="E662" s="24"/>
      <c r="F662" s="24" t="e">
        <f>#REF!</f>
        <v>#REF!</v>
      </c>
      <c r="G662" s="438"/>
      <c r="H662" s="438"/>
      <c r="I662" s="438"/>
      <c r="J662" s="430" t="e">
        <f>#REF!</f>
        <v>#REF!</v>
      </c>
    </row>
    <row r="663" spans="2:10" x14ac:dyDescent="0.25">
      <c r="B663" s="24" t="e">
        <f>#REF!</f>
        <v>#REF!</v>
      </c>
      <c r="C663" s="24" t="s">
        <v>2065</v>
      </c>
      <c r="D663" s="24" t="s">
        <v>2095</v>
      </c>
      <c r="E663" s="24"/>
      <c r="F663" s="24" t="e">
        <f>#REF!</f>
        <v>#REF!</v>
      </c>
      <c r="G663" s="438"/>
      <c r="H663" s="438"/>
      <c r="I663" s="438"/>
      <c r="J663" s="430" t="e">
        <f>#REF!</f>
        <v>#REF!</v>
      </c>
    </row>
    <row r="667" spans="2:10" x14ac:dyDescent="0.25">
      <c r="B667" s="18" t="s">
        <v>2099</v>
      </c>
      <c r="C667" s="113" t="s">
        <v>2549</v>
      </c>
    </row>
    <row r="668" spans="2:10" x14ac:dyDescent="0.25">
      <c r="B668" s="18" t="s">
        <v>2098</v>
      </c>
      <c r="C668" s="113" t="s">
        <v>2063</v>
      </c>
    </row>
    <row r="670" spans="2:10" x14ac:dyDescent="0.25">
      <c r="B670" s="18" t="s">
        <v>2116</v>
      </c>
      <c r="C670" s="18" t="s">
        <v>871</v>
      </c>
      <c r="D670"/>
      <c r="E670"/>
      <c r="F670"/>
      <c r="G670"/>
      <c r="H670"/>
    </row>
    <row r="671" spans="2:10" x14ac:dyDescent="0.25">
      <c r="B671" s="18" t="s">
        <v>869</v>
      </c>
      <c r="C671" s="113">
        <v>230</v>
      </c>
      <c r="D671" s="113" t="s">
        <v>1872</v>
      </c>
      <c r="E671" s="113" t="s">
        <v>1871</v>
      </c>
      <c r="F671" s="113" t="s">
        <v>870</v>
      </c>
      <c r="G671"/>
      <c r="H671"/>
    </row>
    <row r="672" spans="2:10" x14ac:dyDescent="0.25">
      <c r="B672" s="19" t="s">
        <v>2548</v>
      </c>
      <c r="C672" s="447">
        <v>43776452.650585413</v>
      </c>
      <c r="D672" s="447">
        <v>12858220.017629696</v>
      </c>
      <c r="E672" s="447">
        <v>30000277.755403254</v>
      </c>
      <c r="F672" s="447">
        <v>43776452.650585413</v>
      </c>
      <c r="G672"/>
      <c r="H672"/>
    </row>
    <row r="673" spans="2:8" x14ac:dyDescent="0.25">
      <c r="B673" s="446" t="s">
        <v>1183</v>
      </c>
      <c r="C673" s="447"/>
      <c r="D673" s="447"/>
      <c r="E673" s="447">
        <v>18241018.297641899</v>
      </c>
      <c r="F673" s="447">
        <v>18241018.297641899</v>
      </c>
      <c r="G673"/>
      <c r="H673"/>
    </row>
    <row r="674" spans="2:8" x14ac:dyDescent="0.25">
      <c r="B674" s="446" t="s">
        <v>1913</v>
      </c>
      <c r="C674" s="447"/>
      <c r="D674" s="447">
        <v>1527831.2555330859</v>
      </c>
      <c r="E674" s="447"/>
      <c r="F674" s="447">
        <v>1527831.2555330859</v>
      </c>
      <c r="G674"/>
      <c r="H674"/>
    </row>
    <row r="675" spans="2:8" x14ac:dyDescent="0.25">
      <c r="B675" s="446" t="s">
        <v>973</v>
      </c>
      <c r="C675" s="447"/>
      <c r="D675" s="447"/>
      <c r="E675" s="447">
        <v>30000277.755403254</v>
      </c>
      <c r="F675" s="447">
        <v>30000277.755403254</v>
      </c>
      <c r="G675"/>
      <c r="H675"/>
    </row>
    <row r="676" spans="2:8" x14ac:dyDescent="0.25">
      <c r="B676" s="446" t="s">
        <v>2215</v>
      </c>
      <c r="C676" s="447">
        <v>43776452.650585413</v>
      </c>
      <c r="D676" s="447"/>
      <c r="E676" s="447"/>
      <c r="F676" s="447">
        <v>43776452.650585413</v>
      </c>
      <c r="G676"/>
      <c r="H676"/>
    </row>
    <row r="677" spans="2:8" x14ac:dyDescent="0.25">
      <c r="B677" s="446" t="s">
        <v>2216</v>
      </c>
      <c r="C677" s="447">
        <v>22046008.482123211</v>
      </c>
      <c r="D677" s="447"/>
      <c r="E677" s="447"/>
      <c r="F677" s="447">
        <v>22046008.482123211</v>
      </c>
      <c r="G677"/>
      <c r="H677"/>
    </row>
    <row r="678" spans="2:8" x14ac:dyDescent="0.25">
      <c r="B678" s="446" t="s">
        <v>2217</v>
      </c>
      <c r="C678" s="447">
        <v>8081666.4387810035</v>
      </c>
      <c r="D678" s="447"/>
      <c r="E678" s="447"/>
      <c r="F678" s="447">
        <v>8081666.4387810035</v>
      </c>
      <c r="G678"/>
      <c r="H678"/>
    </row>
    <row r="679" spans="2:8" x14ac:dyDescent="0.25">
      <c r="B679" s="446" t="s">
        <v>2223</v>
      </c>
      <c r="C679" s="447"/>
      <c r="D679" s="447"/>
      <c r="E679" s="447">
        <v>18094207.346308697</v>
      </c>
      <c r="F679" s="447">
        <v>18094207.346308697</v>
      </c>
      <c r="G679"/>
      <c r="H679"/>
    </row>
    <row r="680" spans="2:8" x14ac:dyDescent="0.25">
      <c r="B680" s="446" t="s">
        <v>2218</v>
      </c>
      <c r="C680" s="447"/>
      <c r="D680" s="447"/>
      <c r="E680" s="447">
        <v>7656384.388656456</v>
      </c>
      <c r="F680" s="447">
        <v>7656384.388656456</v>
      </c>
      <c r="G680"/>
      <c r="H680"/>
    </row>
    <row r="681" spans="2:8" x14ac:dyDescent="0.25">
      <c r="B681" s="446" t="s">
        <v>2220</v>
      </c>
      <c r="C681" s="447"/>
      <c r="D681" s="447">
        <v>12858220.017629696</v>
      </c>
      <c r="E681" s="447"/>
      <c r="F681" s="447">
        <v>12858220.017629696</v>
      </c>
      <c r="G681"/>
      <c r="H681"/>
    </row>
    <row r="682" spans="2:8" x14ac:dyDescent="0.25">
      <c r="B682" s="446" t="s">
        <v>2221</v>
      </c>
      <c r="C682" s="447"/>
      <c r="D682" s="447">
        <v>1050175.7378736825</v>
      </c>
      <c r="E682" s="447"/>
      <c r="F682" s="447">
        <v>1050175.7378736825</v>
      </c>
      <c r="G682"/>
      <c r="H682"/>
    </row>
    <row r="683" spans="2:8" x14ac:dyDescent="0.25">
      <c r="B683" s="446" t="s">
        <v>2225</v>
      </c>
      <c r="C683" s="447">
        <v>22958750.639769867</v>
      </c>
      <c r="D683" s="447"/>
      <c r="E683" s="447"/>
      <c r="F683" s="447">
        <v>22958750.639769867</v>
      </c>
      <c r="G683"/>
      <c r="H683"/>
    </row>
    <row r="684" spans="2:8" x14ac:dyDescent="0.25">
      <c r="B684" s="446" t="s">
        <v>2222</v>
      </c>
      <c r="C684" s="447">
        <v>13983888.822259536</v>
      </c>
      <c r="D684" s="447"/>
      <c r="E684" s="447"/>
      <c r="F684" s="447">
        <v>13983888.822259536</v>
      </c>
      <c r="G684"/>
      <c r="H684"/>
    </row>
    <row r="685" spans="2:8" x14ac:dyDescent="0.25">
      <c r="B685" s="446" t="s">
        <v>2224</v>
      </c>
      <c r="C685" s="447">
        <v>5040002.1625679024</v>
      </c>
      <c r="D685" s="447"/>
      <c r="E685" s="447"/>
      <c r="F685" s="447">
        <v>5040002.1625679024</v>
      </c>
      <c r="G685"/>
      <c r="H685"/>
    </row>
    <row r="686" spans="2:8" x14ac:dyDescent="0.25">
      <c r="B686" s="446" t="s">
        <v>2226</v>
      </c>
      <c r="C686" s="447"/>
      <c r="D686" s="447"/>
      <c r="E686" s="447">
        <v>12944349.908282302</v>
      </c>
      <c r="F686" s="447">
        <v>12944349.908282302</v>
      </c>
      <c r="G686"/>
      <c r="H686"/>
    </row>
    <row r="687" spans="2:8" x14ac:dyDescent="0.25">
      <c r="B687" s="446" t="s">
        <v>2227</v>
      </c>
      <c r="C687" s="447"/>
      <c r="D687" s="447"/>
      <c r="E687" s="447">
        <v>4026846.1180157475</v>
      </c>
      <c r="F687" s="447">
        <v>4026846.1180157475</v>
      </c>
      <c r="G687"/>
      <c r="H687"/>
    </row>
    <row r="688" spans="2:8" x14ac:dyDescent="0.25">
      <c r="B688" s="446" t="s">
        <v>2228</v>
      </c>
      <c r="C688" s="447"/>
      <c r="D688" s="447">
        <v>2866024.9064669651</v>
      </c>
      <c r="E688" s="447"/>
      <c r="F688" s="447">
        <v>2866024.9064669651</v>
      </c>
      <c r="G688"/>
      <c r="H688"/>
    </row>
    <row r="689" spans="2:8" x14ac:dyDescent="0.25">
      <c r="B689" s="19" t="s">
        <v>870</v>
      </c>
      <c r="C689" s="447">
        <v>43776452.650585413</v>
      </c>
      <c r="D689" s="447">
        <v>12858220.017629696</v>
      </c>
      <c r="E689" s="447">
        <v>30000277.755403254</v>
      </c>
      <c r="F689" s="447">
        <v>43776452.650585413</v>
      </c>
      <c r="G689"/>
      <c r="H689"/>
    </row>
    <row r="690" spans="2:8" x14ac:dyDescent="0.25">
      <c r="B690"/>
      <c r="C690"/>
      <c r="D690"/>
      <c r="E690"/>
      <c r="F690"/>
      <c r="G690"/>
      <c r="H690"/>
    </row>
    <row r="691" spans="2:8" x14ac:dyDescent="0.25">
      <c r="B691"/>
      <c r="C691"/>
      <c r="D691"/>
      <c r="E691"/>
      <c r="F691"/>
      <c r="G691"/>
      <c r="H691"/>
    </row>
    <row r="692" spans="2:8" x14ac:dyDescent="0.25">
      <c r="B692"/>
      <c r="C692"/>
      <c r="D692"/>
      <c r="E692"/>
      <c r="F692"/>
      <c r="G692"/>
      <c r="H692"/>
    </row>
    <row r="693" spans="2:8" x14ac:dyDescent="0.25">
      <c r="B693"/>
      <c r="C693"/>
      <c r="D693"/>
      <c r="E693"/>
      <c r="F693"/>
      <c r="G693"/>
      <c r="H693"/>
    </row>
    <row r="694" spans="2:8" x14ac:dyDescent="0.25">
      <c r="B694"/>
      <c r="C694"/>
      <c r="D694"/>
      <c r="E694"/>
      <c r="F694"/>
      <c r="G694"/>
      <c r="H694"/>
    </row>
    <row r="695" spans="2:8" x14ac:dyDescent="0.25">
      <c r="B695"/>
      <c r="C695"/>
      <c r="D695"/>
      <c r="E695"/>
      <c r="F695"/>
      <c r="G695"/>
      <c r="H695"/>
    </row>
    <row r="696" spans="2:8" x14ac:dyDescent="0.25">
      <c r="B696"/>
      <c r="C696"/>
      <c r="D696"/>
      <c r="E696"/>
      <c r="F696"/>
      <c r="G696"/>
      <c r="H696"/>
    </row>
    <row r="697" spans="2:8" x14ac:dyDescent="0.25">
      <c r="B697"/>
      <c r="C697"/>
      <c r="D697"/>
      <c r="E697"/>
      <c r="F697"/>
      <c r="G697"/>
      <c r="H697"/>
    </row>
    <row r="698" spans="2:8" x14ac:dyDescent="0.25">
      <c r="B698"/>
      <c r="C698"/>
      <c r="D698"/>
      <c r="E698"/>
      <c r="F698"/>
      <c r="G698"/>
      <c r="H698"/>
    </row>
    <row r="699" spans="2:8" x14ac:dyDescent="0.25">
      <c r="B699"/>
      <c r="C699"/>
      <c r="D699"/>
      <c r="E699"/>
      <c r="F699"/>
      <c r="G699"/>
      <c r="H699"/>
    </row>
    <row r="700" spans="2:8" x14ac:dyDescent="0.25">
      <c r="B700"/>
      <c r="C700"/>
      <c r="D700"/>
      <c r="E700"/>
      <c r="F700"/>
      <c r="G700"/>
      <c r="H700"/>
    </row>
    <row r="701" spans="2:8" x14ac:dyDescent="0.25">
      <c r="B701"/>
      <c r="C701"/>
      <c r="D701"/>
      <c r="E701"/>
      <c r="F701"/>
      <c r="G701"/>
      <c r="H701"/>
    </row>
    <row r="702" spans="2:8" x14ac:dyDescent="0.25">
      <c r="B702"/>
      <c r="C702"/>
      <c r="D702"/>
      <c r="E702"/>
      <c r="F702"/>
      <c r="G702"/>
      <c r="H702"/>
    </row>
    <row r="703" spans="2:8" x14ac:dyDescent="0.25">
      <c r="B703"/>
      <c r="C703"/>
      <c r="D703"/>
      <c r="E703"/>
      <c r="F703"/>
      <c r="G703"/>
      <c r="H703"/>
    </row>
    <row r="704" spans="2:8" x14ac:dyDescent="0.25">
      <c r="B704"/>
      <c r="C704"/>
      <c r="D704"/>
      <c r="E704"/>
      <c r="F704"/>
      <c r="G704"/>
      <c r="H704"/>
    </row>
    <row r="705" spans="2:8" x14ac:dyDescent="0.25">
      <c r="B705"/>
      <c r="C705"/>
      <c r="D705"/>
      <c r="E705"/>
      <c r="F705"/>
      <c r="G705"/>
      <c r="H705"/>
    </row>
    <row r="706" spans="2:8" x14ac:dyDescent="0.25">
      <c r="B706"/>
      <c r="C706"/>
      <c r="D706"/>
      <c r="E706"/>
      <c r="F706"/>
      <c r="G706"/>
      <c r="H706"/>
    </row>
    <row r="707" spans="2:8" x14ac:dyDescent="0.25">
      <c r="B707"/>
      <c r="C707"/>
      <c r="D707"/>
      <c r="E707"/>
      <c r="F707"/>
      <c r="G707"/>
      <c r="H707"/>
    </row>
    <row r="708" spans="2:8" x14ac:dyDescent="0.25">
      <c r="B708"/>
      <c r="C708"/>
      <c r="D708"/>
      <c r="E708"/>
      <c r="F708"/>
      <c r="G708"/>
      <c r="H708"/>
    </row>
    <row r="709" spans="2:8" x14ac:dyDescent="0.25">
      <c r="B709"/>
      <c r="C709"/>
      <c r="D709"/>
      <c r="E709"/>
      <c r="F709"/>
      <c r="G709"/>
      <c r="H709"/>
    </row>
    <row r="710" spans="2:8" x14ac:dyDescent="0.25">
      <c r="B710"/>
      <c r="C710"/>
      <c r="D710"/>
      <c r="E710"/>
      <c r="F710"/>
      <c r="G710"/>
      <c r="H710"/>
    </row>
    <row r="711" spans="2:8" x14ac:dyDescent="0.25">
      <c r="B711"/>
      <c r="C711"/>
      <c r="D711"/>
      <c r="E711"/>
      <c r="F711"/>
      <c r="G711"/>
      <c r="H711"/>
    </row>
    <row r="712" spans="2:8" x14ac:dyDescent="0.25">
      <c r="B712"/>
      <c r="C712"/>
      <c r="D712"/>
      <c r="E712"/>
      <c r="F712"/>
      <c r="G712"/>
      <c r="H712"/>
    </row>
    <row r="713" spans="2:8" x14ac:dyDescent="0.25">
      <c r="B713"/>
      <c r="C713"/>
      <c r="D713"/>
      <c r="E713"/>
      <c r="F713"/>
      <c r="G713"/>
      <c r="H713"/>
    </row>
    <row r="714" spans="2:8" x14ac:dyDescent="0.25">
      <c r="B714"/>
      <c r="C714"/>
      <c r="D714"/>
      <c r="E714"/>
      <c r="F714"/>
      <c r="G714"/>
      <c r="H714"/>
    </row>
    <row r="715" spans="2:8" x14ac:dyDescent="0.25">
      <c r="B715"/>
      <c r="C715"/>
      <c r="D715"/>
      <c r="E715"/>
      <c r="F715"/>
      <c r="G715"/>
      <c r="H715"/>
    </row>
    <row r="716" spans="2:8" x14ac:dyDescent="0.25">
      <c r="B716"/>
      <c r="C716"/>
      <c r="D716"/>
      <c r="E716"/>
      <c r="F716"/>
      <c r="G716"/>
      <c r="H716"/>
    </row>
    <row r="717" spans="2:8" x14ac:dyDescent="0.25">
      <c r="B717"/>
      <c r="C717"/>
      <c r="D717"/>
      <c r="E717"/>
      <c r="F717"/>
      <c r="G717"/>
      <c r="H717"/>
    </row>
    <row r="718" spans="2:8" x14ac:dyDescent="0.25">
      <c r="B718"/>
      <c r="C718"/>
      <c r="D718"/>
      <c r="E718"/>
      <c r="F718"/>
      <c r="G718"/>
      <c r="H718"/>
    </row>
    <row r="719" spans="2:8" x14ac:dyDescent="0.25">
      <c r="B719"/>
      <c r="C719"/>
      <c r="D719"/>
      <c r="E719"/>
      <c r="F719"/>
      <c r="G719"/>
      <c r="H719"/>
    </row>
    <row r="720" spans="2:8" x14ac:dyDescent="0.25">
      <c r="B720"/>
      <c r="C720"/>
      <c r="D720"/>
      <c r="E720"/>
      <c r="F720"/>
      <c r="G720"/>
      <c r="H720"/>
    </row>
    <row r="721" spans="2:8" x14ac:dyDescent="0.25">
      <c r="B721"/>
      <c r="C721"/>
      <c r="D721"/>
      <c r="E721"/>
      <c r="F721"/>
      <c r="G721"/>
      <c r="H721"/>
    </row>
    <row r="722" spans="2:8" x14ac:dyDescent="0.25">
      <c r="B722"/>
      <c r="C722"/>
      <c r="D722"/>
      <c r="E722"/>
      <c r="F722"/>
      <c r="G722"/>
      <c r="H722"/>
    </row>
    <row r="723" spans="2:8" x14ac:dyDescent="0.25">
      <c r="B723"/>
      <c r="C723"/>
      <c r="D723"/>
      <c r="E723"/>
      <c r="F723"/>
      <c r="G723"/>
      <c r="H723"/>
    </row>
    <row r="724" spans="2:8" x14ac:dyDescent="0.25">
      <c r="B724"/>
      <c r="C724"/>
      <c r="D724"/>
      <c r="E724"/>
      <c r="F724"/>
      <c r="G724"/>
      <c r="H724"/>
    </row>
    <row r="725" spans="2:8" x14ac:dyDescent="0.25">
      <c r="B725"/>
      <c r="C725"/>
      <c r="D725"/>
      <c r="E725"/>
      <c r="F725"/>
      <c r="G725"/>
      <c r="H725"/>
    </row>
    <row r="726" spans="2:8" x14ac:dyDescent="0.25">
      <c r="B726"/>
      <c r="C726"/>
      <c r="D726"/>
      <c r="E726"/>
      <c r="F726"/>
      <c r="G726"/>
      <c r="H726"/>
    </row>
    <row r="727" spans="2:8" x14ac:dyDescent="0.25">
      <c r="B727"/>
      <c r="C727"/>
      <c r="D727"/>
      <c r="E727"/>
      <c r="F727"/>
      <c r="G727"/>
      <c r="H727"/>
    </row>
    <row r="728" spans="2:8" x14ac:dyDescent="0.25">
      <c r="B728"/>
      <c r="C728"/>
      <c r="D728"/>
      <c r="E728"/>
      <c r="F728"/>
      <c r="G728"/>
      <c r="H728"/>
    </row>
    <row r="729" spans="2:8" x14ac:dyDescent="0.25">
      <c r="B729"/>
      <c r="C729"/>
      <c r="D729"/>
      <c r="E729"/>
      <c r="F729"/>
      <c r="G729"/>
      <c r="H729"/>
    </row>
    <row r="730" spans="2:8" x14ac:dyDescent="0.25">
      <c r="B730"/>
      <c r="C730"/>
      <c r="D730"/>
      <c r="E730"/>
      <c r="F730"/>
      <c r="G730"/>
      <c r="H730"/>
    </row>
    <row r="731" spans="2:8" x14ac:dyDescent="0.25">
      <c r="B731"/>
      <c r="C731"/>
      <c r="D731"/>
      <c r="E731"/>
      <c r="F731"/>
      <c r="G731"/>
      <c r="H731"/>
    </row>
    <row r="732" spans="2:8" x14ac:dyDescent="0.25">
      <c r="B732"/>
      <c r="C732"/>
      <c r="D732"/>
      <c r="E732"/>
      <c r="F732"/>
      <c r="G732"/>
      <c r="H732"/>
    </row>
    <row r="733" spans="2:8" x14ac:dyDescent="0.25">
      <c r="B733"/>
      <c r="C733"/>
      <c r="D733"/>
      <c r="E733"/>
      <c r="F733"/>
      <c r="G733"/>
      <c r="H733"/>
    </row>
    <row r="734" spans="2:8" x14ac:dyDescent="0.25">
      <c r="B734"/>
      <c r="C734"/>
      <c r="D734"/>
      <c r="E734"/>
      <c r="F734"/>
      <c r="G734"/>
      <c r="H734"/>
    </row>
    <row r="735" spans="2:8" x14ac:dyDescent="0.25">
      <c r="B735"/>
      <c r="C735"/>
      <c r="D735"/>
      <c r="E735"/>
      <c r="F735"/>
      <c r="G735"/>
      <c r="H735"/>
    </row>
    <row r="736" spans="2:8" x14ac:dyDescent="0.25">
      <c r="B736"/>
      <c r="C736"/>
      <c r="D736"/>
      <c r="E736"/>
      <c r="F736"/>
      <c r="G736"/>
      <c r="H736"/>
    </row>
    <row r="737" spans="2:8" x14ac:dyDescent="0.25">
      <c r="B737"/>
      <c r="C737"/>
      <c r="D737"/>
      <c r="E737"/>
      <c r="F737"/>
      <c r="G737"/>
      <c r="H737"/>
    </row>
    <row r="738" spans="2:8" x14ac:dyDescent="0.25">
      <c r="B738"/>
      <c r="C738"/>
      <c r="D738"/>
      <c r="E738"/>
      <c r="F738"/>
      <c r="G738"/>
      <c r="H738"/>
    </row>
    <row r="739" spans="2:8" x14ac:dyDescent="0.25">
      <c r="B739"/>
      <c r="C739"/>
      <c r="D739"/>
      <c r="E739"/>
      <c r="F739"/>
      <c r="G739"/>
      <c r="H739"/>
    </row>
    <row r="740" spans="2:8" x14ac:dyDescent="0.25">
      <c r="B740"/>
      <c r="C740"/>
      <c r="D740"/>
      <c r="E740"/>
      <c r="F740"/>
      <c r="G740"/>
      <c r="H740"/>
    </row>
    <row r="741" spans="2:8" x14ac:dyDescent="0.25">
      <c r="B741"/>
      <c r="C741"/>
      <c r="D741"/>
      <c r="E741"/>
      <c r="F741"/>
      <c r="G741"/>
      <c r="H741"/>
    </row>
    <row r="742" spans="2:8" x14ac:dyDescent="0.25">
      <c r="B742"/>
      <c r="C742"/>
      <c r="D742"/>
      <c r="E742"/>
      <c r="F742"/>
      <c r="G742"/>
      <c r="H742"/>
    </row>
    <row r="743" spans="2:8" x14ac:dyDescent="0.25">
      <c r="B743"/>
      <c r="C743"/>
      <c r="D743"/>
      <c r="E743"/>
      <c r="F743"/>
      <c r="G743"/>
      <c r="H743"/>
    </row>
    <row r="744" spans="2:8" x14ac:dyDescent="0.25">
      <c r="B744"/>
      <c r="C744"/>
      <c r="D744"/>
      <c r="E744"/>
      <c r="F744"/>
      <c r="G744"/>
      <c r="H744"/>
    </row>
    <row r="745" spans="2:8" x14ac:dyDescent="0.25">
      <c r="B745"/>
      <c r="C745"/>
      <c r="D745"/>
      <c r="E745"/>
      <c r="F745"/>
      <c r="G745"/>
      <c r="H745"/>
    </row>
    <row r="746" spans="2:8" x14ac:dyDescent="0.25">
      <c r="B746"/>
      <c r="C746"/>
      <c r="D746"/>
      <c r="E746"/>
      <c r="F746"/>
      <c r="G746"/>
      <c r="H746"/>
    </row>
    <row r="747" spans="2:8" x14ac:dyDescent="0.25">
      <c r="B747"/>
      <c r="C747"/>
      <c r="D747"/>
      <c r="E747"/>
      <c r="F747"/>
      <c r="G747"/>
      <c r="H747"/>
    </row>
    <row r="748" spans="2:8" x14ac:dyDescent="0.25">
      <c r="B748"/>
      <c r="C748"/>
      <c r="D748"/>
      <c r="E748"/>
      <c r="F748"/>
      <c r="G748"/>
      <c r="H748"/>
    </row>
    <row r="749" spans="2:8" x14ac:dyDescent="0.25">
      <c r="B749"/>
      <c r="C749"/>
      <c r="D749"/>
      <c r="E749"/>
      <c r="F749"/>
      <c r="G749"/>
      <c r="H749"/>
    </row>
    <row r="750" spans="2:8" x14ac:dyDescent="0.25">
      <c r="B750"/>
      <c r="C750"/>
      <c r="D750"/>
      <c r="E750"/>
      <c r="F750"/>
      <c r="G750"/>
      <c r="H750"/>
    </row>
    <row r="751" spans="2:8" x14ac:dyDescent="0.25">
      <c r="B751"/>
      <c r="C751"/>
      <c r="D751"/>
      <c r="E751"/>
      <c r="F751"/>
      <c r="G751"/>
      <c r="H751"/>
    </row>
    <row r="752" spans="2:8" x14ac:dyDescent="0.25">
      <c r="B752"/>
      <c r="C752"/>
      <c r="D752"/>
      <c r="E752"/>
      <c r="F752"/>
      <c r="G752"/>
      <c r="H752"/>
    </row>
    <row r="753" spans="2:8" x14ac:dyDescent="0.25">
      <c r="B753"/>
      <c r="C753"/>
      <c r="D753"/>
      <c r="E753"/>
      <c r="F753"/>
      <c r="G753"/>
      <c r="H753"/>
    </row>
    <row r="754" spans="2:8" x14ac:dyDescent="0.25">
      <c r="B754"/>
      <c r="C754"/>
      <c r="D754"/>
      <c r="E754"/>
      <c r="F754"/>
      <c r="G754"/>
      <c r="H754"/>
    </row>
    <row r="755" spans="2:8" x14ac:dyDescent="0.25">
      <c r="B755"/>
      <c r="C755"/>
      <c r="D755"/>
      <c r="E755"/>
      <c r="F755"/>
      <c r="G755"/>
      <c r="H755"/>
    </row>
    <row r="756" spans="2:8" x14ac:dyDescent="0.25">
      <c r="B756"/>
      <c r="C756"/>
      <c r="D756"/>
      <c r="E756"/>
      <c r="F756"/>
      <c r="G756"/>
      <c r="H756"/>
    </row>
    <row r="757" spans="2:8" x14ac:dyDescent="0.25">
      <c r="B757"/>
      <c r="C757"/>
      <c r="D757"/>
      <c r="E757"/>
      <c r="F757"/>
      <c r="G757"/>
      <c r="H757"/>
    </row>
    <row r="758" spans="2:8" x14ac:dyDescent="0.25">
      <c r="B758"/>
      <c r="C758"/>
      <c r="D758"/>
      <c r="E758"/>
      <c r="F758"/>
      <c r="G758"/>
      <c r="H758"/>
    </row>
    <row r="759" spans="2:8" x14ac:dyDescent="0.25">
      <c r="B759"/>
      <c r="C759"/>
      <c r="D759"/>
      <c r="E759"/>
      <c r="F759"/>
      <c r="G759"/>
      <c r="H759"/>
    </row>
    <row r="760" spans="2:8" x14ac:dyDescent="0.25">
      <c r="B760"/>
      <c r="C760"/>
      <c r="D760"/>
      <c r="E760"/>
      <c r="F760"/>
      <c r="G760"/>
      <c r="H760"/>
    </row>
    <row r="761" spans="2:8" x14ac:dyDescent="0.25">
      <c r="B761"/>
      <c r="C761"/>
      <c r="D761"/>
      <c r="E761"/>
      <c r="F761"/>
      <c r="G761"/>
      <c r="H761"/>
    </row>
    <row r="762" spans="2:8" x14ac:dyDescent="0.25">
      <c r="B762"/>
      <c r="C762"/>
      <c r="D762"/>
      <c r="E762"/>
      <c r="F762"/>
      <c r="G762"/>
      <c r="H762"/>
    </row>
    <row r="763" spans="2:8" x14ac:dyDescent="0.25">
      <c r="B763"/>
      <c r="C763"/>
      <c r="D763"/>
      <c r="E763"/>
      <c r="F763"/>
      <c r="G763"/>
      <c r="H763"/>
    </row>
    <row r="764" spans="2:8" x14ac:dyDescent="0.25">
      <c r="B764"/>
      <c r="C764"/>
      <c r="D764"/>
      <c r="E764"/>
      <c r="F764"/>
      <c r="G764"/>
      <c r="H764"/>
    </row>
    <row r="765" spans="2:8" x14ac:dyDescent="0.25">
      <c r="B765"/>
      <c r="C765"/>
      <c r="D765"/>
      <c r="E765"/>
      <c r="F765"/>
      <c r="G765"/>
      <c r="H765"/>
    </row>
    <row r="766" spans="2:8" x14ac:dyDescent="0.25">
      <c r="B766"/>
      <c r="C766"/>
      <c r="D766"/>
      <c r="E766"/>
      <c r="F766"/>
      <c r="G766"/>
      <c r="H766"/>
    </row>
    <row r="767" spans="2:8" x14ac:dyDescent="0.25">
      <c r="B767"/>
      <c r="C767"/>
      <c r="D767"/>
      <c r="E767"/>
      <c r="F767"/>
      <c r="G767"/>
      <c r="H767"/>
    </row>
    <row r="768" spans="2:8" x14ac:dyDescent="0.25">
      <c r="B768"/>
      <c r="C768"/>
      <c r="D768"/>
      <c r="E768"/>
      <c r="F768"/>
      <c r="G768"/>
      <c r="H768"/>
    </row>
    <row r="769" spans="2:8" x14ac:dyDescent="0.25">
      <c r="B769"/>
      <c r="C769"/>
      <c r="D769"/>
      <c r="E769"/>
      <c r="F769"/>
      <c r="G769"/>
      <c r="H769"/>
    </row>
    <row r="770" spans="2:8" x14ac:dyDescent="0.25">
      <c r="B770"/>
      <c r="C770"/>
      <c r="D770"/>
      <c r="E770"/>
      <c r="F770"/>
      <c r="G770"/>
      <c r="H770"/>
    </row>
    <row r="771" spans="2:8" x14ac:dyDescent="0.25">
      <c r="B771"/>
      <c r="C771"/>
      <c r="D771"/>
      <c r="E771"/>
      <c r="F771"/>
      <c r="G771"/>
      <c r="H771"/>
    </row>
    <row r="772" spans="2:8" x14ac:dyDescent="0.25">
      <c r="B772"/>
      <c r="C772"/>
      <c r="D772"/>
      <c r="E772"/>
      <c r="F772"/>
      <c r="G772"/>
      <c r="H772"/>
    </row>
    <row r="773" spans="2:8" x14ac:dyDescent="0.25">
      <c r="B773"/>
      <c r="C773"/>
      <c r="D773"/>
      <c r="E773"/>
      <c r="F773"/>
      <c r="G773"/>
      <c r="H773"/>
    </row>
    <row r="774" spans="2:8" x14ac:dyDescent="0.25">
      <c r="B774"/>
      <c r="C774"/>
      <c r="D774"/>
      <c r="E774"/>
      <c r="F774"/>
      <c r="G774"/>
      <c r="H774"/>
    </row>
    <row r="775" spans="2:8" x14ac:dyDescent="0.25">
      <c r="B775"/>
      <c r="C775"/>
      <c r="D775"/>
      <c r="E775"/>
      <c r="F775"/>
      <c r="G775"/>
      <c r="H775"/>
    </row>
    <row r="776" spans="2:8" x14ac:dyDescent="0.25">
      <c r="B776"/>
      <c r="C776"/>
      <c r="D776"/>
      <c r="E776"/>
      <c r="F776"/>
      <c r="G776"/>
      <c r="H776"/>
    </row>
    <row r="777" spans="2:8" x14ac:dyDescent="0.25">
      <c r="B777"/>
      <c r="C777"/>
      <c r="D777"/>
      <c r="E777"/>
      <c r="F777"/>
      <c r="G777"/>
      <c r="H777"/>
    </row>
    <row r="778" spans="2:8" x14ac:dyDescent="0.25">
      <c r="B778"/>
      <c r="C778"/>
      <c r="D778"/>
      <c r="E778"/>
      <c r="F778"/>
      <c r="G778"/>
      <c r="H778"/>
    </row>
    <row r="779" spans="2:8" x14ac:dyDescent="0.25">
      <c r="B779"/>
      <c r="C779"/>
      <c r="D779"/>
      <c r="E779"/>
      <c r="F779"/>
      <c r="G779"/>
      <c r="H779"/>
    </row>
    <row r="780" spans="2:8" x14ac:dyDescent="0.25">
      <c r="B780"/>
      <c r="C780"/>
      <c r="D780"/>
      <c r="E780"/>
      <c r="F780"/>
      <c r="G780"/>
      <c r="H780"/>
    </row>
    <row r="781" spans="2:8" x14ac:dyDescent="0.25">
      <c r="B781"/>
      <c r="C781"/>
      <c r="D781"/>
      <c r="E781"/>
      <c r="F781"/>
      <c r="G781"/>
      <c r="H781"/>
    </row>
    <row r="782" spans="2:8" x14ac:dyDescent="0.25">
      <c r="B782"/>
      <c r="C782"/>
      <c r="D782"/>
      <c r="E782"/>
      <c r="F782"/>
      <c r="G782"/>
      <c r="H782"/>
    </row>
    <row r="783" spans="2:8" x14ac:dyDescent="0.25">
      <c r="B783"/>
      <c r="C783"/>
      <c r="D783"/>
      <c r="E783"/>
      <c r="F783"/>
      <c r="G783"/>
      <c r="H783"/>
    </row>
    <row r="784" spans="2:8" x14ac:dyDescent="0.25">
      <c r="B784"/>
      <c r="C784"/>
      <c r="D784"/>
      <c r="E784"/>
      <c r="F784"/>
      <c r="G784"/>
      <c r="H784"/>
    </row>
    <row r="785" spans="2:8" x14ac:dyDescent="0.25">
      <c r="B785"/>
      <c r="C785"/>
      <c r="D785"/>
      <c r="E785"/>
      <c r="F785"/>
      <c r="G785"/>
      <c r="H785"/>
    </row>
    <row r="786" spans="2:8" x14ac:dyDescent="0.25">
      <c r="B786"/>
      <c r="C786"/>
      <c r="D786"/>
      <c r="E786"/>
      <c r="F786"/>
      <c r="G786"/>
      <c r="H786"/>
    </row>
    <row r="787" spans="2:8" x14ac:dyDescent="0.25">
      <c r="B787"/>
      <c r="C787"/>
      <c r="D787"/>
      <c r="E787"/>
      <c r="F787"/>
      <c r="G787"/>
      <c r="H787"/>
    </row>
    <row r="788" spans="2:8" x14ac:dyDescent="0.25">
      <c r="B788"/>
      <c r="C788"/>
      <c r="D788"/>
      <c r="E788"/>
      <c r="F788"/>
      <c r="G788"/>
      <c r="H788"/>
    </row>
    <row r="789" spans="2:8" x14ac:dyDescent="0.25">
      <c r="B789"/>
      <c r="C789"/>
      <c r="D789"/>
      <c r="E789"/>
      <c r="F789"/>
      <c r="G789"/>
      <c r="H789"/>
    </row>
    <row r="790" spans="2:8" x14ac:dyDescent="0.25">
      <c r="B790"/>
      <c r="C790"/>
      <c r="D790"/>
      <c r="E790"/>
      <c r="F790"/>
      <c r="G790"/>
      <c r="H790"/>
    </row>
    <row r="791" spans="2:8" x14ac:dyDescent="0.25">
      <c r="B791"/>
      <c r="C791"/>
      <c r="D791"/>
      <c r="E791"/>
      <c r="F791"/>
      <c r="G791"/>
      <c r="H791"/>
    </row>
    <row r="792" spans="2:8" x14ac:dyDescent="0.25">
      <c r="B792"/>
      <c r="C792"/>
      <c r="D792"/>
      <c r="E792"/>
      <c r="F792"/>
      <c r="G792"/>
      <c r="H792"/>
    </row>
    <row r="793" spans="2:8" x14ac:dyDescent="0.25">
      <c r="B793"/>
      <c r="C793"/>
      <c r="D793"/>
      <c r="E793"/>
      <c r="F793"/>
      <c r="G793"/>
      <c r="H793"/>
    </row>
    <row r="794" spans="2:8" x14ac:dyDescent="0.25">
      <c r="B794"/>
      <c r="C794"/>
      <c r="D794"/>
      <c r="E794"/>
      <c r="F794"/>
      <c r="G794"/>
      <c r="H794"/>
    </row>
    <row r="795" spans="2:8" x14ac:dyDescent="0.25">
      <c r="B795"/>
      <c r="C795"/>
      <c r="D795"/>
      <c r="E795"/>
      <c r="F795"/>
      <c r="G795"/>
      <c r="H795"/>
    </row>
    <row r="796" spans="2:8" x14ac:dyDescent="0.25">
      <c r="B796"/>
      <c r="C796"/>
      <c r="D796"/>
      <c r="E796"/>
      <c r="F796"/>
      <c r="G796"/>
      <c r="H796"/>
    </row>
    <row r="797" spans="2:8" x14ac:dyDescent="0.25">
      <c r="B797"/>
      <c r="C797"/>
      <c r="D797"/>
      <c r="E797"/>
      <c r="F797"/>
      <c r="G797"/>
      <c r="H797"/>
    </row>
    <row r="798" spans="2:8" x14ac:dyDescent="0.25">
      <c r="B798"/>
      <c r="C798"/>
      <c r="D798"/>
      <c r="E798"/>
      <c r="F798"/>
      <c r="G798"/>
      <c r="H798"/>
    </row>
    <row r="799" spans="2:8" x14ac:dyDescent="0.25">
      <c r="B799"/>
      <c r="C799"/>
      <c r="D799"/>
      <c r="E799"/>
      <c r="F799"/>
      <c r="G799"/>
      <c r="H799"/>
    </row>
    <row r="800" spans="2:8" x14ac:dyDescent="0.25">
      <c r="B800"/>
      <c r="C800"/>
      <c r="D800"/>
      <c r="E800"/>
      <c r="F800"/>
      <c r="G800"/>
      <c r="H800"/>
    </row>
    <row r="801" spans="2:8" x14ac:dyDescent="0.25">
      <c r="B801"/>
      <c r="C801"/>
      <c r="D801"/>
      <c r="E801"/>
      <c r="F801"/>
      <c r="G801"/>
      <c r="H801"/>
    </row>
    <row r="802" spans="2:8" x14ac:dyDescent="0.25">
      <c r="B802"/>
      <c r="C802"/>
      <c r="D802"/>
      <c r="E802"/>
      <c r="F802"/>
      <c r="G802"/>
      <c r="H802"/>
    </row>
    <row r="803" spans="2:8" x14ac:dyDescent="0.25">
      <c r="B803"/>
      <c r="C803"/>
      <c r="D803"/>
      <c r="E803"/>
      <c r="F803"/>
      <c r="G803"/>
      <c r="H803"/>
    </row>
    <row r="804" spans="2:8" x14ac:dyDescent="0.25">
      <c r="B804"/>
      <c r="C804"/>
      <c r="D804"/>
      <c r="E804"/>
      <c r="F804"/>
      <c r="G804"/>
      <c r="H804"/>
    </row>
    <row r="805" spans="2:8" x14ac:dyDescent="0.25">
      <c r="B805"/>
      <c r="C805"/>
      <c r="D805"/>
      <c r="E805"/>
      <c r="F805"/>
      <c r="G805"/>
      <c r="H805"/>
    </row>
    <row r="806" spans="2:8" x14ac:dyDescent="0.25">
      <c r="B806"/>
      <c r="C806"/>
      <c r="D806"/>
      <c r="E806"/>
      <c r="F806"/>
      <c r="G806"/>
      <c r="H806"/>
    </row>
    <row r="807" spans="2:8" x14ac:dyDescent="0.25">
      <c r="B807"/>
      <c r="C807"/>
      <c r="D807"/>
      <c r="E807"/>
      <c r="F807"/>
      <c r="G807"/>
      <c r="H807"/>
    </row>
    <row r="808" spans="2:8" x14ac:dyDescent="0.25">
      <c r="B808"/>
      <c r="C808"/>
      <c r="D808"/>
      <c r="E808"/>
      <c r="F808"/>
      <c r="G808"/>
      <c r="H808"/>
    </row>
    <row r="809" spans="2:8" x14ac:dyDescent="0.25">
      <c r="B809"/>
      <c r="C809"/>
      <c r="D809"/>
      <c r="E809"/>
      <c r="F809"/>
      <c r="G809"/>
      <c r="H809"/>
    </row>
    <row r="810" spans="2:8" x14ac:dyDescent="0.25">
      <c r="B810"/>
      <c r="C810"/>
      <c r="D810"/>
      <c r="E810"/>
      <c r="F810"/>
      <c r="G810"/>
      <c r="H810"/>
    </row>
    <row r="811" spans="2:8" x14ac:dyDescent="0.25">
      <c r="B811"/>
      <c r="C811"/>
      <c r="D811"/>
      <c r="E811"/>
      <c r="F811"/>
      <c r="G811"/>
      <c r="H811"/>
    </row>
    <row r="812" spans="2:8" x14ac:dyDescent="0.25">
      <c r="B812"/>
      <c r="C812"/>
      <c r="D812"/>
      <c r="E812"/>
      <c r="F812"/>
      <c r="G812"/>
      <c r="H812"/>
    </row>
    <row r="813" spans="2:8" x14ac:dyDescent="0.25">
      <c r="B813"/>
      <c r="C813"/>
      <c r="D813"/>
      <c r="E813"/>
      <c r="F813"/>
      <c r="G813"/>
      <c r="H813"/>
    </row>
    <row r="814" spans="2:8" x14ac:dyDescent="0.25">
      <c r="B814"/>
      <c r="C814"/>
      <c r="D814"/>
      <c r="E814"/>
      <c r="F814"/>
      <c r="G814"/>
      <c r="H814"/>
    </row>
    <row r="815" spans="2:8" x14ac:dyDescent="0.25">
      <c r="B815"/>
      <c r="C815"/>
      <c r="D815"/>
      <c r="E815"/>
      <c r="F815"/>
      <c r="G815"/>
      <c r="H815"/>
    </row>
    <row r="816" spans="2:8" x14ac:dyDescent="0.25">
      <c r="B816"/>
      <c r="C816"/>
      <c r="D816"/>
      <c r="E816"/>
      <c r="F816"/>
      <c r="G816"/>
      <c r="H816"/>
    </row>
    <row r="817" spans="2:8" x14ac:dyDescent="0.25">
      <c r="B817"/>
      <c r="C817"/>
      <c r="D817"/>
      <c r="E817"/>
      <c r="F817"/>
      <c r="G817"/>
      <c r="H817"/>
    </row>
    <row r="818" spans="2:8" x14ac:dyDescent="0.25">
      <c r="B818"/>
      <c r="C818"/>
      <c r="D818"/>
      <c r="E818"/>
      <c r="F818"/>
      <c r="G818"/>
      <c r="H818"/>
    </row>
    <row r="819" spans="2:8" x14ac:dyDescent="0.25">
      <c r="B819"/>
      <c r="C819"/>
      <c r="D819"/>
      <c r="E819"/>
      <c r="F819"/>
      <c r="G819"/>
      <c r="H819"/>
    </row>
    <row r="820" spans="2:8" x14ac:dyDescent="0.25">
      <c r="B820"/>
      <c r="C820"/>
      <c r="D820"/>
      <c r="E820"/>
      <c r="F820"/>
      <c r="G820"/>
      <c r="H820"/>
    </row>
    <row r="821" spans="2:8" x14ac:dyDescent="0.25">
      <c r="B821"/>
      <c r="C821"/>
      <c r="D821"/>
      <c r="E821"/>
      <c r="F821"/>
      <c r="G821"/>
      <c r="H821"/>
    </row>
    <row r="822" spans="2:8" x14ac:dyDescent="0.25">
      <c r="B822"/>
      <c r="C822"/>
      <c r="D822"/>
      <c r="E822"/>
      <c r="F822"/>
      <c r="G822"/>
      <c r="H822"/>
    </row>
    <row r="823" spans="2:8" x14ac:dyDescent="0.25">
      <c r="B823"/>
      <c r="C823"/>
      <c r="D823"/>
      <c r="E823"/>
      <c r="F823"/>
      <c r="G823"/>
      <c r="H823"/>
    </row>
    <row r="824" spans="2:8" x14ac:dyDescent="0.25">
      <c r="B824"/>
      <c r="C824"/>
      <c r="D824"/>
      <c r="E824"/>
      <c r="F824"/>
      <c r="G824"/>
      <c r="H824"/>
    </row>
    <row r="825" spans="2:8" x14ac:dyDescent="0.25">
      <c r="B825"/>
      <c r="C825"/>
      <c r="D825"/>
      <c r="E825"/>
      <c r="F825"/>
      <c r="G825"/>
      <c r="H825"/>
    </row>
    <row r="826" spans="2:8" x14ac:dyDescent="0.25">
      <c r="B826"/>
      <c r="C826"/>
      <c r="D826"/>
      <c r="E826"/>
      <c r="F826"/>
      <c r="G826"/>
      <c r="H826"/>
    </row>
    <row r="827" spans="2:8" x14ac:dyDescent="0.25">
      <c r="B827"/>
      <c r="C827"/>
      <c r="D827"/>
      <c r="E827"/>
      <c r="F827"/>
      <c r="G827"/>
      <c r="H827"/>
    </row>
    <row r="828" spans="2:8" x14ac:dyDescent="0.25">
      <c r="B828"/>
      <c r="C828"/>
      <c r="D828"/>
      <c r="E828"/>
      <c r="F828"/>
      <c r="G828"/>
      <c r="H828"/>
    </row>
    <row r="829" spans="2:8" x14ac:dyDescent="0.25">
      <c r="B829"/>
      <c r="C829"/>
      <c r="D829"/>
      <c r="E829"/>
      <c r="F829"/>
      <c r="G829"/>
      <c r="H829"/>
    </row>
    <row r="830" spans="2:8" x14ac:dyDescent="0.25">
      <c r="B830"/>
      <c r="C830"/>
      <c r="D830"/>
      <c r="E830"/>
      <c r="F830"/>
      <c r="G830"/>
      <c r="H830"/>
    </row>
    <row r="831" spans="2:8" x14ac:dyDescent="0.25">
      <c r="B831"/>
      <c r="C831"/>
      <c r="D831"/>
      <c r="E831"/>
      <c r="F831"/>
      <c r="G831"/>
      <c r="H831"/>
    </row>
    <row r="832" spans="2:8" x14ac:dyDescent="0.25">
      <c r="B832"/>
      <c r="C832"/>
      <c r="D832"/>
      <c r="E832"/>
      <c r="F832"/>
      <c r="G832"/>
      <c r="H832"/>
    </row>
    <row r="833" spans="2:8" x14ac:dyDescent="0.25">
      <c r="B833"/>
      <c r="C833"/>
      <c r="D833"/>
      <c r="E833"/>
      <c r="F833"/>
      <c r="G833"/>
      <c r="H833"/>
    </row>
    <row r="834" spans="2:8" x14ac:dyDescent="0.25">
      <c r="B834"/>
      <c r="C834"/>
      <c r="D834"/>
      <c r="E834"/>
      <c r="F834"/>
      <c r="G834"/>
      <c r="H834"/>
    </row>
    <row r="835" spans="2:8" x14ac:dyDescent="0.25">
      <c r="B835"/>
      <c r="C835"/>
      <c r="D835"/>
      <c r="E835"/>
      <c r="F835"/>
      <c r="G835"/>
      <c r="H835"/>
    </row>
    <row r="836" spans="2:8" x14ac:dyDescent="0.25">
      <c r="B836"/>
      <c r="C836"/>
      <c r="D836"/>
      <c r="E836"/>
      <c r="F836"/>
      <c r="G836"/>
      <c r="H836"/>
    </row>
    <row r="837" spans="2:8" x14ac:dyDescent="0.25">
      <c r="B837"/>
      <c r="C837"/>
      <c r="D837"/>
      <c r="E837"/>
      <c r="F837"/>
      <c r="G837"/>
      <c r="H837"/>
    </row>
    <row r="838" spans="2:8" x14ac:dyDescent="0.25">
      <c r="B838"/>
      <c r="C838"/>
      <c r="D838"/>
      <c r="E838"/>
      <c r="F838"/>
      <c r="G838"/>
      <c r="H838"/>
    </row>
    <row r="839" spans="2:8" x14ac:dyDescent="0.25">
      <c r="B839"/>
      <c r="C839"/>
      <c r="D839"/>
      <c r="E839"/>
      <c r="F839"/>
      <c r="G839"/>
      <c r="H839"/>
    </row>
    <row r="840" spans="2:8" x14ac:dyDescent="0.25">
      <c r="B840"/>
      <c r="C840"/>
      <c r="D840"/>
      <c r="E840"/>
      <c r="F840"/>
      <c r="G840"/>
      <c r="H840"/>
    </row>
    <row r="841" spans="2:8" x14ac:dyDescent="0.25">
      <c r="B841"/>
      <c r="C841"/>
      <c r="D841"/>
      <c r="E841"/>
      <c r="F841"/>
      <c r="G841"/>
      <c r="H841"/>
    </row>
    <row r="842" spans="2:8" x14ac:dyDescent="0.25">
      <c r="B842"/>
      <c r="C842"/>
      <c r="D842"/>
      <c r="E842"/>
      <c r="F842"/>
      <c r="G842"/>
      <c r="H842"/>
    </row>
    <row r="843" spans="2:8" x14ac:dyDescent="0.25">
      <c r="B843"/>
      <c r="C843"/>
      <c r="D843"/>
      <c r="E843"/>
      <c r="F843"/>
      <c r="G843"/>
      <c r="H843"/>
    </row>
    <row r="844" spans="2:8" x14ac:dyDescent="0.25">
      <c r="B844"/>
      <c r="C844"/>
      <c r="D844"/>
      <c r="E844"/>
      <c r="F844"/>
      <c r="G844"/>
      <c r="H844"/>
    </row>
    <row r="845" spans="2:8" x14ac:dyDescent="0.25">
      <c r="B845"/>
      <c r="C845"/>
      <c r="D845"/>
      <c r="E845"/>
      <c r="F845"/>
      <c r="G845"/>
      <c r="H845"/>
    </row>
    <row r="846" spans="2:8" x14ac:dyDescent="0.25">
      <c r="B846"/>
      <c r="C846"/>
      <c r="D846"/>
      <c r="E846"/>
      <c r="F846"/>
      <c r="G846"/>
      <c r="H846"/>
    </row>
    <row r="847" spans="2:8" x14ac:dyDescent="0.25">
      <c r="B847"/>
      <c r="C847"/>
      <c r="D847"/>
      <c r="E847"/>
      <c r="F847"/>
      <c r="G847"/>
      <c r="H847"/>
    </row>
    <row r="848" spans="2:8" x14ac:dyDescent="0.25">
      <c r="B848"/>
      <c r="C848"/>
      <c r="D848"/>
      <c r="E848"/>
      <c r="F848"/>
      <c r="G848"/>
      <c r="H848"/>
    </row>
    <row r="849" spans="2:8" x14ac:dyDescent="0.25">
      <c r="B849"/>
      <c r="C849"/>
      <c r="D849"/>
      <c r="E849"/>
      <c r="F849"/>
      <c r="G849"/>
      <c r="H849"/>
    </row>
    <row r="850" spans="2:8" x14ac:dyDescent="0.25">
      <c r="B850"/>
      <c r="C850"/>
      <c r="D850"/>
      <c r="E850"/>
      <c r="F850"/>
      <c r="G850"/>
      <c r="H850"/>
    </row>
    <row r="851" spans="2:8" x14ac:dyDescent="0.25">
      <c r="B851"/>
      <c r="C851"/>
      <c r="D851"/>
      <c r="E851"/>
      <c r="F851"/>
      <c r="G851"/>
      <c r="H851"/>
    </row>
    <row r="852" spans="2:8" x14ac:dyDescent="0.25">
      <c r="B852"/>
      <c r="C852"/>
      <c r="D852"/>
      <c r="E852"/>
      <c r="F852"/>
      <c r="G852"/>
      <c r="H852"/>
    </row>
    <row r="853" spans="2:8" x14ac:dyDescent="0.25">
      <c r="B853"/>
      <c r="C853"/>
      <c r="D853"/>
      <c r="E853"/>
      <c r="F853"/>
      <c r="G853"/>
      <c r="H853"/>
    </row>
    <row r="854" spans="2:8" x14ac:dyDescent="0.25">
      <c r="B854"/>
      <c r="C854"/>
      <c r="D854"/>
      <c r="E854"/>
      <c r="F854"/>
      <c r="G854"/>
      <c r="H854"/>
    </row>
    <row r="855" spans="2:8" x14ac:dyDescent="0.25">
      <c r="B855"/>
      <c r="C855"/>
      <c r="D855"/>
      <c r="E855"/>
      <c r="F855"/>
      <c r="G855"/>
      <c r="H855"/>
    </row>
    <row r="856" spans="2:8" x14ac:dyDescent="0.25">
      <c r="B856"/>
      <c r="C856"/>
      <c r="D856"/>
      <c r="E856"/>
      <c r="F856"/>
      <c r="G856"/>
      <c r="H856"/>
    </row>
    <row r="857" spans="2:8" x14ac:dyDescent="0.25">
      <c r="B857"/>
      <c r="C857"/>
      <c r="D857"/>
      <c r="E857"/>
      <c r="F857"/>
      <c r="G857"/>
      <c r="H857"/>
    </row>
    <row r="858" spans="2:8" x14ac:dyDescent="0.25">
      <c r="B858"/>
      <c r="C858"/>
      <c r="D858"/>
      <c r="E858"/>
      <c r="F858"/>
      <c r="G858"/>
      <c r="H858"/>
    </row>
    <row r="859" spans="2:8" x14ac:dyDescent="0.25">
      <c r="B859"/>
      <c r="C859"/>
      <c r="D859"/>
      <c r="E859"/>
      <c r="F859"/>
      <c r="G859"/>
      <c r="H859"/>
    </row>
    <row r="860" spans="2:8" x14ac:dyDescent="0.25">
      <c r="B860"/>
      <c r="C860"/>
      <c r="D860"/>
      <c r="E860"/>
      <c r="F860"/>
      <c r="G860"/>
      <c r="H860"/>
    </row>
    <row r="861" spans="2:8" x14ac:dyDescent="0.25">
      <c r="B861"/>
      <c r="C861"/>
      <c r="D861"/>
      <c r="E861"/>
      <c r="F861"/>
      <c r="G861"/>
      <c r="H861"/>
    </row>
    <row r="862" spans="2:8" x14ac:dyDescent="0.25">
      <c r="B862"/>
      <c r="C862"/>
      <c r="D862"/>
      <c r="E862"/>
      <c r="F862"/>
      <c r="G862"/>
      <c r="H862"/>
    </row>
    <row r="863" spans="2:8" x14ac:dyDescent="0.25">
      <c r="B863"/>
      <c r="C863"/>
      <c r="D863"/>
      <c r="E863"/>
      <c r="F863"/>
      <c r="G863"/>
      <c r="H863"/>
    </row>
    <row r="864" spans="2:8" x14ac:dyDescent="0.25">
      <c r="B864"/>
      <c r="C864"/>
      <c r="D864"/>
      <c r="E864"/>
      <c r="F864"/>
      <c r="G864"/>
      <c r="H864"/>
    </row>
    <row r="865" spans="2:8" x14ac:dyDescent="0.25">
      <c r="B865"/>
      <c r="C865"/>
      <c r="D865"/>
      <c r="E865"/>
      <c r="F865"/>
      <c r="G865"/>
      <c r="H865"/>
    </row>
    <row r="866" spans="2:8" x14ac:dyDescent="0.25">
      <c r="B866"/>
      <c r="C866"/>
      <c r="D866"/>
      <c r="E866"/>
      <c r="F866"/>
      <c r="G866"/>
      <c r="H866"/>
    </row>
    <row r="867" spans="2:8" x14ac:dyDescent="0.25">
      <c r="B867"/>
      <c r="C867"/>
      <c r="D867"/>
      <c r="E867"/>
      <c r="F867"/>
      <c r="G867"/>
      <c r="H867"/>
    </row>
    <row r="868" spans="2:8" x14ac:dyDescent="0.25">
      <c r="B868"/>
      <c r="C868"/>
      <c r="D868"/>
      <c r="E868"/>
      <c r="F868"/>
      <c r="G868"/>
      <c r="H868"/>
    </row>
    <row r="869" spans="2:8" x14ac:dyDescent="0.25">
      <c r="B869"/>
      <c r="C869"/>
      <c r="D869"/>
      <c r="E869"/>
      <c r="F869"/>
      <c r="G869"/>
      <c r="H869"/>
    </row>
    <row r="870" spans="2:8" x14ac:dyDescent="0.25">
      <c r="B870"/>
      <c r="C870"/>
      <c r="D870"/>
      <c r="E870"/>
      <c r="F870"/>
      <c r="G870"/>
      <c r="H870"/>
    </row>
    <row r="871" spans="2:8" x14ac:dyDescent="0.25">
      <c r="B871"/>
      <c r="C871"/>
      <c r="D871"/>
      <c r="E871"/>
      <c r="F871"/>
      <c r="G871"/>
      <c r="H871"/>
    </row>
    <row r="872" spans="2:8" x14ac:dyDescent="0.25">
      <c r="B872"/>
      <c r="C872"/>
      <c r="D872"/>
      <c r="E872"/>
      <c r="F872"/>
      <c r="G872"/>
      <c r="H872"/>
    </row>
    <row r="873" spans="2:8" x14ac:dyDescent="0.25">
      <c r="B873"/>
      <c r="C873"/>
      <c r="D873"/>
      <c r="E873"/>
      <c r="F873"/>
      <c r="G873"/>
      <c r="H873"/>
    </row>
    <row r="874" spans="2:8" x14ac:dyDescent="0.25">
      <c r="B874"/>
      <c r="C874"/>
      <c r="D874"/>
      <c r="E874"/>
      <c r="F874"/>
      <c r="G874"/>
      <c r="H874"/>
    </row>
    <row r="875" spans="2:8" x14ac:dyDescent="0.25">
      <c r="B875"/>
      <c r="C875"/>
      <c r="D875"/>
      <c r="E875"/>
      <c r="F875"/>
      <c r="G875"/>
      <c r="H875"/>
    </row>
    <row r="876" spans="2:8" x14ac:dyDescent="0.25">
      <c r="B876"/>
      <c r="C876"/>
      <c r="D876"/>
      <c r="E876"/>
      <c r="F876"/>
      <c r="G876"/>
      <c r="H876"/>
    </row>
    <row r="877" spans="2:8" x14ac:dyDescent="0.25">
      <c r="B877"/>
      <c r="C877"/>
      <c r="D877"/>
      <c r="E877"/>
      <c r="F877"/>
      <c r="G877"/>
      <c r="H877"/>
    </row>
    <row r="878" spans="2:8" x14ac:dyDescent="0.25">
      <c r="B878"/>
      <c r="C878"/>
      <c r="D878"/>
      <c r="E878"/>
      <c r="F878"/>
      <c r="G878"/>
      <c r="H878"/>
    </row>
    <row r="879" spans="2:8" x14ac:dyDescent="0.25">
      <c r="B879"/>
      <c r="C879"/>
      <c r="D879"/>
      <c r="E879"/>
      <c r="F879"/>
      <c r="G879"/>
      <c r="H879"/>
    </row>
    <row r="880" spans="2:8" x14ac:dyDescent="0.25">
      <c r="B880"/>
      <c r="C880"/>
      <c r="D880"/>
      <c r="E880"/>
      <c r="F880"/>
      <c r="G880"/>
      <c r="H880"/>
    </row>
    <row r="881" spans="2:8" x14ac:dyDescent="0.25">
      <c r="B881"/>
      <c r="C881"/>
      <c r="D881"/>
      <c r="E881"/>
      <c r="F881"/>
      <c r="G881"/>
      <c r="H881"/>
    </row>
    <row r="882" spans="2:8" x14ac:dyDescent="0.25">
      <c r="B882"/>
      <c r="C882"/>
      <c r="D882"/>
      <c r="E882"/>
      <c r="F882"/>
      <c r="G882"/>
      <c r="H882"/>
    </row>
    <row r="883" spans="2:8" x14ac:dyDescent="0.25">
      <c r="B883"/>
      <c r="C883"/>
      <c r="D883"/>
      <c r="E883"/>
      <c r="F883"/>
      <c r="G883"/>
      <c r="H883"/>
    </row>
    <row r="884" spans="2:8" x14ac:dyDescent="0.25">
      <c r="B884"/>
      <c r="C884"/>
      <c r="D884"/>
      <c r="E884"/>
      <c r="F884"/>
      <c r="G884"/>
      <c r="H884"/>
    </row>
    <row r="885" spans="2:8" x14ac:dyDescent="0.25">
      <c r="B885"/>
      <c r="C885"/>
      <c r="D885"/>
      <c r="E885"/>
      <c r="F885"/>
      <c r="G885"/>
      <c r="H885"/>
    </row>
    <row r="886" spans="2:8" x14ac:dyDescent="0.25">
      <c r="B886"/>
      <c r="C886"/>
      <c r="D886"/>
      <c r="E886"/>
      <c r="F886"/>
      <c r="G886"/>
      <c r="H886"/>
    </row>
    <row r="887" spans="2:8" x14ac:dyDescent="0.25">
      <c r="B887"/>
      <c r="C887"/>
      <c r="D887"/>
      <c r="E887"/>
      <c r="F887"/>
      <c r="G887"/>
      <c r="H887"/>
    </row>
    <row r="888" spans="2:8" x14ac:dyDescent="0.25">
      <c r="B888"/>
      <c r="C888"/>
      <c r="D888"/>
      <c r="E888"/>
      <c r="F888"/>
      <c r="G888"/>
      <c r="H888"/>
    </row>
    <row r="889" spans="2:8" x14ac:dyDescent="0.25">
      <c r="B889"/>
      <c r="C889"/>
      <c r="D889"/>
      <c r="E889"/>
      <c r="F889"/>
      <c r="G889"/>
      <c r="H889"/>
    </row>
    <row r="890" spans="2:8" x14ac:dyDescent="0.25">
      <c r="B890"/>
      <c r="C890"/>
      <c r="D890"/>
      <c r="E890"/>
      <c r="F890"/>
      <c r="G890"/>
      <c r="H890"/>
    </row>
    <row r="891" spans="2:8" x14ac:dyDescent="0.25">
      <c r="B891"/>
      <c r="C891"/>
      <c r="D891"/>
      <c r="E891"/>
      <c r="F891"/>
      <c r="G891"/>
      <c r="H891"/>
    </row>
    <row r="892" spans="2:8" x14ac:dyDescent="0.25">
      <c r="B892"/>
      <c r="C892"/>
      <c r="D892"/>
      <c r="E892"/>
      <c r="F892"/>
      <c r="G892"/>
      <c r="H892"/>
    </row>
    <row r="893" spans="2:8" x14ac:dyDescent="0.25">
      <c r="B893"/>
      <c r="C893"/>
      <c r="D893"/>
      <c r="E893"/>
      <c r="F893"/>
      <c r="G893"/>
      <c r="H893"/>
    </row>
    <row r="894" spans="2:8" x14ac:dyDescent="0.25">
      <c r="B894"/>
      <c r="C894"/>
      <c r="D894"/>
      <c r="E894"/>
      <c r="F894"/>
      <c r="G894"/>
      <c r="H894"/>
    </row>
    <row r="895" spans="2:8" x14ac:dyDescent="0.25">
      <c r="B895"/>
      <c r="C895"/>
      <c r="D895"/>
      <c r="E895"/>
      <c r="F895"/>
      <c r="G895"/>
      <c r="H895"/>
    </row>
    <row r="896" spans="2:8" x14ac:dyDescent="0.25">
      <c r="B896"/>
      <c r="C896"/>
      <c r="D896"/>
      <c r="E896"/>
      <c r="F896"/>
      <c r="G896"/>
      <c r="H896"/>
    </row>
    <row r="897" spans="2:8" x14ac:dyDescent="0.25">
      <c r="B897"/>
      <c r="C897"/>
      <c r="D897"/>
      <c r="E897"/>
      <c r="F897"/>
      <c r="G897"/>
      <c r="H897"/>
    </row>
    <row r="898" spans="2:8" x14ac:dyDescent="0.25">
      <c r="B898"/>
      <c r="C898"/>
      <c r="D898"/>
      <c r="E898"/>
      <c r="F898"/>
      <c r="G898"/>
      <c r="H898"/>
    </row>
    <row r="899" spans="2:8" x14ac:dyDescent="0.25">
      <c r="B899"/>
      <c r="C899"/>
      <c r="D899"/>
      <c r="E899"/>
      <c r="F899"/>
      <c r="G899"/>
      <c r="H899"/>
    </row>
    <row r="900" spans="2:8" x14ac:dyDescent="0.25">
      <c r="B900"/>
      <c r="C900"/>
      <c r="D900"/>
      <c r="E900"/>
      <c r="F900"/>
      <c r="G900"/>
      <c r="H900"/>
    </row>
    <row r="901" spans="2:8" x14ac:dyDescent="0.25">
      <c r="B901"/>
      <c r="C901"/>
      <c r="D901"/>
      <c r="E901"/>
      <c r="F901"/>
      <c r="G901"/>
      <c r="H901"/>
    </row>
    <row r="902" spans="2:8" x14ac:dyDescent="0.25">
      <c r="B902"/>
      <c r="C902"/>
      <c r="D902"/>
      <c r="E902"/>
      <c r="F902"/>
      <c r="G902"/>
      <c r="H902"/>
    </row>
    <row r="903" spans="2:8" x14ac:dyDescent="0.25">
      <c r="B903"/>
      <c r="C903"/>
      <c r="D903"/>
      <c r="E903"/>
      <c r="F903"/>
      <c r="G903"/>
      <c r="H903"/>
    </row>
    <row r="904" spans="2:8" x14ac:dyDescent="0.25">
      <c r="B904"/>
      <c r="C904"/>
      <c r="D904"/>
      <c r="E904"/>
      <c r="F904"/>
      <c r="G904"/>
      <c r="H904"/>
    </row>
    <row r="905" spans="2:8" x14ac:dyDescent="0.25">
      <c r="B905"/>
      <c r="C905"/>
      <c r="D905"/>
      <c r="E905"/>
      <c r="F905"/>
      <c r="G905"/>
      <c r="H905"/>
    </row>
    <row r="906" spans="2:8" x14ac:dyDescent="0.25">
      <c r="B906"/>
      <c r="C906"/>
      <c r="D906"/>
      <c r="E906"/>
      <c r="F906"/>
      <c r="G906"/>
      <c r="H906"/>
    </row>
    <row r="907" spans="2:8" x14ac:dyDescent="0.25">
      <c r="B907"/>
      <c r="C907"/>
      <c r="D907"/>
      <c r="E907"/>
      <c r="F907"/>
      <c r="G907"/>
      <c r="H907"/>
    </row>
    <row r="908" spans="2:8" x14ac:dyDescent="0.25">
      <c r="B908"/>
      <c r="C908"/>
      <c r="D908"/>
      <c r="E908"/>
      <c r="F908"/>
      <c r="G908"/>
      <c r="H908"/>
    </row>
    <row r="909" spans="2:8" x14ac:dyDescent="0.25">
      <c r="B909"/>
      <c r="C909"/>
      <c r="D909"/>
      <c r="E909"/>
      <c r="F909"/>
      <c r="G909"/>
      <c r="H909"/>
    </row>
    <row r="910" spans="2:8" x14ac:dyDescent="0.25">
      <c r="B910"/>
      <c r="C910"/>
      <c r="D910"/>
      <c r="E910"/>
      <c r="F910"/>
      <c r="G910"/>
      <c r="H910"/>
    </row>
    <row r="911" spans="2:8" x14ac:dyDescent="0.25">
      <c r="B911"/>
      <c r="C911"/>
      <c r="D911"/>
      <c r="E911"/>
      <c r="F911"/>
      <c r="G911"/>
      <c r="H911"/>
    </row>
    <row r="912" spans="2:8" x14ac:dyDescent="0.25">
      <c r="B912"/>
      <c r="C912"/>
      <c r="D912"/>
      <c r="E912"/>
      <c r="F912"/>
      <c r="G912"/>
      <c r="H912"/>
    </row>
    <row r="913" spans="2:8" x14ac:dyDescent="0.25">
      <c r="B913"/>
      <c r="C913"/>
      <c r="D913"/>
      <c r="E913"/>
      <c r="F913"/>
      <c r="G913"/>
      <c r="H913"/>
    </row>
    <row r="914" spans="2:8" x14ac:dyDescent="0.25">
      <c r="B914"/>
      <c r="C914"/>
      <c r="D914"/>
      <c r="E914"/>
      <c r="F914"/>
      <c r="G914"/>
      <c r="H914"/>
    </row>
    <row r="915" spans="2:8" x14ac:dyDescent="0.25">
      <c r="B915"/>
      <c r="C915"/>
      <c r="D915"/>
      <c r="E915"/>
      <c r="F915"/>
      <c r="G915"/>
      <c r="H915"/>
    </row>
    <row r="916" spans="2:8" x14ac:dyDescent="0.25">
      <c r="B916"/>
      <c r="C916"/>
      <c r="D916"/>
      <c r="E916"/>
      <c r="F916"/>
      <c r="G916"/>
      <c r="H916"/>
    </row>
    <row r="917" spans="2:8" x14ac:dyDescent="0.25">
      <c r="B917"/>
      <c r="C917"/>
      <c r="D917"/>
      <c r="E917"/>
      <c r="F917"/>
      <c r="G917"/>
      <c r="H917"/>
    </row>
    <row r="918" spans="2:8" x14ac:dyDescent="0.25">
      <c r="B918"/>
      <c r="C918"/>
      <c r="D918"/>
      <c r="E918"/>
      <c r="F918"/>
      <c r="G918"/>
      <c r="H918"/>
    </row>
    <row r="919" spans="2:8" x14ac:dyDescent="0.25">
      <c r="B919"/>
      <c r="C919"/>
      <c r="D919"/>
      <c r="E919"/>
      <c r="F919"/>
      <c r="G919"/>
      <c r="H919"/>
    </row>
    <row r="920" spans="2:8" x14ac:dyDescent="0.25">
      <c r="B920"/>
      <c r="C920"/>
      <c r="D920"/>
      <c r="E920"/>
      <c r="F920"/>
      <c r="G920"/>
      <c r="H920"/>
    </row>
    <row r="921" spans="2:8" x14ac:dyDescent="0.25">
      <c r="B921"/>
      <c r="C921"/>
      <c r="D921"/>
      <c r="E921"/>
      <c r="F921"/>
      <c r="G921"/>
      <c r="H921"/>
    </row>
    <row r="922" spans="2:8" x14ac:dyDescent="0.25">
      <c r="B922"/>
      <c r="C922"/>
      <c r="D922"/>
      <c r="E922"/>
      <c r="F922"/>
      <c r="G922"/>
      <c r="H922"/>
    </row>
    <row r="923" spans="2:8" x14ac:dyDescent="0.25">
      <c r="B923"/>
      <c r="C923"/>
      <c r="D923"/>
      <c r="E923"/>
      <c r="F923"/>
      <c r="G923"/>
      <c r="H923"/>
    </row>
    <row r="924" spans="2:8" x14ac:dyDescent="0.25">
      <c r="B924"/>
      <c r="C924"/>
      <c r="D924"/>
      <c r="E924"/>
      <c r="F924"/>
      <c r="G924"/>
      <c r="H924"/>
    </row>
    <row r="925" spans="2:8" x14ac:dyDescent="0.25">
      <c r="B925"/>
      <c r="C925"/>
      <c r="D925"/>
      <c r="E925"/>
      <c r="F925"/>
      <c r="G925"/>
      <c r="H925"/>
    </row>
    <row r="926" spans="2:8" x14ac:dyDescent="0.25">
      <c r="B926"/>
      <c r="C926"/>
      <c r="D926"/>
      <c r="E926"/>
      <c r="F926"/>
      <c r="G926"/>
      <c r="H926"/>
    </row>
    <row r="927" spans="2:8" x14ac:dyDescent="0.25">
      <c r="B927"/>
      <c r="C927"/>
      <c r="D927"/>
      <c r="E927"/>
      <c r="F927"/>
      <c r="G927"/>
      <c r="H927"/>
    </row>
    <row r="928" spans="2:8" x14ac:dyDescent="0.25">
      <c r="B928"/>
      <c r="C928"/>
      <c r="D928"/>
      <c r="E928"/>
      <c r="F928"/>
      <c r="G928"/>
      <c r="H928"/>
    </row>
    <row r="929" spans="2:8" x14ac:dyDescent="0.25">
      <c r="B929"/>
      <c r="C929"/>
      <c r="D929"/>
      <c r="E929"/>
      <c r="F929"/>
      <c r="G929"/>
      <c r="H929"/>
    </row>
    <row r="930" spans="2:8" x14ac:dyDescent="0.25">
      <c r="B930"/>
      <c r="C930"/>
      <c r="D930"/>
      <c r="E930"/>
      <c r="F930"/>
      <c r="G930"/>
      <c r="H930"/>
    </row>
    <row r="931" spans="2:8" x14ac:dyDescent="0.25">
      <c r="B931"/>
      <c r="C931"/>
      <c r="D931"/>
      <c r="E931"/>
      <c r="F931"/>
      <c r="G931"/>
      <c r="H931"/>
    </row>
    <row r="932" spans="2:8" x14ac:dyDescent="0.25">
      <c r="B932"/>
      <c r="C932"/>
      <c r="D932"/>
      <c r="E932"/>
      <c r="F932"/>
      <c r="G932"/>
      <c r="H932"/>
    </row>
    <row r="933" spans="2:8" x14ac:dyDescent="0.25">
      <c r="B933"/>
      <c r="C933"/>
      <c r="D933"/>
      <c r="E933"/>
      <c r="F933"/>
      <c r="G933"/>
      <c r="H933"/>
    </row>
    <row r="934" spans="2:8" x14ac:dyDescent="0.25">
      <c r="B934"/>
      <c r="C934"/>
      <c r="D934"/>
      <c r="E934"/>
      <c r="F934"/>
      <c r="G934"/>
      <c r="H934"/>
    </row>
    <row r="935" spans="2:8" x14ac:dyDescent="0.25">
      <c r="B935"/>
      <c r="C935"/>
      <c r="D935"/>
      <c r="E935"/>
      <c r="F935"/>
      <c r="G935"/>
      <c r="H935"/>
    </row>
    <row r="936" spans="2:8" x14ac:dyDescent="0.25">
      <c r="B936"/>
      <c r="C936"/>
      <c r="D936"/>
      <c r="E936"/>
      <c r="F936"/>
      <c r="G936"/>
      <c r="H936"/>
    </row>
    <row r="937" spans="2:8" x14ac:dyDescent="0.25">
      <c r="B937"/>
      <c r="C937"/>
      <c r="D937"/>
      <c r="E937"/>
      <c r="F937"/>
      <c r="G937"/>
      <c r="H937"/>
    </row>
    <row r="938" spans="2:8" x14ac:dyDescent="0.25">
      <c r="B938"/>
      <c r="C938"/>
      <c r="D938"/>
      <c r="E938"/>
      <c r="F938"/>
      <c r="G938"/>
      <c r="H938"/>
    </row>
    <row r="939" spans="2:8" x14ac:dyDescent="0.25">
      <c r="B939"/>
      <c r="C939"/>
      <c r="D939"/>
      <c r="E939"/>
      <c r="F939"/>
      <c r="G939"/>
      <c r="H939"/>
    </row>
    <row r="940" spans="2:8" x14ac:dyDescent="0.25">
      <c r="B940"/>
      <c r="C940"/>
      <c r="D940"/>
      <c r="E940"/>
      <c r="F940"/>
      <c r="G940"/>
      <c r="H940"/>
    </row>
    <row r="941" spans="2:8" x14ac:dyDescent="0.25">
      <c r="B941"/>
      <c r="C941"/>
      <c r="D941"/>
      <c r="E941"/>
      <c r="F941"/>
      <c r="G941"/>
      <c r="H941"/>
    </row>
    <row r="942" spans="2:8" x14ac:dyDescent="0.25">
      <c r="B942"/>
      <c r="C942"/>
      <c r="D942"/>
      <c r="E942"/>
      <c r="F942"/>
      <c r="G942"/>
      <c r="H942"/>
    </row>
    <row r="943" spans="2:8" x14ac:dyDescent="0.25">
      <c r="B943"/>
      <c r="C943"/>
      <c r="D943"/>
      <c r="E943"/>
      <c r="F943"/>
      <c r="G943"/>
      <c r="H943"/>
    </row>
    <row r="944" spans="2:8" x14ac:dyDescent="0.25">
      <c r="B944"/>
      <c r="C944"/>
      <c r="D944"/>
      <c r="E944"/>
      <c r="F944"/>
      <c r="G944"/>
      <c r="H944"/>
    </row>
    <row r="945" spans="2:8" x14ac:dyDescent="0.25">
      <c r="B945"/>
      <c r="C945"/>
      <c r="D945"/>
      <c r="E945"/>
      <c r="F945"/>
      <c r="G945"/>
      <c r="H945"/>
    </row>
    <row r="946" spans="2:8" x14ac:dyDescent="0.25">
      <c r="B946"/>
      <c r="C946"/>
      <c r="D946"/>
      <c r="E946"/>
      <c r="F946"/>
      <c r="G946"/>
      <c r="H946"/>
    </row>
    <row r="947" spans="2:8" x14ac:dyDescent="0.25">
      <c r="B947"/>
      <c r="C947"/>
      <c r="D947"/>
      <c r="E947"/>
      <c r="F947"/>
      <c r="G947"/>
      <c r="H947"/>
    </row>
    <row r="948" spans="2:8" x14ac:dyDescent="0.25">
      <c r="B948"/>
      <c r="C948"/>
      <c r="D948"/>
      <c r="E948"/>
      <c r="F948"/>
      <c r="G948"/>
      <c r="H948"/>
    </row>
    <row r="949" spans="2:8" x14ac:dyDescent="0.25">
      <c r="B949"/>
      <c r="C949"/>
      <c r="D949"/>
      <c r="E949"/>
      <c r="F949"/>
      <c r="G949"/>
      <c r="H949"/>
    </row>
    <row r="950" spans="2:8" x14ac:dyDescent="0.25">
      <c r="B950"/>
      <c r="C950"/>
      <c r="D950"/>
      <c r="E950"/>
      <c r="F950"/>
      <c r="G950"/>
      <c r="H950"/>
    </row>
    <row r="951" spans="2:8" x14ac:dyDescent="0.25">
      <c r="B951"/>
      <c r="C951"/>
      <c r="D951"/>
      <c r="E951"/>
      <c r="F951"/>
      <c r="G951"/>
      <c r="H951"/>
    </row>
    <row r="952" spans="2:8" x14ac:dyDescent="0.25">
      <c r="B952"/>
      <c r="C952"/>
      <c r="D952"/>
      <c r="E952"/>
      <c r="F952"/>
      <c r="G952"/>
      <c r="H952"/>
    </row>
    <row r="953" spans="2:8" x14ac:dyDescent="0.25">
      <c r="B953"/>
      <c r="C953"/>
      <c r="D953"/>
      <c r="E953"/>
      <c r="F953"/>
      <c r="G953"/>
      <c r="H953"/>
    </row>
    <row r="954" spans="2:8" x14ac:dyDescent="0.25">
      <c r="B954"/>
      <c r="C954"/>
      <c r="D954"/>
      <c r="E954"/>
      <c r="F954"/>
      <c r="G954"/>
      <c r="H954"/>
    </row>
    <row r="955" spans="2:8" x14ac:dyDescent="0.25">
      <c r="B955"/>
      <c r="C955"/>
      <c r="D955"/>
      <c r="E955"/>
      <c r="F955"/>
      <c r="G955"/>
      <c r="H955"/>
    </row>
    <row r="956" spans="2:8" x14ac:dyDescent="0.25">
      <c r="B956"/>
      <c r="C956"/>
      <c r="D956"/>
      <c r="E956"/>
      <c r="F956"/>
      <c r="G956"/>
      <c r="H956"/>
    </row>
    <row r="957" spans="2:8" x14ac:dyDescent="0.25">
      <c r="B957"/>
      <c r="C957"/>
      <c r="D957"/>
      <c r="E957"/>
      <c r="F957"/>
      <c r="G957"/>
      <c r="H957"/>
    </row>
    <row r="958" spans="2:8" x14ac:dyDescent="0.25">
      <c r="B958"/>
      <c r="C958"/>
      <c r="D958"/>
      <c r="E958"/>
      <c r="F958"/>
      <c r="G958"/>
      <c r="H958"/>
    </row>
    <row r="959" spans="2:8" x14ac:dyDescent="0.25">
      <c r="B959"/>
      <c r="C959"/>
      <c r="D959"/>
      <c r="E959"/>
      <c r="F959"/>
      <c r="G959"/>
      <c r="H959"/>
    </row>
    <row r="960" spans="2:8" x14ac:dyDescent="0.25">
      <c r="B960"/>
      <c r="C960"/>
      <c r="D960"/>
      <c r="E960"/>
      <c r="F960"/>
      <c r="G960"/>
      <c r="H960"/>
    </row>
    <row r="961" spans="2:8" x14ac:dyDescent="0.25">
      <c r="B961"/>
      <c r="C961"/>
      <c r="D961"/>
      <c r="E961"/>
      <c r="F961"/>
      <c r="G961"/>
      <c r="H961"/>
    </row>
    <row r="962" spans="2:8" x14ac:dyDescent="0.25">
      <c r="B962"/>
      <c r="C962"/>
      <c r="D962"/>
      <c r="E962"/>
      <c r="F962"/>
      <c r="G962"/>
      <c r="H962"/>
    </row>
    <row r="963" spans="2:8" x14ac:dyDescent="0.25">
      <c r="B963"/>
      <c r="C963"/>
      <c r="D963"/>
      <c r="E963"/>
      <c r="F963"/>
      <c r="G963"/>
      <c r="H963"/>
    </row>
    <row r="964" spans="2:8" x14ac:dyDescent="0.25">
      <c r="B964"/>
      <c r="C964"/>
      <c r="D964"/>
      <c r="E964"/>
      <c r="F964"/>
      <c r="G964"/>
      <c r="H964"/>
    </row>
    <row r="965" spans="2:8" x14ac:dyDescent="0.25">
      <c r="B965"/>
      <c r="C965"/>
      <c r="D965"/>
      <c r="E965"/>
      <c r="F965"/>
      <c r="G965"/>
      <c r="H965"/>
    </row>
    <row r="966" spans="2:8" x14ac:dyDescent="0.25">
      <c r="B966"/>
      <c r="C966"/>
      <c r="D966"/>
      <c r="E966"/>
      <c r="F966"/>
      <c r="G966"/>
      <c r="H966"/>
    </row>
    <row r="967" spans="2:8" x14ac:dyDescent="0.25">
      <c r="B967"/>
      <c r="C967"/>
      <c r="D967"/>
      <c r="E967"/>
      <c r="F967"/>
      <c r="G967"/>
      <c r="H967"/>
    </row>
    <row r="968" spans="2:8" x14ac:dyDescent="0.25">
      <c r="B968"/>
      <c r="C968"/>
      <c r="D968"/>
      <c r="E968"/>
      <c r="F968"/>
      <c r="G968"/>
      <c r="H968"/>
    </row>
    <row r="969" spans="2:8" x14ac:dyDescent="0.25">
      <c r="B969"/>
      <c r="C969"/>
      <c r="D969"/>
      <c r="E969"/>
      <c r="F969"/>
      <c r="G969"/>
      <c r="H969"/>
    </row>
    <row r="970" spans="2:8" x14ac:dyDescent="0.25">
      <c r="B970"/>
      <c r="C970"/>
      <c r="D970"/>
      <c r="E970"/>
      <c r="F970"/>
      <c r="G970"/>
      <c r="H970"/>
    </row>
    <row r="971" spans="2:8" x14ac:dyDescent="0.25">
      <c r="B971"/>
      <c r="C971"/>
      <c r="D971"/>
      <c r="E971"/>
      <c r="F971"/>
      <c r="G971"/>
      <c r="H971"/>
    </row>
    <row r="972" spans="2:8" x14ac:dyDescent="0.25">
      <c r="B972"/>
      <c r="C972"/>
      <c r="D972"/>
      <c r="E972"/>
      <c r="F972"/>
      <c r="G972"/>
      <c r="H972"/>
    </row>
    <row r="973" spans="2:8" x14ac:dyDescent="0.25">
      <c r="B973"/>
      <c r="C973"/>
      <c r="D973"/>
      <c r="E973"/>
      <c r="F973"/>
      <c r="G973"/>
      <c r="H973"/>
    </row>
    <row r="974" spans="2:8" x14ac:dyDescent="0.25">
      <c r="B974"/>
      <c r="C974"/>
      <c r="D974"/>
      <c r="E974"/>
      <c r="F974"/>
      <c r="G974"/>
      <c r="H974"/>
    </row>
    <row r="975" spans="2:8" x14ac:dyDescent="0.25">
      <c r="B975"/>
      <c r="C975"/>
      <c r="D975"/>
      <c r="E975"/>
      <c r="F975"/>
      <c r="G975"/>
      <c r="H975"/>
    </row>
    <row r="976" spans="2:8" x14ac:dyDescent="0.25">
      <c r="B976"/>
      <c r="C976"/>
      <c r="D976"/>
      <c r="E976"/>
      <c r="F976"/>
      <c r="G976"/>
      <c r="H976"/>
    </row>
    <row r="977" spans="2:8" x14ac:dyDescent="0.25">
      <c r="B977"/>
      <c r="C977"/>
      <c r="D977"/>
      <c r="E977"/>
      <c r="F977"/>
      <c r="G977"/>
      <c r="H977"/>
    </row>
    <row r="978" spans="2:8" x14ac:dyDescent="0.25">
      <c r="B978"/>
      <c r="C978"/>
      <c r="D978"/>
      <c r="E978"/>
      <c r="F978"/>
      <c r="G978"/>
      <c r="H978"/>
    </row>
    <row r="979" spans="2:8" x14ac:dyDescent="0.25">
      <c r="B979"/>
      <c r="C979"/>
      <c r="D979"/>
      <c r="E979"/>
      <c r="F979"/>
      <c r="G979"/>
      <c r="H979"/>
    </row>
    <row r="980" spans="2:8" x14ac:dyDescent="0.25">
      <c r="B980"/>
      <c r="C980"/>
      <c r="D980"/>
      <c r="E980"/>
      <c r="F980"/>
      <c r="G980"/>
      <c r="H980"/>
    </row>
    <row r="981" spans="2:8" x14ac:dyDescent="0.25">
      <c r="B981"/>
      <c r="C981"/>
      <c r="D981"/>
      <c r="E981"/>
      <c r="F981"/>
      <c r="G981"/>
      <c r="H981"/>
    </row>
    <row r="982" spans="2:8" x14ac:dyDescent="0.25">
      <c r="B982"/>
      <c r="C982"/>
      <c r="D982"/>
      <c r="E982"/>
      <c r="F982"/>
      <c r="G982"/>
      <c r="H982"/>
    </row>
    <row r="983" spans="2:8" x14ac:dyDescent="0.25">
      <c r="B983"/>
      <c r="C983"/>
      <c r="D983"/>
      <c r="E983"/>
      <c r="F983"/>
      <c r="G983"/>
      <c r="H983"/>
    </row>
    <row r="984" spans="2:8" x14ac:dyDescent="0.25">
      <c r="B984"/>
      <c r="C984"/>
      <c r="D984"/>
      <c r="E984"/>
      <c r="F984"/>
      <c r="G984"/>
      <c r="H984"/>
    </row>
    <row r="985" spans="2:8" x14ac:dyDescent="0.25">
      <c r="B985"/>
      <c r="C985"/>
      <c r="D985"/>
      <c r="E985"/>
      <c r="F985"/>
      <c r="G985"/>
      <c r="H985"/>
    </row>
    <row r="986" spans="2:8" x14ac:dyDescent="0.25">
      <c r="B986"/>
      <c r="C986"/>
      <c r="D986"/>
      <c r="E986"/>
      <c r="F986"/>
      <c r="G986"/>
      <c r="H986"/>
    </row>
    <row r="987" spans="2:8" x14ac:dyDescent="0.25">
      <c r="B987"/>
      <c r="C987"/>
      <c r="D987"/>
      <c r="E987"/>
      <c r="F987"/>
      <c r="G987"/>
      <c r="H987"/>
    </row>
    <row r="988" spans="2:8" x14ac:dyDescent="0.25">
      <c r="B988"/>
      <c r="C988"/>
      <c r="D988"/>
      <c r="E988"/>
      <c r="F988"/>
      <c r="G988"/>
      <c r="H988"/>
    </row>
    <row r="989" spans="2:8" x14ac:dyDescent="0.25">
      <c r="B989"/>
      <c r="C989"/>
      <c r="D989"/>
      <c r="E989"/>
      <c r="F989"/>
      <c r="G989"/>
      <c r="H989"/>
    </row>
    <row r="990" spans="2:8" x14ac:dyDescent="0.25">
      <c r="B990"/>
      <c r="C990"/>
      <c r="D990"/>
      <c r="E990"/>
      <c r="F990"/>
      <c r="G990"/>
      <c r="H990"/>
    </row>
    <row r="991" spans="2:8" x14ac:dyDescent="0.25">
      <c r="B991"/>
      <c r="C991"/>
      <c r="D991"/>
      <c r="E991"/>
      <c r="F991"/>
      <c r="G991"/>
      <c r="H991"/>
    </row>
    <row r="992" spans="2:8" x14ac:dyDescent="0.25">
      <c r="B992"/>
      <c r="C992"/>
      <c r="D992"/>
      <c r="E992"/>
      <c r="F992"/>
      <c r="G992"/>
      <c r="H992"/>
    </row>
    <row r="993" spans="2:8" x14ac:dyDescent="0.25">
      <c r="B993"/>
      <c r="C993"/>
      <c r="D993"/>
      <c r="E993"/>
      <c r="F993"/>
      <c r="G993"/>
      <c r="H993"/>
    </row>
    <row r="994" spans="2:8" x14ac:dyDescent="0.25">
      <c r="B994"/>
      <c r="C994"/>
      <c r="D994"/>
      <c r="E994"/>
      <c r="F994"/>
      <c r="G994"/>
      <c r="H994"/>
    </row>
    <row r="995" spans="2:8" x14ac:dyDescent="0.25">
      <c r="B995"/>
      <c r="C995"/>
      <c r="D995"/>
      <c r="E995"/>
      <c r="F995"/>
      <c r="G995"/>
      <c r="H995"/>
    </row>
    <row r="996" spans="2:8" x14ac:dyDescent="0.25">
      <c r="B996"/>
      <c r="C996"/>
      <c r="D996"/>
      <c r="E996"/>
      <c r="F996"/>
      <c r="G996"/>
      <c r="H996"/>
    </row>
    <row r="997" spans="2:8" x14ac:dyDescent="0.25">
      <c r="B997"/>
      <c r="C997"/>
      <c r="D997"/>
      <c r="E997"/>
      <c r="F997"/>
      <c r="G997"/>
      <c r="H997"/>
    </row>
    <row r="998" spans="2:8" x14ac:dyDescent="0.25">
      <c r="B998"/>
      <c r="C998"/>
      <c r="D998"/>
      <c r="E998"/>
      <c r="F998"/>
      <c r="G998"/>
      <c r="H998"/>
    </row>
    <row r="999" spans="2:8" x14ac:dyDescent="0.25">
      <c r="B999"/>
      <c r="C999"/>
      <c r="D999"/>
      <c r="E999"/>
      <c r="F999"/>
      <c r="G999"/>
      <c r="H999"/>
    </row>
    <row r="1000" spans="2:8" x14ac:dyDescent="0.25">
      <c r="B1000"/>
      <c r="C1000"/>
      <c r="D1000"/>
      <c r="E1000"/>
      <c r="F1000"/>
      <c r="G1000"/>
      <c r="H1000"/>
    </row>
    <row r="1001" spans="2:8" x14ac:dyDescent="0.25">
      <c r="B1001"/>
      <c r="C1001"/>
      <c r="D1001"/>
      <c r="E1001"/>
      <c r="F1001"/>
      <c r="G1001"/>
      <c r="H1001"/>
    </row>
    <row r="1002" spans="2:8" x14ac:dyDescent="0.25">
      <c r="B1002"/>
      <c r="C1002"/>
      <c r="D1002"/>
      <c r="E1002"/>
      <c r="F1002"/>
      <c r="G1002"/>
      <c r="H1002"/>
    </row>
    <row r="1003" spans="2:8" x14ac:dyDescent="0.25">
      <c r="B1003"/>
      <c r="C1003"/>
      <c r="D1003"/>
      <c r="E1003"/>
      <c r="F1003"/>
      <c r="G1003"/>
      <c r="H1003"/>
    </row>
    <row r="1004" spans="2:8" x14ac:dyDescent="0.25">
      <c r="B1004"/>
      <c r="C1004"/>
      <c r="D1004"/>
      <c r="E1004"/>
      <c r="F1004"/>
      <c r="G1004"/>
      <c r="H1004"/>
    </row>
    <row r="1005" spans="2:8" x14ac:dyDescent="0.25">
      <c r="B1005"/>
      <c r="C1005"/>
      <c r="D1005"/>
      <c r="E1005"/>
      <c r="F1005"/>
      <c r="G1005"/>
      <c r="H1005"/>
    </row>
    <row r="1006" spans="2:8" x14ac:dyDescent="0.25">
      <c r="B1006"/>
      <c r="C1006"/>
      <c r="D1006"/>
      <c r="E1006"/>
      <c r="F1006"/>
      <c r="G1006"/>
      <c r="H1006"/>
    </row>
    <row r="1007" spans="2:8" x14ac:dyDescent="0.25">
      <c r="B1007"/>
      <c r="C1007"/>
      <c r="D1007"/>
      <c r="E1007"/>
      <c r="F1007"/>
      <c r="G1007"/>
      <c r="H1007"/>
    </row>
    <row r="1008" spans="2:8" x14ac:dyDescent="0.25">
      <c r="B1008"/>
      <c r="C1008"/>
      <c r="D1008"/>
      <c r="E1008"/>
      <c r="F1008"/>
      <c r="G1008"/>
      <c r="H1008"/>
    </row>
    <row r="1009" spans="2:8" x14ac:dyDescent="0.25">
      <c r="B1009"/>
      <c r="C1009"/>
      <c r="D1009"/>
      <c r="E1009"/>
      <c r="F1009"/>
      <c r="G1009"/>
      <c r="H1009"/>
    </row>
    <row r="1010" spans="2:8" x14ac:dyDescent="0.25">
      <c r="B1010"/>
      <c r="C1010"/>
      <c r="D1010"/>
      <c r="E1010"/>
      <c r="F1010"/>
      <c r="G1010"/>
      <c r="H1010"/>
    </row>
    <row r="1011" spans="2:8" x14ac:dyDescent="0.25">
      <c r="B1011"/>
      <c r="C1011"/>
      <c r="D1011"/>
      <c r="E1011"/>
      <c r="F1011"/>
      <c r="G1011"/>
      <c r="H1011"/>
    </row>
    <row r="1012" spans="2:8" x14ac:dyDescent="0.25">
      <c r="B1012"/>
      <c r="C1012"/>
      <c r="D1012"/>
      <c r="E1012"/>
      <c r="F1012"/>
      <c r="G1012"/>
      <c r="H1012"/>
    </row>
    <row r="1013" spans="2:8" x14ac:dyDescent="0.25">
      <c r="B1013"/>
      <c r="C1013"/>
      <c r="D1013"/>
      <c r="E1013"/>
      <c r="F1013"/>
      <c r="G1013"/>
      <c r="H1013"/>
    </row>
    <row r="1014" spans="2:8" x14ac:dyDescent="0.25">
      <c r="B1014"/>
      <c r="C1014"/>
      <c r="D1014"/>
      <c r="E1014"/>
      <c r="F1014"/>
      <c r="G1014"/>
      <c r="H1014"/>
    </row>
    <row r="1015" spans="2:8" x14ac:dyDescent="0.25">
      <c r="B1015"/>
      <c r="C1015"/>
      <c r="D1015"/>
      <c r="E1015"/>
      <c r="F1015"/>
      <c r="G1015"/>
      <c r="H1015"/>
    </row>
    <row r="1016" spans="2:8" x14ac:dyDescent="0.25">
      <c r="B1016"/>
      <c r="C1016"/>
      <c r="D1016"/>
      <c r="E1016"/>
      <c r="F1016"/>
      <c r="G1016"/>
      <c r="H1016"/>
    </row>
    <row r="1017" spans="2:8" x14ac:dyDescent="0.25">
      <c r="B1017"/>
      <c r="C1017"/>
      <c r="D1017"/>
      <c r="E1017"/>
      <c r="F1017"/>
      <c r="G1017"/>
      <c r="H1017"/>
    </row>
    <row r="1018" spans="2:8" x14ac:dyDescent="0.25">
      <c r="B1018"/>
      <c r="C1018"/>
      <c r="D1018"/>
      <c r="E1018"/>
      <c r="F1018"/>
      <c r="G1018"/>
      <c r="H1018"/>
    </row>
    <row r="1019" spans="2:8" x14ac:dyDescent="0.25">
      <c r="B1019"/>
      <c r="C1019"/>
      <c r="D1019"/>
      <c r="E1019"/>
      <c r="F1019"/>
      <c r="G1019"/>
      <c r="H1019"/>
    </row>
    <row r="1020" spans="2:8" x14ac:dyDescent="0.25">
      <c r="B1020"/>
      <c r="C1020"/>
      <c r="D1020"/>
      <c r="E1020"/>
      <c r="F1020"/>
      <c r="G1020"/>
      <c r="H1020"/>
    </row>
    <row r="1021" spans="2:8" x14ac:dyDescent="0.25">
      <c r="B1021"/>
      <c r="C1021"/>
      <c r="D1021"/>
      <c r="E1021"/>
      <c r="F1021"/>
      <c r="G1021"/>
      <c r="H1021"/>
    </row>
    <row r="1022" spans="2:8" x14ac:dyDescent="0.25">
      <c r="B1022"/>
      <c r="C1022"/>
      <c r="D1022"/>
      <c r="E1022"/>
      <c r="F1022"/>
      <c r="G1022"/>
      <c r="H1022"/>
    </row>
    <row r="1023" spans="2:8" x14ac:dyDescent="0.25">
      <c r="B1023"/>
      <c r="C1023"/>
      <c r="D1023"/>
      <c r="E1023"/>
      <c r="F1023"/>
      <c r="G1023"/>
      <c r="H1023"/>
    </row>
    <row r="1024" spans="2:8" x14ac:dyDescent="0.25">
      <c r="B1024"/>
      <c r="C1024"/>
      <c r="D1024"/>
      <c r="E1024"/>
      <c r="F1024"/>
      <c r="G1024"/>
      <c r="H1024"/>
    </row>
    <row r="1025" spans="2:8" x14ac:dyDescent="0.25">
      <c r="B1025"/>
      <c r="C1025"/>
      <c r="D1025"/>
      <c r="E1025"/>
      <c r="F1025"/>
      <c r="G1025"/>
      <c r="H1025"/>
    </row>
    <row r="1026" spans="2:8" x14ac:dyDescent="0.25">
      <c r="B1026"/>
      <c r="C1026"/>
      <c r="D1026"/>
      <c r="E1026"/>
      <c r="F1026"/>
      <c r="G1026"/>
      <c r="H1026"/>
    </row>
    <row r="1027" spans="2:8" x14ac:dyDescent="0.25">
      <c r="B1027"/>
      <c r="C1027"/>
      <c r="D1027"/>
      <c r="E1027"/>
      <c r="F1027"/>
      <c r="G1027"/>
      <c r="H1027"/>
    </row>
    <row r="1028" spans="2:8" x14ac:dyDescent="0.25">
      <c r="B1028"/>
      <c r="C1028"/>
      <c r="D1028"/>
      <c r="E1028"/>
      <c r="F1028"/>
      <c r="G1028"/>
      <c r="H1028"/>
    </row>
    <row r="1029" spans="2:8" x14ac:dyDescent="0.25">
      <c r="B1029"/>
      <c r="C1029"/>
      <c r="D1029"/>
      <c r="E1029"/>
      <c r="F1029"/>
      <c r="G1029"/>
      <c r="H1029"/>
    </row>
    <row r="1030" spans="2:8" x14ac:dyDescent="0.25">
      <c r="B1030"/>
      <c r="C1030"/>
      <c r="D1030"/>
      <c r="E1030"/>
      <c r="F1030"/>
      <c r="G1030"/>
      <c r="H1030"/>
    </row>
    <row r="1031" spans="2:8" x14ac:dyDescent="0.25">
      <c r="B1031"/>
      <c r="C1031"/>
      <c r="D1031"/>
      <c r="E1031"/>
      <c r="F1031"/>
      <c r="G1031"/>
      <c r="H1031"/>
    </row>
    <row r="1032" spans="2:8" x14ac:dyDescent="0.25">
      <c r="B1032"/>
      <c r="C1032"/>
      <c r="D1032"/>
      <c r="E1032"/>
      <c r="F1032"/>
      <c r="G1032"/>
      <c r="H1032"/>
    </row>
    <row r="1033" spans="2:8" x14ac:dyDescent="0.25">
      <c r="B1033"/>
      <c r="C1033"/>
      <c r="D1033"/>
      <c r="E1033"/>
      <c r="F1033"/>
      <c r="G1033"/>
      <c r="H1033"/>
    </row>
    <row r="1034" spans="2:8" x14ac:dyDescent="0.25">
      <c r="B1034"/>
      <c r="C1034"/>
      <c r="D1034"/>
      <c r="E1034"/>
      <c r="F1034"/>
      <c r="G1034"/>
      <c r="H1034"/>
    </row>
    <row r="1035" spans="2:8" x14ac:dyDescent="0.25">
      <c r="B1035"/>
      <c r="C1035"/>
      <c r="D1035"/>
      <c r="E1035"/>
      <c r="F1035"/>
      <c r="G1035"/>
      <c r="H1035"/>
    </row>
    <row r="1036" spans="2:8" x14ac:dyDescent="0.25">
      <c r="B1036"/>
      <c r="C1036"/>
      <c r="D1036"/>
      <c r="E1036"/>
      <c r="F1036"/>
      <c r="G1036"/>
      <c r="H1036"/>
    </row>
    <row r="1037" spans="2:8" x14ac:dyDescent="0.25">
      <c r="B1037"/>
      <c r="C1037"/>
      <c r="D1037"/>
      <c r="E1037"/>
      <c r="F1037"/>
      <c r="G1037"/>
      <c r="H1037"/>
    </row>
    <row r="1038" spans="2:8" x14ac:dyDescent="0.25">
      <c r="B1038"/>
      <c r="C1038"/>
      <c r="D1038"/>
      <c r="E1038"/>
      <c r="F1038"/>
      <c r="G1038"/>
      <c r="H1038"/>
    </row>
    <row r="1039" spans="2:8" x14ac:dyDescent="0.25">
      <c r="B1039"/>
      <c r="C1039"/>
      <c r="D1039"/>
      <c r="E1039"/>
      <c r="F1039"/>
      <c r="G1039"/>
      <c r="H1039"/>
    </row>
    <row r="1040" spans="2:8" x14ac:dyDescent="0.25">
      <c r="B1040"/>
      <c r="C1040"/>
      <c r="D1040"/>
      <c r="E1040"/>
      <c r="F1040"/>
      <c r="G1040"/>
      <c r="H1040"/>
    </row>
    <row r="1041" spans="2:8" x14ac:dyDescent="0.25">
      <c r="B1041"/>
      <c r="C1041"/>
      <c r="D1041"/>
      <c r="E1041"/>
      <c r="F1041"/>
      <c r="G1041"/>
      <c r="H1041"/>
    </row>
    <row r="1042" spans="2:8" x14ac:dyDescent="0.25">
      <c r="B1042"/>
      <c r="C1042"/>
      <c r="D1042"/>
      <c r="E1042"/>
      <c r="F1042"/>
      <c r="G1042"/>
      <c r="H1042"/>
    </row>
    <row r="1043" spans="2:8" x14ac:dyDescent="0.25">
      <c r="B1043"/>
      <c r="C1043"/>
      <c r="D1043"/>
      <c r="E1043"/>
      <c r="F1043"/>
      <c r="G1043"/>
      <c r="H1043"/>
    </row>
    <row r="1044" spans="2:8" x14ac:dyDescent="0.25">
      <c r="B1044"/>
      <c r="C1044"/>
      <c r="D1044"/>
      <c r="E1044"/>
      <c r="F1044"/>
      <c r="G1044"/>
      <c r="H1044"/>
    </row>
    <row r="1045" spans="2:8" x14ac:dyDescent="0.25">
      <c r="B1045"/>
      <c r="C1045"/>
      <c r="D1045"/>
      <c r="E1045"/>
      <c r="F1045"/>
      <c r="G1045"/>
      <c r="H1045"/>
    </row>
    <row r="1046" spans="2:8" x14ac:dyDescent="0.25">
      <c r="B1046"/>
      <c r="C1046"/>
      <c r="D1046"/>
      <c r="E1046"/>
      <c r="F1046"/>
      <c r="G1046"/>
      <c r="H1046"/>
    </row>
    <row r="1047" spans="2:8" x14ac:dyDescent="0.25">
      <c r="B1047"/>
      <c r="C1047"/>
      <c r="D1047"/>
      <c r="E1047"/>
      <c r="F1047"/>
      <c r="G1047"/>
      <c r="H1047"/>
    </row>
    <row r="1048" spans="2:8" x14ac:dyDescent="0.25">
      <c r="B1048"/>
      <c r="C1048"/>
      <c r="D1048"/>
      <c r="E1048"/>
      <c r="F1048"/>
      <c r="G1048"/>
      <c r="H1048"/>
    </row>
    <row r="1049" spans="2:8" x14ac:dyDescent="0.25">
      <c r="B1049"/>
      <c r="C1049"/>
      <c r="D1049"/>
      <c r="E1049"/>
      <c r="F1049"/>
      <c r="G1049"/>
      <c r="H1049"/>
    </row>
    <row r="1050" spans="2:8" x14ac:dyDescent="0.25">
      <c r="B1050"/>
      <c r="C1050"/>
      <c r="D1050"/>
      <c r="E1050"/>
      <c r="F1050"/>
      <c r="G1050"/>
      <c r="H1050"/>
    </row>
    <row r="1051" spans="2:8" x14ac:dyDescent="0.25">
      <c r="B1051"/>
      <c r="C1051"/>
      <c r="D1051"/>
      <c r="E1051"/>
      <c r="F1051"/>
      <c r="G1051"/>
      <c r="H1051"/>
    </row>
    <row r="1052" spans="2:8" x14ac:dyDescent="0.25">
      <c r="B1052"/>
      <c r="C1052"/>
      <c r="D1052"/>
      <c r="E1052"/>
      <c r="F1052"/>
      <c r="G1052"/>
      <c r="H1052"/>
    </row>
    <row r="1053" spans="2:8" x14ac:dyDescent="0.25">
      <c r="B1053"/>
      <c r="C1053"/>
      <c r="D1053"/>
      <c r="E1053"/>
      <c r="F1053"/>
      <c r="G1053"/>
      <c r="H1053"/>
    </row>
    <row r="1054" spans="2:8" x14ac:dyDescent="0.25">
      <c r="B1054"/>
      <c r="C1054"/>
      <c r="D1054"/>
      <c r="E1054"/>
      <c r="F1054"/>
      <c r="G1054"/>
      <c r="H1054"/>
    </row>
    <row r="1055" spans="2:8" x14ac:dyDescent="0.25">
      <c r="B1055"/>
      <c r="C1055"/>
      <c r="D1055"/>
      <c r="E1055"/>
      <c r="F1055"/>
      <c r="G1055"/>
      <c r="H1055"/>
    </row>
    <row r="1056" spans="2:8" x14ac:dyDescent="0.25">
      <c r="B1056"/>
      <c r="C1056"/>
      <c r="D1056"/>
      <c r="E1056"/>
      <c r="F1056"/>
      <c r="G1056"/>
      <c r="H1056"/>
    </row>
    <row r="1057" spans="2:8" x14ac:dyDescent="0.25">
      <c r="B1057"/>
      <c r="C1057"/>
      <c r="D1057"/>
      <c r="E1057"/>
      <c r="F1057"/>
      <c r="G1057"/>
      <c r="H1057"/>
    </row>
    <row r="1058" spans="2:8" x14ac:dyDescent="0.25">
      <c r="B1058"/>
      <c r="C1058"/>
      <c r="D1058"/>
      <c r="E1058"/>
      <c r="F1058"/>
      <c r="G1058"/>
      <c r="H1058"/>
    </row>
    <row r="1059" spans="2:8" x14ac:dyDescent="0.25">
      <c r="B1059"/>
      <c r="C1059"/>
      <c r="D1059"/>
      <c r="E1059"/>
      <c r="F1059"/>
      <c r="G1059"/>
      <c r="H1059"/>
    </row>
    <row r="1060" spans="2:8" x14ac:dyDescent="0.25">
      <c r="B1060"/>
      <c r="C1060"/>
      <c r="D1060"/>
      <c r="E1060"/>
      <c r="F1060"/>
      <c r="G1060"/>
      <c r="H1060"/>
    </row>
    <row r="1061" spans="2:8" x14ac:dyDescent="0.25">
      <c r="B1061"/>
      <c r="C1061"/>
      <c r="D1061"/>
      <c r="E1061"/>
      <c r="F1061"/>
      <c r="G1061"/>
      <c r="H1061"/>
    </row>
    <row r="1062" spans="2:8" x14ac:dyDescent="0.25">
      <c r="B1062"/>
      <c r="C1062"/>
      <c r="D1062"/>
      <c r="E1062"/>
      <c r="F1062"/>
      <c r="G1062"/>
      <c r="H1062"/>
    </row>
    <row r="1063" spans="2:8" x14ac:dyDescent="0.25">
      <c r="B1063"/>
      <c r="C1063"/>
      <c r="D1063"/>
      <c r="E1063"/>
      <c r="F1063"/>
      <c r="G1063"/>
      <c r="H1063"/>
    </row>
    <row r="1064" spans="2:8" x14ac:dyDescent="0.25">
      <c r="B1064"/>
      <c r="C1064"/>
      <c r="D1064"/>
      <c r="E1064"/>
      <c r="F1064"/>
      <c r="G1064"/>
      <c r="H1064"/>
    </row>
    <row r="1065" spans="2:8" x14ac:dyDescent="0.25">
      <c r="B1065"/>
      <c r="C1065"/>
      <c r="D1065"/>
      <c r="E1065"/>
      <c r="F1065"/>
      <c r="G1065"/>
      <c r="H1065"/>
    </row>
    <row r="1066" spans="2:8" x14ac:dyDescent="0.25">
      <c r="B1066"/>
      <c r="C1066"/>
      <c r="D1066"/>
      <c r="E1066"/>
      <c r="F1066"/>
      <c r="G1066"/>
      <c r="H1066"/>
    </row>
    <row r="1067" spans="2:8" x14ac:dyDescent="0.25">
      <c r="B1067"/>
      <c r="C1067"/>
      <c r="D1067"/>
      <c r="E1067"/>
      <c r="F1067"/>
      <c r="G1067"/>
      <c r="H1067"/>
    </row>
    <row r="1068" spans="2:8" x14ac:dyDescent="0.25">
      <c r="B1068"/>
      <c r="C1068"/>
      <c r="D1068"/>
      <c r="E1068"/>
      <c r="F1068"/>
      <c r="G1068"/>
      <c r="H1068"/>
    </row>
    <row r="1069" spans="2:8" x14ac:dyDescent="0.25">
      <c r="B1069"/>
      <c r="C1069"/>
      <c r="D1069"/>
      <c r="E1069"/>
      <c r="F1069"/>
      <c r="G1069"/>
      <c r="H1069"/>
    </row>
    <row r="1070" spans="2:8" x14ac:dyDescent="0.25">
      <c r="B1070"/>
      <c r="C1070"/>
      <c r="D1070"/>
      <c r="E1070"/>
      <c r="F1070"/>
      <c r="G1070"/>
      <c r="H1070"/>
    </row>
    <row r="1071" spans="2:8" x14ac:dyDescent="0.25">
      <c r="B1071"/>
      <c r="C1071"/>
      <c r="D1071"/>
      <c r="E1071"/>
      <c r="F1071"/>
      <c r="G1071"/>
      <c r="H1071"/>
    </row>
    <row r="1072" spans="2:8" x14ac:dyDescent="0.25">
      <c r="B1072"/>
      <c r="C1072"/>
      <c r="D1072"/>
      <c r="E1072"/>
      <c r="F1072"/>
      <c r="G1072"/>
      <c r="H1072"/>
    </row>
    <row r="1073" spans="2:8" x14ac:dyDescent="0.25">
      <c r="B1073"/>
      <c r="C1073"/>
      <c r="D1073"/>
      <c r="E1073"/>
      <c r="F1073"/>
      <c r="G1073"/>
      <c r="H1073"/>
    </row>
    <row r="1074" spans="2:8" x14ac:dyDescent="0.25">
      <c r="B1074"/>
      <c r="C1074"/>
      <c r="D1074"/>
      <c r="E1074"/>
      <c r="F1074"/>
      <c r="G1074"/>
      <c r="H1074"/>
    </row>
    <row r="1075" spans="2:8" x14ac:dyDescent="0.25">
      <c r="B1075"/>
      <c r="C1075"/>
      <c r="D1075"/>
      <c r="E1075"/>
      <c r="F1075"/>
      <c r="G1075"/>
      <c r="H1075"/>
    </row>
    <row r="1076" spans="2:8" x14ac:dyDescent="0.25">
      <c r="B1076"/>
      <c r="C1076"/>
      <c r="D1076"/>
      <c r="E1076"/>
      <c r="F1076"/>
      <c r="G1076"/>
      <c r="H1076"/>
    </row>
    <row r="1077" spans="2:8" x14ac:dyDescent="0.25">
      <c r="B1077"/>
      <c r="C1077"/>
      <c r="D1077"/>
      <c r="E1077"/>
      <c r="F1077"/>
      <c r="G1077"/>
      <c r="H1077"/>
    </row>
    <row r="1078" spans="2:8" x14ac:dyDescent="0.25">
      <c r="B1078"/>
      <c r="C1078"/>
      <c r="D1078"/>
      <c r="E1078"/>
      <c r="F1078"/>
      <c r="G1078"/>
      <c r="H1078"/>
    </row>
    <row r="1079" spans="2:8" x14ac:dyDescent="0.25">
      <c r="B1079"/>
      <c r="C1079"/>
      <c r="D1079"/>
      <c r="E1079"/>
      <c r="F1079"/>
      <c r="G1079"/>
      <c r="H1079"/>
    </row>
    <row r="1080" spans="2:8" x14ac:dyDescent="0.25">
      <c r="B1080"/>
      <c r="C1080"/>
      <c r="D1080"/>
      <c r="E1080"/>
      <c r="F1080"/>
      <c r="G1080"/>
      <c r="H1080"/>
    </row>
    <row r="1081" spans="2:8" x14ac:dyDescent="0.25">
      <c r="B1081"/>
      <c r="C1081"/>
      <c r="D1081"/>
      <c r="E1081"/>
      <c r="F1081"/>
      <c r="G1081"/>
      <c r="H1081"/>
    </row>
    <row r="1082" spans="2:8" x14ac:dyDescent="0.25">
      <c r="B1082"/>
      <c r="C1082"/>
      <c r="D1082"/>
      <c r="E1082"/>
      <c r="F1082"/>
      <c r="G1082"/>
      <c r="H1082"/>
    </row>
    <row r="1083" spans="2:8" x14ac:dyDescent="0.25">
      <c r="B1083"/>
      <c r="C1083"/>
      <c r="D1083"/>
      <c r="E1083"/>
      <c r="F1083"/>
      <c r="G1083"/>
      <c r="H1083"/>
    </row>
    <row r="1084" spans="2:8" x14ac:dyDescent="0.25">
      <c r="B1084"/>
      <c r="C1084"/>
      <c r="D1084"/>
      <c r="E1084"/>
      <c r="F1084"/>
      <c r="G1084"/>
      <c r="H1084"/>
    </row>
    <row r="1085" spans="2:8" x14ac:dyDescent="0.25">
      <c r="B1085"/>
      <c r="C1085"/>
      <c r="D1085"/>
      <c r="E1085"/>
      <c r="F1085"/>
      <c r="G1085"/>
      <c r="H1085"/>
    </row>
    <row r="1086" spans="2:8" x14ac:dyDescent="0.25">
      <c r="B1086"/>
      <c r="C1086"/>
      <c r="D1086"/>
      <c r="E1086"/>
      <c r="F1086"/>
      <c r="G1086"/>
      <c r="H1086"/>
    </row>
    <row r="1087" spans="2:8" x14ac:dyDescent="0.25">
      <c r="B1087"/>
      <c r="C1087"/>
      <c r="D1087"/>
      <c r="E1087"/>
      <c r="F1087"/>
      <c r="G1087"/>
      <c r="H1087"/>
    </row>
    <row r="1088" spans="2:8" x14ac:dyDescent="0.25">
      <c r="B1088"/>
      <c r="C1088"/>
      <c r="D1088"/>
      <c r="E1088"/>
      <c r="F1088"/>
      <c r="G1088"/>
      <c r="H1088"/>
    </row>
    <row r="1089" spans="2:8" x14ac:dyDescent="0.25">
      <c r="B1089"/>
      <c r="C1089"/>
      <c r="D1089"/>
      <c r="E1089"/>
      <c r="F1089"/>
      <c r="G1089"/>
      <c r="H1089"/>
    </row>
    <row r="1090" spans="2:8" x14ac:dyDescent="0.25">
      <c r="B1090"/>
      <c r="C1090"/>
      <c r="D1090"/>
      <c r="E1090"/>
      <c r="F1090"/>
      <c r="G1090"/>
      <c r="H1090"/>
    </row>
    <row r="1091" spans="2:8" x14ac:dyDescent="0.25">
      <c r="B1091"/>
      <c r="C1091"/>
      <c r="D1091"/>
      <c r="E1091"/>
      <c r="F1091"/>
      <c r="G1091"/>
      <c r="H1091"/>
    </row>
    <row r="1092" spans="2:8" x14ac:dyDescent="0.25">
      <c r="B1092"/>
      <c r="C1092"/>
      <c r="D1092"/>
      <c r="E1092"/>
      <c r="F1092"/>
      <c r="G1092"/>
      <c r="H1092"/>
    </row>
    <row r="1093" spans="2:8" x14ac:dyDescent="0.25">
      <c r="B1093"/>
      <c r="C1093"/>
      <c r="D1093"/>
      <c r="E1093"/>
      <c r="F1093"/>
      <c r="G1093"/>
      <c r="H1093"/>
    </row>
    <row r="1094" spans="2:8" x14ac:dyDescent="0.25">
      <c r="B1094"/>
      <c r="C1094"/>
      <c r="D1094"/>
      <c r="E1094"/>
      <c r="F1094"/>
      <c r="G1094"/>
      <c r="H1094"/>
    </row>
    <row r="1095" spans="2:8" x14ac:dyDescent="0.25">
      <c r="B1095"/>
      <c r="C1095"/>
      <c r="D1095"/>
      <c r="E1095"/>
      <c r="F1095"/>
      <c r="G1095"/>
      <c r="H1095"/>
    </row>
    <row r="1096" spans="2:8" x14ac:dyDescent="0.25">
      <c r="B1096"/>
      <c r="C1096"/>
      <c r="D1096"/>
      <c r="E1096"/>
      <c r="F1096"/>
      <c r="G1096"/>
      <c r="H1096"/>
    </row>
    <row r="1097" spans="2:8" x14ac:dyDescent="0.25">
      <c r="B1097"/>
      <c r="C1097"/>
      <c r="D1097"/>
      <c r="E1097"/>
      <c r="F1097"/>
      <c r="G1097"/>
      <c r="H1097"/>
    </row>
    <row r="1098" spans="2:8" x14ac:dyDescent="0.25">
      <c r="B1098"/>
      <c r="C1098"/>
      <c r="D1098"/>
      <c r="E1098"/>
      <c r="F1098"/>
      <c r="G1098"/>
      <c r="H1098"/>
    </row>
    <row r="1099" spans="2:8" x14ac:dyDescent="0.25">
      <c r="B1099"/>
      <c r="C1099"/>
      <c r="D1099"/>
      <c r="E1099"/>
      <c r="F1099"/>
      <c r="G1099"/>
      <c r="H1099"/>
    </row>
    <row r="1100" spans="2:8" x14ac:dyDescent="0.25">
      <c r="B1100"/>
      <c r="C1100"/>
      <c r="D1100"/>
      <c r="E1100"/>
      <c r="F1100"/>
      <c r="G1100"/>
      <c r="H1100"/>
    </row>
  </sheetData>
  <autoFilter ref="B2:J66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B2:H767"/>
  <sheetViews>
    <sheetView workbookViewId="0">
      <selection activeCell="B33" sqref="B33"/>
    </sheetView>
  </sheetViews>
  <sheetFormatPr baseColWidth="10" defaultRowHeight="15" x14ac:dyDescent="0.25"/>
  <cols>
    <col min="3" max="3" width="57" bestFit="1" customWidth="1"/>
    <col min="4" max="5" width="14.85546875" bestFit="1" customWidth="1"/>
    <col min="6" max="6" width="14.5703125" customWidth="1"/>
    <col min="7" max="7" width="14.85546875" bestFit="1" customWidth="1"/>
  </cols>
  <sheetData>
    <row r="2" spans="2:7" s="441" customFormat="1" ht="21" x14ac:dyDescent="0.35">
      <c r="B2" s="441" t="s">
        <v>2063</v>
      </c>
    </row>
    <row r="4" spans="2:7" ht="21" x14ac:dyDescent="0.35">
      <c r="B4" s="440" t="s">
        <v>2091</v>
      </c>
    </row>
    <row r="6" spans="2:7" x14ac:dyDescent="0.25">
      <c r="B6" s="24" t="s">
        <v>2092</v>
      </c>
      <c r="C6" s="431" t="s">
        <v>776</v>
      </c>
      <c r="D6" s="24" t="s">
        <v>925</v>
      </c>
      <c r="E6" s="24" t="s">
        <v>975</v>
      </c>
      <c r="F6" s="24" t="s">
        <v>976</v>
      </c>
      <c r="G6" s="24" t="s">
        <v>977</v>
      </c>
    </row>
    <row r="7" spans="2:7" x14ac:dyDescent="0.25">
      <c r="B7" s="24">
        <v>500</v>
      </c>
      <c r="C7" s="24" t="e">
        <f>#REF!</f>
        <v>#REF!</v>
      </c>
      <c r="D7" s="438" t="e">
        <f>#REF!</f>
        <v>#REF!</v>
      </c>
      <c r="E7" s="438" t="e">
        <f>#REF!</f>
        <v>#REF!</v>
      </c>
      <c r="F7" s="438" t="e">
        <f>#REF!</f>
        <v>#REF!</v>
      </c>
      <c r="G7" s="438" t="e">
        <f>#REF!</f>
        <v>#REF!</v>
      </c>
    </row>
    <row r="8" spans="2:7" x14ac:dyDescent="0.25">
      <c r="B8" s="24">
        <v>500</v>
      </c>
      <c r="C8" s="24" t="e">
        <f>#REF!</f>
        <v>#REF!</v>
      </c>
      <c r="D8" s="438" t="e">
        <f>#REF!</f>
        <v>#REF!</v>
      </c>
      <c r="E8" s="438" t="e">
        <f>#REF!</f>
        <v>#REF!</v>
      </c>
      <c r="F8" s="438" t="e">
        <f>#REF!</f>
        <v>#REF!</v>
      </c>
      <c r="G8" s="438" t="e">
        <f>#REF!</f>
        <v>#REF!</v>
      </c>
    </row>
    <row r="9" spans="2:7" x14ac:dyDescent="0.25">
      <c r="B9" s="24">
        <v>500</v>
      </c>
      <c r="C9" s="24" t="e">
        <f>#REF!</f>
        <v>#REF!</v>
      </c>
      <c r="D9" s="438" t="e">
        <f>#REF!</f>
        <v>#REF!</v>
      </c>
      <c r="E9" s="438" t="e">
        <f>#REF!</f>
        <v>#REF!</v>
      </c>
      <c r="F9" s="438" t="e">
        <f>#REF!</f>
        <v>#REF!</v>
      </c>
      <c r="G9" s="438" t="e">
        <f>#REF!</f>
        <v>#REF!</v>
      </c>
    </row>
    <row r="10" spans="2:7" x14ac:dyDescent="0.25">
      <c r="B10" s="24">
        <v>500</v>
      </c>
      <c r="C10" s="24" t="e">
        <f>#REF!</f>
        <v>#REF!</v>
      </c>
      <c r="D10" s="438" t="e">
        <f>#REF!</f>
        <v>#REF!</v>
      </c>
      <c r="E10" s="438" t="e">
        <f>#REF!</f>
        <v>#REF!</v>
      </c>
      <c r="F10" s="438" t="e">
        <f>#REF!</f>
        <v>#REF!</v>
      </c>
      <c r="G10" s="438" t="e">
        <f>#REF!</f>
        <v>#REF!</v>
      </c>
    </row>
    <row r="11" spans="2:7" x14ac:dyDescent="0.25">
      <c r="B11" s="24">
        <v>500</v>
      </c>
      <c r="C11" s="24" t="e">
        <f>#REF!</f>
        <v>#REF!</v>
      </c>
      <c r="D11" s="438" t="e">
        <f>#REF!</f>
        <v>#REF!</v>
      </c>
      <c r="E11" s="438" t="e">
        <f>#REF!</f>
        <v>#REF!</v>
      </c>
      <c r="F11" s="438" t="e">
        <f>#REF!</f>
        <v>#REF!</v>
      </c>
      <c r="G11" s="438" t="e">
        <f>#REF!</f>
        <v>#REF!</v>
      </c>
    </row>
    <row r="12" spans="2:7" x14ac:dyDescent="0.25">
      <c r="B12" s="24">
        <v>500</v>
      </c>
      <c r="C12" s="24" t="e">
        <f>#REF!</f>
        <v>#REF!</v>
      </c>
      <c r="D12" s="438" t="e">
        <f>#REF!</f>
        <v>#REF!</v>
      </c>
      <c r="E12" s="438" t="e">
        <f>#REF!</f>
        <v>#REF!</v>
      </c>
      <c r="F12" s="438" t="e">
        <f>#REF!</f>
        <v>#REF!</v>
      </c>
      <c r="G12" s="438" t="e">
        <f>#REF!</f>
        <v>#REF!</v>
      </c>
    </row>
    <row r="13" spans="2:7" x14ac:dyDescent="0.25">
      <c r="B13" s="24">
        <v>500</v>
      </c>
      <c r="C13" s="24" t="e">
        <f>#REF!</f>
        <v>#REF!</v>
      </c>
      <c r="D13" s="438" t="e">
        <f>#REF!</f>
        <v>#REF!</v>
      </c>
      <c r="E13" s="438" t="e">
        <f>#REF!</f>
        <v>#REF!</v>
      </c>
      <c r="F13" s="438" t="e">
        <f>#REF!</f>
        <v>#REF!</v>
      </c>
      <c r="G13" s="438" t="e">
        <f>#REF!</f>
        <v>#REF!</v>
      </c>
    </row>
    <row r="14" spans="2:7" x14ac:dyDescent="0.25">
      <c r="B14" s="24">
        <v>500</v>
      </c>
      <c r="C14" s="24" t="e">
        <f>#REF!</f>
        <v>#REF!</v>
      </c>
      <c r="D14" s="438" t="e">
        <f>#REF!</f>
        <v>#REF!</v>
      </c>
      <c r="E14" s="438" t="e">
        <f>#REF!</f>
        <v>#REF!</v>
      </c>
      <c r="F14" s="438" t="e">
        <f>#REF!</f>
        <v>#REF!</v>
      </c>
      <c r="G14" s="438" t="e">
        <f>#REF!</f>
        <v>#REF!</v>
      </c>
    </row>
    <row r="15" spans="2:7" x14ac:dyDescent="0.25">
      <c r="B15" s="24">
        <v>230</v>
      </c>
      <c r="C15" s="24" t="e">
        <f>#REF!</f>
        <v>#REF!</v>
      </c>
      <c r="D15" s="438" t="e">
        <f>#REF!</f>
        <v>#REF!</v>
      </c>
      <c r="E15" s="438" t="e">
        <f>#REF!</f>
        <v>#REF!</v>
      </c>
      <c r="F15" s="438" t="e">
        <f>#REF!</f>
        <v>#REF!</v>
      </c>
      <c r="G15" s="438" t="e">
        <f>#REF!</f>
        <v>#REF!</v>
      </c>
    </row>
    <row r="16" spans="2:7" x14ac:dyDescent="0.25">
      <c r="B16" s="24">
        <v>230</v>
      </c>
      <c r="C16" s="24" t="e">
        <f>#REF!</f>
        <v>#REF!</v>
      </c>
      <c r="D16" s="438" t="e">
        <f>#REF!</f>
        <v>#REF!</v>
      </c>
      <c r="E16" s="438" t="e">
        <f>#REF!</f>
        <v>#REF!</v>
      </c>
      <c r="F16" s="438" t="e">
        <f>#REF!</f>
        <v>#REF!</v>
      </c>
      <c r="G16" s="438" t="e">
        <f>#REF!</f>
        <v>#REF!</v>
      </c>
    </row>
    <row r="17" spans="2:7" x14ac:dyDescent="0.25">
      <c r="B17" s="24">
        <v>230</v>
      </c>
      <c r="C17" s="24" t="e">
        <f>#REF!</f>
        <v>#REF!</v>
      </c>
      <c r="D17" s="438" t="e">
        <f>#REF!</f>
        <v>#REF!</v>
      </c>
      <c r="E17" s="438" t="e">
        <f>#REF!</f>
        <v>#REF!</v>
      </c>
      <c r="F17" s="438" t="e">
        <f>#REF!</f>
        <v>#REF!</v>
      </c>
      <c r="G17" s="438" t="e">
        <f>#REF!</f>
        <v>#REF!</v>
      </c>
    </row>
    <row r="18" spans="2:7" x14ac:dyDescent="0.25">
      <c r="B18" s="24">
        <v>230</v>
      </c>
      <c r="C18" s="24" t="e">
        <f>#REF!</f>
        <v>#REF!</v>
      </c>
      <c r="D18" s="438" t="e">
        <f>#REF!</f>
        <v>#REF!</v>
      </c>
      <c r="E18" s="438" t="e">
        <f>#REF!</f>
        <v>#REF!</v>
      </c>
      <c r="F18" s="438" t="e">
        <f>#REF!</f>
        <v>#REF!</v>
      </c>
      <c r="G18" s="438" t="e">
        <f>#REF!</f>
        <v>#REF!</v>
      </c>
    </row>
    <row r="19" spans="2:7" x14ac:dyDescent="0.25">
      <c r="B19" s="24">
        <v>230</v>
      </c>
      <c r="C19" s="24" t="e">
        <f>#REF!</f>
        <v>#REF!</v>
      </c>
      <c r="D19" s="438" t="e">
        <f>#REF!</f>
        <v>#REF!</v>
      </c>
      <c r="E19" s="438" t="e">
        <f>#REF!</f>
        <v>#REF!</v>
      </c>
      <c r="F19" s="438" t="e">
        <f>#REF!</f>
        <v>#REF!</v>
      </c>
      <c r="G19" s="438" t="e">
        <f>#REF!</f>
        <v>#REF!</v>
      </c>
    </row>
    <row r="20" spans="2:7" x14ac:dyDescent="0.25">
      <c r="B20" s="24">
        <v>230</v>
      </c>
      <c r="C20" s="24" t="e">
        <f>#REF!</f>
        <v>#REF!</v>
      </c>
      <c r="D20" s="438" t="e">
        <f>#REF!</f>
        <v>#REF!</v>
      </c>
      <c r="E20" s="438" t="e">
        <f>#REF!</f>
        <v>#REF!</v>
      </c>
      <c r="F20" s="438" t="e">
        <f>#REF!</f>
        <v>#REF!</v>
      </c>
      <c r="G20" s="438" t="e">
        <f>#REF!</f>
        <v>#REF!</v>
      </c>
    </row>
    <row r="21" spans="2:7" x14ac:dyDescent="0.25">
      <c r="B21" s="24">
        <v>230</v>
      </c>
      <c r="C21" s="24" t="e">
        <f>#REF!</f>
        <v>#REF!</v>
      </c>
      <c r="D21" s="438" t="e">
        <f>#REF!</f>
        <v>#REF!</v>
      </c>
      <c r="E21" s="438" t="e">
        <f>#REF!</f>
        <v>#REF!</v>
      </c>
      <c r="F21" s="438" t="e">
        <f>#REF!</f>
        <v>#REF!</v>
      </c>
      <c r="G21" s="438" t="e">
        <f>#REF!</f>
        <v>#REF!</v>
      </c>
    </row>
    <row r="22" spans="2:7" x14ac:dyDescent="0.25">
      <c r="B22" s="24">
        <v>230</v>
      </c>
      <c r="C22" s="24" t="e">
        <f>#REF!</f>
        <v>#REF!</v>
      </c>
      <c r="D22" s="438" t="e">
        <f>#REF!</f>
        <v>#REF!</v>
      </c>
      <c r="E22" s="438" t="e">
        <f>#REF!</f>
        <v>#REF!</v>
      </c>
      <c r="F22" s="438" t="e">
        <f>#REF!</f>
        <v>#REF!</v>
      </c>
      <c r="G22" s="438" t="e">
        <f>#REF!</f>
        <v>#REF!</v>
      </c>
    </row>
    <row r="23" spans="2:7" x14ac:dyDescent="0.25">
      <c r="B23" s="24">
        <v>230</v>
      </c>
      <c r="C23" s="24" t="e">
        <f>#REF!</f>
        <v>#REF!</v>
      </c>
      <c r="D23" s="438" t="e">
        <f>#REF!</f>
        <v>#REF!</v>
      </c>
      <c r="E23" s="438" t="e">
        <f>#REF!</f>
        <v>#REF!</v>
      </c>
      <c r="F23" s="438" t="e">
        <f>#REF!</f>
        <v>#REF!</v>
      </c>
      <c r="G23" s="438" t="e">
        <f>#REF!</f>
        <v>#REF!</v>
      </c>
    </row>
    <row r="24" spans="2:7" x14ac:dyDescent="0.25">
      <c r="B24" s="24">
        <v>230</v>
      </c>
      <c r="C24" s="24" t="e">
        <f>#REF!</f>
        <v>#REF!</v>
      </c>
      <c r="D24" s="438" t="e">
        <f>#REF!</f>
        <v>#REF!</v>
      </c>
      <c r="E24" s="438" t="e">
        <f>#REF!</f>
        <v>#REF!</v>
      </c>
      <c r="F24" s="438" t="e">
        <f>#REF!</f>
        <v>#REF!</v>
      </c>
      <c r="G24" s="438" t="e">
        <f>#REF!</f>
        <v>#REF!</v>
      </c>
    </row>
    <row r="25" spans="2:7" x14ac:dyDescent="0.25">
      <c r="B25" s="24">
        <v>230</v>
      </c>
      <c r="C25" s="24" t="e">
        <f>#REF!</f>
        <v>#REF!</v>
      </c>
      <c r="D25" s="438" t="e">
        <f>#REF!</f>
        <v>#REF!</v>
      </c>
      <c r="E25" s="438" t="e">
        <f>#REF!</f>
        <v>#REF!</v>
      </c>
      <c r="F25" s="438" t="e">
        <f>#REF!</f>
        <v>#REF!</v>
      </c>
      <c r="G25" s="438" t="e">
        <f>#REF!</f>
        <v>#REF!</v>
      </c>
    </row>
    <row r="26" spans="2:7" s="113" customFormat="1" x14ac:dyDescent="0.25">
      <c r="B26" s="24">
        <v>230</v>
      </c>
      <c r="C26" s="24" t="e">
        <f>#REF!</f>
        <v>#REF!</v>
      </c>
      <c r="D26" s="438" t="e">
        <f>#REF!</f>
        <v>#REF!</v>
      </c>
      <c r="E26" s="438" t="e">
        <f>#REF!</f>
        <v>#REF!</v>
      </c>
      <c r="F26" s="438" t="e">
        <f>#REF!</f>
        <v>#REF!</v>
      </c>
      <c r="G26" s="438" t="e">
        <f>#REF!</f>
        <v>#REF!</v>
      </c>
    </row>
    <row r="27" spans="2:7" s="113" customFormat="1" x14ac:dyDescent="0.25">
      <c r="B27" s="24">
        <v>230</v>
      </c>
      <c r="C27" s="24" t="e">
        <f>#REF!</f>
        <v>#REF!</v>
      </c>
      <c r="D27" s="438" t="e">
        <f>#REF!</f>
        <v>#REF!</v>
      </c>
      <c r="E27" s="438" t="e">
        <f>#REF!</f>
        <v>#REF!</v>
      </c>
      <c r="F27" s="438" t="e">
        <f>#REF!</f>
        <v>#REF!</v>
      </c>
      <c r="G27" s="438" t="e">
        <f>#REF!</f>
        <v>#REF!</v>
      </c>
    </row>
    <row r="28" spans="2:7" s="113" customFormat="1" x14ac:dyDescent="0.25">
      <c r="B28" s="24">
        <v>230</v>
      </c>
      <c r="C28" s="24" t="e">
        <f>#REF!</f>
        <v>#REF!</v>
      </c>
      <c r="D28" s="438" t="e">
        <f>#REF!</f>
        <v>#REF!</v>
      </c>
      <c r="E28" s="438" t="e">
        <f>#REF!</f>
        <v>#REF!</v>
      </c>
      <c r="F28" s="438" t="e">
        <f>#REF!</f>
        <v>#REF!</v>
      </c>
      <c r="G28" s="438" t="e">
        <f>#REF!</f>
        <v>#REF!</v>
      </c>
    </row>
    <row r="29" spans="2:7" x14ac:dyDescent="0.25">
      <c r="B29" s="24" t="s">
        <v>1871</v>
      </c>
      <c r="C29" s="24" t="str">
        <f>'ObCi SE 4'!C384</f>
        <v>ADECUACION DEL TERRENO e = 1,0 m</v>
      </c>
      <c r="D29" s="438">
        <f>'ObCi SE 4'!D384</f>
        <v>12739.967694603445</v>
      </c>
      <c r="E29" s="438">
        <f>'ObCi SE 4'!E384</f>
        <v>30982.958377880186</v>
      </c>
      <c r="F29" s="438">
        <f>'ObCi SE 4'!F384</f>
        <v>2269.7393442144412</v>
      </c>
      <c r="G29" s="438">
        <f>'ObCi SE 4'!G384</f>
        <v>45992.665416698073</v>
      </c>
    </row>
    <row r="30" spans="2:7" x14ac:dyDescent="0.25">
      <c r="B30" s="24" t="s">
        <v>1871</v>
      </c>
      <c r="C30" s="24" t="str">
        <f>'ObCi SE 4'!C385</f>
        <v>Dispositivo de Protección contra Sobretensiones (DPS) - N4</v>
      </c>
      <c r="D30" s="438">
        <f>'ObCi SE 4'!D385</f>
        <v>37212.800333400133</v>
      </c>
      <c r="E30" s="438">
        <f>'ObCi SE 4'!E385</f>
        <v>1268927.1106700336</v>
      </c>
      <c r="F30" s="438">
        <f>'ObCi SE 4'!F385</f>
        <v>231262.09285138591</v>
      </c>
      <c r="G30" s="438">
        <f>'ObCi SE 4'!G385</f>
        <v>1537402.0038548196</v>
      </c>
    </row>
    <row r="31" spans="2:7" x14ac:dyDescent="0.25">
      <c r="B31" s="24" t="s">
        <v>1871</v>
      </c>
      <c r="C31" s="24" t="str">
        <f>'ObCi SE 4'!C386</f>
        <v>Seccionador Tripolar - N4</v>
      </c>
      <c r="D31" s="438">
        <f>'ObCi SE 4'!D386</f>
        <v>88900.939143257885</v>
      </c>
      <c r="E31" s="438">
        <f>'ObCi SE 4'!E386</f>
        <v>2387938.1325164549</v>
      </c>
      <c r="F31" s="438">
        <f>'ObCi SE 4'!F386</f>
        <v>272247.80009093788</v>
      </c>
      <c r="G31" s="438">
        <f>'ObCi SE 4'!G386</f>
        <v>2749086.8717506505</v>
      </c>
    </row>
    <row r="32" spans="2:7" x14ac:dyDescent="0.25">
      <c r="B32" s="24" t="s">
        <v>1871</v>
      </c>
      <c r="C32" s="24" t="str">
        <f>'ObCi SE 4'!C387</f>
        <v>Transformador de corriente - N4</v>
      </c>
      <c r="D32" s="438">
        <f>'ObCi SE 4'!D387</f>
        <v>106495.63295211384</v>
      </c>
      <c r="E32" s="438">
        <f>'ObCi SE 4'!E387</f>
        <v>1516674.5720056731</v>
      </c>
      <c r="F32" s="438">
        <f>'ObCi SE 4'!F387</f>
        <v>215074.75806197937</v>
      </c>
      <c r="G32" s="438">
        <f>'ObCi SE 4'!G387</f>
        <v>1838244.9630197664</v>
      </c>
    </row>
    <row r="33" spans="2:7" x14ac:dyDescent="0.25">
      <c r="B33" s="24" t="s">
        <v>1871</v>
      </c>
      <c r="C33" s="24" t="str">
        <f>'ObCi SE 4'!C388</f>
        <v>Transformador de tensión - N4</v>
      </c>
      <c r="D33" s="438">
        <f>'ObCi SE 4'!D388</f>
        <v>106495.63295211384</v>
      </c>
      <c r="E33" s="438">
        <f>'ObCi SE 4'!E388</f>
        <v>1516674.5720056731</v>
      </c>
      <c r="F33" s="438">
        <f>'ObCi SE 4'!F388</f>
        <v>215074.75806197937</v>
      </c>
      <c r="G33" s="438">
        <f>'ObCi SE 4'!G388</f>
        <v>1838244.9630197664</v>
      </c>
    </row>
    <row r="34" spans="2:7" x14ac:dyDescent="0.25">
      <c r="B34" s="24" t="s">
        <v>1871</v>
      </c>
      <c r="C34" s="24" t="str">
        <f>'ObCi SE 4'!C389</f>
        <v>Interruptor - N4</v>
      </c>
      <c r="D34" s="438">
        <f>'ObCi SE 4'!D389</f>
        <v>169908.82160689242</v>
      </c>
      <c r="E34" s="438">
        <f>'ObCi SE 4'!E389</f>
        <v>2545718.8237620001</v>
      </c>
      <c r="F34" s="438">
        <f>'ObCi SE 4'!F389</f>
        <v>203093.5921763673</v>
      </c>
      <c r="G34" s="438">
        <f>'ObCi SE 4'!G389</f>
        <v>2918721.2375452602</v>
      </c>
    </row>
    <row r="35" spans="2:7" x14ac:dyDescent="0.25">
      <c r="B35" s="24" t="s">
        <v>1871</v>
      </c>
      <c r="C35" s="24" t="str">
        <f>'ObCi SE 4'!C390</f>
        <v>PÓRTICO EN ACERO - N4</v>
      </c>
      <c r="D35" s="438">
        <f>'ObCi SE 4'!D390</f>
        <v>168780.02363935087</v>
      </c>
      <c r="E35" s="438">
        <f>'ObCi SE 4'!E390</f>
        <v>3687294.2728460222</v>
      </c>
      <c r="F35" s="438">
        <f>'ObCi SE 4'!F390</f>
        <v>264881.68633716297</v>
      </c>
      <c r="G35" s="438">
        <f>'ObCi SE 4'!G390</f>
        <v>4120955.9828225356</v>
      </c>
    </row>
    <row r="36" spans="2:7" x14ac:dyDescent="0.25">
      <c r="B36" s="24" t="s">
        <v>1871</v>
      </c>
      <c r="C36" s="24" t="str">
        <f>'ObCi SE 4'!C391</f>
        <v>Seccionador Tripolar con Cuchilla de Puesta a Tierra - N4</v>
      </c>
      <c r="D36" s="438">
        <f>'ObCi SE 4'!D391</f>
        <v>68291.554814666422</v>
      </c>
      <c r="E36" s="438">
        <f>'ObCi SE 4'!E391</f>
        <v>3287142.4215753926</v>
      </c>
      <c r="F36" s="438">
        <f>'ObCi SE 4'!F391</f>
        <v>253387.12567814358</v>
      </c>
      <c r="G36" s="438">
        <f>'ObCi SE 4'!G391</f>
        <v>3608821.1020682026</v>
      </c>
    </row>
    <row r="37" spans="2:7" x14ac:dyDescent="0.25">
      <c r="B37" s="24" t="s">
        <v>1871</v>
      </c>
      <c r="C37" s="24" t="str">
        <f>'ObCi SE 4'!C392</f>
        <v>Aislador Poste - N4</v>
      </c>
      <c r="D37" s="438">
        <f>'ObCi SE 4'!D392</f>
        <v>29486.674285714289</v>
      </c>
      <c r="E37" s="438">
        <f>'ObCi SE 4'!E392</f>
        <v>1261902.0223896583</v>
      </c>
      <c r="F37" s="438">
        <f>'ObCi SE 4'!F392</f>
        <v>289209.73807860148</v>
      </c>
      <c r="G37" s="438">
        <f>'ObCi SE 4'!G392</f>
        <v>1580598.434753974</v>
      </c>
    </row>
    <row r="38" spans="2:7" x14ac:dyDescent="0.25">
      <c r="B38" s="24" t="s">
        <v>1871</v>
      </c>
      <c r="C38" s="24" t="str">
        <f>'ObCi SE 4'!C393</f>
        <v>campo genérico móvil encapsulado - n4</v>
      </c>
      <c r="D38" s="438">
        <f>'ObCi SE 4'!D393</f>
        <v>3298515.010218394</v>
      </c>
      <c r="E38" s="438">
        <f>'ObCi SE 4'!E393</f>
        <v>31429349.502531271</v>
      </c>
      <c r="F38" s="438">
        <f>'ObCi SE 4'!F393</f>
        <v>14023546.242531594</v>
      </c>
      <c r="G38" s="438">
        <f>'ObCi SE 4'!G393</f>
        <v>48751410.755281255</v>
      </c>
    </row>
    <row r="39" spans="2:7" x14ac:dyDescent="0.25">
      <c r="B39" s="24" t="s">
        <v>1871</v>
      </c>
      <c r="C39" s="24" t="e">
        <f>'ObCi SE 4'!#REF!</f>
        <v>#REF!</v>
      </c>
      <c r="D39" s="438" t="e">
        <f>'ObCi SE 4'!#REF!</f>
        <v>#REF!</v>
      </c>
      <c r="E39" s="438" t="e">
        <f>'ObCi SE 4'!#REF!</f>
        <v>#REF!</v>
      </c>
      <c r="F39" s="438" t="e">
        <f>'ObCi SE 4'!#REF!</f>
        <v>#REF!</v>
      </c>
      <c r="G39" s="438" t="e">
        <f>'ObCi SE 4'!#REF!</f>
        <v>#REF!</v>
      </c>
    </row>
    <row r="40" spans="2:7" s="113" customFormat="1" x14ac:dyDescent="0.25">
      <c r="B40" s="24" t="s">
        <v>1871</v>
      </c>
      <c r="C40" s="24" t="str">
        <f>'ObCi SE 4'!C394</f>
        <v>Interruptor  de acople- N4</v>
      </c>
      <c r="D40" s="438">
        <f>'ObCi SE 4'!D394</f>
        <v>169908.82160689242</v>
      </c>
      <c r="E40" s="438">
        <f>'ObCi SE 4'!E394</f>
        <v>2545718.8237620001</v>
      </c>
      <c r="F40" s="438">
        <f>'ObCi SE 4'!F394</f>
        <v>203093.5921763673</v>
      </c>
      <c r="G40" s="438">
        <f>'ObCi SE 4'!G394</f>
        <v>2918721.2375452602</v>
      </c>
    </row>
    <row r="41" spans="2:7" s="113" customFormat="1" x14ac:dyDescent="0.25">
      <c r="B41" s="24" t="s">
        <v>1871</v>
      </c>
      <c r="C41" s="24" t="str">
        <f>'ObCi SE 4'!C395</f>
        <v>Seccionador Tripolar de acople - N4</v>
      </c>
      <c r="D41" s="438">
        <f>'ObCi SE 4'!D395</f>
        <v>88900.939143257885</v>
      </c>
      <c r="E41" s="438">
        <f>'ObCi SE 4'!E395</f>
        <v>2387938.1325164549</v>
      </c>
      <c r="F41" s="438">
        <f>'ObCi SE 4'!F395</f>
        <v>272247.80009093788</v>
      </c>
      <c r="G41" s="438">
        <f>'ObCi SE 4'!G395</f>
        <v>2749086.8717506505</v>
      </c>
    </row>
    <row r="42" spans="2:7" s="113" customFormat="1" x14ac:dyDescent="0.25">
      <c r="B42" s="24" t="s">
        <v>1871</v>
      </c>
      <c r="C42" s="24" t="str">
        <f>'ObCi SE 4'!C396</f>
        <v>Transformador de corriente de acople- N4</v>
      </c>
      <c r="D42" s="438">
        <f>'ObCi SE 4'!D396</f>
        <v>106495.63295211384</v>
      </c>
      <c r="E42" s="438">
        <f>'ObCi SE 4'!E396</f>
        <v>1516674.5720056731</v>
      </c>
      <c r="F42" s="438">
        <f>'ObCi SE 4'!F396</f>
        <v>215074.75806197937</v>
      </c>
      <c r="G42" s="438">
        <f>'ObCi SE 4'!G396</f>
        <v>1838244.9630197664</v>
      </c>
    </row>
    <row r="43" spans="2:7" s="113" customFormat="1" x14ac:dyDescent="0.25">
      <c r="B43" s="24" t="s">
        <v>1871</v>
      </c>
      <c r="C43" s="24" t="str">
        <f>'ObCi SE 4'!C397</f>
        <v>Transformador de corriente 6 nucleos- N4</v>
      </c>
      <c r="D43" s="438">
        <f>'ObCi SE 4'!D397</f>
        <v>106495.63295211384</v>
      </c>
      <c r="E43" s="438">
        <f>'ObCi SE 4'!E397</f>
        <v>1516674.5720056731</v>
      </c>
      <c r="F43" s="438">
        <f>'ObCi SE 4'!F397</f>
        <v>215074.75806197937</v>
      </c>
      <c r="G43" s="438">
        <f>'ObCi SE 4'!G397</f>
        <v>1838244.9630197664</v>
      </c>
    </row>
    <row r="44" spans="2:7" s="113" customFormat="1" x14ac:dyDescent="0.25">
      <c r="B44" s="24" t="s">
        <v>1872</v>
      </c>
      <c r="C44" s="24" t="str">
        <f>'ObCi SE 3'!D336</f>
        <v>PÓRTICO EN ACERO - N3</v>
      </c>
      <c r="D44" s="438">
        <f>'ObCi SE 3'!E336</f>
        <v>38782.612029653385</v>
      </c>
      <c r="E44" s="438">
        <f>'ObCi SE 3'!F336</f>
        <v>3543199.7358893058</v>
      </c>
      <c r="F44" s="438">
        <f>'ObCi SE 3'!G336</f>
        <v>701157.54647718975</v>
      </c>
      <c r="G44" s="438">
        <f>'ObCi SE 3'!H336</f>
        <v>4283139.8943961486</v>
      </c>
    </row>
    <row r="45" spans="2:7" s="113" customFormat="1" x14ac:dyDescent="0.25">
      <c r="B45" s="24" t="s">
        <v>1872</v>
      </c>
      <c r="C45" s="24" t="str">
        <f>'ObCi SE 3'!D337</f>
        <v>INTERRUPTOR - N3</v>
      </c>
      <c r="D45" s="438">
        <f>'ObCi SE 3'!E337</f>
        <v>37673.486002805053</v>
      </c>
      <c r="E45" s="438">
        <f>'ObCi SE 3'!F337</f>
        <v>1878808.1375949606</v>
      </c>
      <c r="F45" s="438">
        <f>'ObCi SE 3'!G337</f>
        <v>481724.41459763655</v>
      </c>
      <c r="G45" s="438">
        <f>'ObCi SE 3'!H337</f>
        <v>2398206.0381954024</v>
      </c>
    </row>
    <row r="46" spans="2:7" s="113" customFormat="1" x14ac:dyDescent="0.25">
      <c r="B46" s="24" t="s">
        <v>1872</v>
      </c>
      <c r="C46" s="24" t="str">
        <f>'ObCi SE 3'!D338</f>
        <v>TRANSFORMADOR DE CORRIENTE - N3</v>
      </c>
      <c r="D46" s="438">
        <f>'ObCi SE 3'!E338</f>
        <v>10202.676213985171</v>
      </c>
      <c r="E46" s="438">
        <f>'ObCi SE 3'!F338</f>
        <v>1860533.8411976662</v>
      </c>
      <c r="F46" s="438">
        <f>'ObCi SE 3'!G338</f>
        <v>155890.77601319877</v>
      </c>
      <c r="G46" s="438">
        <f>'ObCi SE 3'!H338</f>
        <v>2026627.2934248501</v>
      </c>
    </row>
    <row r="47" spans="2:7" s="113" customFormat="1" x14ac:dyDescent="0.25">
      <c r="B47" s="24" t="s">
        <v>1872</v>
      </c>
      <c r="C47" s="24" t="str">
        <f>'ObCi SE 3'!D339</f>
        <v>TRANSFORMADOR DE TENSIÓN - N3</v>
      </c>
      <c r="D47" s="438">
        <f>'ObCi SE 3'!E339</f>
        <v>10202.676213985171</v>
      </c>
      <c r="E47" s="438">
        <f>'ObCi SE 3'!F339</f>
        <v>1860533.8411976662</v>
      </c>
      <c r="F47" s="438">
        <f>'ObCi SE 3'!G339</f>
        <v>155890.77601319877</v>
      </c>
      <c r="G47" s="438">
        <f>'ObCi SE 3'!H339</f>
        <v>2026627.2934248501</v>
      </c>
    </row>
    <row r="48" spans="2:7" s="113" customFormat="1" x14ac:dyDescent="0.25">
      <c r="B48" s="24" t="s">
        <v>1872</v>
      </c>
      <c r="C48" s="24" t="str">
        <f>'ObCi SE 3'!D340</f>
        <v>SECCIONADOR TRIPOLAR - N3</v>
      </c>
      <c r="D48" s="438">
        <f>'ObCi SE 3'!E340</f>
        <v>38782.612029653385</v>
      </c>
      <c r="E48" s="438">
        <f>'ObCi SE 3'!F340</f>
        <v>2658111.7070471747</v>
      </c>
      <c r="F48" s="438">
        <f>'ObCi SE 3'!G340</f>
        <v>562083.4225836707</v>
      </c>
      <c r="G48" s="438">
        <f>'ObCi SE 3'!H340</f>
        <v>3258977.741660499</v>
      </c>
    </row>
    <row r="49" spans="2:7" s="113" customFormat="1" x14ac:dyDescent="0.25">
      <c r="B49" s="24" t="s">
        <v>1872</v>
      </c>
      <c r="C49" s="24" t="str">
        <f>'ObCi SE 3'!D341</f>
        <v>SECCIONADOR TRIPOLAR CON CUCHILLA DE PUESTA A TIERRA - N3</v>
      </c>
      <c r="D49" s="438">
        <f>'ObCi SE 3'!E341</f>
        <v>45067.659515127234</v>
      </c>
      <c r="E49" s="438">
        <f>'ObCi SE 3'!F341</f>
        <v>2658111.7070471747</v>
      </c>
      <c r="F49" s="438">
        <f>'ObCi SE 3'!G341</f>
        <v>562083.4225836707</v>
      </c>
      <c r="G49" s="438">
        <f>'ObCi SE 3'!H341</f>
        <v>3265262.7891459726</v>
      </c>
    </row>
    <row r="50" spans="2:7" s="113" customFormat="1" x14ac:dyDescent="0.25">
      <c r="B50" s="24" t="s">
        <v>1872</v>
      </c>
      <c r="C50" s="24" t="str">
        <f>'ObCi SE 3'!D342</f>
        <v>MÓDULO GENÉRICO ENCAPSULADO  - N3</v>
      </c>
      <c r="D50" s="438">
        <f>'ObCi SE 3'!E342</f>
        <v>1343896.1945902626</v>
      </c>
      <c r="E50" s="438">
        <f>'ObCi SE 3'!F342</f>
        <v>12028158.743240003</v>
      </c>
      <c r="F50" s="438">
        <f>'ObCi SE 3'!G342</f>
        <v>4818103.5715652462</v>
      </c>
      <c r="G50" s="438">
        <f>'ObCi SE 3'!H342</f>
        <v>18190158.50939551</v>
      </c>
    </row>
    <row r="51" spans="2:7" s="113" customFormat="1" x14ac:dyDescent="0.25">
      <c r="B51" s="24" t="s">
        <v>1872</v>
      </c>
      <c r="C51" s="24" t="str">
        <f>'ObCi SE 3'!D343</f>
        <v>POSTE EN CONCRETO PARA SUBESTACIONES</v>
      </c>
      <c r="D51" s="438">
        <f>'ObCi SE 3'!E343</f>
        <v>32613.635872570634</v>
      </c>
      <c r="E51" s="438">
        <f>'ObCi SE 3'!F343</f>
        <v>2056809.5911451397</v>
      </c>
      <c r="F51" s="438">
        <f>'ObCi SE 3'!G343</f>
        <v>171834.53800666647</v>
      </c>
      <c r="G51" s="438">
        <f>'ObCi SE 3'!H343</f>
        <v>2261257.7650243766</v>
      </c>
    </row>
    <row r="52" spans="2:7" s="113" customFormat="1" x14ac:dyDescent="0.25">
      <c r="B52" s="24" t="s">
        <v>1872</v>
      </c>
      <c r="C52" s="24" t="str">
        <f>'ObCi SE 3'!D344</f>
        <v>DISPOSITIVO DE PROTECCIÓN CONTRA SOBRETENSIONES (DPS) - N3</v>
      </c>
      <c r="D52" s="438">
        <f>'ObCi SE 3'!E344</f>
        <v>9801.2413752754946</v>
      </c>
      <c r="E52" s="438">
        <f>'ObCi SE 3'!F344</f>
        <v>1485629.2348015772</v>
      </c>
      <c r="F52" s="438">
        <f>'ObCi SE 3'!G344</f>
        <v>157007.28286784573</v>
      </c>
      <c r="G52" s="438">
        <f>'ObCi SE 3'!H344</f>
        <v>1652437.7590446984</v>
      </c>
    </row>
    <row r="53" spans="2:7" s="113" customFormat="1" x14ac:dyDescent="0.25">
      <c r="B53" s="24" t="s">
        <v>1973</v>
      </c>
      <c r="C53" s="24" t="str">
        <f>'ObCi SE 2'!D84</f>
        <v>INTERRUPTOR - N2</v>
      </c>
      <c r="D53" s="438">
        <f>'ObCi SE 2'!E84</f>
        <v>34122.12418877615</v>
      </c>
      <c r="E53" s="438">
        <f>'ObCi SE 2'!F84</f>
        <v>1637475.3282933477</v>
      </c>
      <c r="F53" s="438">
        <f>'ObCi SE 2'!G84</f>
        <v>436313.75918974308</v>
      </c>
      <c r="G53" s="438">
        <f>'ObCi SE 2'!H84</f>
        <v>2107911.2116718669</v>
      </c>
    </row>
    <row r="54" spans="2:7" s="113" customFormat="1" x14ac:dyDescent="0.25">
      <c r="B54" s="24" t="s">
        <v>1973</v>
      </c>
      <c r="C54" s="24" t="str">
        <f>'ObCi SE 2'!D85</f>
        <v>TRANSFORMADOR DE CORRIENTE - N2</v>
      </c>
      <c r="D54" s="438">
        <f>'ObCi SE 2'!E85</f>
        <v>42270</v>
      </c>
      <c r="E54" s="438">
        <f>'ObCi SE 2'!F85</f>
        <v>567465.05907676555</v>
      </c>
      <c r="F54" s="438">
        <f>'ObCi SE 2'!G85</f>
        <v>48026.105796090895</v>
      </c>
      <c r="G54" s="438">
        <f>'ObCi SE 2'!H85</f>
        <v>657761.16487285646</v>
      </c>
    </row>
    <row r="55" spans="2:7" x14ac:dyDescent="0.25">
      <c r="B55" s="24" t="s">
        <v>1973</v>
      </c>
      <c r="C55" s="24" t="str">
        <f>'ObCi SE 2'!D86</f>
        <v>SECCIONADOR TRIPOLAR - N2</v>
      </c>
      <c r="D55" s="438">
        <f>'ObCi SE 2'!E86</f>
        <v>84540</v>
      </c>
      <c r="E55" s="438">
        <f>'ObCi SE 2'!F86</f>
        <v>2190240.3179066139</v>
      </c>
      <c r="F55" s="438">
        <f>'ObCi SE 2'!G86</f>
        <v>475841.00918980106</v>
      </c>
      <c r="G55" s="438">
        <f>'ObCi SE 2'!H86</f>
        <v>2750621.3270964148</v>
      </c>
    </row>
    <row r="56" spans="2:7" x14ac:dyDescent="0.25">
      <c r="B56" s="24" t="s">
        <v>1973</v>
      </c>
      <c r="C56" s="24" t="str">
        <f>'ObCi SE 2'!D87</f>
        <v>PÓRTICO EN ACERO - N2</v>
      </c>
      <c r="D56" s="438">
        <f>'ObCi SE 2'!E87</f>
        <v>84540</v>
      </c>
      <c r="E56" s="438">
        <f>'ObCi SE 2'!F87</f>
        <v>2939526.2138153464</v>
      </c>
      <c r="F56" s="438">
        <f>'ObCi SE 2'!G87</f>
        <v>593576.50681663002</v>
      </c>
      <c r="G56" s="438">
        <f>'ObCi SE 2'!H87</f>
        <v>3617642.7206319766</v>
      </c>
    </row>
    <row r="57" spans="2:7" s="113" customFormat="1" x14ac:dyDescent="0.25">
      <c r="B57" s="24" t="s">
        <v>1973</v>
      </c>
      <c r="C57" s="24" t="str">
        <f>'ObCi SE 2'!D88</f>
        <v>SECCIONADOR TRIPOLAR CON CUCHILLA DE PUESTA A TIERRA - N2</v>
      </c>
      <c r="D57" s="438">
        <f>'ObCi SE 2'!E88</f>
        <v>84540</v>
      </c>
      <c r="E57" s="438">
        <f>'ObCi SE 2'!F88</f>
        <v>2190240.3179066139</v>
      </c>
      <c r="F57" s="438">
        <f>'ObCi SE 2'!G88</f>
        <v>475841.00918980106</v>
      </c>
      <c r="G57" s="438">
        <f>'ObCi SE 2'!H88</f>
        <v>2750621.3270964148</v>
      </c>
    </row>
    <row r="58" spans="2:7" s="113" customFormat="1" x14ac:dyDescent="0.25">
      <c r="B58" s="24" t="s">
        <v>1973</v>
      </c>
      <c r="C58" s="24" t="str">
        <f>'ObCi SE 2'!D89</f>
        <v>DISPOSITIVO DE PROTECCIÓN CONTRA SOBRETENSIONES (DPS) - N2</v>
      </c>
      <c r="D58" s="438">
        <f>'ObCi SE 2'!E89</f>
        <v>6039.0417863100583</v>
      </c>
      <c r="E58" s="438">
        <f>'ObCi SE 2'!F89</f>
        <v>919714.95309059136</v>
      </c>
      <c r="F58" s="438">
        <f>'ObCi SE 2'!G89</f>
        <v>96740.148078158338</v>
      </c>
      <c r="G58" s="438">
        <f>'ObCi SE 2'!H89</f>
        <v>1022494.1429550598</v>
      </c>
    </row>
    <row r="59" spans="2:7" s="113" customFormat="1" x14ac:dyDescent="0.25">
      <c r="B59" s="24" t="s">
        <v>1973</v>
      </c>
      <c r="C59" s="24" t="str">
        <f>'ObCi SE 2'!D90</f>
        <v>TRANSFORMADOR DE TENSIÓN - N2</v>
      </c>
      <c r="D59" s="438">
        <f>'ObCi SE 2'!E90</f>
        <v>84540</v>
      </c>
      <c r="E59" s="438">
        <f>'ObCi SE 2'!F90</f>
        <v>1139890.3552541134</v>
      </c>
      <c r="F59" s="438">
        <f>'ObCi SE 2'!G90</f>
        <v>96052.211592181789</v>
      </c>
      <c r="G59" s="438">
        <f>'ObCi SE 2'!H90</f>
        <v>1320482.5668462953</v>
      </c>
    </row>
    <row r="60" spans="2:7" s="113" customFormat="1" x14ac:dyDescent="0.25">
      <c r="B60" s="24" t="s">
        <v>1973</v>
      </c>
      <c r="C60" s="24" t="str">
        <f>'ObCi SE 2'!D91</f>
        <v>POSTE EN CONCRETO PARA SUBESTACIONES</v>
      </c>
      <c r="D60" s="438">
        <f>'ObCi SE 2'!E91</f>
        <v>20094.914745676149</v>
      </c>
      <c r="E60" s="438">
        <f>'ObCi SE 2'!F91</f>
        <v>1271109.407598224</v>
      </c>
      <c r="F60" s="438">
        <f>'ObCi SE 2'!G91</f>
        <v>64668.280903911735</v>
      </c>
      <c r="G60" s="438">
        <f>'ObCi SE 2'!H91</f>
        <v>1355872.6032478118</v>
      </c>
    </row>
    <row r="61" spans="2:7" s="113" customFormat="1" x14ac:dyDescent="0.25"/>
    <row r="62" spans="2:7" s="113" customFormat="1" x14ac:dyDescent="0.25"/>
    <row r="63" spans="2:7" ht="21" x14ac:dyDescent="0.35">
      <c r="B63" s="440" t="s">
        <v>2093</v>
      </c>
    </row>
    <row r="64" spans="2:7" s="113" customFormat="1" x14ac:dyDescent="0.25">
      <c r="B64" s="120"/>
    </row>
    <row r="65" spans="2:7" x14ac:dyDescent="0.25">
      <c r="B65" s="24" t="s">
        <v>2092</v>
      </c>
      <c r="C65" s="431" t="s">
        <v>776</v>
      </c>
      <c r="D65" s="24" t="s">
        <v>925</v>
      </c>
      <c r="E65" s="24" t="s">
        <v>975</v>
      </c>
      <c r="F65" s="24" t="s">
        <v>976</v>
      </c>
      <c r="G65" s="24" t="s">
        <v>977</v>
      </c>
    </row>
    <row r="66" spans="2:7" x14ac:dyDescent="0.25">
      <c r="B66" s="24">
        <v>500</v>
      </c>
      <c r="C66" s="24" t="e">
        <f>#REF!</f>
        <v>#REF!</v>
      </c>
      <c r="D66" s="438" t="e">
        <f>#REF!</f>
        <v>#REF!</v>
      </c>
      <c r="E66" s="438" t="e">
        <f>#REF!</f>
        <v>#REF!</v>
      </c>
      <c r="F66" s="438" t="e">
        <f>#REF!</f>
        <v>#REF!</v>
      </c>
      <c r="G66" s="438" t="e">
        <f>#REF!</f>
        <v>#REF!</v>
      </c>
    </row>
    <row r="67" spans="2:7" x14ac:dyDescent="0.25">
      <c r="B67" s="24">
        <v>500</v>
      </c>
      <c r="C67" s="24" t="e">
        <f>#REF!</f>
        <v>#REF!</v>
      </c>
      <c r="D67" s="438" t="e">
        <f>#REF!</f>
        <v>#REF!</v>
      </c>
      <c r="E67" s="438" t="e">
        <f>#REF!</f>
        <v>#REF!</v>
      </c>
      <c r="F67" s="438" t="e">
        <f>#REF!</f>
        <v>#REF!</v>
      </c>
      <c r="G67" s="438" t="e">
        <f>#REF!</f>
        <v>#REF!</v>
      </c>
    </row>
    <row r="68" spans="2:7" x14ac:dyDescent="0.25">
      <c r="B68" s="24">
        <v>500</v>
      </c>
      <c r="C68" s="24" t="e">
        <f>#REF!</f>
        <v>#REF!</v>
      </c>
      <c r="D68" s="438" t="e">
        <f>#REF!</f>
        <v>#REF!</v>
      </c>
      <c r="E68" s="438" t="e">
        <f>#REF!</f>
        <v>#REF!</v>
      </c>
      <c r="F68" s="438" t="e">
        <f>#REF!</f>
        <v>#REF!</v>
      </c>
      <c r="G68" s="438" t="e">
        <f>#REF!</f>
        <v>#REF!</v>
      </c>
    </row>
    <row r="69" spans="2:7" x14ac:dyDescent="0.25">
      <c r="B69" s="24">
        <v>500</v>
      </c>
      <c r="C69" s="24" t="e">
        <f>#REF!</f>
        <v>#REF!</v>
      </c>
      <c r="D69" s="438" t="e">
        <f>#REF!</f>
        <v>#REF!</v>
      </c>
      <c r="E69" s="438" t="e">
        <f>#REF!</f>
        <v>#REF!</v>
      </c>
      <c r="F69" s="438" t="e">
        <f>#REF!</f>
        <v>#REF!</v>
      </c>
      <c r="G69" s="438" t="e">
        <f>#REF!</f>
        <v>#REF!</v>
      </c>
    </row>
    <row r="70" spans="2:7" x14ac:dyDescent="0.25">
      <c r="B70" s="24">
        <v>500</v>
      </c>
      <c r="C70" s="24" t="e">
        <f>#REF!</f>
        <v>#REF!</v>
      </c>
      <c r="D70" s="438" t="e">
        <f>#REF!</f>
        <v>#REF!</v>
      </c>
      <c r="E70" s="438" t="e">
        <f>#REF!</f>
        <v>#REF!</v>
      </c>
      <c r="F70" s="438" t="e">
        <f>#REF!</f>
        <v>#REF!</v>
      </c>
      <c r="G70" s="438" t="e">
        <f>#REF!</f>
        <v>#REF!</v>
      </c>
    </row>
    <row r="71" spans="2:7" x14ac:dyDescent="0.25">
      <c r="B71" s="24">
        <v>500</v>
      </c>
      <c r="C71" s="24" t="e">
        <f>#REF!</f>
        <v>#REF!</v>
      </c>
      <c r="D71" s="438" t="e">
        <f>#REF!</f>
        <v>#REF!</v>
      </c>
      <c r="E71" s="438" t="e">
        <f>#REF!</f>
        <v>#REF!</v>
      </c>
      <c r="F71" s="438" t="e">
        <f>#REF!</f>
        <v>#REF!</v>
      </c>
      <c r="G71" s="438" t="e">
        <f>#REF!</f>
        <v>#REF!</v>
      </c>
    </row>
    <row r="72" spans="2:7" x14ac:dyDescent="0.25">
      <c r="B72" s="24">
        <v>500</v>
      </c>
      <c r="C72" s="24" t="e">
        <f>#REF!</f>
        <v>#REF!</v>
      </c>
      <c r="D72" s="438" t="e">
        <f>#REF!</f>
        <v>#REF!</v>
      </c>
      <c r="E72" s="438" t="e">
        <f>#REF!</f>
        <v>#REF!</v>
      </c>
      <c r="F72" s="438" t="e">
        <f>#REF!</f>
        <v>#REF!</v>
      </c>
      <c r="G72" s="438" t="e">
        <f>#REF!</f>
        <v>#REF!</v>
      </c>
    </row>
    <row r="73" spans="2:7" x14ac:dyDescent="0.25">
      <c r="B73" s="24">
        <v>500</v>
      </c>
      <c r="C73" s="24" t="e">
        <f>#REF!</f>
        <v>#REF!</v>
      </c>
      <c r="D73" s="438" t="e">
        <f>#REF!</f>
        <v>#REF!</v>
      </c>
      <c r="E73" s="438" t="e">
        <f>#REF!</f>
        <v>#REF!</v>
      </c>
      <c r="F73" s="438" t="e">
        <f>#REF!</f>
        <v>#REF!</v>
      </c>
      <c r="G73" s="438" t="e">
        <f>#REF!</f>
        <v>#REF!</v>
      </c>
    </row>
    <row r="74" spans="2:7" x14ac:dyDescent="0.25">
      <c r="B74" s="24">
        <v>500</v>
      </c>
      <c r="C74" s="24" t="e">
        <f>#REF!</f>
        <v>#REF!</v>
      </c>
      <c r="D74" s="438" t="e">
        <f>#REF!</f>
        <v>#REF!</v>
      </c>
      <c r="E74" s="438" t="e">
        <f>#REF!</f>
        <v>#REF!</v>
      </c>
      <c r="F74" s="438" t="e">
        <f>#REF!</f>
        <v>#REF!</v>
      </c>
      <c r="G74" s="438" t="e">
        <f>#REF!</f>
        <v>#REF!</v>
      </c>
    </row>
    <row r="75" spans="2:7" x14ac:dyDescent="0.25">
      <c r="B75" s="24">
        <v>500</v>
      </c>
      <c r="C75" s="24" t="e">
        <f>#REF!</f>
        <v>#REF!</v>
      </c>
      <c r="D75" s="438" t="e">
        <f>#REF!</f>
        <v>#REF!</v>
      </c>
      <c r="E75" s="438" t="e">
        <f>#REF!</f>
        <v>#REF!</v>
      </c>
      <c r="F75" s="438" t="e">
        <f>#REF!</f>
        <v>#REF!</v>
      </c>
      <c r="G75" s="438" t="e">
        <f>#REF!</f>
        <v>#REF!</v>
      </c>
    </row>
    <row r="76" spans="2:7" x14ac:dyDescent="0.25">
      <c r="B76" s="24">
        <v>500</v>
      </c>
      <c r="C76" s="24" t="e">
        <f>#REF!</f>
        <v>#REF!</v>
      </c>
      <c r="D76" s="438" t="e">
        <f>#REF!</f>
        <v>#REF!</v>
      </c>
      <c r="E76" s="438" t="e">
        <f>#REF!</f>
        <v>#REF!</v>
      </c>
      <c r="F76" s="438" t="e">
        <f>#REF!</f>
        <v>#REF!</v>
      </c>
      <c r="G76" s="438" t="e">
        <f>#REF!</f>
        <v>#REF!</v>
      </c>
    </row>
    <row r="77" spans="2:7" x14ac:dyDescent="0.25">
      <c r="B77" s="24">
        <v>500</v>
      </c>
      <c r="C77" s="24" t="e">
        <f>#REF!</f>
        <v>#REF!</v>
      </c>
      <c r="D77" s="438" t="e">
        <f>#REF!</f>
        <v>#REF!</v>
      </c>
      <c r="E77" s="438" t="e">
        <f>#REF!</f>
        <v>#REF!</v>
      </c>
      <c r="F77" s="438" t="e">
        <f>#REF!</f>
        <v>#REF!</v>
      </c>
      <c r="G77" s="438" t="e">
        <f>#REF!</f>
        <v>#REF!</v>
      </c>
    </row>
    <row r="78" spans="2:7" x14ac:dyDescent="0.25">
      <c r="B78" s="24">
        <v>230</v>
      </c>
      <c r="C78" s="24" t="e">
        <f>#REF!</f>
        <v>#REF!</v>
      </c>
      <c r="D78" s="438" t="e">
        <f>#REF!</f>
        <v>#REF!</v>
      </c>
      <c r="E78" s="438" t="e">
        <f>#REF!</f>
        <v>#REF!</v>
      </c>
      <c r="F78" s="438" t="e">
        <f>#REF!</f>
        <v>#REF!</v>
      </c>
      <c r="G78" s="438" t="e">
        <f>#REF!</f>
        <v>#REF!</v>
      </c>
    </row>
    <row r="79" spans="2:7" x14ac:dyDescent="0.25">
      <c r="B79" s="24">
        <v>230</v>
      </c>
      <c r="C79" s="24" t="e">
        <f>#REF!</f>
        <v>#REF!</v>
      </c>
      <c r="D79" s="438" t="e">
        <f>#REF!</f>
        <v>#REF!</v>
      </c>
      <c r="E79" s="438" t="e">
        <f>#REF!</f>
        <v>#REF!</v>
      </c>
      <c r="F79" s="438" t="e">
        <f>#REF!</f>
        <v>#REF!</v>
      </c>
      <c r="G79" s="438" t="e">
        <f>#REF!</f>
        <v>#REF!</v>
      </c>
    </row>
    <row r="80" spans="2:7" x14ac:dyDescent="0.25">
      <c r="B80" s="24">
        <v>230</v>
      </c>
      <c r="C80" s="24" t="e">
        <f>#REF!</f>
        <v>#REF!</v>
      </c>
      <c r="D80" s="438" t="e">
        <f>#REF!</f>
        <v>#REF!</v>
      </c>
      <c r="E80" s="438" t="e">
        <f>#REF!</f>
        <v>#REF!</v>
      </c>
      <c r="F80" s="438" t="e">
        <f>#REF!</f>
        <v>#REF!</v>
      </c>
      <c r="G80" s="438" t="e">
        <f>#REF!</f>
        <v>#REF!</v>
      </c>
    </row>
    <row r="81" spans="2:7" x14ac:dyDescent="0.25">
      <c r="B81" s="24">
        <v>230</v>
      </c>
      <c r="C81" s="24" t="e">
        <f>#REF!</f>
        <v>#REF!</v>
      </c>
      <c r="D81" s="438" t="e">
        <f>#REF!</f>
        <v>#REF!</v>
      </c>
      <c r="E81" s="438" t="e">
        <f>#REF!</f>
        <v>#REF!</v>
      </c>
      <c r="F81" s="438" t="e">
        <f>#REF!</f>
        <v>#REF!</v>
      </c>
      <c r="G81" s="438" t="e">
        <f>#REF!</f>
        <v>#REF!</v>
      </c>
    </row>
    <row r="82" spans="2:7" x14ac:dyDescent="0.25">
      <c r="B82" s="24">
        <v>230</v>
      </c>
      <c r="C82" s="24" t="e">
        <f>#REF!</f>
        <v>#REF!</v>
      </c>
      <c r="D82" s="438" t="e">
        <f>#REF!</f>
        <v>#REF!</v>
      </c>
      <c r="E82" s="438" t="e">
        <f>#REF!</f>
        <v>#REF!</v>
      </c>
      <c r="F82" s="438" t="e">
        <f>#REF!</f>
        <v>#REF!</v>
      </c>
      <c r="G82" s="438" t="e">
        <f>#REF!</f>
        <v>#REF!</v>
      </c>
    </row>
    <row r="83" spans="2:7" x14ac:dyDescent="0.25">
      <c r="B83" s="24">
        <v>230</v>
      </c>
      <c r="C83" s="24" t="e">
        <f>#REF!</f>
        <v>#REF!</v>
      </c>
      <c r="D83" s="438" t="e">
        <f>#REF!</f>
        <v>#REF!</v>
      </c>
      <c r="E83" s="438" t="e">
        <f>#REF!</f>
        <v>#REF!</v>
      </c>
      <c r="F83" s="438" t="e">
        <f>#REF!</f>
        <v>#REF!</v>
      </c>
      <c r="G83" s="438" t="e">
        <f>#REF!</f>
        <v>#REF!</v>
      </c>
    </row>
    <row r="84" spans="2:7" x14ac:dyDescent="0.25">
      <c r="B84" s="24">
        <v>230</v>
      </c>
      <c r="C84" s="24" t="e">
        <f>#REF!</f>
        <v>#REF!</v>
      </c>
      <c r="D84" s="438" t="e">
        <f>#REF!</f>
        <v>#REF!</v>
      </c>
      <c r="E84" s="438" t="e">
        <f>#REF!</f>
        <v>#REF!</v>
      </c>
      <c r="F84" s="438" t="e">
        <f>#REF!</f>
        <v>#REF!</v>
      </c>
      <c r="G84" s="438" t="e">
        <f>#REF!</f>
        <v>#REF!</v>
      </c>
    </row>
    <row r="85" spans="2:7" x14ac:dyDescent="0.25">
      <c r="B85" s="24">
        <v>230</v>
      </c>
      <c r="C85" s="24" t="e">
        <f>#REF!</f>
        <v>#REF!</v>
      </c>
      <c r="D85" s="438" t="e">
        <f>#REF!</f>
        <v>#REF!</v>
      </c>
      <c r="E85" s="438" t="e">
        <f>#REF!</f>
        <v>#REF!</v>
      </c>
      <c r="F85" s="438" t="e">
        <f>#REF!</f>
        <v>#REF!</v>
      </c>
      <c r="G85" s="438" t="e">
        <f>#REF!</f>
        <v>#REF!</v>
      </c>
    </row>
    <row r="86" spans="2:7" x14ac:dyDescent="0.25">
      <c r="B86" s="24">
        <v>230</v>
      </c>
      <c r="C86" s="24" t="e">
        <f>#REF!</f>
        <v>#REF!</v>
      </c>
      <c r="D86" s="438" t="e">
        <f>#REF!</f>
        <v>#REF!</v>
      </c>
      <c r="E86" s="438" t="e">
        <f>#REF!</f>
        <v>#REF!</v>
      </c>
      <c r="F86" s="438" t="e">
        <f>#REF!</f>
        <v>#REF!</v>
      </c>
      <c r="G86" s="438" t="e">
        <f>#REF!</f>
        <v>#REF!</v>
      </c>
    </row>
    <row r="87" spans="2:7" x14ac:dyDescent="0.25">
      <c r="B87" s="24">
        <v>230</v>
      </c>
      <c r="C87" s="24" t="e">
        <f>#REF!</f>
        <v>#REF!</v>
      </c>
      <c r="D87" s="438" t="e">
        <f>#REF!</f>
        <v>#REF!</v>
      </c>
      <c r="E87" s="438" t="e">
        <f>#REF!</f>
        <v>#REF!</v>
      </c>
      <c r="F87" s="438" t="e">
        <f>#REF!</f>
        <v>#REF!</v>
      </c>
      <c r="G87" s="438" t="e">
        <f>#REF!</f>
        <v>#REF!</v>
      </c>
    </row>
    <row r="88" spans="2:7" x14ac:dyDescent="0.25">
      <c r="B88" s="24">
        <v>230</v>
      </c>
      <c r="C88" s="24" t="e">
        <f>#REF!</f>
        <v>#REF!</v>
      </c>
      <c r="D88" s="438" t="e">
        <f>#REF!</f>
        <v>#REF!</v>
      </c>
      <c r="E88" s="438" t="e">
        <f>#REF!</f>
        <v>#REF!</v>
      </c>
      <c r="F88" s="438" t="e">
        <f>#REF!</f>
        <v>#REF!</v>
      </c>
      <c r="G88" s="438" t="e">
        <f>#REF!</f>
        <v>#REF!</v>
      </c>
    </row>
    <row r="89" spans="2:7" x14ac:dyDescent="0.25">
      <c r="B89" s="24">
        <v>230</v>
      </c>
      <c r="C89" s="24" t="e">
        <f>#REF!</f>
        <v>#REF!</v>
      </c>
      <c r="D89" s="438" t="e">
        <f>#REF!</f>
        <v>#REF!</v>
      </c>
      <c r="E89" s="438" t="e">
        <f>#REF!</f>
        <v>#REF!</v>
      </c>
      <c r="F89" s="438" t="e">
        <f>#REF!</f>
        <v>#REF!</v>
      </c>
      <c r="G89" s="438" t="e">
        <f>#REF!</f>
        <v>#REF!</v>
      </c>
    </row>
    <row r="90" spans="2:7" x14ac:dyDescent="0.25">
      <c r="B90" s="24">
        <v>230</v>
      </c>
      <c r="C90" s="24" t="e">
        <f>#REF!</f>
        <v>#REF!</v>
      </c>
      <c r="D90" s="438" t="e">
        <f>#REF!</f>
        <v>#REF!</v>
      </c>
      <c r="E90" s="438" t="e">
        <f>#REF!</f>
        <v>#REF!</v>
      </c>
      <c r="F90" s="438" t="e">
        <f>#REF!</f>
        <v>#REF!</v>
      </c>
      <c r="G90" s="438" t="e">
        <f>#REF!</f>
        <v>#REF!</v>
      </c>
    </row>
    <row r="91" spans="2:7" x14ac:dyDescent="0.25">
      <c r="B91" s="24">
        <v>230</v>
      </c>
      <c r="C91" s="24" t="e">
        <f>#REF!</f>
        <v>#REF!</v>
      </c>
      <c r="D91" s="438" t="e">
        <f>#REF!</f>
        <v>#REF!</v>
      </c>
      <c r="E91" s="438" t="e">
        <f>#REF!</f>
        <v>#REF!</v>
      </c>
      <c r="F91" s="438" t="e">
        <f>#REF!</f>
        <v>#REF!</v>
      </c>
      <c r="G91" s="438" t="e">
        <f>#REF!</f>
        <v>#REF!</v>
      </c>
    </row>
    <row r="92" spans="2:7" x14ac:dyDescent="0.25">
      <c r="B92" s="24">
        <v>230</v>
      </c>
      <c r="C92" s="24" t="e">
        <f>#REF!</f>
        <v>#REF!</v>
      </c>
      <c r="D92" s="438" t="e">
        <f>#REF!</f>
        <v>#REF!</v>
      </c>
      <c r="E92" s="438" t="e">
        <f>#REF!</f>
        <v>#REF!</v>
      </c>
      <c r="F92" s="438" t="e">
        <f>#REF!</f>
        <v>#REF!</v>
      </c>
      <c r="G92" s="438" t="e">
        <f>#REF!</f>
        <v>#REF!</v>
      </c>
    </row>
    <row r="93" spans="2:7" x14ac:dyDescent="0.25">
      <c r="B93" s="24">
        <v>230</v>
      </c>
      <c r="C93" s="24" t="e">
        <f>#REF!</f>
        <v>#REF!</v>
      </c>
      <c r="D93" s="438" t="e">
        <f>#REF!</f>
        <v>#REF!</v>
      </c>
      <c r="E93" s="438" t="e">
        <f>#REF!</f>
        <v>#REF!</v>
      </c>
      <c r="F93" s="438" t="e">
        <f>#REF!</f>
        <v>#REF!</v>
      </c>
      <c r="G93" s="438" t="e">
        <f>#REF!</f>
        <v>#REF!</v>
      </c>
    </row>
    <row r="94" spans="2:7" x14ac:dyDescent="0.25">
      <c r="B94" s="24">
        <v>230</v>
      </c>
      <c r="C94" s="24" t="e">
        <f>#REF!</f>
        <v>#REF!</v>
      </c>
      <c r="D94" s="438" t="e">
        <f>#REF!</f>
        <v>#REF!</v>
      </c>
      <c r="E94" s="438" t="e">
        <f>#REF!</f>
        <v>#REF!</v>
      </c>
      <c r="F94" s="438" t="e">
        <f>#REF!</f>
        <v>#REF!</v>
      </c>
      <c r="G94" s="438" t="e">
        <f>#REF!</f>
        <v>#REF!</v>
      </c>
    </row>
    <row r="95" spans="2:7" x14ac:dyDescent="0.25">
      <c r="B95" s="24">
        <v>230</v>
      </c>
      <c r="C95" s="24" t="e">
        <f>#REF!</f>
        <v>#REF!</v>
      </c>
      <c r="D95" s="438" t="e">
        <f>#REF!</f>
        <v>#REF!</v>
      </c>
      <c r="E95" s="438" t="e">
        <f>#REF!</f>
        <v>#REF!</v>
      </c>
      <c r="F95" s="438" t="e">
        <f>#REF!</f>
        <v>#REF!</v>
      </c>
      <c r="G95" s="438" t="e">
        <f>#REF!</f>
        <v>#REF!</v>
      </c>
    </row>
    <row r="96" spans="2:7" x14ac:dyDescent="0.25">
      <c r="B96" s="24">
        <v>230</v>
      </c>
      <c r="C96" s="24" t="e">
        <f>#REF!</f>
        <v>#REF!</v>
      </c>
      <c r="D96" s="438" t="e">
        <f>#REF!</f>
        <v>#REF!</v>
      </c>
      <c r="E96" s="438" t="e">
        <f>#REF!</f>
        <v>#REF!</v>
      </c>
      <c r="F96" s="438" t="e">
        <f>#REF!</f>
        <v>#REF!</v>
      </c>
      <c r="G96" s="438" t="e">
        <f>#REF!</f>
        <v>#REF!</v>
      </c>
    </row>
    <row r="97" spans="2:7" x14ac:dyDescent="0.25">
      <c r="B97" s="24">
        <v>230</v>
      </c>
      <c r="C97" s="24" t="e">
        <f>#REF!</f>
        <v>#REF!</v>
      </c>
      <c r="D97" s="438" t="e">
        <f>#REF!</f>
        <v>#REF!</v>
      </c>
      <c r="E97" s="438" t="e">
        <f>#REF!</f>
        <v>#REF!</v>
      </c>
      <c r="F97" s="438" t="e">
        <f>#REF!</f>
        <v>#REF!</v>
      </c>
      <c r="G97" s="438" t="e">
        <f>#REF!</f>
        <v>#REF!</v>
      </c>
    </row>
    <row r="98" spans="2:7" x14ac:dyDescent="0.25">
      <c r="B98" s="24">
        <v>230</v>
      </c>
      <c r="C98" s="24" t="e">
        <f>#REF!</f>
        <v>#REF!</v>
      </c>
      <c r="D98" s="438" t="e">
        <f>#REF!</f>
        <v>#REF!</v>
      </c>
      <c r="E98" s="438" t="e">
        <f>#REF!</f>
        <v>#REF!</v>
      </c>
      <c r="F98" s="438" t="e">
        <f>#REF!</f>
        <v>#REF!</v>
      </c>
      <c r="G98" s="438" t="e">
        <f>#REF!</f>
        <v>#REF!</v>
      </c>
    </row>
    <row r="99" spans="2:7" x14ac:dyDescent="0.25">
      <c r="B99" s="24">
        <v>230</v>
      </c>
      <c r="C99" s="24" t="e">
        <f>#REF!</f>
        <v>#REF!</v>
      </c>
      <c r="D99" s="438" t="e">
        <f>#REF!</f>
        <v>#REF!</v>
      </c>
      <c r="E99" s="438" t="e">
        <f>#REF!</f>
        <v>#REF!</v>
      </c>
      <c r="F99" s="438" t="e">
        <f>#REF!</f>
        <v>#REF!</v>
      </c>
      <c r="G99" s="438" t="e">
        <f>#REF!</f>
        <v>#REF!</v>
      </c>
    </row>
    <row r="100" spans="2:7" s="113" customFormat="1" x14ac:dyDescent="0.25">
      <c r="B100" s="24">
        <v>230</v>
      </c>
      <c r="C100" s="24" t="e">
        <f>#REF!</f>
        <v>#REF!</v>
      </c>
      <c r="D100" s="438" t="e">
        <f>#REF!</f>
        <v>#REF!</v>
      </c>
      <c r="E100" s="438" t="e">
        <f>#REF!</f>
        <v>#REF!</v>
      </c>
      <c r="F100" s="438" t="e">
        <f>#REF!</f>
        <v>#REF!</v>
      </c>
      <c r="G100" s="438" t="e">
        <f>#REF!</f>
        <v>#REF!</v>
      </c>
    </row>
    <row r="101" spans="2:7" s="113" customFormat="1" x14ac:dyDescent="0.25">
      <c r="B101" s="24">
        <v>230</v>
      </c>
      <c r="C101" s="24" t="e">
        <f>#REF!</f>
        <v>#REF!</v>
      </c>
      <c r="D101" s="438" t="e">
        <f>#REF!</f>
        <v>#REF!</v>
      </c>
      <c r="E101" s="438" t="e">
        <f>#REF!</f>
        <v>#REF!</v>
      </c>
      <c r="F101" s="438" t="e">
        <f>#REF!</f>
        <v>#REF!</v>
      </c>
      <c r="G101" s="438" t="e">
        <f>#REF!</f>
        <v>#REF!</v>
      </c>
    </row>
    <row r="102" spans="2:7" s="113" customFormat="1" x14ac:dyDescent="0.25">
      <c r="B102" s="24">
        <v>230</v>
      </c>
      <c r="C102" s="24" t="e">
        <f>#REF!</f>
        <v>#REF!</v>
      </c>
      <c r="D102" s="438" t="e">
        <f>#REF!</f>
        <v>#REF!</v>
      </c>
      <c r="E102" s="438" t="e">
        <f>#REF!</f>
        <v>#REF!</v>
      </c>
      <c r="F102" s="438" t="e">
        <f>#REF!</f>
        <v>#REF!</v>
      </c>
      <c r="G102" s="438" t="e">
        <f>#REF!</f>
        <v>#REF!</v>
      </c>
    </row>
    <row r="103" spans="2:7" s="113" customFormat="1" x14ac:dyDescent="0.25">
      <c r="B103" s="24">
        <v>230</v>
      </c>
      <c r="C103" s="24" t="e">
        <f>#REF!</f>
        <v>#REF!</v>
      </c>
      <c r="D103" s="438" t="e">
        <f>#REF!</f>
        <v>#REF!</v>
      </c>
      <c r="E103" s="438" t="e">
        <f>#REF!</f>
        <v>#REF!</v>
      </c>
      <c r="F103" s="438" t="e">
        <f>#REF!</f>
        <v>#REF!</v>
      </c>
      <c r="G103" s="438" t="e">
        <f>#REF!</f>
        <v>#REF!</v>
      </c>
    </row>
    <row r="104" spans="2:7" s="113" customFormat="1" x14ac:dyDescent="0.25">
      <c r="B104" s="24">
        <v>230</v>
      </c>
      <c r="C104" s="24" t="e">
        <f>#REF!</f>
        <v>#REF!</v>
      </c>
      <c r="D104" s="438" t="e">
        <f>#REF!</f>
        <v>#REF!</v>
      </c>
      <c r="E104" s="438" t="e">
        <f>#REF!</f>
        <v>#REF!</v>
      </c>
      <c r="F104" s="438" t="e">
        <f>#REF!</f>
        <v>#REF!</v>
      </c>
      <c r="G104" s="438" t="e">
        <f>#REF!</f>
        <v>#REF!</v>
      </c>
    </row>
    <row r="105" spans="2:7" x14ac:dyDescent="0.25">
      <c r="B105" s="24" t="s">
        <v>1871</v>
      </c>
      <c r="C105" s="24" t="str">
        <f>'Montaje SE 4'!C367</f>
        <v>INTERRUPTOR - N4</v>
      </c>
      <c r="D105" s="438">
        <f>'Montaje SE 4'!D367</f>
        <v>1187378.1683895749</v>
      </c>
      <c r="E105" s="438">
        <f>'Montaje SE 4'!E367</f>
        <v>0</v>
      </c>
      <c r="F105" s="438">
        <f>'Montaje SE 4'!F367</f>
        <v>3549036.8568296637</v>
      </c>
      <c r="G105" s="438">
        <f>'Montaje SE 4'!G367</f>
        <v>4736415.0252192384</v>
      </c>
    </row>
    <row r="106" spans="2:7" x14ac:dyDescent="0.25">
      <c r="B106" s="24" t="s">
        <v>1871</v>
      </c>
      <c r="C106" s="24" t="str">
        <f>'Montaje SE 4'!C369</f>
        <v>SECCIONADOR TRIPOLAR - N4</v>
      </c>
      <c r="D106" s="438">
        <f>'Montaje SE 4'!D369</f>
        <v>1296370.8997155614</v>
      </c>
      <c r="E106" s="438">
        <f>'Montaje SE 4'!E369</f>
        <v>0</v>
      </c>
      <c r="F106" s="438">
        <f>'Montaje SE 4'!F369</f>
        <v>4066671.0163170644</v>
      </c>
      <c r="G106" s="438">
        <f>'Montaje SE 4'!G369</f>
        <v>5363041.9160326254</v>
      </c>
    </row>
    <row r="107" spans="2:7" x14ac:dyDescent="0.25">
      <c r="B107" s="24" t="s">
        <v>1871</v>
      </c>
      <c r="C107" s="24" t="str">
        <f>'Montaje SE 4'!C371</f>
        <v>SECCIONADOR TRIPOLAR CON CUCHILLA DE PUESTA A TIERRA - N4</v>
      </c>
      <c r="D107" s="438">
        <f>'Montaje SE 4'!D371</f>
        <v>1431633.5131301077</v>
      </c>
      <c r="E107" s="438">
        <f>'Montaje SE 4'!E371</f>
        <v>0</v>
      </c>
      <c r="F107" s="438">
        <f>'Montaje SE 4'!F371</f>
        <v>4198671.1039508544</v>
      </c>
      <c r="G107" s="438">
        <f>'Montaje SE 4'!G371</f>
        <v>5630304.6170809623</v>
      </c>
    </row>
    <row r="108" spans="2:7" x14ac:dyDescent="0.25">
      <c r="B108" s="24" t="s">
        <v>1871</v>
      </c>
      <c r="C108" s="24" t="str">
        <f>'Montaje SE 4'!C372</f>
        <v>TRANSFORMADOR DE CORRIENTE - N4</v>
      </c>
      <c r="D108" s="438">
        <f>'Montaje SE 4'!D372</f>
        <v>362500.21960013511</v>
      </c>
      <c r="E108" s="438">
        <f>'Montaje SE 4'!E372</f>
        <v>0</v>
      </c>
      <c r="F108" s="438">
        <f>'Montaje SE 4'!F372</f>
        <v>1187275.6495137615</v>
      </c>
      <c r="G108" s="438">
        <f>'Montaje SE 4'!G372</f>
        <v>1549775.8691138965</v>
      </c>
    </row>
    <row r="109" spans="2:7" x14ac:dyDescent="0.25">
      <c r="B109" s="24" t="s">
        <v>1871</v>
      </c>
      <c r="C109" s="24" t="str">
        <f>'Montaje SE 4'!C373</f>
        <v>TRANSFORMADOR DE TENSIÓN - N4</v>
      </c>
      <c r="D109" s="438">
        <f>'Montaje SE 4'!D373</f>
        <v>362500.21960013511</v>
      </c>
      <c r="E109" s="438">
        <f>'Montaje SE 4'!E373</f>
        <v>0</v>
      </c>
      <c r="F109" s="438">
        <f>'Montaje SE 4'!F373</f>
        <v>1187275.6495137615</v>
      </c>
      <c r="G109" s="438">
        <f>'Montaje SE 4'!G373</f>
        <v>1549775.8691138965</v>
      </c>
    </row>
    <row r="110" spans="2:7" x14ac:dyDescent="0.25">
      <c r="B110" s="24" t="s">
        <v>1871</v>
      </c>
      <c r="C110" s="24" t="str">
        <f>'Montaje SE 4'!C375</f>
        <v>DISPOSITIVO DE PROTECCIÓN CONTRA SOBRETENSIONES (DPS) - N4</v>
      </c>
      <c r="D110" s="438">
        <f>'Montaje SE 4'!D375</f>
        <v>303718.25975240924</v>
      </c>
      <c r="E110" s="438">
        <f>'Montaje SE 4'!E375</f>
        <v>0</v>
      </c>
      <c r="F110" s="438">
        <f>'Montaje SE 4'!F375</f>
        <v>1066257.4556511589</v>
      </c>
      <c r="G110" s="438">
        <f>'Montaje SE 4'!G375</f>
        <v>1369975.7154035682</v>
      </c>
    </row>
    <row r="111" spans="2:7" x14ac:dyDescent="0.25">
      <c r="B111" s="24" t="s">
        <v>1871</v>
      </c>
      <c r="C111" s="24" t="e">
        <f>'Montaje SE 4'!#REF!</f>
        <v>#REF!</v>
      </c>
      <c r="D111" s="438" t="e">
        <f>'Montaje SE 4'!#REF!</f>
        <v>#REF!</v>
      </c>
      <c r="E111" s="438" t="e">
        <f>'Montaje SE 4'!#REF!</f>
        <v>#REF!</v>
      </c>
      <c r="F111" s="438" t="e">
        <f>'Montaje SE 4'!#REF!</f>
        <v>#REF!</v>
      </c>
      <c r="G111" s="438" t="e">
        <f>'Montaje SE 4'!#REF!</f>
        <v>#REF!</v>
      </c>
    </row>
    <row r="112" spans="2:7" x14ac:dyDescent="0.25">
      <c r="B112" s="24" t="s">
        <v>1871</v>
      </c>
      <c r="C112" s="24" t="str">
        <f>'Montaje SE 4'!C376</f>
        <v>ACERO ESTRUCTURAL (KG)</v>
      </c>
      <c r="D112" s="438">
        <f>'Montaje SE 4'!D376</f>
        <v>721608.28932888352</v>
      </c>
      <c r="E112" s="438">
        <f>'Montaje SE 4'!E376</f>
        <v>0</v>
      </c>
      <c r="F112" s="438">
        <f>'Montaje SE 4'!F376</f>
        <v>2126609.2748865038</v>
      </c>
      <c r="G112" s="438">
        <f>'Montaje SE 4'!G376</f>
        <v>2848217.5642153872</v>
      </c>
    </row>
    <row r="113" spans="2:7" x14ac:dyDescent="0.25">
      <c r="B113" s="24" t="s">
        <v>1871</v>
      </c>
      <c r="C113" s="24" t="str">
        <f>'Montaje SE 4'!C377</f>
        <v>CABLES MÓDULO - N4</v>
      </c>
      <c r="D113" s="438">
        <f>'Montaje SE 4'!D377</f>
        <v>142447.32423008734</v>
      </c>
      <c r="E113" s="438">
        <f>'Montaje SE 4'!E377</f>
        <v>0</v>
      </c>
      <c r="F113" s="438">
        <f>'Montaje SE 4'!F377</f>
        <v>2071122.1525945037</v>
      </c>
      <c r="G113" s="438">
        <f>'Montaje SE 4'!G377</f>
        <v>2213569.4768245909</v>
      </c>
    </row>
    <row r="114" spans="2:7" x14ac:dyDescent="0.25">
      <c r="B114" s="24" t="s">
        <v>1871</v>
      </c>
      <c r="C114" s="24" t="str">
        <f>'Montaje SE 4'!C378</f>
        <v>MATERIAL CONEXIÓN AT - N4</v>
      </c>
      <c r="D114" s="438">
        <f>'Montaje SE 4'!D378</f>
        <v>142447.32423008734</v>
      </c>
      <c r="E114" s="438">
        <f>'Montaje SE 4'!E378</f>
        <v>0</v>
      </c>
      <c r="F114" s="438">
        <f>'Montaje SE 4'!F378</f>
        <v>2253954.321748388</v>
      </c>
      <c r="G114" s="438">
        <f>'Montaje SE 4'!G378</f>
        <v>2396401.6459784755</v>
      </c>
    </row>
    <row r="115" spans="2:7" x14ac:dyDescent="0.25">
      <c r="B115" s="24" t="s">
        <v>1871</v>
      </c>
      <c r="C115" s="24" t="str">
        <f>'Montaje SE 4'!C379</f>
        <v>MÓDULO GENÉRICO GIS - N4</v>
      </c>
      <c r="D115" s="438">
        <f>'Montaje SE 4'!D379</f>
        <v>8433495.1324020177</v>
      </c>
      <c r="E115" s="438">
        <f>'Montaje SE 4'!E379</f>
        <v>0</v>
      </c>
      <c r="F115" s="438">
        <f>'Montaje SE 4'!F379</f>
        <v>10968419.806626789</v>
      </c>
      <c r="G115" s="438">
        <f>'Montaje SE 4'!G379</f>
        <v>19401914.939028807</v>
      </c>
    </row>
    <row r="116" spans="2:7" x14ac:dyDescent="0.25">
      <c r="B116" s="24" t="s">
        <v>1871</v>
      </c>
      <c r="C116" s="24" t="str">
        <f>'Montaje SE 4'!C380</f>
        <v>TERMINALES SF6 - AIRE - N4</v>
      </c>
      <c r="D116" s="438">
        <f>'Montaje SE 4'!D380</f>
        <v>178592.79567869485</v>
      </c>
      <c r="E116" s="438">
        <f>'Montaje SE 4'!E380</f>
        <v>0</v>
      </c>
      <c r="F116" s="438">
        <f>'Montaje SE 4'!F380</f>
        <v>1096187.4737044265</v>
      </c>
      <c r="G116" s="438">
        <f>'Montaje SE 4'!G380</f>
        <v>1274780.2693831213</v>
      </c>
    </row>
    <row r="117" spans="2:7" x14ac:dyDescent="0.25">
      <c r="B117" s="24" t="s">
        <v>1871</v>
      </c>
      <c r="C117" s="24" t="e">
        <f>'Montaje SE 4'!#REF!</f>
        <v>#REF!</v>
      </c>
      <c r="D117" s="438" t="e">
        <f>'Montaje SE 4'!#REF!</f>
        <v>#REF!</v>
      </c>
      <c r="E117" s="438" t="e">
        <f>'Montaje SE 4'!#REF!</f>
        <v>#REF!</v>
      </c>
      <c r="F117" s="438" t="e">
        <f>'Montaje SE 4'!#REF!</f>
        <v>#REF!</v>
      </c>
      <c r="G117" s="438" t="e">
        <f>'Montaje SE 4'!#REF!</f>
        <v>#REF!</v>
      </c>
    </row>
    <row r="118" spans="2:7" x14ac:dyDescent="0.25">
      <c r="B118" s="24" t="s">
        <v>1871</v>
      </c>
      <c r="C118" s="24" t="str">
        <f>'Montaje SE 4'!C381</f>
        <v>SERVICIOS AUXILIARES</v>
      </c>
      <c r="D118" s="438">
        <f>'Montaje SE 4'!D381</f>
        <v>19095685.255083431</v>
      </c>
      <c r="E118" s="438">
        <f>'Montaje SE 4'!E381</f>
        <v>0</v>
      </c>
      <c r="F118" s="438">
        <f>'Montaje SE 4'!F381</f>
        <v>18163088.447545234</v>
      </c>
      <c r="G118" s="438">
        <f>'Montaje SE 4'!G381</f>
        <v>37258773.702628665</v>
      </c>
    </row>
    <row r="119" spans="2:7" x14ac:dyDescent="0.25">
      <c r="B119" s="24" t="s">
        <v>1871</v>
      </c>
      <c r="C119" s="24" t="e">
        <f>'Montaje SE 4'!#REF!</f>
        <v>#REF!</v>
      </c>
      <c r="D119" s="438" t="e">
        <f>'Montaje SE 4'!#REF!</f>
        <v>#REF!</v>
      </c>
      <c r="E119" s="438" t="e">
        <f>'Montaje SE 4'!#REF!</f>
        <v>#REF!</v>
      </c>
      <c r="F119" s="438" t="e">
        <f>'Montaje SE 4'!#REF!</f>
        <v>#REF!</v>
      </c>
      <c r="G119" s="438" t="e">
        <f>'Montaje SE 4'!#REF!</f>
        <v>#REF!</v>
      </c>
    </row>
    <row r="120" spans="2:7" x14ac:dyDescent="0.25">
      <c r="B120" s="24" t="s">
        <v>1871</v>
      </c>
      <c r="C120" s="24" t="e">
        <f>'Montaje SE 4'!#REF!</f>
        <v>#REF!</v>
      </c>
      <c r="D120" s="438" t="e">
        <f>'Montaje SE 4'!#REF!</f>
        <v>#REF!</v>
      </c>
      <c r="E120" s="438" t="e">
        <f>'Montaje SE 4'!#REF!</f>
        <v>#REF!</v>
      </c>
      <c r="F120" s="438" t="e">
        <f>'Montaje SE 4'!#REF!</f>
        <v>#REF!</v>
      </c>
      <c r="G120" s="438" t="e">
        <f>'Montaje SE 4'!#REF!</f>
        <v>#REF!</v>
      </c>
    </row>
    <row r="121" spans="2:7" x14ac:dyDescent="0.25">
      <c r="B121" s="24" t="s">
        <v>1871</v>
      </c>
      <c r="C121" s="24" t="e">
        <f>'Montaje SE 4'!#REF!</f>
        <v>#REF!</v>
      </c>
      <c r="D121" s="438" t="e">
        <f>'Montaje SE 4'!#REF!</f>
        <v>#REF!</v>
      </c>
      <c r="E121" s="438" t="e">
        <f>'Montaje SE 4'!#REF!</f>
        <v>#REF!</v>
      </c>
      <c r="F121" s="438" t="e">
        <f>'Montaje SE 4'!#REF!</f>
        <v>#REF!</v>
      </c>
      <c r="G121" s="438" t="e">
        <f>'Montaje SE 4'!#REF!</f>
        <v>#REF!</v>
      </c>
    </row>
    <row r="122" spans="2:7" x14ac:dyDescent="0.25">
      <c r="B122" s="24" t="s">
        <v>1871</v>
      </c>
      <c r="C122" s="24" t="str">
        <f>'Montaje SE 4'!C382</f>
        <v>AISLADOR POSTE - N4</v>
      </c>
      <c r="D122" s="438">
        <f>'Montaje SE 4'!D382</f>
        <v>527710.12991870858</v>
      </c>
      <c r="E122" s="438">
        <f>'Montaje SE 4'!E382</f>
        <v>0</v>
      </c>
      <c r="F122" s="438">
        <f>'Montaje SE 4'!F382</f>
        <v>440928.83218850667</v>
      </c>
      <c r="G122" s="438">
        <f>'Montaje SE 4'!G382</f>
        <v>968638.96210721531</v>
      </c>
    </row>
    <row r="123" spans="2:7" x14ac:dyDescent="0.25">
      <c r="B123" s="24" t="s">
        <v>1871</v>
      </c>
      <c r="C123" s="24" t="e">
        <f>'Montaje SE 4'!#REF!</f>
        <v>#REF!</v>
      </c>
      <c r="D123" s="438" t="e">
        <f>'Montaje SE 4'!#REF!</f>
        <v>#REF!</v>
      </c>
      <c r="E123" s="438" t="e">
        <f>'Montaje SE 4'!#REF!</f>
        <v>#REF!</v>
      </c>
      <c r="F123" s="438" t="e">
        <f>'Montaje SE 4'!#REF!</f>
        <v>#REF!</v>
      </c>
      <c r="G123" s="438" t="e">
        <f>'Montaje SE 4'!#REF!</f>
        <v>#REF!</v>
      </c>
    </row>
    <row r="124" spans="2:7" x14ac:dyDescent="0.25">
      <c r="B124" s="24" t="s">
        <v>1871</v>
      </c>
      <c r="C124" s="24" t="e">
        <f>'Montaje SE 4'!#REF!</f>
        <v>#REF!</v>
      </c>
      <c r="D124" s="438" t="e">
        <f>'Montaje SE 4'!#REF!</f>
        <v>#REF!</v>
      </c>
      <c r="E124" s="438" t="e">
        <f>'Montaje SE 4'!#REF!</f>
        <v>#REF!</v>
      </c>
      <c r="F124" s="438" t="e">
        <f>'Montaje SE 4'!#REF!</f>
        <v>#REF!</v>
      </c>
      <c r="G124" s="438" t="e">
        <f>'Montaje SE 4'!#REF!</f>
        <v>#REF!</v>
      </c>
    </row>
    <row r="125" spans="2:7" x14ac:dyDescent="0.25">
      <c r="B125" s="24" t="s">
        <v>1871</v>
      </c>
      <c r="C125" s="24" t="str">
        <f>'Montaje SE 4'!C383</f>
        <v>CAMPO GENERICO MOVIL ENCAPSULADO - N4</v>
      </c>
      <c r="D125" s="438">
        <f>'Montaje SE 4'!D383</f>
        <v>13450046.35820847</v>
      </c>
      <c r="E125" s="438">
        <f>'Montaje SE 4'!E383</f>
        <v>0</v>
      </c>
      <c r="F125" s="438">
        <f>'Montaje SE 4'!F383</f>
        <v>15229089.106033042</v>
      </c>
      <c r="G125" s="438">
        <f>'Montaje SE 4'!G383</f>
        <v>28679135.464241512</v>
      </c>
    </row>
    <row r="126" spans="2:7" s="113" customFormat="1" x14ac:dyDescent="0.25">
      <c r="B126" s="24" t="s">
        <v>1872</v>
      </c>
      <c r="C126" s="24" t="str">
        <f>'Montaje SE 3'!D119</f>
        <v>SECCIONADOR TRIPOLAR - N3</v>
      </c>
      <c r="D126" s="438">
        <f>'Montaje SE 3'!E119</f>
        <v>607906.81996078428</v>
      </c>
      <c r="E126" s="438">
        <f>'Montaje SE 3'!F119</f>
        <v>0</v>
      </c>
      <c r="F126" s="438">
        <f>'Montaje SE 3'!G119</f>
        <v>2302538.7476566941</v>
      </c>
      <c r="G126" s="438">
        <f>'Montaje SE 3'!H119</f>
        <v>2910445.5676174783</v>
      </c>
    </row>
    <row r="127" spans="2:7" s="113" customFormat="1" x14ac:dyDescent="0.25">
      <c r="B127" s="24" t="s">
        <v>1872</v>
      </c>
      <c r="C127" s="24" t="str">
        <f>'Montaje SE 3'!D120</f>
        <v>SECCIONADOR TRIPOLAR CON CUCHILLA DE PUESTA A TIERRA - N3</v>
      </c>
      <c r="D127" s="438">
        <f>'Montaje SE 3'!E120</f>
        <v>607906.81996078428</v>
      </c>
      <c r="E127" s="438">
        <f>'Montaje SE 3'!F120</f>
        <v>0</v>
      </c>
      <c r="F127" s="438">
        <f>'Montaje SE 3'!G120</f>
        <v>2486638.3309545275</v>
      </c>
      <c r="G127" s="438">
        <f>'Montaje SE 3'!H120</f>
        <v>3094545.1509153116</v>
      </c>
    </row>
    <row r="128" spans="2:7" s="113" customFormat="1" x14ac:dyDescent="0.25">
      <c r="B128" s="24" t="s">
        <v>1872</v>
      </c>
      <c r="C128" s="24" t="str">
        <f>'Montaje SE 3'!D121</f>
        <v>INTERRUPTOR - N3</v>
      </c>
      <c r="D128" s="438">
        <f>'Montaje SE 3'!E121</f>
        <v>607906.81996078428</v>
      </c>
      <c r="E128" s="438">
        <f>'Montaje SE 3'!F121</f>
        <v>0</v>
      </c>
      <c r="F128" s="438">
        <f>'Montaje SE 3'!G121</f>
        <v>2486638.3309545275</v>
      </c>
      <c r="G128" s="438">
        <f>'Montaje SE 3'!H121</f>
        <v>3094545.1509153116</v>
      </c>
    </row>
    <row r="129" spans="2:7" s="113" customFormat="1" x14ac:dyDescent="0.25">
      <c r="B129" s="24" t="s">
        <v>1872</v>
      </c>
      <c r="C129" s="24" t="str">
        <f>'Montaje SE 3'!D122</f>
        <v>TRANSFORMADOR DE CORRIENTE - N3</v>
      </c>
      <c r="D129" s="438">
        <f>'Montaje SE 3'!E122</f>
        <v>71878.628092184226</v>
      </c>
      <c r="E129" s="438">
        <f>'Montaje SE 3'!F122</f>
        <v>0</v>
      </c>
      <c r="F129" s="438">
        <f>'Montaje SE 3'!G122</f>
        <v>294648.89778174902</v>
      </c>
      <c r="G129" s="438">
        <f>'Montaje SE 3'!H122</f>
        <v>366527.52587393322</v>
      </c>
    </row>
    <row r="130" spans="2:7" s="113" customFormat="1" x14ac:dyDescent="0.25">
      <c r="B130" s="24" t="s">
        <v>1872</v>
      </c>
      <c r="C130" s="24" t="str">
        <f>'Montaje SE 3'!D123</f>
        <v>TRANSFORMADOR DE TENSIÓN - N3</v>
      </c>
      <c r="D130" s="438">
        <f>'Montaje SE 3'!E123</f>
        <v>71878.628092184226</v>
      </c>
      <c r="E130" s="438">
        <f>'Montaje SE 3'!F123</f>
        <v>0</v>
      </c>
      <c r="F130" s="438">
        <f>'Montaje SE 3'!G123</f>
        <v>294648.89778174902</v>
      </c>
      <c r="G130" s="438">
        <f>'Montaje SE 3'!H123</f>
        <v>366527.52587393322</v>
      </c>
    </row>
    <row r="131" spans="2:7" s="113" customFormat="1" x14ac:dyDescent="0.25">
      <c r="B131" s="24" t="s">
        <v>1872</v>
      </c>
      <c r="C131" s="24" t="str">
        <f>'Montaje SE 3'!D124</f>
        <v>DISPOSITIVO DE PROTECCIÓN CONTRA SOBRETENSIONES (DPS) - N3</v>
      </c>
      <c r="D131" s="438">
        <f>'Montaje SE 3'!E124</f>
        <v>71878.628092184226</v>
      </c>
      <c r="E131" s="438">
        <f>'Montaje SE 3'!F124</f>
        <v>0</v>
      </c>
      <c r="F131" s="438">
        <f>'Montaje SE 3'!G124</f>
        <v>216748.7189743114</v>
      </c>
      <c r="G131" s="438">
        <f>'Montaje SE 3'!H124</f>
        <v>288627.34706649563</v>
      </c>
    </row>
    <row r="132" spans="2:7" s="113" customFormat="1" x14ac:dyDescent="0.25">
      <c r="B132" s="24" t="s">
        <v>1872</v>
      </c>
      <c r="C132" s="24" t="str">
        <f>'Montaje SE 3'!D140</f>
        <v>Juego Pararrayos - N3</v>
      </c>
      <c r="D132" s="438">
        <f>'Montaje SE 3'!E140</f>
        <v>59995.694632158469</v>
      </c>
      <c r="E132" s="438">
        <f>'Montaje SE 3'!F140</f>
        <v>0</v>
      </c>
      <c r="F132" s="438">
        <f>'Montaje SE 3'!G140</f>
        <v>183428.99923642527</v>
      </c>
      <c r="G132" s="438">
        <f>'Montaje SE 3'!H140</f>
        <v>243424.69386858374</v>
      </c>
    </row>
    <row r="133" spans="2:7" s="113" customFormat="1" x14ac:dyDescent="0.25">
      <c r="B133" s="24" t="s">
        <v>1872</v>
      </c>
      <c r="C133" s="24" t="str">
        <f>'Montaje SE 3'!D125</f>
        <v>ACERO ESTRUCTURAL (KG)</v>
      </c>
      <c r="D133" s="438">
        <f>'Montaje SE 3'!E125</f>
        <v>173296.50395358965</v>
      </c>
      <c r="E133" s="438">
        <f>'Montaje SE 3'!F125</f>
        <v>0</v>
      </c>
      <c r="F133" s="438">
        <f>'Montaje SE 3'!G125</f>
        <v>1272085.7990065799</v>
      </c>
      <c r="G133" s="438">
        <f>'Montaje SE 3'!H125</f>
        <v>1445382.3029601695</v>
      </c>
    </row>
    <row r="134" spans="2:7" s="113" customFormat="1" x14ac:dyDescent="0.25">
      <c r="B134" s="24" t="s">
        <v>1872</v>
      </c>
      <c r="C134" s="24" t="str">
        <f>'Montaje SE 3'!D126</f>
        <v>CABLES DE CONTROL Y FUERZA MODULO - N3 - MPPS</v>
      </c>
      <c r="D134" s="438">
        <f>'Montaje SE 3'!E126</f>
        <v>214738.26712730236</v>
      </c>
      <c r="E134" s="438">
        <f>'Montaje SE 3'!F126</f>
        <v>0</v>
      </c>
      <c r="F134" s="438">
        <f>'Montaje SE 3'!G126</f>
        <v>1441658.6750230896</v>
      </c>
      <c r="G134" s="438">
        <f>'Montaje SE 3'!H126</f>
        <v>1656396.9421503921</v>
      </c>
    </row>
    <row r="135" spans="2:7" s="113" customFormat="1" x14ac:dyDescent="0.25">
      <c r="B135" s="24" t="s">
        <v>1872</v>
      </c>
      <c r="C135" s="24" t="str">
        <f>'Montaje SE 3'!D127</f>
        <v>MATERIAL CONEXIÓN A.T. - N3 - MPPS</v>
      </c>
      <c r="D135" s="438">
        <f>'Montaje SE 3'!E127</f>
        <v>214738.26712730236</v>
      </c>
      <c r="E135" s="438">
        <f>'Montaje SE 3'!F127</f>
        <v>0</v>
      </c>
      <c r="F135" s="438">
        <f>'Montaje SE 3'!G127</f>
        <v>1700080.4826323749</v>
      </c>
      <c r="G135" s="438">
        <f>'Montaje SE 3'!H127</f>
        <v>1914818.7497596773</v>
      </c>
    </row>
    <row r="136" spans="2:7" s="113" customFormat="1" x14ac:dyDescent="0.25">
      <c r="B136" s="24" t="s">
        <v>1872</v>
      </c>
      <c r="C136" s="24" t="str">
        <f>'Montaje SE 3'!D128</f>
        <v>MÓDULO GENÉRICO - N3 - MPPS</v>
      </c>
      <c r="D136" s="438">
        <f>'Montaje SE 3'!E128</f>
        <v>3064664.84219479</v>
      </c>
      <c r="E136" s="438">
        <f>'Montaje SE 3'!F128</f>
        <v>0</v>
      </c>
      <c r="F136" s="438">
        <f>'Montaje SE 3'!G128</f>
        <v>6863480.6810405981</v>
      </c>
      <c r="G136" s="438">
        <f>'Montaje SE 3'!H128</f>
        <v>9928145.5232353881</v>
      </c>
    </row>
    <row r="137" spans="2:7" s="113" customFormat="1" x14ac:dyDescent="0.25">
      <c r="B137" s="24" t="s">
        <v>1872</v>
      </c>
      <c r="C137" s="24" t="str">
        <f>'Montaje SE 3'!D129</f>
        <v>TERMINALES SF6 - AIRE - N3</v>
      </c>
      <c r="D137" s="438">
        <f>'Montaje SE 3'!E129</f>
        <v>75582.213268738618</v>
      </c>
      <c r="E137" s="438">
        <f>'Montaje SE 3'!F129</f>
        <v>0</v>
      </c>
      <c r="F137" s="438">
        <f>'Montaje SE 3'!G129</f>
        <v>452168.04863291292</v>
      </c>
      <c r="G137" s="438">
        <f>'Montaje SE 3'!H129</f>
        <v>527750.26190165151</v>
      </c>
    </row>
    <row r="138" spans="2:7" s="113" customFormat="1" x14ac:dyDescent="0.25">
      <c r="B138" s="24" t="s">
        <v>1872</v>
      </c>
      <c r="C138" s="24" t="str">
        <f>'Montaje SE 3'!D130</f>
        <v>CELDA DE LÍNEA - N3</v>
      </c>
      <c r="D138" s="438">
        <f>'Montaje SE 3'!E130</f>
        <v>534751.21843966458</v>
      </c>
      <c r="E138" s="438">
        <f>'Montaje SE 3'!F130</f>
        <v>0</v>
      </c>
      <c r="F138" s="438">
        <f>'Montaje SE 3'!G130</f>
        <v>451422.95350136695</v>
      </c>
      <c r="G138" s="438">
        <f>'Montaje SE 3'!H130</f>
        <v>1536240.4696850176</v>
      </c>
    </row>
    <row r="139" spans="2:7" s="113" customFormat="1" x14ac:dyDescent="0.25">
      <c r="B139" s="24" t="s">
        <v>1872</v>
      </c>
      <c r="C139" s="24" t="str">
        <f>'Montaje SE 3'!D131</f>
        <v>CELDA DE TRANSFORMADOR - N3</v>
      </c>
      <c r="D139" s="438">
        <f>'Montaje SE 3'!E131</f>
        <v>534751.21843966458</v>
      </c>
      <c r="E139" s="438">
        <f>'Montaje SE 3'!F131</f>
        <v>0</v>
      </c>
      <c r="F139" s="438">
        <f>'Montaje SE 3'!G131</f>
        <v>1001489.2512453531</v>
      </c>
      <c r="G139" s="438">
        <f>'Montaje SE 3'!H131</f>
        <v>1536240.4696850176</v>
      </c>
    </row>
    <row r="140" spans="2:7" s="113" customFormat="1" x14ac:dyDescent="0.25">
      <c r="B140" s="24" t="s">
        <v>1872</v>
      </c>
      <c r="C140" s="24" t="e">
        <f>'Montaje SE 3'!#REF!</f>
        <v>#REF!</v>
      </c>
      <c r="D140" s="438" t="e">
        <f>'Montaje SE 3'!#REF!</f>
        <v>#REF!</v>
      </c>
      <c r="E140" s="438" t="e">
        <f>'Montaje SE 3'!#REF!</f>
        <v>#REF!</v>
      </c>
      <c r="F140" s="438" t="e">
        <f>'Montaje SE 3'!#REF!</f>
        <v>#REF!</v>
      </c>
      <c r="G140" s="438" t="e">
        <f>'Montaje SE 3'!#REF!</f>
        <v>#REF!</v>
      </c>
    </row>
    <row r="141" spans="2:7" s="113" customFormat="1" x14ac:dyDescent="0.25">
      <c r="B141" s="24" t="s">
        <v>1872</v>
      </c>
      <c r="C141" s="24" t="e">
        <f>'Montaje SE 3'!#REF!</f>
        <v>#REF!</v>
      </c>
      <c r="D141" s="438" t="e">
        <f>'Montaje SE 3'!#REF!</f>
        <v>#REF!</v>
      </c>
      <c r="E141" s="438" t="e">
        <f>'Montaje SE 3'!#REF!</f>
        <v>#REF!</v>
      </c>
      <c r="F141" s="438" t="e">
        <f>'Montaje SE 3'!#REF!</f>
        <v>#REF!</v>
      </c>
      <c r="G141" s="438" t="e">
        <f>'Montaje SE 3'!#REF!</f>
        <v>#REF!</v>
      </c>
    </row>
    <row r="142" spans="2:7" s="113" customFormat="1" x14ac:dyDescent="0.25">
      <c r="B142" s="24" t="s">
        <v>1872</v>
      </c>
      <c r="C142" s="24" t="str">
        <f>'Montaje SE 3'!D132</f>
        <v>SERVICIOS AUXILIARES - N3 - MPPS</v>
      </c>
      <c r="D142" s="438">
        <f>'Montaje SE 3'!E132</f>
        <v>978116.18306083768</v>
      </c>
      <c r="E142" s="438">
        <f>'Montaje SE 3'!F132</f>
        <v>0</v>
      </c>
      <c r="F142" s="438">
        <f>'Montaje SE 3'!G132</f>
        <v>2859495.7819834771</v>
      </c>
      <c r="G142" s="438">
        <f>'Montaje SE 3'!H132</f>
        <v>3837611.965044315</v>
      </c>
    </row>
    <row r="143" spans="2:7" s="113" customFormat="1" x14ac:dyDescent="0.25">
      <c r="B143" s="24" t="s">
        <v>1872</v>
      </c>
      <c r="C143" s="24" t="e">
        <f>'Montaje SE 3'!#REF!</f>
        <v>#REF!</v>
      </c>
      <c r="D143" s="438" t="e">
        <f>'Montaje SE 3'!#REF!</f>
        <v>#REF!</v>
      </c>
      <c r="E143" s="438" t="e">
        <f>'Montaje SE 3'!#REF!</f>
        <v>#REF!</v>
      </c>
      <c r="F143" s="438" t="e">
        <f>'Montaje SE 3'!#REF!</f>
        <v>#REF!</v>
      </c>
      <c r="G143" s="438" t="e">
        <f>'Montaje SE 3'!#REF!</f>
        <v>#REF!</v>
      </c>
    </row>
    <row r="144" spans="2:7" s="113" customFormat="1" x14ac:dyDescent="0.25">
      <c r="B144" s="24" t="s">
        <v>1872</v>
      </c>
      <c r="C144" s="24" t="str">
        <f>'Montaje SE 3'!D133</f>
        <v>TRANSFORMADOR DE SERVICIOS AUXILIARES</v>
      </c>
      <c r="D144" s="438">
        <f>'Montaje SE 3'!E133</f>
        <v>1905750.2137544681</v>
      </c>
      <c r="E144" s="438">
        <f>'Montaje SE 3'!F133</f>
        <v>0</v>
      </c>
      <c r="F144" s="438">
        <f>'Montaje SE 3'!G133</f>
        <v>1159836.9832874844</v>
      </c>
      <c r="G144" s="438">
        <f>'Montaje SE 3'!H133</f>
        <v>3065587.1970419525</v>
      </c>
    </row>
    <row r="145" spans="2:7" s="113" customFormat="1" x14ac:dyDescent="0.25">
      <c r="B145" s="24" t="s">
        <v>1872</v>
      </c>
      <c r="C145" s="24" t="str">
        <f>'Montaje SE 3'!D134</f>
        <v>ESTRUCTURA EN CONCRETO (POSTES) - MPPS</v>
      </c>
      <c r="D145" s="438">
        <f>'Montaje SE 3'!E134</f>
        <v>195281.84540658674</v>
      </c>
      <c r="E145" s="438">
        <f>'Montaje SE 3'!F134</f>
        <v>0</v>
      </c>
      <c r="F145" s="438">
        <f>'Montaje SE 3'!G134</f>
        <v>430282.26978906733</v>
      </c>
      <c r="G145" s="438">
        <f>'Montaje SE 3'!H134</f>
        <v>625564.1151956541</v>
      </c>
    </row>
    <row r="146" spans="2:7" s="113" customFormat="1" x14ac:dyDescent="0.25">
      <c r="B146" s="24" t="s">
        <v>1872</v>
      </c>
      <c r="C146" s="24" t="e">
        <f>'Montaje SE 3'!#REF!</f>
        <v>#REF!</v>
      </c>
      <c r="D146" s="438" t="e">
        <f>'Montaje SE 3'!#REF!</f>
        <v>#REF!</v>
      </c>
      <c r="E146" s="438" t="e">
        <f>'Montaje SE 3'!#REF!</f>
        <v>#REF!</v>
      </c>
      <c r="F146" s="438" t="e">
        <f>'Montaje SE 3'!#REF!</f>
        <v>#REF!</v>
      </c>
      <c r="G146" s="438" t="e">
        <f>'Montaje SE 3'!#REF!</f>
        <v>#REF!</v>
      </c>
    </row>
    <row r="147" spans="2:7" s="113" customFormat="1" x14ac:dyDescent="0.25">
      <c r="B147" s="24" t="s">
        <v>1872</v>
      </c>
      <c r="C147" s="24" t="e">
        <f>'Montaje SE 3'!#REF!</f>
        <v>#REF!</v>
      </c>
      <c r="D147" s="438" t="e">
        <f>'Montaje SE 3'!#REF!</f>
        <v>#REF!</v>
      </c>
      <c r="E147" s="438" t="e">
        <f>'Montaje SE 3'!#REF!</f>
        <v>#REF!</v>
      </c>
      <c r="F147" s="438" t="e">
        <f>'Montaje SE 3'!#REF!</f>
        <v>#REF!</v>
      </c>
      <c r="G147" s="438" t="e">
        <f>'Montaje SE 3'!#REF!</f>
        <v>#REF!</v>
      </c>
    </row>
    <row r="148" spans="2:7" s="113" customFormat="1" x14ac:dyDescent="0.25">
      <c r="B148" s="24" t="s">
        <v>1872</v>
      </c>
      <c r="C148" s="24" t="e">
        <f>'Montaje SE 3'!#REF!</f>
        <v>#REF!</v>
      </c>
      <c r="D148" s="438" t="e">
        <f>'Montaje SE 3'!#REF!</f>
        <v>#REF!</v>
      </c>
      <c r="E148" s="438" t="e">
        <f>'Montaje SE 3'!#REF!</f>
        <v>#REF!</v>
      </c>
      <c r="F148" s="438" t="e">
        <f>'Montaje SE 3'!#REF!</f>
        <v>#REF!</v>
      </c>
      <c r="G148" s="438" t="e">
        <f>'Montaje SE 3'!#REF!</f>
        <v>#REF!</v>
      </c>
    </row>
    <row r="149" spans="2:7" s="113" customFormat="1" x14ac:dyDescent="0.25">
      <c r="B149" s="24" t="s">
        <v>1872</v>
      </c>
      <c r="C149" s="24" t="e">
        <f>'Montaje SE 3'!#REF!</f>
        <v>#REF!</v>
      </c>
      <c r="D149" s="438" t="e">
        <f>'Montaje SE 3'!#REF!</f>
        <v>#REF!</v>
      </c>
      <c r="E149" s="438" t="e">
        <f>'Montaje SE 3'!#REF!</f>
        <v>#REF!</v>
      </c>
      <c r="F149" s="438" t="e">
        <f>'Montaje SE 3'!#REF!</f>
        <v>#REF!</v>
      </c>
      <c r="G149" s="438" t="e">
        <f>'Montaje SE 3'!#REF!</f>
        <v>#REF!</v>
      </c>
    </row>
    <row r="150" spans="2:7" s="113" customFormat="1" x14ac:dyDescent="0.25">
      <c r="B150" s="24" t="s">
        <v>1872</v>
      </c>
      <c r="C150" s="24" t="e">
        <f>'Montaje SE 3'!#REF!</f>
        <v>#REF!</v>
      </c>
      <c r="D150" s="438" t="e">
        <f>'Montaje SE 3'!#REF!</f>
        <v>#REF!</v>
      </c>
      <c r="E150" s="438" t="e">
        <f>'Montaje SE 3'!#REF!</f>
        <v>#REF!</v>
      </c>
      <c r="F150" s="438" t="e">
        <f>'Montaje SE 3'!#REF!</f>
        <v>#REF!</v>
      </c>
      <c r="G150" s="438" t="e">
        <f>'Montaje SE 3'!#REF!</f>
        <v>#REF!</v>
      </c>
    </row>
    <row r="151" spans="2:7" s="113" customFormat="1" x14ac:dyDescent="0.25">
      <c r="B151" s="24" t="s">
        <v>1872</v>
      </c>
      <c r="C151" s="24" t="str">
        <f>'Montaje SE 3'!D135</f>
        <v>MALLA ESLABONADA - MPPS</v>
      </c>
      <c r="D151" s="438">
        <f>'Montaje SE 3'!E135</f>
        <v>346593.0079071793</v>
      </c>
      <c r="E151" s="438">
        <f>'Montaje SE 3'!F135</f>
        <v>0</v>
      </c>
      <c r="F151" s="438">
        <f>'Montaje SE 3'!G135</f>
        <v>1484131.4514344628</v>
      </c>
      <c r="G151" s="438">
        <f>'Montaje SE 3'!H135</f>
        <v>1830724.459341642</v>
      </c>
    </row>
    <row r="152" spans="2:7" s="113" customFormat="1" x14ac:dyDescent="0.25">
      <c r="B152" s="24" t="s">
        <v>1872</v>
      </c>
      <c r="C152" s="24" t="str">
        <f>'Montaje SE 3'!D136</f>
        <v xml:space="preserve">CELDA DE CIRCUITO DE SALIDA </v>
      </c>
      <c r="D152" s="438">
        <f>'Montaje SE 3'!E136</f>
        <v>534751.21843966458</v>
      </c>
      <c r="E152" s="438">
        <f>'Montaje SE 3'!F136</f>
        <v>0</v>
      </c>
      <c r="F152" s="438">
        <f>'Montaje SE 3'!G136</f>
        <v>1481091.1588023254</v>
      </c>
      <c r="G152" s="438">
        <f>'Montaje SE 3'!H136</f>
        <v>2015842.3772419901</v>
      </c>
    </row>
    <row r="153" spans="2:7" s="113" customFormat="1" x14ac:dyDescent="0.25">
      <c r="B153" s="24" t="s">
        <v>1872</v>
      </c>
      <c r="C153" s="24" t="str">
        <f>'Montaje SE 3'!D137</f>
        <v xml:space="preserve">M.P.P.S DUCTO BARRAS O CABLES LLEGADA TRAFO </v>
      </c>
      <c r="D153" s="438">
        <f>'Montaje SE 3'!E137</f>
        <v>53365.30122706361</v>
      </c>
      <c r="E153" s="438">
        <f>'Montaje SE 3'!F137</f>
        <v>0</v>
      </c>
      <c r="F153" s="438">
        <f>'Montaje SE 3'!G137</f>
        <v>686592.74782228388</v>
      </c>
      <c r="G153" s="438">
        <f>'Montaje SE 3'!H137</f>
        <v>739958.04904934752</v>
      </c>
    </row>
    <row r="154" spans="2:7" s="113" customFormat="1" x14ac:dyDescent="0.25">
      <c r="B154" s="24" t="s">
        <v>1872</v>
      </c>
      <c r="C154" s="24" t="str">
        <f>'Montaje SE 3'!D138</f>
        <v>MALLA DE PUESTA A TIERRA</v>
      </c>
      <c r="D154" s="438">
        <f>'Montaje SE 3'!E138</f>
        <v>696482.96011858957</v>
      </c>
      <c r="E154" s="438">
        <f>'Montaje SE 3'!F138</f>
        <v>0</v>
      </c>
      <c r="F154" s="438">
        <f>'Montaje SE 3'!G138</f>
        <v>1150044.6482384568</v>
      </c>
      <c r="G154" s="438">
        <f>'Montaje SE 3'!H138</f>
        <v>1846527.6083570463</v>
      </c>
    </row>
    <row r="155" spans="2:7" s="113" customFormat="1" x14ac:dyDescent="0.25">
      <c r="B155" s="24" t="s">
        <v>1872</v>
      </c>
      <c r="C155" s="24" t="str">
        <f>'Montaje SE 3'!D139</f>
        <v>OTRAS OBRAS ELÉCTRICAS</v>
      </c>
      <c r="D155" s="438">
        <f>'Montaje SE 3'!E139</f>
        <v>223979.27787401254</v>
      </c>
      <c r="E155" s="438">
        <f>'Montaje SE 3'!F139</f>
        <v>0</v>
      </c>
      <c r="F155" s="438">
        <f>'Montaje SE 3'!G139</f>
        <v>804278.49905916606</v>
      </c>
      <c r="G155" s="438">
        <f>'Montaje SE 3'!H139</f>
        <v>1028257.7769331785</v>
      </c>
    </row>
    <row r="156" spans="2:7" s="113" customFormat="1" x14ac:dyDescent="0.25">
      <c r="B156" s="24" t="s">
        <v>1872</v>
      </c>
      <c r="C156" s="24" t="e">
        <f>'Montaje SE 3'!#REF!</f>
        <v>#REF!</v>
      </c>
      <c r="D156" s="438" t="e">
        <f>'Montaje SE 3'!#REF!</f>
        <v>#REF!</v>
      </c>
      <c r="E156" s="438" t="e">
        <f>'Montaje SE 3'!#REF!</f>
        <v>#REF!</v>
      </c>
      <c r="F156" s="438" t="e">
        <f>'Montaje SE 3'!#REF!</f>
        <v>#REF!</v>
      </c>
      <c r="G156" s="438" t="e">
        <f>'Montaje SE 3'!#REF!</f>
        <v>#REF!</v>
      </c>
    </row>
    <row r="157" spans="2:7" s="113" customFormat="1" x14ac:dyDescent="0.25">
      <c r="B157" s="24" t="s">
        <v>1973</v>
      </c>
      <c r="C157" s="24" t="str">
        <f>'Montaje SE 2'!D90</f>
        <v>SECCIONADOR TRIPOLAR - N2</v>
      </c>
      <c r="D157" s="438">
        <f>'Montaje SE 2'!E90</f>
        <v>514633.56341992557</v>
      </c>
      <c r="E157" s="438">
        <f>'Montaje SE 2'!F90</f>
        <v>0</v>
      </c>
      <c r="F157" s="438">
        <f>'Montaje SE 2'!G90</f>
        <v>1949252.2237132629</v>
      </c>
      <c r="G157" s="438">
        <f>'Montaje SE 2'!H90</f>
        <v>2463885.7871331885</v>
      </c>
    </row>
    <row r="158" spans="2:7" s="113" customFormat="1" x14ac:dyDescent="0.25">
      <c r="B158" s="24" t="s">
        <v>1973</v>
      </c>
      <c r="C158" s="24" t="str">
        <f>'Montaje SE 2'!D91</f>
        <v>SECCIONADOR TRIPOLAR CON CUCHILLA DE PUESTA A TIERRA - N2</v>
      </c>
      <c r="D158" s="438">
        <f>'Montaje SE 2'!E91</f>
        <v>514633.56341992557</v>
      </c>
      <c r="E158" s="438">
        <f>'Montaje SE 2'!F91</f>
        <v>0</v>
      </c>
      <c r="F158" s="438">
        <f>'Montaje SE 2'!G91</f>
        <v>2869423.889089026</v>
      </c>
      <c r="G158" s="438">
        <f>'Montaje SE 2'!H91</f>
        <v>3384057.4525089515</v>
      </c>
    </row>
    <row r="159" spans="2:7" s="113" customFormat="1" x14ac:dyDescent="0.25">
      <c r="B159" s="24" t="s">
        <v>1973</v>
      </c>
      <c r="C159" s="24" t="str">
        <f>'Montaje SE 2'!D92</f>
        <v>INTERRUPTOR - N2</v>
      </c>
      <c r="D159" s="438">
        <f>'Montaje SE 2'!E92</f>
        <v>550601.34345840453</v>
      </c>
      <c r="E159" s="438">
        <f>'Montaje SE 2'!F92</f>
        <v>0</v>
      </c>
      <c r="F159" s="438">
        <f>'Montaje SE 2'!G92</f>
        <v>3069968.1493468783</v>
      </c>
      <c r="G159" s="438">
        <f>'Montaje SE 2'!H92</f>
        <v>3620569.4928052826</v>
      </c>
    </row>
    <row r="160" spans="2:7" s="113" customFormat="1" x14ac:dyDescent="0.25">
      <c r="B160" s="24" t="s">
        <v>1973</v>
      </c>
      <c r="C160" s="24" t="str">
        <f>'Montaje SE 2'!D93</f>
        <v>TRANSFORMADOR DE CORRIENTE - N2</v>
      </c>
      <c r="D160" s="438">
        <f>'Montaje SE 2'!E93</f>
        <v>132864.20218759461</v>
      </c>
      <c r="E160" s="438">
        <f>'Montaje SE 2'!F93</f>
        <v>0</v>
      </c>
      <c r="F160" s="438">
        <f>'Montaje SE 2'!G93</f>
        <v>822788.94975690055</v>
      </c>
      <c r="G160" s="438">
        <f>'Montaje SE 2'!H93</f>
        <v>955653.15194449516</v>
      </c>
    </row>
    <row r="161" spans="2:7" s="113" customFormat="1" x14ac:dyDescent="0.25">
      <c r="B161" s="24" t="s">
        <v>1973</v>
      </c>
      <c r="C161" s="24" t="str">
        <f>'Montaje SE 2'!D94</f>
        <v>TRANSFORMADOR DE TENSIÓN - N2</v>
      </c>
      <c r="D161" s="438">
        <f>'Montaje SE 2'!E94</f>
        <v>132864.20218759461</v>
      </c>
      <c r="E161" s="438">
        <f>'Montaje SE 2'!F94</f>
        <v>0</v>
      </c>
      <c r="F161" s="438">
        <f>'Montaje SE 2'!G94</f>
        <v>822788.94975690055</v>
      </c>
      <c r="G161" s="438">
        <f>'Montaje SE 2'!H94</f>
        <v>955653.15194449516</v>
      </c>
    </row>
    <row r="162" spans="2:7" s="113" customFormat="1" x14ac:dyDescent="0.25">
      <c r="B162" s="24" t="s">
        <v>1973</v>
      </c>
      <c r="C162" s="24" t="str">
        <f>'Montaje SE 2'!D95</f>
        <v>DISPOSITIVO DE PROTECCIÓN CONTRA SOBRETENSIONES (DPS) - N2</v>
      </c>
      <c r="D162" s="438">
        <f>'Montaje SE 2'!E95</f>
        <v>132864.20218759464</v>
      </c>
      <c r="E162" s="438">
        <f>'Montaje SE 2'!F95</f>
        <v>0</v>
      </c>
      <c r="F162" s="438">
        <f>'Montaje SE 2'!G95</f>
        <v>400649.62821454334</v>
      </c>
      <c r="G162" s="438">
        <f>'Montaje SE 2'!H95</f>
        <v>533513.83040213794</v>
      </c>
    </row>
    <row r="163" spans="2:7" s="113" customFormat="1" x14ac:dyDescent="0.25">
      <c r="B163" s="24" t="s">
        <v>1973</v>
      </c>
      <c r="C163" s="24" t="e">
        <f>'Montaje SE 2'!#REF!</f>
        <v>#REF!</v>
      </c>
      <c r="D163" s="438" t="e">
        <f>'Montaje SE 2'!#REF!</f>
        <v>#REF!</v>
      </c>
      <c r="E163" s="438" t="e">
        <f>'Montaje SE 2'!#REF!</f>
        <v>#REF!</v>
      </c>
      <c r="F163" s="438" t="e">
        <f>'Montaje SE 2'!#REF!</f>
        <v>#REF!</v>
      </c>
      <c r="G163" s="438" t="e">
        <f>'Montaje SE 2'!#REF!</f>
        <v>#REF!</v>
      </c>
    </row>
    <row r="164" spans="2:7" s="113" customFormat="1" x14ac:dyDescent="0.25">
      <c r="B164" s="24" t="s">
        <v>1973</v>
      </c>
      <c r="C164" s="24" t="str">
        <f>'Montaje SE 2'!D96</f>
        <v>ACERO ESTRUCTURAL (KG)</v>
      </c>
      <c r="D164" s="438">
        <f>'Montaje SE 2'!E96</f>
        <v>146707.01895333946</v>
      </c>
      <c r="E164" s="438">
        <f>'Montaje SE 2'!F96</f>
        <v>0</v>
      </c>
      <c r="F164" s="438">
        <f>'Montaje SE 2'!G96</f>
        <v>1459064.8134952886</v>
      </c>
      <c r="G164" s="438">
        <f>'Montaje SE 2'!H96</f>
        <v>1605771.832448628</v>
      </c>
    </row>
    <row r="165" spans="2:7" s="113" customFormat="1" x14ac:dyDescent="0.25">
      <c r="B165" s="24" t="s">
        <v>1973</v>
      </c>
      <c r="C165" s="24" t="str">
        <f>'Montaje SE 2'!D97</f>
        <v>CABLES DE CONTROL Y FUERZA MODULO - N2 - MPPS</v>
      </c>
      <c r="D165" s="438">
        <f>'Montaje SE 2'!E97</f>
        <v>214738.26712730236</v>
      </c>
      <c r="E165" s="438">
        <f>'Montaje SE 2'!F97</f>
        <v>0</v>
      </c>
      <c r="F165" s="438">
        <f>'Montaje SE 2'!G97</f>
        <v>1893081.6285244566</v>
      </c>
      <c r="G165" s="438">
        <f>'Montaje SE 2'!H97</f>
        <v>2107819.8956517591</v>
      </c>
    </row>
    <row r="166" spans="2:7" s="113" customFormat="1" x14ac:dyDescent="0.25">
      <c r="B166" s="24" t="s">
        <v>1973</v>
      </c>
      <c r="C166" s="24" t="str">
        <f>'Montaje SE 2'!D98</f>
        <v>MATERIAL CONEXIÓN A.T. - N2 - MPPS</v>
      </c>
      <c r="D166" s="438">
        <f>'Montaje SE 2'!E98</f>
        <v>214738.26712730236</v>
      </c>
      <c r="E166" s="438">
        <f>'Montaje SE 2'!F98</f>
        <v>0</v>
      </c>
      <c r="F166" s="438">
        <f>'Montaje SE 2'!G98</f>
        <v>2151503.4361337419</v>
      </c>
      <c r="G166" s="438">
        <f>'Montaje SE 2'!H98</f>
        <v>2366241.7032610443</v>
      </c>
    </row>
    <row r="167" spans="2:7" s="113" customFormat="1" x14ac:dyDescent="0.25">
      <c r="B167" s="24" t="s">
        <v>1973</v>
      </c>
      <c r="C167" s="24" t="str">
        <f>'Montaje SE 2'!D99</f>
        <v>CELDA DE LÍNEA - N2</v>
      </c>
      <c r="D167" s="438">
        <f>'Montaje SE 2'!E99</f>
        <v>394887.13959068281</v>
      </c>
      <c r="E167" s="438">
        <f>'Montaje SE 2'!F99</f>
        <v>0</v>
      </c>
      <c r="F167" s="438">
        <f>'Montaje SE 2'!G99</f>
        <v>1370897.6965674427</v>
      </c>
      <c r="G167" s="438">
        <f>'Montaje SE 2'!H99</f>
        <v>1765784.8361581257</v>
      </c>
    </row>
    <row r="168" spans="2:7" s="113" customFormat="1" x14ac:dyDescent="0.25">
      <c r="B168" s="24" t="s">
        <v>1973</v>
      </c>
      <c r="C168" s="24" t="str">
        <f>'Montaje SE 2'!D100</f>
        <v>CELDA DE TRANSFORMADOR - N2</v>
      </c>
      <c r="D168" s="438">
        <f>'Montaje SE 2'!E100</f>
        <v>511934.04980616434</v>
      </c>
      <c r="E168" s="438">
        <f>'Montaje SE 2'!F100</f>
        <v>0</v>
      </c>
      <c r="F168" s="438">
        <f>'Montaje SE 2'!G100</f>
        <v>958756.95192123018</v>
      </c>
      <c r="G168" s="438">
        <f>'Montaje SE 2'!H100</f>
        <v>1470691.0017273945</v>
      </c>
    </row>
    <row r="169" spans="2:7" s="113" customFormat="1" x14ac:dyDescent="0.25">
      <c r="B169" s="24" t="s">
        <v>1973</v>
      </c>
      <c r="C169" s="24" t="e">
        <f>'Montaje SE 2'!#REF!</f>
        <v>#REF!</v>
      </c>
      <c r="D169" s="438" t="e">
        <f>'Montaje SE 2'!#REF!</f>
        <v>#REF!</v>
      </c>
      <c r="E169" s="438" t="e">
        <f>'Montaje SE 2'!#REF!</f>
        <v>#REF!</v>
      </c>
      <c r="F169" s="438" t="e">
        <f>'Montaje SE 2'!#REF!</f>
        <v>#REF!</v>
      </c>
      <c r="G169" s="438" t="e">
        <f>'Montaje SE 2'!#REF!</f>
        <v>#REF!</v>
      </c>
    </row>
    <row r="170" spans="2:7" s="113" customFormat="1" x14ac:dyDescent="0.25">
      <c r="B170" s="24" t="s">
        <v>1973</v>
      </c>
      <c r="C170" s="24" t="e">
        <f>'Montaje SE 2'!#REF!</f>
        <v>#REF!</v>
      </c>
      <c r="D170" s="438" t="e">
        <f>'Montaje SE 2'!#REF!</f>
        <v>#REF!</v>
      </c>
      <c r="E170" s="438" t="e">
        <f>'Montaje SE 2'!#REF!</f>
        <v>#REF!</v>
      </c>
      <c r="F170" s="438" t="e">
        <f>'Montaje SE 2'!#REF!</f>
        <v>#REF!</v>
      </c>
      <c r="G170" s="438" t="e">
        <f>'Montaje SE 2'!#REF!</f>
        <v>#REF!</v>
      </c>
    </row>
    <row r="171" spans="2:7" s="113" customFormat="1" x14ac:dyDescent="0.25">
      <c r="B171" s="24" t="s">
        <v>1973</v>
      </c>
      <c r="C171" s="24" t="e">
        <f>'Montaje SE 2'!#REF!</f>
        <v>#REF!</v>
      </c>
      <c r="D171" s="438" t="e">
        <f>'Montaje SE 2'!#REF!</f>
        <v>#REF!</v>
      </c>
      <c r="E171" s="438" t="e">
        <f>'Montaje SE 2'!#REF!</f>
        <v>#REF!</v>
      </c>
      <c r="F171" s="438" t="e">
        <f>'Montaje SE 2'!#REF!</f>
        <v>#REF!</v>
      </c>
      <c r="G171" s="438" t="e">
        <f>'Montaje SE 2'!#REF!</f>
        <v>#REF!</v>
      </c>
    </row>
    <row r="172" spans="2:7" s="113" customFormat="1" x14ac:dyDescent="0.25">
      <c r="B172" s="24" t="s">
        <v>1973</v>
      </c>
      <c r="C172" s="24" t="e">
        <f>'Montaje SE 2'!#REF!</f>
        <v>#REF!</v>
      </c>
      <c r="D172" s="438" t="e">
        <f>'Montaje SE 2'!#REF!</f>
        <v>#REF!</v>
      </c>
      <c r="E172" s="438" t="e">
        <f>'Montaje SE 2'!#REF!</f>
        <v>#REF!</v>
      </c>
      <c r="F172" s="438" t="e">
        <f>'Montaje SE 2'!#REF!</f>
        <v>#REF!</v>
      </c>
      <c r="G172" s="438" t="e">
        <f>'Montaje SE 2'!#REF!</f>
        <v>#REF!</v>
      </c>
    </row>
    <row r="173" spans="2:7" s="113" customFormat="1" x14ac:dyDescent="0.25">
      <c r="B173" s="24" t="s">
        <v>1973</v>
      </c>
      <c r="C173" s="24" t="str">
        <f>'Montaje SE 2'!D101</f>
        <v>ESTRUCTURA EN CONCRETO (POSTES) - MPPS</v>
      </c>
      <c r="D173" s="438">
        <f>'Montaje SE 2'!E101</f>
        <v>64422.515393184061</v>
      </c>
      <c r="E173" s="438">
        <f>'Montaje SE 2'!F101</f>
        <v>0</v>
      </c>
      <c r="F173" s="438">
        <f>'Montaje SE 2'!G101</f>
        <v>460968.78379503987</v>
      </c>
      <c r="G173" s="438">
        <f>'Montaje SE 2'!H101</f>
        <v>525391.2991882239</v>
      </c>
    </row>
    <row r="174" spans="2:7" s="113" customFormat="1" x14ac:dyDescent="0.25">
      <c r="B174" s="24" t="s">
        <v>1973</v>
      </c>
      <c r="C174" s="24" t="str">
        <f>'Montaje SE 2'!D102</f>
        <v>MALLA ESLABONADA - MPPS</v>
      </c>
      <c r="D174" s="438">
        <f>'Montaje SE 2'!E102</f>
        <v>346593.0079071793</v>
      </c>
      <c r="E174" s="438">
        <f>'Montaje SE 2'!F102</f>
        <v>0</v>
      </c>
      <c r="F174" s="438">
        <f>'Montaje SE 2'!G102</f>
        <v>1484131.4514344628</v>
      </c>
      <c r="G174" s="438">
        <f>'Montaje SE 2'!H102</f>
        <v>1830724.459341642</v>
      </c>
    </row>
    <row r="175" spans="2:7" s="113" customFormat="1" x14ac:dyDescent="0.25">
      <c r="B175" s="24" t="s">
        <v>1973</v>
      </c>
      <c r="C175" s="24" t="str">
        <f>'Montaje SE 2'!D103</f>
        <v>GABINETE EN SF6 - N2</v>
      </c>
      <c r="D175" s="438">
        <f>'Montaje SE 2'!E103</f>
        <v>920357.0392375557</v>
      </c>
      <c r="E175" s="438">
        <f>'Montaje SE 2'!F103</f>
        <v>0</v>
      </c>
      <c r="F175" s="438">
        <f>'Montaje SE 2'!G103</f>
        <v>963089.92689015972</v>
      </c>
      <c r="G175" s="438">
        <f>'Montaje SE 2'!H103</f>
        <v>1883446.9661277155</v>
      </c>
    </row>
    <row r="176" spans="2:7" s="113" customFormat="1" x14ac:dyDescent="0.25">
      <c r="B176" s="23"/>
      <c r="C176" s="23"/>
      <c r="D176" s="439"/>
      <c r="E176" s="439"/>
      <c r="F176" s="439"/>
      <c r="G176" s="439"/>
    </row>
    <row r="177" spans="2:7" s="113" customFormat="1" x14ac:dyDescent="0.25">
      <c r="B177" s="23"/>
      <c r="C177" s="23"/>
      <c r="D177" s="439"/>
      <c r="E177" s="439"/>
      <c r="F177" s="439"/>
      <c r="G177" s="439"/>
    </row>
    <row r="179" spans="2:7" ht="21" x14ac:dyDescent="0.35">
      <c r="B179" s="440" t="s">
        <v>2094</v>
      </c>
    </row>
    <row r="181" spans="2:7" x14ac:dyDescent="0.25">
      <c r="B181" s="24" t="s">
        <v>2092</v>
      </c>
      <c r="C181" s="431" t="s">
        <v>776</v>
      </c>
      <c r="D181" s="24" t="s">
        <v>925</v>
      </c>
      <c r="E181" s="24" t="s">
        <v>975</v>
      </c>
      <c r="F181" s="24" t="s">
        <v>976</v>
      </c>
      <c r="G181" s="24" t="s">
        <v>977</v>
      </c>
    </row>
    <row r="182" spans="2:7" x14ac:dyDescent="0.25">
      <c r="B182" s="24">
        <v>500</v>
      </c>
      <c r="C182" s="24" t="e">
        <f>#REF!</f>
        <v>#REF!</v>
      </c>
      <c r="D182" s="438" t="e">
        <f>#REF!</f>
        <v>#REF!</v>
      </c>
      <c r="E182" s="438" t="e">
        <f>#REF!</f>
        <v>#REF!</v>
      </c>
      <c r="F182" s="438" t="e">
        <f>#REF!</f>
        <v>#REF!</v>
      </c>
      <c r="G182" s="438" t="e">
        <f>#REF!</f>
        <v>#REF!</v>
      </c>
    </row>
    <row r="183" spans="2:7" x14ac:dyDescent="0.25">
      <c r="B183" s="24">
        <v>500</v>
      </c>
      <c r="C183" s="24" t="e">
        <f>#REF!</f>
        <v>#REF!</v>
      </c>
      <c r="D183" s="438" t="e">
        <f>#REF!</f>
        <v>#REF!</v>
      </c>
      <c r="E183" s="438" t="e">
        <f>#REF!</f>
        <v>#REF!</v>
      </c>
      <c r="F183" s="438" t="e">
        <f>#REF!</f>
        <v>#REF!</v>
      </c>
      <c r="G183" s="438" t="e">
        <f>#REF!</f>
        <v>#REF!</v>
      </c>
    </row>
    <row r="184" spans="2:7" x14ac:dyDescent="0.25">
      <c r="B184" s="24">
        <v>500</v>
      </c>
      <c r="C184" s="24" t="e">
        <f>#REF!</f>
        <v>#REF!</v>
      </c>
      <c r="D184" s="438" t="e">
        <f>#REF!</f>
        <v>#REF!</v>
      </c>
      <c r="E184" s="438" t="e">
        <f>#REF!</f>
        <v>#REF!</v>
      </c>
      <c r="F184" s="438" t="e">
        <f>#REF!</f>
        <v>#REF!</v>
      </c>
      <c r="G184" s="438" t="e">
        <f>#REF!</f>
        <v>#REF!</v>
      </c>
    </row>
    <row r="185" spans="2:7" x14ac:dyDescent="0.25">
      <c r="B185" s="24">
        <v>230</v>
      </c>
      <c r="C185" s="24" t="e">
        <f>#REF!</f>
        <v>#REF!</v>
      </c>
      <c r="D185" s="438" t="e">
        <f>#REF!</f>
        <v>#REF!</v>
      </c>
      <c r="E185" s="438" t="e">
        <f>#REF!</f>
        <v>#REF!</v>
      </c>
      <c r="F185" s="438" t="e">
        <f>#REF!</f>
        <v>#REF!</v>
      </c>
      <c r="G185" s="438" t="e">
        <f>#REF!</f>
        <v>#REF!</v>
      </c>
    </row>
    <row r="186" spans="2:7" x14ac:dyDescent="0.25">
      <c r="B186" s="24">
        <v>230</v>
      </c>
      <c r="C186" s="24" t="e">
        <f>#REF!</f>
        <v>#REF!</v>
      </c>
      <c r="D186" s="438" t="e">
        <f>#REF!</f>
        <v>#REF!</v>
      </c>
      <c r="E186" s="438" t="e">
        <f>#REF!</f>
        <v>#REF!</v>
      </c>
      <c r="F186" s="438" t="e">
        <f>#REF!</f>
        <v>#REF!</v>
      </c>
      <c r="G186" s="438" t="e">
        <f>#REF!</f>
        <v>#REF!</v>
      </c>
    </row>
    <row r="187" spans="2:7" x14ac:dyDescent="0.25">
      <c r="B187" s="24">
        <v>230</v>
      </c>
      <c r="C187" s="24" t="e">
        <f>#REF!</f>
        <v>#REF!</v>
      </c>
      <c r="D187" s="438" t="e">
        <f>#REF!</f>
        <v>#REF!</v>
      </c>
      <c r="E187" s="438" t="e">
        <f>#REF!</f>
        <v>#REF!</v>
      </c>
      <c r="F187" s="438" t="e">
        <f>#REF!</f>
        <v>#REF!</v>
      </c>
      <c r="G187" s="438" t="e">
        <f>#REF!</f>
        <v>#REF!</v>
      </c>
    </row>
    <row r="188" spans="2:7" x14ac:dyDescent="0.25">
      <c r="B188" s="24" t="s">
        <v>1871</v>
      </c>
      <c r="C188" s="24" t="str">
        <f>'Ingenieria SE4'!C72</f>
        <v>INGENIERIA PARA CASA DE CONTROL N4</v>
      </c>
      <c r="D188" s="438">
        <f>'Ingenieria SE4'!D72</f>
        <v>2569275.8281755722</v>
      </c>
      <c r="E188" s="438">
        <f>'Ingenieria SE4'!E72</f>
        <v>0</v>
      </c>
      <c r="F188" s="438">
        <f>'Ingenieria SE4'!F72</f>
        <v>3745787.9245070531</v>
      </c>
      <c r="G188" s="438">
        <f>'Ingenieria SE4'!G72</f>
        <v>6315063.7526826253</v>
      </c>
    </row>
    <row r="189" spans="2:7" x14ac:dyDescent="0.25">
      <c r="B189" s="24" t="s">
        <v>1871</v>
      </c>
      <c r="C189" s="24" t="str">
        <f>'Ingenieria SE4'!C73</f>
        <v>INGENIERIA DE BAHIA DE LINEA DIFERENTES CONFIGURACIONES N4</v>
      </c>
      <c r="D189" s="438">
        <f>'Ingenieria SE4'!D73</f>
        <v>7727018.5162221454</v>
      </c>
      <c r="E189" s="438">
        <f>'Ingenieria SE4'!E73</f>
        <v>0</v>
      </c>
      <c r="F189" s="438">
        <f>'Ingenieria SE4'!F73</f>
        <v>13205445.987783236</v>
      </c>
      <c r="G189" s="438">
        <f>'Ingenieria SE4'!G73</f>
        <v>20932464.50400538</v>
      </c>
    </row>
    <row r="190" spans="2:7" x14ac:dyDescent="0.25">
      <c r="B190" s="24" t="s">
        <v>1871</v>
      </c>
      <c r="C190" s="24" t="str">
        <f>'Ingenieria SE4'!C74</f>
        <v>INGENIERIA DE MODULO DE BARRAJE DIFERENTES CONFIGURACIONES N4</v>
      </c>
      <c r="D190" s="438">
        <f>'Ingenieria SE4'!D74</f>
        <v>3441781.8542224551</v>
      </c>
      <c r="E190" s="438">
        <f>'Ingenieria SE4'!E74</f>
        <v>0</v>
      </c>
      <c r="F190" s="438">
        <f>'Ingenieria SE4'!F74</f>
        <v>4607070.5995996753</v>
      </c>
      <c r="G190" s="438">
        <f>'Ingenieria SE4'!G74</f>
        <v>8048852.4538221303</v>
      </c>
    </row>
    <row r="191" spans="2:7" x14ac:dyDescent="0.25">
      <c r="B191" s="24" t="s">
        <v>1872</v>
      </c>
      <c r="C191" s="24" t="str">
        <f>'Ingenieria SE3'!C53</f>
        <v>INGENIERIA SUBESTACIONES N3-TIPO A</v>
      </c>
      <c r="D191" s="438">
        <f>'Ingenieria SE3'!D53</f>
        <v>1285210.9142760136</v>
      </c>
      <c r="E191" s="438">
        <f>'Ingenieria SE3'!E53</f>
        <v>0</v>
      </c>
      <c r="F191" s="438">
        <f>'Ingenieria SE3'!F53</f>
        <v>11053983.629869441</v>
      </c>
      <c r="G191" s="438">
        <f>'Ingenieria SE3'!G53</f>
        <v>12339194.544145454</v>
      </c>
    </row>
    <row r="192" spans="2:7" x14ac:dyDescent="0.25">
      <c r="B192" s="24" t="s">
        <v>1872</v>
      </c>
      <c r="C192" s="24" t="str">
        <f>'Ingenieria SE3'!C54</f>
        <v>INGENIERIA SUBESTACIÓN REDUCIDA, BARRAS Y MÓDULO COMÚN N3</v>
      </c>
      <c r="D192" s="438">
        <f>'Ingenieria SE3'!D54</f>
        <v>1149266.5031480943</v>
      </c>
      <c r="E192" s="438">
        <f>'Ingenieria SE3'!E54</f>
        <v>0</v>
      </c>
      <c r="F192" s="438">
        <f>'Ingenieria SE3'!F54</f>
        <v>1055386.5975110009</v>
      </c>
      <c r="G192" s="438">
        <f>'Ingenieria SE3'!G54</f>
        <v>2204653.1006590952</v>
      </c>
    </row>
    <row r="193" spans="2:7" x14ac:dyDescent="0.25">
      <c r="B193" s="24" t="s">
        <v>1973</v>
      </c>
      <c r="C193" s="24" t="str">
        <f>'Ingenieria SE2'!D47</f>
        <v>INGENIERIA SUBESTACIONES Y CELDAS N2</v>
      </c>
      <c r="D193" s="438">
        <f>'Ingenieria SE2'!E47</f>
        <v>967688.21780782216</v>
      </c>
      <c r="E193" s="438">
        <f>'Ingenieria SE2'!F47</f>
        <v>0</v>
      </c>
      <c r="F193" s="438">
        <f>'Ingenieria SE2'!G47</f>
        <v>7572349.8270203061</v>
      </c>
      <c r="G193" s="438">
        <f>'Ingenieria SE2'!H47</f>
        <v>8540038.0448281281</v>
      </c>
    </row>
    <row r="194" spans="2:7" x14ac:dyDescent="0.25">
      <c r="B194" s="24" t="s">
        <v>1973</v>
      </c>
      <c r="C194" s="24" t="str">
        <f>'Ingenieria SE2'!D48</f>
        <v>INGENIERIA MÓDULO DE BARRAS N2</v>
      </c>
      <c r="D194" s="438">
        <f>'Ingenieria SE2'!E48</f>
        <v>919413.20251847536</v>
      </c>
      <c r="E194" s="438">
        <f>'Ingenieria SE2'!F48</f>
        <v>0</v>
      </c>
      <c r="F194" s="438">
        <f>'Ingenieria SE2'!G48</f>
        <v>986930.05508170475</v>
      </c>
      <c r="G194" s="438">
        <f>'Ingenieria SE2'!H48</f>
        <v>1906343.2576001801</v>
      </c>
    </row>
    <row r="197" spans="2:7" ht="21" x14ac:dyDescent="0.35">
      <c r="B197" s="440" t="s">
        <v>2096</v>
      </c>
    </row>
    <row r="199" spans="2:7" x14ac:dyDescent="0.25">
      <c r="B199" s="24" t="s">
        <v>2092</v>
      </c>
      <c r="C199" s="431" t="s">
        <v>776</v>
      </c>
      <c r="D199" s="24" t="s">
        <v>925</v>
      </c>
      <c r="E199" s="24" t="s">
        <v>975</v>
      </c>
      <c r="F199" s="24" t="s">
        <v>976</v>
      </c>
      <c r="G199" s="24" t="s">
        <v>977</v>
      </c>
    </row>
    <row r="200" spans="2:7" x14ac:dyDescent="0.25">
      <c r="B200" s="24">
        <v>500</v>
      </c>
      <c r="C200" s="24" t="e">
        <f>#REF!</f>
        <v>#REF!</v>
      </c>
      <c r="D200" s="438" t="e">
        <f>#REF!</f>
        <v>#REF!</v>
      </c>
      <c r="E200" s="438" t="e">
        <f>#REF!</f>
        <v>#REF!</v>
      </c>
      <c r="F200" s="438" t="e">
        <f>#REF!</f>
        <v>#REF!</v>
      </c>
      <c r="G200" s="438" t="e">
        <f>#REF!</f>
        <v>#REF!</v>
      </c>
    </row>
    <row r="201" spans="2:7" x14ac:dyDescent="0.25">
      <c r="B201" s="24">
        <v>500</v>
      </c>
      <c r="C201" s="24" t="e">
        <f>#REF!</f>
        <v>#REF!</v>
      </c>
      <c r="D201" s="438" t="e">
        <f>#REF!</f>
        <v>#REF!</v>
      </c>
      <c r="E201" s="438" t="e">
        <f>#REF!</f>
        <v>#REF!</v>
      </c>
      <c r="F201" s="438" t="e">
        <f>#REF!</f>
        <v>#REF!</v>
      </c>
      <c r="G201" s="438" t="e">
        <f>#REF!</f>
        <v>#REF!</v>
      </c>
    </row>
    <row r="202" spans="2:7" x14ac:dyDescent="0.25">
      <c r="B202" s="24">
        <v>500</v>
      </c>
      <c r="C202" s="24" t="e">
        <f>#REF!</f>
        <v>#REF!</v>
      </c>
      <c r="D202" s="438" t="e">
        <f>#REF!</f>
        <v>#REF!</v>
      </c>
      <c r="E202" s="438" t="e">
        <f>#REF!</f>
        <v>#REF!</v>
      </c>
      <c r="F202" s="438" t="e">
        <f>#REF!</f>
        <v>#REF!</v>
      </c>
      <c r="G202" s="438" t="e">
        <f>#REF!</f>
        <v>#REF!</v>
      </c>
    </row>
    <row r="203" spans="2:7" x14ac:dyDescent="0.25">
      <c r="B203" s="24">
        <v>230</v>
      </c>
      <c r="C203" s="24" t="e">
        <f>#REF!</f>
        <v>#REF!</v>
      </c>
      <c r="D203" s="438" t="e">
        <f>#REF!</f>
        <v>#REF!</v>
      </c>
      <c r="E203" s="438" t="e">
        <f>#REF!</f>
        <v>#REF!</v>
      </c>
      <c r="F203" s="438" t="e">
        <f>#REF!</f>
        <v>#REF!</v>
      </c>
      <c r="G203" s="438" t="e">
        <f>#REF!</f>
        <v>#REF!</v>
      </c>
    </row>
    <row r="204" spans="2:7" x14ac:dyDescent="0.25">
      <c r="B204" s="24">
        <v>230</v>
      </c>
      <c r="C204" s="24" t="e">
        <f>#REF!</f>
        <v>#REF!</v>
      </c>
      <c r="D204" s="438" t="e">
        <f>#REF!</f>
        <v>#REF!</v>
      </c>
      <c r="E204" s="438" t="e">
        <f>#REF!</f>
        <v>#REF!</v>
      </c>
      <c r="F204" s="438" t="e">
        <f>#REF!</f>
        <v>#REF!</v>
      </c>
      <c r="G204" s="438" t="e">
        <f>#REF!</f>
        <v>#REF!</v>
      </c>
    </row>
    <row r="205" spans="2:7" x14ac:dyDescent="0.25">
      <c r="B205" s="24">
        <v>230</v>
      </c>
      <c r="C205" s="24" t="e">
        <f>#REF!</f>
        <v>#REF!</v>
      </c>
      <c r="D205" s="438" t="e">
        <f>#REF!</f>
        <v>#REF!</v>
      </c>
      <c r="E205" s="438" t="e">
        <f>#REF!</f>
        <v>#REF!</v>
      </c>
      <c r="F205" s="438" t="e">
        <f>#REF!</f>
        <v>#REF!</v>
      </c>
      <c r="G205" s="438" t="e">
        <f>#REF!</f>
        <v>#REF!</v>
      </c>
    </row>
    <row r="206" spans="2:7" x14ac:dyDescent="0.25">
      <c r="B206" s="24" t="s">
        <v>1871</v>
      </c>
      <c r="C206" s="24" t="str">
        <f>'Interv SE4'!C75</f>
        <v>INTERVENTORIA CASA DE CONTROL N4</v>
      </c>
      <c r="D206" s="438">
        <f>'Interv SE4'!D75</f>
        <v>1821894.2608695654</v>
      </c>
      <c r="E206" s="438">
        <f>'Interv SE4'!E75</f>
        <v>0</v>
      </c>
      <c r="F206" s="438">
        <f>'Interv SE4'!F75</f>
        <v>8129143.2163435034</v>
      </c>
      <c r="G206" s="438">
        <f>'Interv SE4'!G75</f>
        <v>9951037.4772130698</v>
      </c>
    </row>
    <row r="207" spans="2:7" x14ac:dyDescent="0.25">
      <c r="B207" s="24" t="s">
        <v>1871</v>
      </c>
      <c r="C207" s="24" t="str">
        <f>'Interv SE4'!C76</f>
        <v>INTERVENTORIA BAHIA DIFERENTES CONFIGURACIONES N4</v>
      </c>
      <c r="D207" s="438">
        <f>'Interv SE4'!D76</f>
        <v>4931537.5756361447</v>
      </c>
      <c r="E207" s="438">
        <f>'Interv SE4'!E76</f>
        <v>0</v>
      </c>
      <c r="F207" s="438">
        <f>'Interv SE4'!F76</f>
        <v>16940358.301492978</v>
      </c>
      <c r="G207" s="438">
        <f>'Interv SE4'!G76</f>
        <v>21871895.877129123</v>
      </c>
    </row>
    <row r="208" spans="2:7" x14ac:dyDescent="0.25">
      <c r="B208" s="24" t="s">
        <v>1871</v>
      </c>
      <c r="C208" s="24" t="str">
        <f>'Interv SE4'!C77</f>
        <v>INTERVENTORIA MODULO DE BARRAJE DIFERENTES CONFIGURACIONES N4</v>
      </c>
      <c r="D208" s="438">
        <f>'Interv SE4'!D77</f>
        <v>2099614.2592666801</v>
      </c>
      <c r="E208" s="438">
        <f>'Interv SE4'!E77</f>
        <v>0</v>
      </c>
      <c r="F208" s="438">
        <f>'Interv SE4'!F77</f>
        <v>10300629.354656981</v>
      </c>
      <c r="G208" s="438">
        <f>'Interv SE4'!G77</f>
        <v>12400243.613923661</v>
      </c>
    </row>
    <row r="209" spans="2:7" x14ac:dyDescent="0.25">
      <c r="B209" s="24" t="s">
        <v>1872</v>
      </c>
      <c r="C209" s="24" t="str">
        <f>'Interv SE3'!C51</f>
        <v>INTERVENTORIA SUBESTACIONES N3-TIPO A</v>
      </c>
      <c r="D209" s="438">
        <f>'Interv SE3'!D51</f>
        <v>2923327.7507064715</v>
      </c>
      <c r="E209" s="438">
        <f>'Interv SE3'!E51</f>
        <v>0</v>
      </c>
      <c r="F209" s="438">
        <f>'Interv SE3'!F51</f>
        <v>10750484.249201909</v>
      </c>
      <c r="G209" s="438">
        <f>'Interv SE3'!G51</f>
        <v>13673811.99990838</v>
      </c>
    </row>
    <row r="210" spans="2:7" x14ac:dyDescent="0.25">
      <c r="B210" s="24" t="s">
        <v>1872</v>
      </c>
      <c r="C210" s="24" t="str">
        <f>'Interv SE3'!C52</f>
        <v>INTERVENTORIA SUBESTACIÓN REDUCIDA, BARRAS Y MÓDULO COMÚN N3</v>
      </c>
      <c r="D210" s="438">
        <f>'Interv SE3'!D52</f>
        <v>659304.01759967953</v>
      </c>
      <c r="E210" s="438">
        <f>'Interv SE3'!E52</f>
        <v>0</v>
      </c>
      <c r="F210" s="438">
        <f>'Interv SE3'!F52</f>
        <v>2099599.5497043352</v>
      </c>
      <c r="G210" s="438">
        <f>'Interv SE3'!G52</f>
        <v>2758903.5673040147</v>
      </c>
    </row>
    <row r="211" spans="2:7" x14ac:dyDescent="0.25">
      <c r="B211" s="24" t="s">
        <v>1973</v>
      </c>
      <c r="C211" s="24" t="str">
        <f>'Interv SE2'!D48</f>
        <v>INTERVENTORIA SUBESTACIONES N3-TIPO A</v>
      </c>
      <c r="D211" s="438">
        <f>'Interv SE2'!E48</f>
        <v>2094196.7804768584</v>
      </c>
      <c r="E211" s="438">
        <f>'Interv SE2'!F48</f>
        <v>0</v>
      </c>
      <c r="F211" s="438">
        <f>'Interv SE2'!G48</f>
        <v>7701370.2954808995</v>
      </c>
      <c r="G211" s="438">
        <f>'Interv SE2'!H48</f>
        <v>9795567.0759577584</v>
      </c>
    </row>
    <row r="212" spans="2:7" x14ac:dyDescent="0.25">
      <c r="B212" s="24" t="s">
        <v>1973</v>
      </c>
      <c r="C212" s="24" t="str">
        <f>'Interv SE2'!D49</f>
        <v>INTERVENTORIA SUBESTACIÓN REDUCIDA, BARRAS Y MÓDULO COMÚN N3</v>
      </c>
      <c r="D212" s="438">
        <f>'Interv SE2'!E49</f>
        <v>405029.09486676019</v>
      </c>
      <c r="E212" s="438">
        <f>'Interv SE2'!F49</f>
        <v>0</v>
      </c>
      <c r="F212" s="438">
        <f>'Interv SE2'!G49</f>
        <v>1149671.2088538313</v>
      </c>
      <c r="G212" s="438">
        <f>'Interv SE2'!H49</f>
        <v>1554700.3037205916</v>
      </c>
    </row>
    <row r="215" spans="2:7" ht="21" x14ac:dyDescent="0.35">
      <c r="B215" s="440" t="s">
        <v>2095</v>
      </c>
    </row>
    <row r="217" spans="2:7" x14ac:dyDescent="0.25">
      <c r="B217" s="24" t="s">
        <v>2092</v>
      </c>
      <c r="C217" s="431" t="s">
        <v>776</v>
      </c>
      <c r="D217" s="24" t="s">
        <v>925</v>
      </c>
      <c r="E217" s="24" t="s">
        <v>975</v>
      </c>
      <c r="F217" s="24" t="s">
        <v>976</v>
      </c>
      <c r="G217" s="24" t="s">
        <v>977</v>
      </c>
    </row>
    <row r="218" spans="2:7" x14ac:dyDescent="0.25">
      <c r="B218" s="24">
        <v>500</v>
      </c>
      <c r="C218" s="24" t="e">
        <f>#REF!</f>
        <v>#REF!</v>
      </c>
      <c r="D218" s="438" t="e">
        <f>#REF!</f>
        <v>#REF!</v>
      </c>
      <c r="E218" s="438" t="e">
        <f>#REF!</f>
        <v>#REF!</v>
      </c>
      <c r="F218" s="438" t="e">
        <f>#REF!</f>
        <v>#REF!</v>
      </c>
      <c r="G218" s="438" t="e">
        <f>#REF!</f>
        <v>#REF!</v>
      </c>
    </row>
    <row r="219" spans="2:7" x14ac:dyDescent="0.25">
      <c r="B219" s="24">
        <v>500</v>
      </c>
      <c r="C219" s="24" t="e">
        <f>#REF!</f>
        <v>#REF!</v>
      </c>
      <c r="D219" s="438" t="e">
        <f>#REF!</f>
        <v>#REF!</v>
      </c>
      <c r="E219" s="438" t="e">
        <f>#REF!</f>
        <v>#REF!</v>
      </c>
      <c r="F219" s="438" t="e">
        <f>#REF!</f>
        <v>#REF!</v>
      </c>
      <c r="G219" s="438" t="e">
        <f>#REF!</f>
        <v>#REF!</v>
      </c>
    </row>
    <row r="220" spans="2:7" x14ac:dyDescent="0.25">
      <c r="B220" s="24">
        <v>500</v>
      </c>
      <c r="C220" s="24" t="e">
        <f>#REF!</f>
        <v>#REF!</v>
      </c>
      <c r="D220" s="438" t="e">
        <f>#REF!</f>
        <v>#REF!</v>
      </c>
      <c r="E220" s="438" t="e">
        <f>#REF!</f>
        <v>#REF!</v>
      </c>
      <c r="F220" s="438" t="e">
        <f>#REF!</f>
        <v>#REF!</v>
      </c>
      <c r="G220" s="438" t="e">
        <f>#REF!</f>
        <v>#REF!</v>
      </c>
    </row>
    <row r="221" spans="2:7" x14ac:dyDescent="0.25">
      <c r="B221" s="24">
        <v>230</v>
      </c>
      <c r="C221" s="24" t="e">
        <f>#REF!</f>
        <v>#REF!</v>
      </c>
      <c r="D221" s="438" t="e">
        <f>#REF!</f>
        <v>#REF!</v>
      </c>
      <c r="E221" s="438" t="e">
        <f>#REF!</f>
        <v>#REF!</v>
      </c>
      <c r="F221" s="438" t="e">
        <f>#REF!</f>
        <v>#REF!</v>
      </c>
      <c r="G221" s="438" t="e">
        <f>#REF!</f>
        <v>#REF!</v>
      </c>
    </row>
    <row r="222" spans="2:7" x14ac:dyDescent="0.25">
      <c r="B222" s="24">
        <v>230</v>
      </c>
      <c r="C222" s="24" t="e">
        <f>#REF!</f>
        <v>#REF!</v>
      </c>
      <c r="D222" s="438" t="e">
        <f>#REF!</f>
        <v>#REF!</v>
      </c>
      <c r="E222" s="438" t="e">
        <f>#REF!</f>
        <v>#REF!</v>
      </c>
      <c r="F222" s="438" t="e">
        <f>#REF!</f>
        <v>#REF!</v>
      </c>
      <c r="G222" s="438" t="e">
        <f>#REF!</f>
        <v>#REF!</v>
      </c>
    </row>
    <row r="223" spans="2:7" x14ac:dyDescent="0.25">
      <c r="B223" s="24">
        <v>230</v>
      </c>
      <c r="C223" s="24" t="e">
        <f>#REF!</f>
        <v>#REF!</v>
      </c>
      <c r="D223" s="438" t="e">
        <f>#REF!</f>
        <v>#REF!</v>
      </c>
      <c r="E223" s="438" t="e">
        <f>#REF!</f>
        <v>#REF!</v>
      </c>
      <c r="F223" s="438" t="e">
        <f>#REF!</f>
        <v>#REF!</v>
      </c>
      <c r="G223" s="438" t="e">
        <f>#REF!</f>
        <v>#REF!</v>
      </c>
    </row>
    <row r="224" spans="2:7" x14ac:dyDescent="0.25">
      <c r="B224" s="24" t="s">
        <v>1871</v>
      </c>
      <c r="C224" s="24" t="str">
        <f>'ADMON SE4'!C74</f>
        <v>ADMINISTRACIÓN DE LA EJECUCIÓN CASA DE CONTROL N4</v>
      </c>
      <c r="D224" s="438">
        <f>'ADMON SE4'!D74</f>
        <v>1492875.0391973059</v>
      </c>
      <c r="E224" s="438">
        <f>'ADMON SE4'!E74</f>
        <v>0</v>
      </c>
      <c r="F224" s="438">
        <f>'ADMON SE4'!F74</f>
        <v>4145858.8678519027</v>
      </c>
      <c r="G224" s="438">
        <f>'ADMON SE4'!G74</f>
        <v>5638733.9070492089</v>
      </c>
    </row>
    <row r="225" spans="2:7" x14ac:dyDescent="0.25">
      <c r="B225" s="24" t="s">
        <v>1871</v>
      </c>
      <c r="C225" s="24" t="str">
        <f>'ADMON SE4'!C75</f>
        <v xml:space="preserve"> ADMINISTRACIÓN BAHIA DIFERENTES CONFIGURACIONES SF6 N4</v>
      </c>
      <c r="D225" s="438">
        <f>'ADMON SE4'!D75</f>
        <v>2993784.6881829309</v>
      </c>
      <c r="E225" s="438">
        <f>'ADMON SE4'!E75</f>
        <v>0</v>
      </c>
      <c r="F225" s="438">
        <f>'ADMON SE4'!F75</f>
        <v>9804540.9610380512</v>
      </c>
      <c r="G225" s="438">
        <f>'ADMON SE4'!G75</f>
        <v>12798325.649220983</v>
      </c>
    </row>
    <row r="226" spans="2:7" x14ac:dyDescent="0.25">
      <c r="B226" s="24" t="s">
        <v>1871</v>
      </c>
      <c r="C226" s="24" t="str">
        <f>'ADMON SE4'!C76</f>
        <v xml:space="preserve"> ADMINISTRACIÓN MODULO DE BARRAJE DIFERENTES CONFIGURACIONES N4</v>
      </c>
      <c r="D226" s="438">
        <f>'ADMON SE4'!D76</f>
        <v>2465223.9072866174</v>
      </c>
      <c r="E226" s="438">
        <f>'ADMON SE4'!E76</f>
        <v>0</v>
      </c>
      <c r="F226" s="438">
        <f>'ADMON SE4'!F76</f>
        <v>6784656.5110964673</v>
      </c>
      <c r="G226" s="438">
        <f>'ADMON SE4'!G76</f>
        <v>9249880.4183830842</v>
      </c>
    </row>
    <row r="227" spans="2:7" x14ac:dyDescent="0.25">
      <c r="B227" s="24" t="s">
        <v>1872</v>
      </c>
      <c r="C227" s="24" t="str">
        <f>'ADMON SE3'!C52</f>
        <v>ADMINISTRACION SUBESTACIONES N3-TIPO A</v>
      </c>
      <c r="D227" s="438">
        <f>'ADMON SE3'!D52</f>
        <v>1876575.8994911851</v>
      </c>
      <c r="E227" s="438">
        <f>'ADMON SE3'!E52</f>
        <v>0</v>
      </c>
      <c r="F227" s="438">
        <f>'ADMON SE3'!F52</f>
        <v>4521183.673822009</v>
      </c>
      <c r="G227" s="438">
        <f>'ADMON SE3'!G52</f>
        <v>6397759.5733131943</v>
      </c>
    </row>
    <row r="228" spans="2:7" x14ac:dyDescent="0.25">
      <c r="B228" s="24" t="s">
        <v>1872</v>
      </c>
      <c r="C228" s="24" t="str">
        <f>'ADMON SE3'!C53</f>
        <v>ANALISIS DE PRECIOS UNITARIOS UC -ADMINISTRACION DE LA EJECUCIÓN-SUBESTACIONES NIVEL DE TENSIÓN 3-TIPO B</v>
      </c>
      <c r="D228" s="438">
        <f>'ADMON SE3'!D53</f>
        <v>321809.87226698064</v>
      </c>
      <c r="E228" s="438">
        <f>'ADMON SE3'!E53</f>
        <v>0</v>
      </c>
      <c r="F228" s="438">
        <f>'ADMON SE3'!F53</f>
        <v>1882386.0305774428</v>
      </c>
      <c r="G228" s="438">
        <f>'ADMON SE3'!G53</f>
        <v>2204195.9028444234</v>
      </c>
    </row>
    <row r="229" spans="2:7" x14ac:dyDescent="0.25">
      <c r="B229" s="24" t="s">
        <v>1973</v>
      </c>
      <c r="C229" s="24" t="str">
        <f>'ADMON SE2'!C47</f>
        <v>ADMINISTRACION SUBESTACIONES N3-TIPO A</v>
      </c>
      <c r="D229" s="438">
        <f>'ADMON SE2'!D47</f>
        <v>1321988.8100394718</v>
      </c>
      <c r="E229" s="438">
        <f>'ADMON SE2'!E47</f>
        <v>0</v>
      </c>
      <c r="F229" s="438">
        <f>'ADMON SE2'!F47</f>
        <v>2308641.624581961</v>
      </c>
      <c r="G229" s="438">
        <f>'ADMON SE2'!G47</f>
        <v>3630630.4346214328</v>
      </c>
    </row>
    <row r="230" spans="2:7" x14ac:dyDescent="0.25">
      <c r="B230" s="24" t="s">
        <v>1973</v>
      </c>
      <c r="C230" s="24" t="str">
        <f>'ADMON SE2'!C48</f>
        <v>ANALISIS DE PRECIOS UNITARIOS UC -ADMINISTRACION DE LA EJECUCIÓN-SUBESTACIONES NIVEL DE TENSIÓN 3-TIPO B</v>
      </c>
      <c r="D230" s="438">
        <f>'ADMON SE2'!D48</f>
        <v>370910.19364546193</v>
      </c>
      <c r="E230" s="438">
        <f>'ADMON SE2'!E48</f>
        <v>0</v>
      </c>
      <c r="F230" s="438">
        <f>'ADMON SE2'!F48</f>
        <v>1557992.0126417479</v>
      </c>
      <c r="G230" s="438">
        <f>'ADMON SE2'!G48</f>
        <v>1928902.2062872099</v>
      </c>
    </row>
    <row r="233" spans="2:7" s="441" customFormat="1" ht="21" x14ac:dyDescent="0.35">
      <c r="B233" s="441" t="s">
        <v>1605</v>
      </c>
    </row>
    <row r="235" spans="2:7" ht="21" x14ac:dyDescent="0.35">
      <c r="B235" s="440" t="s">
        <v>2093</v>
      </c>
    </row>
    <row r="237" spans="2:7" x14ac:dyDescent="0.25">
      <c r="B237" s="24" t="s">
        <v>2092</v>
      </c>
      <c r="C237" s="431" t="s">
        <v>776</v>
      </c>
      <c r="D237" s="24" t="s">
        <v>925</v>
      </c>
      <c r="E237" s="24" t="s">
        <v>975</v>
      </c>
      <c r="F237" s="24" t="s">
        <v>976</v>
      </c>
      <c r="G237" s="24" t="s">
        <v>977</v>
      </c>
    </row>
    <row r="238" spans="2:7" x14ac:dyDescent="0.25">
      <c r="B238" s="24" t="s">
        <v>1871</v>
      </c>
      <c r="C238" s="24" t="e">
        <f>#REF!</f>
        <v>#REF!</v>
      </c>
      <c r="D238" s="438" t="e">
        <f>#REF!</f>
        <v>#REF!</v>
      </c>
      <c r="E238" s="438" t="e">
        <f>#REF!</f>
        <v>#REF!</v>
      </c>
      <c r="F238" s="438" t="e">
        <f>#REF!</f>
        <v>#REF!</v>
      </c>
      <c r="G238" s="438" t="e">
        <f>#REF!</f>
        <v>#REF!</v>
      </c>
    </row>
    <row r="239" spans="2:7" x14ac:dyDescent="0.25">
      <c r="B239" s="24" t="s">
        <v>1871</v>
      </c>
      <c r="C239" s="24" t="e">
        <f>#REF!</f>
        <v>#REF!</v>
      </c>
      <c r="D239" s="438" t="e">
        <f>#REF!</f>
        <v>#REF!</v>
      </c>
      <c r="E239" s="438" t="e">
        <f>#REF!</f>
        <v>#REF!</v>
      </c>
      <c r="F239" s="438" t="e">
        <f>#REF!</f>
        <v>#REF!</v>
      </c>
      <c r="G239" s="438" t="e">
        <f>#REF!</f>
        <v>#REF!</v>
      </c>
    </row>
    <row r="240" spans="2:7" x14ac:dyDescent="0.25">
      <c r="B240" s="24" t="s">
        <v>1871</v>
      </c>
      <c r="C240" s="24" t="e">
        <f>#REF!</f>
        <v>#REF!</v>
      </c>
      <c r="D240" s="438" t="e">
        <f>#REF!</f>
        <v>#REF!</v>
      </c>
      <c r="E240" s="438" t="e">
        <f>#REF!</f>
        <v>#REF!</v>
      </c>
      <c r="F240" s="438" t="e">
        <f>#REF!</f>
        <v>#REF!</v>
      </c>
      <c r="G240" s="438" t="e">
        <f>#REF!</f>
        <v>#REF!</v>
      </c>
    </row>
    <row r="241" spans="2:7" x14ac:dyDescent="0.25">
      <c r="B241" s="24" t="s">
        <v>1871</v>
      </c>
      <c r="C241" s="24" t="e">
        <f>#REF!</f>
        <v>#REF!</v>
      </c>
      <c r="D241" s="438" t="e">
        <f>#REF!</f>
        <v>#REF!</v>
      </c>
      <c r="E241" s="438" t="e">
        <f>#REF!</f>
        <v>#REF!</v>
      </c>
      <c r="F241" s="438" t="e">
        <f>#REF!</f>
        <v>#REF!</v>
      </c>
      <c r="G241" s="438" t="e">
        <f>#REF!</f>
        <v>#REF!</v>
      </c>
    </row>
    <row r="242" spans="2:7" x14ac:dyDescent="0.25">
      <c r="B242" s="24" t="s">
        <v>1871</v>
      </c>
      <c r="C242" s="24" t="e">
        <f>#REF!</f>
        <v>#REF!</v>
      </c>
      <c r="D242" s="438" t="e">
        <f>#REF!</f>
        <v>#REF!</v>
      </c>
      <c r="E242" s="438" t="e">
        <f>#REF!</f>
        <v>#REF!</v>
      </c>
      <c r="F242" s="438" t="e">
        <f>#REF!</f>
        <v>#REF!</v>
      </c>
      <c r="G242" s="438" t="e">
        <f>#REF!</f>
        <v>#REF!</v>
      </c>
    </row>
    <row r="243" spans="2:7" x14ac:dyDescent="0.25">
      <c r="B243" s="24" t="s">
        <v>1871</v>
      </c>
      <c r="C243" s="24" t="e">
        <f>#REF!</f>
        <v>#REF!</v>
      </c>
      <c r="D243" s="438" t="e">
        <f>#REF!</f>
        <v>#REF!</v>
      </c>
      <c r="E243" s="438" t="e">
        <f>#REF!</f>
        <v>#REF!</v>
      </c>
      <c r="F243" s="438" t="e">
        <f>#REF!</f>
        <v>#REF!</v>
      </c>
      <c r="G243" s="438" t="e">
        <f>#REF!</f>
        <v>#REF!</v>
      </c>
    </row>
    <row r="244" spans="2:7" x14ac:dyDescent="0.25">
      <c r="B244" s="24" t="s">
        <v>1871</v>
      </c>
      <c r="C244" s="24" t="e">
        <f>#REF!</f>
        <v>#REF!</v>
      </c>
      <c r="D244" s="438" t="e">
        <f>#REF!</f>
        <v>#REF!</v>
      </c>
      <c r="E244" s="438" t="e">
        <f>#REF!</f>
        <v>#REF!</v>
      </c>
      <c r="F244" s="438" t="e">
        <f>#REF!</f>
        <v>#REF!</v>
      </c>
      <c r="G244" s="438" t="e">
        <f>#REF!</f>
        <v>#REF!</v>
      </c>
    </row>
    <row r="245" spans="2:7" x14ac:dyDescent="0.25">
      <c r="B245" s="24" t="s">
        <v>1871</v>
      </c>
      <c r="C245" s="24" t="e">
        <f>#REF!</f>
        <v>#REF!</v>
      </c>
      <c r="D245" s="438" t="e">
        <f>#REF!</f>
        <v>#REF!</v>
      </c>
      <c r="E245" s="438" t="e">
        <f>#REF!</f>
        <v>#REF!</v>
      </c>
      <c r="F245" s="438" t="e">
        <f>#REF!</f>
        <v>#REF!</v>
      </c>
      <c r="G245" s="438" t="e">
        <f>#REF!</f>
        <v>#REF!</v>
      </c>
    </row>
    <row r="246" spans="2:7" s="113" customFormat="1" x14ac:dyDescent="0.25">
      <c r="B246" s="24" t="s">
        <v>1872</v>
      </c>
      <c r="C246" s="24" t="str">
        <f>'Montaje EQ'!C77</f>
        <v>MPPS-EQUIPO DE MEDIDA - N2</v>
      </c>
      <c r="D246" s="438">
        <f>'Montaje EQ'!D77</f>
        <v>53684.56678182559</v>
      </c>
      <c r="E246" s="438">
        <f>'Montaje EQ'!E77</f>
        <v>0</v>
      </c>
      <c r="F246" s="438">
        <f>'Montaje EQ'!F77</f>
        <v>135234.50476751936</v>
      </c>
      <c r="G246" s="438">
        <f>'Montaje EQ'!G77</f>
        <v>188919.07154934495</v>
      </c>
    </row>
    <row r="247" spans="2:7" s="113" customFormat="1" x14ac:dyDescent="0.25">
      <c r="B247" s="24" t="s">
        <v>1872</v>
      </c>
      <c r="C247" s="24" t="str">
        <f>'Montaje EQ'!C78</f>
        <v>MPPS-RECONECTADOR-SECCIONALIZADOR-REGULADOR - N2</v>
      </c>
      <c r="D247" s="438">
        <f>'Montaje EQ'!D78</f>
        <v>210709.44283953865</v>
      </c>
      <c r="E247" s="438">
        <f>'Montaje EQ'!E78</f>
        <v>0</v>
      </c>
      <c r="F247" s="438">
        <f>'Montaje EQ'!F78</f>
        <v>405241.70981326432</v>
      </c>
      <c r="G247" s="438">
        <f>'Montaje EQ'!G78</f>
        <v>615951.15265280299</v>
      </c>
    </row>
    <row r="248" spans="2:7" s="113" customFormat="1" x14ac:dyDescent="0.25">
      <c r="B248" s="24" t="s">
        <v>1872</v>
      </c>
      <c r="C248" s="24" t="str">
        <f>'Montaje EQ'!C79</f>
        <v>MPPS-Interruptor de transferencia - N2</v>
      </c>
      <c r="D248" s="438">
        <f>'Montaje EQ'!D80</f>
        <v>51391.657252418183</v>
      </c>
      <c r="E248" s="438">
        <f>'Montaje EQ'!E80</f>
        <v>0</v>
      </c>
      <c r="F248" s="438">
        <f>'Montaje EQ'!F80</f>
        <v>80178.939208272743</v>
      </c>
      <c r="G248" s="438">
        <f>'Montaje EQ'!G80</f>
        <v>131570.59646069093</v>
      </c>
    </row>
    <row r="249" spans="2:7" s="113" customFormat="1" x14ac:dyDescent="0.25">
      <c r="B249" s="24" t="s">
        <v>1872</v>
      </c>
      <c r="C249" s="24" t="str">
        <f>'Montaje EQ'!C80</f>
        <v>MPPS-TRANSFORMADOR DE TENSIÓN (Pedestal) - N2</v>
      </c>
      <c r="D249" s="438" t="e">
        <f>'Montaje EQ'!#REF!</f>
        <v>#REF!</v>
      </c>
      <c r="E249" s="438" t="e">
        <f>'Montaje EQ'!#REF!</f>
        <v>#REF!</v>
      </c>
      <c r="F249" s="438" t="e">
        <f>'Montaje EQ'!#REF!</f>
        <v>#REF!</v>
      </c>
      <c r="G249" s="438" t="e">
        <f>'Montaje EQ'!#REF!</f>
        <v>#REF!</v>
      </c>
    </row>
    <row r="250" spans="2:7" s="113" customFormat="1" x14ac:dyDescent="0.25">
      <c r="B250" s="24" t="s">
        <v>1872</v>
      </c>
      <c r="C250" s="24" t="str">
        <f>'Montaje EQ'!C81</f>
        <v>MPPS-TRANSFORMADOR DE TENSIÓN - N2</v>
      </c>
      <c r="D250" s="438">
        <f>'Montaje EQ'!D81</f>
        <v>64601.338678986009</v>
      </c>
      <c r="E250" s="438">
        <f>'Montaje EQ'!E81</f>
        <v>0</v>
      </c>
      <c r="F250" s="438">
        <f>'Montaje EQ'!F81</f>
        <v>183428.99923642527</v>
      </c>
      <c r="G250" s="438">
        <f>'Montaje EQ'!G81</f>
        <v>248030.33791541128</v>
      </c>
    </row>
    <row r="251" spans="2:7" s="113" customFormat="1" x14ac:dyDescent="0.25">
      <c r="B251" s="24" t="s">
        <v>1872</v>
      </c>
      <c r="C251" s="24" t="str">
        <f>'Montaje EQ'!C85</f>
        <v>MPPS-CORTACIRCUITOS-SECCIONADOR-DPS MONOPOLAR - N2</v>
      </c>
      <c r="D251" s="438">
        <f>'Montaje EQ'!D85</f>
        <v>39596.374597512113</v>
      </c>
      <c r="E251" s="438">
        <f>'Montaje EQ'!E85</f>
        <v>0</v>
      </c>
      <c r="F251" s="438">
        <f>'Montaje EQ'!F85</f>
        <v>106113.17096150908</v>
      </c>
      <c r="G251" s="438">
        <f>'Montaje EQ'!G85</f>
        <v>145709.54555902118</v>
      </c>
    </row>
    <row r="252" spans="2:7" x14ac:dyDescent="0.25">
      <c r="B252" s="24" t="s">
        <v>1872</v>
      </c>
      <c r="C252" s="24" t="str">
        <f>'Montaje EQ'!C83</f>
        <v>MPPS-TRANSFORMADOR DE TENSIÓN (Pedestal) - N4</v>
      </c>
      <c r="D252" s="438">
        <f>'Montaje EQ'!D83</f>
        <v>136142.26083314081</v>
      </c>
      <c r="E252" s="438">
        <f>'Montaje EQ'!E83</f>
        <v>0</v>
      </c>
      <c r="F252" s="438">
        <f>'Montaje EQ'!F83</f>
        <v>403362.14497798291</v>
      </c>
      <c r="G252" s="438">
        <f>'Montaje EQ'!G83</f>
        <v>539504.40581112378</v>
      </c>
    </row>
    <row r="253" spans="2:7" s="113" customFormat="1" x14ac:dyDescent="0.25">
      <c r="B253" s="24" t="s">
        <v>1872</v>
      </c>
      <c r="C253" s="24" t="e">
        <f>'Montaje EQ'!#REF!</f>
        <v>#REF!</v>
      </c>
      <c r="D253" s="438" t="e">
        <f>'Montaje EQ'!#REF!</f>
        <v>#REF!</v>
      </c>
      <c r="E253" s="438" t="e">
        <f>'Montaje EQ'!#REF!</f>
        <v>#REF!</v>
      </c>
      <c r="F253" s="438" t="e">
        <f>'Montaje EQ'!#REF!</f>
        <v>#REF!</v>
      </c>
      <c r="G253" s="438" t="e">
        <f>'Montaje EQ'!#REF!</f>
        <v>#REF!</v>
      </c>
    </row>
    <row r="254" spans="2:7" s="113" customFormat="1" x14ac:dyDescent="0.25">
      <c r="B254" s="24" t="s">
        <v>1872</v>
      </c>
      <c r="C254" s="24" t="str">
        <f>'Montaje EQ'!C84</f>
        <v>MPPS-Banco de condensadores N2</v>
      </c>
      <c r="D254" s="438">
        <f>'Montaje EQ'!D84</f>
        <v>137169.5168151221</v>
      </c>
      <c r="E254" s="438">
        <f>'Montaje EQ'!E84</f>
        <v>0</v>
      </c>
      <c r="F254" s="438">
        <f>'Montaje EQ'!F84</f>
        <v>240536.81762481824</v>
      </c>
      <c r="G254" s="438">
        <f>'Montaje EQ'!G84</f>
        <v>377706.33443994034</v>
      </c>
    </row>
    <row r="255" spans="2:7" s="113" customFormat="1" x14ac:dyDescent="0.25">
      <c r="B255" s="24" t="s">
        <v>1872</v>
      </c>
      <c r="C255" s="24" t="str">
        <f>'Montaje EQ'!C88</f>
        <v>MPPS-DPS-CORTACUIRCUITOS-SECCIONADOR-CUCHILLAS  JUEGO N3</v>
      </c>
      <c r="D255" s="438">
        <f>'Montaje EQ'!D88</f>
        <v>59995.694632158469</v>
      </c>
      <c r="E255" s="438">
        <f>'Montaje EQ'!E88</f>
        <v>0</v>
      </c>
      <c r="F255" s="438">
        <f>'Montaje EQ'!F88</f>
        <v>183428.99923642527</v>
      </c>
      <c r="G255" s="438">
        <f>'Montaje EQ'!G88</f>
        <v>243424.69386858374</v>
      </c>
    </row>
    <row r="256" spans="2:7" s="113" customFormat="1" x14ac:dyDescent="0.25">
      <c r="B256" s="24" t="s">
        <v>1872</v>
      </c>
      <c r="C256" s="24" t="str">
        <f>'Montaje EQ'!C86</f>
        <v>MPPS-CORTACIRCUITOS-SECCIONADOR-DPS JUEGO - N2</v>
      </c>
      <c r="D256" s="438">
        <f>'Montaje EQ'!D86</f>
        <v>64601.338678986009</v>
      </c>
      <c r="E256" s="438">
        <f>'Montaje EQ'!E86</f>
        <v>0</v>
      </c>
      <c r="F256" s="438">
        <f>'Montaje EQ'!F86</f>
        <v>127001.13004875442</v>
      </c>
      <c r="G256" s="438">
        <f>'Montaje EQ'!G86</f>
        <v>191602.46872774043</v>
      </c>
    </row>
    <row r="257" spans="2:7" s="113" customFormat="1" x14ac:dyDescent="0.25"/>
    <row r="258" spans="2:7" s="113" customFormat="1" x14ac:dyDescent="0.25"/>
    <row r="259" spans="2:7" ht="21" x14ac:dyDescent="0.35">
      <c r="B259" s="440" t="s">
        <v>2094</v>
      </c>
    </row>
    <row r="261" spans="2:7" x14ac:dyDescent="0.25">
      <c r="B261" s="24" t="s">
        <v>2092</v>
      </c>
      <c r="C261" s="431" t="s">
        <v>776</v>
      </c>
      <c r="D261" s="24" t="s">
        <v>925</v>
      </c>
      <c r="E261" s="24" t="s">
        <v>975</v>
      </c>
      <c r="F261" s="24" t="s">
        <v>976</v>
      </c>
      <c r="G261" s="24" t="s">
        <v>977</v>
      </c>
    </row>
    <row r="262" spans="2:7" x14ac:dyDescent="0.25">
      <c r="B262" s="24" t="s">
        <v>1871</v>
      </c>
      <c r="C262" s="24" t="e">
        <f>#REF!</f>
        <v>#REF!</v>
      </c>
      <c r="D262" s="438" t="e">
        <f>#REF!</f>
        <v>#REF!</v>
      </c>
      <c r="E262" s="438" t="e">
        <f>#REF!</f>
        <v>#REF!</v>
      </c>
      <c r="F262" s="438" t="e">
        <f>#REF!</f>
        <v>#REF!</v>
      </c>
      <c r="G262" s="438" t="e">
        <f>#REF!</f>
        <v>#REF!</v>
      </c>
    </row>
    <row r="263" spans="2:7" x14ac:dyDescent="0.25">
      <c r="B263" s="24" t="s">
        <v>1871</v>
      </c>
      <c r="C263" s="24" t="e">
        <f>#REF!</f>
        <v>#REF!</v>
      </c>
      <c r="D263" s="438" t="e">
        <f>#REF!</f>
        <v>#REF!</v>
      </c>
      <c r="E263" s="438" t="e">
        <f>#REF!</f>
        <v>#REF!</v>
      </c>
      <c r="F263" s="438" t="e">
        <f>#REF!</f>
        <v>#REF!</v>
      </c>
      <c r="G263" s="438" t="e">
        <f>#REF!</f>
        <v>#REF!</v>
      </c>
    </row>
    <row r="264" spans="2:7" x14ac:dyDescent="0.25">
      <c r="B264" s="24" t="s">
        <v>1871</v>
      </c>
      <c r="C264" s="24" t="e">
        <f>#REF!</f>
        <v>#REF!</v>
      </c>
      <c r="D264" s="438" t="e">
        <f>#REF!</f>
        <v>#REF!</v>
      </c>
      <c r="E264" s="438" t="e">
        <f>#REF!</f>
        <v>#REF!</v>
      </c>
      <c r="F264" s="438" t="e">
        <f>#REF!</f>
        <v>#REF!</v>
      </c>
      <c r="G264" s="438" t="e">
        <f>#REF!</f>
        <v>#REF!</v>
      </c>
    </row>
    <row r="265" spans="2:7" x14ac:dyDescent="0.25">
      <c r="B265" s="24" t="s">
        <v>1871</v>
      </c>
      <c r="C265" s="24" t="e">
        <f>#REF!</f>
        <v>#REF!</v>
      </c>
      <c r="D265" s="438" t="e">
        <f>#REF!</f>
        <v>#REF!</v>
      </c>
      <c r="E265" s="438" t="e">
        <f>#REF!</f>
        <v>#REF!</v>
      </c>
      <c r="F265" s="438" t="e">
        <f>#REF!</f>
        <v>#REF!</v>
      </c>
      <c r="G265" s="438" t="e">
        <f>#REF!</f>
        <v>#REF!</v>
      </c>
    </row>
    <row r="266" spans="2:7" x14ac:dyDescent="0.25">
      <c r="B266" s="24" t="s">
        <v>1871</v>
      </c>
      <c r="C266" s="24" t="e">
        <f>#REF!</f>
        <v>#REF!</v>
      </c>
      <c r="D266" s="438" t="e">
        <f>#REF!</f>
        <v>#REF!</v>
      </c>
      <c r="E266" s="438" t="e">
        <f>#REF!</f>
        <v>#REF!</v>
      </c>
      <c r="F266" s="438" t="e">
        <f>#REF!</f>
        <v>#REF!</v>
      </c>
      <c r="G266" s="438" t="e">
        <f>#REF!</f>
        <v>#REF!</v>
      </c>
    </row>
    <row r="267" spans="2:7" x14ac:dyDescent="0.25">
      <c r="B267" s="24" t="s">
        <v>1871</v>
      </c>
      <c r="C267" s="24" t="e">
        <f>#REF!</f>
        <v>#REF!</v>
      </c>
      <c r="D267" s="438" t="e">
        <f>#REF!</f>
        <v>#REF!</v>
      </c>
      <c r="E267" s="438" t="e">
        <f>#REF!</f>
        <v>#REF!</v>
      </c>
      <c r="F267" s="438" t="e">
        <f>#REF!</f>
        <v>#REF!</v>
      </c>
      <c r="G267" s="438" t="e">
        <f>#REF!</f>
        <v>#REF!</v>
      </c>
    </row>
    <row r="268" spans="2:7" x14ac:dyDescent="0.25">
      <c r="B268" s="24" t="s">
        <v>1871</v>
      </c>
      <c r="C268" s="24" t="e">
        <f>#REF!</f>
        <v>#REF!</v>
      </c>
      <c r="D268" s="438" t="e">
        <f>#REF!</f>
        <v>#REF!</v>
      </c>
      <c r="E268" s="438" t="e">
        <f>#REF!</f>
        <v>#REF!</v>
      </c>
      <c r="F268" s="438" t="e">
        <f>#REF!</f>
        <v>#REF!</v>
      </c>
      <c r="G268" s="438" t="e">
        <f>#REF!</f>
        <v>#REF!</v>
      </c>
    </row>
    <row r="269" spans="2:7" x14ac:dyDescent="0.25">
      <c r="B269" s="24" t="s">
        <v>1871</v>
      </c>
      <c r="C269" s="24" t="e">
        <f>#REF!</f>
        <v>#REF!</v>
      </c>
      <c r="D269" s="438" t="e">
        <f>#REF!</f>
        <v>#REF!</v>
      </c>
      <c r="E269" s="438" t="e">
        <f>#REF!</f>
        <v>#REF!</v>
      </c>
      <c r="F269" s="438" t="e">
        <f>#REF!</f>
        <v>#REF!</v>
      </c>
      <c r="G269" s="438" t="e">
        <f>#REF!</f>
        <v>#REF!</v>
      </c>
    </row>
    <row r="270" spans="2:7" x14ac:dyDescent="0.25">
      <c r="B270" s="24" t="s">
        <v>1872</v>
      </c>
      <c r="C270" s="24" t="str">
        <f>'Ingenieria EQ'!C75</f>
        <v>Ing-Equipo Medida-Barraje de derivación-Transformador de tensión -cortacircuitos-seccionador-DPS monopolar N2-N3</v>
      </c>
      <c r="D270" s="438">
        <f>'Ingenieria EQ'!D75</f>
        <v>14558.14972162029</v>
      </c>
      <c r="E270" s="438">
        <f>'Ingenieria EQ'!E75</f>
        <v>0</v>
      </c>
      <c r="F270" s="438">
        <f>'Ingenieria EQ'!F75</f>
        <v>35537.305057951286</v>
      </c>
      <c r="G270" s="438">
        <f>'Ingenieria EQ'!G75</f>
        <v>50095.454779571577</v>
      </c>
    </row>
    <row r="271" spans="2:7" x14ac:dyDescent="0.25">
      <c r="B271" s="24" t="s">
        <v>1872</v>
      </c>
      <c r="C271" s="24" t="str">
        <f>'Ingenieria EQ'!C76</f>
        <v>Ing-Reconectador-seccionalizador-regulador-N2</v>
      </c>
      <c r="D271" s="438">
        <f>'Ingenieria EQ'!D76</f>
        <v>42359.661855582795</v>
      </c>
      <c r="E271" s="438">
        <f>'Ingenieria EQ'!E76</f>
        <v>0</v>
      </c>
      <c r="F271" s="438">
        <f>'Ingenieria EQ'!F76</f>
        <v>179580.79667499999</v>
      </c>
      <c r="G271" s="438">
        <f>'Ingenieria EQ'!G76</f>
        <v>221940.45853058278</v>
      </c>
    </row>
    <row r="272" spans="2:7" x14ac:dyDescent="0.25">
      <c r="B272" s="24" t="s">
        <v>1872</v>
      </c>
      <c r="C272" s="24" t="str">
        <f>'Ingenieria EQ'!C77</f>
        <v>Ing-Interrutor-Transformador de tensión (pedestal)-n2</v>
      </c>
      <c r="D272" s="438">
        <f>'Ingenieria EQ'!D77</f>
        <v>11186.713449596551</v>
      </c>
      <c r="E272" s="438">
        <f>'Ingenieria EQ'!E77</f>
        <v>0</v>
      </c>
      <c r="F272" s="438">
        <f>'Ingenieria EQ'!F77</f>
        <v>71373.127562566122</v>
      </c>
      <c r="G272" s="438">
        <f>'Ingenieria EQ'!G77</f>
        <v>82559.84101216268</v>
      </c>
    </row>
    <row r="273" spans="2:8" x14ac:dyDescent="0.25">
      <c r="B273" s="24" t="s">
        <v>1872</v>
      </c>
      <c r="C273" s="24" t="str">
        <f>'Ingenieria EQ'!C78</f>
        <v>Ing-Banco de condensadores-cortacircuitos-seccionador-DPS juego N2-N3</v>
      </c>
      <c r="D273" s="438">
        <f>'Ingenieria EQ'!D78</f>
        <v>65981.305485874589</v>
      </c>
      <c r="E273" s="438">
        <f>'Ingenieria EQ'!E78</f>
        <v>0</v>
      </c>
      <c r="F273" s="438">
        <f>'Ingenieria EQ'!F78</f>
        <v>87845.674875348515</v>
      </c>
      <c r="G273" s="438">
        <f>'Ingenieria EQ'!G78</f>
        <v>153826.9803612231</v>
      </c>
    </row>
    <row r="274" spans="2:8" x14ac:dyDescent="0.25">
      <c r="B274" s="24" t="s">
        <v>1872</v>
      </c>
      <c r="C274" s="24" t="str">
        <f>'Ingenieria EQ'!C79</f>
        <v>Ing-reconectador-seccionalizador-regulador - N3</v>
      </c>
      <c r="D274" s="438">
        <f>'Ingenieria EQ'!D79</f>
        <v>39730.087237026652</v>
      </c>
      <c r="E274" s="438">
        <f>'Ingenieria EQ'!E79</f>
        <v>0</v>
      </c>
      <c r="F274" s="438">
        <f>'Ingenieria EQ'!F79</f>
        <v>215983.96115568446</v>
      </c>
      <c r="G274" s="438">
        <f>'Ingenieria EQ'!G79</f>
        <v>255714.04839271112</v>
      </c>
    </row>
    <row r="275" spans="2:8" x14ac:dyDescent="0.25">
      <c r="B275" s="24" t="s">
        <v>1872</v>
      </c>
      <c r="C275" s="24" t="str">
        <f>'Ingenieria EQ'!C80</f>
        <v>Ing-Transformador de tensión (pedestal) - n4</v>
      </c>
      <c r="D275" s="438">
        <f>'Ingenieria EQ'!D80</f>
        <v>27777.767581646967</v>
      </c>
      <c r="E275" s="438">
        <f>'Ingenieria EQ'!E80</f>
        <v>0</v>
      </c>
      <c r="F275" s="438">
        <f>'Ingenieria EQ'!F80</f>
        <v>144601.38203541253</v>
      </c>
      <c r="G275" s="438">
        <f>'Ingenieria EQ'!G80</f>
        <v>172379.14961705951</v>
      </c>
    </row>
    <row r="276" spans="2:8" x14ac:dyDescent="0.25">
      <c r="B276" s="24" t="s">
        <v>1872</v>
      </c>
      <c r="C276" s="24" t="str">
        <f>'Ingenieria EQ'!C81</f>
        <v>Ing-Transformador de tensión (pedestal) - n3</v>
      </c>
      <c r="D276" s="438">
        <f>'Ingenieria EQ'!D81</f>
        <v>12425.02372270086</v>
      </c>
      <c r="E276" s="438">
        <f>'Ingenieria EQ'!E81</f>
        <v>0</v>
      </c>
      <c r="F276" s="438">
        <f>'Ingenieria EQ'!F81</f>
        <v>94538.205604707837</v>
      </c>
      <c r="G276" s="438">
        <f>'Ingenieria EQ'!G81</f>
        <v>106963.2293274087</v>
      </c>
    </row>
    <row r="277" spans="2:8" x14ac:dyDescent="0.25">
      <c r="B277" s="24" t="s">
        <v>1872</v>
      </c>
      <c r="C277" s="24" t="e">
        <f>'Ingenieria EQ'!#REF!</f>
        <v>#REF!</v>
      </c>
      <c r="D277" s="438" t="e">
        <f>'Ingenieria EQ'!#REF!</f>
        <v>#REF!</v>
      </c>
      <c r="E277" s="438" t="e">
        <f>'Ingenieria EQ'!#REF!</f>
        <v>#REF!</v>
      </c>
      <c r="F277" s="438" t="e">
        <f>'Ingenieria EQ'!#REF!</f>
        <v>#REF!</v>
      </c>
      <c r="G277" s="438" t="e">
        <f>'Ingenieria EQ'!#REF!</f>
        <v>#REF!</v>
      </c>
    </row>
    <row r="278" spans="2:8" x14ac:dyDescent="0.25">
      <c r="B278" s="24" t="s">
        <v>1872</v>
      </c>
      <c r="C278" s="24" t="e">
        <f>'Ingenieria EQ'!#REF!</f>
        <v>#REF!</v>
      </c>
      <c r="D278" s="438" t="e">
        <f>'Ingenieria EQ'!#REF!</f>
        <v>#REF!</v>
      </c>
      <c r="E278" s="438" t="e">
        <f>'Ingenieria EQ'!#REF!</f>
        <v>#REF!</v>
      </c>
      <c r="F278" s="438" t="e">
        <f>'Ingenieria EQ'!#REF!</f>
        <v>#REF!</v>
      </c>
      <c r="G278" s="438" t="e">
        <f>'Ingenieria EQ'!#REF!</f>
        <v>#REF!</v>
      </c>
    </row>
    <row r="279" spans="2:8" x14ac:dyDescent="0.25">
      <c r="B279" s="24" t="s">
        <v>1872</v>
      </c>
      <c r="C279" s="24" t="e">
        <f>'Ingenieria EQ'!#REF!</f>
        <v>#REF!</v>
      </c>
      <c r="D279" s="438" t="e">
        <f>'Ingenieria EQ'!#REF!</f>
        <v>#REF!</v>
      </c>
      <c r="E279" s="438" t="e">
        <f>'Ingenieria EQ'!#REF!</f>
        <v>#REF!</v>
      </c>
      <c r="F279" s="438" t="e">
        <f>'Ingenieria EQ'!#REF!</f>
        <v>#REF!</v>
      </c>
      <c r="G279" s="438" t="e">
        <f>'Ingenieria EQ'!#REF!</f>
        <v>#REF!</v>
      </c>
    </row>
    <row r="280" spans="2:8" x14ac:dyDescent="0.25">
      <c r="B280" s="24" t="s">
        <v>1872</v>
      </c>
      <c r="C280" s="24" t="e">
        <f>'Ingenieria EQ'!#REF!</f>
        <v>#REF!</v>
      </c>
      <c r="D280" s="438" t="e">
        <f>'Ingenieria EQ'!#REF!</f>
        <v>#REF!</v>
      </c>
      <c r="E280" s="438" t="e">
        <f>'Ingenieria EQ'!#REF!</f>
        <v>#REF!</v>
      </c>
      <c r="F280" s="438" t="e">
        <f>'Ingenieria EQ'!#REF!</f>
        <v>#REF!</v>
      </c>
      <c r="G280" s="438" t="e">
        <f>'Ingenieria EQ'!#REF!</f>
        <v>#REF!</v>
      </c>
    </row>
    <row r="283" spans="2:8" ht="21" x14ac:dyDescent="0.35">
      <c r="B283" s="440" t="s">
        <v>2096</v>
      </c>
    </row>
    <row r="285" spans="2:8" x14ac:dyDescent="0.25">
      <c r="B285" s="24" t="s">
        <v>2092</v>
      </c>
      <c r="C285" s="431" t="s">
        <v>776</v>
      </c>
      <c r="D285" s="24" t="s">
        <v>925</v>
      </c>
      <c r="E285" s="24" t="s">
        <v>975</v>
      </c>
      <c r="F285" s="24" t="s">
        <v>976</v>
      </c>
      <c r="G285" s="24" t="s">
        <v>977</v>
      </c>
    </row>
    <row r="286" spans="2:8" x14ac:dyDescent="0.25">
      <c r="B286" s="24" t="s">
        <v>1871</v>
      </c>
      <c r="C286" s="24" t="e">
        <f>#REF!</f>
        <v>#REF!</v>
      </c>
      <c r="D286" s="438" t="e">
        <f>#REF!</f>
        <v>#REF!</v>
      </c>
      <c r="E286" s="438" t="e">
        <f>#REF!</f>
        <v>#REF!</v>
      </c>
      <c r="F286" s="438" t="e">
        <f>#REF!</f>
        <v>#REF!</v>
      </c>
      <c r="G286" s="438" t="e">
        <f>#REF!</f>
        <v>#REF!</v>
      </c>
    </row>
    <row r="287" spans="2:8" x14ac:dyDescent="0.25">
      <c r="B287" s="24" t="s">
        <v>1871</v>
      </c>
      <c r="C287" s="24" t="e">
        <f>#REF!</f>
        <v>#REF!</v>
      </c>
      <c r="D287" s="438" t="e">
        <f>#REF!</f>
        <v>#REF!</v>
      </c>
      <c r="E287" s="438" t="e">
        <f>#REF!</f>
        <v>#REF!</v>
      </c>
      <c r="F287" s="438" t="e">
        <f>#REF!</f>
        <v>#REF!</v>
      </c>
      <c r="G287" s="438" t="e">
        <f>#REF!</f>
        <v>#REF!</v>
      </c>
      <c r="H287" s="113"/>
    </row>
    <row r="288" spans="2:8" x14ac:dyDescent="0.25">
      <c r="B288" s="24" t="s">
        <v>1871</v>
      </c>
      <c r="C288" s="24" t="e">
        <f>#REF!</f>
        <v>#REF!</v>
      </c>
      <c r="D288" s="438" t="e">
        <f>#REF!</f>
        <v>#REF!</v>
      </c>
      <c r="E288" s="438" t="e">
        <f>#REF!</f>
        <v>#REF!</v>
      </c>
      <c r="F288" s="438" t="e">
        <f>#REF!</f>
        <v>#REF!</v>
      </c>
      <c r="G288" s="438" t="e">
        <f>#REF!</f>
        <v>#REF!</v>
      </c>
      <c r="H288" s="113"/>
    </row>
    <row r="289" spans="2:8" x14ac:dyDescent="0.25">
      <c r="B289" s="24" t="s">
        <v>1871</v>
      </c>
      <c r="C289" s="24" t="e">
        <f>#REF!</f>
        <v>#REF!</v>
      </c>
      <c r="D289" s="438" t="e">
        <f>#REF!</f>
        <v>#REF!</v>
      </c>
      <c r="E289" s="438" t="e">
        <f>#REF!</f>
        <v>#REF!</v>
      </c>
      <c r="F289" s="438" t="e">
        <f>#REF!</f>
        <v>#REF!</v>
      </c>
      <c r="G289" s="438" t="e">
        <f>#REF!</f>
        <v>#REF!</v>
      </c>
      <c r="H289" s="113"/>
    </row>
    <row r="290" spans="2:8" x14ac:dyDescent="0.25">
      <c r="B290" s="24" t="s">
        <v>1871</v>
      </c>
      <c r="C290" s="24" t="e">
        <f>#REF!</f>
        <v>#REF!</v>
      </c>
      <c r="D290" s="438" t="e">
        <f>#REF!</f>
        <v>#REF!</v>
      </c>
      <c r="E290" s="438" t="e">
        <f>#REF!</f>
        <v>#REF!</v>
      </c>
      <c r="F290" s="438" t="e">
        <f>#REF!</f>
        <v>#REF!</v>
      </c>
      <c r="G290" s="438" t="e">
        <f>#REF!</f>
        <v>#REF!</v>
      </c>
      <c r="H290" s="113"/>
    </row>
    <row r="291" spans="2:8" x14ac:dyDescent="0.25">
      <c r="B291" s="24" t="s">
        <v>1871</v>
      </c>
      <c r="C291" s="24" t="e">
        <f>#REF!</f>
        <v>#REF!</v>
      </c>
      <c r="D291" s="438" t="e">
        <f>#REF!</f>
        <v>#REF!</v>
      </c>
      <c r="E291" s="438" t="e">
        <f>#REF!</f>
        <v>#REF!</v>
      </c>
      <c r="F291" s="438" t="e">
        <f>#REF!</f>
        <v>#REF!</v>
      </c>
      <c r="G291" s="438" t="e">
        <f>#REF!</f>
        <v>#REF!</v>
      </c>
      <c r="H291" s="113"/>
    </row>
    <row r="292" spans="2:8" x14ac:dyDescent="0.25">
      <c r="B292" s="24" t="s">
        <v>1871</v>
      </c>
      <c r="C292" s="24" t="e">
        <f>#REF!</f>
        <v>#REF!</v>
      </c>
      <c r="D292" s="438" t="e">
        <f>#REF!</f>
        <v>#REF!</v>
      </c>
      <c r="E292" s="438" t="e">
        <f>#REF!</f>
        <v>#REF!</v>
      </c>
      <c r="F292" s="438" t="e">
        <f>#REF!</f>
        <v>#REF!</v>
      </c>
      <c r="G292" s="438" t="e">
        <f>#REF!</f>
        <v>#REF!</v>
      </c>
      <c r="H292" s="113"/>
    </row>
    <row r="293" spans="2:8" x14ac:dyDescent="0.25">
      <c r="B293" s="24" t="s">
        <v>1871</v>
      </c>
      <c r="C293" s="24" t="e">
        <f>#REF!</f>
        <v>#REF!</v>
      </c>
      <c r="D293" s="438" t="e">
        <f>#REF!</f>
        <v>#REF!</v>
      </c>
      <c r="E293" s="438" t="e">
        <f>#REF!</f>
        <v>#REF!</v>
      </c>
      <c r="F293" s="438" t="e">
        <f>#REF!</f>
        <v>#REF!</v>
      </c>
      <c r="G293" s="438" t="e">
        <f>#REF!</f>
        <v>#REF!</v>
      </c>
      <c r="H293" s="113"/>
    </row>
    <row r="294" spans="2:8" x14ac:dyDescent="0.25">
      <c r="B294" s="24" t="s">
        <v>1872</v>
      </c>
      <c r="C294" s="24" t="str">
        <f>'Interv EQ'!C76</f>
        <v>Int-Equipo Medida-Barraje de derivación-Transformador de tensión -cortacircuitos-seccionador-DPS monopolar N2-N3</v>
      </c>
      <c r="D294" s="438">
        <f>'Interv EQ'!D76</f>
        <v>32181.04448006412</v>
      </c>
      <c r="E294" s="438">
        <f>'Interv EQ'!E76</f>
        <v>0</v>
      </c>
      <c r="F294" s="438">
        <f>'Interv EQ'!F76</f>
        <v>53472.649949910163</v>
      </c>
      <c r="G294" s="438">
        <f>'Interv EQ'!G76</f>
        <v>85653.694429974275</v>
      </c>
      <c r="H294" s="113"/>
    </row>
    <row r="295" spans="2:8" x14ac:dyDescent="0.25">
      <c r="B295" s="24" t="s">
        <v>1872</v>
      </c>
      <c r="C295" s="24" t="str">
        <f>'Interv EQ'!C77</f>
        <v>Int-Reconectador-seccionalizador-regulador-N2</v>
      </c>
      <c r="D295" s="438">
        <f>'Interv EQ'!D77</f>
        <v>106852.25566018836</v>
      </c>
      <c r="E295" s="438">
        <f>'Interv EQ'!E77</f>
        <v>0</v>
      </c>
      <c r="F295" s="438">
        <f>'Interv EQ'!F77</f>
        <v>237684.76524394235</v>
      </c>
      <c r="G295" s="438">
        <f>'Interv EQ'!G77</f>
        <v>344537.02090413071</v>
      </c>
    </row>
    <row r="296" spans="2:8" x14ac:dyDescent="0.25">
      <c r="B296" s="24" t="s">
        <v>1872</v>
      </c>
      <c r="C296" s="24" t="str">
        <f>'Interv EQ'!C78</f>
        <v>Int-Interruptor-Transformador de tensión (pedestal)-n2</v>
      </c>
      <c r="D296" s="438">
        <f>'Interv EQ'!D78</f>
        <v>19339.713384091367</v>
      </c>
      <c r="E296" s="438">
        <f>'Interv EQ'!E78</f>
        <v>0</v>
      </c>
      <c r="F296" s="438">
        <f>'Interv EQ'!F78</f>
        <v>68622.586291239757</v>
      </c>
      <c r="G296" s="438">
        <f>'Interv EQ'!G78</f>
        <v>87962.299675331131</v>
      </c>
    </row>
    <row r="297" spans="2:8" x14ac:dyDescent="0.25">
      <c r="B297" s="24" t="s">
        <v>1872</v>
      </c>
      <c r="C297" s="24" t="str">
        <f>'Interv EQ'!C79</f>
        <v>Int-Banco de condensadores-cortacircuitos-seccionador-DPS juego N2-N3</v>
      </c>
      <c r="D297" s="438">
        <f>'Interv EQ'!D79</f>
        <v>53467.886639951917</v>
      </c>
      <c r="E297" s="438">
        <f>'Interv EQ'!E79</f>
        <v>0</v>
      </c>
      <c r="F297" s="438">
        <f>'Interv EQ'!F79</f>
        <v>116834.63996063675</v>
      </c>
      <c r="G297" s="438">
        <f>'Interv EQ'!G79</f>
        <v>170302.52660058867</v>
      </c>
    </row>
    <row r="298" spans="2:8" x14ac:dyDescent="0.25">
      <c r="B298" s="24" t="s">
        <v>1872</v>
      </c>
      <c r="C298" s="24" t="str">
        <f>'Interv EQ'!C80</f>
        <v>Int-Reconectador-seccionalizador-regulador - N3</v>
      </c>
      <c r="D298" s="438">
        <f>'Interv EQ'!D80</f>
        <v>77723.994590262475</v>
      </c>
      <c r="E298" s="438">
        <f>'Interv EQ'!E80</f>
        <v>0</v>
      </c>
      <c r="F298" s="438">
        <f>'Interv EQ'!F80</f>
        <v>249337.91498991734</v>
      </c>
      <c r="G298" s="438">
        <f>'Interv EQ'!G80</f>
        <v>327061.90958017984</v>
      </c>
    </row>
    <row r="299" spans="2:8" x14ac:dyDescent="0.25">
      <c r="B299" s="24" t="s">
        <v>1872</v>
      </c>
      <c r="C299" s="24" t="str">
        <f>'Interv EQ'!C81</f>
        <v>Int-Transformador de tensión (pedestal) - N4</v>
      </c>
      <c r="D299" s="438">
        <f>'Interv EQ'!D81</f>
        <v>36328.35543979163</v>
      </c>
      <c r="E299" s="438">
        <f>'Interv EQ'!E81</f>
        <v>0</v>
      </c>
      <c r="F299" s="438">
        <f>'Interv EQ'!F81</f>
        <v>196255.40050589174</v>
      </c>
      <c r="G299" s="438">
        <f>'Interv EQ'!G81</f>
        <v>232583.75594568337</v>
      </c>
    </row>
    <row r="300" spans="2:8" x14ac:dyDescent="0.25">
      <c r="B300" s="24" t="s">
        <v>1872</v>
      </c>
      <c r="C300" s="24" t="str">
        <f>'Interv EQ'!C82</f>
        <v>Int-Transformador de tensión (pedestal) - N3</v>
      </c>
      <c r="D300" s="438">
        <f>'Interv EQ'!D82</f>
        <v>19339.713384091367</v>
      </c>
      <c r="E300" s="438">
        <f>'Interv EQ'!E82</f>
        <v>0</v>
      </c>
      <c r="F300" s="438">
        <f>'Interv EQ'!F82</f>
        <v>98810.033729830815</v>
      </c>
      <c r="G300" s="438">
        <f>'Interv EQ'!G82</f>
        <v>118149.74711392217</v>
      </c>
    </row>
    <row r="301" spans="2:8" x14ac:dyDescent="0.25">
      <c r="B301" s="24" t="s">
        <v>1872</v>
      </c>
      <c r="C301" s="24" t="str">
        <f>'Interv EQ'!C83</f>
        <v>Int-Unidad de Calidad de Potencia (PQ) CREG 024 de 2005</v>
      </c>
      <c r="D301" s="438">
        <f>'Interv EQ'!D83</f>
        <v>20833.325686235228</v>
      </c>
      <c r="E301" s="438">
        <f>'Interv EQ'!E83</f>
        <v>0</v>
      </c>
      <c r="F301" s="438">
        <f>'Interv EQ'!F83</f>
        <v>174038.91391004872</v>
      </c>
      <c r="G301" s="438">
        <f>'Interv EQ'!G83</f>
        <v>194872.23959628394</v>
      </c>
    </row>
    <row r="302" spans="2:8" x14ac:dyDescent="0.25">
      <c r="B302" s="24" t="s">
        <v>1872</v>
      </c>
      <c r="C302" s="24" t="str">
        <f>'Interv EQ'!C84</f>
        <v>Int-Cortacircuitos-cuchillas para operación-pararrayos-seccionadores</v>
      </c>
      <c r="D302" s="438">
        <f>'Interv EQ'!D84</f>
        <v>65733.092246448185</v>
      </c>
      <c r="E302" s="438">
        <f>'Interv EQ'!E84</f>
        <v>0</v>
      </c>
      <c r="F302" s="438">
        <f>'Interv EQ'!F84</f>
        <v>162885.63428460655</v>
      </c>
      <c r="G302" s="438">
        <f>'Interv EQ'!G84</f>
        <v>228618.72653105474</v>
      </c>
    </row>
    <row r="303" spans="2:8" x14ac:dyDescent="0.25">
      <c r="B303" s="24" t="s">
        <v>1872</v>
      </c>
      <c r="C303" s="24" t="e">
        <f>'Interv EQ'!#REF!</f>
        <v>#REF!</v>
      </c>
      <c r="D303" s="438" t="e">
        <f>'Interv EQ'!#REF!</f>
        <v>#REF!</v>
      </c>
      <c r="E303" s="438" t="e">
        <f>'Interv EQ'!#REF!</f>
        <v>#REF!</v>
      </c>
      <c r="F303" s="438" t="e">
        <f>'Interv EQ'!#REF!</f>
        <v>#REF!</v>
      </c>
      <c r="G303" s="438" t="e">
        <f>'Interv EQ'!#REF!</f>
        <v>#REF!</v>
      </c>
    </row>
    <row r="304" spans="2:8" x14ac:dyDescent="0.25">
      <c r="B304" s="24" t="s">
        <v>1872</v>
      </c>
      <c r="C304" s="24" t="e">
        <f>'Interv EQ'!#REF!</f>
        <v>#REF!</v>
      </c>
      <c r="D304" s="438" t="e">
        <f>'Interv EQ'!#REF!</f>
        <v>#REF!</v>
      </c>
      <c r="E304" s="438" t="e">
        <f>'Interv EQ'!#REF!</f>
        <v>#REF!</v>
      </c>
      <c r="F304" s="438" t="e">
        <f>'Interv EQ'!#REF!</f>
        <v>#REF!</v>
      </c>
      <c r="G304" s="438" t="e">
        <f>'Interv EQ'!#REF!</f>
        <v>#REF!</v>
      </c>
    </row>
    <row r="307" spans="2:7" ht="21" x14ac:dyDescent="0.35">
      <c r="B307" s="440" t="s">
        <v>2095</v>
      </c>
    </row>
    <row r="309" spans="2:7" x14ac:dyDescent="0.25">
      <c r="B309" s="24" t="s">
        <v>2092</v>
      </c>
      <c r="C309" s="431" t="s">
        <v>776</v>
      </c>
      <c r="D309" s="24" t="s">
        <v>925</v>
      </c>
      <c r="E309" s="24" t="s">
        <v>975</v>
      </c>
      <c r="F309" s="24" t="s">
        <v>976</v>
      </c>
      <c r="G309" s="24" t="s">
        <v>977</v>
      </c>
    </row>
    <row r="310" spans="2:7" x14ac:dyDescent="0.25">
      <c r="B310" s="24" t="s">
        <v>1871</v>
      </c>
      <c r="C310" s="24" t="e">
        <f>#REF!</f>
        <v>#REF!</v>
      </c>
      <c r="D310" s="438" t="e">
        <f>#REF!</f>
        <v>#REF!</v>
      </c>
      <c r="E310" s="438" t="e">
        <f>#REF!</f>
        <v>#REF!</v>
      </c>
      <c r="F310" s="438" t="e">
        <f>#REF!</f>
        <v>#REF!</v>
      </c>
      <c r="G310" s="438" t="e">
        <f>#REF!</f>
        <v>#REF!</v>
      </c>
    </row>
    <row r="311" spans="2:7" x14ac:dyDescent="0.25">
      <c r="B311" s="24" t="s">
        <v>1871</v>
      </c>
      <c r="C311" s="24" t="e">
        <f>#REF!</f>
        <v>#REF!</v>
      </c>
      <c r="D311" s="438" t="e">
        <f>#REF!</f>
        <v>#REF!</v>
      </c>
      <c r="E311" s="438" t="e">
        <f>#REF!</f>
        <v>#REF!</v>
      </c>
      <c r="F311" s="438" t="e">
        <f>#REF!</f>
        <v>#REF!</v>
      </c>
      <c r="G311" s="438" t="e">
        <f>#REF!</f>
        <v>#REF!</v>
      </c>
    </row>
    <row r="312" spans="2:7" x14ac:dyDescent="0.25">
      <c r="B312" s="24" t="s">
        <v>1871</v>
      </c>
      <c r="C312" s="24" t="e">
        <f>#REF!</f>
        <v>#REF!</v>
      </c>
      <c r="D312" s="438" t="e">
        <f>#REF!</f>
        <v>#REF!</v>
      </c>
      <c r="E312" s="438" t="e">
        <f>#REF!</f>
        <v>#REF!</v>
      </c>
      <c r="F312" s="438" t="e">
        <f>#REF!</f>
        <v>#REF!</v>
      </c>
      <c r="G312" s="438" t="e">
        <f>#REF!</f>
        <v>#REF!</v>
      </c>
    </row>
    <row r="313" spans="2:7" x14ac:dyDescent="0.25">
      <c r="B313" s="24" t="s">
        <v>1871</v>
      </c>
      <c r="C313" s="24" t="e">
        <f>#REF!</f>
        <v>#REF!</v>
      </c>
      <c r="D313" s="438" t="e">
        <f>#REF!</f>
        <v>#REF!</v>
      </c>
      <c r="E313" s="438" t="e">
        <f>#REF!</f>
        <v>#REF!</v>
      </c>
      <c r="F313" s="438" t="e">
        <f>#REF!</f>
        <v>#REF!</v>
      </c>
      <c r="G313" s="438" t="e">
        <f>#REF!</f>
        <v>#REF!</v>
      </c>
    </row>
    <row r="314" spans="2:7" x14ac:dyDescent="0.25">
      <c r="B314" s="24" t="s">
        <v>1871</v>
      </c>
      <c r="C314" s="24" t="e">
        <f>#REF!</f>
        <v>#REF!</v>
      </c>
      <c r="D314" s="438" t="e">
        <f>#REF!</f>
        <v>#REF!</v>
      </c>
      <c r="E314" s="438" t="e">
        <f>#REF!</f>
        <v>#REF!</v>
      </c>
      <c r="F314" s="438" t="e">
        <f>#REF!</f>
        <v>#REF!</v>
      </c>
      <c r="G314" s="438" t="e">
        <f>#REF!</f>
        <v>#REF!</v>
      </c>
    </row>
    <row r="315" spans="2:7" x14ac:dyDescent="0.25">
      <c r="B315" s="24" t="s">
        <v>1871</v>
      </c>
      <c r="C315" s="24" t="e">
        <f>#REF!</f>
        <v>#REF!</v>
      </c>
      <c r="D315" s="438" t="e">
        <f>#REF!</f>
        <v>#REF!</v>
      </c>
      <c r="E315" s="438" t="e">
        <f>#REF!</f>
        <v>#REF!</v>
      </c>
      <c r="F315" s="438" t="e">
        <f>#REF!</f>
        <v>#REF!</v>
      </c>
      <c r="G315" s="438" t="e">
        <f>#REF!</f>
        <v>#REF!</v>
      </c>
    </row>
    <row r="316" spans="2:7" x14ac:dyDescent="0.25">
      <c r="B316" s="24" t="s">
        <v>1871</v>
      </c>
      <c r="C316" s="24" t="e">
        <f>#REF!</f>
        <v>#REF!</v>
      </c>
      <c r="D316" s="438" t="e">
        <f>#REF!</f>
        <v>#REF!</v>
      </c>
      <c r="E316" s="438" t="e">
        <f>#REF!</f>
        <v>#REF!</v>
      </c>
      <c r="F316" s="438" t="e">
        <f>#REF!</f>
        <v>#REF!</v>
      </c>
      <c r="G316" s="438" t="e">
        <f>#REF!</f>
        <v>#REF!</v>
      </c>
    </row>
    <row r="317" spans="2:7" x14ac:dyDescent="0.25">
      <c r="B317" s="24" t="s">
        <v>1871</v>
      </c>
      <c r="C317" s="24" t="e">
        <f>#REF!</f>
        <v>#REF!</v>
      </c>
      <c r="D317" s="438" t="e">
        <f>#REF!</f>
        <v>#REF!</v>
      </c>
      <c r="E317" s="438" t="e">
        <f>#REF!</f>
        <v>#REF!</v>
      </c>
      <c r="F317" s="438" t="e">
        <f>#REF!</f>
        <v>#REF!</v>
      </c>
      <c r="G317" s="438" t="e">
        <f>#REF!</f>
        <v>#REF!</v>
      </c>
    </row>
    <row r="318" spans="2:7" x14ac:dyDescent="0.25">
      <c r="B318" s="24" t="s">
        <v>1872</v>
      </c>
      <c r="C318" s="24" t="str">
        <f>'ADMON EQ'!C75</f>
        <v>Admon-Equipo Medida-Barraje de derivación-Transformador de tensión -cortacircuitos-seccionador-DPS monopolar N2-N3</v>
      </c>
      <c r="D318" s="438">
        <f>'ADMON EQ'!D75</f>
        <v>4166.6651372470451</v>
      </c>
      <c r="E318" s="438">
        <f>'ADMON EQ'!E75</f>
        <v>0</v>
      </c>
      <c r="F318" s="438">
        <f>'ADMON EQ'!F75</f>
        <v>20183.560017538373</v>
      </c>
      <c r="G318" s="438">
        <f>'ADMON EQ'!G75</f>
        <v>24350.225154785418</v>
      </c>
    </row>
    <row r="319" spans="2:7" x14ac:dyDescent="0.25">
      <c r="B319" s="24" t="s">
        <v>1872</v>
      </c>
      <c r="C319" s="24" t="str">
        <f>'ADMON EQ'!C76</f>
        <v>Admon-Reconectador-seccionalizador-regulador-N2</v>
      </c>
      <c r="D319" s="438">
        <f>'ADMON EQ'!D76</f>
        <v>17569.437547585658</v>
      </c>
      <c r="E319" s="438">
        <f>'ADMON EQ'!E76</f>
        <v>0</v>
      </c>
      <c r="F319" s="438">
        <f>'ADMON EQ'!F76</f>
        <v>86462.29797668953</v>
      </c>
      <c r="G319" s="438">
        <f>'ADMON EQ'!G76</f>
        <v>104031.73552427519</v>
      </c>
    </row>
    <row r="320" spans="2:7" x14ac:dyDescent="0.25">
      <c r="B320" s="24" t="s">
        <v>1872</v>
      </c>
      <c r="C320" s="24" t="str">
        <f>'ADMON EQ'!C77</f>
        <v>Admon-Interrutor-Transformador de tensión (pedestal)-N2</v>
      </c>
      <c r="D320" s="438">
        <f>'ADMON EQ'!D77</f>
        <v>14641.197956321381</v>
      </c>
      <c r="E320" s="438">
        <f>'ADMON EQ'!E77</f>
        <v>0</v>
      </c>
      <c r="F320" s="438">
        <f>'ADMON EQ'!F77</f>
        <v>37989.531249999993</v>
      </c>
      <c r="G320" s="438">
        <f>'ADMON EQ'!G77</f>
        <v>52630.729206321375</v>
      </c>
    </row>
    <row r="321" spans="2:7" x14ac:dyDescent="0.25">
      <c r="B321" s="24" t="s">
        <v>1872</v>
      </c>
      <c r="C321" s="24" t="str">
        <f>'ADMON EQ'!C78</f>
        <v>Admon-Banco de condensadores-cortacircuitos-seccionador-DPS juego N2-N3</v>
      </c>
      <c r="D321" s="438">
        <f>'ADMON EQ'!D78</f>
        <v>16666.66054898818</v>
      </c>
      <c r="E321" s="438">
        <f>'ADMON EQ'!E78</f>
        <v>0</v>
      </c>
      <c r="F321" s="438">
        <f>'ADMON EQ'!F78</f>
        <v>52308.369817397244</v>
      </c>
      <c r="G321" s="438">
        <f>'ADMON EQ'!G78</f>
        <v>68975.030366385428</v>
      </c>
    </row>
    <row r="322" spans="2:7" x14ac:dyDescent="0.25">
      <c r="B322" s="24" t="s">
        <v>1872</v>
      </c>
      <c r="C322" s="24" t="str">
        <f>'ADMON EQ'!C79</f>
        <v>Admon-Reconectador-seccionalizador-regulador - N3</v>
      </c>
      <c r="D322" s="438">
        <f>'ADMON EQ'!D79</f>
        <v>20833.325686235228</v>
      </c>
      <c r="E322" s="438">
        <f>'ADMON EQ'!E79</f>
        <v>0</v>
      </c>
      <c r="F322" s="438">
        <f>'ADMON EQ'!F79</f>
        <v>117693.83208914381</v>
      </c>
      <c r="G322" s="438">
        <f>'ADMON EQ'!G79</f>
        <v>138527.15777537902</v>
      </c>
    </row>
    <row r="323" spans="2:7" x14ac:dyDescent="0.25">
      <c r="B323" s="24" t="s">
        <v>1872</v>
      </c>
      <c r="C323" s="24" t="str">
        <f>'ADMON EQ'!C80</f>
        <v>Admon-Transformador de tensión (pedestal) - n4</v>
      </c>
      <c r="D323" s="438">
        <f>'ADMON EQ'!D80</f>
        <v>29282.395912642758</v>
      </c>
      <c r="E323" s="438">
        <f>'ADMON EQ'!E80</f>
        <v>0</v>
      </c>
      <c r="F323" s="438">
        <f>'ADMON EQ'!F80</f>
        <v>76014.256332937526</v>
      </c>
      <c r="G323" s="438">
        <f>'ADMON EQ'!G80</f>
        <v>105296.65224558028</v>
      </c>
    </row>
    <row r="324" spans="2:7" x14ac:dyDescent="0.25">
      <c r="B324" s="24" t="s">
        <v>1872</v>
      </c>
      <c r="C324" s="24" t="str">
        <f>'ADMON EQ'!C81</f>
        <v>Admon-Transformador de tensión (pedestal) - N3</v>
      </c>
      <c r="D324" s="438">
        <f>'ADMON EQ'!D81</f>
        <v>27777.767581646967</v>
      </c>
      <c r="E324" s="438">
        <f>'ADMON EQ'!E81</f>
        <v>0</v>
      </c>
      <c r="F324" s="438">
        <f>'ADMON EQ'!F81</f>
        <v>32558.201664878608</v>
      </c>
      <c r="G324" s="438">
        <f>'ADMON EQ'!G81</f>
        <v>60335.969246525579</v>
      </c>
    </row>
    <row r="325" spans="2:7" x14ac:dyDescent="0.25">
      <c r="B325" s="24" t="s">
        <v>1872</v>
      </c>
      <c r="C325" s="24" t="str">
        <f>'ADMON EQ'!C82</f>
        <v>Admon-Interface de Usuario (IHM)-Unidad Terminal Remota</v>
      </c>
      <c r="D325" s="438">
        <f>'ADMON EQ'!D82</f>
        <v>161830.38243080291</v>
      </c>
      <c r="E325" s="438">
        <f>'ADMON EQ'!E82</f>
        <v>0</v>
      </c>
      <c r="F325" s="438">
        <f>'ADMON EQ'!F82</f>
        <v>482773.70142196416</v>
      </c>
      <c r="G325" s="438">
        <f>'ADMON EQ'!G82</f>
        <v>644604.08385276701</v>
      </c>
    </row>
    <row r="326" spans="2:7" x14ac:dyDescent="0.25">
      <c r="B326" s="24" t="s">
        <v>1872</v>
      </c>
      <c r="C326" s="24" t="str">
        <f>'ADMON EQ'!C83</f>
        <v>Admon-CORTACIRCUITOS-CUCHILLAS PARA OPERACIÓN-PARARRAYOS-SECCIONADORES</v>
      </c>
      <c r="D326" s="438">
        <f>'ADMON EQ'!D83</f>
        <v>46415.312121819283</v>
      </c>
      <c r="E326" s="438">
        <f>'ADMON EQ'!E83</f>
        <v>0</v>
      </c>
      <c r="F326" s="438">
        <f>'ADMON EQ'!F83</f>
        <v>84914.008643432753</v>
      </c>
      <c r="G326" s="438">
        <f>'ADMON EQ'!G83</f>
        <v>131329.32076525205</v>
      </c>
    </row>
    <row r="327" spans="2:7" x14ac:dyDescent="0.25">
      <c r="B327" s="24" t="s">
        <v>1872</v>
      </c>
      <c r="C327" s="24" t="str">
        <f>'ADMON EQ'!C84</f>
        <v>Admon-Reconectador 15 kV 100 A Monofásico + control</v>
      </c>
      <c r="D327" s="438">
        <f>'ADMON EQ'!D84</f>
        <v>87847.187737928296</v>
      </c>
      <c r="E327" s="438">
        <f>'ADMON EQ'!E84</f>
        <v>0</v>
      </c>
      <c r="F327" s="438">
        <f>'ADMON EQ'!F84</f>
        <v>121101.36010523024</v>
      </c>
      <c r="G327" s="438">
        <f>'ADMON EQ'!G84</f>
        <v>121101.36010523024</v>
      </c>
    </row>
    <row r="328" spans="2:7" x14ac:dyDescent="0.25">
      <c r="B328" s="24" t="s">
        <v>1872</v>
      </c>
      <c r="C328" s="24" t="str">
        <f>'ADMON EQ'!C85</f>
        <v>Admon-Banco de condensadores N2</v>
      </c>
      <c r="D328" s="438">
        <f>'ADMON EQ'!D85</f>
        <v>8333.3302744940902</v>
      </c>
      <c r="E328" s="438">
        <f>'ADMON EQ'!E85</f>
        <v>0</v>
      </c>
      <c r="F328" s="438">
        <f>'ADMON EQ'!F85</f>
        <v>40367.120035076747</v>
      </c>
      <c r="G328" s="438">
        <f>'ADMON EQ'!G85</f>
        <v>48700.450309570835</v>
      </c>
    </row>
    <row r="332" spans="2:7" s="441" customFormat="1" ht="21" x14ac:dyDescent="0.35">
      <c r="B332" s="441" t="s">
        <v>2064</v>
      </c>
    </row>
    <row r="335" spans="2:7" ht="21" x14ac:dyDescent="0.35">
      <c r="B335" s="440" t="s">
        <v>2097</v>
      </c>
    </row>
    <row r="337" spans="2:7" x14ac:dyDescent="0.25">
      <c r="B337" s="24" t="s">
        <v>2092</v>
      </c>
      <c r="C337" s="431" t="s">
        <v>776</v>
      </c>
      <c r="D337" s="24" t="s">
        <v>925</v>
      </c>
      <c r="E337" s="24" t="s">
        <v>975</v>
      </c>
      <c r="F337" s="24" t="s">
        <v>976</v>
      </c>
      <c r="G337" s="24" t="s">
        <v>977</v>
      </c>
    </row>
    <row r="338" spans="2:7" x14ac:dyDescent="0.25">
      <c r="B338" s="24">
        <v>500</v>
      </c>
      <c r="C338" s="24" t="str">
        <f>'ObCi Trans'!C68</f>
        <v>CIMENTACIÓN TRANSFORMADOR DE POTENCIA 500 kV &lt; 300 MVA</v>
      </c>
      <c r="D338" s="438">
        <f>'ObCi Trans'!D68</f>
        <v>2749755.0186816272</v>
      </c>
      <c r="E338" s="438">
        <f>'ObCi Trans'!E68</f>
        <v>39317067.199726649</v>
      </c>
      <c r="F338" s="438">
        <f>'ObCi Trans'!F68</f>
        <v>8229279.6361487135</v>
      </c>
      <c r="G338" s="438">
        <f>'ObCi Trans'!G68</f>
        <v>50296101.854556993</v>
      </c>
    </row>
    <row r="339" spans="2:7" x14ac:dyDescent="0.25">
      <c r="B339" s="24">
        <v>500</v>
      </c>
      <c r="C339" s="24" t="str">
        <f>'ObCi Trans'!C69</f>
        <v>CIMENTACIÓN TRANSFORMADOR DE POTENCIA 500 kV 300 &lt;MVA&lt;450</v>
      </c>
      <c r="D339" s="438">
        <f>'ObCi Trans'!D69</f>
        <v>2768275.9547453392</v>
      </c>
      <c r="E339" s="438">
        <f>'ObCi Trans'!E69</f>
        <v>44044211.21593105</v>
      </c>
      <c r="F339" s="438">
        <f>'ObCi Trans'!F69</f>
        <v>8229279.6361487135</v>
      </c>
      <c r="G339" s="438">
        <f>'ObCi Trans'!G69</f>
        <v>55041766.806825101</v>
      </c>
    </row>
    <row r="340" spans="2:7" x14ac:dyDescent="0.25">
      <c r="B340" s="24">
        <v>500</v>
      </c>
      <c r="C340" s="24" t="str">
        <f>'ObCi Trans'!C70</f>
        <v>CIMENTACIÓN TRANSFORMADOR DE POTENCIA 500 kV &gt; 450 MVA</v>
      </c>
      <c r="D340" s="438">
        <f>'ObCi Trans'!D70</f>
        <v>2794153.9892861526</v>
      </c>
      <c r="E340" s="438">
        <f>'ObCi Trans'!E70</f>
        <v>50333033.921360858</v>
      </c>
      <c r="F340" s="438">
        <f>'ObCi Trans'!F70</f>
        <v>9366624.7995394953</v>
      </c>
      <c r="G340" s="438">
        <f>'ObCi Trans'!G70</f>
        <v>62493812.710186511</v>
      </c>
    </row>
    <row r="341" spans="2:7" x14ac:dyDescent="0.25">
      <c r="B341" s="24">
        <v>230</v>
      </c>
      <c r="C341" s="24" t="str">
        <f>'ObCi Trans'!C80</f>
        <v>BASE PARA TRANSFORMADOR DE POTENCIAL CCV 245KV &lt; 40 MVA</v>
      </c>
      <c r="D341" s="438">
        <f>'ObCi Trans'!D80</f>
        <v>2956509.4195984779</v>
      </c>
      <c r="E341" s="438">
        <f>'ObCi Trans'!E80</f>
        <v>23505221.151785828</v>
      </c>
      <c r="F341" s="438">
        <f>'ObCi Trans'!F80</f>
        <v>7780998.4632161129</v>
      </c>
      <c r="G341" s="438">
        <f>'ObCi Trans'!G80</f>
        <v>34242729.034600422</v>
      </c>
    </row>
    <row r="342" spans="2:7" x14ac:dyDescent="0.25">
      <c r="B342" s="24">
        <v>230</v>
      </c>
      <c r="C342" s="24" t="str">
        <f>'ObCi Trans'!C81</f>
        <v>BASE PARA TRANSFORMADOR DE POTENCIAL CCV 245KV  40 &lt; MVA &lt; 90</v>
      </c>
      <c r="D342" s="438">
        <f>'ObCi Trans'!D81</f>
        <v>2981172.7007307163</v>
      </c>
      <c r="E342" s="438">
        <f>'ObCi Trans'!E81</f>
        <v>36979357.860169202</v>
      </c>
      <c r="F342" s="438">
        <f>'ObCi Trans'!F81</f>
        <v>7780998.4632161129</v>
      </c>
      <c r="G342" s="438">
        <f>'ObCi Trans'!G81</f>
        <v>47741529.024116032</v>
      </c>
    </row>
    <row r="343" spans="2:7" x14ac:dyDescent="0.25">
      <c r="B343" s="24">
        <v>230</v>
      </c>
      <c r="C343" s="24" t="str">
        <f>'ObCi Trans'!C82</f>
        <v>BASE PARA TRANSFORMADOR DE POTENCIAL CCV 245KV 90 &lt; MVA &lt; 120</v>
      </c>
      <c r="D343" s="438">
        <f>'ObCi Trans'!D82</f>
        <v>1218714.6460876563</v>
      </c>
      <c r="E343" s="438">
        <f>'ObCi Trans'!E82</f>
        <v>42451752.21199178</v>
      </c>
      <c r="F343" s="438">
        <f>'ObCi Trans'!F82</f>
        <v>8854303.4590450972</v>
      </c>
      <c r="G343" s="438">
        <f>'ObCi Trans'!G82</f>
        <v>52524770.317124531</v>
      </c>
    </row>
    <row r="344" spans="2:7" x14ac:dyDescent="0.25">
      <c r="B344" s="24">
        <v>230</v>
      </c>
      <c r="C344" s="24" t="str">
        <f>'ObCi Trans'!C83</f>
        <v>BASE PARA TRANSFORMADOR DE POTENCIAL CCV 245KV &gt;120 MVA</v>
      </c>
      <c r="D344" s="438">
        <f>'ObCi Trans'!D83</f>
        <v>136173.9280773222</v>
      </c>
      <c r="E344" s="438">
        <f>'ObCi Trans'!E83</f>
        <v>47947251.484226428</v>
      </c>
      <c r="F344" s="438">
        <f>'ObCi Trans'!F83</f>
        <v>8854303.4590450972</v>
      </c>
      <c r="G344" s="438">
        <f>'ObCi Trans'!G83</f>
        <v>56937728.87134885</v>
      </c>
    </row>
    <row r="345" spans="2:7" x14ac:dyDescent="0.25">
      <c r="B345" s="24" t="s">
        <v>1872</v>
      </c>
      <c r="C345" s="24" t="str">
        <f>'ObCi Trans'!C96</f>
        <v>BASE PARA TRANSFORMADOR DE POTENCIAL 34,5 kV &lt; 15 MVA</v>
      </c>
      <c r="D345" s="438">
        <f>'ObCi Trans'!D96</f>
        <v>668419.0990182329</v>
      </c>
      <c r="E345" s="438">
        <f>'ObCi Trans'!E96</f>
        <v>10213026.969891626</v>
      </c>
      <c r="F345" s="438">
        <f>'ObCi Trans'!F96</f>
        <v>7546617.9073545337</v>
      </c>
      <c r="G345" s="438">
        <f>'ObCi Trans'!G96</f>
        <v>18428063.976264395</v>
      </c>
    </row>
    <row r="346" spans="2:7" x14ac:dyDescent="0.25">
      <c r="B346" s="24" t="s">
        <v>1872</v>
      </c>
      <c r="C346" s="24" t="str">
        <f>'ObCi Trans'!C97</f>
        <v>BASE PARA TRANSFORMADOR DE POTENCIAL 34,5 kV &gt; 15 MVA</v>
      </c>
      <c r="D346" s="438">
        <f>'ObCi Trans'!D97</f>
        <v>993574.91754758125</v>
      </c>
      <c r="E346" s="438">
        <f>'ObCi Trans'!E97</f>
        <v>15853897.057188349</v>
      </c>
      <c r="F346" s="438">
        <f>'ObCi Trans'!F97</f>
        <v>197971.86409599683</v>
      </c>
      <c r="G346" s="438">
        <f>'ObCi Trans'!G97</f>
        <v>17045443.838831928</v>
      </c>
    </row>
    <row r="349" spans="2:7" ht="21" x14ac:dyDescent="0.35">
      <c r="B349" s="440" t="s">
        <v>2093</v>
      </c>
    </row>
    <row r="351" spans="2:7" x14ac:dyDescent="0.25">
      <c r="B351" s="24" t="s">
        <v>2092</v>
      </c>
      <c r="C351" s="431" t="s">
        <v>776</v>
      </c>
      <c r="D351" s="24" t="s">
        <v>925</v>
      </c>
      <c r="E351" s="24" t="s">
        <v>975</v>
      </c>
      <c r="F351" s="24" t="s">
        <v>976</v>
      </c>
      <c r="G351" s="24" t="s">
        <v>977</v>
      </c>
    </row>
    <row r="352" spans="2:7" x14ac:dyDescent="0.25">
      <c r="B352" s="24" t="e">
        <f>'Montaje Trans'!#REF!</f>
        <v>#REF!</v>
      </c>
      <c r="C352" s="24" t="e">
        <f>'Montaje Trans'!#REF!</f>
        <v>#REF!</v>
      </c>
      <c r="D352" s="438"/>
      <c r="E352" s="438"/>
      <c r="F352" s="438"/>
      <c r="G352" s="438" t="e">
        <f>'Montaje Trans'!#REF!</f>
        <v>#REF!</v>
      </c>
    </row>
    <row r="353" spans="2:7" x14ac:dyDescent="0.25">
      <c r="B353" s="24" t="e">
        <f>'Montaje Trans'!#REF!</f>
        <v>#REF!</v>
      </c>
      <c r="C353" s="24" t="e">
        <f>'Montaje Trans'!#REF!</f>
        <v>#REF!</v>
      </c>
      <c r="D353" s="438"/>
      <c r="E353" s="438"/>
      <c r="F353" s="438"/>
      <c r="G353" s="438" t="e">
        <f>'Montaje Trans'!#REF!</f>
        <v>#REF!</v>
      </c>
    </row>
    <row r="354" spans="2:7" x14ac:dyDescent="0.25">
      <c r="B354" s="24" t="e">
        <f>'Montaje Trans'!#REF!</f>
        <v>#REF!</v>
      </c>
      <c r="C354" s="24" t="e">
        <f>'Montaje Trans'!#REF!</f>
        <v>#REF!</v>
      </c>
      <c r="D354" s="438"/>
      <c r="E354" s="438"/>
      <c r="F354" s="438"/>
      <c r="G354" s="438" t="e">
        <f>'Montaje Trans'!#REF!</f>
        <v>#REF!</v>
      </c>
    </row>
    <row r="355" spans="2:7" x14ac:dyDescent="0.25">
      <c r="B355" s="24" t="e">
        <f>'Montaje Trans'!#REF!</f>
        <v>#REF!</v>
      </c>
      <c r="C355" s="24" t="e">
        <f>'Montaje Trans'!#REF!</f>
        <v>#REF!</v>
      </c>
      <c r="D355" s="438"/>
      <c r="E355" s="438"/>
      <c r="F355" s="438"/>
      <c r="G355" s="438" t="e">
        <f>'Montaje Trans'!#REF!</f>
        <v>#REF!</v>
      </c>
    </row>
    <row r="356" spans="2:7" x14ac:dyDescent="0.25">
      <c r="B356" s="24">
        <f>'Montaje Trans'!D10</f>
        <v>500</v>
      </c>
      <c r="C356" s="24" t="str">
        <f>'Montaje Trans'!C10</f>
        <v>Autotransformador monofásico (OLTC) lado de alta en el 500 kV capacidad final 50 MVA a 100 MVA</v>
      </c>
      <c r="D356" s="438"/>
      <c r="E356" s="438"/>
      <c r="F356" s="438"/>
      <c r="G356" s="438">
        <f>'Montaje Trans'!E10</f>
        <v>144906891.47612333</v>
      </c>
    </row>
    <row r="357" spans="2:7" x14ac:dyDescent="0.25">
      <c r="B357" s="24">
        <f>'Montaje Trans'!D11</f>
        <v>500</v>
      </c>
      <c r="C357" s="24" t="str">
        <f>'Montaje Trans'!C11</f>
        <v>Autotransformador monofásico (OLTC) lado de alta en el 500 kV capacidad final 100 MVA a 150 MVA</v>
      </c>
      <c r="D357" s="438"/>
      <c r="E357" s="438"/>
      <c r="F357" s="438"/>
      <c r="G357" s="438">
        <f>'Montaje Trans'!E11</f>
        <v>217105255.39005297</v>
      </c>
    </row>
    <row r="358" spans="2:7" x14ac:dyDescent="0.25">
      <c r="B358" s="24">
        <f>'Montaje Trans'!D12</f>
        <v>500</v>
      </c>
      <c r="C358" s="24" t="str">
        <f>'Montaje Trans'!C12</f>
        <v>Autotransformador monofásico (OLTC) lado de alta en el 500 kV capacidad final mayor o igual a 150 MVA</v>
      </c>
      <c r="D358" s="438"/>
      <c r="E358" s="438"/>
      <c r="F358" s="438"/>
      <c r="G358" s="438">
        <f>'Montaje Trans'!E12</f>
        <v>288148930.08203518</v>
      </c>
    </row>
    <row r="359" spans="2:7" x14ac:dyDescent="0.25">
      <c r="B359" s="24" t="e">
        <f>'Montaje Trans'!#REF!</f>
        <v>#REF!</v>
      </c>
      <c r="C359" s="24" t="e">
        <f>'Montaje Trans'!#REF!</f>
        <v>#REF!</v>
      </c>
      <c r="D359" s="438"/>
      <c r="E359" s="438"/>
      <c r="F359" s="438"/>
      <c r="G359" s="438" t="e">
        <f>'Montaje Trans'!#REF!</f>
        <v>#REF!</v>
      </c>
    </row>
    <row r="360" spans="2:7" x14ac:dyDescent="0.25">
      <c r="B360" s="24" t="e">
        <f>'Montaje Trans'!#REF!</f>
        <v>#REF!</v>
      </c>
      <c r="C360" s="24" t="e">
        <f>'Montaje Trans'!#REF!</f>
        <v>#REF!</v>
      </c>
      <c r="D360" s="438"/>
      <c r="E360" s="438"/>
      <c r="F360" s="438"/>
      <c r="G360" s="438" t="e">
        <f>'Montaje Trans'!#REF!</f>
        <v>#REF!</v>
      </c>
    </row>
    <row r="361" spans="2:7" x14ac:dyDescent="0.25">
      <c r="B361" s="24" t="e">
        <f>'Montaje Trans'!#REF!</f>
        <v>#REF!</v>
      </c>
      <c r="C361" s="24" t="e">
        <f>'Montaje Trans'!#REF!</f>
        <v>#REF!</v>
      </c>
      <c r="D361" s="438"/>
      <c r="E361" s="438"/>
      <c r="F361" s="438"/>
      <c r="G361" s="438" t="e">
        <f>'Montaje Trans'!#REF!</f>
        <v>#REF!</v>
      </c>
    </row>
    <row r="362" spans="2:7" x14ac:dyDescent="0.25">
      <c r="B362" s="24">
        <f>'Montaje Trans'!D13</f>
        <v>230</v>
      </c>
      <c r="C362" s="24" t="str">
        <f>'Montaje Trans'!C13</f>
        <v>Transformador trifásico (OLTC) de conexión al STN capacidad final de hasta 10 MVA</v>
      </c>
      <c r="D362" s="438"/>
      <c r="E362" s="438"/>
      <c r="F362" s="438"/>
      <c r="G362" s="438">
        <f>'Montaje Trans'!E13</f>
        <v>31221431.24825228</v>
      </c>
    </row>
    <row r="363" spans="2:7" x14ac:dyDescent="0.25">
      <c r="B363" s="24">
        <f>'Montaje Trans'!D14</f>
        <v>230</v>
      </c>
      <c r="C363" s="24" t="str">
        <f>'Montaje Trans'!C14</f>
        <v>Transformador trifásico (OLTC) de conexión al STN capacidad final de 11 a 20 MVA</v>
      </c>
      <c r="D363" s="438"/>
      <c r="E363" s="438"/>
      <c r="F363" s="438"/>
      <c r="G363" s="438">
        <f>'Montaje Trans'!E14</f>
        <v>35990311.648385383</v>
      </c>
    </row>
    <row r="364" spans="2:7" x14ac:dyDescent="0.25">
      <c r="B364" s="24">
        <f>'Montaje Trans'!D15</f>
        <v>230</v>
      </c>
      <c r="C364" s="24" t="str">
        <f>'Montaje Trans'!C15</f>
        <v>Transformador trifásico (OLTC) de conexión al STN capacidad final de 21 a 40 MVA</v>
      </c>
      <c r="D364" s="438"/>
      <c r="E364" s="438"/>
      <c r="F364" s="438"/>
      <c r="G364" s="438">
        <f>'Montaje Trans'!E15</f>
        <v>45972930.054231547</v>
      </c>
    </row>
    <row r="365" spans="2:7" x14ac:dyDescent="0.25">
      <c r="B365" s="24">
        <f>'Montaje Trans'!D16</f>
        <v>230</v>
      </c>
      <c r="C365" s="24" t="str">
        <f>'Montaje Trans'!C16</f>
        <v>Transformador trifásico (OLTC) de conexión al STN capacidad final de 41 a 50 MVA</v>
      </c>
      <c r="D365" s="438"/>
      <c r="E365" s="438"/>
      <c r="F365" s="438"/>
      <c r="G365" s="438">
        <f>'Montaje Trans'!E16</f>
        <v>53105777.29696621</v>
      </c>
    </row>
    <row r="366" spans="2:7" x14ac:dyDescent="0.25">
      <c r="B366" s="24">
        <f>'Montaje Trans'!D17</f>
        <v>230</v>
      </c>
      <c r="C366" s="24" t="str">
        <f>'Montaje Trans'!C17</f>
        <v>Transformador trifásico (OLTC) de conexión al STN capacidad final de 51 a 60 MVA</v>
      </c>
      <c r="D366" s="438"/>
      <c r="E366" s="438"/>
      <c r="F366" s="438"/>
      <c r="G366" s="438">
        <f>'Montaje Trans'!E17</f>
        <v>57050956.824812979</v>
      </c>
    </row>
    <row r="367" spans="2:7" x14ac:dyDescent="0.25">
      <c r="B367" s="24">
        <f>'Montaje Trans'!D18</f>
        <v>230</v>
      </c>
      <c r="C367" s="24" t="str">
        <f>'Montaje Trans'!C18</f>
        <v>Transformador trifásico (OLTC) de conexión al STN capacidad final de 61 a 90 MVA</v>
      </c>
      <c r="D367" s="438"/>
      <c r="E367" s="438"/>
      <c r="F367" s="438"/>
      <c r="G367" s="438">
        <f>'Montaje Trans'!E18</f>
        <v>63755442.747298442</v>
      </c>
    </row>
    <row r="368" spans="2:7" x14ac:dyDescent="0.25">
      <c r="B368" s="24">
        <f>'Montaje Trans'!D19</f>
        <v>230</v>
      </c>
      <c r="C368" s="24" t="str">
        <f>'Montaje Trans'!C19</f>
        <v>Transformador trifásico (OLTC) de conexión al STN capacidad final de 91 a 100 MVA</v>
      </c>
      <c r="D368" s="438"/>
      <c r="E368" s="438"/>
      <c r="F368" s="438"/>
      <c r="G368" s="438">
        <f>'Montaje Trans'!E19</f>
        <v>69409454.603714585</v>
      </c>
    </row>
    <row r="369" spans="2:7" x14ac:dyDescent="0.25">
      <c r="B369" s="24">
        <f>'Montaje Trans'!D20</f>
        <v>230</v>
      </c>
      <c r="C369" s="24" t="str">
        <f>'Montaje Trans'!C20</f>
        <v>Transformador trifásico (OLTC) de conexión al STN capacidad final de 101 a 120 MVA</v>
      </c>
      <c r="D369" s="438"/>
      <c r="E369" s="438"/>
      <c r="F369" s="438"/>
      <c r="G369" s="438">
        <f>'Montaje Trans'!E20</f>
        <v>73174060.274499029</v>
      </c>
    </row>
    <row r="370" spans="2:7" x14ac:dyDescent="0.25">
      <c r="B370" s="24">
        <f>'Montaje Trans'!D21</f>
        <v>230</v>
      </c>
      <c r="C370" s="24" t="str">
        <f>'Montaje Trans'!C21</f>
        <v>Transformador trifásico (OLTC) de conexión al STN capacidad final de 121 a 150 MVA</v>
      </c>
      <c r="D370" s="438"/>
      <c r="E370" s="438"/>
      <c r="F370" s="438"/>
      <c r="G370" s="438">
        <f>'Montaje Trans'!E21</f>
        <v>78789406.090223834</v>
      </c>
    </row>
    <row r="371" spans="2:7" x14ac:dyDescent="0.25">
      <c r="B371" s="24">
        <f>'Montaje Trans'!D22</f>
        <v>230</v>
      </c>
      <c r="C371" s="24" t="str">
        <f>'Montaje Trans'!C22</f>
        <v>Transformador trifásico (OLTC) de conexión al STN capacidad final de 151 a 180 MVA</v>
      </c>
      <c r="D371" s="438"/>
      <c r="E371" s="438"/>
      <c r="F371" s="438"/>
      <c r="G371" s="438">
        <f>'Montaje Trans'!E22</f>
        <v>84724125.065687746</v>
      </c>
    </row>
    <row r="372" spans="2:7" x14ac:dyDescent="0.25">
      <c r="B372" s="24">
        <f>'Montaje Trans'!D23</f>
        <v>230</v>
      </c>
      <c r="C372" s="24" t="str">
        <f>'Montaje Trans'!C23</f>
        <v>AutoTransformador monofásico (OLTC) de conexión al STN capacidad final hasta 20 MVA</v>
      </c>
      <c r="D372" s="438"/>
      <c r="E372" s="438"/>
      <c r="F372" s="438"/>
      <c r="G372" s="438">
        <f>'Montaje Trans'!E23</f>
        <v>39031764.029572174</v>
      </c>
    </row>
    <row r="373" spans="2:7" x14ac:dyDescent="0.25">
      <c r="B373" s="24">
        <f>'Montaje Trans'!D24</f>
        <v>230</v>
      </c>
      <c r="C373" s="24" t="str">
        <f>'Montaje Trans'!C24</f>
        <v>AutoTransformador monofásico (OLTC) de conexión al STN capacidad final de 21 a 40 MVA</v>
      </c>
      <c r="D373" s="438"/>
      <c r="E373" s="438"/>
      <c r="F373" s="438"/>
      <c r="G373" s="438">
        <f>'Montaje Trans'!E24</f>
        <v>45053471.453146912</v>
      </c>
    </row>
    <row r="374" spans="2:7" x14ac:dyDescent="0.25">
      <c r="B374" s="24">
        <f>'Montaje Trans'!D25</f>
        <v>230</v>
      </c>
      <c r="C374" s="24" t="str">
        <f>'Montaje Trans'!C25</f>
        <v>AutoTransformador monofásico (OLTC) de conexión al STN capacidad final de 41 a 50 MVA</v>
      </c>
      <c r="D374" s="438"/>
      <c r="E374" s="438"/>
      <c r="F374" s="438"/>
      <c r="G374" s="438">
        <f>'Montaje Trans'!E25</f>
        <v>52043661.751026884</v>
      </c>
    </row>
    <row r="375" spans="2:7" x14ac:dyDescent="0.25">
      <c r="B375" s="24">
        <f>'Montaje Trans'!D26</f>
        <v>230</v>
      </c>
      <c r="C375" s="24" t="str">
        <f>'Montaje Trans'!C26</f>
        <v>AutoTransformador monofásico (OLTC) de conexión al STN capacidad final de 51 a 60 MVA</v>
      </c>
      <c r="D375" s="438"/>
      <c r="E375" s="438"/>
      <c r="F375" s="438"/>
      <c r="G375" s="438">
        <f>'Montaje Trans'!E26</f>
        <v>55909937.688316718</v>
      </c>
    </row>
    <row r="376" spans="2:7" x14ac:dyDescent="0.25">
      <c r="B376" s="24">
        <f>'Montaje Trans'!D27</f>
        <v>230</v>
      </c>
      <c r="C376" s="24" t="str">
        <f>'Montaje Trans'!C27</f>
        <v>AutoTransformador monofásico (OLTC) de conexión al STN capacidad final de 61 a 90 MVA</v>
      </c>
      <c r="D376" s="438"/>
      <c r="E376" s="438"/>
      <c r="F376" s="438"/>
      <c r="G376" s="438">
        <f>'Montaje Trans'!E27</f>
        <v>62480333.892352469</v>
      </c>
    </row>
    <row r="377" spans="2:7" x14ac:dyDescent="0.25">
      <c r="B377" s="24">
        <f>'Montaje Trans'!D28</f>
        <v>230</v>
      </c>
      <c r="C377" s="24" t="str">
        <f>'Montaje Trans'!C28</f>
        <v>AutoTransformador monofásico (OLTC) de conexión al STN capacidad final de 91 a 100 MVA</v>
      </c>
      <c r="D377" s="438"/>
      <c r="E377" s="438"/>
      <c r="F377" s="438"/>
      <c r="G377" s="438">
        <f>'Montaje Trans'!E28</f>
        <v>68021265.511640295</v>
      </c>
    </row>
    <row r="378" spans="2:7" x14ac:dyDescent="0.25">
      <c r="B378" s="24">
        <f>'Montaje Trans'!D29</f>
        <v>230</v>
      </c>
      <c r="C378" s="24" t="str">
        <f>'Montaje Trans'!C29</f>
        <v>AutoTransformador monofásico (OLTC) de conexión al STN capacidad final de 101 a 120 MVA</v>
      </c>
      <c r="D378" s="438"/>
      <c r="E378" s="438"/>
      <c r="F378" s="438"/>
      <c r="G378" s="438">
        <f>'Montaje Trans'!E29</f>
        <v>71710579.069009051</v>
      </c>
    </row>
    <row r="379" spans="2:7" x14ac:dyDescent="0.25">
      <c r="B379" s="24">
        <f>'Montaje Trans'!D30</f>
        <v>230</v>
      </c>
      <c r="C379" s="24" t="str">
        <f>'Montaje Trans'!C30</f>
        <v>AutoTransformador monofásico (OLTC) de conexión al STN capacidad final de 121 a 150 MVA</v>
      </c>
      <c r="D379" s="438"/>
      <c r="E379" s="438"/>
      <c r="F379" s="438"/>
      <c r="G379" s="438">
        <f>'Montaje Trans'!E30</f>
        <v>77213617.968419358</v>
      </c>
    </row>
    <row r="380" spans="2:7" x14ac:dyDescent="0.25">
      <c r="B380" s="24">
        <f>'Montaje Trans'!D31</f>
        <v>230</v>
      </c>
      <c r="C380" s="24" t="str">
        <f>'Montaje Trans'!C31</f>
        <v>Transformador tridevanado trifásico (OLTC) de conexión al STN capacidad final de hasta 20 MVA</v>
      </c>
      <c r="D380" s="438"/>
      <c r="E380" s="438"/>
      <c r="F380" s="438"/>
      <c r="G380" s="438">
        <f>'Montaje Trans'!E31</f>
        <v>41023180.561693206</v>
      </c>
    </row>
    <row r="381" spans="2:7" x14ac:dyDescent="0.25">
      <c r="B381" s="24">
        <f>'Montaje Trans'!D32</f>
        <v>230</v>
      </c>
      <c r="C381" s="24" t="str">
        <f>'Montaje Trans'!C32</f>
        <v>Transformador tridevanado trifásico (OLTC) de conexión al STN capacidad final de 21 a 40 MVA</v>
      </c>
      <c r="D381" s="438"/>
      <c r="E381" s="438"/>
      <c r="F381" s="438"/>
      <c r="G381" s="438">
        <f>'Montaje Trans'!E32</f>
        <v>47352117.955858491</v>
      </c>
    </row>
    <row r="382" spans="2:7" x14ac:dyDescent="0.25">
      <c r="B382" s="24">
        <f>'Montaje Trans'!D33</f>
        <v>230</v>
      </c>
      <c r="C382" s="24" t="str">
        <f>'Montaje Trans'!C33</f>
        <v>Transformador tridevanado trifásico (OLTC) de conexión al STN capacidad final de 41 a 50 MVA</v>
      </c>
      <c r="D382" s="438"/>
      <c r="E382" s="438"/>
      <c r="F382" s="438"/>
      <c r="G382" s="438">
        <f>'Montaje Trans'!E33</f>
        <v>54698950.615875199</v>
      </c>
    </row>
    <row r="383" spans="2:7" x14ac:dyDescent="0.25">
      <c r="B383" s="24">
        <f>'Montaje Trans'!D34</f>
        <v>230</v>
      </c>
      <c r="C383" s="24" t="str">
        <f>'Montaje Trans'!C34</f>
        <v>Transformador tridevanado trifásico (OLTC) de conexión al STN capacidad final de 51 a 60 MVA</v>
      </c>
      <c r="D383" s="438"/>
      <c r="E383" s="438"/>
      <c r="F383" s="438"/>
      <c r="G383" s="438">
        <f>'Montaje Trans'!E34</f>
        <v>58762485.52955737</v>
      </c>
    </row>
    <row r="384" spans="2:7" x14ac:dyDescent="0.25">
      <c r="B384" s="24">
        <f>'Montaje Trans'!D35</f>
        <v>230</v>
      </c>
      <c r="C384" s="24" t="str">
        <f>'Montaje Trans'!C35</f>
        <v>Transformador tridevanado trifásico (OLTC) de conexión al STN capacidad final de 61 a 90 MVA</v>
      </c>
      <c r="D384" s="438"/>
      <c r="E384" s="438"/>
      <c r="F384" s="438"/>
      <c r="G384" s="438">
        <f>'Montaje Trans'!E35</f>
        <v>65668106.029717393</v>
      </c>
    </row>
    <row r="385" spans="2:7" x14ac:dyDescent="0.25">
      <c r="B385" s="24">
        <f>'Montaje Trans'!D36</f>
        <v>230</v>
      </c>
      <c r="C385" s="24" t="str">
        <f>'Montaje Trans'!C36</f>
        <v>Transformador tridevanado trifásico (OLTC) de conexión al STN capacidad final de 91 a 120 MVA</v>
      </c>
      <c r="D385" s="438"/>
      <c r="E385" s="438"/>
      <c r="F385" s="438"/>
      <c r="G385" s="438">
        <f>'Montaje Trans'!E36</f>
        <v>74115865.952702999</v>
      </c>
    </row>
    <row r="386" spans="2:7" x14ac:dyDescent="0.25">
      <c r="B386" s="24">
        <f>'Montaje Trans'!D37</f>
        <v>230</v>
      </c>
      <c r="C386" s="24" t="str">
        <f>'Montaje Trans'!C37</f>
        <v>Transformador tridevanado trifásico (OLTC) de conexión al STN capacidad final de mas de 121 MVA</v>
      </c>
      <c r="D386" s="438"/>
      <c r="E386" s="438"/>
      <c r="F386" s="438"/>
      <c r="G386" s="438">
        <f>'Montaje Trans'!E37</f>
        <v>77772806.273893923</v>
      </c>
    </row>
    <row r="387" spans="2:7" x14ac:dyDescent="0.25">
      <c r="B387" s="24" t="str">
        <f>'Montaje Trans'!D38</f>
        <v>N4</v>
      </c>
      <c r="C387" s="24" t="str">
        <f>'Montaje Trans'!C38</f>
        <v>Transformador trifásico (OLTC) lado de alta en el nivel 4 capacidad final hasta 5 MVA</v>
      </c>
      <c r="D387" s="438"/>
      <c r="E387" s="438"/>
      <c r="F387" s="438"/>
      <c r="G387" s="438">
        <f>'Montaje Trans'!E38</f>
        <v>23795439.044076558</v>
      </c>
    </row>
    <row r="388" spans="2:7" x14ac:dyDescent="0.25">
      <c r="B388" s="24" t="str">
        <f>'Montaje Trans'!D39</f>
        <v>N4</v>
      </c>
      <c r="C388" s="24" t="str">
        <f>'Montaje Trans'!C39</f>
        <v>Transformador trifásico (OLTC) lado de alta en el nivel 4 capacidad final de 5 a 10 MVA</v>
      </c>
      <c r="D388" s="438"/>
      <c r="E388" s="438"/>
      <c r="F388" s="438"/>
      <c r="G388" s="438">
        <f>'Montaje Trans'!E39</f>
        <v>27392612.143540222</v>
      </c>
    </row>
    <row r="389" spans="2:7" x14ac:dyDescent="0.25">
      <c r="B389" s="24" t="str">
        <f>'Montaje Trans'!D40</f>
        <v>N4</v>
      </c>
      <c r="C389" s="24" t="str">
        <f>'Montaje Trans'!C40</f>
        <v>Transformador trifásico (OLTC) lado de alta en el nivel 4 capacidad final de 11 a 15 MVA</v>
      </c>
      <c r="D389" s="438"/>
      <c r="E389" s="438"/>
      <c r="F389" s="438"/>
      <c r="G389" s="438">
        <f>'Montaje Trans'!E40</f>
        <v>33199450.524006411</v>
      </c>
    </row>
    <row r="390" spans="2:7" x14ac:dyDescent="0.25">
      <c r="B390" s="24" t="str">
        <f>'Montaje Trans'!D41</f>
        <v>N4</v>
      </c>
      <c r="C390" s="24" t="str">
        <f>'Montaje Trans'!C41</f>
        <v>Transformador trifásico (OLTC) lado de alta en el nivel 4 capacidad final de 16 a 20 MVA</v>
      </c>
      <c r="D390" s="438"/>
      <c r="E390" s="438"/>
      <c r="F390" s="438"/>
      <c r="G390" s="438">
        <f>'Montaje Trans'!E41</f>
        <v>37224356.834394857</v>
      </c>
    </row>
    <row r="391" spans="2:7" x14ac:dyDescent="0.25">
      <c r="B391" s="24" t="str">
        <f>'Montaje Trans'!D42</f>
        <v>N4</v>
      </c>
      <c r="C391" s="24" t="str">
        <f>'Montaje Trans'!C42</f>
        <v>Transformador trifásico (OLTC) lado de alta en el nivel 4 capacidad final de 21 a 30 MVA</v>
      </c>
      <c r="D391" s="438"/>
      <c r="E391" s="438"/>
      <c r="F391" s="438"/>
      <c r="G391" s="438">
        <f>'Montaje Trans'!E42</f>
        <v>41803669.257251769</v>
      </c>
    </row>
    <row r="392" spans="2:7" x14ac:dyDescent="0.25">
      <c r="B392" s="24" t="str">
        <f>'Montaje Trans'!D43</f>
        <v>N4</v>
      </c>
      <c r="C392" s="24" t="str">
        <f>'Montaje Trans'!C43</f>
        <v>Transformador trifásico (OLTC) lado de alta en el nivel 4 capacidad final de 31 a 40 MVA</v>
      </c>
      <c r="D392" s="438"/>
      <c r="E392" s="438"/>
      <c r="F392" s="438"/>
      <c r="G392" s="438">
        <f>'Montaje Trans'!E43</f>
        <v>47103145.072735615</v>
      </c>
    </row>
    <row r="393" spans="2:7" x14ac:dyDescent="0.25">
      <c r="B393" s="24" t="str">
        <f>'Montaje Trans'!D44</f>
        <v>N4</v>
      </c>
      <c r="C393" s="24" t="str">
        <f>'Montaje Trans'!C44</f>
        <v>Transformador trifásico (OLTC) lado de alta en el nivel 4 capacidad final de 41 a 50 MVA</v>
      </c>
      <c r="D393" s="438"/>
      <c r="E393" s="438"/>
      <c r="F393" s="438"/>
      <c r="G393" s="438">
        <f>'Montaje Trans'!E44</f>
        <v>51512603.978057221</v>
      </c>
    </row>
    <row r="394" spans="2:7" x14ac:dyDescent="0.25">
      <c r="B394" s="24" t="str">
        <f>'Montaje Trans'!D45</f>
        <v>N4</v>
      </c>
      <c r="C394" s="24" t="str">
        <f>'Montaje Trans'!C45</f>
        <v>Transformador trifásico (OLTC) lado de alta en el nivel 4 capacidad final de 51 a 60 MVA</v>
      </c>
      <c r="D394" s="438"/>
      <c r="E394" s="438"/>
      <c r="F394" s="438"/>
      <c r="G394" s="438">
        <f>'Montaje Trans'!E45</f>
        <v>55339428.120068587</v>
      </c>
    </row>
    <row r="395" spans="2:7" x14ac:dyDescent="0.25">
      <c r="B395" s="24" t="str">
        <f>'Montaje Trans'!D46</f>
        <v>N4</v>
      </c>
      <c r="C395" s="24" t="str">
        <f>'Montaje Trans'!C46</f>
        <v>Transformador trifásico (OLTC) lado de alta en el nivel 4 capacidad final de 61 a 80 MVA</v>
      </c>
      <c r="D395" s="438"/>
      <c r="E395" s="438"/>
      <c r="F395" s="438"/>
      <c r="G395" s="438">
        <f>'Montaje Trans'!E46</f>
        <v>61842779.46487949</v>
      </c>
    </row>
    <row r="396" spans="2:7" x14ac:dyDescent="0.25">
      <c r="B396" s="24" t="str">
        <f>'Montaje Trans'!D47</f>
        <v>N4</v>
      </c>
      <c r="C396" s="24" t="str">
        <f>'Montaje Trans'!C47</f>
        <v>Transformador trifásico (OLTC) lado de alta en el nivel 4 capacidad final de 81 a 100 MVA</v>
      </c>
      <c r="D396" s="438"/>
      <c r="E396" s="438"/>
      <c r="F396" s="438"/>
      <c r="G396" s="438">
        <f>'Montaje Trans'!E47</f>
        <v>67327170.965603143</v>
      </c>
    </row>
    <row r="397" spans="2:7" x14ac:dyDescent="0.25">
      <c r="B397" s="24" t="str">
        <f>'Montaje Trans'!D48</f>
        <v>N4</v>
      </c>
      <c r="C397" s="24" t="str">
        <f>'Montaje Trans'!C48</f>
        <v>Transformador trifásico (OLTC) lado de alta en el nivel 4 capacidad final mayor a 100 MVA</v>
      </c>
      <c r="D397" s="438"/>
      <c r="E397" s="438"/>
      <c r="F397" s="438"/>
      <c r="G397" s="438">
        <f>'Montaje Trans'!E48</f>
        <v>73242351.539492339</v>
      </c>
    </row>
    <row r="398" spans="2:7" x14ac:dyDescent="0.25">
      <c r="B398" s="24" t="str">
        <f>'Montaje Trans'!D49</f>
        <v>N4</v>
      </c>
      <c r="C398" s="24" t="str">
        <f>'Montaje Trans'!C49</f>
        <v>Transformador tridevanado trifásico (OLTC) lado de alta en el nivel 4 capacidad final hasta 5 MVA</v>
      </c>
      <c r="D398" s="438"/>
      <c r="E398" s="438"/>
      <c r="F398" s="438"/>
      <c r="G398" s="438">
        <f>'Montaje Trans'!E49</f>
        <v>24531380.457810886</v>
      </c>
    </row>
    <row r="399" spans="2:7" x14ac:dyDescent="0.25">
      <c r="B399" s="24" t="str">
        <f>'Montaje Trans'!D50</f>
        <v>N4</v>
      </c>
      <c r="C399" s="24" t="str">
        <f>'Montaje Trans'!C50</f>
        <v>Transformador tridevanado trifásico (OLTC) lado de alta en el nivel 4 capacidad final de 6 a 10 MVA</v>
      </c>
      <c r="D399" s="438"/>
      <c r="E399" s="438"/>
      <c r="F399" s="438"/>
      <c r="G399" s="438">
        <f>'Montaje Trans'!E50</f>
        <v>28881897.086515717</v>
      </c>
    </row>
    <row r="400" spans="2:7" x14ac:dyDescent="0.25">
      <c r="B400" s="24" t="str">
        <f>'Montaje Trans'!D51</f>
        <v>N4</v>
      </c>
      <c r="C400" s="24" t="str">
        <f>'Montaje Trans'!C51</f>
        <v>Transformador tridevanado trifásico (OLTC) lado de alta en el nivel 4 capacidad final hasta 11 a 20 MVA</v>
      </c>
      <c r="D400" s="438"/>
      <c r="E400" s="438"/>
      <c r="F400" s="438"/>
      <c r="G400" s="438">
        <f>'Montaje Trans'!E51</f>
        <v>35990311.648385383</v>
      </c>
    </row>
    <row r="401" spans="2:7" x14ac:dyDescent="0.25">
      <c r="B401" s="24" t="str">
        <f>'Montaje Trans'!D52</f>
        <v>N4</v>
      </c>
      <c r="C401" s="24" t="str">
        <f>'Montaje Trans'!C52</f>
        <v>Transformador tridevanado trifásico (OLTC) lado de alta en el nivel 4 capacidad final de 21 a 30 MVA</v>
      </c>
      <c r="D401" s="438"/>
      <c r="E401" s="438"/>
      <c r="F401" s="438"/>
      <c r="G401" s="438">
        <f>'Montaje Trans'!E52</f>
        <v>43096566.244589455</v>
      </c>
    </row>
    <row r="402" spans="2:7" x14ac:dyDescent="0.25">
      <c r="B402" s="24" t="str">
        <f>'Montaje Trans'!D53</f>
        <v>N4</v>
      </c>
      <c r="C402" s="24" t="str">
        <f>'Montaje Trans'!C53</f>
        <v>Transformador tridevanado trifásico (OLTC) lado de alta en el nivel 4 capacidad final de 31 a 40 MVA</v>
      </c>
      <c r="D402" s="438"/>
      <c r="E402" s="438"/>
      <c r="F402" s="438"/>
      <c r="G402" s="438">
        <f>'Montaje Trans'!E53</f>
        <v>48559943.373954244</v>
      </c>
    </row>
    <row r="403" spans="2:7" x14ac:dyDescent="0.25">
      <c r="B403" s="24" t="str">
        <f>'Montaje Trans'!D54</f>
        <v>N4</v>
      </c>
      <c r="C403" s="24" t="str">
        <f>'Montaje Trans'!C54</f>
        <v>Transformador tridevanado trifásico (OLTC) lado de alta en el nivel 4 capacidad final de 41 a 50 MVA</v>
      </c>
      <c r="D403" s="438"/>
      <c r="E403" s="438"/>
      <c r="F403" s="438"/>
      <c r="G403" s="438">
        <f>'Montaje Trans'!E54</f>
        <v>53105777.29696621</v>
      </c>
    </row>
    <row r="404" spans="2:7" x14ac:dyDescent="0.25">
      <c r="B404" s="24" t="str">
        <f>'Montaje Trans'!D55</f>
        <v>N4</v>
      </c>
      <c r="C404" s="24" t="str">
        <f>'Montaje Trans'!C55</f>
        <v>Transformador tridevanado trifásico (OLTC) lado de alta en el nivel 4 capacidad final de 51 a 60 MVA</v>
      </c>
      <c r="D404" s="438"/>
      <c r="E404" s="438"/>
      <c r="F404" s="438"/>
      <c r="G404" s="438">
        <f>'Montaje Trans'!E55</f>
        <v>57050956.824812979</v>
      </c>
    </row>
    <row r="405" spans="2:7" x14ac:dyDescent="0.25">
      <c r="B405" s="24" t="str">
        <f>'Montaje Trans'!D56</f>
        <v>N4</v>
      </c>
      <c r="C405" s="24" t="str">
        <f>'Montaje Trans'!C56</f>
        <v>Transformador tridevanado trifásico (OLTC) lado de alta en el nivel 4 capacidad final mas de 60 MVA</v>
      </c>
      <c r="D405" s="438"/>
      <c r="E405" s="438"/>
      <c r="F405" s="438"/>
      <c r="G405" s="438">
        <f>'Montaje Trans'!E56</f>
        <v>68072099.02604717</v>
      </c>
    </row>
    <row r="406" spans="2:7" x14ac:dyDescent="0.25">
      <c r="B406" s="24" t="str">
        <f>'Montaje Trans'!D57</f>
        <v>N3</v>
      </c>
      <c r="C406" s="24" t="str">
        <f>'Montaje Trans'!C57</f>
        <v>Transformador trifásico (NLTC) lado de alta en el nivel 3 capacidad final de 0.5 a 2.5 MVA</v>
      </c>
      <c r="D406" s="438"/>
      <c r="E406" s="438"/>
      <c r="F406" s="438"/>
      <c r="G406" s="438">
        <f>'Montaje Trans'!E57</f>
        <v>17102952.126985669</v>
      </c>
    </row>
    <row r="407" spans="2:7" x14ac:dyDescent="0.25">
      <c r="B407" s="24" t="str">
        <f>'Montaje Trans'!D58</f>
        <v>N3</v>
      </c>
      <c r="C407" s="24" t="str">
        <f>'Montaje Trans'!C58</f>
        <v>Transformador trifásico (NLTC) lado de alta en el nivel 3 capacidad final de 2.6 a 6 MVA</v>
      </c>
      <c r="D407" s="438"/>
      <c r="E407" s="438"/>
      <c r="F407" s="438"/>
      <c r="G407" s="438">
        <f>'Montaje Trans'!E58</f>
        <v>20280331.971147355</v>
      </c>
    </row>
    <row r="408" spans="2:7" x14ac:dyDescent="0.25">
      <c r="B408" s="24" t="str">
        <f>'Montaje Trans'!D59</f>
        <v>N3</v>
      </c>
      <c r="C408" s="24" t="str">
        <f>'Montaje Trans'!C59</f>
        <v>Transformador trifásico (OLTC) lado de alta en el nivel 3 capacidad final de 6.1 a 10 MVA</v>
      </c>
      <c r="D408" s="438"/>
      <c r="E408" s="438"/>
      <c r="F408" s="438"/>
      <c r="G408" s="438">
        <f>'Montaje Trans'!E59</f>
        <v>23965187.999341592</v>
      </c>
    </row>
    <row r="409" spans="2:7" x14ac:dyDescent="0.25">
      <c r="B409" s="24" t="str">
        <f>'Montaje Trans'!D60</f>
        <v>N3</v>
      </c>
      <c r="C409" s="24" t="str">
        <f>'Montaje Trans'!C60</f>
        <v>Transformador trifásico (OLTC) lado de alta en el nivel 3 capacidad final de 11 a 15 MVA</v>
      </c>
      <c r="D409" s="438"/>
      <c r="E409" s="438"/>
      <c r="F409" s="438"/>
      <c r="G409" s="438">
        <f>'Montaje Trans'!E60</f>
        <v>27593968.724870339</v>
      </c>
    </row>
    <row r="410" spans="2:7" x14ac:dyDescent="0.25">
      <c r="B410" s="24" t="str">
        <f>'Montaje Trans'!D61</f>
        <v>N3</v>
      </c>
      <c r="C410" s="24" t="str">
        <f>'Montaje Trans'!C61</f>
        <v>Transformador trifásico (OLTC) lado de alta en el nivel 3 capacidad final de 16 a 20 MVA</v>
      </c>
      <c r="D410" s="438"/>
      <c r="E410" s="438"/>
      <c r="F410" s="438"/>
      <c r="G410" s="438">
        <f>'Montaje Trans'!E61</f>
        <v>30330769.355064824</v>
      </c>
    </row>
    <row r="411" spans="2:7" x14ac:dyDescent="0.25">
      <c r="B411" s="24" t="str">
        <f>'Montaje Trans'!D62</f>
        <v>N3</v>
      </c>
      <c r="C411" s="24" t="str">
        <f>'Montaje Trans'!C62</f>
        <v>Transformador trifásico (OLTC) lado de alta en el nivel 3 capacidad final de 21 a 30 MVA</v>
      </c>
      <c r="D411" s="438"/>
      <c r="E411" s="438"/>
      <c r="F411" s="438"/>
      <c r="G411" s="438">
        <f>'Montaje Trans'!E62</f>
        <v>33370527.010371938</v>
      </c>
    </row>
    <row r="412" spans="2:7" x14ac:dyDescent="0.25">
      <c r="B412" s="24" t="str">
        <f>'Montaje Trans'!D63</f>
        <v>N3</v>
      </c>
      <c r="C412" s="24" t="str">
        <f>'Montaje Trans'!C63</f>
        <v>Transformador trifásico (OLTC) lado de alta en el nivel 3 capacidad final mayor a 31 MVA</v>
      </c>
      <c r="D412" s="438"/>
      <c r="E412" s="438"/>
      <c r="F412" s="438"/>
      <c r="G412" s="438">
        <f>'Montaje Trans'!E63</f>
        <v>35187938.600475997</v>
      </c>
    </row>
    <row r="415" spans="2:7" ht="21" x14ac:dyDescent="0.35">
      <c r="B415" s="440" t="s">
        <v>2094</v>
      </c>
      <c r="C415" s="113"/>
      <c r="D415" s="113"/>
      <c r="E415" s="113"/>
      <c r="F415" s="113"/>
      <c r="G415" s="113"/>
    </row>
    <row r="416" spans="2:7" x14ac:dyDescent="0.25">
      <c r="B416" s="113"/>
      <c r="C416" s="113"/>
      <c r="D416" s="113"/>
      <c r="E416" s="113"/>
      <c r="F416" s="113"/>
      <c r="G416" s="113"/>
    </row>
    <row r="417" spans="2:7" x14ac:dyDescent="0.25">
      <c r="B417" s="24" t="s">
        <v>2092</v>
      </c>
      <c r="C417" s="431" t="s">
        <v>776</v>
      </c>
      <c r="D417" s="24" t="s">
        <v>925</v>
      </c>
      <c r="E417" s="24" t="s">
        <v>975</v>
      </c>
      <c r="F417" s="24" t="s">
        <v>976</v>
      </c>
      <c r="G417" s="24" t="s">
        <v>977</v>
      </c>
    </row>
    <row r="418" spans="2:7" x14ac:dyDescent="0.25">
      <c r="B418" s="24" t="e">
        <f>'Ingenieria Trans'!#REF!</f>
        <v>#REF!</v>
      </c>
      <c r="C418" s="24" t="e">
        <f>'Ingenieria Trans'!#REF!</f>
        <v>#REF!</v>
      </c>
      <c r="D418" s="438"/>
      <c r="E418" s="438"/>
      <c r="F418" s="438"/>
      <c r="G418" s="438" t="e">
        <f>'Ingenieria Trans'!#REF!</f>
        <v>#REF!</v>
      </c>
    </row>
    <row r="419" spans="2:7" x14ac:dyDescent="0.25">
      <c r="B419" s="24" t="e">
        <f>'Ingenieria Trans'!#REF!</f>
        <v>#REF!</v>
      </c>
      <c r="C419" s="24" t="e">
        <f>'Ingenieria Trans'!#REF!</f>
        <v>#REF!</v>
      </c>
      <c r="D419" s="438"/>
      <c r="E419" s="438"/>
      <c r="F419" s="438"/>
      <c r="G419" s="438" t="e">
        <f>'Ingenieria Trans'!#REF!</f>
        <v>#REF!</v>
      </c>
    </row>
    <row r="420" spans="2:7" x14ac:dyDescent="0.25">
      <c r="B420" s="24" t="e">
        <f>'Ingenieria Trans'!#REF!</f>
        <v>#REF!</v>
      </c>
      <c r="C420" s="24" t="e">
        <f>'Ingenieria Trans'!#REF!</f>
        <v>#REF!</v>
      </c>
      <c r="D420" s="438"/>
      <c r="E420" s="438"/>
      <c r="F420" s="438"/>
      <c r="G420" s="438" t="e">
        <f>'Ingenieria Trans'!#REF!</f>
        <v>#REF!</v>
      </c>
    </row>
    <row r="421" spans="2:7" x14ac:dyDescent="0.25">
      <c r="B421" s="24" t="e">
        <f>'Ingenieria Trans'!#REF!</f>
        <v>#REF!</v>
      </c>
      <c r="C421" s="24" t="e">
        <f>'Ingenieria Trans'!#REF!</f>
        <v>#REF!</v>
      </c>
      <c r="D421" s="438"/>
      <c r="E421" s="438"/>
      <c r="F421" s="438"/>
      <c r="G421" s="438" t="e">
        <f>'Ingenieria Trans'!#REF!</f>
        <v>#REF!</v>
      </c>
    </row>
    <row r="422" spans="2:7" x14ac:dyDescent="0.25">
      <c r="B422" s="24">
        <f>'Ingenieria Trans'!D10</f>
        <v>500</v>
      </c>
      <c r="C422" s="24" t="str">
        <f>'Ingenieria Trans'!C10</f>
        <v>Autotransformador monofásico (OLTC) lado de alta en el 500 kV capacidad final 50 MVA a 100 MVA</v>
      </c>
      <c r="D422" s="438"/>
      <c r="E422" s="438"/>
      <c r="F422" s="438"/>
      <c r="G422" s="438">
        <f>'Ingenieria Trans'!E10</f>
        <v>70597831.748214334</v>
      </c>
    </row>
    <row r="423" spans="2:7" x14ac:dyDescent="0.25">
      <c r="B423" s="24">
        <f>'Ingenieria Trans'!D11</f>
        <v>500</v>
      </c>
      <c r="C423" s="24" t="str">
        <f>'Ingenieria Trans'!C11</f>
        <v>Autotransformador monofásico (OLTC) lado de alta en el 500 kV capacidad final 100 MVA a 150 MVA</v>
      </c>
      <c r="D423" s="438"/>
      <c r="E423" s="438"/>
      <c r="F423" s="438"/>
      <c r="G423" s="438">
        <f>'Ingenieria Trans'!E11</f>
        <v>92599981.250260174</v>
      </c>
    </row>
    <row r="424" spans="2:7" x14ac:dyDescent="0.25">
      <c r="B424" s="24">
        <f>'Ingenieria Trans'!D12</f>
        <v>500</v>
      </c>
      <c r="C424" s="24" t="str">
        <f>'Ingenieria Trans'!C12</f>
        <v>Autotransformador monofásico (OLTC) lado de alta en el 500 kV capacidad final mayor o igual a 150 MVA</v>
      </c>
      <c r="D424" s="438"/>
      <c r="E424" s="438"/>
      <c r="F424" s="438"/>
      <c r="G424" s="438">
        <f>'Ingenieria Trans'!E12</f>
        <v>114602130.75230598</v>
      </c>
    </row>
    <row r="425" spans="2:7" x14ac:dyDescent="0.25">
      <c r="B425" s="24" t="e">
        <f>'Ingenieria Trans'!#REF!</f>
        <v>#REF!</v>
      </c>
      <c r="C425" s="24" t="e">
        <f>'Ingenieria Trans'!#REF!</f>
        <v>#REF!</v>
      </c>
      <c r="D425" s="438"/>
      <c r="E425" s="438"/>
      <c r="F425" s="438"/>
      <c r="G425" s="438" t="e">
        <f>'Ingenieria Trans'!#REF!</f>
        <v>#REF!</v>
      </c>
    </row>
    <row r="426" spans="2:7" x14ac:dyDescent="0.25">
      <c r="B426" s="24" t="e">
        <f>'Ingenieria Trans'!#REF!</f>
        <v>#REF!</v>
      </c>
      <c r="C426" s="24" t="e">
        <f>'Ingenieria Trans'!#REF!</f>
        <v>#REF!</v>
      </c>
      <c r="D426" s="438"/>
      <c r="E426" s="438"/>
      <c r="F426" s="438"/>
      <c r="G426" s="438" t="e">
        <f>'Ingenieria Trans'!#REF!</f>
        <v>#REF!</v>
      </c>
    </row>
    <row r="427" spans="2:7" x14ac:dyDescent="0.25">
      <c r="B427" s="24" t="e">
        <f>'Ingenieria Trans'!#REF!</f>
        <v>#REF!</v>
      </c>
      <c r="C427" s="24" t="e">
        <f>'Ingenieria Trans'!#REF!</f>
        <v>#REF!</v>
      </c>
      <c r="D427" s="438"/>
      <c r="E427" s="438"/>
      <c r="F427" s="438"/>
      <c r="G427" s="438" t="e">
        <f>'Ingenieria Trans'!#REF!</f>
        <v>#REF!</v>
      </c>
    </row>
    <row r="428" spans="2:7" x14ac:dyDescent="0.25">
      <c r="B428" s="24">
        <f>'Ingenieria Trans'!D13</f>
        <v>230</v>
      </c>
      <c r="C428" s="24" t="str">
        <f>'Ingenieria Trans'!C13</f>
        <v>Transformador trifásico (OLTC) de conexión al STN capacidad final de hasta 10 MVA</v>
      </c>
      <c r="D428" s="438"/>
      <c r="E428" s="438"/>
      <c r="F428" s="438"/>
      <c r="G428" s="438">
        <f>'Ingenieria Trans'!E13</f>
        <v>6136512.3264217982</v>
      </c>
    </row>
    <row r="429" spans="2:7" x14ac:dyDescent="0.25">
      <c r="B429" s="24">
        <f>'Ingenieria Trans'!D14</f>
        <v>230</v>
      </c>
      <c r="C429" s="24" t="str">
        <f>'Ingenieria Trans'!C14</f>
        <v>Transformador trifásico (OLTC) de conexión al STN capacidad final de 11 a 20 MVA</v>
      </c>
      <c r="D429" s="438"/>
      <c r="E429" s="438"/>
      <c r="F429" s="438"/>
      <c r="G429" s="438">
        <f>'Ingenieria Trans'!E14</f>
        <v>7615439.3105988363</v>
      </c>
    </row>
    <row r="430" spans="2:7" x14ac:dyDescent="0.25">
      <c r="B430" s="24">
        <f>'Ingenieria Trans'!D15</f>
        <v>230</v>
      </c>
      <c r="C430" s="24" t="str">
        <f>'Ingenieria Trans'!C15</f>
        <v>Transformador trifásico (OLTC) de conexión al STN capacidad final de 21 a 40 MVA</v>
      </c>
      <c r="D430" s="438"/>
      <c r="E430" s="438"/>
      <c r="F430" s="438"/>
      <c r="G430" s="438">
        <f>'Ingenieria Trans'!E15</f>
        <v>11019371.450819712</v>
      </c>
    </row>
    <row r="431" spans="2:7" x14ac:dyDescent="0.25">
      <c r="B431" s="24">
        <f>'Ingenieria Trans'!D16</f>
        <v>230</v>
      </c>
      <c r="C431" s="24" t="str">
        <f>'Ingenieria Trans'!C16</f>
        <v>Transformador trifásico (OLTC) de conexión al STN capacidad final de 41 a 50 MVA</v>
      </c>
      <c r="D431" s="438"/>
      <c r="E431" s="438"/>
      <c r="F431" s="438"/>
      <c r="G431" s="438">
        <f>'Ingenieria Trans'!E16</f>
        <v>13680744.37684565</v>
      </c>
    </row>
    <row r="432" spans="2:7" x14ac:dyDescent="0.25">
      <c r="B432" s="24">
        <f>'Ingenieria Trans'!D17</f>
        <v>230</v>
      </c>
      <c r="C432" s="24" t="str">
        <f>'Ingenieria Trans'!C17</f>
        <v>Transformador trifásico (OLTC) de conexión al STN capacidad final de 51 a 60 MVA</v>
      </c>
      <c r="D432" s="438"/>
      <c r="E432" s="438"/>
      <c r="F432" s="438"/>
      <c r="G432" s="438">
        <f>'Ingenieria Trans'!E17</f>
        <v>15227624.294789076</v>
      </c>
    </row>
    <row r="433" spans="2:7" x14ac:dyDescent="0.25">
      <c r="B433" s="24">
        <f>'Ingenieria Trans'!D18</f>
        <v>230</v>
      </c>
      <c r="C433" s="24" t="str">
        <f>'Ingenieria Trans'!C18</f>
        <v>Transformador trifásico (OLTC) de conexión al STN capacidad final de 61 a 90 MVA</v>
      </c>
      <c r="D433" s="438"/>
      <c r="E433" s="438"/>
      <c r="F433" s="438"/>
      <c r="G433" s="438">
        <f>'Ingenieria Trans'!E18</f>
        <v>17970795.035450563</v>
      </c>
    </row>
    <row r="434" spans="2:7" x14ac:dyDescent="0.25">
      <c r="B434" s="24">
        <f>'Ingenieria Trans'!D19</f>
        <v>230</v>
      </c>
      <c r="C434" s="24" t="str">
        <f>'Ingenieria Trans'!C19</f>
        <v>Transformador trifásico (OLTC) de conexión al STN capacidad final de 91 a 100 MVA</v>
      </c>
      <c r="D434" s="438"/>
      <c r="E434" s="438"/>
      <c r="F434" s="438"/>
      <c r="G434" s="438">
        <f>'Ingenieria Trans'!E19</f>
        <v>20390044.836594705</v>
      </c>
    </row>
    <row r="435" spans="2:7" x14ac:dyDescent="0.25">
      <c r="B435" s="24">
        <f>'Ingenieria Trans'!D20</f>
        <v>230</v>
      </c>
      <c r="C435" s="24" t="str">
        <f>'Ingenieria Trans'!C20</f>
        <v>Transformador trifásico (OLTC) de conexión al STN capacidad final de 101 a 120 MVA</v>
      </c>
      <c r="D435" s="438"/>
      <c r="E435" s="438"/>
      <c r="F435" s="438"/>
      <c r="G435" s="438">
        <f>'Ingenieria Trans'!E20</f>
        <v>22051905.770322442</v>
      </c>
    </row>
    <row r="436" spans="2:7" x14ac:dyDescent="0.25">
      <c r="B436" s="24">
        <f>'Ingenieria Trans'!D21</f>
        <v>230</v>
      </c>
      <c r="C436" s="24" t="str">
        <f>'Ingenieria Trans'!C21</f>
        <v>Transformador trifásico (OLTC) de conexión al STN capacidad final de 121 a 150 MVA</v>
      </c>
      <c r="D436" s="438"/>
      <c r="E436" s="438"/>
      <c r="F436" s="438"/>
      <c r="G436" s="438">
        <f>'Ingenieria Trans'!E21</f>
        <v>24603341.367527753</v>
      </c>
    </row>
    <row r="437" spans="2:7" x14ac:dyDescent="0.25">
      <c r="B437" s="24">
        <f>'Ingenieria Trans'!D22</f>
        <v>230</v>
      </c>
      <c r="C437" s="24" t="str">
        <f>'Ingenieria Trans'!C22</f>
        <v>Transformador trifásico (OLTC) de conexión al STN capacidad final de 151 a 180 MVA</v>
      </c>
      <c r="D437" s="438"/>
      <c r="E437" s="438"/>
      <c r="F437" s="438"/>
      <c r="G437" s="438">
        <f>'Ingenieria Trans'!E22</f>
        <v>27390479.82651436</v>
      </c>
    </row>
    <row r="438" spans="2:7" x14ac:dyDescent="0.25">
      <c r="B438" s="24">
        <f>'Ingenieria Trans'!D23</f>
        <v>230</v>
      </c>
      <c r="C438" s="24" t="str">
        <f>'Ingenieria Trans'!C23</f>
        <v>AutoTransformador monofásico (OLTC) de conexión al STN capacidad final hasta 20 MVA</v>
      </c>
      <c r="D438" s="438"/>
      <c r="E438" s="438"/>
      <c r="F438" s="438"/>
      <c r="G438" s="438">
        <f>'Ingenieria Trans'!E23</f>
        <v>8699518.1136478335</v>
      </c>
    </row>
    <row r="439" spans="2:7" x14ac:dyDescent="0.25">
      <c r="B439" s="24">
        <f>'Ingenieria Trans'!D24</f>
        <v>230</v>
      </c>
      <c r="C439" s="24" t="str">
        <f>'Ingenieria Trans'!C24</f>
        <v>AutoTransformador monofásico (OLTC) de conexión al STN capacidad final de 21 a 40 MVA</v>
      </c>
      <c r="D439" s="438"/>
      <c r="E439" s="438"/>
      <c r="F439" s="438"/>
      <c r="G439" s="438">
        <f>'Ingenieria Trans'!E24</f>
        <v>10798984.021803318</v>
      </c>
    </row>
    <row r="440" spans="2:7" x14ac:dyDescent="0.25">
      <c r="B440" s="24">
        <f>'Ingenieria Trans'!D25</f>
        <v>230</v>
      </c>
      <c r="C440" s="24" t="str">
        <f>'Ingenieria Trans'!C25</f>
        <v>AutoTransformador monofásico (OLTC) de conexión al STN capacidad final de 41 a 50 MVA</v>
      </c>
      <c r="D440" s="438"/>
      <c r="E440" s="438"/>
      <c r="F440" s="438"/>
      <c r="G440" s="438">
        <f>'Ingenieria Trans'!E25</f>
        <v>13407129.489308737</v>
      </c>
    </row>
    <row r="441" spans="2:7" x14ac:dyDescent="0.25">
      <c r="B441" s="24">
        <f>'Ingenieria Trans'!D26</f>
        <v>230</v>
      </c>
      <c r="C441" s="24" t="str">
        <f>'Ingenieria Trans'!C26</f>
        <v>AutoTransformador monofásico (OLTC) de conexión al STN capacidad final de 51 a 60 MVA</v>
      </c>
      <c r="D441" s="438"/>
      <c r="E441" s="438"/>
      <c r="F441" s="438"/>
      <c r="G441" s="438">
        <f>'Ingenieria Trans'!E26</f>
        <v>14923071.808893293</v>
      </c>
    </row>
    <row r="442" spans="2:7" x14ac:dyDescent="0.25">
      <c r="B442" s="24">
        <f>'Ingenieria Trans'!D27</f>
        <v>230</v>
      </c>
      <c r="C442" s="24" t="str">
        <f>'Ingenieria Trans'!C27</f>
        <v>AutoTransformador monofásico (OLTC) de conexión al STN capacidad final de 61 a 90 MVA</v>
      </c>
      <c r="D442" s="438"/>
      <c r="E442" s="438"/>
      <c r="F442" s="438"/>
      <c r="G442" s="438">
        <f>'Ingenieria Trans'!E27</f>
        <v>17611379.134741552</v>
      </c>
    </row>
    <row r="443" spans="2:7" x14ac:dyDescent="0.25">
      <c r="B443" s="24">
        <f>'Ingenieria Trans'!D28</f>
        <v>230</v>
      </c>
      <c r="C443" s="24" t="str">
        <f>'Ingenieria Trans'!C28</f>
        <v>AutoTransformador monofásico (OLTC) de conexión al STN capacidad final de 91 a 100 MVA</v>
      </c>
      <c r="D443" s="438"/>
      <c r="E443" s="438"/>
      <c r="F443" s="438"/>
      <c r="G443" s="438">
        <f>'Ingenieria Trans'!E28</f>
        <v>19982243.93986281</v>
      </c>
    </row>
    <row r="444" spans="2:7" x14ac:dyDescent="0.25">
      <c r="B444" s="24">
        <f>'Ingenieria Trans'!D29</f>
        <v>230</v>
      </c>
      <c r="C444" s="24" t="str">
        <f>'Ingenieria Trans'!C29</f>
        <v>AutoTransformador monofásico (OLTC) de conexión al STN capacidad final de 101 a 120 MVA</v>
      </c>
      <c r="D444" s="438"/>
      <c r="E444" s="438"/>
      <c r="F444" s="438"/>
      <c r="G444" s="438">
        <f>'Ingenieria Trans'!E29</f>
        <v>21610867.654915992</v>
      </c>
    </row>
    <row r="445" spans="2:7" x14ac:dyDescent="0.25">
      <c r="B445" s="24">
        <f>'Ingenieria Trans'!D30</f>
        <v>230</v>
      </c>
      <c r="C445" s="24" t="str">
        <f>'Ingenieria Trans'!C30</f>
        <v>AutoTransformador monofásico (OLTC) de conexión al STN capacidad final de 121 a 150 MVA</v>
      </c>
      <c r="D445" s="438"/>
      <c r="E445" s="438"/>
      <c r="F445" s="438"/>
      <c r="G445" s="438">
        <f>'Ingenieria Trans'!E30</f>
        <v>24111274.540177196</v>
      </c>
    </row>
    <row r="446" spans="2:7" x14ac:dyDescent="0.25">
      <c r="B446" s="24">
        <f>'Ingenieria Trans'!D31</f>
        <v>230</v>
      </c>
      <c r="C446" s="24" t="str">
        <f>'Ingenieria Trans'!C31</f>
        <v>Transformador tridevanado trifásico (OLTC) de conexión al STN capacidad final de hasta 20 MVA</v>
      </c>
      <c r="D446" s="438"/>
      <c r="E446" s="438"/>
      <c r="F446" s="438"/>
      <c r="G446" s="438">
        <f>'Ingenieria Trans'!E31</f>
        <v>9143371.0786298662</v>
      </c>
    </row>
    <row r="447" spans="2:7" x14ac:dyDescent="0.25">
      <c r="B447" s="24">
        <f>'Ingenieria Trans'!D32</f>
        <v>230</v>
      </c>
      <c r="C447" s="24" t="str">
        <f>'Ingenieria Trans'!C32</f>
        <v>Transformador tridevanado trifásico (OLTC) de conexión al STN capacidad final de 21 a 40 MVA</v>
      </c>
      <c r="D447" s="438"/>
      <c r="E447" s="438"/>
      <c r="F447" s="438"/>
      <c r="G447" s="438">
        <f>'Ingenieria Trans'!E32</f>
        <v>11349952.594344303</v>
      </c>
    </row>
    <row r="448" spans="2:7" x14ac:dyDescent="0.25">
      <c r="B448" s="24">
        <f>'Ingenieria Trans'!D33</f>
        <v>230</v>
      </c>
      <c r="C448" s="24" t="str">
        <f>'Ingenieria Trans'!C33</f>
        <v>Transformador tridevanado trifásico (OLTC) de conexión al STN capacidad final de 41 a 50 MVA</v>
      </c>
      <c r="D448" s="438"/>
      <c r="E448" s="438"/>
      <c r="F448" s="438"/>
      <c r="G448" s="438">
        <f>'Ingenieria Trans'!E33</f>
        <v>14091166.70815102</v>
      </c>
    </row>
    <row r="449" spans="2:7" x14ac:dyDescent="0.25">
      <c r="B449" s="24">
        <f>'Ingenieria Trans'!D34</f>
        <v>230</v>
      </c>
      <c r="C449" s="24" t="str">
        <f>'Ingenieria Trans'!C34</f>
        <v>Transformador tridevanado trifásico (OLTC) de conexión al STN capacidad final de 51 a 60 MVA</v>
      </c>
      <c r="D449" s="438"/>
      <c r="E449" s="438"/>
      <c r="F449" s="438"/>
      <c r="G449" s="438">
        <f>'Ingenieria Trans'!E34</f>
        <v>15684453.023632748</v>
      </c>
    </row>
    <row r="450" spans="2:7" x14ac:dyDescent="0.25">
      <c r="B450" s="24">
        <f>'Ingenieria Trans'!D35</f>
        <v>230</v>
      </c>
      <c r="C450" s="24" t="str">
        <f>'Ingenieria Trans'!C35</f>
        <v>Transformador tridevanado trifásico (OLTC) de conexión al STN capacidad final de 61 a 90 MVA</v>
      </c>
      <c r="D450" s="438"/>
      <c r="E450" s="438"/>
      <c r="F450" s="438"/>
      <c r="G450" s="438">
        <f>'Ingenieria Trans'!E35</f>
        <v>18509918.886514079</v>
      </c>
    </row>
    <row r="451" spans="2:7" x14ac:dyDescent="0.25">
      <c r="B451" s="24">
        <f>'Ingenieria Trans'!D36</f>
        <v>230</v>
      </c>
      <c r="C451" s="24" t="str">
        <f>'Ingenieria Trans'!C36</f>
        <v>Transformador tridevanado trifásico (OLTC) de conexión al STN capacidad final de 91 a 120 MVA</v>
      </c>
      <c r="D451" s="438"/>
      <c r="E451" s="438"/>
      <c r="F451" s="438"/>
      <c r="G451" s="438">
        <f>'Ingenieria Trans'!E36</f>
        <v>22155664.530040327</v>
      </c>
    </row>
    <row r="452" spans="2:7" x14ac:dyDescent="0.25">
      <c r="B452" s="24">
        <f>'Ingenieria Trans'!D37</f>
        <v>230</v>
      </c>
      <c r="C452" s="24" t="str">
        <f>'Ingenieria Trans'!C37</f>
        <v>Transformador tridevanado trifásico (OLTC) de conexión al STN capacidad final de mas de 121 MVA</v>
      </c>
      <c r="D452" s="438"/>
      <c r="E452" s="438"/>
      <c r="F452" s="438"/>
      <c r="G452" s="438">
        <f>'Ingenieria Trans'!E37</f>
        <v>23794864.913455397</v>
      </c>
    </row>
    <row r="453" spans="2:7" x14ac:dyDescent="0.25">
      <c r="B453" s="24" t="str">
        <f>'Ingenieria Trans'!D38</f>
        <v>N4</v>
      </c>
      <c r="C453" s="24" t="str">
        <f>'Ingenieria Trans'!C38</f>
        <v>Transformador trifásico (OLTC) lado de alta en el nivel 4 capacidad final hasta 5 MVA</v>
      </c>
      <c r="D453" s="438"/>
      <c r="E453" s="438"/>
      <c r="F453" s="438"/>
      <c r="G453" s="438">
        <f>'Ingenieria Trans'!E38</f>
        <v>4116672.0044613802</v>
      </c>
    </row>
    <row r="454" spans="2:7" x14ac:dyDescent="0.25">
      <c r="B454" s="24" t="str">
        <f>'Ingenieria Trans'!D39</f>
        <v>N4</v>
      </c>
      <c r="C454" s="24" t="str">
        <f>'Ingenieria Trans'!C39</f>
        <v>Transformador trifásico (OLTC) lado de alta en el nivel 4 capacidad final de 5 a 10 MVA</v>
      </c>
      <c r="D454" s="438"/>
      <c r="E454" s="438"/>
      <c r="F454" s="438"/>
      <c r="G454" s="438">
        <f>'Ingenieria Trans'!E39</f>
        <v>5107420.4819007013</v>
      </c>
    </row>
    <row r="455" spans="2:7" x14ac:dyDescent="0.25">
      <c r="B455" s="24" t="str">
        <f>'Ingenieria Trans'!D40</f>
        <v>N4</v>
      </c>
      <c r="C455" s="24" t="str">
        <f>'Ingenieria Trans'!C40</f>
        <v>Transformador trifásico (OLTC) lado de alta en el nivel 4 capacidad final de 11 a 15 MVA</v>
      </c>
      <c r="D455" s="438"/>
      <c r="E455" s="438"/>
      <c r="F455" s="438"/>
      <c r="G455" s="438">
        <f>'Ingenieria Trans'!E40</f>
        <v>6844843.2072227709</v>
      </c>
    </row>
    <row r="456" spans="2:7" x14ac:dyDescent="0.25">
      <c r="B456" s="24" t="str">
        <f>'Ingenieria Trans'!D41</f>
        <v>N4</v>
      </c>
      <c r="C456" s="24" t="str">
        <f>'Ingenieria Trans'!C41</f>
        <v>Transformador trifásico (OLTC) lado de alta en el nivel 4 capacidad final de 16 a 20 MVA</v>
      </c>
      <c r="D456" s="438"/>
      <c r="E456" s="438"/>
      <c r="F456" s="438"/>
      <c r="G456" s="438">
        <f>'Ingenieria Trans'!E41</f>
        <v>8140570.9918588428</v>
      </c>
    </row>
    <row r="457" spans="2:7" x14ac:dyDescent="0.25">
      <c r="B457" s="24" t="str">
        <f>'Ingenieria Trans'!D42</f>
        <v>N4</v>
      </c>
      <c r="C457" s="24" t="str">
        <f>'Ingenieria Trans'!C42</f>
        <v>Transformador trifásico (OLTC) lado de alta en el nivel 4 capacidad final de 21 a 30 MVA</v>
      </c>
      <c r="D457" s="438"/>
      <c r="E457" s="438"/>
      <c r="F457" s="438"/>
      <c r="G457" s="438">
        <f>'Ingenieria Trans'!E42</f>
        <v>9698461.4535443597</v>
      </c>
    </row>
    <row r="458" spans="2:7" x14ac:dyDescent="0.25">
      <c r="B458" s="24" t="str">
        <f>'Ingenieria Trans'!D43</f>
        <v>N4</v>
      </c>
      <c r="C458" s="24" t="str">
        <f>'Ingenieria Trans'!C43</f>
        <v>Transformador trifásico (OLTC) lado de alta en el nivel 4 capacidad final de 31 a 40 MVA</v>
      </c>
      <c r="D458" s="438"/>
      <c r="E458" s="438"/>
      <c r="F458" s="438"/>
      <c r="G458" s="438">
        <f>'Ingenieria Trans'!E43</f>
        <v>11604867.306919247</v>
      </c>
    </row>
    <row r="459" spans="2:7" x14ac:dyDescent="0.25">
      <c r="B459" s="24" t="str">
        <f>'Ingenieria Trans'!D44</f>
        <v>N4</v>
      </c>
      <c r="C459" s="24" t="str">
        <f>'Ingenieria Trans'!C44</f>
        <v>Transformador trifásico (OLTC) lado de alta en el nivel 4 capacidad final de 41 a 50 MVA</v>
      </c>
      <c r="D459" s="438"/>
      <c r="E459" s="438"/>
      <c r="F459" s="438"/>
      <c r="G459" s="438">
        <f>'Ingenieria Trans'!E44</f>
        <v>13270322.045540281</v>
      </c>
    </row>
    <row r="460" spans="2:7" x14ac:dyDescent="0.25">
      <c r="B460" s="24" t="str">
        <f>'Ingenieria Trans'!D45</f>
        <v>N4</v>
      </c>
      <c r="C460" s="24" t="str">
        <f>'Ingenieria Trans'!C45</f>
        <v>Transformador trifásico (OLTC) lado de alta en el nivel 4 capacidad final de 51 a 60 MVA</v>
      </c>
      <c r="D460" s="438"/>
      <c r="E460" s="438"/>
      <c r="F460" s="438"/>
      <c r="G460" s="438">
        <f>'Ingenieria Trans'!E45</f>
        <v>14770795.565945404</v>
      </c>
    </row>
    <row r="461" spans="2:7" x14ac:dyDescent="0.25">
      <c r="B461" s="24" t="str">
        <f>'Ingenieria Trans'!D46</f>
        <v>N4</v>
      </c>
      <c r="C461" s="24" t="str">
        <f>'Ingenieria Trans'!C46</f>
        <v>Transformador trifásico (OLTC) lado de alta en el nivel 4 capacidad final de 61 a 80 MVA</v>
      </c>
      <c r="D461" s="438"/>
      <c r="E461" s="438"/>
      <c r="F461" s="438"/>
      <c r="G461" s="438">
        <f>'Ingenieria Trans'!E46</f>
        <v>17431671.184387047</v>
      </c>
    </row>
    <row r="462" spans="2:7" x14ac:dyDescent="0.25">
      <c r="B462" s="24" t="str">
        <f>'Ingenieria Trans'!D47</f>
        <v>N4</v>
      </c>
      <c r="C462" s="24" t="str">
        <f>'Ingenieria Trans'!C47</f>
        <v>Transformador trifásico (OLTC) lado de alta en el nivel 4 capacidad final de 81 a 100 MVA</v>
      </c>
      <c r="D462" s="438"/>
      <c r="E462" s="438"/>
      <c r="F462" s="438"/>
      <c r="G462" s="438">
        <f>'Ingenieria Trans'!E47</f>
        <v>19778343.491496865</v>
      </c>
    </row>
    <row r="463" spans="2:7" x14ac:dyDescent="0.25">
      <c r="B463" s="24" t="str">
        <f>'Ingenieria Trans'!D48</f>
        <v>N4</v>
      </c>
      <c r="C463" s="24" t="str">
        <f>'Ingenieria Trans'!C48</f>
        <v>Transformador trifásico (OLTC) lado de alta en el nivel 4 capacidad final mayor a 100 MVA</v>
      </c>
      <c r="D463" s="438"/>
      <c r="E463" s="438"/>
      <c r="F463" s="438"/>
      <c r="G463" s="438">
        <f>'Ingenieria Trans'!E48</f>
        <v>22408756.277720131</v>
      </c>
    </row>
    <row r="464" spans="2:7" x14ac:dyDescent="0.25">
      <c r="B464" s="24" t="str">
        <f>'Ingenieria Trans'!D49</f>
        <v>N4</v>
      </c>
      <c r="C464" s="24" t="str">
        <f>'Ingenieria Trans'!C49</f>
        <v>Transformador tridevanado trifásico (OLTC) lado de alta en el nivel 4 capacidad final hasta 5 MVA</v>
      </c>
      <c r="D464" s="438"/>
      <c r="E464" s="438"/>
      <c r="F464" s="438"/>
      <c r="G464" s="438">
        <f>'Ingenieria Trans'!E49</f>
        <v>4243991.7571766805</v>
      </c>
    </row>
    <row r="465" spans="2:7" x14ac:dyDescent="0.25">
      <c r="B465" s="24" t="str">
        <f>'Ingenieria Trans'!D50</f>
        <v>N4</v>
      </c>
      <c r="C465" s="24" t="str">
        <f>'Ingenieria Trans'!C50</f>
        <v>Transformador tridevanado trifásico (OLTC) lado de alta en el nivel 4 capacidad final de 6 a 10 MVA</v>
      </c>
      <c r="D465" s="438"/>
      <c r="E465" s="438"/>
      <c r="F465" s="438"/>
      <c r="G465" s="438">
        <f>'Ingenieria Trans'!E50</f>
        <v>5449336.0432516299</v>
      </c>
    </row>
    <row r="466" spans="2:7" x14ac:dyDescent="0.25">
      <c r="B466" s="24" t="str">
        <f>'Ingenieria Trans'!D51</f>
        <v>N4</v>
      </c>
      <c r="C466" s="24" t="str">
        <f>'Ingenieria Trans'!C51</f>
        <v>Transformador tridevanado trifásico (OLTC) lado de alta en el nivel 4 capacidad final hasta 11 a 20 MVA</v>
      </c>
      <c r="D466" s="438"/>
      <c r="E466" s="438"/>
      <c r="F466" s="438"/>
      <c r="G466" s="438">
        <f>'Ingenieria Trans'!E51</f>
        <v>7615439.3105988363</v>
      </c>
    </row>
    <row r="467" spans="2:7" x14ac:dyDescent="0.25">
      <c r="B467" s="24" t="str">
        <f>'Ingenieria Trans'!D52</f>
        <v>N4</v>
      </c>
      <c r="C467" s="24" t="str">
        <f>'Ingenieria Trans'!C52</f>
        <v>Transformador tridevanado trifásico (OLTC) lado de alta en el nivel 4 capacidad final de 21 a 30 MVA</v>
      </c>
      <c r="D467" s="438"/>
      <c r="E467" s="438"/>
      <c r="F467" s="438"/>
      <c r="G467" s="438">
        <f>'Ingenieria Trans'!E52</f>
        <v>9998413.8696333617</v>
      </c>
    </row>
    <row r="468" spans="2:7" x14ac:dyDescent="0.25">
      <c r="B468" s="24" t="str">
        <f>'Ingenieria Trans'!D53</f>
        <v>N4</v>
      </c>
      <c r="C468" s="24" t="str">
        <f>'Ingenieria Trans'!C53</f>
        <v>Transformador tridevanado trifásico (OLTC) lado de alta en el nivel 4 capacidad final de 31 a 40 MVA</v>
      </c>
      <c r="D468" s="438"/>
      <c r="E468" s="438"/>
      <c r="F468" s="438"/>
      <c r="G468" s="438">
        <f>'Ingenieria Trans'!E53</f>
        <v>11963780.728782728</v>
      </c>
    </row>
    <row r="469" spans="2:7" x14ac:dyDescent="0.25">
      <c r="B469" s="24" t="str">
        <f>'Ingenieria Trans'!D54</f>
        <v>N4</v>
      </c>
      <c r="C469" s="24" t="str">
        <f>'Ingenieria Trans'!C54</f>
        <v>Transformador tridevanado trifásico (OLTC) lado de alta en el nivel 4 capacidad final de 41 a 50 MVA</v>
      </c>
      <c r="D469" s="438"/>
      <c r="E469" s="438"/>
      <c r="F469" s="438"/>
      <c r="G469" s="438">
        <f>'Ingenieria Trans'!E54</f>
        <v>13680744.37684565</v>
      </c>
    </row>
    <row r="470" spans="2:7" x14ac:dyDescent="0.25">
      <c r="B470" s="24" t="str">
        <f>'Ingenieria Trans'!D55</f>
        <v>N4</v>
      </c>
      <c r="C470" s="24" t="str">
        <f>'Ingenieria Trans'!C55</f>
        <v>Transformador tridevanado trifásico (OLTC) lado de alta en el nivel 4 capacidad final de 51 a 60 MVA</v>
      </c>
      <c r="D470" s="438"/>
      <c r="E470" s="438"/>
      <c r="F470" s="438"/>
      <c r="G470" s="438">
        <f>'Ingenieria Trans'!E55</f>
        <v>15227624.294789076</v>
      </c>
    </row>
    <row r="471" spans="2:7" x14ac:dyDescent="0.25">
      <c r="B471" s="24" t="str">
        <f>'Ingenieria Trans'!D56</f>
        <v>N4</v>
      </c>
      <c r="C471" s="24" t="str">
        <f>'Ingenieria Trans'!C56</f>
        <v>Transformador tridevanado trifásico (OLTC) lado de alta en el nivel 4 capacidad final mas de 60 MVA</v>
      </c>
      <c r="D471" s="438"/>
      <c r="E471" s="438"/>
      <c r="F471" s="438"/>
      <c r="G471" s="438">
        <f>'Ingenieria Trans'!E56</f>
        <v>19809373.420556318</v>
      </c>
    </row>
    <row r="472" spans="2:7" x14ac:dyDescent="0.25">
      <c r="B472" s="24" t="str">
        <f>'Ingenieria Trans'!D57</f>
        <v>N3</v>
      </c>
      <c r="C472" s="24" t="str">
        <f>'Ingenieria Trans'!C57</f>
        <v>Transformador trifásico (NLTC) lado de alta en el nivel 3 capacidad final de 0.5 a 2.5 MVA</v>
      </c>
      <c r="D472" s="438"/>
      <c r="E472" s="438"/>
      <c r="F472" s="438"/>
      <c r="G472" s="438">
        <f>'Ingenieria Trans'!E57</f>
        <v>2934424.5060010697</v>
      </c>
    </row>
    <row r="473" spans="2:7" x14ac:dyDescent="0.25">
      <c r="B473" s="24" t="str">
        <f>'Ingenieria Trans'!D58</f>
        <v>N3</v>
      </c>
      <c r="C473" s="24" t="str">
        <f>'Ingenieria Trans'!C58</f>
        <v>Transformador trifásico (NLTC) lado de alta en el nivel 3 capacidad final de 2.6 a 6 MVA</v>
      </c>
      <c r="D473" s="438"/>
      <c r="E473" s="438"/>
      <c r="F473" s="438"/>
      <c r="G473" s="438">
        <f>'Ingenieria Trans'!E58</f>
        <v>4081469.6600877005</v>
      </c>
    </row>
    <row r="474" spans="2:7" x14ac:dyDescent="0.25">
      <c r="B474" s="24" t="str">
        <f>'Ingenieria Trans'!D59</f>
        <v>N3</v>
      </c>
      <c r="C474" s="24" t="str">
        <f>'Ingenieria Trans'!C59</f>
        <v>Transformador trifásico (OLTC) lado de alta en el nivel 3 capacidad final de 6.1 a 10 MVA</v>
      </c>
      <c r="D474" s="438"/>
      <c r="E474" s="438"/>
      <c r="F474" s="438"/>
      <c r="G474" s="438">
        <f>'Ingenieria Trans'!E59</f>
        <v>5641177.9753828989</v>
      </c>
    </row>
    <row r="475" spans="2:7" x14ac:dyDescent="0.25">
      <c r="B475" s="24" t="str">
        <f>'Ingenieria Trans'!D60</f>
        <v>N3</v>
      </c>
      <c r="C475" s="24" t="str">
        <f>'Ingenieria Trans'!C60</f>
        <v>Transformador trifásico (OLTC) lado de alta en el nivel 3 capacidad final de 11 a 15 MVA</v>
      </c>
      <c r="D475" s="438"/>
      <c r="E475" s="438"/>
      <c r="F475" s="438"/>
      <c r="G475" s="438">
        <f>'Ingenieria Trans'!E60</f>
        <v>7416285.196253893</v>
      </c>
    </row>
    <row r="476" spans="2:7" x14ac:dyDescent="0.25">
      <c r="B476" s="24" t="str">
        <f>'Ingenieria Trans'!D61</f>
        <v>N3</v>
      </c>
      <c r="C476" s="24" t="str">
        <f>'Ingenieria Trans'!C61</f>
        <v>Transformador trifásico (OLTC) lado de alta en el nivel 3 capacidad final de 16 a 20 MVA</v>
      </c>
      <c r="D476" s="438"/>
      <c r="E476" s="438"/>
      <c r="F476" s="438"/>
      <c r="G476" s="438">
        <f>'Ingenieria Trans'!E61</f>
        <v>8911119.3018764984</v>
      </c>
    </row>
    <row r="477" spans="2:7" x14ac:dyDescent="0.25">
      <c r="B477" s="24" t="str">
        <f>'Ingenieria Trans'!D62</f>
        <v>N3</v>
      </c>
      <c r="C477" s="24" t="str">
        <f>'Ingenieria Trans'!C62</f>
        <v>Transformador trifásico (OLTC) lado de alta en el nivel 3 capacidad final de 21 a 30 MVA</v>
      </c>
      <c r="D477" s="438"/>
      <c r="E477" s="438"/>
      <c r="F477" s="438"/>
      <c r="G477" s="438">
        <f>'Ingenieria Trans'!E62</f>
        <v>10727972.458019</v>
      </c>
    </row>
    <row r="478" spans="2:7" x14ac:dyDescent="0.25">
      <c r="B478" s="24" t="str">
        <f>'Ingenieria Trans'!D63</f>
        <v>N3</v>
      </c>
      <c r="C478" s="24" t="str">
        <f>'Ingenieria Trans'!C63</f>
        <v>Transformador trifásico (OLTC) lado de alta en el nivel 3 capacidad final mayor a 31 MVA</v>
      </c>
      <c r="D478" s="438"/>
      <c r="E478" s="438"/>
      <c r="F478" s="438"/>
      <c r="G478" s="438">
        <f>'Ingenieria Trans'!E63</f>
        <v>11892656.472261183</v>
      </c>
    </row>
    <row r="481" spans="2:7" ht="21" x14ac:dyDescent="0.35">
      <c r="B481" s="440" t="s">
        <v>2096</v>
      </c>
      <c r="C481" s="113"/>
      <c r="D481" s="113"/>
      <c r="E481" s="113"/>
      <c r="F481" s="113"/>
      <c r="G481" s="113"/>
    </row>
    <row r="482" spans="2:7" x14ac:dyDescent="0.25">
      <c r="B482" s="113"/>
      <c r="C482" s="113"/>
      <c r="D482" s="113"/>
      <c r="E482" s="113"/>
      <c r="F482" s="113"/>
      <c r="G482" s="113"/>
    </row>
    <row r="483" spans="2:7" x14ac:dyDescent="0.25">
      <c r="B483" s="24" t="s">
        <v>2092</v>
      </c>
      <c r="C483" s="431" t="s">
        <v>776</v>
      </c>
      <c r="D483" s="24" t="s">
        <v>925</v>
      </c>
      <c r="E483" s="24" t="s">
        <v>975</v>
      </c>
      <c r="F483" s="24" t="s">
        <v>976</v>
      </c>
      <c r="G483" s="24" t="s">
        <v>977</v>
      </c>
    </row>
    <row r="484" spans="2:7" x14ac:dyDescent="0.25">
      <c r="B484" s="24" t="e">
        <f>'Interv Trans'!#REF!</f>
        <v>#REF!</v>
      </c>
      <c r="C484" s="24" t="e">
        <f>'Interv Trans'!#REF!</f>
        <v>#REF!</v>
      </c>
      <c r="D484" s="438"/>
      <c r="E484" s="438"/>
      <c r="F484" s="438"/>
      <c r="G484" s="438" t="e">
        <f>'Interv Trans'!#REF!</f>
        <v>#REF!</v>
      </c>
    </row>
    <row r="485" spans="2:7" x14ac:dyDescent="0.25">
      <c r="B485" s="24" t="e">
        <f>'Interv Trans'!#REF!</f>
        <v>#REF!</v>
      </c>
      <c r="C485" s="24" t="e">
        <f>'Interv Trans'!#REF!</f>
        <v>#REF!</v>
      </c>
      <c r="D485" s="438"/>
      <c r="E485" s="438"/>
      <c r="F485" s="438"/>
      <c r="G485" s="438" t="e">
        <f>'Interv Trans'!#REF!</f>
        <v>#REF!</v>
      </c>
    </row>
    <row r="486" spans="2:7" x14ac:dyDescent="0.25">
      <c r="B486" s="24" t="e">
        <f>'Interv Trans'!#REF!</f>
        <v>#REF!</v>
      </c>
      <c r="C486" s="24" t="e">
        <f>'Interv Trans'!#REF!</f>
        <v>#REF!</v>
      </c>
      <c r="D486" s="438"/>
      <c r="E486" s="438"/>
      <c r="F486" s="438"/>
      <c r="G486" s="438" t="e">
        <f>'Interv Trans'!#REF!</f>
        <v>#REF!</v>
      </c>
    </row>
    <row r="487" spans="2:7" x14ac:dyDescent="0.25">
      <c r="B487" s="24" t="e">
        <f>'Interv Trans'!#REF!</f>
        <v>#REF!</v>
      </c>
      <c r="C487" s="24" t="e">
        <f>'Interv Trans'!#REF!</f>
        <v>#REF!</v>
      </c>
      <c r="D487" s="438"/>
      <c r="E487" s="438"/>
      <c r="F487" s="438"/>
      <c r="G487" s="438" t="e">
        <f>'Interv Trans'!#REF!</f>
        <v>#REF!</v>
      </c>
    </row>
    <row r="488" spans="2:7" x14ac:dyDescent="0.25">
      <c r="B488" s="24">
        <f>'Interv Trans'!D10</f>
        <v>500</v>
      </c>
      <c r="C488" s="24" t="str">
        <f>'Interv Trans'!C10</f>
        <v>Autotransformador monofásico (OLTC) lado de alta en el 500 kV capacidad final 50 MVA a 100 MVA</v>
      </c>
      <c r="D488" s="438"/>
      <c r="E488" s="438"/>
      <c r="F488" s="438"/>
      <c r="G488" s="438">
        <f>'Interv Trans'!F10</f>
        <v>75009029.563709617</v>
      </c>
    </row>
    <row r="489" spans="2:7" x14ac:dyDescent="0.25">
      <c r="B489" s="24">
        <f>'Interv Trans'!D11</f>
        <v>500</v>
      </c>
      <c r="C489" s="24" t="str">
        <f>'Interv Trans'!C11</f>
        <v>Autotransformador monofásico (OLTC) lado de alta en el 500 kV capacidad final 100 MVA a 150 MVA</v>
      </c>
      <c r="D489" s="438"/>
      <c r="E489" s="438"/>
      <c r="F489" s="438"/>
      <c r="G489" s="438">
        <f>'Interv Trans'!F11</f>
        <v>106477072.35282955</v>
      </c>
    </row>
    <row r="490" spans="2:7" x14ac:dyDescent="0.25">
      <c r="B490" s="24">
        <f>'Interv Trans'!D12</f>
        <v>500</v>
      </c>
      <c r="C490" s="24" t="str">
        <f>'Interv Trans'!C12</f>
        <v>Autotransformador monofásico (OLTC) lado de alta en el 500 kV capacidad final mayor o igual a 150 MVA</v>
      </c>
      <c r="D490" s="438"/>
      <c r="E490" s="438"/>
      <c r="F490" s="438"/>
      <c r="G490" s="438">
        <f>'Interv Trans'!F12</f>
        <v>134642256.84941256</v>
      </c>
    </row>
    <row r="491" spans="2:7" x14ac:dyDescent="0.25">
      <c r="B491" s="24" t="e">
        <f>'Interv Trans'!#REF!</f>
        <v>#REF!</v>
      </c>
      <c r="C491" s="24" t="e">
        <f>'Interv Trans'!#REF!</f>
        <v>#REF!</v>
      </c>
      <c r="D491" s="438"/>
      <c r="E491" s="438"/>
      <c r="F491" s="438"/>
      <c r="G491" s="438" t="e">
        <f>'Interv Trans'!#REF!</f>
        <v>#REF!</v>
      </c>
    </row>
    <row r="492" spans="2:7" x14ac:dyDescent="0.25">
      <c r="B492" s="24" t="e">
        <f>'Interv Trans'!#REF!</f>
        <v>#REF!</v>
      </c>
      <c r="C492" s="24" t="e">
        <f>'Interv Trans'!#REF!</f>
        <v>#REF!</v>
      </c>
      <c r="D492" s="438"/>
      <c r="E492" s="438"/>
      <c r="F492" s="438"/>
      <c r="G492" s="438" t="e">
        <f>'Interv Trans'!#REF!</f>
        <v>#REF!</v>
      </c>
    </row>
    <row r="493" spans="2:7" x14ac:dyDescent="0.25">
      <c r="B493" s="24" t="e">
        <f>'Interv Trans'!#REF!</f>
        <v>#REF!</v>
      </c>
      <c r="C493" s="24" t="e">
        <f>'Interv Trans'!#REF!</f>
        <v>#REF!</v>
      </c>
      <c r="D493" s="438"/>
      <c r="E493" s="438"/>
      <c r="F493" s="438"/>
      <c r="G493" s="438" t="e">
        <f>'Interv Trans'!#REF!</f>
        <v>#REF!</v>
      </c>
    </row>
    <row r="494" spans="2:7" x14ac:dyDescent="0.25">
      <c r="B494" s="24">
        <f>'Interv Trans'!D13</f>
        <v>230</v>
      </c>
      <c r="C494" s="24" t="str">
        <f>'Interv Trans'!C13</f>
        <v>Transformador trifásico (OLTC) de conexión al STN capacidad final de hasta 10 MVA</v>
      </c>
      <c r="D494" s="438"/>
      <c r="E494" s="438"/>
      <c r="F494" s="438"/>
      <c r="G494" s="438">
        <f>'Interv Trans'!F13</f>
        <v>11646271.375000836</v>
      </c>
    </row>
    <row r="495" spans="2:7" x14ac:dyDescent="0.25">
      <c r="B495" s="24">
        <f>'Interv Trans'!D14</f>
        <v>230</v>
      </c>
      <c r="C495" s="24" t="str">
        <f>'Interv Trans'!C14</f>
        <v>Transformador trifásico (OLTC) de conexión al STN capacidad final de 11 a 20 MVA</v>
      </c>
      <c r="D495" s="438"/>
      <c r="E495" s="438"/>
      <c r="F495" s="438"/>
      <c r="G495" s="438">
        <f>'Interv Trans'!F14</f>
        <v>13567083.867082734</v>
      </c>
    </row>
    <row r="496" spans="2:7" x14ac:dyDescent="0.25">
      <c r="B496" s="24">
        <f>'Interv Trans'!D15</f>
        <v>230</v>
      </c>
      <c r="C496" s="24" t="str">
        <f>'Interv Trans'!C15</f>
        <v>Transformador trifásico (OLTC) de conexión al STN capacidad final de 21 a 40 MVA</v>
      </c>
      <c r="D496" s="438"/>
      <c r="E496" s="438"/>
      <c r="F496" s="438"/>
      <c r="G496" s="438">
        <f>'Interv Trans'!F15</f>
        <v>17763267.05629212</v>
      </c>
    </row>
    <row r="497" spans="2:7" x14ac:dyDescent="0.25">
      <c r="B497" s="24">
        <f>'Interv Trans'!D16</f>
        <v>230</v>
      </c>
      <c r="C497" s="24" t="str">
        <f>'Interv Trans'!C16</f>
        <v>Transformador trifásico (OLTC) de conexión al STN capacidad final de 41 a 50 MVA</v>
      </c>
      <c r="D497" s="438"/>
      <c r="E497" s="438"/>
      <c r="F497" s="438"/>
      <c r="G497" s="438">
        <f>'Interv Trans'!F16</f>
        <v>20894596.684302829</v>
      </c>
    </row>
    <row r="498" spans="2:7" x14ac:dyDescent="0.25">
      <c r="B498" s="24">
        <f>'Interv Trans'!D17</f>
        <v>230</v>
      </c>
      <c r="C498" s="24" t="str">
        <f>'Interv Trans'!C17</f>
        <v>Transformador trifásico (OLTC) de conexión al STN capacidad final de 51 a 60 MVA</v>
      </c>
      <c r="D498" s="438"/>
      <c r="E498" s="438"/>
      <c r="F498" s="438"/>
      <c r="G498" s="438">
        <f>'Interv Trans'!F17</f>
        <v>22670488.606920533</v>
      </c>
    </row>
    <row r="499" spans="2:7" x14ac:dyDescent="0.25">
      <c r="B499" s="24">
        <f>'Interv Trans'!D18</f>
        <v>230</v>
      </c>
      <c r="C499" s="24" t="str">
        <f>'Interv Trans'!C18</f>
        <v>Transformador trifásico (OLTC) de conexión al STN capacidad final de 61 a 90 MVA</v>
      </c>
      <c r="D499" s="438"/>
      <c r="E499" s="438"/>
      <c r="F499" s="438"/>
      <c r="G499" s="438">
        <f>'Interv Trans'!F18</f>
        <v>25755934.219662897</v>
      </c>
    </row>
    <row r="500" spans="2:7" x14ac:dyDescent="0.25">
      <c r="B500" s="24">
        <f>'Interv Trans'!D19</f>
        <v>230</v>
      </c>
      <c r="C500" s="24" t="str">
        <f>'Interv Trans'!C19</f>
        <v>Transformador trifásico (OLTC) de conexión al STN capacidad final de 91 a 100 MVA</v>
      </c>
      <c r="D500" s="438"/>
      <c r="E500" s="438"/>
      <c r="F500" s="438"/>
      <c r="G500" s="438">
        <f>'Interv Trans'!F19</f>
        <v>28420553.087741569</v>
      </c>
    </row>
    <row r="501" spans="2:7" x14ac:dyDescent="0.25">
      <c r="B501" s="24">
        <f>'Interv Trans'!D20</f>
        <v>230</v>
      </c>
      <c r="C501" s="24" t="str">
        <f>'Interv Trans'!C20</f>
        <v>Transformador trifásico (OLTC) de conexión al STN capacidad final de 101 a 120 MVA</v>
      </c>
      <c r="D501" s="438"/>
      <c r="E501" s="438"/>
      <c r="F501" s="438"/>
      <c r="G501" s="438">
        <f>'Interv Trans'!F20</f>
        <v>30224954.878052559</v>
      </c>
    </row>
    <row r="502" spans="2:7" x14ac:dyDescent="0.25">
      <c r="B502" s="24">
        <f>'Interv Trans'!D21</f>
        <v>230</v>
      </c>
      <c r="C502" s="24" t="str">
        <f>'Interv Trans'!C21</f>
        <v>Transformador trifásico (OLTC) de conexión al STN capacidad final de 121 a 150 MVA</v>
      </c>
      <c r="D502" s="438"/>
      <c r="E502" s="438"/>
      <c r="F502" s="438"/>
      <c r="G502" s="438">
        <f>'Interv Trans'!F21</f>
        <v>32959396.190656714</v>
      </c>
    </row>
    <row r="503" spans="2:7" x14ac:dyDescent="0.25">
      <c r="B503" s="24">
        <f>'Interv Trans'!D22</f>
        <v>230</v>
      </c>
      <c r="C503" s="24" t="str">
        <f>'Interv Trans'!C22</f>
        <v>Transformador trifásico (OLTC) de conexión al STN capacidad final de 151 a 180 MVA</v>
      </c>
      <c r="D503" s="438"/>
      <c r="E503" s="438"/>
      <c r="F503" s="438"/>
      <c r="G503" s="438">
        <f>'Interv Trans'!F22</f>
        <v>35902961.439383693</v>
      </c>
    </row>
    <row r="504" spans="2:7" x14ac:dyDescent="0.25">
      <c r="B504" s="24">
        <f>'Interv Trans'!D23</f>
        <v>230</v>
      </c>
      <c r="C504" s="24" t="str">
        <f>'Interv Trans'!C23</f>
        <v>AutoTransformador monofásico (OLTC) de conexión al STN capacidad final hasta 20 MVA</v>
      </c>
      <c r="D504" s="438"/>
      <c r="E504" s="438"/>
      <c r="F504" s="438"/>
      <c r="G504" s="438">
        <f>'Interv Trans'!F23</f>
        <v>14850245.879963459</v>
      </c>
    </row>
    <row r="505" spans="2:7" x14ac:dyDescent="0.25">
      <c r="B505" s="24">
        <f>'Interv Trans'!D24</f>
        <v>230</v>
      </c>
      <c r="C505" s="24" t="str">
        <f>'Interv Trans'!C24</f>
        <v>AutoTransformador monofásico (OLTC) de conexión al STN capacidad final de 21 a 40 MVA</v>
      </c>
      <c r="D505" s="438"/>
      <c r="E505" s="438"/>
      <c r="F505" s="438"/>
      <c r="G505" s="438">
        <f>'Interv Trans'!F24</f>
        <v>17408001.715166278</v>
      </c>
    </row>
    <row r="506" spans="2:7" x14ac:dyDescent="0.25">
      <c r="B506" s="24">
        <f>'Interv Trans'!D25</f>
        <v>230</v>
      </c>
      <c r="C506" s="24" t="str">
        <f>'Interv Trans'!C25</f>
        <v>AutoTransformador monofásico (OLTC) de conexión al STN capacidad final de 41 a 50 MVA</v>
      </c>
      <c r="D506" s="438"/>
      <c r="E506" s="438"/>
      <c r="F506" s="438"/>
      <c r="G506" s="438">
        <f>'Interv Trans'!F25</f>
        <v>20476704.750616774</v>
      </c>
    </row>
    <row r="507" spans="2:7" x14ac:dyDescent="0.25">
      <c r="B507" s="24">
        <f>'Interv Trans'!D26</f>
        <v>230</v>
      </c>
      <c r="C507" s="24" t="str">
        <f>'Interv Trans'!C26</f>
        <v>AutoTransformador monofásico (OLTC) de conexión al STN capacidad final de 51 a 60 MVA</v>
      </c>
      <c r="D507" s="438"/>
      <c r="E507" s="438"/>
      <c r="F507" s="438"/>
      <c r="G507" s="438">
        <f>'Interv Trans'!F26</f>
        <v>22217078.834782124</v>
      </c>
    </row>
    <row r="508" spans="2:7" x14ac:dyDescent="0.25">
      <c r="B508" s="24">
        <f>'Interv Trans'!D27</f>
        <v>230</v>
      </c>
      <c r="C508" s="24" t="str">
        <f>'Interv Trans'!C27</f>
        <v>AutoTransformador monofásico (OLTC) de conexión al STN capacidad final de 61 a 90 MVA</v>
      </c>
      <c r="D508" s="438"/>
      <c r="E508" s="438"/>
      <c r="F508" s="438"/>
      <c r="G508" s="438">
        <f>'Interv Trans'!F27</f>
        <v>25240815.53526964</v>
      </c>
    </row>
    <row r="509" spans="2:7" x14ac:dyDescent="0.25">
      <c r="B509" s="24">
        <f>'Interv Trans'!D28</f>
        <v>230</v>
      </c>
      <c r="C509" s="24" t="str">
        <f>'Interv Trans'!C28</f>
        <v>AutoTransformador monofásico (OLTC) de conexión al STN capacidad final de 91 a 100 MVA</v>
      </c>
      <c r="D509" s="438"/>
      <c r="E509" s="438"/>
      <c r="F509" s="438"/>
      <c r="G509" s="438">
        <f>'Interv Trans'!F28</f>
        <v>27852142.025986739</v>
      </c>
    </row>
    <row r="510" spans="2:7" x14ac:dyDescent="0.25">
      <c r="B510" s="24">
        <f>'Interv Trans'!D29</f>
        <v>230</v>
      </c>
      <c r="C510" s="24" t="str">
        <f>'Interv Trans'!C29</f>
        <v>AutoTransformador monofásico (OLTC) de conexión al STN capacidad final de 101 a 120 MVA</v>
      </c>
      <c r="D510" s="438"/>
      <c r="E510" s="438"/>
      <c r="F510" s="438"/>
      <c r="G510" s="438">
        <f>'Interv Trans'!F29</f>
        <v>29620455.780491509</v>
      </c>
    </row>
    <row r="511" spans="2:7" x14ac:dyDescent="0.25">
      <c r="B511" s="24">
        <f>'Interv Trans'!D30</f>
        <v>230</v>
      </c>
      <c r="C511" s="24" t="str">
        <f>'Interv Trans'!C30</f>
        <v>AutoTransformador monofásico (OLTC) de conexión al STN capacidad final de 121 a 150 MVA</v>
      </c>
      <c r="D511" s="438"/>
      <c r="E511" s="438"/>
      <c r="F511" s="438"/>
      <c r="G511" s="438">
        <f>'Interv Trans'!F30</f>
        <v>32300208.26684358</v>
      </c>
    </row>
    <row r="512" spans="2:7" x14ac:dyDescent="0.25">
      <c r="B512" s="24">
        <f>'Interv Trans'!D31</f>
        <v>230</v>
      </c>
      <c r="C512" s="24" t="str">
        <f>'Interv Trans'!C31</f>
        <v>Transformador tridevanado trifásico (OLTC) de conexión al STN capacidad final de hasta 20 MVA</v>
      </c>
      <c r="D512" s="438"/>
      <c r="E512" s="438"/>
      <c r="F512" s="438"/>
      <c r="G512" s="438">
        <f>'Interv Trans'!F31</f>
        <v>15607911.486084046</v>
      </c>
    </row>
    <row r="513" spans="2:7" x14ac:dyDescent="0.25">
      <c r="B513" s="24">
        <f>'Interv Trans'!D32</f>
        <v>230</v>
      </c>
      <c r="C513" s="24" t="str">
        <f>'Interv Trans'!C32</f>
        <v>Transformador tridevanado trifásico (OLTC) de conexión al STN capacidad final de 21 a 40 MVA</v>
      </c>
      <c r="D513" s="438"/>
      <c r="E513" s="438"/>
      <c r="F513" s="438"/>
      <c r="G513" s="438">
        <f>'Interv Trans'!F32</f>
        <v>18296165.067980886</v>
      </c>
    </row>
    <row r="514" spans="2:7" x14ac:dyDescent="0.25">
      <c r="B514" s="24">
        <f>'Interv Trans'!D33</f>
        <v>230</v>
      </c>
      <c r="C514" s="24" t="str">
        <f>'Interv Trans'!C33</f>
        <v>Transformador tridevanado trifásico (OLTC) de conexión al STN capacidad final de 41 a 50 MVA</v>
      </c>
      <c r="D514" s="438"/>
      <c r="E514" s="438"/>
      <c r="F514" s="438"/>
      <c r="G514" s="438">
        <f>'Interv Trans'!F33</f>
        <v>21521434.584831916</v>
      </c>
    </row>
    <row r="515" spans="2:7" x14ac:dyDescent="0.25">
      <c r="B515" s="24">
        <f>'Interv Trans'!D34</f>
        <v>230</v>
      </c>
      <c r="C515" s="24" t="str">
        <f>'Interv Trans'!C34</f>
        <v>Transformador tridevanado trifásico (OLTC) de conexión al STN capacidad final de 51 a 60 MVA</v>
      </c>
      <c r="D515" s="438"/>
      <c r="E515" s="438"/>
      <c r="F515" s="438"/>
      <c r="G515" s="438">
        <f>'Interv Trans'!F34</f>
        <v>23350603.265128151</v>
      </c>
    </row>
    <row r="516" spans="2:7" x14ac:dyDescent="0.25">
      <c r="B516" s="24">
        <f>'Interv Trans'!D35</f>
        <v>230</v>
      </c>
      <c r="C516" s="24" t="str">
        <f>'Interv Trans'!C35</f>
        <v>Transformador tridevanado trifásico (OLTC) de conexión al STN capacidad final de 61 a 90 MVA</v>
      </c>
      <c r="D516" s="438"/>
      <c r="E516" s="438"/>
      <c r="F516" s="438"/>
      <c r="G516" s="438">
        <f>'Interv Trans'!F35</f>
        <v>26528612.246252786</v>
      </c>
    </row>
    <row r="517" spans="2:7" x14ac:dyDescent="0.25">
      <c r="B517" s="24">
        <f>'Interv Trans'!D36</f>
        <v>230</v>
      </c>
      <c r="C517" s="24" t="str">
        <f>'Interv Trans'!C36</f>
        <v>Transformador tridevanado trifásico (OLTC) de conexión al STN capacidad final de 91 a 120 MVA</v>
      </c>
      <c r="D517" s="438"/>
      <c r="E517" s="438"/>
      <c r="F517" s="438"/>
      <c r="G517" s="438">
        <f>'Interv Trans'!F36</f>
        <v>30528276.48356197</v>
      </c>
    </row>
    <row r="518" spans="2:7" x14ac:dyDescent="0.25">
      <c r="B518" s="24">
        <f>'Interv Trans'!D37</f>
        <v>230</v>
      </c>
      <c r="C518" s="24" t="str">
        <f>'Interv Trans'!C37</f>
        <v>Transformador tridevanado trifásico (OLTC) de conexión al STN capacidad final de mas de 121 MVA</v>
      </c>
      <c r="D518" s="438"/>
      <c r="E518" s="438"/>
      <c r="F518" s="438"/>
      <c r="G518" s="438">
        <f>'Interv Trans'!F37</f>
        <v>32295796.423254199</v>
      </c>
    </row>
    <row r="519" spans="2:7" x14ac:dyDescent="0.25">
      <c r="B519" s="24" t="str">
        <f>'Interv Trans'!D38</f>
        <v>N4</v>
      </c>
      <c r="C519" s="24" t="str">
        <f>'Interv Trans'!C38</f>
        <v>Transformador trifásico (OLTC) lado de alta en el nivel 4 capacidad final hasta 5 MVA</v>
      </c>
      <c r="D519" s="438"/>
      <c r="E519" s="438"/>
      <c r="F519" s="438"/>
      <c r="G519" s="438">
        <f>'Interv Trans'!F38</f>
        <v>8780144.1409469042</v>
      </c>
    </row>
    <row r="520" spans="2:7" x14ac:dyDescent="0.25">
      <c r="B520" s="24" t="str">
        <f>'Interv Trans'!D39</f>
        <v>N4</v>
      </c>
      <c r="C520" s="24" t="str">
        <f>'Interv Trans'!C39</f>
        <v>Transformador trifásico (OLTC) lado de alta en el nivel 4 capacidad final de 5 a 10 MVA</v>
      </c>
      <c r="D520" s="438"/>
      <c r="E520" s="438"/>
      <c r="F520" s="438"/>
      <c r="G520" s="438">
        <f>'Interv Trans'!F39</f>
        <v>10160753.887812518</v>
      </c>
    </row>
    <row r="521" spans="2:7" x14ac:dyDescent="0.25">
      <c r="B521" s="24" t="str">
        <f>'Interv Trans'!D40</f>
        <v>N4</v>
      </c>
      <c r="C521" s="24" t="str">
        <f>'Interv Trans'!C40</f>
        <v>Transformador trifásico (OLTC) lado de alta en el nivel 4 capacidad final de 11 a 15 MVA</v>
      </c>
      <c r="D521" s="438"/>
      <c r="E521" s="438"/>
      <c r="F521" s="438"/>
      <c r="G521" s="438">
        <f>'Interv Trans'!F40</f>
        <v>12464420.617347732</v>
      </c>
    </row>
    <row r="522" spans="2:7" x14ac:dyDescent="0.25">
      <c r="B522" s="24" t="str">
        <f>'Interv Trans'!D41</f>
        <v>N4</v>
      </c>
      <c r="C522" s="24" t="str">
        <f>'Interv Trans'!C41</f>
        <v>Transformador trifásico (OLTC) lado de alta en el nivel 4 capacidad final de 16 a 20 MVA</v>
      </c>
      <c r="D522" s="438"/>
      <c r="E522" s="438"/>
      <c r="F522" s="438"/>
      <c r="G522" s="438">
        <f>'Interv Trans'!F41</f>
        <v>14112349.608700963</v>
      </c>
    </row>
    <row r="523" spans="2:7" x14ac:dyDescent="0.25">
      <c r="B523" s="24" t="str">
        <f>'Interv Trans'!D42</f>
        <v>N4</v>
      </c>
      <c r="C523" s="24" t="str">
        <f>'Interv Trans'!C42</f>
        <v>Transformador trifásico (OLTC) lado de alta en el nivel 4 capacidad final de 21 a 30 MVA</v>
      </c>
      <c r="D523" s="438"/>
      <c r="E523" s="438"/>
      <c r="F523" s="438"/>
      <c r="G523" s="438">
        <f>'Interv Trans'!F42</f>
        <v>16035100.210203627</v>
      </c>
    </row>
    <row r="524" spans="2:7" x14ac:dyDescent="0.25">
      <c r="B524" s="24" t="str">
        <f>'Interv Trans'!D43</f>
        <v>N4</v>
      </c>
      <c r="C524" s="24" t="str">
        <f>'Interv Trans'!C43</f>
        <v>Transformador trifásico (OLTC) lado de alta en el nivel 4 capacidad final de 31 a 40 MVA</v>
      </c>
      <c r="D524" s="438"/>
      <c r="E524" s="438"/>
      <c r="F524" s="438"/>
      <c r="G524" s="438">
        <f>'Interv Trans'!F43</f>
        <v>18320169.021200627</v>
      </c>
    </row>
    <row r="525" spans="2:7" x14ac:dyDescent="0.25">
      <c r="B525" s="24" t="str">
        <f>'Interv Trans'!D44</f>
        <v>N4</v>
      </c>
      <c r="C525" s="24" t="str">
        <f>'Interv Trans'!C44</f>
        <v>Transformador trifásico (OLTC) lado de alta en el nivel 4 capacidad final de 41 a 50 MVA</v>
      </c>
      <c r="D525" s="438"/>
      <c r="E525" s="438"/>
      <c r="F525" s="438"/>
      <c r="G525" s="438">
        <f>'Interv Trans'!F44</f>
        <v>20267758.783773743</v>
      </c>
    </row>
    <row r="526" spans="2:7" x14ac:dyDescent="0.25">
      <c r="B526" s="24" t="str">
        <f>'Interv Trans'!D45</f>
        <v>N4</v>
      </c>
      <c r="C526" s="24" t="str">
        <f>'Interv Trans'!C45</f>
        <v>Transformador trifásico (OLTC) lado de alta en el nivel 4 capacidad final de 51 a 60 MVA</v>
      </c>
      <c r="D526" s="438"/>
      <c r="E526" s="438"/>
      <c r="F526" s="438"/>
      <c r="G526" s="438">
        <f>'Interv Trans'!F45</f>
        <v>21990373.948712915</v>
      </c>
    </row>
    <row r="527" spans="2:7" x14ac:dyDescent="0.25">
      <c r="B527" s="24" t="str">
        <f>'Interv Trans'!D46</f>
        <v>N4</v>
      </c>
      <c r="C527" s="24" t="str">
        <f>'Interv Trans'!C46</f>
        <v>Transformador trifásico (OLTC) lado de alta en el nivel 4 capacidad final de 61 a 80 MVA</v>
      </c>
      <c r="D527" s="438"/>
      <c r="E527" s="438"/>
      <c r="F527" s="438"/>
      <c r="G527" s="438">
        <f>'Interv Trans'!F46</f>
        <v>24983256.193073008</v>
      </c>
    </row>
    <row r="528" spans="2:7" x14ac:dyDescent="0.25">
      <c r="B528" s="24" t="str">
        <f>'Interv Trans'!D47</f>
        <v>N4</v>
      </c>
      <c r="C528" s="24" t="str">
        <f>'Interv Trans'!C47</f>
        <v>Transformador trifásico (OLTC) lado de alta en el nivel 4 capacidad final de 81 a 100 MVA</v>
      </c>
      <c r="D528" s="438"/>
      <c r="E528" s="438"/>
      <c r="F528" s="438"/>
      <c r="G528" s="438">
        <f>'Interv Trans'!F47</f>
        <v>27567936.49510932</v>
      </c>
    </row>
    <row r="529" spans="2:7" x14ac:dyDescent="0.25">
      <c r="B529" s="24" t="str">
        <f>'Interv Trans'!D48</f>
        <v>N4</v>
      </c>
      <c r="C529" s="24" t="str">
        <f>'Interv Trans'!C48</f>
        <v>Transformador trifásico (OLTC) lado de alta en el nivel 4 capacidad final mayor a 100 MVA</v>
      </c>
      <c r="D529" s="438"/>
      <c r="E529" s="438"/>
      <c r="F529" s="438"/>
      <c r="G529" s="438">
        <f>'Interv Trans'!F48</f>
        <v>30414487.893744245</v>
      </c>
    </row>
    <row r="530" spans="2:7" x14ac:dyDescent="0.25">
      <c r="B530" s="24" t="str">
        <f>'Interv Trans'!D49</f>
        <v>N4</v>
      </c>
      <c r="C530" s="24" t="str">
        <f>'Interv Trans'!C49</f>
        <v>Transformador tridevanado trifásico (OLTC) lado de alta en el nivel 4 capacidad final hasta 5 MVA</v>
      </c>
      <c r="D530" s="438"/>
      <c r="E530" s="438"/>
      <c r="F530" s="438"/>
      <c r="G530" s="438">
        <f>'Interv Trans'!F49</f>
        <v>9051694.990666911</v>
      </c>
    </row>
    <row r="531" spans="2:7" x14ac:dyDescent="0.25">
      <c r="B531" s="24" t="str">
        <f>'Interv Trans'!D50</f>
        <v>N4</v>
      </c>
      <c r="C531" s="24" t="str">
        <f>'Interv Trans'!C50</f>
        <v>Transformador tridevanado trifásico (OLTC) lado de alta en el nivel 4 capacidad final de 6 a 10 MVA</v>
      </c>
      <c r="D531" s="438"/>
      <c r="E531" s="438"/>
      <c r="F531" s="438"/>
      <c r="G531" s="438">
        <f>'Interv Trans'!F50</f>
        <v>10725246.63476312</v>
      </c>
    </row>
    <row r="532" spans="2:7" x14ac:dyDescent="0.25">
      <c r="B532" s="24" t="str">
        <f>'Interv Trans'!D51</f>
        <v>N4</v>
      </c>
      <c r="C532" s="24" t="str">
        <f>'Interv Trans'!C51</f>
        <v>Transformador tridevanado trifásico (OLTC) lado de alta en el nivel 4 capacidad final hasta 11 a 20 MVA</v>
      </c>
      <c r="D532" s="438"/>
      <c r="E532" s="438"/>
      <c r="F532" s="438"/>
      <c r="G532" s="438">
        <f>'Interv Trans'!F51</f>
        <v>13567083.867082734</v>
      </c>
    </row>
    <row r="533" spans="2:7" x14ac:dyDescent="0.25">
      <c r="B533" s="24" t="str">
        <f>'Interv Trans'!D52</f>
        <v>N4</v>
      </c>
      <c r="C533" s="24" t="str">
        <f>'Interv Trans'!C52</f>
        <v>Transformador tridevanado trifásico (OLTC) lado de alta en el nivel 4 capacidad final de 21 a 30 MVA</v>
      </c>
      <c r="D533" s="438"/>
      <c r="E533" s="438"/>
      <c r="F533" s="438"/>
      <c r="G533" s="438">
        <f>'Interv Trans'!F52</f>
        <v>16531031.144539822</v>
      </c>
    </row>
    <row r="534" spans="2:7" x14ac:dyDescent="0.25">
      <c r="B534" s="24" t="str">
        <f>'Interv Trans'!D53</f>
        <v>N4</v>
      </c>
      <c r="C534" s="24" t="str">
        <f>'Interv Trans'!C53</f>
        <v>Transformador tridevanado trifásico (OLTC) lado de alta en el nivel 4 capacidad final de 31 a 40 MVA</v>
      </c>
      <c r="D534" s="438"/>
      <c r="E534" s="438"/>
      <c r="F534" s="438"/>
      <c r="G534" s="438">
        <f>'Interv Trans'!F53</f>
        <v>18886772.186804771</v>
      </c>
    </row>
    <row r="535" spans="2:7" x14ac:dyDescent="0.25">
      <c r="B535" s="24" t="str">
        <f>'Interv Trans'!D54</f>
        <v>N4</v>
      </c>
      <c r="C535" s="24" t="str">
        <f>'Interv Trans'!C54</f>
        <v>Transformador tridevanado trifásico (OLTC) lado de alta en el nivel 4 capacidad final de 41 a 50 MVA</v>
      </c>
      <c r="D535" s="438"/>
      <c r="E535" s="438"/>
      <c r="F535" s="438"/>
      <c r="G535" s="438">
        <f>'Interv Trans'!F54</f>
        <v>20894596.684302829</v>
      </c>
    </row>
    <row r="536" spans="2:7" x14ac:dyDescent="0.25">
      <c r="B536" s="24" t="str">
        <f>'Interv Trans'!D55</f>
        <v>N4</v>
      </c>
      <c r="C536" s="24" t="str">
        <f>'Interv Trans'!C55</f>
        <v>Transformador tridevanado trifásico (OLTC) lado de alta en el nivel 4 capacidad final de 51 a 60 MVA</v>
      </c>
      <c r="D536" s="438"/>
      <c r="E536" s="438"/>
      <c r="F536" s="438"/>
      <c r="G536" s="438">
        <f>'Interv Trans'!F55</f>
        <v>22670488.606920533</v>
      </c>
    </row>
    <row r="537" spans="2:7" x14ac:dyDescent="0.25">
      <c r="B537" s="24" t="str">
        <f>'Interv Trans'!D56</f>
        <v>N4</v>
      </c>
      <c r="C537" s="24" t="str">
        <f>'Interv Trans'!C56</f>
        <v>Transformador tridevanado trifásico (OLTC) lado de alta en el nivel 4 capacidad final mas de 60 MVA</v>
      </c>
      <c r="D537" s="438"/>
      <c r="E537" s="438"/>
      <c r="F537" s="438"/>
      <c r="G537" s="438">
        <f>'Interv Trans'!F56</f>
        <v>27785289.299886998</v>
      </c>
    </row>
    <row r="538" spans="2:7" x14ac:dyDescent="0.25">
      <c r="B538" s="24" t="str">
        <f>'Interv Trans'!D57</f>
        <v>N3</v>
      </c>
      <c r="C538" s="24" t="str">
        <f>'Interv Trans'!C57</f>
        <v>Transformador trifásico (NLTC) lado de alta en el nivel 3 capacidad final de 0.5 a 2.5 MVA</v>
      </c>
      <c r="D538" s="438"/>
      <c r="E538" s="438"/>
      <c r="F538" s="438"/>
      <c r="G538" s="438">
        <f>'Interv Trans'!F57</f>
        <v>5454674.9720457429</v>
      </c>
    </row>
    <row r="539" spans="2:7" x14ac:dyDescent="0.25">
      <c r="B539" s="24" t="str">
        <f>'Interv Trans'!D58</f>
        <v>N3</v>
      </c>
      <c r="C539" s="24" t="str">
        <f>'Interv Trans'!C58</f>
        <v>Transformador trifásico (NLTC) lado de alta en el nivel 3 capacidad final de 2.6 a 6 MVA</v>
      </c>
      <c r="D539" s="438"/>
      <c r="E539" s="438"/>
      <c r="F539" s="438"/>
      <c r="G539" s="438">
        <f>'Interv Trans'!F58</f>
        <v>6195233.7909735395</v>
      </c>
    </row>
    <row r="540" spans="2:7" x14ac:dyDescent="0.25">
      <c r="B540" s="24" t="str">
        <f>'Interv Trans'!D59</f>
        <v>N3</v>
      </c>
      <c r="C540" s="24" t="str">
        <f>'Interv Trans'!C59</f>
        <v>Transformador trifásico (OLTC) lado de alta en el nivel 3 capacidad final de 6.1 a 10 MVA</v>
      </c>
      <c r="D540" s="438"/>
      <c r="E540" s="438"/>
      <c r="F540" s="438"/>
      <c r="G540" s="438">
        <f>'Interv Trans'!F59</f>
        <v>7158837.0136170434</v>
      </c>
    </row>
    <row r="541" spans="2:7" x14ac:dyDescent="0.25">
      <c r="B541" s="24" t="str">
        <f>'Interv Trans'!D60</f>
        <v>N3</v>
      </c>
      <c r="C541" s="24" t="str">
        <f>'Interv Trans'!C60</f>
        <v>Transformador trifásico (OLTC) lado de alta en el nivel 3 capacidad final de 11 a 15 MVA</v>
      </c>
      <c r="D541" s="438"/>
      <c r="E541" s="438"/>
      <c r="F541" s="438"/>
      <c r="G541" s="438">
        <f>'Interv Trans'!F60</f>
        <v>8235827.6521581206</v>
      </c>
    </row>
    <row r="542" spans="2:7" x14ac:dyDescent="0.25">
      <c r="B542" s="24" t="str">
        <f>'Interv Trans'!D61</f>
        <v>N3</v>
      </c>
      <c r="C542" s="24" t="str">
        <f>'Interv Trans'!C61</f>
        <v>Transformador trifásico (OLTC) lado de alta en el nivel 3 capacidad final de 16 a 20 MVA</v>
      </c>
      <c r="D542" s="438"/>
      <c r="E542" s="438"/>
      <c r="F542" s="438"/>
      <c r="G542" s="438">
        <f>'Interv Trans'!F61</f>
        <v>9141358.5893757083</v>
      </c>
    </row>
    <row r="543" spans="2:7" x14ac:dyDescent="0.25">
      <c r="B543" s="24" t="str">
        <f>'Interv Trans'!D62</f>
        <v>N3</v>
      </c>
      <c r="C543" s="24" t="str">
        <f>'Interv Trans'!C62</f>
        <v>Transformador trifásico (OLTC) lado de alta en el nivel 3 capacidad final de 21 a 30 MVA</v>
      </c>
      <c r="D543" s="438"/>
      <c r="E543" s="438"/>
      <c r="F543" s="438"/>
      <c r="G543" s="438">
        <f>'Interv Trans'!F62</f>
        <v>10248493.054954581</v>
      </c>
    </row>
    <row r="544" spans="2:7" x14ac:dyDescent="0.25">
      <c r="B544" s="24" t="str">
        <f>'Interv Trans'!D63</f>
        <v>N3</v>
      </c>
      <c r="C544" s="24" t="str">
        <f>'Interv Trans'!C63</f>
        <v>Transformador trifásico (OLTC) lado de alta en el nivel 3 capacidad final mayor a 31 MVA</v>
      </c>
      <c r="D544" s="438"/>
      <c r="E544" s="438"/>
      <c r="F544" s="438"/>
      <c r="G544" s="438">
        <f>'Interv Trans'!F63</f>
        <v>10964032.259144815</v>
      </c>
    </row>
    <row r="547" spans="2:8" ht="21" x14ac:dyDescent="0.35">
      <c r="B547" s="440" t="s">
        <v>2095</v>
      </c>
      <c r="C547" s="113"/>
      <c r="D547" s="113"/>
      <c r="E547" s="113"/>
      <c r="F547" s="113"/>
      <c r="G547" s="113"/>
    </row>
    <row r="548" spans="2:8" x14ac:dyDescent="0.25">
      <c r="B548" s="113"/>
      <c r="C548" s="113"/>
      <c r="D548" s="113"/>
      <c r="E548" s="113"/>
      <c r="F548" s="113"/>
      <c r="G548" s="113"/>
    </row>
    <row r="549" spans="2:8" x14ac:dyDescent="0.25">
      <c r="B549" s="24" t="s">
        <v>2092</v>
      </c>
      <c r="C549" s="431" t="s">
        <v>776</v>
      </c>
      <c r="D549" s="24" t="s">
        <v>925</v>
      </c>
      <c r="E549" s="24" t="s">
        <v>975</v>
      </c>
      <c r="F549" s="24" t="s">
        <v>976</v>
      </c>
      <c r="G549" s="24" t="s">
        <v>977</v>
      </c>
    </row>
    <row r="550" spans="2:8" x14ac:dyDescent="0.25">
      <c r="B550" s="24" t="e">
        <f>'ADMON Trans'!#REF!</f>
        <v>#REF!</v>
      </c>
      <c r="C550" s="24" t="e">
        <f>'ADMON Trans'!#REF!</f>
        <v>#REF!</v>
      </c>
      <c r="D550" s="438"/>
      <c r="E550" s="438"/>
      <c r="F550" s="438"/>
      <c r="G550" s="438" t="e">
        <f>'ADMON Trans'!#REF!</f>
        <v>#REF!</v>
      </c>
    </row>
    <row r="551" spans="2:8" x14ac:dyDescent="0.25">
      <c r="B551" s="24" t="e">
        <f>'ADMON Trans'!#REF!</f>
        <v>#REF!</v>
      </c>
      <c r="C551" s="24" t="e">
        <f>'ADMON Trans'!#REF!</f>
        <v>#REF!</v>
      </c>
      <c r="D551" s="438"/>
      <c r="E551" s="438"/>
      <c r="F551" s="438"/>
      <c r="G551" s="438" t="e">
        <f>'ADMON Trans'!#REF!</f>
        <v>#REF!</v>
      </c>
      <c r="H551" s="113"/>
    </row>
    <row r="552" spans="2:8" x14ac:dyDescent="0.25">
      <c r="B552" s="24" t="e">
        <f>'ADMON Trans'!#REF!</f>
        <v>#REF!</v>
      </c>
      <c r="C552" s="24" t="e">
        <f>'ADMON Trans'!#REF!</f>
        <v>#REF!</v>
      </c>
      <c r="D552" s="438"/>
      <c r="E552" s="438"/>
      <c r="F552" s="438"/>
      <c r="G552" s="438" t="e">
        <f>'ADMON Trans'!#REF!</f>
        <v>#REF!</v>
      </c>
      <c r="H552" s="113"/>
    </row>
    <row r="553" spans="2:8" x14ac:dyDescent="0.25">
      <c r="B553" s="24" t="e">
        <f>'ADMON Trans'!#REF!</f>
        <v>#REF!</v>
      </c>
      <c r="C553" s="24" t="e">
        <f>'ADMON Trans'!#REF!</f>
        <v>#REF!</v>
      </c>
      <c r="D553" s="438"/>
      <c r="E553" s="438"/>
      <c r="F553" s="438"/>
      <c r="G553" s="438" t="e">
        <f>'ADMON Trans'!#REF!</f>
        <v>#REF!</v>
      </c>
      <c r="H553" s="113"/>
    </row>
    <row r="554" spans="2:8" x14ac:dyDescent="0.25">
      <c r="B554" s="24">
        <f>'ADMON Trans'!D10</f>
        <v>500</v>
      </c>
      <c r="C554" s="24" t="str">
        <f>'ADMON Trans'!C10</f>
        <v>Autotransformador monofásico (OLTC) lado de alta en el 500 kV capacidad final 50 MVA a 100 MVA</v>
      </c>
      <c r="D554" s="438"/>
      <c r="E554" s="438"/>
      <c r="F554" s="438"/>
      <c r="G554" s="438">
        <f>'ADMON Trans'!F10</f>
        <v>27712324.923295263</v>
      </c>
      <c r="H554" s="113"/>
    </row>
    <row r="555" spans="2:8" x14ac:dyDescent="0.25">
      <c r="B555" s="24">
        <f>'ADMON Trans'!D11</f>
        <v>500</v>
      </c>
      <c r="C555" s="24" t="str">
        <f>'ADMON Trans'!C11</f>
        <v>Autotransformador monofásico (OLTC) lado de alta en el 500 kV capacidad final 100 MVA a 150 MVA</v>
      </c>
      <c r="D555" s="438"/>
      <c r="E555" s="438"/>
      <c r="F555" s="438"/>
      <c r="G555" s="438">
        <f>'ADMON Trans'!F11</f>
        <v>44594133.835611388</v>
      </c>
      <c r="H555" s="113"/>
    </row>
    <row r="556" spans="2:8" x14ac:dyDescent="0.25">
      <c r="B556" s="24">
        <f>'ADMON Trans'!D12</f>
        <v>500</v>
      </c>
      <c r="C556" s="24" t="str">
        <f>'ADMON Trans'!C12</f>
        <v>Autotransformador monofásico (OLTC) lado de alta en el 500 kV capacidad final mayor o igual a 150 MVA</v>
      </c>
      <c r="D556" s="438"/>
      <c r="E556" s="438"/>
      <c r="F556" s="438"/>
      <c r="G556" s="438">
        <f>'ADMON Trans'!F12</f>
        <v>61475942.747927509</v>
      </c>
      <c r="H556" s="113"/>
    </row>
    <row r="557" spans="2:8" x14ac:dyDescent="0.25">
      <c r="B557" s="24" t="e">
        <f>'ADMON Trans'!#REF!</f>
        <v>#REF!</v>
      </c>
      <c r="C557" s="24" t="e">
        <f>'ADMON Trans'!#REF!</f>
        <v>#REF!</v>
      </c>
      <c r="D557" s="438"/>
      <c r="E557" s="438"/>
      <c r="F557" s="438"/>
      <c r="G557" s="438" t="e">
        <f>'ADMON Trans'!#REF!</f>
        <v>#REF!</v>
      </c>
      <c r="H557" s="113"/>
    </row>
    <row r="558" spans="2:8" x14ac:dyDescent="0.25">
      <c r="B558" s="24" t="e">
        <f>'ADMON Trans'!#REF!</f>
        <v>#REF!</v>
      </c>
      <c r="C558" s="24" t="e">
        <f>'ADMON Trans'!#REF!</f>
        <v>#REF!</v>
      </c>
      <c r="D558" s="438"/>
      <c r="E558" s="438"/>
      <c r="F558" s="438"/>
      <c r="G558" s="438" t="e">
        <f>'ADMON Trans'!#REF!</f>
        <v>#REF!</v>
      </c>
      <c r="H558" s="113"/>
    </row>
    <row r="559" spans="2:8" x14ac:dyDescent="0.25">
      <c r="B559" s="24" t="e">
        <f>'ADMON Trans'!#REF!</f>
        <v>#REF!</v>
      </c>
      <c r="C559" s="24" t="e">
        <f>'ADMON Trans'!#REF!</f>
        <v>#REF!</v>
      </c>
      <c r="D559" s="438"/>
      <c r="E559" s="438"/>
      <c r="F559" s="438"/>
      <c r="G559" s="438" t="e">
        <f>'ADMON Trans'!#REF!</f>
        <v>#REF!</v>
      </c>
      <c r="H559" s="113"/>
    </row>
    <row r="560" spans="2:8" x14ac:dyDescent="0.25">
      <c r="B560" s="24">
        <f>'ADMON Trans'!D13</f>
        <v>230</v>
      </c>
      <c r="C560" s="24" t="str">
        <f>'ADMON Trans'!C13</f>
        <v>Transformador trifásico (OLTC) de conexión al STN capacidad final de hasta 10 MVA</v>
      </c>
      <c r="D560" s="438"/>
      <c r="E560" s="438"/>
      <c r="F560" s="438"/>
      <c r="G560" s="438">
        <f>'ADMON Trans'!F13</f>
        <v>10769742.095911959</v>
      </c>
      <c r="H560" s="113"/>
    </row>
    <row r="561" spans="2:8" x14ac:dyDescent="0.25">
      <c r="B561" s="24">
        <f>'ADMON Trans'!D14</f>
        <v>230</v>
      </c>
      <c r="C561" s="24" t="str">
        <f>'ADMON Trans'!C14</f>
        <v>Transformador trifásico (OLTC) de conexión al STN capacidad final de 11 a 20 MVA</v>
      </c>
      <c r="D561" s="438"/>
      <c r="E561" s="438"/>
      <c r="F561" s="438"/>
      <c r="G561" s="438">
        <f>'ADMON Trans'!F14</f>
        <v>12938506.362486601</v>
      </c>
      <c r="H561" s="113"/>
    </row>
    <row r="562" spans="2:8" x14ac:dyDescent="0.25">
      <c r="B562" s="24">
        <f>'ADMON Trans'!D15</f>
        <v>230</v>
      </c>
      <c r="C562" s="24" t="str">
        <f>'ADMON Trans'!C15</f>
        <v>Transformador trifásico (OLTC) de conexión al STN capacidad final de 21 a 40 MVA</v>
      </c>
      <c r="D562" s="438"/>
      <c r="E562" s="438"/>
      <c r="F562" s="438"/>
      <c r="G562" s="438">
        <f>'ADMON Trans'!F15</f>
        <v>17706420.348384045</v>
      </c>
      <c r="H562" s="113"/>
    </row>
    <row r="563" spans="2:8" x14ac:dyDescent="0.25">
      <c r="B563" s="24">
        <f>'ADMON Trans'!D16</f>
        <v>230</v>
      </c>
      <c r="C563" s="24" t="str">
        <f>'ADMON Trans'!C16</f>
        <v>Transformador trifásico (OLTC) de conexión al STN capacidad final de 41 a 50 MVA</v>
      </c>
      <c r="D563" s="438"/>
      <c r="E563" s="438"/>
      <c r="F563" s="438"/>
      <c r="G563" s="438">
        <f>'ADMON Trans'!F16</f>
        <v>21274057.727721788</v>
      </c>
      <c r="H563" s="113"/>
    </row>
    <row r="564" spans="2:8" x14ac:dyDescent="0.25">
      <c r="B564" s="24">
        <f>'ADMON Trans'!D17</f>
        <v>230</v>
      </c>
      <c r="C564" s="24" t="str">
        <f>'ADMON Trans'!C17</f>
        <v>Transformador trifásico (OLTC) de conexión al STN capacidad final de 51 a 60 MVA</v>
      </c>
      <c r="D564" s="438"/>
      <c r="E564" s="438"/>
      <c r="F564" s="438"/>
      <c r="G564" s="438">
        <f>'ADMON Trans'!F17</f>
        <v>23297553.235010326</v>
      </c>
      <c r="H564" s="113"/>
    </row>
    <row r="565" spans="2:8" x14ac:dyDescent="0.25">
      <c r="B565" s="24">
        <f>'ADMON Trans'!D18</f>
        <v>230</v>
      </c>
      <c r="C565" s="24" t="str">
        <f>'ADMON Trans'!C18</f>
        <v>Transformador trifásico (OLTC) de conexión al STN capacidad final de 61 a 90 MVA</v>
      </c>
      <c r="D565" s="438"/>
      <c r="E565" s="438"/>
      <c r="F565" s="438"/>
      <c r="G565" s="438">
        <f>'ADMON Trans'!F18</f>
        <v>26810604.876703925</v>
      </c>
      <c r="H565" s="113"/>
    </row>
    <row r="566" spans="2:8" x14ac:dyDescent="0.25">
      <c r="B566" s="24">
        <f>'ADMON Trans'!D19</f>
        <v>230</v>
      </c>
      <c r="C566" s="24" t="str">
        <f>'ADMON Trans'!C19</f>
        <v>Transformador trifásico (OLTC) de conexión al STN capacidad final de 91 a 100 MVA</v>
      </c>
      <c r="D566" s="438"/>
      <c r="E566" s="438"/>
      <c r="F566" s="438"/>
      <c r="G566" s="438">
        <f>'ADMON Trans'!F19</f>
        <v>29840199.425712369</v>
      </c>
      <c r="H566" s="113"/>
    </row>
    <row r="567" spans="2:8" x14ac:dyDescent="0.25">
      <c r="B567" s="24">
        <f>'ADMON Trans'!D20</f>
        <v>230</v>
      </c>
      <c r="C567" s="24" t="str">
        <f>'ADMON Trans'!C20</f>
        <v>Transformador trifásico (OLTC) de conexión al STN capacidad final de 101 a 120 MVA</v>
      </c>
      <c r="D567" s="438"/>
      <c r="E567" s="438"/>
      <c r="F567" s="438"/>
      <c r="G567" s="438">
        <f>'ADMON Trans'!F20</f>
        <v>31888906.397931501</v>
      </c>
      <c r="H567" s="113"/>
    </row>
    <row r="568" spans="2:8" x14ac:dyDescent="0.25">
      <c r="B568" s="24">
        <f>'ADMON Trans'!D21</f>
        <v>230</v>
      </c>
      <c r="C568" s="24" t="str">
        <f>'ADMON Trans'!C21</f>
        <v>Transformador trifásico (OLTC) de conexión al STN capacidad final de 121 a 150 MVA</v>
      </c>
      <c r="D568" s="438"/>
      <c r="E568" s="438"/>
      <c r="F568" s="438"/>
      <c r="G568" s="438">
        <f>'ADMON Trans'!F21</f>
        <v>34988668.05367595</v>
      </c>
      <c r="H568" s="113"/>
    </row>
    <row r="569" spans="2:8" x14ac:dyDescent="0.25">
      <c r="B569" s="24">
        <f>'ADMON Trans'!D22</f>
        <v>230</v>
      </c>
      <c r="C569" s="24" t="str">
        <f>'ADMON Trans'!C22</f>
        <v>Transformador trifásico (OLTC) de conexión al STN capacidad final de 151 a 180 MVA</v>
      </c>
      <c r="D569" s="438"/>
      <c r="E569" s="438"/>
      <c r="F569" s="438"/>
      <c r="G569" s="438">
        <f>'ADMON Trans'!F22</f>
        <v>38318431.844258577</v>
      </c>
      <c r="H569" s="113"/>
    </row>
    <row r="570" spans="2:8" x14ac:dyDescent="0.25">
      <c r="B570" s="24">
        <f>'ADMON Trans'!D23</f>
        <v>230</v>
      </c>
      <c r="C570" s="24" t="str">
        <f>'ADMON Trans'!C23</f>
        <v>AutoTransformador monofásico (OLTC) de conexión al STN capacidad final hasta 20 MVA</v>
      </c>
      <c r="D570" s="438"/>
      <c r="E570" s="438"/>
      <c r="F570" s="438"/>
      <c r="G570" s="438">
        <f>'ADMON Trans'!F23</f>
        <v>14442831.592930496</v>
      </c>
      <c r="H570" s="113"/>
    </row>
    <row r="571" spans="2:8" x14ac:dyDescent="0.25">
      <c r="B571" s="24">
        <f>'ADMON Trans'!D24</f>
        <v>230</v>
      </c>
      <c r="C571" s="24" t="str">
        <f>'ADMON Trans'!C24</f>
        <v>AutoTransformador monofásico (OLTC) de conexión al STN capacidad final de 21 a 40 MVA</v>
      </c>
      <c r="D571" s="438"/>
      <c r="E571" s="438"/>
      <c r="F571" s="438"/>
      <c r="G571" s="438">
        <f>'ADMON Trans'!F24</f>
        <v>17352291.941416364</v>
      </c>
      <c r="H571" s="113"/>
    </row>
    <row r="572" spans="2:8" x14ac:dyDescent="0.25">
      <c r="B572" s="24">
        <f>'ADMON Trans'!D25</f>
        <v>230</v>
      </c>
      <c r="C572" s="24" t="str">
        <f>'ADMON Trans'!C25</f>
        <v>AutoTransformador monofásico (OLTC) de conexión al STN capacidad final de 41 a 50 MVA</v>
      </c>
      <c r="D572" s="438"/>
      <c r="E572" s="438"/>
      <c r="F572" s="438"/>
      <c r="G572" s="438">
        <f>'ADMON Trans'!F25</f>
        <v>20848576.57316735</v>
      </c>
      <c r="H572" s="113"/>
    </row>
    <row r="573" spans="2:8" x14ac:dyDescent="0.25">
      <c r="B573" s="24">
        <f>'ADMON Trans'!D26</f>
        <v>230</v>
      </c>
      <c r="C573" s="24" t="str">
        <f>'ADMON Trans'!C26</f>
        <v>AutoTransformador monofásico (OLTC) de conexión al STN capacidad final de 51 a 60 MVA</v>
      </c>
      <c r="D573" s="438"/>
      <c r="E573" s="438"/>
      <c r="F573" s="438"/>
      <c r="G573" s="438">
        <f>'ADMON Trans'!F26</f>
        <v>22831602.170310117</v>
      </c>
      <c r="H573" s="113"/>
    </row>
    <row r="574" spans="2:8" x14ac:dyDescent="0.25">
      <c r="B574" s="24">
        <f>'ADMON Trans'!D27</f>
        <v>230</v>
      </c>
      <c r="C574" s="24" t="str">
        <f>'ADMON Trans'!C27</f>
        <v>AutoTransformador monofásico (OLTC) de conexión al STN capacidad final de 61 a 90 MVA</v>
      </c>
      <c r="D574" s="438"/>
      <c r="E574" s="438"/>
      <c r="F574" s="438"/>
      <c r="G574" s="438">
        <f>'ADMON Trans'!F27</f>
        <v>26274392.779169846</v>
      </c>
      <c r="H574" s="113"/>
    </row>
    <row r="575" spans="2:8" x14ac:dyDescent="0.25">
      <c r="B575" s="24">
        <f>'ADMON Trans'!D28</f>
        <v>230</v>
      </c>
      <c r="C575" s="24" t="str">
        <f>'ADMON Trans'!C28</f>
        <v>AutoTransformador monofásico (OLTC) de conexión al STN capacidad final de 91 a 100 MVA</v>
      </c>
      <c r="D575" s="438"/>
      <c r="E575" s="438"/>
      <c r="F575" s="438"/>
      <c r="G575" s="438">
        <f>'ADMON Trans'!F28</f>
        <v>29243395.437198121</v>
      </c>
      <c r="H575" s="113"/>
    </row>
    <row r="576" spans="2:8" x14ac:dyDescent="0.25">
      <c r="B576" s="24">
        <f>'ADMON Trans'!D29</f>
        <v>230</v>
      </c>
      <c r="C576" s="24" t="str">
        <f>'ADMON Trans'!C29</f>
        <v>AutoTransformador monofásico (OLTC) de conexión al STN capacidad final de 101 a 120 MVA</v>
      </c>
      <c r="D576" s="438"/>
      <c r="E576" s="438"/>
      <c r="F576" s="438"/>
      <c r="G576" s="438">
        <f>'ADMON Trans'!F29</f>
        <v>31251128.269972872</v>
      </c>
      <c r="H576" s="113"/>
    </row>
    <row r="577" spans="2:8" x14ac:dyDescent="0.25">
      <c r="B577" s="24">
        <f>'ADMON Trans'!D30</f>
        <v>230</v>
      </c>
      <c r="C577" s="24" t="str">
        <f>'ADMON Trans'!C30</f>
        <v>AutoTransformador monofásico (OLTC) de conexión al STN capacidad final de 121 a 150 MVA</v>
      </c>
      <c r="D577" s="438"/>
      <c r="E577" s="438"/>
      <c r="F577" s="438"/>
      <c r="G577" s="438">
        <f>'ADMON Trans'!F30</f>
        <v>34288894.692602433</v>
      </c>
      <c r="H577" s="113"/>
    </row>
    <row r="578" spans="2:8" x14ac:dyDescent="0.25">
      <c r="B578" s="24">
        <f>'ADMON Trans'!D31</f>
        <v>230</v>
      </c>
      <c r="C578" s="24" t="str">
        <f>'ADMON Trans'!C31</f>
        <v>Transformador tridevanado trifásico (OLTC) de conexión al STN capacidad final de hasta 20 MVA</v>
      </c>
      <c r="D578" s="438"/>
      <c r="E578" s="438"/>
      <c r="F578" s="438"/>
      <c r="G578" s="438">
        <f>'ADMON Trans'!F31</f>
        <v>15179710.755835114</v>
      </c>
      <c r="H578" s="113"/>
    </row>
    <row r="579" spans="2:8" x14ac:dyDescent="0.25">
      <c r="B579" s="24">
        <f>'ADMON Trans'!D32</f>
        <v>230</v>
      </c>
      <c r="C579" s="24" t="str">
        <f>'ADMON Trans'!C32</f>
        <v>Transformador tridevanado trifásico (OLTC) de conexión al STN capacidad final de 21 a 40 MVA</v>
      </c>
      <c r="D579" s="438"/>
      <c r="E579" s="438"/>
      <c r="F579" s="438"/>
      <c r="G579" s="438">
        <f>'ADMON Trans'!F32</f>
        <v>18237612.958835568</v>
      </c>
      <c r="H579" s="113"/>
    </row>
    <row r="580" spans="2:8" x14ac:dyDescent="0.25">
      <c r="B580" s="24">
        <f>'ADMON Trans'!D33</f>
        <v>230</v>
      </c>
      <c r="C580" s="24" t="str">
        <f>'ADMON Trans'!C33</f>
        <v>Transformador tridevanado trifásico (OLTC) de conexión al STN capacidad final de 41 a 50 MVA</v>
      </c>
      <c r="D580" s="438"/>
      <c r="E580" s="438"/>
      <c r="F580" s="438"/>
      <c r="G580" s="438">
        <f>'ADMON Trans'!F33</f>
        <v>21912279.459553443</v>
      </c>
      <c r="H580" s="113"/>
    </row>
    <row r="581" spans="2:8" x14ac:dyDescent="0.25">
      <c r="B581" s="24">
        <f>'ADMON Trans'!D34</f>
        <v>230</v>
      </c>
      <c r="C581" s="24" t="str">
        <f>'ADMON Trans'!C34</f>
        <v>Transformador tridevanado trifásico (OLTC) de conexión al STN capacidad final de 51 a 60 MVA</v>
      </c>
      <c r="D581" s="438"/>
      <c r="E581" s="438"/>
      <c r="F581" s="438"/>
      <c r="G581" s="438">
        <f>'ADMON Trans'!F34</f>
        <v>23996479.832060635</v>
      </c>
      <c r="H581" s="113"/>
    </row>
    <row r="582" spans="2:8" x14ac:dyDescent="0.25">
      <c r="B582" s="24">
        <f>'ADMON Trans'!D35</f>
        <v>230</v>
      </c>
      <c r="C582" s="24" t="str">
        <f>'ADMON Trans'!C35</f>
        <v>Transformador tridevanado trifásico (OLTC) de conexión al STN capacidad final de 61 a 90 MVA</v>
      </c>
      <c r="D582" s="438"/>
      <c r="E582" s="438"/>
      <c r="F582" s="438"/>
      <c r="G582" s="438">
        <f>'ADMON Trans'!F35</f>
        <v>27614923.023005042</v>
      </c>
      <c r="H582" s="113"/>
    </row>
    <row r="583" spans="2:8" x14ac:dyDescent="0.25">
      <c r="B583" s="24">
        <f>'ADMON Trans'!D36</f>
        <v>230</v>
      </c>
      <c r="C583" s="24" t="str">
        <f>'ADMON Trans'!C36</f>
        <v>Transformador tridevanado trifásico (OLTC) de conexión al STN capacidad final de 91 a 120 MVA</v>
      </c>
      <c r="D583" s="438"/>
      <c r="E583" s="438"/>
      <c r="F583" s="438"/>
      <c r="G583" s="438">
        <f>'ADMON Trans'!F36</f>
        <v>32160725.015235983</v>
      </c>
      <c r="H583" s="113"/>
    </row>
    <row r="584" spans="2:8" x14ac:dyDescent="0.25">
      <c r="B584" s="24">
        <f>'ADMON Trans'!D37</f>
        <v>230</v>
      </c>
      <c r="C584" s="24" t="str">
        <f>'ADMON Trans'!C37</f>
        <v>Transformador tridevanado trifásico (OLTC) de conexión al STN capacidad final de mas de 121 MVA</v>
      </c>
      <c r="D584" s="438"/>
      <c r="E584" s="438"/>
      <c r="F584" s="438"/>
      <c r="G584" s="438">
        <f>'ADMON Trans'!F37</f>
        <v>34165951.607681505</v>
      </c>
      <c r="H584" s="113"/>
    </row>
    <row r="585" spans="2:8" x14ac:dyDescent="0.25">
      <c r="B585" s="24" t="str">
        <f>'ADMON Trans'!D38</f>
        <v>N4</v>
      </c>
      <c r="C585" s="24" t="str">
        <f>'ADMON Trans'!C38</f>
        <v>Transformador trifásico (OLTC) lado de alta en el nivel 4 capacidad final hasta 5 MVA</v>
      </c>
      <c r="D585" s="438"/>
      <c r="E585" s="438"/>
      <c r="F585" s="438"/>
      <c r="G585" s="438">
        <f>'ADMON Trans'!F38</f>
        <v>7634836.9091984369</v>
      </c>
      <c r="H585" s="113"/>
    </row>
    <row r="586" spans="2:8" x14ac:dyDescent="0.25">
      <c r="B586" s="24" t="str">
        <f>'ADMON Trans'!D39</f>
        <v>N4</v>
      </c>
      <c r="C586" s="24" t="str">
        <f>'ADMON Trans'!C39</f>
        <v>Transformador trifásico (OLTC) lado de alta en el nivel 4 capacidad final de 5 a 10 MVA</v>
      </c>
      <c r="D586" s="438"/>
      <c r="E586" s="438"/>
      <c r="F586" s="438"/>
      <c r="G586" s="438">
        <f>'ADMON Trans'!F39</f>
        <v>9171768.2133012228</v>
      </c>
      <c r="H586" s="113"/>
    </row>
    <row r="587" spans="2:8" x14ac:dyDescent="0.25">
      <c r="B587" s="24" t="str">
        <f>'ADMON Trans'!D40</f>
        <v>N4</v>
      </c>
      <c r="C587" s="24" t="str">
        <f>'ADMON Trans'!C40</f>
        <v>Transformador trifásico (OLTC) lado de alta en el nivel 4 capacidad final de 11 a 15 MVA</v>
      </c>
      <c r="D587" s="438"/>
      <c r="E587" s="438"/>
      <c r="F587" s="438"/>
      <c r="G587" s="438">
        <f>'ADMON Trans'!F40</f>
        <v>11763406.541761838</v>
      </c>
      <c r="H587" s="113"/>
    </row>
    <row r="588" spans="2:8" x14ac:dyDescent="0.25">
      <c r="B588" s="24" t="str">
        <f>'ADMON Trans'!D41</f>
        <v>N4</v>
      </c>
      <c r="C588" s="24" t="str">
        <f>'ADMON Trans'!C41</f>
        <v>Transformador trifásico (OLTC) lado de alta en el nivel 4 capacidad final de 16 a 20 MVA</v>
      </c>
      <c r="D588" s="438"/>
      <c r="E588" s="438"/>
      <c r="F588" s="438"/>
      <c r="G588" s="438">
        <f>'ADMON Trans'!F41</f>
        <v>13629790.257830072</v>
      </c>
      <c r="H588" s="113"/>
    </row>
    <row r="589" spans="2:8" x14ac:dyDescent="0.25">
      <c r="B589" s="24" t="str">
        <f>'ADMON Trans'!D42</f>
        <v>N4</v>
      </c>
      <c r="C589" s="24" t="str">
        <f>'ADMON Trans'!C42</f>
        <v>Transformador trifásico (OLTC) lado de alta en el nivel 4 capacidad final de 21 a 30 MVA</v>
      </c>
      <c r="D589" s="438"/>
      <c r="E589" s="438"/>
      <c r="F589" s="438"/>
      <c r="G589" s="438">
        <f>'ADMON Trans'!F42</f>
        <v>15814690.431574389</v>
      </c>
      <c r="H589" s="113"/>
    </row>
    <row r="590" spans="2:8" x14ac:dyDescent="0.25">
      <c r="B590" s="24" t="str">
        <f>'ADMON Trans'!D43</f>
        <v>N4</v>
      </c>
      <c r="C590" s="24" t="str">
        <f>'ADMON Trans'!C43</f>
        <v>Transformador trifásico (OLTC) lado de alta en el nivel 4 capacidad final de 31 a 40 MVA</v>
      </c>
      <c r="D590" s="438"/>
      <c r="E590" s="438"/>
      <c r="F590" s="438"/>
      <c r="G590" s="438">
        <f>'ADMON Trans'!F43</f>
        <v>18416567.90024792</v>
      </c>
      <c r="H590" s="113"/>
    </row>
    <row r="591" spans="2:8" x14ac:dyDescent="0.25">
      <c r="B591" s="24" t="str">
        <f>'ADMON Trans'!D44</f>
        <v>N4</v>
      </c>
      <c r="C591" s="24" t="str">
        <f>'ADMON Trans'!C44</f>
        <v>Transformador trifásico (OLTC) lado de alta en el nivel 4 capacidad final de 41 a 50 MVA</v>
      </c>
      <c r="D591" s="438"/>
      <c r="E591" s="438"/>
      <c r="F591" s="438"/>
      <c r="G591" s="438">
        <f>'ADMON Trans'!F44</f>
        <v>20635835.995890133</v>
      </c>
      <c r="H591" s="113"/>
    </row>
    <row r="592" spans="2:8" x14ac:dyDescent="0.25">
      <c r="B592" s="24" t="str">
        <f>'ADMON Trans'!D45</f>
        <v>N4</v>
      </c>
      <c r="C592" s="24" t="str">
        <f>'ADMON Trans'!C45</f>
        <v>Transformador trifásico (OLTC) lado de alta en el nivel 4 capacidad final de 51 a 60 MVA</v>
      </c>
      <c r="D592" s="438"/>
      <c r="E592" s="438"/>
      <c r="F592" s="438"/>
      <c r="G592" s="438">
        <f>'ADMON Trans'!F45</f>
        <v>22598626.637960017</v>
      </c>
      <c r="H592" s="113"/>
    </row>
    <row r="593" spans="2:8" x14ac:dyDescent="0.25">
      <c r="B593" s="24" t="str">
        <f>'ADMON Trans'!D46</f>
        <v>N4</v>
      </c>
      <c r="C593" s="24" t="str">
        <f>'ADMON Trans'!C46</f>
        <v>Transformador trifásico (OLTC) lado de alta en el nivel 4 capacidad final de 61 a 80 MVA</v>
      </c>
      <c r="D593" s="438"/>
      <c r="E593" s="438"/>
      <c r="F593" s="438"/>
      <c r="G593" s="438">
        <f>'ADMON Trans'!F46</f>
        <v>26006286.730402809</v>
      </c>
      <c r="H593" s="113"/>
    </row>
    <row r="594" spans="2:8" x14ac:dyDescent="0.25">
      <c r="B594" s="24" t="str">
        <f>'ADMON Trans'!D47</f>
        <v>N4</v>
      </c>
      <c r="C594" s="24" t="str">
        <f>'ADMON Trans'!C47</f>
        <v>Transformador trifásico (OLTC) lado de alta en el nivel 4 capacidad final de 81 a 100 MVA</v>
      </c>
      <c r="D594" s="438"/>
      <c r="E594" s="438"/>
      <c r="F594" s="438"/>
      <c r="G594" s="438">
        <f>'ADMON Trans'!F47</f>
        <v>28944993.442940999</v>
      </c>
      <c r="H594" s="113"/>
    </row>
    <row r="595" spans="2:8" x14ac:dyDescent="0.25">
      <c r="B595" s="24" t="str">
        <f>'ADMON Trans'!D48</f>
        <v>N4</v>
      </c>
      <c r="C595" s="24" t="str">
        <f>'ADMON Trans'!C48</f>
        <v>Transformador trifásico (OLTC) lado de alta en el nivel 4 capacidad final mayor a 100 MVA</v>
      </c>
      <c r="D595" s="438"/>
      <c r="E595" s="438"/>
      <c r="F595" s="438"/>
      <c r="G595" s="438">
        <f>'ADMON Trans'!F48</f>
        <v>32175701.999467049</v>
      </c>
      <c r="H595" s="113"/>
    </row>
    <row r="596" spans="2:8" x14ac:dyDescent="0.25">
      <c r="B596" s="24" t="str">
        <f>'ADMON Trans'!D49</f>
        <v>N4</v>
      </c>
      <c r="C596" s="24" t="str">
        <f>'ADMON Trans'!C49</f>
        <v>Transformador tridevanado trifásico (OLTC) lado de alta en el nivel 4 capacidad final hasta 5 MVA</v>
      </c>
      <c r="D596" s="438"/>
      <c r="E596" s="438"/>
      <c r="F596" s="438"/>
      <c r="G596" s="438">
        <f>'ADMON Trans'!F49</f>
        <v>7870965.8857715847</v>
      </c>
      <c r="H596" s="113"/>
    </row>
    <row r="597" spans="2:8" x14ac:dyDescent="0.25">
      <c r="B597" s="24" t="str">
        <f>'ADMON Trans'!D50</f>
        <v>N4</v>
      </c>
      <c r="C597" s="24" t="str">
        <f>'ADMON Trans'!C50</f>
        <v>Transformador tridevanado trifásico (OLTC) lado de alta en el nivel 4 capacidad final de 6 a 10 MVA</v>
      </c>
      <c r="D597" s="438"/>
      <c r="E597" s="438"/>
      <c r="F597" s="438"/>
      <c r="G597" s="438">
        <f>'ADMON Trans'!F50</f>
        <v>9735567.1009827405</v>
      </c>
      <c r="H597" s="113"/>
    </row>
    <row r="598" spans="2:8" x14ac:dyDescent="0.25">
      <c r="B598" s="24" t="str">
        <f>'ADMON Trans'!D51</f>
        <v>N4</v>
      </c>
      <c r="C598" s="24" t="str">
        <f>'ADMON Trans'!C51</f>
        <v>Transformador tridevanado trifásico (OLTC) lado de alta en el nivel 4 capacidad final hasta 11 a 20 MVA</v>
      </c>
      <c r="D598" s="438"/>
      <c r="E598" s="438"/>
      <c r="F598" s="438"/>
      <c r="G598" s="438">
        <f>'ADMON Trans'!F51</f>
        <v>12938506.362486601</v>
      </c>
      <c r="H598" s="113"/>
    </row>
    <row r="599" spans="2:8" x14ac:dyDescent="0.25">
      <c r="B599" s="24" t="str">
        <f>'ADMON Trans'!D52</f>
        <v>N4</v>
      </c>
      <c r="C599" s="24" t="str">
        <f>'ADMON Trans'!C52</f>
        <v>Transformador tridevanado trifásico (OLTC) lado de alta en el nivel 4 capacidad final de 21 a 30 MVA</v>
      </c>
      <c r="D599" s="438"/>
      <c r="E599" s="438"/>
      <c r="F599" s="438"/>
      <c r="G599" s="438">
        <f>'ADMON Trans'!F52</f>
        <v>16303804.568633392</v>
      </c>
      <c r="H599" s="113"/>
    </row>
    <row r="600" spans="2:8" x14ac:dyDescent="0.25">
      <c r="B600" s="24" t="str">
        <f>'ADMON Trans'!D53</f>
        <v>N4</v>
      </c>
      <c r="C600" s="24" t="str">
        <f>'ADMON Trans'!C53</f>
        <v>Transformador tridevanado trifásico (OLTC) lado de alta en el nivel 4 capacidad final de 31 a 40 MVA</v>
      </c>
      <c r="D600" s="438"/>
      <c r="E600" s="438"/>
      <c r="F600" s="438"/>
      <c r="G600" s="438">
        <f>'ADMON Trans'!F53</f>
        <v>18986152.474482391</v>
      </c>
      <c r="H600" s="113"/>
    </row>
    <row r="601" spans="2:8" x14ac:dyDescent="0.25">
      <c r="B601" s="24" t="str">
        <f>'ADMON Trans'!D54</f>
        <v>N4</v>
      </c>
      <c r="C601" s="24" t="str">
        <f>'ADMON Trans'!C54</f>
        <v>Transformador tridevanado trifásico (OLTC) lado de alta en el nivel 4 capacidad final de 41 a 50 MVA</v>
      </c>
      <c r="D601" s="438"/>
      <c r="E601" s="438"/>
      <c r="F601" s="438"/>
      <c r="G601" s="438">
        <f>'ADMON Trans'!F54</f>
        <v>21274057.727721788</v>
      </c>
      <c r="H601" s="113"/>
    </row>
    <row r="602" spans="2:8" x14ac:dyDescent="0.25">
      <c r="B602" s="24" t="str">
        <f>'ADMON Trans'!D55</f>
        <v>N4</v>
      </c>
      <c r="C602" s="24" t="str">
        <f>'ADMON Trans'!C55</f>
        <v>Transformador tridevanado trifásico (OLTC) lado de alta en el nivel 4 capacidad final de 51 a 60 MVA</v>
      </c>
      <c r="D602" s="438"/>
      <c r="E602" s="438"/>
      <c r="F602" s="438"/>
      <c r="G602" s="438">
        <f>'ADMON Trans'!F55</f>
        <v>23297553.235010326</v>
      </c>
      <c r="H602" s="113"/>
    </row>
    <row r="603" spans="2:8" x14ac:dyDescent="0.25">
      <c r="B603" s="24" t="str">
        <f>'ADMON Trans'!D56</f>
        <v>N4</v>
      </c>
      <c r="C603" s="24" t="str">
        <f>'ADMON Trans'!C56</f>
        <v>Transformador tridevanado trifásico (OLTC) lado de alta en el nivel 4 capacidad final mas de 60 MVA</v>
      </c>
      <c r="D603" s="438"/>
      <c r="E603" s="438"/>
      <c r="F603" s="438"/>
      <c r="G603" s="438">
        <f>'ADMON Trans'!F56</f>
        <v>29118354.597441055</v>
      </c>
      <c r="H603" s="113"/>
    </row>
    <row r="604" spans="2:8" x14ac:dyDescent="0.25">
      <c r="B604" s="24" t="str">
        <f>'ADMON Trans'!D57</f>
        <v>N3</v>
      </c>
      <c r="C604" s="24" t="str">
        <f>'ADMON Trans'!C57</f>
        <v>Transformador trifásico (NLTC) lado de alta en el nivel 3 capacidad final de 0.5 a 2.5 MVA</v>
      </c>
      <c r="D604" s="438"/>
      <c r="E604" s="438"/>
      <c r="F604" s="438"/>
      <c r="G604" s="438">
        <f>'ADMON Trans'!F57</f>
        <v>1865725.2638029577</v>
      </c>
      <c r="H604" s="113"/>
    </row>
    <row r="605" spans="2:8" x14ac:dyDescent="0.25">
      <c r="B605" s="24" t="str">
        <f>'ADMON Trans'!D58</f>
        <v>N3</v>
      </c>
      <c r="C605" s="24" t="str">
        <f>'ADMON Trans'!C58</f>
        <v>Transformador trifásico (NLTC) lado de alta en el nivel 3 capacidad final de 2.6 a 6 MVA</v>
      </c>
      <c r="D605" s="438"/>
      <c r="E605" s="438"/>
      <c r="F605" s="438"/>
      <c r="G605" s="438">
        <f>'ADMON Trans'!F58</f>
        <v>2650874.3995407512</v>
      </c>
      <c r="H605" s="113"/>
    </row>
    <row r="606" spans="2:8" x14ac:dyDescent="0.25">
      <c r="B606" s="24" t="str">
        <f>'ADMON Trans'!D59</f>
        <v>N3</v>
      </c>
      <c r="C606" s="24" t="str">
        <f>'ADMON Trans'!C59</f>
        <v>Transformador trifásico (OLTC) lado de alta en el nivel 3 capacidad final de 6.1 a 10 MVA</v>
      </c>
      <c r="D606" s="438"/>
      <c r="E606" s="438"/>
      <c r="F606" s="438"/>
      <c r="G606" s="438">
        <f>'ADMON Trans'!F59</f>
        <v>3739755.8153812094</v>
      </c>
      <c r="H606" s="113"/>
    </row>
    <row r="607" spans="2:8" x14ac:dyDescent="0.25">
      <c r="B607" s="24" t="str">
        <f>'ADMON Trans'!D60</f>
        <v>N3</v>
      </c>
      <c r="C607" s="24" t="str">
        <f>'ADMON Trans'!C60</f>
        <v>Transformador trifásico (OLTC) lado de alta en el nivel 3 capacidad final de 11 a 15 MVA</v>
      </c>
      <c r="D607" s="438"/>
      <c r="E607" s="438"/>
      <c r="F607" s="438"/>
      <c r="G607" s="438">
        <f>'ADMON Trans'!F60</f>
        <v>5001096.1981565012</v>
      </c>
      <c r="H607" s="113"/>
    </row>
    <row r="608" spans="2:8" x14ac:dyDescent="0.25">
      <c r="B608" s="24" t="str">
        <f>'ADMON Trans'!D61</f>
        <v>N3</v>
      </c>
      <c r="C608" s="24" t="str">
        <f>'ADMON Trans'!C61</f>
        <v>Transformador trifásico (OLTC) lado de alta en el nivel 3 capacidad final de 16 a 20 MVA</v>
      </c>
      <c r="D608" s="438"/>
      <c r="E608" s="438"/>
      <c r="F608" s="438"/>
      <c r="G608" s="438">
        <f>'ADMON Trans'!F61</f>
        <v>6077506.4610975077</v>
      </c>
      <c r="H608" s="113"/>
    </row>
    <row r="609" spans="2:8" x14ac:dyDescent="0.25">
      <c r="B609" s="24" t="str">
        <f>'ADMON Trans'!D62</f>
        <v>N3</v>
      </c>
      <c r="C609" s="24" t="str">
        <f>'ADMON Trans'!C62</f>
        <v>Transformador trifásico (OLTC) lado de alta en el nivel 3 capacidad final de 21 a 30 MVA</v>
      </c>
      <c r="D609" s="438"/>
      <c r="E609" s="438"/>
      <c r="F609" s="438"/>
      <c r="G609" s="438">
        <f>'ADMON Trans'!F62</f>
        <v>7400054.3721372029</v>
      </c>
      <c r="H609" s="113"/>
    </row>
    <row r="610" spans="2:8" x14ac:dyDescent="0.25">
      <c r="B610" s="24" t="str">
        <f>'ADMON Trans'!D63</f>
        <v>N3</v>
      </c>
      <c r="C610" s="24" t="str">
        <f>'ADMON Trans'!C63</f>
        <v>Transformador trifásico (OLTC) lado de alta en el nivel 3 capacidad final mayor a 31 MVA</v>
      </c>
      <c r="D610" s="438"/>
      <c r="E610" s="438"/>
      <c r="F610" s="438"/>
      <c r="G610" s="438">
        <f>'ADMON Trans'!F63</f>
        <v>8254943.1665311437</v>
      </c>
      <c r="H610" s="113"/>
    </row>
    <row r="614" spans="2:8" s="441" customFormat="1" ht="21" x14ac:dyDescent="0.35">
      <c r="B614" s="441" t="s">
        <v>2065</v>
      </c>
    </row>
    <row r="615" spans="2:8" s="113" customFormat="1" x14ac:dyDescent="0.25"/>
    <row r="616" spans="2:8" s="113" customFormat="1" ht="21" x14ac:dyDescent="0.35">
      <c r="B616" s="440" t="s">
        <v>2097</v>
      </c>
    </row>
    <row r="617" spans="2:8" s="113" customFormat="1" x14ac:dyDescent="0.25"/>
    <row r="618" spans="2:8" s="113" customFormat="1" x14ac:dyDescent="0.25">
      <c r="B618" s="24" t="s">
        <v>2092</v>
      </c>
      <c r="C618" s="431" t="s">
        <v>776</v>
      </c>
      <c r="D618" s="24" t="s">
        <v>925</v>
      </c>
      <c r="E618" s="24" t="s">
        <v>975</v>
      </c>
      <c r="F618" s="24" t="s">
        <v>976</v>
      </c>
      <c r="G618" s="24" t="s">
        <v>977</v>
      </c>
    </row>
    <row r="619" spans="2:8" s="113" customFormat="1" x14ac:dyDescent="0.25">
      <c r="B619" s="24" t="s">
        <v>1871</v>
      </c>
      <c r="C619" s="24" t="e">
        <f>#REF!</f>
        <v>#REF!</v>
      </c>
      <c r="D619" s="438" t="e">
        <f>#REF!</f>
        <v>#REF!</v>
      </c>
      <c r="E619" s="438" t="e">
        <f>#REF!</f>
        <v>#REF!</v>
      </c>
      <c r="F619" s="438" t="e">
        <f>#REF!</f>
        <v>#REF!</v>
      </c>
      <c r="G619" s="438" t="e">
        <f>#REF!</f>
        <v>#REF!</v>
      </c>
    </row>
    <row r="622" spans="2:8" ht="21" x14ac:dyDescent="0.35">
      <c r="B622" s="440" t="s">
        <v>2093</v>
      </c>
      <c r="C622" s="113"/>
      <c r="D622" s="113"/>
      <c r="E622" s="113"/>
      <c r="F622" s="113"/>
      <c r="G622" s="113"/>
    </row>
    <row r="623" spans="2:8" x14ac:dyDescent="0.25">
      <c r="B623" s="113"/>
      <c r="C623" s="113"/>
      <c r="D623" s="113"/>
      <c r="E623" s="113"/>
      <c r="F623" s="113"/>
      <c r="G623" s="113"/>
    </row>
    <row r="624" spans="2:8" x14ac:dyDescent="0.25">
      <c r="B624" s="24" t="s">
        <v>2092</v>
      </c>
      <c r="C624" s="431" t="s">
        <v>776</v>
      </c>
      <c r="D624" s="24" t="s">
        <v>925</v>
      </c>
      <c r="E624" s="24" t="s">
        <v>975</v>
      </c>
      <c r="F624" s="24" t="s">
        <v>976</v>
      </c>
      <c r="G624" s="24" t="s">
        <v>977</v>
      </c>
    </row>
    <row r="625" spans="2:7" x14ac:dyDescent="0.25">
      <c r="B625" s="24" t="e">
        <f>#REF!</f>
        <v>#REF!</v>
      </c>
      <c r="C625" s="24" t="e">
        <f>#REF!</f>
        <v>#REF!</v>
      </c>
      <c r="D625" s="438"/>
      <c r="E625" s="438"/>
      <c r="F625" s="438"/>
      <c r="G625" s="438" t="e">
        <f>#REF!</f>
        <v>#REF!</v>
      </c>
    </row>
    <row r="626" spans="2:7" x14ac:dyDescent="0.25">
      <c r="B626" s="24" t="e">
        <f>#REF!</f>
        <v>#REF!</v>
      </c>
      <c r="C626" s="24" t="e">
        <f>#REF!</f>
        <v>#REF!</v>
      </c>
      <c r="D626" s="438"/>
      <c r="E626" s="438"/>
      <c r="F626" s="438"/>
      <c r="G626" s="438" t="e">
        <f>#REF!</f>
        <v>#REF!</v>
      </c>
    </row>
    <row r="627" spans="2:7" x14ac:dyDescent="0.25">
      <c r="B627" s="24" t="e">
        <f>#REF!</f>
        <v>#REF!</v>
      </c>
      <c r="C627" s="24" t="e">
        <f>#REF!</f>
        <v>#REF!</v>
      </c>
      <c r="D627" s="438"/>
      <c r="E627" s="438"/>
      <c r="F627" s="438"/>
      <c r="G627" s="438" t="e">
        <f>#REF!</f>
        <v>#REF!</v>
      </c>
    </row>
    <row r="628" spans="2:7" x14ac:dyDescent="0.25">
      <c r="B628" s="24" t="e">
        <f>#REF!</f>
        <v>#REF!</v>
      </c>
      <c r="C628" s="24" t="e">
        <f>#REF!</f>
        <v>#REF!</v>
      </c>
      <c r="D628" s="438"/>
      <c r="E628" s="438"/>
      <c r="F628" s="438"/>
      <c r="G628" s="438" t="e">
        <f>#REF!</f>
        <v>#REF!</v>
      </c>
    </row>
    <row r="629" spans="2:7" x14ac:dyDescent="0.25">
      <c r="B629" s="24" t="e">
        <f>#REF!</f>
        <v>#REF!</v>
      </c>
      <c r="C629" s="24" t="e">
        <f>#REF!</f>
        <v>#REF!</v>
      </c>
      <c r="D629" s="438"/>
      <c r="E629" s="438"/>
      <c r="F629" s="438"/>
      <c r="G629" s="438" t="e">
        <f>#REF!</f>
        <v>#REF!</v>
      </c>
    </row>
    <row r="630" spans="2:7" x14ac:dyDescent="0.25">
      <c r="B630" s="24" t="e">
        <f>#REF!</f>
        <v>#REF!</v>
      </c>
      <c r="C630" s="24" t="e">
        <f>#REF!</f>
        <v>#REF!</v>
      </c>
      <c r="D630" s="438"/>
      <c r="E630" s="438"/>
      <c r="F630" s="438"/>
      <c r="G630" s="438" t="e">
        <f>#REF!</f>
        <v>#REF!</v>
      </c>
    </row>
    <row r="631" spans="2:7" x14ac:dyDescent="0.25">
      <c r="B631" s="24" t="e">
        <f>#REF!</f>
        <v>#REF!</v>
      </c>
      <c r="C631" s="24" t="e">
        <f>#REF!</f>
        <v>#REF!</v>
      </c>
      <c r="D631" s="438"/>
      <c r="E631" s="438"/>
      <c r="F631" s="438"/>
      <c r="G631" s="438" t="e">
        <f>#REF!</f>
        <v>#REF!</v>
      </c>
    </row>
    <row r="632" spans="2:7" x14ac:dyDescent="0.25">
      <c r="B632" s="24" t="e">
        <f>#REF!</f>
        <v>#REF!</v>
      </c>
      <c r="C632" s="24" t="e">
        <f>#REF!</f>
        <v>#REF!</v>
      </c>
      <c r="D632" s="438"/>
      <c r="E632" s="438"/>
      <c r="F632" s="438"/>
      <c r="G632" s="438" t="e">
        <f>#REF!</f>
        <v>#REF!</v>
      </c>
    </row>
    <row r="633" spans="2:7" x14ac:dyDescent="0.25">
      <c r="B633" s="24" t="e">
        <f>#REF!</f>
        <v>#REF!</v>
      </c>
      <c r="C633" s="24" t="e">
        <f>#REF!</f>
        <v>#REF!</v>
      </c>
      <c r="D633" s="438"/>
      <c r="E633" s="438"/>
      <c r="F633" s="438"/>
      <c r="G633" s="438" t="e">
        <f>#REF!</f>
        <v>#REF!</v>
      </c>
    </row>
    <row r="634" spans="2:7" x14ac:dyDescent="0.25">
      <c r="B634" s="24" t="e">
        <f>#REF!</f>
        <v>#REF!</v>
      </c>
      <c r="C634" s="24" t="e">
        <f>#REF!</f>
        <v>#REF!</v>
      </c>
      <c r="D634" s="438"/>
      <c r="E634" s="438"/>
      <c r="F634" s="438"/>
      <c r="G634" s="438" t="e">
        <f>#REF!</f>
        <v>#REF!</v>
      </c>
    </row>
    <row r="635" spans="2:7" x14ac:dyDescent="0.25">
      <c r="B635" s="24" t="e">
        <f>#REF!</f>
        <v>#REF!</v>
      </c>
      <c r="C635" s="24" t="e">
        <f>#REF!</f>
        <v>#REF!</v>
      </c>
      <c r="D635" s="438"/>
      <c r="E635" s="438"/>
      <c r="F635" s="438"/>
      <c r="G635" s="438" t="e">
        <f>#REF!</f>
        <v>#REF!</v>
      </c>
    </row>
    <row r="636" spans="2:7" x14ac:dyDescent="0.25">
      <c r="B636" s="24" t="e">
        <f>#REF!</f>
        <v>#REF!</v>
      </c>
      <c r="C636" s="24" t="e">
        <f>#REF!</f>
        <v>#REF!</v>
      </c>
      <c r="D636" s="438"/>
      <c r="E636" s="438"/>
      <c r="F636" s="438"/>
      <c r="G636" s="438" t="e">
        <f>#REF!</f>
        <v>#REF!</v>
      </c>
    </row>
    <row r="637" spans="2:7" x14ac:dyDescent="0.25">
      <c r="B637" s="24" t="e">
        <f>#REF!</f>
        <v>#REF!</v>
      </c>
      <c r="C637" s="24" t="e">
        <f>#REF!</f>
        <v>#REF!</v>
      </c>
      <c r="D637" s="438"/>
      <c r="E637" s="438"/>
      <c r="F637" s="438"/>
      <c r="G637" s="438" t="e">
        <f>#REF!</f>
        <v>#REF!</v>
      </c>
    </row>
    <row r="638" spans="2:7" x14ac:dyDescent="0.25">
      <c r="B638" s="24" t="e">
        <f>#REF!</f>
        <v>#REF!</v>
      </c>
      <c r="C638" s="24" t="e">
        <f>#REF!</f>
        <v>#REF!</v>
      </c>
      <c r="D638" s="438"/>
      <c r="E638" s="438"/>
      <c r="F638" s="438"/>
      <c r="G638" s="438" t="e">
        <f>#REF!</f>
        <v>#REF!</v>
      </c>
    </row>
    <row r="639" spans="2:7" x14ac:dyDescent="0.25">
      <c r="B639" s="24" t="e">
        <f>#REF!</f>
        <v>#REF!</v>
      </c>
      <c r="C639" s="24" t="e">
        <f>#REF!</f>
        <v>#REF!</v>
      </c>
      <c r="D639" s="438"/>
      <c r="E639" s="438"/>
      <c r="F639" s="438"/>
      <c r="G639" s="438" t="e">
        <f>#REF!</f>
        <v>#REF!</v>
      </c>
    </row>
    <row r="640" spans="2:7" x14ac:dyDescent="0.25">
      <c r="B640" s="24" t="e">
        <f>#REF!</f>
        <v>#REF!</v>
      </c>
      <c r="C640" s="24" t="e">
        <f>#REF!</f>
        <v>#REF!</v>
      </c>
      <c r="D640" s="438"/>
      <c r="E640" s="438"/>
      <c r="F640" s="438"/>
      <c r="G640" s="438" t="e">
        <f>#REF!</f>
        <v>#REF!</v>
      </c>
    </row>
    <row r="641" spans="2:7" x14ac:dyDescent="0.25">
      <c r="B641" s="24" t="e">
        <f>#REF!</f>
        <v>#REF!</v>
      </c>
      <c r="C641" s="24" t="e">
        <f>#REF!</f>
        <v>#REF!</v>
      </c>
      <c r="D641" s="438"/>
      <c r="E641" s="438"/>
      <c r="F641" s="438"/>
      <c r="G641" s="438" t="e">
        <f>#REF!</f>
        <v>#REF!</v>
      </c>
    </row>
    <row r="642" spans="2:7" x14ac:dyDescent="0.25">
      <c r="B642" s="24" t="e">
        <f>#REF!</f>
        <v>#REF!</v>
      </c>
      <c r="C642" s="24" t="e">
        <f>#REF!</f>
        <v>#REF!</v>
      </c>
      <c r="D642" s="438"/>
      <c r="E642" s="438"/>
      <c r="F642" s="438"/>
      <c r="G642" s="438" t="e">
        <f>#REF!</f>
        <v>#REF!</v>
      </c>
    </row>
    <row r="643" spans="2:7" x14ac:dyDescent="0.25">
      <c r="B643" s="24" t="e">
        <f>#REF!</f>
        <v>#REF!</v>
      </c>
      <c r="C643" s="24" t="e">
        <f>#REF!</f>
        <v>#REF!</v>
      </c>
      <c r="D643" s="438"/>
      <c r="E643" s="438"/>
      <c r="F643" s="438"/>
      <c r="G643" s="438" t="e">
        <f>#REF!</f>
        <v>#REF!</v>
      </c>
    </row>
    <row r="644" spans="2:7" x14ac:dyDescent="0.25">
      <c r="B644" s="24" t="e">
        <f>#REF!</f>
        <v>#REF!</v>
      </c>
      <c r="C644" s="24" t="e">
        <f>#REF!</f>
        <v>#REF!</v>
      </c>
      <c r="D644" s="438"/>
      <c r="E644" s="438"/>
      <c r="F644" s="438"/>
      <c r="G644" s="438" t="e">
        <f>#REF!</f>
        <v>#REF!</v>
      </c>
    </row>
    <row r="645" spans="2:7" x14ac:dyDescent="0.25">
      <c r="B645" s="24" t="e">
        <f>#REF!</f>
        <v>#REF!</v>
      </c>
      <c r="C645" s="24" t="e">
        <f>#REF!</f>
        <v>#REF!</v>
      </c>
      <c r="D645" s="438"/>
      <c r="E645" s="438"/>
      <c r="F645" s="438"/>
      <c r="G645" s="438" t="e">
        <f>#REF!</f>
        <v>#REF!</v>
      </c>
    </row>
    <row r="646" spans="2:7" x14ac:dyDescent="0.25">
      <c r="B646" s="24" t="e">
        <f>#REF!</f>
        <v>#REF!</v>
      </c>
      <c r="C646" s="24" t="e">
        <f>#REF!</f>
        <v>#REF!</v>
      </c>
      <c r="D646" s="438"/>
      <c r="E646" s="438"/>
      <c r="F646" s="438"/>
      <c r="G646" s="438" t="e">
        <f>#REF!</f>
        <v>#REF!</v>
      </c>
    </row>
    <row r="647" spans="2:7" x14ac:dyDescent="0.25">
      <c r="B647" s="24" t="e">
        <f>#REF!</f>
        <v>#REF!</v>
      </c>
      <c r="C647" s="24" t="e">
        <f>#REF!</f>
        <v>#REF!</v>
      </c>
      <c r="D647" s="438"/>
      <c r="E647" s="438"/>
      <c r="F647" s="438"/>
      <c r="G647" s="438" t="e">
        <f>#REF!</f>
        <v>#REF!</v>
      </c>
    </row>
    <row r="648" spans="2:7" x14ac:dyDescent="0.25">
      <c r="B648" s="24" t="e">
        <f>#REF!</f>
        <v>#REF!</v>
      </c>
      <c r="C648" s="24" t="e">
        <f>#REF!</f>
        <v>#REF!</v>
      </c>
      <c r="D648" s="438"/>
      <c r="E648" s="438"/>
      <c r="F648" s="438"/>
      <c r="G648" s="438" t="e">
        <f>#REF!</f>
        <v>#REF!</v>
      </c>
    </row>
    <row r="649" spans="2:7" x14ac:dyDescent="0.25">
      <c r="B649" s="24" t="e">
        <f>#REF!</f>
        <v>#REF!</v>
      </c>
      <c r="C649" s="24" t="e">
        <f>#REF!</f>
        <v>#REF!</v>
      </c>
      <c r="D649" s="438"/>
      <c r="E649" s="438"/>
      <c r="F649" s="438"/>
      <c r="G649" s="438" t="e">
        <f>#REF!</f>
        <v>#REF!</v>
      </c>
    </row>
    <row r="650" spans="2:7" x14ac:dyDescent="0.25">
      <c r="B650" s="24" t="e">
        <f>#REF!</f>
        <v>#REF!</v>
      </c>
      <c r="C650" s="24" t="e">
        <f>#REF!</f>
        <v>#REF!</v>
      </c>
      <c r="D650" s="438"/>
      <c r="E650" s="438"/>
      <c r="F650" s="438"/>
      <c r="G650" s="438" t="e">
        <f>#REF!</f>
        <v>#REF!</v>
      </c>
    </row>
    <row r="651" spans="2:7" x14ac:dyDescent="0.25">
      <c r="B651" s="24" t="e">
        <f>#REF!</f>
        <v>#REF!</v>
      </c>
      <c r="C651" s="24" t="e">
        <f>#REF!</f>
        <v>#REF!</v>
      </c>
      <c r="D651" s="438"/>
      <c r="E651" s="438"/>
      <c r="F651" s="438"/>
      <c r="G651" s="438" t="e">
        <f>#REF!</f>
        <v>#REF!</v>
      </c>
    </row>
    <row r="652" spans="2:7" x14ac:dyDescent="0.25">
      <c r="B652" s="24" t="e">
        <f>#REF!</f>
        <v>#REF!</v>
      </c>
      <c r="C652" s="24" t="e">
        <f>#REF!</f>
        <v>#REF!</v>
      </c>
      <c r="D652" s="438"/>
      <c r="E652" s="438"/>
      <c r="F652" s="438"/>
      <c r="G652" s="438" t="e">
        <f>#REF!</f>
        <v>#REF!</v>
      </c>
    </row>
    <row r="653" spans="2:7" x14ac:dyDescent="0.25">
      <c r="B653" s="24" t="e">
        <f>#REF!</f>
        <v>#REF!</v>
      </c>
      <c r="C653" s="24" t="e">
        <f>#REF!</f>
        <v>#REF!</v>
      </c>
      <c r="D653" s="438"/>
      <c r="E653" s="438"/>
      <c r="F653" s="438"/>
      <c r="G653" s="438" t="e">
        <f>#REF!</f>
        <v>#REF!</v>
      </c>
    </row>
    <row r="654" spans="2:7" x14ac:dyDescent="0.25">
      <c r="B654" s="24" t="e">
        <f>#REF!</f>
        <v>#REF!</v>
      </c>
      <c r="C654" s="24" t="e">
        <f>#REF!</f>
        <v>#REF!</v>
      </c>
      <c r="D654" s="438"/>
      <c r="E654" s="438"/>
      <c r="F654" s="438"/>
      <c r="G654" s="438" t="e">
        <f>#REF!</f>
        <v>#REF!</v>
      </c>
    </row>
    <row r="655" spans="2:7" x14ac:dyDescent="0.25">
      <c r="B655" s="24" t="e">
        <f>#REF!</f>
        <v>#REF!</v>
      </c>
      <c r="C655" s="24" t="e">
        <f>#REF!</f>
        <v>#REF!</v>
      </c>
      <c r="D655" s="438"/>
      <c r="E655" s="438"/>
      <c r="F655" s="438"/>
      <c r="G655" s="438" t="e">
        <f>#REF!</f>
        <v>#REF!</v>
      </c>
    </row>
    <row r="656" spans="2:7" x14ac:dyDescent="0.25">
      <c r="B656" s="24" t="e">
        <f>#REF!</f>
        <v>#REF!</v>
      </c>
      <c r="C656" s="24" t="e">
        <f>#REF!</f>
        <v>#REF!</v>
      </c>
      <c r="D656" s="438"/>
      <c r="E656" s="438"/>
      <c r="F656" s="438"/>
      <c r="G656" s="438" t="e">
        <f>#REF!</f>
        <v>#REF!</v>
      </c>
    </row>
    <row r="659" spans="2:7" ht="21" x14ac:dyDescent="0.35">
      <c r="B659" s="440" t="s">
        <v>2094</v>
      </c>
      <c r="C659" s="113"/>
      <c r="D659" s="113"/>
      <c r="E659" s="113"/>
      <c r="F659" s="113"/>
      <c r="G659" s="113"/>
    </row>
    <row r="660" spans="2:7" x14ac:dyDescent="0.25">
      <c r="B660" s="113"/>
      <c r="C660" s="113"/>
      <c r="D660" s="113"/>
      <c r="E660" s="113"/>
      <c r="F660" s="113"/>
      <c r="G660" s="113"/>
    </row>
    <row r="661" spans="2:7" x14ac:dyDescent="0.25">
      <c r="B661" s="24" t="s">
        <v>2092</v>
      </c>
      <c r="C661" s="431" t="s">
        <v>776</v>
      </c>
      <c r="D661" s="24" t="s">
        <v>925</v>
      </c>
      <c r="E661" s="24" t="s">
        <v>975</v>
      </c>
      <c r="F661" s="24" t="s">
        <v>976</v>
      </c>
      <c r="G661" s="24" t="s">
        <v>977</v>
      </c>
    </row>
    <row r="662" spans="2:7" x14ac:dyDescent="0.25">
      <c r="B662" s="24" t="e">
        <f>#REF!</f>
        <v>#REF!</v>
      </c>
      <c r="C662" s="24" t="e">
        <f>#REF!</f>
        <v>#REF!</v>
      </c>
      <c r="D662" s="438"/>
      <c r="E662" s="438"/>
      <c r="F662" s="438"/>
      <c r="G662" s="438" t="e">
        <f>#REF!</f>
        <v>#REF!</v>
      </c>
    </row>
    <row r="663" spans="2:7" x14ac:dyDescent="0.25">
      <c r="B663" s="24" t="e">
        <f>#REF!</f>
        <v>#REF!</v>
      </c>
      <c r="C663" s="24" t="e">
        <f>#REF!</f>
        <v>#REF!</v>
      </c>
      <c r="D663" s="438"/>
      <c r="E663" s="438"/>
      <c r="F663" s="438"/>
      <c r="G663" s="438" t="e">
        <f>#REF!</f>
        <v>#REF!</v>
      </c>
    </row>
    <row r="664" spans="2:7" x14ac:dyDescent="0.25">
      <c r="B664" s="24" t="e">
        <f>#REF!</f>
        <v>#REF!</v>
      </c>
      <c r="C664" s="24" t="e">
        <f>#REF!</f>
        <v>#REF!</v>
      </c>
      <c r="D664" s="438"/>
      <c r="E664" s="438"/>
      <c r="F664" s="438"/>
      <c r="G664" s="438" t="e">
        <f>#REF!</f>
        <v>#REF!</v>
      </c>
    </row>
    <row r="665" spans="2:7" x14ac:dyDescent="0.25">
      <c r="B665" s="24" t="e">
        <f>#REF!</f>
        <v>#REF!</v>
      </c>
      <c r="C665" s="24" t="e">
        <f>#REF!</f>
        <v>#REF!</v>
      </c>
      <c r="D665" s="438"/>
      <c r="E665" s="438"/>
      <c r="F665" s="438"/>
      <c r="G665" s="438" t="e">
        <f>#REF!</f>
        <v>#REF!</v>
      </c>
    </row>
    <row r="666" spans="2:7" x14ac:dyDescent="0.25">
      <c r="B666" s="24" t="e">
        <f>#REF!</f>
        <v>#REF!</v>
      </c>
      <c r="C666" s="24" t="e">
        <f>#REF!</f>
        <v>#REF!</v>
      </c>
      <c r="D666" s="438"/>
      <c r="E666" s="438"/>
      <c r="F666" s="438"/>
      <c r="G666" s="438" t="e">
        <f>#REF!</f>
        <v>#REF!</v>
      </c>
    </row>
    <row r="667" spans="2:7" x14ac:dyDescent="0.25">
      <c r="B667" s="24" t="e">
        <f>#REF!</f>
        <v>#REF!</v>
      </c>
      <c r="C667" s="24" t="e">
        <f>#REF!</f>
        <v>#REF!</v>
      </c>
      <c r="D667" s="438"/>
      <c r="E667" s="438"/>
      <c r="F667" s="438"/>
      <c r="G667" s="438" t="e">
        <f>#REF!</f>
        <v>#REF!</v>
      </c>
    </row>
    <row r="668" spans="2:7" x14ac:dyDescent="0.25">
      <c r="B668" s="24" t="e">
        <f>#REF!</f>
        <v>#REF!</v>
      </c>
      <c r="C668" s="24" t="e">
        <f>#REF!</f>
        <v>#REF!</v>
      </c>
      <c r="D668" s="438"/>
      <c r="E668" s="438"/>
      <c r="F668" s="438"/>
      <c r="G668" s="438" t="e">
        <f>#REF!</f>
        <v>#REF!</v>
      </c>
    </row>
    <row r="669" spans="2:7" x14ac:dyDescent="0.25">
      <c r="B669" s="24" t="e">
        <f>#REF!</f>
        <v>#REF!</v>
      </c>
      <c r="C669" s="24" t="e">
        <f>#REF!</f>
        <v>#REF!</v>
      </c>
      <c r="D669" s="438"/>
      <c r="E669" s="438"/>
      <c r="F669" s="438"/>
      <c r="G669" s="438" t="e">
        <f>#REF!</f>
        <v>#REF!</v>
      </c>
    </row>
    <row r="670" spans="2:7" x14ac:dyDescent="0.25">
      <c r="B670" s="24" t="e">
        <f>#REF!</f>
        <v>#REF!</v>
      </c>
      <c r="C670" s="24" t="e">
        <f>#REF!</f>
        <v>#REF!</v>
      </c>
      <c r="D670" s="438"/>
      <c r="E670" s="438"/>
      <c r="F670" s="438"/>
      <c r="G670" s="438" t="e">
        <f>#REF!</f>
        <v>#REF!</v>
      </c>
    </row>
    <row r="671" spans="2:7" x14ac:dyDescent="0.25">
      <c r="B671" s="24" t="e">
        <f>#REF!</f>
        <v>#REF!</v>
      </c>
      <c r="C671" s="24" t="e">
        <f>#REF!</f>
        <v>#REF!</v>
      </c>
      <c r="D671" s="438"/>
      <c r="E671" s="438"/>
      <c r="F671" s="438"/>
      <c r="G671" s="438" t="e">
        <f>#REF!</f>
        <v>#REF!</v>
      </c>
    </row>
    <row r="672" spans="2:7" x14ac:dyDescent="0.25">
      <c r="B672" s="24" t="e">
        <f>#REF!</f>
        <v>#REF!</v>
      </c>
      <c r="C672" s="24" t="e">
        <f>#REF!</f>
        <v>#REF!</v>
      </c>
      <c r="D672" s="438"/>
      <c r="E672" s="438"/>
      <c r="F672" s="438"/>
      <c r="G672" s="438" t="e">
        <f>#REF!</f>
        <v>#REF!</v>
      </c>
    </row>
    <row r="673" spans="2:7" x14ac:dyDescent="0.25">
      <c r="B673" s="24" t="e">
        <f>#REF!</f>
        <v>#REF!</v>
      </c>
      <c r="C673" s="24" t="e">
        <f>#REF!</f>
        <v>#REF!</v>
      </c>
      <c r="D673" s="438"/>
      <c r="E673" s="438"/>
      <c r="F673" s="438"/>
      <c r="G673" s="438" t="e">
        <f>#REF!</f>
        <v>#REF!</v>
      </c>
    </row>
    <row r="674" spans="2:7" x14ac:dyDescent="0.25">
      <c r="B674" s="24" t="e">
        <f>#REF!</f>
        <v>#REF!</v>
      </c>
      <c r="C674" s="24" t="e">
        <f>#REF!</f>
        <v>#REF!</v>
      </c>
      <c r="D674" s="438"/>
      <c r="E674" s="438"/>
      <c r="F674" s="438"/>
      <c r="G674" s="438" t="e">
        <f>#REF!</f>
        <v>#REF!</v>
      </c>
    </row>
    <row r="675" spans="2:7" x14ac:dyDescent="0.25">
      <c r="B675" s="24" t="e">
        <f>#REF!</f>
        <v>#REF!</v>
      </c>
      <c r="C675" s="24" t="e">
        <f>#REF!</f>
        <v>#REF!</v>
      </c>
      <c r="D675" s="438"/>
      <c r="E675" s="438"/>
      <c r="F675" s="438"/>
      <c r="G675" s="438" t="e">
        <f>#REF!</f>
        <v>#REF!</v>
      </c>
    </row>
    <row r="676" spans="2:7" x14ac:dyDescent="0.25">
      <c r="B676" s="24" t="e">
        <f>#REF!</f>
        <v>#REF!</v>
      </c>
      <c r="C676" s="24" t="e">
        <f>#REF!</f>
        <v>#REF!</v>
      </c>
      <c r="D676" s="438"/>
      <c r="E676" s="438"/>
      <c r="F676" s="438"/>
      <c r="G676" s="438" t="e">
        <f>#REF!</f>
        <v>#REF!</v>
      </c>
    </row>
    <row r="677" spans="2:7" x14ac:dyDescent="0.25">
      <c r="B677" s="24" t="e">
        <f>#REF!</f>
        <v>#REF!</v>
      </c>
      <c r="C677" s="24" t="e">
        <f>#REF!</f>
        <v>#REF!</v>
      </c>
      <c r="D677" s="438"/>
      <c r="E677" s="438"/>
      <c r="F677" s="438"/>
      <c r="G677" s="438" t="e">
        <f>#REF!</f>
        <v>#REF!</v>
      </c>
    </row>
    <row r="678" spans="2:7" x14ac:dyDescent="0.25">
      <c r="B678" s="24" t="e">
        <f>#REF!</f>
        <v>#REF!</v>
      </c>
      <c r="C678" s="24" t="e">
        <f>#REF!</f>
        <v>#REF!</v>
      </c>
      <c r="D678" s="438"/>
      <c r="E678" s="438"/>
      <c r="F678" s="438"/>
      <c r="G678" s="438" t="e">
        <f>#REF!</f>
        <v>#REF!</v>
      </c>
    </row>
    <row r="679" spans="2:7" x14ac:dyDescent="0.25">
      <c r="B679" s="24" t="e">
        <f>#REF!</f>
        <v>#REF!</v>
      </c>
      <c r="C679" s="24" t="e">
        <f>#REF!</f>
        <v>#REF!</v>
      </c>
      <c r="D679" s="438"/>
      <c r="E679" s="438"/>
      <c r="F679" s="438"/>
      <c r="G679" s="438" t="e">
        <f>#REF!</f>
        <v>#REF!</v>
      </c>
    </row>
    <row r="680" spans="2:7" x14ac:dyDescent="0.25">
      <c r="B680" s="24" t="e">
        <f>#REF!</f>
        <v>#REF!</v>
      </c>
      <c r="C680" s="24" t="e">
        <f>#REF!</f>
        <v>#REF!</v>
      </c>
      <c r="D680" s="438"/>
      <c r="E680" s="438"/>
      <c r="F680" s="438"/>
      <c r="G680" s="438" t="e">
        <f>#REF!</f>
        <v>#REF!</v>
      </c>
    </row>
    <row r="681" spans="2:7" x14ac:dyDescent="0.25">
      <c r="B681" s="24" t="e">
        <f>#REF!</f>
        <v>#REF!</v>
      </c>
      <c r="C681" s="24" t="e">
        <f>#REF!</f>
        <v>#REF!</v>
      </c>
      <c r="D681" s="438"/>
      <c r="E681" s="438"/>
      <c r="F681" s="438"/>
      <c r="G681" s="438" t="e">
        <f>#REF!</f>
        <v>#REF!</v>
      </c>
    </row>
    <row r="682" spans="2:7" x14ac:dyDescent="0.25">
      <c r="B682" s="24" t="e">
        <f>#REF!</f>
        <v>#REF!</v>
      </c>
      <c r="C682" s="24" t="e">
        <f>#REF!</f>
        <v>#REF!</v>
      </c>
      <c r="D682" s="438"/>
      <c r="E682" s="438"/>
      <c r="F682" s="438"/>
      <c r="G682" s="438" t="e">
        <f>#REF!</f>
        <v>#REF!</v>
      </c>
    </row>
    <row r="683" spans="2:7" x14ac:dyDescent="0.25">
      <c r="B683" s="24" t="e">
        <f>#REF!</f>
        <v>#REF!</v>
      </c>
      <c r="C683" s="24" t="e">
        <f>#REF!</f>
        <v>#REF!</v>
      </c>
      <c r="D683" s="438"/>
      <c r="E683" s="438"/>
      <c r="F683" s="438"/>
      <c r="G683" s="438" t="e">
        <f>#REF!</f>
        <v>#REF!</v>
      </c>
    </row>
    <row r="684" spans="2:7" x14ac:dyDescent="0.25">
      <c r="B684" s="24" t="e">
        <f>#REF!</f>
        <v>#REF!</v>
      </c>
      <c r="C684" s="24" t="e">
        <f>#REF!</f>
        <v>#REF!</v>
      </c>
      <c r="D684" s="438"/>
      <c r="E684" s="438"/>
      <c r="F684" s="438"/>
      <c r="G684" s="438" t="e">
        <f>#REF!</f>
        <v>#REF!</v>
      </c>
    </row>
    <row r="685" spans="2:7" x14ac:dyDescent="0.25">
      <c r="B685" s="24" t="e">
        <f>#REF!</f>
        <v>#REF!</v>
      </c>
      <c r="C685" s="24" t="e">
        <f>#REF!</f>
        <v>#REF!</v>
      </c>
      <c r="D685" s="438"/>
      <c r="E685" s="438"/>
      <c r="F685" s="438"/>
      <c r="G685" s="438" t="e">
        <f>#REF!</f>
        <v>#REF!</v>
      </c>
    </row>
    <row r="686" spans="2:7" x14ac:dyDescent="0.25">
      <c r="B686" s="24" t="e">
        <f>#REF!</f>
        <v>#REF!</v>
      </c>
      <c r="C686" s="24" t="e">
        <f>#REF!</f>
        <v>#REF!</v>
      </c>
      <c r="D686" s="438"/>
      <c r="E686" s="438"/>
      <c r="F686" s="438"/>
      <c r="G686" s="438" t="e">
        <f>#REF!</f>
        <v>#REF!</v>
      </c>
    </row>
    <row r="687" spans="2:7" x14ac:dyDescent="0.25">
      <c r="B687" s="24" t="e">
        <f>#REF!</f>
        <v>#REF!</v>
      </c>
      <c r="C687" s="24" t="e">
        <f>#REF!</f>
        <v>#REF!</v>
      </c>
      <c r="D687" s="438"/>
      <c r="E687" s="438"/>
      <c r="F687" s="438"/>
      <c r="G687" s="438" t="e">
        <f>#REF!</f>
        <v>#REF!</v>
      </c>
    </row>
    <row r="688" spans="2:7" x14ac:dyDescent="0.25">
      <c r="B688" s="24" t="e">
        <f>#REF!</f>
        <v>#REF!</v>
      </c>
      <c r="C688" s="24" t="e">
        <f>#REF!</f>
        <v>#REF!</v>
      </c>
      <c r="D688" s="438"/>
      <c r="E688" s="438"/>
      <c r="F688" s="438"/>
      <c r="G688" s="438" t="e">
        <f>#REF!</f>
        <v>#REF!</v>
      </c>
    </row>
    <row r="689" spans="2:7" x14ac:dyDescent="0.25">
      <c r="B689" s="24" t="e">
        <f>#REF!</f>
        <v>#REF!</v>
      </c>
      <c r="C689" s="24" t="e">
        <f>#REF!</f>
        <v>#REF!</v>
      </c>
      <c r="D689" s="438"/>
      <c r="E689" s="438"/>
      <c r="F689" s="438"/>
      <c r="G689" s="438" t="e">
        <f>#REF!</f>
        <v>#REF!</v>
      </c>
    </row>
    <row r="690" spans="2:7" x14ac:dyDescent="0.25">
      <c r="B690" s="24" t="e">
        <f>#REF!</f>
        <v>#REF!</v>
      </c>
      <c r="C690" s="24" t="e">
        <f>#REF!</f>
        <v>#REF!</v>
      </c>
      <c r="D690" s="438"/>
      <c r="E690" s="438"/>
      <c r="F690" s="438"/>
      <c r="G690" s="438" t="e">
        <f>#REF!</f>
        <v>#REF!</v>
      </c>
    </row>
    <row r="691" spans="2:7" x14ac:dyDescent="0.25">
      <c r="B691" s="24" t="e">
        <f>#REF!</f>
        <v>#REF!</v>
      </c>
      <c r="C691" s="24" t="e">
        <f>#REF!</f>
        <v>#REF!</v>
      </c>
      <c r="D691" s="438"/>
      <c r="E691" s="438"/>
      <c r="F691" s="438"/>
      <c r="G691" s="438" t="e">
        <f>#REF!</f>
        <v>#REF!</v>
      </c>
    </row>
    <row r="692" spans="2:7" x14ac:dyDescent="0.25">
      <c r="B692" s="24" t="e">
        <f>#REF!</f>
        <v>#REF!</v>
      </c>
      <c r="C692" s="24" t="e">
        <f>#REF!</f>
        <v>#REF!</v>
      </c>
      <c r="D692" s="438"/>
      <c r="E692" s="438"/>
      <c r="F692" s="438"/>
      <c r="G692" s="438" t="e">
        <f>#REF!</f>
        <v>#REF!</v>
      </c>
    </row>
    <row r="693" spans="2:7" x14ac:dyDescent="0.25">
      <c r="B693" s="24" t="e">
        <f>#REF!</f>
        <v>#REF!</v>
      </c>
      <c r="C693" s="24" t="e">
        <f>#REF!</f>
        <v>#REF!</v>
      </c>
      <c r="D693" s="438"/>
      <c r="E693" s="438"/>
      <c r="F693" s="438"/>
      <c r="G693" s="438" t="e">
        <f>#REF!</f>
        <v>#REF!</v>
      </c>
    </row>
    <row r="696" spans="2:7" ht="21" x14ac:dyDescent="0.35">
      <c r="B696" s="440" t="s">
        <v>2096</v>
      </c>
      <c r="C696" s="113"/>
      <c r="D696" s="113"/>
      <c r="E696" s="113"/>
      <c r="F696" s="113"/>
      <c r="G696" s="113"/>
    </row>
    <row r="697" spans="2:7" x14ac:dyDescent="0.25">
      <c r="B697" s="113"/>
      <c r="C697" s="113"/>
      <c r="D697" s="113"/>
      <c r="E697" s="113"/>
      <c r="F697" s="113"/>
      <c r="G697" s="113"/>
    </row>
    <row r="698" spans="2:7" x14ac:dyDescent="0.25">
      <c r="B698" s="24" t="s">
        <v>2092</v>
      </c>
      <c r="C698" s="431" t="s">
        <v>776</v>
      </c>
      <c r="D698" s="24" t="s">
        <v>925</v>
      </c>
      <c r="E698" s="24" t="s">
        <v>975</v>
      </c>
      <c r="F698" s="24" t="s">
        <v>976</v>
      </c>
      <c r="G698" s="24" t="s">
        <v>977</v>
      </c>
    </row>
    <row r="699" spans="2:7" x14ac:dyDescent="0.25">
      <c r="B699" s="24" t="e">
        <f>#REF!</f>
        <v>#REF!</v>
      </c>
      <c r="C699" s="24" t="e">
        <f>#REF!</f>
        <v>#REF!</v>
      </c>
      <c r="D699" s="438"/>
      <c r="E699" s="438"/>
      <c r="F699" s="438"/>
      <c r="G699" s="438" t="e">
        <f>#REF!</f>
        <v>#REF!</v>
      </c>
    </row>
    <row r="700" spans="2:7" x14ac:dyDescent="0.25">
      <c r="B700" s="24" t="e">
        <f>#REF!</f>
        <v>#REF!</v>
      </c>
      <c r="C700" s="24" t="e">
        <f>#REF!</f>
        <v>#REF!</v>
      </c>
      <c r="D700" s="438"/>
      <c r="E700" s="438"/>
      <c r="F700" s="438"/>
      <c r="G700" s="438" t="e">
        <f>#REF!</f>
        <v>#REF!</v>
      </c>
    </row>
    <row r="701" spans="2:7" x14ac:dyDescent="0.25">
      <c r="B701" s="24" t="e">
        <f>#REF!</f>
        <v>#REF!</v>
      </c>
      <c r="C701" s="24" t="e">
        <f>#REF!</f>
        <v>#REF!</v>
      </c>
      <c r="D701" s="438"/>
      <c r="E701" s="438"/>
      <c r="F701" s="438"/>
      <c r="G701" s="438" t="e">
        <f>#REF!</f>
        <v>#REF!</v>
      </c>
    </row>
    <row r="702" spans="2:7" x14ac:dyDescent="0.25">
      <c r="B702" s="24" t="e">
        <f>#REF!</f>
        <v>#REF!</v>
      </c>
      <c r="C702" s="24" t="e">
        <f>#REF!</f>
        <v>#REF!</v>
      </c>
      <c r="D702" s="438"/>
      <c r="E702" s="438"/>
      <c r="F702" s="438"/>
      <c r="G702" s="438" t="e">
        <f>#REF!</f>
        <v>#REF!</v>
      </c>
    </row>
    <row r="703" spans="2:7" x14ac:dyDescent="0.25">
      <c r="B703" s="24" t="e">
        <f>#REF!</f>
        <v>#REF!</v>
      </c>
      <c r="C703" s="24" t="e">
        <f>#REF!</f>
        <v>#REF!</v>
      </c>
      <c r="D703" s="438"/>
      <c r="E703" s="438"/>
      <c r="F703" s="438"/>
      <c r="G703" s="438" t="e">
        <f>#REF!</f>
        <v>#REF!</v>
      </c>
    </row>
    <row r="704" spans="2:7" x14ac:dyDescent="0.25">
      <c r="B704" s="24" t="e">
        <f>#REF!</f>
        <v>#REF!</v>
      </c>
      <c r="C704" s="24" t="e">
        <f>#REF!</f>
        <v>#REF!</v>
      </c>
      <c r="D704" s="438"/>
      <c r="E704" s="438"/>
      <c r="F704" s="438"/>
      <c r="G704" s="438" t="e">
        <f>#REF!</f>
        <v>#REF!</v>
      </c>
    </row>
    <row r="705" spans="2:7" x14ac:dyDescent="0.25">
      <c r="B705" s="24" t="e">
        <f>#REF!</f>
        <v>#REF!</v>
      </c>
      <c r="C705" s="24" t="e">
        <f>#REF!</f>
        <v>#REF!</v>
      </c>
      <c r="D705" s="438"/>
      <c r="E705" s="438"/>
      <c r="F705" s="438"/>
      <c r="G705" s="438" t="e">
        <f>#REF!</f>
        <v>#REF!</v>
      </c>
    </row>
    <row r="706" spans="2:7" x14ac:dyDescent="0.25">
      <c r="B706" s="24" t="e">
        <f>#REF!</f>
        <v>#REF!</v>
      </c>
      <c r="C706" s="24" t="e">
        <f>#REF!</f>
        <v>#REF!</v>
      </c>
      <c r="D706" s="438"/>
      <c r="E706" s="438"/>
      <c r="F706" s="438"/>
      <c r="G706" s="438" t="e">
        <f>#REF!</f>
        <v>#REF!</v>
      </c>
    </row>
    <row r="707" spans="2:7" x14ac:dyDescent="0.25">
      <c r="B707" s="24" t="e">
        <f>#REF!</f>
        <v>#REF!</v>
      </c>
      <c r="C707" s="24" t="e">
        <f>#REF!</f>
        <v>#REF!</v>
      </c>
      <c r="D707" s="438"/>
      <c r="E707" s="438"/>
      <c r="F707" s="438"/>
      <c r="G707" s="438" t="e">
        <f>#REF!</f>
        <v>#REF!</v>
      </c>
    </row>
    <row r="708" spans="2:7" x14ac:dyDescent="0.25">
      <c r="B708" s="24" t="e">
        <f>#REF!</f>
        <v>#REF!</v>
      </c>
      <c r="C708" s="24" t="e">
        <f>#REF!</f>
        <v>#REF!</v>
      </c>
      <c r="D708" s="438"/>
      <c r="E708" s="438"/>
      <c r="F708" s="438"/>
      <c r="G708" s="438" t="e">
        <f>#REF!</f>
        <v>#REF!</v>
      </c>
    </row>
    <row r="709" spans="2:7" x14ac:dyDescent="0.25">
      <c r="B709" s="24" t="e">
        <f>#REF!</f>
        <v>#REF!</v>
      </c>
      <c r="C709" s="24" t="e">
        <f>#REF!</f>
        <v>#REF!</v>
      </c>
      <c r="D709" s="438"/>
      <c r="E709" s="438"/>
      <c r="F709" s="438"/>
      <c r="G709" s="438" t="e">
        <f>#REF!</f>
        <v>#REF!</v>
      </c>
    </row>
    <row r="710" spans="2:7" x14ac:dyDescent="0.25">
      <c r="B710" s="24" t="e">
        <f>#REF!</f>
        <v>#REF!</v>
      </c>
      <c r="C710" s="24" t="e">
        <f>#REF!</f>
        <v>#REF!</v>
      </c>
      <c r="D710" s="438"/>
      <c r="E710" s="438"/>
      <c r="F710" s="438"/>
      <c r="G710" s="438" t="e">
        <f>#REF!</f>
        <v>#REF!</v>
      </c>
    </row>
    <row r="711" spans="2:7" x14ac:dyDescent="0.25">
      <c r="B711" s="24" t="e">
        <f>#REF!</f>
        <v>#REF!</v>
      </c>
      <c r="C711" s="24" t="e">
        <f>#REF!</f>
        <v>#REF!</v>
      </c>
      <c r="D711" s="438"/>
      <c r="E711" s="438"/>
      <c r="F711" s="438"/>
      <c r="G711" s="438" t="e">
        <f>#REF!</f>
        <v>#REF!</v>
      </c>
    </row>
    <row r="712" spans="2:7" x14ac:dyDescent="0.25">
      <c r="B712" s="24" t="e">
        <f>#REF!</f>
        <v>#REF!</v>
      </c>
      <c r="C712" s="24" t="e">
        <f>#REF!</f>
        <v>#REF!</v>
      </c>
      <c r="D712" s="438"/>
      <c r="E712" s="438"/>
      <c r="F712" s="438"/>
      <c r="G712" s="438" t="e">
        <f>#REF!</f>
        <v>#REF!</v>
      </c>
    </row>
    <row r="713" spans="2:7" x14ac:dyDescent="0.25">
      <c r="B713" s="24" t="e">
        <f>#REF!</f>
        <v>#REF!</v>
      </c>
      <c r="C713" s="24" t="e">
        <f>#REF!</f>
        <v>#REF!</v>
      </c>
      <c r="D713" s="438"/>
      <c r="E713" s="438"/>
      <c r="F713" s="438"/>
      <c r="G713" s="438" t="e">
        <f>#REF!</f>
        <v>#REF!</v>
      </c>
    </row>
    <row r="714" spans="2:7" x14ac:dyDescent="0.25">
      <c r="B714" s="24" t="e">
        <f>#REF!</f>
        <v>#REF!</v>
      </c>
      <c r="C714" s="24" t="e">
        <f>#REF!</f>
        <v>#REF!</v>
      </c>
      <c r="D714" s="438"/>
      <c r="E714" s="438"/>
      <c r="F714" s="438"/>
      <c r="G714" s="438" t="e">
        <f>#REF!</f>
        <v>#REF!</v>
      </c>
    </row>
    <row r="715" spans="2:7" x14ac:dyDescent="0.25">
      <c r="B715" s="24" t="e">
        <f>#REF!</f>
        <v>#REF!</v>
      </c>
      <c r="C715" s="24" t="e">
        <f>#REF!</f>
        <v>#REF!</v>
      </c>
      <c r="D715" s="438"/>
      <c r="E715" s="438"/>
      <c r="F715" s="438"/>
      <c r="G715" s="438" t="e">
        <f>#REF!</f>
        <v>#REF!</v>
      </c>
    </row>
    <row r="716" spans="2:7" x14ac:dyDescent="0.25">
      <c r="B716" s="24" t="e">
        <f>#REF!</f>
        <v>#REF!</v>
      </c>
      <c r="C716" s="24" t="e">
        <f>#REF!</f>
        <v>#REF!</v>
      </c>
      <c r="D716" s="438"/>
      <c r="E716" s="438"/>
      <c r="F716" s="438"/>
      <c r="G716" s="438" t="e">
        <f>#REF!</f>
        <v>#REF!</v>
      </c>
    </row>
    <row r="717" spans="2:7" x14ac:dyDescent="0.25">
      <c r="B717" s="24" t="e">
        <f>#REF!</f>
        <v>#REF!</v>
      </c>
      <c r="C717" s="24" t="e">
        <f>#REF!</f>
        <v>#REF!</v>
      </c>
      <c r="D717" s="438"/>
      <c r="E717" s="438"/>
      <c r="F717" s="438"/>
      <c r="G717" s="438" t="e">
        <f>#REF!</f>
        <v>#REF!</v>
      </c>
    </row>
    <row r="718" spans="2:7" x14ac:dyDescent="0.25">
      <c r="B718" s="24" t="e">
        <f>#REF!</f>
        <v>#REF!</v>
      </c>
      <c r="C718" s="24" t="e">
        <f>#REF!</f>
        <v>#REF!</v>
      </c>
      <c r="D718" s="438"/>
      <c r="E718" s="438"/>
      <c r="F718" s="438"/>
      <c r="G718" s="438" t="e">
        <f>#REF!</f>
        <v>#REF!</v>
      </c>
    </row>
    <row r="719" spans="2:7" x14ac:dyDescent="0.25">
      <c r="B719" s="24" t="e">
        <f>#REF!</f>
        <v>#REF!</v>
      </c>
      <c r="C719" s="24" t="e">
        <f>#REF!</f>
        <v>#REF!</v>
      </c>
      <c r="D719" s="438"/>
      <c r="E719" s="438"/>
      <c r="F719" s="438"/>
      <c r="G719" s="438" t="e">
        <f>#REF!</f>
        <v>#REF!</v>
      </c>
    </row>
    <row r="720" spans="2:7" x14ac:dyDescent="0.25">
      <c r="B720" s="24" t="e">
        <f>#REF!</f>
        <v>#REF!</v>
      </c>
      <c r="C720" s="24" t="e">
        <f>#REF!</f>
        <v>#REF!</v>
      </c>
      <c r="D720" s="438"/>
      <c r="E720" s="438"/>
      <c r="F720" s="438"/>
      <c r="G720" s="438" t="e">
        <f>#REF!</f>
        <v>#REF!</v>
      </c>
    </row>
    <row r="721" spans="2:7" x14ac:dyDescent="0.25">
      <c r="B721" s="24" t="e">
        <f>#REF!</f>
        <v>#REF!</v>
      </c>
      <c r="C721" s="24" t="e">
        <f>#REF!</f>
        <v>#REF!</v>
      </c>
      <c r="D721" s="438"/>
      <c r="E721" s="438"/>
      <c r="F721" s="438"/>
      <c r="G721" s="438" t="e">
        <f>#REF!</f>
        <v>#REF!</v>
      </c>
    </row>
    <row r="722" spans="2:7" x14ac:dyDescent="0.25">
      <c r="B722" s="24" t="e">
        <f>#REF!</f>
        <v>#REF!</v>
      </c>
      <c r="C722" s="24" t="e">
        <f>#REF!</f>
        <v>#REF!</v>
      </c>
      <c r="D722" s="438"/>
      <c r="E722" s="438"/>
      <c r="F722" s="438"/>
      <c r="G722" s="438" t="e">
        <f>#REF!</f>
        <v>#REF!</v>
      </c>
    </row>
    <row r="723" spans="2:7" x14ac:dyDescent="0.25">
      <c r="B723" s="24" t="e">
        <f>#REF!</f>
        <v>#REF!</v>
      </c>
      <c r="C723" s="24" t="e">
        <f>#REF!</f>
        <v>#REF!</v>
      </c>
      <c r="D723" s="438"/>
      <c r="E723" s="438"/>
      <c r="F723" s="438"/>
      <c r="G723" s="438" t="e">
        <f>#REF!</f>
        <v>#REF!</v>
      </c>
    </row>
    <row r="724" spans="2:7" x14ac:dyDescent="0.25">
      <c r="B724" s="24" t="e">
        <f>#REF!</f>
        <v>#REF!</v>
      </c>
      <c r="C724" s="24" t="e">
        <f>#REF!</f>
        <v>#REF!</v>
      </c>
      <c r="D724" s="438"/>
      <c r="E724" s="438"/>
      <c r="F724" s="438"/>
      <c r="G724" s="438" t="e">
        <f>#REF!</f>
        <v>#REF!</v>
      </c>
    </row>
    <row r="725" spans="2:7" x14ac:dyDescent="0.25">
      <c r="B725" s="24" t="e">
        <f>#REF!</f>
        <v>#REF!</v>
      </c>
      <c r="C725" s="24" t="e">
        <f>#REF!</f>
        <v>#REF!</v>
      </c>
      <c r="D725" s="438"/>
      <c r="E725" s="438"/>
      <c r="F725" s="438"/>
      <c r="G725" s="438" t="e">
        <f>#REF!</f>
        <v>#REF!</v>
      </c>
    </row>
    <row r="726" spans="2:7" x14ac:dyDescent="0.25">
      <c r="B726" s="24" t="e">
        <f>#REF!</f>
        <v>#REF!</v>
      </c>
      <c r="C726" s="24" t="e">
        <f>#REF!</f>
        <v>#REF!</v>
      </c>
      <c r="D726" s="438"/>
      <c r="E726" s="438"/>
      <c r="F726" s="438"/>
      <c r="G726" s="438" t="e">
        <f>#REF!</f>
        <v>#REF!</v>
      </c>
    </row>
    <row r="727" spans="2:7" x14ac:dyDescent="0.25">
      <c r="B727" s="24" t="e">
        <f>#REF!</f>
        <v>#REF!</v>
      </c>
      <c r="C727" s="24" t="e">
        <f>#REF!</f>
        <v>#REF!</v>
      </c>
      <c r="D727" s="438"/>
      <c r="E727" s="438"/>
      <c r="F727" s="438"/>
      <c r="G727" s="438" t="e">
        <f>#REF!</f>
        <v>#REF!</v>
      </c>
    </row>
    <row r="728" spans="2:7" x14ac:dyDescent="0.25">
      <c r="B728" s="24" t="e">
        <f>#REF!</f>
        <v>#REF!</v>
      </c>
      <c r="C728" s="24" t="e">
        <f>#REF!</f>
        <v>#REF!</v>
      </c>
      <c r="D728" s="438"/>
      <c r="E728" s="438"/>
      <c r="F728" s="438"/>
      <c r="G728" s="438" t="e">
        <f>#REF!</f>
        <v>#REF!</v>
      </c>
    </row>
    <row r="729" spans="2:7" x14ac:dyDescent="0.25">
      <c r="B729" s="24" t="e">
        <f>#REF!</f>
        <v>#REF!</v>
      </c>
      <c r="C729" s="24" t="e">
        <f>#REF!</f>
        <v>#REF!</v>
      </c>
      <c r="D729" s="438"/>
      <c r="E729" s="438"/>
      <c r="F729" s="438"/>
      <c r="G729" s="438" t="e">
        <f>#REF!</f>
        <v>#REF!</v>
      </c>
    </row>
    <row r="730" spans="2:7" x14ac:dyDescent="0.25">
      <c r="B730" s="24" t="e">
        <f>#REF!</f>
        <v>#REF!</v>
      </c>
      <c r="C730" s="24" t="e">
        <f>#REF!</f>
        <v>#REF!</v>
      </c>
      <c r="D730" s="438"/>
      <c r="E730" s="438"/>
      <c r="F730" s="438"/>
      <c r="G730" s="438" t="e">
        <f>#REF!</f>
        <v>#REF!</v>
      </c>
    </row>
    <row r="733" spans="2:7" ht="21" x14ac:dyDescent="0.35">
      <c r="B733" s="440" t="s">
        <v>2095</v>
      </c>
      <c r="C733" s="113"/>
      <c r="D733" s="113"/>
      <c r="E733" s="113"/>
      <c r="F733" s="113"/>
      <c r="G733" s="113"/>
    </row>
    <row r="734" spans="2:7" x14ac:dyDescent="0.25">
      <c r="B734" s="113"/>
      <c r="C734" s="113"/>
      <c r="D734" s="113"/>
      <c r="E734" s="113"/>
      <c r="F734" s="113"/>
      <c r="G734" s="113"/>
    </row>
    <row r="735" spans="2:7" x14ac:dyDescent="0.25">
      <c r="B735" s="24" t="s">
        <v>2092</v>
      </c>
      <c r="C735" s="431" t="s">
        <v>776</v>
      </c>
      <c r="D735" s="24" t="s">
        <v>925</v>
      </c>
      <c r="E735" s="24" t="s">
        <v>975</v>
      </c>
      <c r="F735" s="24" t="s">
        <v>976</v>
      </c>
      <c r="G735" s="24" t="s">
        <v>977</v>
      </c>
    </row>
    <row r="736" spans="2:7" x14ac:dyDescent="0.25">
      <c r="B736" s="24" t="e">
        <f>#REF!</f>
        <v>#REF!</v>
      </c>
      <c r="C736" s="24" t="e">
        <f>#REF!</f>
        <v>#REF!</v>
      </c>
      <c r="D736" s="438"/>
      <c r="E736" s="438"/>
      <c r="F736" s="438"/>
      <c r="G736" s="438" t="e">
        <f>#REF!</f>
        <v>#REF!</v>
      </c>
    </row>
    <row r="737" spans="2:7" x14ac:dyDescent="0.25">
      <c r="B737" s="24" t="e">
        <f>#REF!</f>
        <v>#REF!</v>
      </c>
      <c r="C737" s="24" t="e">
        <f>#REF!</f>
        <v>#REF!</v>
      </c>
      <c r="D737" s="438"/>
      <c r="E737" s="438"/>
      <c r="F737" s="438"/>
      <c r="G737" s="438" t="e">
        <f>#REF!</f>
        <v>#REF!</v>
      </c>
    </row>
    <row r="738" spans="2:7" x14ac:dyDescent="0.25">
      <c r="B738" s="24" t="e">
        <f>#REF!</f>
        <v>#REF!</v>
      </c>
      <c r="C738" s="24" t="e">
        <f>#REF!</f>
        <v>#REF!</v>
      </c>
      <c r="D738" s="438"/>
      <c r="E738" s="438"/>
      <c r="F738" s="438"/>
      <c r="G738" s="438" t="e">
        <f>#REF!</f>
        <v>#REF!</v>
      </c>
    </row>
    <row r="739" spans="2:7" x14ac:dyDescent="0.25">
      <c r="B739" s="24" t="e">
        <f>#REF!</f>
        <v>#REF!</v>
      </c>
      <c r="C739" s="24" t="e">
        <f>#REF!</f>
        <v>#REF!</v>
      </c>
      <c r="D739" s="438"/>
      <c r="E739" s="438"/>
      <c r="F739" s="438"/>
      <c r="G739" s="438" t="e">
        <f>#REF!</f>
        <v>#REF!</v>
      </c>
    </row>
    <row r="740" spans="2:7" x14ac:dyDescent="0.25">
      <c r="B740" s="24" t="e">
        <f>#REF!</f>
        <v>#REF!</v>
      </c>
      <c r="C740" s="24" t="e">
        <f>#REF!</f>
        <v>#REF!</v>
      </c>
      <c r="D740" s="438"/>
      <c r="E740" s="438"/>
      <c r="F740" s="438"/>
      <c r="G740" s="438" t="e">
        <f>#REF!</f>
        <v>#REF!</v>
      </c>
    </row>
    <row r="741" spans="2:7" x14ac:dyDescent="0.25">
      <c r="B741" s="24" t="e">
        <f>#REF!</f>
        <v>#REF!</v>
      </c>
      <c r="C741" s="24" t="e">
        <f>#REF!</f>
        <v>#REF!</v>
      </c>
      <c r="D741" s="438"/>
      <c r="E741" s="438"/>
      <c r="F741" s="438"/>
      <c r="G741" s="438" t="e">
        <f>#REF!</f>
        <v>#REF!</v>
      </c>
    </row>
    <row r="742" spans="2:7" x14ac:dyDescent="0.25">
      <c r="B742" s="24" t="e">
        <f>#REF!</f>
        <v>#REF!</v>
      </c>
      <c r="C742" s="24" t="e">
        <f>#REF!</f>
        <v>#REF!</v>
      </c>
      <c r="D742" s="438"/>
      <c r="E742" s="438"/>
      <c r="F742" s="438"/>
      <c r="G742" s="438" t="e">
        <f>#REF!</f>
        <v>#REF!</v>
      </c>
    </row>
    <row r="743" spans="2:7" x14ac:dyDescent="0.25">
      <c r="B743" s="24" t="e">
        <f>#REF!</f>
        <v>#REF!</v>
      </c>
      <c r="C743" s="24" t="e">
        <f>#REF!</f>
        <v>#REF!</v>
      </c>
      <c r="D743" s="438"/>
      <c r="E743" s="438"/>
      <c r="F743" s="438"/>
      <c r="G743" s="438" t="e">
        <f>#REF!</f>
        <v>#REF!</v>
      </c>
    </row>
    <row r="744" spans="2:7" x14ac:dyDescent="0.25">
      <c r="B744" s="24" t="e">
        <f>#REF!</f>
        <v>#REF!</v>
      </c>
      <c r="C744" s="24" t="e">
        <f>#REF!</f>
        <v>#REF!</v>
      </c>
      <c r="D744" s="438"/>
      <c r="E744" s="438"/>
      <c r="F744" s="438"/>
      <c r="G744" s="438" t="e">
        <f>#REF!</f>
        <v>#REF!</v>
      </c>
    </row>
    <row r="745" spans="2:7" x14ac:dyDescent="0.25">
      <c r="B745" s="24" t="e">
        <f>#REF!</f>
        <v>#REF!</v>
      </c>
      <c r="C745" s="24" t="e">
        <f>#REF!</f>
        <v>#REF!</v>
      </c>
      <c r="D745" s="438"/>
      <c r="E745" s="438"/>
      <c r="F745" s="438"/>
      <c r="G745" s="438" t="e">
        <f>#REF!</f>
        <v>#REF!</v>
      </c>
    </row>
    <row r="746" spans="2:7" x14ac:dyDescent="0.25">
      <c r="B746" s="24" t="e">
        <f>#REF!</f>
        <v>#REF!</v>
      </c>
      <c r="C746" s="24" t="e">
        <f>#REF!</f>
        <v>#REF!</v>
      </c>
      <c r="D746" s="438"/>
      <c r="E746" s="438"/>
      <c r="F746" s="438"/>
      <c r="G746" s="438" t="e">
        <f>#REF!</f>
        <v>#REF!</v>
      </c>
    </row>
    <row r="747" spans="2:7" x14ac:dyDescent="0.25">
      <c r="B747" s="24" t="e">
        <f>#REF!</f>
        <v>#REF!</v>
      </c>
      <c r="C747" s="24" t="e">
        <f>#REF!</f>
        <v>#REF!</v>
      </c>
      <c r="D747" s="438"/>
      <c r="E747" s="438"/>
      <c r="F747" s="438"/>
      <c r="G747" s="438" t="e">
        <f>#REF!</f>
        <v>#REF!</v>
      </c>
    </row>
    <row r="748" spans="2:7" x14ac:dyDescent="0.25">
      <c r="B748" s="24" t="e">
        <f>#REF!</f>
        <v>#REF!</v>
      </c>
      <c r="C748" s="24" t="e">
        <f>#REF!</f>
        <v>#REF!</v>
      </c>
      <c r="D748" s="438"/>
      <c r="E748" s="438"/>
      <c r="F748" s="438"/>
      <c r="G748" s="438" t="e">
        <f>#REF!</f>
        <v>#REF!</v>
      </c>
    </row>
    <row r="749" spans="2:7" x14ac:dyDescent="0.25">
      <c r="B749" s="24" t="e">
        <f>#REF!</f>
        <v>#REF!</v>
      </c>
      <c r="C749" s="24" t="e">
        <f>#REF!</f>
        <v>#REF!</v>
      </c>
      <c r="D749" s="438"/>
      <c r="E749" s="438"/>
      <c r="F749" s="438"/>
      <c r="G749" s="438" t="e">
        <f>#REF!</f>
        <v>#REF!</v>
      </c>
    </row>
    <row r="750" spans="2:7" x14ac:dyDescent="0.25">
      <c r="B750" s="24" t="e">
        <f>#REF!</f>
        <v>#REF!</v>
      </c>
      <c r="C750" s="24" t="e">
        <f>#REF!</f>
        <v>#REF!</v>
      </c>
      <c r="D750" s="438"/>
      <c r="E750" s="438"/>
      <c r="F750" s="438"/>
      <c r="G750" s="438" t="e">
        <f>#REF!</f>
        <v>#REF!</v>
      </c>
    </row>
    <row r="751" spans="2:7" x14ac:dyDescent="0.25">
      <c r="B751" s="24" t="e">
        <f>#REF!</f>
        <v>#REF!</v>
      </c>
      <c r="C751" s="24" t="e">
        <f>#REF!</f>
        <v>#REF!</v>
      </c>
      <c r="D751" s="438"/>
      <c r="E751" s="438"/>
      <c r="F751" s="438"/>
      <c r="G751" s="438" t="e">
        <f>#REF!</f>
        <v>#REF!</v>
      </c>
    </row>
    <row r="752" spans="2:7" x14ac:dyDescent="0.25">
      <c r="B752" s="24" t="e">
        <f>#REF!</f>
        <v>#REF!</v>
      </c>
      <c r="C752" s="24" t="e">
        <f>#REF!</f>
        <v>#REF!</v>
      </c>
      <c r="D752" s="438"/>
      <c r="E752" s="438"/>
      <c r="F752" s="438"/>
      <c r="G752" s="438" t="e">
        <f>#REF!</f>
        <v>#REF!</v>
      </c>
    </row>
    <row r="753" spans="2:7" x14ac:dyDescent="0.25">
      <c r="B753" s="24" t="e">
        <f>#REF!</f>
        <v>#REF!</v>
      </c>
      <c r="C753" s="24" t="e">
        <f>#REF!</f>
        <v>#REF!</v>
      </c>
      <c r="D753" s="438"/>
      <c r="E753" s="438"/>
      <c r="F753" s="438"/>
      <c r="G753" s="438" t="e">
        <f>#REF!</f>
        <v>#REF!</v>
      </c>
    </row>
    <row r="754" spans="2:7" x14ac:dyDescent="0.25">
      <c r="B754" s="24" t="e">
        <f>#REF!</f>
        <v>#REF!</v>
      </c>
      <c r="C754" s="24" t="e">
        <f>#REF!</f>
        <v>#REF!</v>
      </c>
      <c r="D754" s="438"/>
      <c r="E754" s="438"/>
      <c r="F754" s="438"/>
      <c r="G754" s="438" t="e">
        <f>#REF!</f>
        <v>#REF!</v>
      </c>
    </row>
    <row r="755" spans="2:7" x14ac:dyDescent="0.25">
      <c r="B755" s="24" t="e">
        <f>#REF!</f>
        <v>#REF!</v>
      </c>
      <c r="C755" s="24" t="e">
        <f>#REF!</f>
        <v>#REF!</v>
      </c>
      <c r="D755" s="438"/>
      <c r="E755" s="438"/>
      <c r="F755" s="438"/>
      <c r="G755" s="438" t="e">
        <f>#REF!</f>
        <v>#REF!</v>
      </c>
    </row>
    <row r="756" spans="2:7" x14ac:dyDescent="0.25">
      <c r="B756" s="24" t="e">
        <f>#REF!</f>
        <v>#REF!</v>
      </c>
      <c r="C756" s="24" t="e">
        <f>#REF!</f>
        <v>#REF!</v>
      </c>
      <c r="D756" s="438"/>
      <c r="E756" s="438"/>
      <c r="F756" s="438"/>
      <c r="G756" s="438" t="e">
        <f>#REF!</f>
        <v>#REF!</v>
      </c>
    </row>
    <row r="757" spans="2:7" x14ac:dyDescent="0.25">
      <c r="B757" s="24" t="e">
        <f>#REF!</f>
        <v>#REF!</v>
      </c>
      <c r="C757" s="24" t="e">
        <f>#REF!</f>
        <v>#REF!</v>
      </c>
      <c r="D757" s="438"/>
      <c r="E757" s="438"/>
      <c r="F757" s="438"/>
      <c r="G757" s="438" t="e">
        <f>#REF!</f>
        <v>#REF!</v>
      </c>
    </row>
    <row r="758" spans="2:7" x14ac:dyDescent="0.25">
      <c r="B758" s="24" t="e">
        <f>#REF!</f>
        <v>#REF!</v>
      </c>
      <c r="C758" s="24" t="e">
        <f>#REF!</f>
        <v>#REF!</v>
      </c>
      <c r="D758" s="438"/>
      <c r="E758" s="438"/>
      <c r="F758" s="438"/>
      <c r="G758" s="438" t="e">
        <f>#REF!</f>
        <v>#REF!</v>
      </c>
    </row>
    <row r="759" spans="2:7" x14ac:dyDescent="0.25">
      <c r="B759" s="24" t="e">
        <f>#REF!</f>
        <v>#REF!</v>
      </c>
      <c r="C759" s="24" t="e">
        <f>#REF!</f>
        <v>#REF!</v>
      </c>
      <c r="D759" s="438"/>
      <c r="E759" s="438"/>
      <c r="F759" s="438"/>
      <c r="G759" s="438" t="e">
        <f>#REF!</f>
        <v>#REF!</v>
      </c>
    </row>
    <row r="760" spans="2:7" x14ac:dyDescent="0.25">
      <c r="B760" s="24" t="e">
        <f>#REF!</f>
        <v>#REF!</v>
      </c>
      <c r="C760" s="24" t="e">
        <f>#REF!</f>
        <v>#REF!</v>
      </c>
      <c r="D760" s="438"/>
      <c r="E760" s="438"/>
      <c r="F760" s="438"/>
      <c r="G760" s="438" t="e">
        <f>#REF!</f>
        <v>#REF!</v>
      </c>
    </row>
    <row r="761" spans="2:7" x14ac:dyDescent="0.25">
      <c r="B761" s="24" t="e">
        <f>#REF!</f>
        <v>#REF!</v>
      </c>
      <c r="C761" s="24" t="e">
        <f>#REF!</f>
        <v>#REF!</v>
      </c>
      <c r="D761" s="438"/>
      <c r="E761" s="438"/>
      <c r="F761" s="438"/>
      <c r="G761" s="438" t="e">
        <f>#REF!</f>
        <v>#REF!</v>
      </c>
    </row>
    <row r="762" spans="2:7" x14ac:dyDescent="0.25">
      <c r="B762" s="24" t="e">
        <f>#REF!</f>
        <v>#REF!</v>
      </c>
      <c r="C762" s="24" t="e">
        <f>#REF!</f>
        <v>#REF!</v>
      </c>
      <c r="D762" s="438"/>
      <c r="E762" s="438"/>
      <c r="F762" s="438"/>
      <c r="G762" s="438" t="e">
        <f>#REF!</f>
        <v>#REF!</v>
      </c>
    </row>
    <row r="763" spans="2:7" x14ac:dyDescent="0.25">
      <c r="B763" s="24" t="e">
        <f>#REF!</f>
        <v>#REF!</v>
      </c>
      <c r="C763" s="24" t="e">
        <f>#REF!</f>
        <v>#REF!</v>
      </c>
      <c r="D763" s="438"/>
      <c r="E763" s="438"/>
      <c r="F763" s="438"/>
      <c r="G763" s="438" t="e">
        <f>#REF!</f>
        <v>#REF!</v>
      </c>
    </row>
    <row r="764" spans="2:7" x14ac:dyDescent="0.25">
      <c r="B764" s="24" t="e">
        <f>#REF!</f>
        <v>#REF!</v>
      </c>
      <c r="C764" s="24" t="e">
        <f>#REF!</f>
        <v>#REF!</v>
      </c>
      <c r="D764" s="438"/>
      <c r="E764" s="438"/>
      <c r="F764" s="438"/>
      <c r="G764" s="438" t="e">
        <f>#REF!</f>
        <v>#REF!</v>
      </c>
    </row>
    <row r="765" spans="2:7" x14ac:dyDescent="0.25">
      <c r="B765" s="24" t="e">
        <f>#REF!</f>
        <v>#REF!</v>
      </c>
      <c r="C765" s="24" t="e">
        <f>#REF!</f>
        <v>#REF!</v>
      </c>
      <c r="D765" s="438"/>
      <c r="E765" s="438"/>
      <c r="F765" s="438"/>
      <c r="G765" s="438" t="e">
        <f>#REF!</f>
        <v>#REF!</v>
      </c>
    </row>
    <row r="766" spans="2:7" x14ac:dyDescent="0.25">
      <c r="B766" s="24" t="e">
        <f>#REF!</f>
        <v>#REF!</v>
      </c>
      <c r="C766" s="24" t="e">
        <f>#REF!</f>
        <v>#REF!</v>
      </c>
      <c r="D766" s="438"/>
      <c r="E766" s="438"/>
      <c r="F766" s="438"/>
      <c r="G766" s="438" t="e">
        <f>#REF!</f>
        <v>#REF!</v>
      </c>
    </row>
    <row r="767" spans="2:7" x14ac:dyDescent="0.25">
      <c r="B767" s="24" t="e">
        <f>#REF!</f>
        <v>#REF!</v>
      </c>
      <c r="C767" s="24" t="e">
        <f>#REF!</f>
        <v>#REF!</v>
      </c>
      <c r="D767" s="438"/>
      <c r="E767" s="438"/>
      <c r="F767" s="438"/>
      <c r="G767" s="438" t="e">
        <f>#REF!</f>
        <v>#REF!</v>
      </c>
    </row>
  </sheetData>
  <autoFilter ref="B65:G6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B3:O142"/>
  <sheetViews>
    <sheetView workbookViewId="0">
      <selection activeCell="C93" sqref="C93"/>
    </sheetView>
  </sheetViews>
  <sheetFormatPr baseColWidth="10" defaultRowHeight="15" x14ac:dyDescent="0.25"/>
  <cols>
    <col min="6" max="9" width="15.5703125" style="442" bestFit="1" customWidth="1"/>
    <col min="11" max="11" width="61.28515625" customWidth="1"/>
    <col min="12" max="12" width="24" style="442" bestFit="1" customWidth="1"/>
    <col min="13" max="14" width="15.5703125" style="442" bestFit="1" customWidth="1"/>
    <col min="15" max="15" width="21.5703125" customWidth="1"/>
    <col min="16" max="116" width="61.28515625" bestFit="1" customWidth="1"/>
    <col min="117" max="117" width="12.5703125" bestFit="1" customWidth="1"/>
  </cols>
  <sheetData>
    <row r="3" spans="2:15" x14ac:dyDescent="0.25">
      <c r="B3" s="24" t="s">
        <v>2092</v>
      </c>
      <c r="C3" s="24" t="s">
        <v>2098</v>
      </c>
      <c r="D3" s="24" t="s">
        <v>2099</v>
      </c>
      <c r="E3" s="431" t="s">
        <v>776</v>
      </c>
      <c r="F3" s="438" t="s">
        <v>925</v>
      </c>
      <c r="G3" s="438" t="s">
        <v>975</v>
      </c>
      <c r="H3" s="438" t="s">
        <v>976</v>
      </c>
      <c r="I3" s="438" t="s">
        <v>977</v>
      </c>
    </row>
    <row r="4" spans="2:15" x14ac:dyDescent="0.25">
      <c r="B4" s="437">
        <v>500</v>
      </c>
      <c r="C4" s="437" t="s">
        <v>2063</v>
      </c>
      <c r="D4" s="437" t="s">
        <v>2097</v>
      </c>
      <c r="E4" s="437" t="s">
        <v>1593</v>
      </c>
      <c r="F4" s="444">
        <v>222538.28033097778</v>
      </c>
      <c r="G4" s="444">
        <v>38754516.775231808</v>
      </c>
      <c r="H4" s="444">
        <v>2844412.1650603246</v>
      </c>
      <c r="I4" s="444">
        <v>40084079.717512645</v>
      </c>
      <c r="K4" s="18" t="s">
        <v>2116</v>
      </c>
      <c r="L4" s="445" t="s">
        <v>871</v>
      </c>
    </row>
    <row r="5" spans="2:15" x14ac:dyDescent="0.25">
      <c r="B5" s="437">
        <v>500</v>
      </c>
      <c r="C5" s="437" t="s">
        <v>2063</v>
      </c>
      <c r="D5" s="437" t="s">
        <v>2097</v>
      </c>
      <c r="E5" s="437" t="s">
        <v>1598</v>
      </c>
      <c r="F5" s="444">
        <v>111269.14016548889</v>
      </c>
      <c r="G5" s="444">
        <v>9167439.8445405737</v>
      </c>
      <c r="H5" s="444">
        <v>796434.93873444106</v>
      </c>
      <c r="I5" s="444">
        <v>9555465.1501935273</v>
      </c>
      <c r="K5" s="18" t="s">
        <v>869</v>
      </c>
      <c r="L5" s="442" t="s">
        <v>2093</v>
      </c>
      <c r="M5" s="442" t="s">
        <v>2097</v>
      </c>
      <c r="N5" s="442" t="s">
        <v>870</v>
      </c>
    </row>
    <row r="6" spans="2:15" x14ac:dyDescent="0.25">
      <c r="B6" s="437">
        <v>500</v>
      </c>
      <c r="C6" s="437" t="s">
        <v>2063</v>
      </c>
      <c r="D6" s="437" t="s">
        <v>2097</v>
      </c>
      <c r="E6" s="437" t="s">
        <v>1876</v>
      </c>
      <c r="F6" s="444">
        <v>52926.41465541425</v>
      </c>
      <c r="G6" s="444">
        <v>5002028.7820468964</v>
      </c>
      <c r="H6" s="444">
        <v>525832.99876477732</v>
      </c>
      <c r="I6" s="444">
        <v>5331711.3621897763</v>
      </c>
      <c r="K6" s="19" t="s">
        <v>136</v>
      </c>
      <c r="L6" s="442">
        <v>2861619.4716933044</v>
      </c>
      <c r="M6" s="442">
        <v>6890736.4113215618</v>
      </c>
      <c r="N6" s="442">
        <v>6890736.4113215618</v>
      </c>
    </row>
    <row r="7" spans="2:15" x14ac:dyDescent="0.25">
      <c r="B7" s="437">
        <v>500</v>
      </c>
      <c r="C7" s="437" t="s">
        <v>2063</v>
      </c>
      <c r="D7" s="437" t="s">
        <v>2097</v>
      </c>
      <c r="E7" s="437" t="s">
        <v>1691</v>
      </c>
      <c r="F7" s="444">
        <v>52926.41465541425</v>
      </c>
      <c r="G7" s="444">
        <v>4226728.8154558213</v>
      </c>
      <c r="H7" s="444">
        <v>433580.94360228884</v>
      </c>
      <c r="I7" s="444">
        <v>4464159.3404362127</v>
      </c>
      <c r="K7" s="19" t="s">
        <v>1383</v>
      </c>
      <c r="M7" s="442">
        <v>2301123.047293514</v>
      </c>
      <c r="N7" s="442">
        <v>2301123.047293514</v>
      </c>
      <c r="O7" s="113"/>
    </row>
    <row r="8" spans="2:15" x14ac:dyDescent="0.25">
      <c r="B8" s="437">
        <v>500</v>
      </c>
      <c r="C8" s="437" t="s">
        <v>2063</v>
      </c>
      <c r="D8" s="437" t="s">
        <v>2097</v>
      </c>
      <c r="E8" s="437" t="s">
        <v>1690</v>
      </c>
      <c r="F8" s="444">
        <v>106771.42039594238</v>
      </c>
      <c r="G8" s="444">
        <v>3053692.2143394863</v>
      </c>
      <c r="H8" s="444">
        <v>341328.88843980047</v>
      </c>
      <c r="I8" s="444">
        <v>3252715.6898979172</v>
      </c>
      <c r="K8" s="19" t="s">
        <v>1640</v>
      </c>
      <c r="L8" s="442">
        <v>1991824.7157968688</v>
      </c>
      <c r="N8" s="442">
        <v>1991824.7157968688</v>
      </c>
      <c r="O8" s="113"/>
    </row>
    <row r="9" spans="2:15" x14ac:dyDescent="0.25">
      <c r="B9" s="437">
        <v>500</v>
      </c>
      <c r="C9" s="437" t="s">
        <v>2063</v>
      </c>
      <c r="D9" s="437" t="s">
        <v>2097</v>
      </c>
      <c r="E9" s="437" t="s">
        <v>1626</v>
      </c>
      <c r="F9" s="444">
        <v>119611.71545708731</v>
      </c>
      <c r="G9" s="444">
        <v>4611035.6334042512</v>
      </c>
      <c r="H9" s="444">
        <v>319804.43102862866</v>
      </c>
      <c r="I9" s="444">
        <v>5050451.7798899673</v>
      </c>
      <c r="K9" s="19" t="s">
        <v>1646</v>
      </c>
      <c r="L9" s="442">
        <v>4868930.3678839654</v>
      </c>
      <c r="N9" s="442">
        <v>4868930.3678839654</v>
      </c>
      <c r="O9" s="113"/>
    </row>
    <row r="10" spans="2:15" x14ac:dyDescent="0.25">
      <c r="B10" s="437">
        <v>500</v>
      </c>
      <c r="C10" s="437" t="s">
        <v>2063</v>
      </c>
      <c r="D10" s="437" t="s">
        <v>2097</v>
      </c>
      <c r="E10" s="437" t="s">
        <v>1688</v>
      </c>
      <c r="F10" s="444">
        <v>119611.71545708731</v>
      </c>
      <c r="G10" s="444">
        <v>4611035.6334042512</v>
      </c>
      <c r="H10" s="444">
        <v>158671.43533887208</v>
      </c>
      <c r="I10" s="444">
        <v>4889318.7842002111</v>
      </c>
      <c r="K10" s="19" t="s">
        <v>1634</v>
      </c>
      <c r="L10" s="442">
        <v>466532.30416845414</v>
      </c>
      <c r="N10" s="442">
        <v>466532.30416845414</v>
      </c>
      <c r="O10" s="113"/>
    </row>
    <row r="11" spans="2:15" x14ac:dyDescent="0.25">
      <c r="B11" s="437">
        <v>500</v>
      </c>
      <c r="C11" s="437" t="s">
        <v>2063</v>
      </c>
      <c r="D11" s="437" t="s">
        <v>2097</v>
      </c>
      <c r="E11" s="437" t="s">
        <v>1689</v>
      </c>
      <c r="F11" s="444">
        <v>119611.71545708731</v>
      </c>
      <c r="G11" s="444">
        <v>4611035.6334042512</v>
      </c>
      <c r="H11" s="444">
        <v>158671.43533887208</v>
      </c>
      <c r="I11" s="444">
        <v>4889318.7842002111</v>
      </c>
      <c r="K11" s="19" t="s">
        <v>1661</v>
      </c>
      <c r="M11" s="442">
        <v>1488014.8518570978</v>
      </c>
      <c r="N11" s="442">
        <v>1488014.8518570978</v>
      </c>
      <c r="O11" s="113"/>
    </row>
    <row r="12" spans="2:15" x14ac:dyDescent="0.25">
      <c r="B12" s="437">
        <v>500</v>
      </c>
      <c r="C12" s="437" t="s">
        <v>2063</v>
      </c>
      <c r="D12" s="437" t="s">
        <v>2097</v>
      </c>
      <c r="E12" s="437" t="s">
        <v>1687</v>
      </c>
      <c r="F12" s="444">
        <v>100508.95351912983</v>
      </c>
      <c r="G12" s="444">
        <v>2024258.7872117872</v>
      </c>
      <c r="H12" s="444">
        <v>341328.88843980047</v>
      </c>
      <c r="I12" s="444">
        <v>2466096.6291707177</v>
      </c>
      <c r="K12" s="19" t="s">
        <v>1687</v>
      </c>
      <c r="L12" s="442">
        <v>841474.3654160467</v>
      </c>
      <c r="M12" s="442">
        <v>2466096.6291707177</v>
      </c>
      <c r="N12" s="442">
        <v>2466096.6291707177</v>
      </c>
      <c r="O12" s="113"/>
    </row>
    <row r="13" spans="2:15" x14ac:dyDescent="0.25">
      <c r="B13" s="437">
        <v>500</v>
      </c>
      <c r="C13" s="437" t="s">
        <v>2063</v>
      </c>
      <c r="D13" s="437" t="s">
        <v>2097</v>
      </c>
      <c r="E13" s="437" t="s">
        <v>1709</v>
      </c>
      <c r="F13" s="444">
        <v>81480</v>
      </c>
      <c r="G13" s="444">
        <v>1904758.9209538423</v>
      </c>
      <c r="H13" s="444">
        <v>341328.88843980047</v>
      </c>
      <c r="I13" s="444">
        <v>2327567.8093936429</v>
      </c>
      <c r="K13" s="19" t="s">
        <v>1907</v>
      </c>
      <c r="M13" s="442">
        <v>3010553.6565703228</v>
      </c>
      <c r="N13" s="442">
        <v>3010553.6565703228</v>
      </c>
      <c r="O13" s="113"/>
    </row>
    <row r="14" spans="2:15" x14ac:dyDescent="0.25">
      <c r="B14" s="437">
        <v>500</v>
      </c>
      <c r="C14" s="437" t="s">
        <v>2063</v>
      </c>
      <c r="D14" s="437" t="s">
        <v>2097</v>
      </c>
      <c r="E14" s="437" t="s">
        <v>136</v>
      </c>
      <c r="F14" s="444">
        <v>208268.80370275071</v>
      </c>
      <c r="G14" s="444">
        <v>4293164.0899778474</v>
      </c>
      <c r="H14" s="444">
        <v>2389303.5176409632</v>
      </c>
      <c r="I14" s="444">
        <v>6890736.4113215618</v>
      </c>
      <c r="K14" s="19" t="s">
        <v>1629</v>
      </c>
      <c r="M14" s="442">
        <v>1368439.174602509</v>
      </c>
      <c r="N14" s="442">
        <v>1368439.174602509</v>
      </c>
      <c r="O14" s="113"/>
    </row>
    <row r="15" spans="2:15" x14ac:dyDescent="0.25">
      <c r="B15" s="437">
        <v>230</v>
      </c>
      <c r="C15" s="437" t="s">
        <v>2063</v>
      </c>
      <c r="D15" s="437" t="s">
        <v>2097</v>
      </c>
      <c r="E15" s="437" t="s">
        <v>1659</v>
      </c>
      <c r="F15" s="444">
        <v>50254.476759564917</v>
      </c>
      <c r="G15" s="444">
        <v>2274544.1476826835</v>
      </c>
      <c r="H15" s="444">
        <v>273678.40344738448</v>
      </c>
      <c r="I15" s="444">
        <v>2598477.0278896331</v>
      </c>
      <c r="K15" s="19" t="s">
        <v>1628</v>
      </c>
      <c r="M15" s="442">
        <v>2064271.9505802172</v>
      </c>
      <c r="N15" s="442">
        <v>2064271.9505802172</v>
      </c>
      <c r="O15" s="113"/>
    </row>
    <row r="16" spans="2:15" x14ac:dyDescent="0.25">
      <c r="B16" s="437">
        <v>230</v>
      </c>
      <c r="C16" s="437" t="s">
        <v>2063</v>
      </c>
      <c r="D16" s="437" t="s">
        <v>2097</v>
      </c>
      <c r="E16" s="437" t="s">
        <v>1658</v>
      </c>
      <c r="F16" s="444">
        <v>77176.979629828973</v>
      </c>
      <c r="G16" s="444">
        <v>2106765.027439978</v>
      </c>
      <c r="H16" s="444">
        <v>255996.3416892603</v>
      </c>
      <c r="I16" s="444">
        <v>2439938.3487590672</v>
      </c>
      <c r="K16" s="19" t="s">
        <v>1626</v>
      </c>
      <c r="M16" s="442">
        <v>5050451.7798899673</v>
      </c>
      <c r="N16" s="442">
        <v>5050451.7798899673</v>
      </c>
      <c r="O16" s="113"/>
    </row>
    <row r="17" spans="2:15" x14ac:dyDescent="0.25">
      <c r="B17" s="437">
        <v>230</v>
      </c>
      <c r="C17" s="437" t="s">
        <v>2063</v>
      </c>
      <c r="D17" s="437" t="s">
        <v>2097</v>
      </c>
      <c r="E17" s="437" t="s">
        <v>1707</v>
      </c>
      <c r="F17" s="444">
        <v>59805.857728543655</v>
      </c>
      <c r="G17" s="444">
        <v>2618050.3470354462</v>
      </c>
      <c r="H17" s="444">
        <v>319804.43102862866</v>
      </c>
      <c r="I17" s="444">
        <v>2997660.6357926186</v>
      </c>
      <c r="K17" s="19" t="s">
        <v>1912</v>
      </c>
      <c r="M17" s="442">
        <v>2301123.047293514</v>
      </c>
      <c r="N17" s="442">
        <v>2301123.047293514</v>
      </c>
      <c r="O17" s="113"/>
    </row>
    <row r="18" spans="2:15" x14ac:dyDescent="0.25">
      <c r="B18" s="437">
        <v>230</v>
      </c>
      <c r="C18" s="437" t="s">
        <v>2063</v>
      </c>
      <c r="D18" s="437" t="s">
        <v>2097</v>
      </c>
      <c r="E18" s="437" t="s">
        <v>1706</v>
      </c>
      <c r="F18" s="444">
        <v>50254.476759564917</v>
      </c>
      <c r="G18" s="444">
        <v>1147520.2536230439</v>
      </c>
      <c r="H18" s="444">
        <v>170664.44421990024</v>
      </c>
      <c r="I18" s="444">
        <v>1368439.174602509</v>
      </c>
      <c r="K18" s="19" t="s">
        <v>1911</v>
      </c>
      <c r="M18" s="442">
        <v>2694074.4474301632</v>
      </c>
      <c r="N18" s="442">
        <v>2694074.4474301632</v>
      </c>
      <c r="O18" s="113"/>
    </row>
    <row r="19" spans="2:15" x14ac:dyDescent="0.25">
      <c r="B19" s="437">
        <v>230</v>
      </c>
      <c r="C19" s="437" t="s">
        <v>2063</v>
      </c>
      <c r="D19" s="437" t="s">
        <v>2097</v>
      </c>
      <c r="E19" s="437" t="s">
        <v>1628</v>
      </c>
      <c r="F19" s="444">
        <v>59805.857728543655</v>
      </c>
      <c r="G19" s="444">
        <v>1684661.6618230448</v>
      </c>
      <c r="H19" s="444">
        <v>319804.43102862866</v>
      </c>
      <c r="I19" s="444">
        <v>2064271.9505802172</v>
      </c>
      <c r="K19" s="19" t="s">
        <v>1298</v>
      </c>
      <c r="L19" s="442">
        <v>2230049.2231853711</v>
      </c>
      <c r="N19" s="442">
        <v>2230049.2231853711</v>
      </c>
      <c r="O19" s="113"/>
    </row>
    <row r="20" spans="2:15" x14ac:dyDescent="0.25">
      <c r="B20" s="437">
        <v>230</v>
      </c>
      <c r="C20" s="437" t="s">
        <v>2063</v>
      </c>
      <c r="D20" s="437" t="s">
        <v>2097</v>
      </c>
      <c r="E20" s="437" t="s">
        <v>1657</v>
      </c>
      <c r="F20" s="444">
        <v>50254.476759564917</v>
      </c>
      <c r="G20" s="444">
        <v>2922463.352143853</v>
      </c>
      <c r="H20" s="444">
        <v>319804.43102862866</v>
      </c>
      <c r="I20" s="444">
        <v>3292522.2599320468</v>
      </c>
      <c r="K20" s="19" t="s">
        <v>1738</v>
      </c>
      <c r="L20" s="442">
        <v>10370091.622128638</v>
      </c>
      <c r="N20" s="442">
        <v>10370091.622128638</v>
      </c>
      <c r="O20" s="113"/>
    </row>
    <row r="21" spans="2:15" x14ac:dyDescent="0.25">
      <c r="B21" s="437">
        <v>230</v>
      </c>
      <c r="C21" s="437" t="s">
        <v>2063</v>
      </c>
      <c r="D21" s="437" t="s">
        <v>2097</v>
      </c>
      <c r="E21" s="437" t="s">
        <v>1661</v>
      </c>
      <c r="F21" s="444">
        <v>50254.476759564917</v>
      </c>
      <c r="G21" s="444">
        <v>1267095.9308776327</v>
      </c>
      <c r="H21" s="444">
        <v>170664.44421990024</v>
      </c>
      <c r="I21" s="444">
        <v>1488014.8518570978</v>
      </c>
      <c r="K21" s="19" t="s">
        <v>1739</v>
      </c>
      <c r="L21" s="442">
        <v>11487454.415175483</v>
      </c>
      <c r="N21" s="442">
        <v>11487454.415175483</v>
      </c>
      <c r="O21" s="113"/>
    </row>
    <row r="22" spans="2:15" x14ac:dyDescent="0.25">
      <c r="B22" s="437">
        <v>230</v>
      </c>
      <c r="C22" s="437" t="s">
        <v>2063</v>
      </c>
      <c r="D22" s="437" t="s">
        <v>2097</v>
      </c>
      <c r="E22" s="437" t="s">
        <v>1629</v>
      </c>
      <c r="F22" s="444">
        <v>50254.476759564917</v>
      </c>
      <c r="G22" s="444">
        <v>1147520.2536230439</v>
      </c>
      <c r="H22" s="444">
        <v>170664.44421990024</v>
      </c>
      <c r="I22" s="444">
        <v>1368439.174602509</v>
      </c>
      <c r="K22" s="19" t="s">
        <v>1736</v>
      </c>
      <c r="L22" s="442">
        <v>9526042.9667657614</v>
      </c>
      <c r="N22" s="442">
        <v>9526042.9667657614</v>
      </c>
      <c r="O22" s="113"/>
    </row>
    <row r="23" spans="2:15" x14ac:dyDescent="0.25">
      <c r="B23" s="437">
        <v>230</v>
      </c>
      <c r="C23" s="437" t="s">
        <v>2063</v>
      </c>
      <c r="D23" s="437" t="s">
        <v>2097</v>
      </c>
      <c r="E23" s="437" t="s">
        <v>1708</v>
      </c>
      <c r="F23" s="444">
        <v>36070</v>
      </c>
      <c r="G23" s="444">
        <v>2618050.3470354462</v>
      </c>
      <c r="H23" s="444">
        <v>319804.43102862866</v>
      </c>
      <c r="I23" s="444">
        <v>2973924.7780640749</v>
      </c>
      <c r="K23" s="19" t="s">
        <v>1182</v>
      </c>
      <c r="L23" s="442">
        <v>9361971.4713224806</v>
      </c>
      <c r="N23" s="442">
        <v>9361971.4713224806</v>
      </c>
      <c r="O23" s="113"/>
    </row>
    <row r="24" spans="2:15" x14ac:dyDescent="0.25">
      <c r="B24" s="437">
        <v>230</v>
      </c>
      <c r="C24" s="437" t="s">
        <v>2063</v>
      </c>
      <c r="D24" s="437" t="s">
        <v>2097</v>
      </c>
      <c r="E24" s="437" t="s">
        <v>1875</v>
      </c>
      <c r="F24" s="444">
        <v>50254.476759564917</v>
      </c>
      <c r="G24" s="444">
        <v>2913947.1930813077</v>
      </c>
      <c r="H24" s="444">
        <v>273678.40344738448</v>
      </c>
      <c r="I24" s="444">
        <v>3237880.0732882572</v>
      </c>
      <c r="K24" s="19" t="s">
        <v>1305</v>
      </c>
      <c r="L24" s="442">
        <v>2223074.3902728586</v>
      </c>
      <c r="N24" s="442">
        <v>2223074.3902728586</v>
      </c>
      <c r="O24" s="113"/>
    </row>
    <row r="25" spans="2:15" x14ac:dyDescent="0.25">
      <c r="B25" s="437">
        <v>230</v>
      </c>
      <c r="C25" s="437" t="s">
        <v>2063</v>
      </c>
      <c r="D25" s="437" t="s">
        <v>2097</v>
      </c>
      <c r="E25" s="437" t="s">
        <v>136</v>
      </c>
      <c r="F25" s="444">
        <v>208268.80370275071</v>
      </c>
      <c r="G25" s="444">
        <v>4293164.0899778474</v>
      </c>
      <c r="H25" s="444">
        <v>2389303.5176409632</v>
      </c>
      <c r="I25" s="444">
        <v>6890736.4113215618</v>
      </c>
      <c r="K25" s="19" t="s">
        <v>1306</v>
      </c>
      <c r="L25" s="442">
        <v>1379011.9622875405</v>
      </c>
      <c r="N25" s="442">
        <v>1379011.9622875405</v>
      </c>
      <c r="O25" s="113"/>
    </row>
    <row r="26" spans="2:15" x14ac:dyDescent="0.25">
      <c r="B26" s="437" t="s">
        <v>1871</v>
      </c>
      <c r="C26" s="437" t="s">
        <v>2063</v>
      </c>
      <c r="D26" s="437" t="s">
        <v>2097</v>
      </c>
      <c r="E26" s="437" t="s">
        <v>1902</v>
      </c>
      <c r="F26" s="444">
        <v>13461.251435132031</v>
      </c>
      <c r="G26" s="444">
        <v>197272.10108051589</v>
      </c>
      <c r="H26" s="444">
        <v>25676.610683987055</v>
      </c>
      <c r="I26" s="444">
        <v>236409.96319963498</v>
      </c>
      <c r="K26" s="19" t="s">
        <v>1171</v>
      </c>
      <c r="L26" s="442">
        <v>655808.08136927185</v>
      </c>
      <c r="N26" s="442">
        <v>655808.08136927185</v>
      </c>
      <c r="O26" s="113"/>
    </row>
    <row r="27" spans="2:15" x14ac:dyDescent="0.25">
      <c r="B27" s="437" t="s">
        <v>1871</v>
      </c>
      <c r="C27" s="437" t="s">
        <v>2063</v>
      </c>
      <c r="D27" s="437" t="s">
        <v>2097</v>
      </c>
      <c r="E27" s="437" t="s">
        <v>1903</v>
      </c>
      <c r="F27" s="444">
        <v>17592.000964408726</v>
      </c>
      <c r="G27" s="444">
        <v>30663.192707908565</v>
      </c>
      <c r="H27" s="444">
        <v>1137.7618793307013</v>
      </c>
      <c r="I27" s="444">
        <v>49392.955551647996</v>
      </c>
      <c r="K27" s="19" t="s">
        <v>1598</v>
      </c>
      <c r="M27" s="442">
        <v>9555465.1501935273</v>
      </c>
      <c r="N27" s="442">
        <v>9555465.1501935273</v>
      </c>
      <c r="O27" s="113"/>
    </row>
    <row r="28" spans="2:15" x14ac:dyDescent="0.25">
      <c r="B28" s="437" t="s">
        <v>1871</v>
      </c>
      <c r="C28" s="437" t="s">
        <v>2063</v>
      </c>
      <c r="D28" s="437" t="s">
        <v>2097</v>
      </c>
      <c r="E28" s="437" t="s">
        <v>65</v>
      </c>
      <c r="F28" s="444">
        <v>69211.933713207298</v>
      </c>
      <c r="G28" s="444">
        <v>1341779.1261583571</v>
      </c>
      <c r="H28" s="444">
        <v>87331.100208866817</v>
      </c>
      <c r="I28" s="444">
        <v>1498322.1600804313</v>
      </c>
      <c r="K28" s="19" t="s">
        <v>1593</v>
      </c>
      <c r="M28" s="442">
        <v>40084079.717512645</v>
      </c>
      <c r="N28" s="442">
        <v>40084079.717512645</v>
      </c>
      <c r="O28" s="113"/>
    </row>
    <row r="29" spans="2:15" x14ac:dyDescent="0.25">
      <c r="B29" s="437" t="s">
        <v>1871</v>
      </c>
      <c r="C29" s="437" t="s">
        <v>2063</v>
      </c>
      <c r="D29" s="437" t="s">
        <v>2097</v>
      </c>
      <c r="E29" s="437" t="s">
        <v>1159</v>
      </c>
      <c r="F29" s="444">
        <v>59145.527299822847</v>
      </c>
      <c r="G29" s="444">
        <v>1521086.1895507236</v>
      </c>
      <c r="H29" s="444">
        <v>114494.37569450098</v>
      </c>
      <c r="I29" s="444">
        <v>1694726.0925450474</v>
      </c>
      <c r="K29" s="19" t="s">
        <v>1904</v>
      </c>
      <c r="M29" s="442">
        <v>3859671.5567776691</v>
      </c>
      <c r="N29" s="442">
        <v>3859671.5567776691</v>
      </c>
      <c r="O29" s="113"/>
    </row>
    <row r="30" spans="2:15" x14ac:dyDescent="0.25">
      <c r="B30" s="437" t="s">
        <v>1871</v>
      </c>
      <c r="C30" s="437" t="s">
        <v>2063</v>
      </c>
      <c r="D30" s="437" t="s">
        <v>2097</v>
      </c>
      <c r="E30" s="437" t="s">
        <v>115</v>
      </c>
      <c r="F30" s="444">
        <v>44162.968917111095</v>
      </c>
      <c r="G30" s="444">
        <v>1853881.2250743872</v>
      </c>
      <c r="H30" s="444">
        <v>1251539.6904667218</v>
      </c>
      <c r="I30" s="444">
        <v>3345995.8607565816</v>
      </c>
      <c r="K30" s="19" t="s">
        <v>1902</v>
      </c>
      <c r="M30" s="442">
        <v>236409.96319963498</v>
      </c>
      <c r="N30" s="442">
        <v>236409.96319963498</v>
      </c>
      <c r="O30" s="113"/>
    </row>
    <row r="31" spans="2:15" x14ac:dyDescent="0.25">
      <c r="B31" s="437" t="s">
        <v>1871</v>
      </c>
      <c r="C31" s="437" t="s">
        <v>2063</v>
      </c>
      <c r="D31" s="437" t="s">
        <v>2097</v>
      </c>
      <c r="E31" s="437" t="s">
        <v>1166</v>
      </c>
      <c r="F31" s="444">
        <v>44162.968917111095</v>
      </c>
      <c r="G31" s="444">
        <v>1853881.2250743872</v>
      </c>
      <c r="H31" s="444">
        <v>1251539.6904667218</v>
      </c>
      <c r="I31" s="444">
        <v>3345995.8607565816</v>
      </c>
      <c r="K31" s="19" t="s">
        <v>1318</v>
      </c>
      <c r="L31" s="442">
        <v>472507.12425616529</v>
      </c>
      <c r="N31" s="442">
        <v>472507.12425616529</v>
      </c>
      <c r="O31" s="113"/>
    </row>
    <row r="32" spans="2:15" x14ac:dyDescent="0.25">
      <c r="B32" s="437" t="s">
        <v>1871</v>
      </c>
      <c r="C32" s="437" t="s">
        <v>2063</v>
      </c>
      <c r="D32" s="437" t="s">
        <v>2097</v>
      </c>
      <c r="E32" s="437" t="s">
        <v>919</v>
      </c>
      <c r="F32" s="444">
        <v>44162.968917111095</v>
      </c>
      <c r="G32" s="444">
        <v>1509223.9213903414</v>
      </c>
      <c r="H32" s="444">
        <v>113530.52033473476</v>
      </c>
      <c r="I32" s="444">
        <v>1666917.4106421873</v>
      </c>
      <c r="K32" s="19" t="s">
        <v>1686</v>
      </c>
      <c r="L32" s="442">
        <v>2714869.0454472983</v>
      </c>
      <c r="N32" s="442">
        <v>2714869.0454472983</v>
      </c>
      <c r="O32" s="113"/>
    </row>
    <row r="33" spans="2:15" x14ac:dyDescent="0.25">
      <c r="B33" s="437" t="s">
        <v>1871</v>
      </c>
      <c r="C33" s="437" t="s">
        <v>2063</v>
      </c>
      <c r="D33" s="437" t="s">
        <v>2097</v>
      </c>
      <c r="E33" s="437" t="s">
        <v>1161</v>
      </c>
      <c r="F33" s="444">
        <v>59145.527299822847</v>
      </c>
      <c r="G33" s="444">
        <v>1579591.5646389846</v>
      </c>
      <c r="H33" s="444">
        <v>0.90111111111111108</v>
      </c>
      <c r="I33" s="444">
        <v>1638737.9930499184</v>
      </c>
      <c r="K33" s="19" t="s">
        <v>1311</v>
      </c>
      <c r="L33" s="442">
        <v>1008960.1482654565</v>
      </c>
      <c r="N33" s="442">
        <v>1008960.1482654565</v>
      </c>
      <c r="O33" s="113"/>
    </row>
    <row r="34" spans="2:15" x14ac:dyDescent="0.25">
      <c r="B34" s="437" t="s">
        <v>1871</v>
      </c>
      <c r="C34" s="437" t="s">
        <v>2063</v>
      </c>
      <c r="D34" s="437" t="s">
        <v>2097</v>
      </c>
      <c r="E34" s="437" t="s">
        <v>917</v>
      </c>
      <c r="F34" s="444">
        <v>38232.133465178063</v>
      </c>
      <c r="G34" s="444">
        <v>5787877.7484257668</v>
      </c>
      <c r="H34" s="444">
        <v>174764.81412844232</v>
      </c>
      <c r="I34" s="444">
        <v>6000874.6960193878</v>
      </c>
      <c r="K34" s="19" t="s">
        <v>1706</v>
      </c>
      <c r="M34" s="442">
        <v>1368439.174602509</v>
      </c>
      <c r="N34" s="442">
        <v>1368439.174602509</v>
      </c>
      <c r="O34" s="113"/>
    </row>
    <row r="35" spans="2:15" x14ac:dyDescent="0.25">
      <c r="B35" s="437" t="s">
        <v>1871</v>
      </c>
      <c r="C35" s="437" t="s">
        <v>2063</v>
      </c>
      <c r="D35" s="437" t="s">
        <v>2097</v>
      </c>
      <c r="E35" s="437" t="s">
        <v>918</v>
      </c>
      <c r="F35" s="444">
        <v>190686.90060062456</v>
      </c>
      <c r="G35" s="444">
        <v>8588805.9922331702</v>
      </c>
      <c r="H35" s="444">
        <v>696498.09226585762</v>
      </c>
      <c r="I35" s="444">
        <v>9475990.9850996528</v>
      </c>
      <c r="K35" s="19" t="s">
        <v>1709</v>
      </c>
      <c r="L35" s="442">
        <v>3246866.5801775069</v>
      </c>
      <c r="M35" s="442">
        <v>2327567.8093936429</v>
      </c>
      <c r="N35" s="442">
        <v>3246866.5801775069</v>
      </c>
      <c r="O35" s="113"/>
    </row>
    <row r="36" spans="2:15" x14ac:dyDescent="0.25">
      <c r="B36" s="437" t="s">
        <v>1871</v>
      </c>
      <c r="C36" s="437" t="s">
        <v>2063</v>
      </c>
      <c r="D36" s="437" t="s">
        <v>2097</v>
      </c>
      <c r="E36" s="437" t="s">
        <v>1911</v>
      </c>
      <c r="F36" s="444">
        <v>60081.937198742336</v>
      </c>
      <c r="G36" s="444">
        <v>2390038.6547311121</v>
      </c>
      <c r="H36" s="444">
        <v>243953.85550030862</v>
      </c>
      <c r="I36" s="444">
        <v>2694074.4474301632</v>
      </c>
      <c r="K36" s="19" t="s">
        <v>1382</v>
      </c>
      <c r="M36" s="442">
        <v>2301123.047293514</v>
      </c>
      <c r="N36" s="442">
        <v>2301123.047293514</v>
      </c>
      <c r="O36" s="113"/>
    </row>
    <row r="37" spans="2:15" x14ac:dyDescent="0.25">
      <c r="B37" s="437" t="s">
        <v>1872</v>
      </c>
      <c r="C37" s="437" t="s">
        <v>2063</v>
      </c>
      <c r="D37" s="437" t="s">
        <v>2097</v>
      </c>
      <c r="E37" s="437" t="s">
        <v>1904</v>
      </c>
      <c r="F37" s="444">
        <v>206864.18885437149</v>
      </c>
      <c r="G37" s="444">
        <v>2401267.6774565754</v>
      </c>
      <c r="H37" s="444">
        <v>1251539.6904667218</v>
      </c>
      <c r="I37" s="444">
        <v>3859671.5567776691</v>
      </c>
      <c r="K37" s="19" t="s">
        <v>1296</v>
      </c>
      <c r="L37" s="442">
        <v>281057.08122904581</v>
      </c>
      <c r="M37" s="442">
        <v>3075452.0951205571</v>
      </c>
      <c r="N37" s="442">
        <v>3075452.0951205571</v>
      </c>
      <c r="O37" s="113"/>
    </row>
    <row r="38" spans="2:15" x14ac:dyDescent="0.25">
      <c r="B38" s="437" t="s">
        <v>1872</v>
      </c>
      <c r="C38" s="437" t="s">
        <v>2063</v>
      </c>
      <c r="D38" s="437" t="s">
        <v>2097</v>
      </c>
      <c r="E38" s="437" t="s">
        <v>1290</v>
      </c>
      <c r="F38" s="444">
        <v>206864.18885437149</v>
      </c>
      <c r="G38" s="444">
        <v>1685736.4957892993</v>
      </c>
      <c r="H38" s="444">
        <v>1251539.6904667218</v>
      </c>
      <c r="I38" s="444">
        <v>3144140.3751103925</v>
      </c>
      <c r="K38" s="19" t="s">
        <v>65</v>
      </c>
      <c r="L38" s="442">
        <v>1841755.75</v>
      </c>
      <c r="M38" s="442">
        <v>1498322.1600804313</v>
      </c>
      <c r="N38" s="442">
        <v>1841755.75</v>
      </c>
      <c r="O38" s="113"/>
    </row>
    <row r="39" spans="2:15" x14ac:dyDescent="0.25">
      <c r="B39" s="437" t="s">
        <v>1872</v>
      </c>
      <c r="C39" s="437" t="s">
        <v>2063</v>
      </c>
      <c r="D39" s="437" t="s">
        <v>2097</v>
      </c>
      <c r="E39" s="437" t="s">
        <v>1291</v>
      </c>
      <c r="F39" s="444">
        <v>102376.21154116275</v>
      </c>
      <c r="G39" s="444">
        <v>3043062.9122601389</v>
      </c>
      <c r="H39" s="444">
        <v>1479092.7156140422</v>
      </c>
      <c r="I39" s="444">
        <v>4624531.8394153435</v>
      </c>
      <c r="K39" s="19" t="s">
        <v>1647</v>
      </c>
      <c r="L39" s="442">
        <v>6940945.8384991642</v>
      </c>
      <c r="N39" s="442">
        <v>6940945.8384991642</v>
      </c>
      <c r="O39" s="113"/>
    </row>
    <row r="40" spans="2:15" x14ac:dyDescent="0.25">
      <c r="B40" s="437" t="s">
        <v>1872</v>
      </c>
      <c r="C40" s="437" t="s">
        <v>2063</v>
      </c>
      <c r="D40" s="437" t="s">
        <v>2097</v>
      </c>
      <c r="E40" s="437" t="s">
        <v>1294</v>
      </c>
      <c r="F40" s="444">
        <v>206864.18885437149</v>
      </c>
      <c r="G40" s="444">
        <v>1357617.0472518788</v>
      </c>
      <c r="H40" s="444">
        <v>1251539.6904667218</v>
      </c>
      <c r="I40" s="444">
        <v>2816020.926572972</v>
      </c>
      <c r="K40" s="19" t="s">
        <v>1309</v>
      </c>
      <c r="L40" s="442">
        <v>226160.52704709634</v>
      </c>
      <c r="N40" s="442">
        <v>226160.52704709634</v>
      </c>
      <c r="O40" s="113"/>
    </row>
    <row r="41" spans="2:15" x14ac:dyDescent="0.25">
      <c r="B41" s="437" t="s">
        <v>1872</v>
      </c>
      <c r="C41" s="437" t="s">
        <v>2063</v>
      </c>
      <c r="D41" s="437" t="s">
        <v>2097</v>
      </c>
      <c r="E41" s="437" t="s">
        <v>1905</v>
      </c>
      <c r="F41" s="444">
        <v>84540</v>
      </c>
      <c r="G41" s="444">
        <v>11561249.660850681</v>
      </c>
      <c r="H41" s="444">
        <v>1706644.442199002</v>
      </c>
      <c r="I41" s="444">
        <v>13352434.103049684</v>
      </c>
      <c r="K41" s="19" t="s">
        <v>1648</v>
      </c>
      <c r="L41" s="442">
        <v>7520393.2734951386</v>
      </c>
      <c r="N41" s="442">
        <v>7520393.2734951386</v>
      </c>
      <c r="O41" s="113"/>
    </row>
    <row r="42" spans="2:15" x14ac:dyDescent="0.25">
      <c r="B42" s="437" t="s">
        <v>1872</v>
      </c>
      <c r="C42" s="437" t="s">
        <v>2063</v>
      </c>
      <c r="D42" s="437" t="s">
        <v>2097</v>
      </c>
      <c r="E42" s="437" t="s">
        <v>1906</v>
      </c>
      <c r="F42" s="444">
        <v>84540</v>
      </c>
      <c r="G42" s="444">
        <v>11063224.281397333</v>
      </c>
      <c r="H42" s="444">
        <v>1706644.442199002</v>
      </c>
      <c r="I42" s="444">
        <v>12854408.723596334</v>
      </c>
      <c r="K42" s="19" t="s">
        <v>1321</v>
      </c>
      <c r="L42" s="442">
        <v>533617.38077619311</v>
      </c>
      <c r="N42" s="442">
        <v>533617.38077619311</v>
      </c>
      <c r="O42" s="113"/>
    </row>
    <row r="43" spans="2:15" x14ac:dyDescent="0.25">
      <c r="B43" s="437" t="s">
        <v>1872</v>
      </c>
      <c r="C43" s="437" t="s">
        <v>2063</v>
      </c>
      <c r="D43" s="437" t="s">
        <v>2097</v>
      </c>
      <c r="E43" s="437" t="s">
        <v>1283</v>
      </c>
      <c r="F43" s="444">
        <v>84540</v>
      </c>
      <c r="G43" s="444">
        <v>3991481.7522708639</v>
      </c>
      <c r="H43" s="444">
        <v>1479092.7156140422</v>
      </c>
      <c r="I43" s="444">
        <v>5555114.4678849056</v>
      </c>
      <c r="K43" s="19" t="s">
        <v>1643</v>
      </c>
      <c r="L43" s="442">
        <v>4280637.4080538023</v>
      </c>
      <c r="N43" s="442">
        <v>4280637.4080538023</v>
      </c>
      <c r="O43" s="113"/>
    </row>
    <row r="44" spans="2:15" x14ac:dyDescent="0.25">
      <c r="B44" s="437" t="s">
        <v>1872</v>
      </c>
      <c r="C44" s="437" t="s">
        <v>2063</v>
      </c>
      <c r="D44" s="437" t="s">
        <v>2097</v>
      </c>
      <c r="E44" s="437" t="s">
        <v>1295</v>
      </c>
      <c r="F44" s="444">
        <v>812940.96543157613</v>
      </c>
      <c r="G44" s="444">
        <v>1328947.1046094063</v>
      </c>
      <c r="H44" s="444">
        <v>1251539.6904667218</v>
      </c>
      <c r="I44" s="444">
        <v>3393427.7605077038</v>
      </c>
      <c r="K44" s="19" t="s">
        <v>1641</v>
      </c>
      <c r="L44" s="442">
        <v>5825258.9909938267</v>
      </c>
      <c r="N44" s="442">
        <v>5825258.9909938267</v>
      </c>
      <c r="O44" s="113"/>
    </row>
    <row r="45" spans="2:15" x14ac:dyDescent="0.25">
      <c r="B45" s="437" t="s">
        <v>1872</v>
      </c>
      <c r="C45" s="437" t="s">
        <v>2063</v>
      </c>
      <c r="D45" s="437" t="s">
        <v>2097</v>
      </c>
      <c r="E45" s="437" t="s">
        <v>1907</v>
      </c>
      <c r="F45" s="444">
        <v>240574.94521547289</v>
      </c>
      <c r="G45" s="444">
        <v>1518439.0208881279</v>
      </c>
      <c r="H45" s="444">
        <v>1251539.6904667218</v>
      </c>
      <c r="I45" s="444">
        <v>3010553.6565703228</v>
      </c>
      <c r="K45" s="19" t="s">
        <v>974</v>
      </c>
      <c r="L45" s="442">
        <v>230771.0570391436</v>
      </c>
      <c r="N45" s="442">
        <v>230771.0570391436</v>
      </c>
      <c r="O45" s="113"/>
    </row>
    <row r="46" spans="2:15" x14ac:dyDescent="0.25">
      <c r="B46" s="437" t="s">
        <v>1872</v>
      </c>
      <c r="C46" s="437" t="s">
        <v>2063</v>
      </c>
      <c r="D46" s="437" t="s">
        <v>2097</v>
      </c>
      <c r="E46" s="437" t="s">
        <v>1912</v>
      </c>
      <c r="F46" s="444">
        <v>219505.72248978453</v>
      </c>
      <c r="G46" s="444">
        <v>965306.4659240389</v>
      </c>
      <c r="H46" s="444">
        <v>1251539.6904667218</v>
      </c>
      <c r="I46" s="444">
        <v>2301123.047293514</v>
      </c>
      <c r="K46" s="19" t="s">
        <v>1657</v>
      </c>
      <c r="L46" s="442">
        <v>5851725.465490547</v>
      </c>
      <c r="M46" s="442">
        <v>3292522.2599320468</v>
      </c>
      <c r="N46" s="442">
        <v>5851725.465490547</v>
      </c>
      <c r="O46" s="113"/>
    </row>
    <row r="47" spans="2:15" x14ac:dyDescent="0.25">
      <c r="B47" s="437" t="s">
        <v>1872</v>
      </c>
      <c r="C47" s="437" t="s">
        <v>2063</v>
      </c>
      <c r="D47" s="437" t="s">
        <v>2097</v>
      </c>
      <c r="E47" s="437" t="s">
        <v>1378</v>
      </c>
      <c r="F47" s="444">
        <v>129771.04458403483</v>
      </c>
      <c r="G47" s="444">
        <v>881512.51186631352</v>
      </c>
      <c r="H47" s="444">
        <v>89409.260555555549</v>
      </c>
      <c r="I47" s="444">
        <v>1100692.8170059039</v>
      </c>
      <c r="K47" s="19" t="s">
        <v>1876</v>
      </c>
      <c r="L47" s="442">
        <v>6623933.8367228452</v>
      </c>
      <c r="M47" s="442">
        <v>5331711.3621897763</v>
      </c>
      <c r="N47" s="442">
        <v>6623933.8367228452</v>
      </c>
      <c r="O47" s="113"/>
    </row>
    <row r="48" spans="2:15" x14ac:dyDescent="0.25">
      <c r="B48" s="437" t="s">
        <v>1872</v>
      </c>
      <c r="C48" s="437" t="s">
        <v>2063</v>
      </c>
      <c r="D48" s="437" t="s">
        <v>2097</v>
      </c>
      <c r="E48" s="437" t="s">
        <v>1296</v>
      </c>
      <c r="F48" s="444">
        <v>219505.72248978453</v>
      </c>
      <c r="G48" s="444">
        <v>2287064.4590436518</v>
      </c>
      <c r="H48" s="444">
        <v>568881.91358712083</v>
      </c>
      <c r="I48" s="444">
        <v>3075452.0951205571</v>
      </c>
      <c r="K48" s="19" t="s">
        <v>1293</v>
      </c>
      <c r="M48" s="442">
        <v>3056643.966066015</v>
      </c>
      <c r="N48" s="442">
        <v>3056643.966066015</v>
      </c>
      <c r="O48" s="113"/>
    </row>
    <row r="49" spans="2:15" x14ac:dyDescent="0.25">
      <c r="B49" s="437" t="s">
        <v>1973</v>
      </c>
      <c r="C49" s="437" t="s">
        <v>2063</v>
      </c>
      <c r="D49" s="437" t="s">
        <v>2097</v>
      </c>
      <c r="E49" s="437" t="s">
        <v>1293</v>
      </c>
      <c r="F49" s="444">
        <v>240574.94521547289</v>
      </c>
      <c r="G49" s="444">
        <v>1564529.3303838202</v>
      </c>
      <c r="H49" s="444">
        <v>1251539.6904667218</v>
      </c>
      <c r="I49" s="444">
        <v>3056643.966066015</v>
      </c>
      <c r="K49" s="19" t="s">
        <v>1290</v>
      </c>
      <c r="L49" s="442">
        <v>1020156.9237763274</v>
      </c>
      <c r="M49" s="442">
        <v>3144140.3751103925</v>
      </c>
      <c r="N49" s="442">
        <v>3144140.3751103925</v>
      </c>
      <c r="O49" s="113"/>
    </row>
    <row r="50" spans="2:15" x14ac:dyDescent="0.25">
      <c r="B50" s="437" t="s">
        <v>1973</v>
      </c>
      <c r="C50" s="437" t="s">
        <v>2063</v>
      </c>
      <c r="D50" s="437" t="s">
        <v>2097</v>
      </c>
      <c r="E50" s="437" t="s">
        <v>1384</v>
      </c>
      <c r="F50" s="444">
        <v>219505.72248978453</v>
      </c>
      <c r="G50" s="444">
        <v>965306.4659240389</v>
      </c>
      <c r="H50" s="444">
        <v>1251539.6904667218</v>
      </c>
      <c r="I50" s="444">
        <v>2301123.047293514</v>
      </c>
      <c r="K50" s="19" t="s">
        <v>919</v>
      </c>
      <c r="L50" s="442">
        <v>5459477.428529771</v>
      </c>
      <c r="M50" s="442">
        <v>1666917.4106421873</v>
      </c>
      <c r="N50" s="442">
        <v>5459477.428529771</v>
      </c>
      <c r="O50" s="113"/>
    </row>
    <row r="51" spans="2:15" x14ac:dyDescent="0.25">
      <c r="B51" s="437" t="s">
        <v>1973</v>
      </c>
      <c r="C51" s="437" t="s">
        <v>2063</v>
      </c>
      <c r="D51" s="437" t="s">
        <v>2097</v>
      </c>
      <c r="E51" s="437" t="s">
        <v>1379</v>
      </c>
      <c r="F51" s="444">
        <v>219505.72248978453</v>
      </c>
      <c r="G51" s="444">
        <v>965306.4659240389</v>
      </c>
      <c r="H51" s="444">
        <v>1251539.6904667218</v>
      </c>
      <c r="I51" s="444">
        <v>2301123.047293514</v>
      </c>
      <c r="K51" s="19" t="s">
        <v>1172</v>
      </c>
      <c r="L51" s="442">
        <v>673363.10456356802</v>
      </c>
      <c r="N51" s="442">
        <v>673363.10456356802</v>
      </c>
      <c r="O51" s="113"/>
    </row>
    <row r="52" spans="2:15" x14ac:dyDescent="0.25">
      <c r="B52" s="437" t="s">
        <v>1973</v>
      </c>
      <c r="C52" s="437" t="s">
        <v>2063</v>
      </c>
      <c r="D52" s="437" t="s">
        <v>2097</v>
      </c>
      <c r="E52" s="437" t="s">
        <v>1380</v>
      </c>
      <c r="F52" s="444">
        <v>219505.72248978453</v>
      </c>
      <c r="G52" s="444">
        <v>965306.4659240389</v>
      </c>
      <c r="H52" s="444">
        <v>1251539.6904667218</v>
      </c>
      <c r="I52" s="444">
        <v>2301123.047293514</v>
      </c>
      <c r="K52" s="19" t="s">
        <v>1319</v>
      </c>
      <c r="L52" s="442">
        <v>295234.52913501748</v>
      </c>
      <c r="N52" s="442">
        <v>295234.52913501748</v>
      </c>
      <c r="O52" s="113"/>
    </row>
    <row r="53" spans="2:15" x14ac:dyDescent="0.25">
      <c r="B53" s="437" t="s">
        <v>1973</v>
      </c>
      <c r="C53" s="437" t="s">
        <v>2063</v>
      </c>
      <c r="D53" s="437" t="s">
        <v>2097</v>
      </c>
      <c r="E53" s="437" t="s">
        <v>1381</v>
      </c>
      <c r="F53" s="444">
        <v>219505.72248978453</v>
      </c>
      <c r="G53" s="444">
        <v>965306.4659240389</v>
      </c>
      <c r="H53" s="444">
        <v>1251539.6904667218</v>
      </c>
      <c r="I53" s="444">
        <v>2301123.047293514</v>
      </c>
      <c r="K53" s="19" t="s">
        <v>1299</v>
      </c>
      <c r="L53" s="442">
        <v>1088027.7786746128</v>
      </c>
      <c r="N53" s="442">
        <v>1088027.7786746128</v>
      </c>
      <c r="O53" s="113"/>
    </row>
    <row r="54" spans="2:15" x14ac:dyDescent="0.25">
      <c r="B54" s="437" t="s">
        <v>1973</v>
      </c>
      <c r="C54" s="437" t="s">
        <v>2063</v>
      </c>
      <c r="D54" s="437" t="s">
        <v>2097</v>
      </c>
      <c r="E54" s="437" t="s">
        <v>1382</v>
      </c>
      <c r="F54" s="444">
        <v>219505.72248978453</v>
      </c>
      <c r="G54" s="444">
        <v>965306.4659240389</v>
      </c>
      <c r="H54" s="444">
        <v>1251539.6904667218</v>
      </c>
      <c r="I54" s="444">
        <v>2301123.047293514</v>
      </c>
      <c r="K54" s="19" t="s">
        <v>1730</v>
      </c>
      <c r="L54" s="442">
        <v>3403164.8183920039</v>
      </c>
      <c r="N54" s="442">
        <v>3403164.8183920039</v>
      </c>
      <c r="O54" s="113"/>
    </row>
    <row r="55" spans="2:15" x14ac:dyDescent="0.25">
      <c r="B55" s="437" t="s">
        <v>1973</v>
      </c>
      <c r="C55" s="437" t="s">
        <v>2063</v>
      </c>
      <c r="D55" s="437" t="s">
        <v>2097</v>
      </c>
      <c r="E55" s="437" t="s">
        <v>1383</v>
      </c>
      <c r="F55" s="444">
        <v>219505.72248978453</v>
      </c>
      <c r="G55" s="444">
        <v>965306.4659240389</v>
      </c>
      <c r="H55" s="444">
        <v>1251539.6904667218</v>
      </c>
      <c r="I55" s="444">
        <v>2301123.047293514</v>
      </c>
      <c r="K55" s="19" t="s">
        <v>1729</v>
      </c>
      <c r="L55" s="442">
        <v>5224819.699012531</v>
      </c>
      <c r="N55" s="442">
        <v>5224819.699012531</v>
      </c>
      <c r="O55" s="113"/>
    </row>
    <row r="56" spans="2:15" x14ac:dyDescent="0.25">
      <c r="B56" s="437" t="s">
        <v>1973</v>
      </c>
      <c r="C56" s="437" t="s">
        <v>2063</v>
      </c>
      <c r="D56" s="437" t="s">
        <v>2097</v>
      </c>
      <c r="E56" s="437" t="s">
        <v>1292</v>
      </c>
      <c r="F56" s="444">
        <v>219505.72248978453</v>
      </c>
      <c r="G56" s="444">
        <v>965306.4659240389</v>
      </c>
      <c r="H56" s="444">
        <v>1251539.6904667218</v>
      </c>
      <c r="I56" s="444">
        <v>2301123.047293514</v>
      </c>
      <c r="K56" s="19" t="s">
        <v>1731</v>
      </c>
      <c r="L56" s="442">
        <v>3123257.1294219266</v>
      </c>
      <c r="N56" s="442">
        <v>3123257.1294219266</v>
      </c>
      <c r="O56" s="113"/>
    </row>
    <row r="57" spans="2:15" x14ac:dyDescent="0.25">
      <c r="B57" s="437">
        <v>500</v>
      </c>
      <c r="C57" s="437" t="s">
        <v>2063</v>
      </c>
      <c r="D57" s="437" t="s">
        <v>2093</v>
      </c>
      <c r="E57" s="437" t="s">
        <v>1876</v>
      </c>
      <c r="F57" s="444">
        <v>3675025.2934270953</v>
      </c>
      <c r="G57" s="444">
        <v>0</v>
      </c>
      <c r="H57" s="444">
        <v>2948908.5432957495</v>
      </c>
      <c r="I57" s="444">
        <v>6623933.8367228452</v>
      </c>
      <c r="K57" s="19" t="s">
        <v>1903</v>
      </c>
      <c r="M57" s="442">
        <v>49392.955551647996</v>
      </c>
      <c r="N57" s="442">
        <v>49392.955551647996</v>
      </c>
      <c r="O57" s="113"/>
    </row>
    <row r="58" spans="2:15" x14ac:dyDescent="0.25">
      <c r="B58" s="437">
        <v>500</v>
      </c>
      <c r="C58" s="437" t="s">
        <v>2063</v>
      </c>
      <c r="D58" s="437" t="s">
        <v>2093</v>
      </c>
      <c r="E58" s="437" t="s">
        <v>1688</v>
      </c>
      <c r="F58" s="444">
        <v>3990368.7191159585</v>
      </c>
      <c r="G58" s="444">
        <v>0</v>
      </c>
      <c r="H58" s="444">
        <v>1850209.3840946506</v>
      </c>
      <c r="I58" s="444">
        <v>5840578.1032106094</v>
      </c>
      <c r="K58" s="19" t="s">
        <v>1174</v>
      </c>
      <c r="L58" s="442">
        <v>614328.77665308234</v>
      </c>
      <c r="N58" s="442">
        <v>614328.77665308234</v>
      </c>
      <c r="O58" s="113"/>
    </row>
    <row r="59" spans="2:15" x14ac:dyDescent="0.25">
      <c r="B59" s="437">
        <v>500</v>
      </c>
      <c r="C59" s="437" t="s">
        <v>2063</v>
      </c>
      <c r="D59" s="437" t="s">
        <v>2093</v>
      </c>
      <c r="E59" s="437" t="s">
        <v>1689</v>
      </c>
      <c r="F59" s="444">
        <v>2077619.4180826633</v>
      </c>
      <c r="G59" s="444">
        <v>0</v>
      </c>
      <c r="H59" s="444">
        <v>3459583.9124924205</v>
      </c>
      <c r="I59" s="444">
        <v>5537203.3305750843</v>
      </c>
      <c r="K59" s="19" t="s">
        <v>1645</v>
      </c>
      <c r="L59" s="442">
        <v>614328.77665308234</v>
      </c>
      <c r="N59" s="442">
        <v>614328.77665308234</v>
      </c>
      <c r="O59" s="113"/>
    </row>
    <row r="60" spans="2:15" x14ac:dyDescent="0.25">
      <c r="B60" s="437">
        <v>500</v>
      </c>
      <c r="C60" s="437" t="s">
        <v>2063</v>
      </c>
      <c r="D60" s="437" t="s">
        <v>2093</v>
      </c>
      <c r="E60" s="437" t="s">
        <v>1690</v>
      </c>
      <c r="F60" s="444">
        <v>3496504.8691446609</v>
      </c>
      <c r="G60" s="444">
        <v>0</v>
      </c>
      <c r="H60" s="444">
        <v>2164437.3436261648</v>
      </c>
      <c r="I60" s="444">
        <v>5660942.2127708253</v>
      </c>
      <c r="K60" s="19" t="s">
        <v>1303</v>
      </c>
      <c r="L60" s="442">
        <v>21882359.381619468</v>
      </c>
      <c r="N60" s="442">
        <v>21882359.381619468</v>
      </c>
      <c r="O60" s="113"/>
    </row>
    <row r="61" spans="2:15" x14ac:dyDescent="0.25">
      <c r="B61" s="437">
        <v>500</v>
      </c>
      <c r="C61" s="437" t="s">
        <v>2063</v>
      </c>
      <c r="D61" s="437" t="s">
        <v>2093</v>
      </c>
      <c r="E61" s="437" t="s">
        <v>1691</v>
      </c>
      <c r="F61" s="444">
        <v>3496504.8691446609</v>
      </c>
      <c r="G61" s="444">
        <v>0</v>
      </c>
      <c r="H61" s="444">
        <v>1883170.3588706837</v>
      </c>
      <c r="I61" s="444">
        <v>5379675.2280153446</v>
      </c>
      <c r="K61" s="19" t="s">
        <v>1733</v>
      </c>
      <c r="L61" s="442">
        <v>92573514.651197404</v>
      </c>
      <c r="N61" s="442">
        <v>92573514.651197404</v>
      </c>
      <c r="O61" s="113"/>
    </row>
    <row r="62" spans="2:15" x14ac:dyDescent="0.25">
      <c r="B62" s="437">
        <v>500</v>
      </c>
      <c r="C62" s="437" t="s">
        <v>2063</v>
      </c>
      <c r="D62" s="437" t="s">
        <v>2093</v>
      </c>
      <c r="E62" s="437" t="s">
        <v>1709</v>
      </c>
      <c r="F62" s="444">
        <v>2345933.2696326058</v>
      </c>
      <c r="G62" s="444">
        <v>0</v>
      </c>
      <c r="H62" s="444">
        <v>900933.31054490118</v>
      </c>
      <c r="I62" s="444">
        <v>3246866.5801775069</v>
      </c>
      <c r="K62" s="19" t="s">
        <v>1649</v>
      </c>
      <c r="L62" s="442">
        <v>92573514.651197404</v>
      </c>
      <c r="N62" s="442">
        <v>92573514.651197404</v>
      </c>
      <c r="O62" s="113"/>
    </row>
    <row r="63" spans="2:15" x14ac:dyDescent="0.25">
      <c r="B63" s="437">
        <v>500</v>
      </c>
      <c r="C63" s="437" t="s">
        <v>2063</v>
      </c>
      <c r="D63" s="437" t="s">
        <v>2093</v>
      </c>
      <c r="E63" s="437" t="s">
        <v>1687</v>
      </c>
      <c r="F63" s="444">
        <v>641511.11844144668</v>
      </c>
      <c r="G63" s="444">
        <v>0</v>
      </c>
      <c r="H63" s="444">
        <v>199963.24697459998</v>
      </c>
      <c r="I63" s="444">
        <v>841474.3654160467</v>
      </c>
      <c r="K63" s="19" t="s">
        <v>918</v>
      </c>
      <c r="M63" s="442">
        <v>9475990.9850996528</v>
      </c>
      <c r="N63" s="442">
        <v>9475990.9850996528</v>
      </c>
      <c r="O63" s="113"/>
    </row>
    <row r="64" spans="2:15" x14ac:dyDescent="0.25">
      <c r="B64" s="437">
        <v>500</v>
      </c>
      <c r="C64" s="437" t="s">
        <v>2063</v>
      </c>
      <c r="D64" s="437" t="s">
        <v>2093</v>
      </c>
      <c r="E64" s="437" t="s">
        <v>1635</v>
      </c>
      <c r="F64" s="444">
        <v>7454347.4655568311</v>
      </c>
      <c r="G64" s="444">
        <v>0</v>
      </c>
      <c r="H64" s="444">
        <v>8745645.3072407469</v>
      </c>
      <c r="I64" s="444">
        <v>16199992.772797577</v>
      </c>
      <c r="K64" s="19" t="s">
        <v>917</v>
      </c>
      <c r="M64" s="442">
        <v>6000874.6960193878</v>
      </c>
      <c r="N64" s="442">
        <v>6000874.6960193878</v>
      </c>
      <c r="O64" s="113"/>
    </row>
    <row r="65" spans="2:15" x14ac:dyDescent="0.25">
      <c r="B65" s="437">
        <v>500</v>
      </c>
      <c r="C65" s="437" t="s">
        <v>2063</v>
      </c>
      <c r="D65" s="437" t="s">
        <v>2093</v>
      </c>
      <c r="E65" s="437" t="s">
        <v>1636</v>
      </c>
      <c r="F65" s="444">
        <v>5596839.2516073473</v>
      </c>
      <c r="G65" s="444">
        <v>0</v>
      </c>
      <c r="H65" s="444">
        <v>3318071.4607873186</v>
      </c>
      <c r="I65" s="444">
        <v>8914910.7123946659</v>
      </c>
      <c r="K65" s="19" t="s">
        <v>1378</v>
      </c>
      <c r="M65" s="442">
        <v>1100692.8170059039</v>
      </c>
      <c r="N65" s="442">
        <v>1100692.8170059039</v>
      </c>
      <c r="O65" s="113"/>
    </row>
    <row r="66" spans="2:15" x14ac:dyDescent="0.25">
      <c r="B66" s="437">
        <v>500</v>
      </c>
      <c r="C66" s="437" t="s">
        <v>2063</v>
      </c>
      <c r="D66" s="437" t="s">
        <v>2093</v>
      </c>
      <c r="E66" s="437" t="s">
        <v>136</v>
      </c>
      <c r="F66" s="444">
        <v>1490442.9210103331</v>
      </c>
      <c r="G66" s="444">
        <v>0</v>
      </c>
      <c r="H66" s="444">
        <v>1371176.5506829715</v>
      </c>
      <c r="I66" s="444">
        <v>2861619.4716933044</v>
      </c>
      <c r="K66" s="19" t="s">
        <v>1292</v>
      </c>
      <c r="M66" s="442">
        <v>2301123.047293514</v>
      </c>
      <c r="N66" s="442">
        <v>2301123.047293514</v>
      </c>
      <c r="O66" s="113"/>
    </row>
    <row r="67" spans="2:15" x14ac:dyDescent="0.25">
      <c r="B67" s="437">
        <v>500</v>
      </c>
      <c r="C67" s="437" t="s">
        <v>2063</v>
      </c>
      <c r="D67" s="437" t="s">
        <v>2093</v>
      </c>
      <c r="E67" s="437" t="s">
        <v>1739</v>
      </c>
      <c r="F67" s="444">
        <v>6749863.640700344</v>
      </c>
      <c r="G67" s="444">
        <v>0</v>
      </c>
      <c r="H67" s="444">
        <v>4737590.7744751377</v>
      </c>
      <c r="I67" s="444">
        <v>11487454.415175483</v>
      </c>
      <c r="K67" s="19" t="s">
        <v>1307</v>
      </c>
      <c r="L67" s="442">
        <v>455117.78124999994</v>
      </c>
      <c r="N67" s="442">
        <v>455117.78124999994</v>
      </c>
      <c r="O67" s="113"/>
    </row>
    <row r="68" spans="2:15" x14ac:dyDescent="0.25">
      <c r="B68" s="437">
        <v>500</v>
      </c>
      <c r="C68" s="437" t="s">
        <v>2063</v>
      </c>
      <c r="D68" s="437" t="s">
        <v>2093</v>
      </c>
      <c r="E68" s="437" t="s">
        <v>1729</v>
      </c>
      <c r="F68" s="444">
        <v>2735606.8839265211</v>
      </c>
      <c r="G68" s="444">
        <v>0</v>
      </c>
      <c r="H68" s="444">
        <v>2489212.8150860094</v>
      </c>
      <c r="I68" s="444">
        <v>5224819.699012531</v>
      </c>
      <c r="K68" s="19" t="s">
        <v>1314</v>
      </c>
      <c r="L68" s="442">
        <v>1526408.9652468076</v>
      </c>
      <c r="N68" s="442">
        <v>1526408.9652468076</v>
      </c>
      <c r="O68" s="113"/>
    </row>
    <row r="69" spans="2:15" x14ac:dyDescent="0.25">
      <c r="B69" s="437">
        <v>230</v>
      </c>
      <c r="C69" s="437" t="s">
        <v>2063</v>
      </c>
      <c r="D69" s="437" t="s">
        <v>2093</v>
      </c>
      <c r="E69" s="437" t="s">
        <v>1657</v>
      </c>
      <c r="F69" s="444">
        <v>2757788.6331802523</v>
      </c>
      <c r="G69" s="444">
        <v>0</v>
      </c>
      <c r="H69" s="444">
        <v>3093936.8323102947</v>
      </c>
      <c r="I69" s="444">
        <v>5851725.465490547</v>
      </c>
      <c r="K69" s="19" t="s">
        <v>1178</v>
      </c>
      <c r="L69" s="442">
        <v>12343785.438372348</v>
      </c>
      <c r="N69" s="442">
        <v>12343785.438372348</v>
      </c>
      <c r="O69" s="113"/>
    </row>
    <row r="70" spans="2:15" x14ac:dyDescent="0.25">
      <c r="B70" s="437">
        <v>230</v>
      </c>
      <c r="C70" s="437" t="s">
        <v>2063</v>
      </c>
      <c r="D70" s="437" t="s">
        <v>2093</v>
      </c>
      <c r="E70" s="437" t="s">
        <v>1707</v>
      </c>
      <c r="F70" s="444">
        <v>3068119.8366819746</v>
      </c>
      <c r="G70" s="444">
        <v>0</v>
      </c>
      <c r="H70" s="444">
        <v>1850209.3840946506</v>
      </c>
      <c r="I70" s="444">
        <v>4918329.220776625</v>
      </c>
      <c r="K70" s="19" t="s">
        <v>1642</v>
      </c>
      <c r="L70" s="442">
        <v>13286029.012946412</v>
      </c>
      <c r="N70" s="442">
        <v>13286029.012946412</v>
      </c>
      <c r="O70" s="113"/>
    </row>
    <row r="71" spans="2:15" x14ac:dyDescent="0.25">
      <c r="B71" s="437">
        <v>230</v>
      </c>
      <c r="C71" s="437" t="s">
        <v>2063</v>
      </c>
      <c r="D71" s="437" t="s">
        <v>2093</v>
      </c>
      <c r="E71" s="437" t="s">
        <v>1708</v>
      </c>
      <c r="F71" s="444">
        <v>2974913.8326061997</v>
      </c>
      <c r="G71" s="444">
        <v>0</v>
      </c>
      <c r="H71" s="444">
        <v>2742353.101365943</v>
      </c>
      <c r="I71" s="444">
        <v>5717266.9339721426</v>
      </c>
      <c r="K71" s="19" t="s">
        <v>1316</v>
      </c>
      <c r="L71" s="442">
        <v>568553.19979624113</v>
      </c>
      <c r="N71" s="442">
        <v>568553.19979624113</v>
      </c>
      <c r="O71" s="113"/>
    </row>
    <row r="72" spans="2:15" x14ac:dyDescent="0.25">
      <c r="B72" s="437">
        <v>230</v>
      </c>
      <c r="C72" s="437" t="s">
        <v>2063</v>
      </c>
      <c r="D72" s="437" t="s">
        <v>2093</v>
      </c>
      <c r="E72" s="437" t="s">
        <v>1658</v>
      </c>
      <c r="F72" s="444">
        <v>3302232.9978151545</v>
      </c>
      <c r="G72" s="444">
        <v>0</v>
      </c>
      <c r="H72" s="444">
        <v>1883170.3588706837</v>
      </c>
      <c r="I72" s="444">
        <v>5185403.3566858377</v>
      </c>
      <c r="K72" s="19" t="s">
        <v>1179</v>
      </c>
      <c r="L72" s="442">
        <v>568553.19979624113</v>
      </c>
      <c r="N72" s="442">
        <v>568553.19979624113</v>
      </c>
      <c r="O72" s="113"/>
    </row>
    <row r="73" spans="2:15" x14ac:dyDescent="0.25">
      <c r="B73" s="437">
        <v>230</v>
      </c>
      <c r="C73" s="437" t="s">
        <v>2063</v>
      </c>
      <c r="D73" s="437" t="s">
        <v>2093</v>
      </c>
      <c r="E73" s="437" t="s">
        <v>1659</v>
      </c>
      <c r="F73" s="444">
        <v>3660553.5626831222</v>
      </c>
      <c r="G73" s="444">
        <v>0</v>
      </c>
      <c r="H73" s="444">
        <v>1883170.3588706837</v>
      </c>
      <c r="I73" s="444">
        <v>5543723.9215538055</v>
      </c>
      <c r="K73" s="19" t="s">
        <v>1644</v>
      </c>
      <c r="L73" s="442">
        <v>568553.19979624113</v>
      </c>
      <c r="N73" s="442">
        <v>568553.19979624113</v>
      </c>
      <c r="O73" s="113"/>
    </row>
    <row r="74" spans="2:15" x14ac:dyDescent="0.25">
      <c r="B74" s="437">
        <v>230</v>
      </c>
      <c r="C74" s="437" t="s">
        <v>2063</v>
      </c>
      <c r="D74" s="437" t="s">
        <v>2093</v>
      </c>
      <c r="E74" s="437" t="s">
        <v>1686</v>
      </c>
      <c r="F74" s="444">
        <v>1954569.2272801376</v>
      </c>
      <c r="G74" s="444">
        <v>0</v>
      </c>
      <c r="H74" s="444">
        <v>760299.8181671605</v>
      </c>
      <c r="I74" s="444">
        <v>2714869.0454472983</v>
      </c>
      <c r="K74" s="19" t="s">
        <v>1707</v>
      </c>
      <c r="L74" s="442">
        <v>4918329.220776625</v>
      </c>
      <c r="M74" s="442">
        <v>2997660.6357926186</v>
      </c>
      <c r="N74" s="442">
        <v>4918329.220776625</v>
      </c>
      <c r="O74" s="113"/>
    </row>
    <row r="75" spans="2:15" x14ac:dyDescent="0.25">
      <c r="B75" s="437">
        <v>230</v>
      </c>
      <c r="C75" s="437" t="s">
        <v>2063</v>
      </c>
      <c r="D75" s="437" t="s">
        <v>2093</v>
      </c>
      <c r="E75" s="437" t="s">
        <v>1634</v>
      </c>
      <c r="F75" s="444">
        <v>301727.43028828932</v>
      </c>
      <c r="G75" s="444">
        <v>0</v>
      </c>
      <c r="H75" s="444">
        <v>164804.87388016484</v>
      </c>
      <c r="I75" s="444">
        <v>466532.30416845414</v>
      </c>
      <c r="K75" s="19" t="s">
        <v>1688</v>
      </c>
      <c r="L75" s="442">
        <v>5840578.1032106094</v>
      </c>
      <c r="M75" s="442">
        <v>4889318.7842002111</v>
      </c>
      <c r="N75" s="442">
        <v>5840578.1032106094</v>
      </c>
      <c r="O75" s="113"/>
    </row>
    <row r="76" spans="2:15" x14ac:dyDescent="0.25">
      <c r="B76" s="437">
        <v>230</v>
      </c>
      <c r="C76" s="437" t="s">
        <v>2063</v>
      </c>
      <c r="D76" s="437" t="s">
        <v>2093</v>
      </c>
      <c r="E76" s="437" t="s">
        <v>1635</v>
      </c>
      <c r="F76" s="444">
        <v>8219970.6671159575</v>
      </c>
      <c r="G76" s="444">
        <v>0</v>
      </c>
      <c r="H76" s="444">
        <v>4992488.9794097934</v>
      </c>
      <c r="I76" s="444">
        <v>13212459.646525752</v>
      </c>
      <c r="K76" s="19" t="s">
        <v>1384</v>
      </c>
      <c r="M76" s="442">
        <v>2301123.047293514</v>
      </c>
      <c r="N76" s="442">
        <v>2301123.047293514</v>
      </c>
      <c r="O76" s="113"/>
    </row>
    <row r="77" spans="2:15" x14ac:dyDescent="0.25">
      <c r="B77" s="437">
        <v>230</v>
      </c>
      <c r="C77" s="437" t="s">
        <v>2063</v>
      </c>
      <c r="D77" s="437" t="s">
        <v>2093</v>
      </c>
      <c r="E77" s="437" t="s">
        <v>1639</v>
      </c>
      <c r="F77" s="444">
        <v>5016827.9632939138</v>
      </c>
      <c r="G77" s="444">
        <v>0</v>
      </c>
      <c r="H77" s="444">
        <v>2109502.3856661096</v>
      </c>
      <c r="I77" s="444">
        <v>7126330.3489600234</v>
      </c>
      <c r="K77" s="19" t="s">
        <v>1294</v>
      </c>
      <c r="L77" s="442">
        <v>952582.00733275746</v>
      </c>
      <c r="M77" s="442">
        <v>2816020.926572972</v>
      </c>
      <c r="N77" s="442">
        <v>2816020.926572972</v>
      </c>
      <c r="O77" s="113"/>
    </row>
    <row r="78" spans="2:15" x14ac:dyDescent="0.25">
      <c r="B78" s="437">
        <v>230</v>
      </c>
      <c r="C78" s="437" t="s">
        <v>2063</v>
      </c>
      <c r="D78" s="437" t="s">
        <v>2093</v>
      </c>
      <c r="E78" s="437" t="s">
        <v>1640</v>
      </c>
      <c r="F78" s="444">
        <v>1148023.7615304249</v>
      </c>
      <c r="G78" s="444">
        <v>0</v>
      </c>
      <c r="H78" s="444">
        <v>843800.95426644397</v>
      </c>
      <c r="I78" s="444">
        <v>1991824.7157968688</v>
      </c>
      <c r="K78" s="19" t="s">
        <v>1159</v>
      </c>
      <c r="L78" s="442">
        <v>3875378.1263332041</v>
      </c>
      <c r="M78" s="442">
        <v>1694726.0925450474</v>
      </c>
      <c r="N78" s="442">
        <v>3875378.1263332041</v>
      </c>
      <c r="O78" s="113"/>
    </row>
    <row r="79" spans="2:15" x14ac:dyDescent="0.25">
      <c r="B79" s="437">
        <v>230</v>
      </c>
      <c r="C79" s="437" t="s">
        <v>2063</v>
      </c>
      <c r="D79" s="437" t="s">
        <v>2093</v>
      </c>
      <c r="E79" s="437" t="s">
        <v>1738</v>
      </c>
      <c r="F79" s="444">
        <v>6594961.3111136621</v>
      </c>
      <c r="G79" s="444">
        <v>0</v>
      </c>
      <c r="H79" s="444">
        <v>3775130.3110149754</v>
      </c>
      <c r="I79" s="444">
        <v>10370091.622128638</v>
      </c>
      <c r="K79" s="19" t="s">
        <v>1689</v>
      </c>
      <c r="L79" s="442">
        <v>5537203.3305750843</v>
      </c>
      <c r="M79" s="442">
        <v>4889318.7842002111</v>
      </c>
      <c r="N79" s="442">
        <v>5537203.3305750843</v>
      </c>
      <c r="O79" s="113"/>
    </row>
    <row r="80" spans="2:15" x14ac:dyDescent="0.25">
      <c r="B80" s="437">
        <v>230</v>
      </c>
      <c r="C80" s="437" t="s">
        <v>2063</v>
      </c>
      <c r="D80" s="437" t="s">
        <v>2093</v>
      </c>
      <c r="E80" s="437" t="s">
        <v>1730</v>
      </c>
      <c r="F80" s="444">
        <v>1755116.0795903557</v>
      </c>
      <c r="G80" s="444">
        <v>0</v>
      </c>
      <c r="H80" s="444">
        <v>1648048.7388016484</v>
      </c>
      <c r="I80" s="444">
        <v>3403164.8183920039</v>
      </c>
      <c r="K80" s="19" t="s">
        <v>1708</v>
      </c>
      <c r="L80" s="442">
        <v>5717266.9339721426</v>
      </c>
      <c r="M80" s="442">
        <v>2973924.7780640749</v>
      </c>
      <c r="N80" s="442">
        <v>5717266.9339721426</v>
      </c>
      <c r="O80" s="113"/>
    </row>
    <row r="81" spans="2:15" x14ac:dyDescent="0.25">
      <c r="B81" s="437">
        <v>230</v>
      </c>
      <c r="C81" s="437" t="s">
        <v>2063</v>
      </c>
      <c r="D81" s="437" t="s">
        <v>2093</v>
      </c>
      <c r="E81" s="437" t="s">
        <v>1641</v>
      </c>
      <c r="F81" s="444">
        <v>2653973.7378757745</v>
      </c>
      <c r="G81" s="444">
        <v>0</v>
      </c>
      <c r="H81" s="444">
        <v>3171285.2531180521</v>
      </c>
      <c r="I81" s="444">
        <v>5825258.9909938267</v>
      </c>
      <c r="K81" s="19" t="s">
        <v>1379</v>
      </c>
      <c r="M81" s="442">
        <v>2301123.047293514</v>
      </c>
      <c r="N81" s="442">
        <v>2301123.047293514</v>
      </c>
      <c r="O81" s="113"/>
    </row>
    <row r="82" spans="2:15" x14ac:dyDescent="0.25">
      <c r="B82" s="437">
        <v>230</v>
      </c>
      <c r="C82" s="437" t="s">
        <v>2063</v>
      </c>
      <c r="D82" s="437" t="s">
        <v>2093</v>
      </c>
      <c r="E82" s="437" t="s">
        <v>1642</v>
      </c>
      <c r="F82" s="444">
        <v>10218460.960456945</v>
      </c>
      <c r="G82" s="444">
        <v>0</v>
      </c>
      <c r="H82" s="444">
        <v>3067568.0524894679</v>
      </c>
      <c r="I82" s="444">
        <v>13286029.012946412</v>
      </c>
      <c r="K82" s="19" t="s">
        <v>1295</v>
      </c>
      <c r="L82" s="442">
        <v>793280.46555400291</v>
      </c>
      <c r="M82" s="442">
        <v>3393427.7605077038</v>
      </c>
      <c r="N82" s="442">
        <v>3393427.7605077038</v>
      </c>
      <c r="O82" s="113"/>
    </row>
    <row r="83" spans="2:15" x14ac:dyDescent="0.25">
      <c r="B83" s="437">
        <v>230</v>
      </c>
      <c r="C83" s="437" t="s">
        <v>2063</v>
      </c>
      <c r="D83" s="437" t="s">
        <v>2093</v>
      </c>
      <c r="E83" s="437" t="s">
        <v>1643</v>
      </c>
      <c r="F83" s="444">
        <v>2615009.4827049361</v>
      </c>
      <c r="G83" s="444">
        <v>0</v>
      </c>
      <c r="H83" s="444">
        <v>1665627.9253488658</v>
      </c>
      <c r="I83" s="444">
        <v>4280637.4080538023</v>
      </c>
      <c r="K83" s="19" t="s">
        <v>1161</v>
      </c>
      <c r="L83" s="442">
        <v>4048951.020151454</v>
      </c>
      <c r="M83" s="442">
        <v>1638737.9930499184</v>
      </c>
      <c r="N83" s="442">
        <v>4048951.020151454</v>
      </c>
      <c r="O83" s="113"/>
    </row>
    <row r="84" spans="2:15" x14ac:dyDescent="0.25">
      <c r="B84" s="437">
        <v>230</v>
      </c>
      <c r="C84" s="437" t="s">
        <v>2063</v>
      </c>
      <c r="D84" s="437" t="s">
        <v>2093</v>
      </c>
      <c r="E84" s="437" t="s">
        <v>1644</v>
      </c>
      <c r="F84" s="444">
        <v>17025.558982491391</v>
      </c>
      <c r="G84" s="444">
        <v>0</v>
      </c>
      <c r="H84" s="444">
        <v>551527.64081374975</v>
      </c>
      <c r="I84" s="444">
        <v>568553.19979624113</v>
      </c>
      <c r="K84" s="19" t="s">
        <v>1308</v>
      </c>
      <c r="L84" s="442">
        <v>317577.65636658587</v>
      </c>
      <c r="N84" s="442">
        <v>317577.65636658587</v>
      </c>
      <c r="O84" s="113"/>
    </row>
    <row r="85" spans="2:15" x14ac:dyDescent="0.25">
      <c r="B85" s="437">
        <v>230</v>
      </c>
      <c r="C85" s="437" t="s">
        <v>2063</v>
      </c>
      <c r="D85" s="437" t="s">
        <v>2093</v>
      </c>
      <c r="E85" s="437" t="s">
        <v>1645</v>
      </c>
      <c r="F85" s="444">
        <v>218835.75355109066</v>
      </c>
      <c r="G85" s="444">
        <v>0</v>
      </c>
      <c r="H85" s="444">
        <v>395493.02310199174</v>
      </c>
      <c r="I85" s="444">
        <v>614328.77665308234</v>
      </c>
      <c r="K85" s="19" t="s">
        <v>341</v>
      </c>
      <c r="L85" s="442">
        <v>6544244.3494848693</v>
      </c>
      <c r="N85" s="442">
        <v>6544244.3494848693</v>
      </c>
      <c r="O85" s="113"/>
    </row>
    <row r="86" spans="2:15" x14ac:dyDescent="0.25">
      <c r="B86" s="437">
        <v>230</v>
      </c>
      <c r="C86" s="437" t="s">
        <v>2063</v>
      </c>
      <c r="D86" s="437" t="s">
        <v>2093</v>
      </c>
      <c r="E86" s="437" t="s">
        <v>1646</v>
      </c>
      <c r="F86" s="444">
        <v>3089037.7299781856</v>
      </c>
      <c r="G86" s="444">
        <v>0</v>
      </c>
      <c r="H86" s="444">
        <v>1779892.63790578</v>
      </c>
      <c r="I86" s="444">
        <v>4868930.3678839654</v>
      </c>
      <c r="K86" s="19" t="s">
        <v>1312</v>
      </c>
      <c r="L86" s="442">
        <v>651586.98420394131</v>
      </c>
      <c r="N86" s="442">
        <v>651586.98420394131</v>
      </c>
      <c r="O86" s="113"/>
    </row>
    <row r="87" spans="2:15" x14ac:dyDescent="0.25">
      <c r="B87" s="437">
        <v>230</v>
      </c>
      <c r="C87" s="437" t="s">
        <v>2063</v>
      </c>
      <c r="D87" s="437" t="s">
        <v>2093</v>
      </c>
      <c r="E87" s="437" t="s">
        <v>1647</v>
      </c>
      <c r="F87" s="444">
        <v>3776692.2599999993</v>
      </c>
      <c r="G87" s="444">
        <v>0</v>
      </c>
      <c r="H87" s="444">
        <v>3164253.5784991649</v>
      </c>
      <c r="I87" s="444">
        <v>6940945.8384991642</v>
      </c>
      <c r="K87" s="19" t="s">
        <v>1181</v>
      </c>
      <c r="L87" s="442">
        <v>2888169.6289488333</v>
      </c>
      <c r="N87" s="442">
        <v>2888169.6289488333</v>
      </c>
      <c r="O87" s="113"/>
    </row>
    <row r="88" spans="2:15" x14ac:dyDescent="0.25">
      <c r="B88" s="437">
        <v>230</v>
      </c>
      <c r="C88" s="437" t="s">
        <v>2063</v>
      </c>
      <c r="D88" s="437" t="s">
        <v>2093</v>
      </c>
      <c r="E88" s="437" t="s">
        <v>1648</v>
      </c>
      <c r="F88" s="444">
        <v>4426456.4411848439</v>
      </c>
      <c r="G88" s="444">
        <v>0</v>
      </c>
      <c r="H88" s="444">
        <v>3093936.8323102947</v>
      </c>
      <c r="I88" s="444">
        <v>7520393.2734951386</v>
      </c>
      <c r="K88" s="19" t="s">
        <v>1315</v>
      </c>
      <c r="L88" s="442">
        <v>1526408.9652468076</v>
      </c>
      <c r="N88" s="442">
        <v>1526408.9652468076</v>
      </c>
      <c r="O88" s="113"/>
    </row>
    <row r="89" spans="2:15" x14ac:dyDescent="0.25">
      <c r="B89" s="437">
        <v>230</v>
      </c>
      <c r="C89" s="437" t="s">
        <v>2063</v>
      </c>
      <c r="D89" s="437" t="s">
        <v>2093</v>
      </c>
      <c r="E89" s="437" t="s">
        <v>1649</v>
      </c>
      <c r="F89" s="444">
        <v>24781331.484185986</v>
      </c>
      <c r="G89" s="444">
        <v>0</v>
      </c>
      <c r="H89" s="444">
        <v>67792183.167011425</v>
      </c>
      <c r="I89" s="444">
        <v>92573514.651197404</v>
      </c>
      <c r="K89" s="19" t="s">
        <v>1180</v>
      </c>
      <c r="L89" s="442">
        <v>2312178.0394314951</v>
      </c>
      <c r="N89" s="442">
        <v>2312178.0394314951</v>
      </c>
      <c r="O89" s="113"/>
    </row>
    <row r="90" spans="2:15" x14ac:dyDescent="0.25">
      <c r="B90" s="437">
        <v>230</v>
      </c>
      <c r="C90" s="437" t="s">
        <v>2063</v>
      </c>
      <c r="D90" s="437" t="s">
        <v>2093</v>
      </c>
      <c r="E90" s="437" t="s">
        <v>974</v>
      </c>
      <c r="F90" s="444">
        <v>9273.306544202067</v>
      </c>
      <c r="G90" s="444">
        <v>0</v>
      </c>
      <c r="H90" s="444">
        <v>220910.95576868099</v>
      </c>
      <c r="I90" s="444">
        <v>230184.26231288305</v>
      </c>
      <c r="K90" s="19" t="s">
        <v>1636</v>
      </c>
      <c r="L90" s="442">
        <v>8914910.7123946659</v>
      </c>
      <c r="N90" s="442">
        <v>8914910.7123946659</v>
      </c>
      <c r="O90" s="113"/>
    </row>
    <row r="91" spans="2:15" x14ac:dyDescent="0.25">
      <c r="B91" s="437">
        <v>230</v>
      </c>
      <c r="C91" s="437" t="s">
        <v>2063</v>
      </c>
      <c r="D91" s="437" t="s">
        <v>2093</v>
      </c>
      <c r="E91" s="437" t="s">
        <v>341</v>
      </c>
      <c r="F91" s="444">
        <v>3356254.9322617683</v>
      </c>
      <c r="G91" s="444">
        <v>0</v>
      </c>
      <c r="H91" s="444">
        <v>3187989.417223101</v>
      </c>
      <c r="I91" s="444">
        <v>6544244.3494848693</v>
      </c>
      <c r="K91" s="19" t="s">
        <v>1639</v>
      </c>
      <c r="L91" s="442">
        <v>7126330.3489600234</v>
      </c>
      <c r="N91" s="442">
        <v>7126330.3489600234</v>
      </c>
      <c r="O91" s="113"/>
    </row>
    <row r="92" spans="2:15" x14ac:dyDescent="0.25">
      <c r="B92" s="437" t="s">
        <v>1871</v>
      </c>
      <c r="C92" s="437" t="s">
        <v>2063</v>
      </c>
      <c r="D92" s="437" t="s">
        <v>2093</v>
      </c>
      <c r="E92" s="437" t="s">
        <v>1175</v>
      </c>
      <c r="F92" s="444">
        <v>2698624.9434110215</v>
      </c>
      <c r="G92" s="444">
        <v>0</v>
      </c>
      <c r="H92" s="444">
        <v>2760852.4851187496</v>
      </c>
      <c r="I92" s="444">
        <v>5459477.428529771</v>
      </c>
      <c r="K92" s="19" t="s">
        <v>1301</v>
      </c>
      <c r="L92" s="442">
        <v>1065757.8570358753</v>
      </c>
      <c r="N92" s="442">
        <v>1065757.8570358753</v>
      </c>
      <c r="O92" s="113"/>
    </row>
    <row r="93" spans="2:15" x14ac:dyDescent="0.25">
      <c r="B93" s="437" t="s">
        <v>1871</v>
      </c>
      <c r="C93" s="437" t="s">
        <v>2063</v>
      </c>
      <c r="D93" s="437" t="s">
        <v>2093</v>
      </c>
      <c r="E93" s="437" t="s">
        <v>1278</v>
      </c>
      <c r="F93" s="444">
        <v>1649751.1481056258</v>
      </c>
      <c r="G93" s="444">
        <v>0</v>
      </c>
      <c r="H93" s="444">
        <v>2225626.9782275786</v>
      </c>
      <c r="I93" s="444">
        <v>3875378.1263332041</v>
      </c>
      <c r="K93" s="19" t="s">
        <v>1282</v>
      </c>
      <c r="L93" s="442">
        <v>12270180.763689596</v>
      </c>
      <c r="N93" s="442">
        <v>12270180.763689596</v>
      </c>
      <c r="O93" s="113"/>
    </row>
    <row r="94" spans="2:15" x14ac:dyDescent="0.25">
      <c r="B94" s="437" t="s">
        <v>1871</v>
      </c>
      <c r="C94" s="437" t="s">
        <v>2063</v>
      </c>
      <c r="D94" s="437" t="s">
        <v>2093</v>
      </c>
      <c r="E94" s="437" t="s">
        <v>1279</v>
      </c>
      <c r="F94" s="444">
        <v>1649751.1481056258</v>
      </c>
      <c r="G94" s="444">
        <v>0</v>
      </c>
      <c r="H94" s="444">
        <v>2399199.872045828</v>
      </c>
      <c r="I94" s="444">
        <v>4048951.020151454</v>
      </c>
      <c r="K94" s="19" t="s">
        <v>1635</v>
      </c>
      <c r="L94" s="442">
        <v>16199992.772797577</v>
      </c>
      <c r="N94" s="442">
        <v>16199992.772797577</v>
      </c>
      <c r="O94" s="113"/>
    </row>
    <row r="95" spans="2:15" x14ac:dyDescent="0.25">
      <c r="B95" s="437" t="s">
        <v>1871</v>
      </c>
      <c r="C95" s="437" t="s">
        <v>2063</v>
      </c>
      <c r="D95" s="437" t="s">
        <v>2093</v>
      </c>
      <c r="E95" s="437" t="s">
        <v>1176</v>
      </c>
      <c r="F95" s="444">
        <v>2410174.2502870266</v>
      </c>
      <c r="G95" s="444">
        <v>0</v>
      </c>
      <c r="H95" s="444">
        <v>2333715.5530143976</v>
      </c>
      <c r="I95" s="444">
        <v>4743889.8033014238</v>
      </c>
      <c r="K95" s="19" t="s">
        <v>1177</v>
      </c>
      <c r="L95" s="442">
        <v>7326894.4315489661</v>
      </c>
      <c r="N95" s="442">
        <v>7326894.4315489661</v>
      </c>
      <c r="O95" s="113"/>
    </row>
    <row r="96" spans="2:15" x14ac:dyDescent="0.25">
      <c r="B96" s="437" t="s">
        <v>1871</v>
      </c>
      <c r="C96" s="437" t="s">
        <v>2063</v>
      </c>
      <c r="D96" s="437" t="s">
        <v>2093</v>
      </c>
      <c r="E96" s="437" t="s">
        <v>1734</v>
      </c>
      <c r="F96" s="444">
        <v>2410174.2502870266</v>
      </c>
      <c r="G96" s="444">
        <v>0</v>
      </c>
      <c r="H96" s="444">
        <v>2333715.5530143976</v>
      </c>
      <c r="I96" s="444">
        <v>4743889.8033014238</v>
      </c>
      <c r="K96" s="19" t="s">
        <v>1304</v>
      </c>
      <c r="L96" s="442">
        <v>824804.11163266539</v>
      </c>
      <c r="N96" s="442">
        <v>824804.11163266539</v>
      </c>
      <c r="O96" s="113"/>
    </row>
    <row r="97" spans="2:15" x14ac:dyDescent="0.25">
      <c r="B97" s="437" t="s">
        <v>1871</v>
      </c>
      <c r="C97" s="437" t="s">
        <v>2063</v>
      </c>
      <c r="D97" s="437" t="s">
        <v>2093</v>
      </c>
      <c r="E97" s="437" t="s">
        <v>1280</v>
      </c>
      <c r="F97" s="444">
        <v>1269181.5277267508</v>
      </c>
      <c r="G97" s="444">
        <v>0</v>
      </c>
      <c r="H97" s="444">
        <v>781060</v>
      </c>
      <c r="I97" s="444">
        <v>1841755.75</v>
      </c>
      <c r="K97" s="19" t="s">
        <v>1281</v>
      </c>
      <c r="L97" s="442">
        <v>4312001.0137369428</v>
      </c>
      <c r="N97" s="442">
        <v>4312001.0137369428</v>
      </c>
      <c r="O97" s="113"/>
    </row>
    <row r="98" spans="2:15" x14ac:dyDescent="0.25">
      <c r="B98" s="437" t="s">
        <v>1871</v>
      </c>
      <c r="C98" s="437" t="s">
        <v>2063</v>
      </c>
      <c r="D98" s="437" t="s">
        <v>2093</v>
      </c>
      <c r="E98" s="437" t="s">
        <v>1282</v>
      </c>
      <c r="F98" s="444">
        <v>3002660.7623421354</v>
      </c>
      <c r="G98" s="444">
        <v>0</v>
      </c>
      <c r="H98" s="444">
        <v>9267520.0013474599</v>
      </c>
      <c r="I98" s="444">
        <v>12270180.763689596</v>
      </c>
      <c r="K98" s="19" t="s">
        <v>1658</v>
      </c>
      <c r="L98" s="442">
        <v>5185403.3566858377</v>
      </c>
      <c r="M98" s="442">
        <v>2439938.3487590672</v>
      </c>
      <c r="N98" s="442">
        <v>5185403.3566858377</v>
      </c>
      <c r="O98" s="113"/>
    </row>
    <row r="99" spans="2:15" x14ac:dyDescent="0.25">
      <c r="B99" s="437" t="s">
        <v>1871</v>
      </c>
      <c r="C99" s="437" t="s">
        <v>2063</v>
      </c>
      <c r="D99" s="437" t="s">
        <v>2093</v>
      </c>
      <c r="E99" s="437" t="s">
        <v>1283</v>
      </c>
      <c r="F99" s="444">
        <v>936807.3754305396</v>
      </c>
      <c r="G99" s="444">
        <v>0</v>
      </c>
      <c r="H99" s="444">
        <v>773010.19119379565</v>
      </c>
      <c r="I99" s="444">
        <v>1709817.5666243352</v>
      </c>
      <c r="K99" s="19" t="s">
        <v>1690</v>
      </c>
      <c r="L99" s="442">
        <v>5660942.2127708253</v>
      </c>
      <c r="M99" s="442">
        <v>3252715.6898979172</v>
      </c>
      <c r="N99" s="442">
        <v>5660942.2127708253</v>
      </c>
      <c r="O99" s="113"/>
    </row>
    <row r="100" spans="2:15" x14ac:dyDescent="0.25">
      <c r="B100" s="437" t="s">
        <v>1871</v>
      </c>
      <c r="C100" s="437" t="s">
        <v>2063</v>
      </c>
      <c r="D100" s="437" t="s">
        <v>2093</v>
      </c>
      <c r="E100" s="437" t="s">
        <v>1736</v>
      </c>
      <c r="F100" s="444">
        <v>4209291.444316878</v>
      </c>
      <c r="G100" s="444">
        <v>0</v>
      </c>
      <c r="H100" s="444">
        <v>5316751.5224488825</v>
      </c>
      <c r="I100" s="444">
        <v>9526042.9667657614</v>
      </c>
      <c r="K100" s="19" t="s">
        <v>1380</v>
      </c>
      <c r="M100" s="442">
        <v>2301123.047293514</v>
      </c>
      <c r="N100" s="442">
        <v>2301123.047293514</v>
      </c>
      <c r="O100" s="113"/>
    </row>
    <row r="101" spans="2:15" x14ac:dyDescent="0.25">
      <c r="B101" s="437" t="s">
        <v>1871</v>
      </c>
      <c r="C101" s="437" t="s">
        <v>2063</v>
      </c>
      <c r="D101" s="437" t="s">
        <v>2093</v>
      </c>
      <c r="E101" s="437" t="s">
        <v>1731</v>
      </c>
      <c r="F101" s="444">
        <v>1231363.487944891</v>
      </c>
      <c r="G101" s="444">
        <v>0</v>
      </c>
      <c r="H101" s="444">
        <v>1891893.6414770356</v>
      </c>
      <c r="I101" s="444">
        <v>3123257.1294219266</v>
      </c>
      <c r="K101" s="19" t="s">
        <v>1291</v>
      </c>
      <c r="L101" s="442">
        <v>770217.61951618455</v>
      </c>
      <c r="M101" s="442">
        <v>4624531.8394153435</v>
      </c>
      <c r="N101" s="442">
        <v>4624531.8394153435</v>
      </c>
      <c r="O101" s="113"/>
    </row>
    <row r="102" spans="2:15" x14ac:dyDescent="0.25">
      <c r="B102" s="437" t="s">
        <v>1871</v>
      </c>
      <c r="C102" s="437" t="s">
        <v>2063</v>
      </c>
      <c r="D102" s="437" t="s">
        <v>2093</v>
      </c>
      <c r="E102" s="437" t="s">
        <v>1733</v>
      </c>
      <c r="F102" s="444">
        <v>24781331.484185986</v>
      </c>
      <c r="G102" s="444">
        <v>0</v>
      </c>
      <c r="H102" s="444">
        <v>67792183.167011425</v>
      </c>
      <c r="I102" s="444">
        <v>92573514.651197404</v>
      </c>
      <c r="K102" s="19" t="s">
        <v>115</v>
      </c>
      <c r="L102" s="442">
        <v>4743889.8033014238</v>
      </c>
      <c r="M102" s="442">
        <v>3345995.8607565816</v>
      </c>
      <c r="N102" s="442">
        <v>4743889.8033014238</v>
      </c>
      <c r="O102" s="113"/>
    </row>
    <row r="103" spans="2:15" x14ac:dyDescent="0.25">
      <c r="B103" s="437" t="s">
        <v>1871</v>
      </c>
      <c r="C103" s="437" t="s">
        <v>2063</v>
      </c>
      <c r="D103" s="437" t="s">
        <v>2093</v>
      </c>
      <c r="E103" s="437" t="s">
        <v>1281</v>
      </c>
      <c r="F103" s="444">
        <v>1969734.0688863378</v>
      </c>
      <c r="G103" s="444">
        <v>0</v>
      </c>
      <c r="H103" s="444">
        <v>2342266.9448506045</v>
      </c>
      <c r="I103" s="444">
        <v>4312001.0137369428</v>
      </c>
      <c r="K103" s="19" t="s">
        <v>1905</v>
      </c>
      <c r="M103" s="442">
        <v>13352434.103049684</v>
      </c>
      <c r="N103" s="442">
        <v>13352434.103049684</v>
      </c>
      <c r="O103" s="113"/>
    </row>
    <row r="104" spans="2:15" x14ac:dyDescent="0.25">
      <c r="B104" s="437" t="s">
        <v>1871</v>
      </c>
      <c r="C104" s="437" t="s">
        <v>2063</v>
      </c>
      <c r="D104" s="437" t="s">
        <v>2093</v>
      </c>
      <c r="E104" s="437" t="s">
        <v>1177</v>
      </c>
      <c r="F104" s="444">
        <v>2595938.7004512055</v>
      </c>
      <c r="G104" s="444">
        <v>0</v>
      </c>
      <c r="H104" s="444">
        <v>4730955.7310977606</v>
      </c>
      <c r="I104" s="444">
        <v>7326894.4315489661</v>
      </c>
      <c r="K104" s="19" t="s">
        <v>1906</v>
      </c>
      <c r="M104" s="442">
        <v>12854408.723596334</v>
      </c>
      <c r="N104" s="442">
        <v>12854408.723596334</v>
      </c>
      <c r="O104" s="113"/>
    </row>
    <row r="105" spans="2:15" x14ac:dyDescent="0.25">
      <c r="B105" s="437" t="s">
        <v>1871</v>
      </c>
      <c r="C105" s="437" t="s">
        <v>2063</v>
      </c>
      <c r="D105" s="437" t="s">
        <v>2093</v>
      </c>
      <c r="E105" s="437" t="s">
        <v>1173</v>
      </c>
      <c r="F105" s="444">
        <v>3356254.9322617683</v>
      </c>
      <c r="G105" s="444">
        <v>0</v>
      </c>
      <c r="H105" s="444">
        <v>3187989.417223101</v>
      </c>
      <c r="I105" s="444">
        <v>6544244.3494848693</v>
      </c>
      <c r="K105" s="19" t="s">
        <v>1875</v>
      </c>
      <c r="M105" s="442">
        <v>3237880.0732882572</v>
      </c>
      <c r="N105" s="442">
        <v>3237880.0732882572</v>
      </c>
      <c r="O105" s="113"/>
    </row>
    <row r="106" spans="2:15" x14ac:dyDescent="0.25">
      <c r="B106" s="437" t="s">
        <v>1871</v>
      </c>
      <c r="C106" s="437" t="s">
        <v>2063</v>
      </c>
      <c r="D106" s="437" t="s">
        <v>2093</v>
      </c>
      <c r="E106" s="437" t="s">
        <v>1178</v>
      </c>
      <c r="F106" s="444">
        <v>5284040.8280631462</v>
      </c>
      <c r="G106" s="444">
        <v>0</v>
      </c>
      <c r="H106" s="444">
        <v>7059744.6103092022</v>
      </c>
      <c r="I106" s="444">
        <v>12343785.438372348</v>
      </c>
      <c r="K106" s="19" t="s">
        <v>1317</v>
      </c>
      <c r="L106" s="442">
        <v>518574.51805639494</v>
      </c>
      <c r="N106" s="442">
        <v>518574.51805639494</v>
      </c>
      <c r="O106" s="113"/>
    </row>
    <row r="107" spans="2:15" x14ac:dyDescent="0.25">
      <c r="B107" s="437" t="s">
        <v>1871</v>
      </c>
      <c r="C107" s="437" t="s">
        <v>2063</v>
      </c>
      <c r="D107" s="437" t="s">
        <v>2093</v>
      </c>
      <c r="E107" s="437" t="s">
        <v>1179</v>
      </c>
      <c r="F107" s="444">
        <v>17025.558982491391</v>
      </c>
      <c r="G107" s="444">
        <v>0</v>
      </c>
      <c r="H107" s="444">
        <v>551527.64081374975</v>
      </c>
      <c r="I107" s="444">
        <v>568553.19979624113</v>
      </c>
      <c r="K107" s="19" t="s">
        <v>1659</v>
      </c>
      <c r="L107" s="442">
        <v>5543723.9215538055</v>
      </c>
      <c r="M107" s="442">
        <v>2598477.0278896331</v>
      </c>
      <c r="N107" s="442">
        <v>5543723.9215538055</v>
      </c>
      <c r="O107" s="113"/>
    </row>
    <row r="108" spans="2:15" x14ac:dyDescent="0.25">
      <c r="B108" s="437" t="s">
        <v>1871</v>
      </c>
      <c r="C108" s="437" t="s">
        <v>2063</v>
      </c>
      <c r="D108" s="437" t="s">
        <v>2093</v>
      </c>
      <c r="E108" s="437" t="s">
        <v>1174</v>
      </c>
      <c r="F108" s="444">
        <v>218835.75355109066</v>
      </c>
      <c r="G108" s="444">
        <v>0</v>
      </c>
      <c r="H108" s="444">
        <v>395493.02310199174</v>
      </c>
      <c r="I108" s="444">
        <v>614328.77665308234</v>
      </c>
      <c r="K108" s="19" t="s">
        <v>1691</v>
      </c>
      <c r="L108" s="442">
        <v>5379675.2280153446</v>
      </c>
      <c r="M108" s="442">
        <v>4464159.3404362127</v>
      </c>
      <c r="N108" s="442">
        <v>5379675.2280153446</v>
      </c>
      <c r="O108" s="113"/>
    </row>
    <row r="109" spans="2:15" x14ac:dyDescent="0.25">
      <c r="B109" s="437" t="s">
        <v>1871</v>
      </c>
      <c r="C109" s="437" t="s">
        <v>2063</v>
      </c>
      <c r="D109" s="437" t="s">
        <v>2093</v>
      </c>
      <c r="E109" s="437" t="s">
        <v>974</v>
      </c>
      <c r="F109" s="444">
        <v>9273.306544202067</v>
      </c>
      <c r="G109" s="444">
        <v>0</v>
      </c>
      <c r="H109" s="444">
        <v>220910.95576868099</v>
      </c>
      <c r="I109" s="444">
        <v>230184.26231288305</v>
      </c>
      <c r="K109" s="19" t="s">
        <v>1381</v>
      </c>
      <c r="M109" s="442">
        <v>2301123.047293514</v>
      </c>
      <c r="N109" s="442">
        <v>2301123.047293514</v>
      </c>
      <c r="O109" s="113"/>
    </row>
    <row r="110" spans="2:15" x14ac:dyDescent="0.25">
      <c r="B110" s="437" t="s">
        <v>1871</v>
      </c>
      <c r="C110" s="437" t="s">
        <v>2063</v>
      </c>
      <c r="D110" s="437" t="s">
        <v>2093</v>
      </c>
      <c r="E110" s="437" t="s">
        <v>1180</v>
      </c>
      <c r="F110" s="444">
        <v>0</v>
      </c>
      <c r="G110" s="444">
        <v>0</v>
      </c>
      <c r="H110" s="444">
        <v>1678812.3152592792</v>
      </c>
      <c r="I110" s="444">
        <v>2312178.0394314951</v>
      </c>
      <c r="K110" s="19" t="s">
        <v>1297</v>
      </c>
      <c r="L110" s="442">
        <v>770217.61951618455</v>
      </c>
      <c r="N110" s="442">
        <v>770217.61951618455</v>
      </c>
      <c r="O110" s="113"/>
    </row>
    <row r="111" spans="2:15" x14ac:dyDescent="0.25">
      <c r="B111" s="437" t="s">
        <v>1871</v>
      </c>
      <c r="C111" s="437" t="s">
        <v>2063</v>
      </c>
      <c r="D111" s="437" t="s">
        <v>2093</v>
      </c>
      <c r="E111" s="437" t="s">
        <v>1181</v>
      </c>
      <c r="F111" s="444">
        <v>46366.532721010342</v>
      </c>
      <c r="G111" s="444">
        <v>0</v>
      </c>
      <c r="H111" s="444">
        <v>2841803.0962278228</v>
      </c>
      <c r="I111" s="444">
        <v>2888169.6289488333</v>
      </c>
      <c r="K111" s="19" t="s">
        <v>1166</v>
      </c>
      <c r="L111" s="442">
        <v>4743889.8033014238</v>
      </c>
      <c r="M111" s="442">
        <v>3345995.8607565816</v>
      </c>
      <c r="N111" s="442">
        <v>4743889.8033014238</v>
      </c>
      <c r="O111" s="113"/>
    </row>
    <row r="112" spans="2:15" x14ac:dyDescent="0.25">
      <c r="B112" s="437" t="s">
        <v>1871</v>
      </c>
      <c r="C112" s="437" t="s">
        <v>2063</v>
      </c>
      <c r="D112" s="437" t="s">
        <v>2093</v>
      </c>
      <c r="E112" s="437" t="s">
        <v>1182</v>
      </c>
      <c r="F112" s="444">
        <v>4932016.4614236504</v>
      </c>
      <c r="G112" s="444">
        <v>0</v>
      </c>
      <c r="H112" s="444">
        <v>4429955.0098988302</v>
      </c>
      <c r="I112" s="444">
        <v>9361971.4713224806</v>
      </c>
      <c r="K112" s="19" t="s">
        <v>870</v>
      </c>
      <c r="L112" s="442">
        <v>92573514.651197404</v>
      </c>
      <c r="M112" s="442">
        <v>40084079.717512645</v>
      </c>
      <c r="N112" s="442">
        <v>92573514.651197404</v>
      </c>
      <c r="O112" s="113"/>
    </row>
    <row r="113" spans="2:9" x14ac:dyDescent="0.25">
      <c r="B113" s="437" t="s">
        <v>1872</v>
      </c>
      <c r="C113" s="437" t="s">
        <v>2063</v>
      </c>
      <c r="D113" s="437" t="s">
        <v>2093</v>
      </c>
      <c r="E113" s="437" t="s">
        <v>1294</v>
      </c>
      <c r="F113" s="444">
        <v>966197.40346498275</v>
      </c>
      <c r="G113" s="444">
        <v>0</v>
      </c>
      <c r="H113" s="444">
        <v>949276.07354974945</v>
      </c>
      <c r="I113" s="444">
        <v>952582.00733275746</v>
      </c>
    </row>
    <row r="114" spans="2:9" x14ac:dyDescent="0.25">
      <c r="B114" s="437" t="s">
        <v>1872</v>
      </c>
      <c r="C114" s="437" t="s">
        <v>2063</v>
      </c>
      <c r="D114" s="437" t="s">
        <v>2093</v>
      </c>
      <c r="E114" s="437" t="s">
        <v>1295</v>
      </c>
      <c r="F114" s="444">
        <v>1155279.752969001</v>
      </c>
      <c r="G114" s="444">
        <v>0</v>
      </c>
      <c r="H114" s="444">
        <v>786668.59798798687</v>
      </c>
      <c r="I114" s="444">
        <v>793280.46555400291</v>
      </c>
    </row>
    <row r="115" spans="2:9" x14ac:dyDescent="0.25">
      <c r="B115" s="437" t="s">
        <v>1872</v>
      </c>
      <c r="C115" s="437" t="s">
        <v>2063</v>
      </c>
      <c r="D115" s="437" t="s">
        <v>2093</v>
      </c>
      <c r="E115" s="437" t="s">
        <v>1290</v>
      </c>
      <c r="F115" s="444">
        <v>1449296.1051974744</v>
      </c>
      <c r="G115" s="444">
        <v>0</v>
      </c>
      <c r="H115" s="444">
        <v>1015198.0231018154</v>
      </c>
      <c r="I115" s="444">
        <v>1020156.9237763274</v>
      </c>
    </row>
    <row r="116" spans="2:9" x14ac:dyDescent="0.25">
      <c r="B116" s="437" t="s">
        <v>1872</v>
      </c>
      <c r="C116" s="437" t="s">
        <v>2063</v>
      </c>
      <c r="D116" s="437" t="s">
        <v>2093</v>
      </c>
      <c r="E116" s="437" t="s">
        <v>1291</v>
      </c>
      <c r="F116" s="444">
        <v>1158585.686752009</v>
      </c>
      <c r="G116" s="444">
        <v>0</v>
      </c>
      <c r="H116" s="444">
        <v>760299.8181671605</v>
      </c>
      <c r="I116" s="444">
        <v>770217.61951618455</v>
      </c>
    </row>
    <row r="117" spans="2:9" x14ac:dyDescent="0.25">
      <c r="B117" s="437" t="s">
        <v>1872</v>
      </c>
      <c r="C117" s="437" t="s">
        <v>2063</v>
      </c>
      <c r="D117" s="437" t="s">
        <v>2093</v>
      </c>
      <c r="E117" s="437" t="s">
        <v>1297</v>
      </c>
      <c r="F117" s="444">
        <v>1158585.686752009</v>
      </c>
      <c r="G117" s="444">
        <v>0</v>
      </c>
      <c r="H117" s="444">
        <v>760299.8181671605</v>
      </c>
      <c r="I117" s="444">
        <v>770217.61951618455</v>
      </c>
    </row>
    <row r="118" spans="2:9" x14ac:dyDescent="0.25">
      <c r="B118" s="437" t="s">
        <v>1872</v>
      </c>
      <c r="C118" s="437" t="s">
        <v>2063</v>
      </c>
      <c r="D118" s="437" t="s">
        <v>2093</v>
      </c>
      <c r="E118" s="437" t="s">
        <v>1296</v>
      </c>
      <c r="F118" s="444">
        <v>780420.98774397234</v>
      </c>
      <c r="G118" s="444">
        <v>0</v>
      </c>
      <c r="H118" s="444">
        <v>277751.14744603779</v>
      </c>
      <c r="I118" s="444">
        <v>281057.08122904581</v>
      </c>
    </row>
    <row r="119" spans="2:9" x14ac:dyDescent="0.25">
      <c r="B119" s="437" t="s">
        <v>1872</v>
      </c>
      <c r="C119" s="437" t="s">
        <v>2063</v>
      </c>
      <c r="D119" s="437" t="s">
        <v>2093</v>
      </c>
      <c r="E119" s="437" t="s">
        <v>1301</v>
      </c>
      <c r="F119" s="444">
        <v>1371116.7046498277</v>
      </c>
      <c r="G119" s="444">
        <v>0</v>
      </c>
      <c r="H119" s="444">
        <v>1059145.9894698593</v>
      </c>
      <c r="I119" s="444">
        <v>1065757.8570358753</v>
      </c>
    </row>
    <row r="120" spans="2:9" x14ac:dyDescent="0.25">
      <c r="B120" s="437" t="s">
        <v>1872</v>
      </c>
      <c r="C120" s="437" t="s">
        <v>2063</v>
      </c>
      <c r="D120" s="437" t="s">
        <v>2093</v>
      </c>
      <c r="E120" s="437" t="s">
        <v>1283</v>
      </c>
      <c r="F120" s="444">
        <v>479467.04156142363</v>
      </c>
      <c r="G120" s="444">
        <v>0</v>
      </c>
      <c r="H120" s="444">
        <v>366407.69435461052</v>
      </c>
      <c r="I120" s="444">
        <v>373019.56192062661</v>
      </c>
    </row>
    <row r="121" spans="2:9" x14ac:dyDescent="0.25">
      <c r="B121" s="437" t="s">
        <v>1872</v>
      </c>
      <c r="C121" s="437" t="s">
        <v>2063</v>
      </c>
      <c r="D121" s="437" t="s">
        <v>2093</v>
      </c>
      <c r="E121" s="437" t="s">
        <v>1298</v>
      </c>
      <c r="F121" s="444">
        <v>1263193.9630884039</v>
      </c>
      <c r="G121" s="444">
        <v>0</v>
      </c>
      <c r="H121" s="444">
        <v>966855.2600969671</v>
      </c>
      <c r="I121" s="444">
        <v>2230049.2231853711</v>
      </c>
    </row>
    <row r="122" spans="2:9" x14ac:dyDescent="0.25">
      <c r="B122" s="437" t="s">
        <v>1872</v>
      </c>
      <c r="C122" s="437" t="s">
        <v>2063</v>
      </c>
      <c r="D122" s="437" t="s">
        <v>2093</v>
      </c>
      <c r="E122" s="437" t="s">
        <v>1299</v>
      </c>
      <c r="F122" s="444">
        <v>574329.67698048218</v>
      </c>
      <c r="G122" s="444">
        <v>0</v>
      </c>
      <c r="H122" s="444">
        <v>513698.10169413063</v>
      </c>
      <c r="I122" s="444">
        <v>1088027.7786746128</v>
      </c>
    </row>
    <row r="123" spans="2:9" x14ac:dyDescent="0.25">
      <c r="B123" s="437" t="s">
        <v>1872</v>
      </c>
      <c r="C123" s="437" t="s">
        <v>2063</v>
      </c>
      <c r="D123" s="437" t="s">
        <v>2093</v>
      </c>
      <c r="E123" s="437" t="s">
        <v>1303</v>
      </c>
      <c r="F123" s="444">
        <v>2513164.1910447758</v>
      </c>
      <c r="G123" s="444">
        <v>0</v>
      </c>
      <c r="H123" s="444">
        <v>19369195.190574691</v>
      </c>
      <c r="I123" s="444">
        <v>21882359.381619468</v>
      </c>
    </row>
    <row r="124" spans="2:9" x14ac:dyDescent="0.25">
      <c r="B124" s="437" t="s">
        <v>1872</v>
      </c>
      <c r="C124" s="437" t="s">
        <v>2063</v>
      </c>
      <c r="D124" s="437" t="s">
        <v>2093</v>
      </c>
      <c r="E124" s="437" t="s">
        <v>1304</v>
      </c>
      <c r="F124" s="444">
        <v>368238.36621699191</v>
      </c>
      <c r="G124" s="444">
        <v>0</v>
      </c>
      <c r="H124" s="444">
        <v>456565.74541567347</v>
      </c>
      <c r="I124" s="444">
        <v>824804.11163266539</v>
      </c>
    </row>
    <row r="125" spans="2:9" x14ac:dyDescent="0.25">
      <c r="B125" s="437" t="s">
        <v>1872</v>
      </c>
      <c r="C125" s="437" t="s">
        <v>2063</v>
      </c>
      <c r="D125" s="437" t="s">
        <v>2093</v>
      </c>
      <c r="E125" s="437" t="s">
        <v>1305</v>
      </c>
      <c r="F125" s="444">
        <v>969503.33724799077</v>
      </c>
      <c r="G125" s="444">
        <v>0</v>
      </c>
      <c r="H125" s="444">
        <v>285661.78139228566</v>
      </c>
      <c r="I125" s="444">
        <v>2223074.3902728586</v>
      </c>
    </row>
    <row r="126" spans="2:9" x14ac:dyDescent="0.25">
      <c r="B126" s="437" t="s">
        <v>1872</v>
      </c>
      <c r="C126" s="437" t="s">
        <v>2063</v>
      </c>
      <c r="D126" s="437" t="s">
        <v>2093</v>
      </c>
      <c r="E126" s="437" t="s">
        <v>1306</v>
      </c>
      <c r="F126" s="444">
        <v>787032.85530998837</v>
      </c>
      <c r="G126" s="444">
        <v>0</v>
      </c>
      <c r="H126" s="444">
        <v>591979.10697755206</v>
      </c>
      <c r="I126" s="444">
        <v>1379011.9622875405</v>
      </c>
    </row>
    <row r="127" spans="2:9" x14ac:dyDescent="0.25">
      <c r="B127" s="437" t="s">
        <v>1872</v>
      </c>
      <c r="C127" s="437" t="s">
        <v>2063</v>
      </c>
      <c r="D127" s="437" t="s">
        <v>2093</v>
      </c>
      <c r="E127" s="437" t="s">
        <v>1307</v>
      </c>
      <c r="F127" s="444">
        <v>295347.85845292761</v>
      </c>
      <c r="G127" s="444">
        <v>0</v>
      </c>
      <c r="H127" s="444">
        <v>208286.09375</v>
      </c>
      <c r="I127" s="444">
        <v>455117.78124999994</v>
      </c>
    </row>
    <row r="128" spans="2:9" x14ac:dyDescent="0.25">
      <c r="B128" s="437" t="s">
        <v>1872</v>
      </c>
      <c r="C128" s="437" t="s">
        <v>2063</v>
      </c>
      <c r="D128" s="437" t="s">
        <v>2093</v>
      </c>
      <c r="E128" s="437" t="s">
        <v>1308</v>
      </c>
      <c r="F128" s="444">
        <v>236440.44997129735</v>
      </c>
      <c r="G128" s="444">
        <v>0</v>
      </c>
      <c r="H128" s="444">
        <v>314271.72258357785</v>
      </c>
      <c r="I128" s="444">
        <v>317577.65636658587</v>
      </c>
    </row>
    <row r="129" spans="2:9" x14ac:dyDescent="0.25">
      <c r="B129" s="437" t="s">
        <v>1872</v>
      </c>
      <c r="C129" s="437" t="s">
        <v>2063</v>
      </c>
      <c r="D129" s="437" t="s">
        <v>2093</v>
      </c>
      <c r="E129" s="437" t="s">
        <v>1311</v>
      </c>
      <c r="F129" s="444">
        <v>751864.54501239944</v>
      </c>
      <c r="G129" s="444">
        <v>0</v>
      </c>
      <c r="H129" s="444">
        <v>257095.60325305714</v>
      </c>
      <c r="I129" s="444">
        <v>1008960.1482654565</v>
      </c>
    </row>
    <row r="130" spans="2:9" x14ac:dyDescent="0.25">
      <c r="B130" s="437" t="s">
        <v>1872</v>
      </c>
      <c r="C130" s="437" t="s">
        <v>2063</v>
      </c>
      <c r="D130" s="437" t="s">
        <v>2093</v>
      </c>
      <c r="E130" s="437" t="s">
        <v>1312</v>
      </c>
      <c r="F130" s="444">
        <v>354540.64546498278</v>
      </c>
      <c r="G130" s="444">
        <v>0</v>
      </c>
      <c r="H130" s="444">
        <v>297046.33873895853</v>
      </c>
      <c r="I130" s="444">
        <v>651586.98420394131</v>
      </c>
    </row>
    <row r="131" spans="2:9" x14ac:dyDescent="0.25">
      <c r="B131" s="437" t="s">
        <v>1872</v>
      </c>
      <c r="C131" s="437" t="s">
        <v>2063</v>
      </c>
      <c r="D131" s="437" t="s">
        <v>2093</v>
      </c>
      <c r="E131" s="437" t="s">
        <v>1314</v>
      </c>
      <c r="F131" s="444">
        <v>909029.41302296193</v>
      </c>
      <c r="G131" s="444">
        <v>0</v>
      </c>
      <c r="H131" s="444">
        <v>617379.55222384562</v>
      </c>
      <c r="I131" s="444">
        <v>1526408.9652468076</v>
      </c>
    </row>
    <row r="132" spans="2:9" x14ac:dyDescent="0.25">
      <c r="B132" s="437" t="s">
        <v>1872</v>
      </c>
      <c r="C132" s="437" t="s">
        <v>2063</v>
      </c>
      <c r="D132" s="437" t="s">
        <v>2093</v>
      </c>
      <c r="E132" s="437" t="s">
        <v>1315</v>
      </c>
      <c r="F132" s="444">
        <v>909029.41302296193</v>
      </c>
      <c r="G132" s="444">
        <v>0</v>
      </c>
      <c r="H132" s="444">
        <v>617379.55222384562</v>
      </c>
      <c r="I132" s="444">
        <v>1526408.9652468076</v>
      </c>
    </row>
    <row r="133" spans="2:9" x14ac:dyDescent="0.25">
      <c r="B133" s="437" t="s">
        <v>1872</v>
      </c>
      <c r="C133" s="437" t="s">
        <v>2063</v>
      </c>
      <c r="D133" s="437" t="s">
        <v>2093</v>
      </c>
      <c r="E133" s="437" t="s">
        <v>1316</v>
      </c>
      <c r="F133" s="444">
        <v>17025.558982491391</v>
      </c>
      <c r="G133" s="444">
        <v>0</v>
      </c>
      <c r="H133" s="444">
        <v>551527.64081374975</v>
      </c>
      <c r="I133" s="444">
        <v>568553.19979624113</v>
      </c>
    </row>
    <row r="134" spans="2:9" x14ac:dyDescent="0.25">
      <c r="B134" s="437" t="s">
        <v>1872</v>
      </c>
      <c r="C134" s="437" t="s">
        <v>2063</v>
      </c>
      <c r="D134" s="437" t="s">
        <v>2093</v>
      </c>
      <c r="E134" s="437" t="s">
        <v>1174</v>
      </c>
      <c r="F134" s="444">
        <v>218835.75355109066</v>
      </c>
      <c r="G134" s="444">
        <v>0</v>
      </c>
      <c r="H134" s="444">
        <v>57132.356278457133</v>
      </c>
      <c r="I134" s="444">
        <v>395493.02310199174</v>
      </c>
    </row>
    <row r="135" spans="2:9" x14ac:dyDescent="0.25">
      <c r="B135" s="437" t="s">
        <v>1872</v>
      </c>
      <c r="C135" s="437" t="s">
        <v>2063</v>
      </c>
      <c r="D135" s="437" t="s">
        <v>2093</v>
      </c>
      <c r="E135" s="437" t="s">
        <v>974</v>
      </c>
      <c r="F135" s="444">
        <v>9273.306544202067</v>
      </c>
      <c r="G135" s="444">
        <v>0</v>
      </c>
      <c r="H135" s="444">
        <v>221497.75049494155</v>
      </c>
      <c r="I135" s="444">
        <v>230771.0570391436</v>
      </c>
    </row>
    <row r="136" spans="2:9" x14ac:dyDescent="0.25">
      <c r="B136" s="437" t="s">
        <v>1872</v>
      </c>
      <c r="C136" s="437" t="s">
        <v>2063</v>
      </c>
      <c r="D136" s="437" t="s">
        <v>2093</v>
      </c>
      <c r="E136" s="437" t="s">
        <v>1318</v>
      </c>
      <c r="F136" s="444">
        <v>235422.33065442019</v>
      </c>
      <c r="G136" s="444">
        <v>0</v>
      </c>
      <c r="H136" s="444">
        <v>237084.7936017451</v>
      </c>
      <c r="I136" s="444">
        <v>472507.12425616529</v>
      </c>
    </row>
    <row r="137" spans="2:9" x14ac:dyDescent="0.25">
      <c r="B137" s="437" t="s">
        <v>1872</v>
      </c>
      <c r="C137" s="437" t="s">
        <v>2063</v>
      </c>
      <c r="D137" s="437" t="s">
        <v>2093</v>
      </c>
      <c r="E137" s="437" t="s">
        <v>1317</v>
      </c>
      <c r="F137" s="444">
        <v>281489.72445464984</v>
      </c>
      <c r="G137" s="444">
        <v>0</v>
      </c>
      <c r="H137" s="444">
        <v>237084.7936017451</v>
      </c>
      <c r="I137" s="444">
        <v>518574.51805639494</v>
      </c>
    </row>
    <row r="138" spans="2:9" x14ac:dyDescent="0.25">
      <c r="B138" s="437" t="s">
        <v>1872</v>
      </c>
      <c r="C138" s="437" t="s">
        <v>2063</v>
      </c>
      <c r="D138" s="437" t="s">
        <v>2093</v>
      </c>
      <c r="E138" s="437" t="s">
        <v>1309</v>
      </c>
      <c r="F138" s="444">
        <v>134911.65327210104</v>
      </c>
      <c r="G138" s="444">
        <v>0</v>
      </c>
      <c r="H138" s="444">
        <v>216887.22050289428</v>
      </c>
      <c r="I138" s="444">
        <v>226160.52704709634</v>
      </c>
    </row>
    <row r="139" spans="2:9" x14ac:dyDescent="0.25">
      <c r="B139" s="437" t="s">
        <v>1872</v>
      </c>
      <c r="C139" s="437" t="s">
        <v>2063</v>
      </c>
      <c r="D139" s="437" t="s">
        <v>2093</v>
      </c>
      <c r="E139" s="437" t="s">
        <v>1319</v>
      </c>
      <c r="F139" s="444">
        <v>61384.503099885187</v>
      </c>
      <c r="G139" s="444">
        <v>0</v>
      </c>
      <c r="H139" s="444">
        <v>233850.02603513229</v>
      </c>
      <c r="I139" s="444">
        <v>295234.52913501748</v>
      </c>
    </row>
    <row r="140" spans="2:9" x14ac:dyDescent="0.25">
      <c r="B140" s="437" t="s">
        <v>1872</v>
      </c>
      <c r="C140" s="437" t="s">
        <v>2063</v>
      </c>
      <c r="D140" s="437" t="s">
        <v>2093</v>
      </c>
      <c r="E140" s="437" t="s">
        <v>1171</v>
      </c>
      <c r="F140" s="444">
        <v>302429.44890929968</v>
      </c>
      <c r="G140" s="444">
        <v>0</v>
      </c>
      <c r="H140" s="444">
        <v>353378.63245997217</v>
      </c>
      <c r="I140" s="444">
        <v>655808.08136927185</v>
      </c>
    </row>
    <row r="141" spans="2:9" x14ac:dyDescent="0.25">
      <c r="B141" s="437" t="s">
        <v>1872</v>
      </c>
      <c r="C141" s="437" t="s">
        <v>2063</v>
      </c>
      <c r="D141" s="437" t="s">
        <v>2093</v>
      </c>
      <c r="E141" s="437" t="s">
        <v>1172</v>
      </c>
      <c r="F141" s="444">
        <v>192250.6016073479</v>
      </c>
      <c r="G141" s="444">
        <v>0</v>
      </c>
      <c r="H141" s="444">
        <v>481112.50295622018</v>
      </c>
      <c r="I141" s="444">
        <v>673363.10456356802</v>
      </c>
    </row>
    <row r="142" spans="2:9" x14ac:dyDescent="0.25">
      <c r="B142" s="437" t="s">
        <v>1872</v>
      </c>
      <c r="C142" s="437" t="s">
        <v>2063</v>
      </c>
      <c r="D142" s="437" t="s">
        <v>2093</v>
      </c>
      <c r="E142" s="437" t="s">
        <v>1321</v>
      </c>
      <c r="F142" s="444">
        <v>237833.39035591274</v>
      </c>
      <c r="G142" s="444">
        <v>0</v>
      </c>
      <c r="H142" s="444">
        <v>295783.99042028037</v>
      </c>
      <c r="I142" s="444">
        <v>533617.38077619311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25">
    <tabColor theme="5" tint="-0.249977111117893"/>
  </sheetPr>
  <dimension ref="A2:S38"/>
  <sheetViews>
    <sheetView zoomScale="70" zoomScaleNormal="70" workbookViewId="0"/>
  </sheetViews>
  <sheetFormatPr baseColWidth="10" defaultColWidth="11.42578125" defaultRowHeight="15" x14ac:dyDescent="0.3"/>
  <cols>
    <col min="1" max="1" width="11.42578125" style="522"/>
    <col min="2" max="2" width="3.5703125" style="522" bestFit="1" customWidth="1"/>
    <col min="3" max="3" width="7.140625" style="522" hidden="1" customWidth="1"/>
    <col min="4" max="4" width="7.28515625" style="522" bestFit="1" customWidth="1"/>
    <col min="5" max="5" width="50.7109375" style="522" bestFit="1" customWidth="1"/>
    <col min="6" max="6" width="17.85546875" style="522" bestFit="1" customWidth="1"/>
    <col min="7" max="7" width="16.140625" style="523" bestFit="1" customWidth="1"/>
    <col min="8" max="8" width="16.140625" style="524" bestFit="1" customWidth="1"/>
    <col min="9" max="9" width="15.7109375" style="524" bestFit="1" customWidth="1"/>
    <col min="10" max="10" width="15.85546875" style="524" bestFit="1" customWidth="1"/>
    <col min="11" max="11" width="16.85546875" style="524" bestFit="1" customWidth="1"/>
    <col min="12" max="12" width="17.7109375" style="523" bestFit="1" customWidth="1"/>
    <col min="13" max="13" width="13.5703125" style="523" bestFit="1" customWidth="1"/>
    <col min="14" max="14" width="15.85546875" style="522" bestFit="1" customWidth="1"/>
    <col min="15" max="15" width="19" style="522" bestFit="1" customWidth="1"/>
    <col min="16" max="16" width="14.5703125" style="522" bestFit="1" customWidth="1"/>
    <col min="17" max="17" width="14.85546875" style="522" bestFit="1" customWidth="1"/>
    <col min="18" max="18" width="15.85546875" style="522" bestFit="1" customWidth="1"/>
    <col min="19" max="16384" width="11.42578125" style="522"/>
  </cols>
  <sheetData>
    <row r="2" spans="1:19" ht="18.75" x14ac:dyDescent="0.3">
      <c r="B2" s="549" t="s">
        <v>2804</v>
      </c>
    </row>
    <row r="3" spans="1:19" ht="18.75" x14ac:dyDescent="0.3">
      <c r="B3" s="549" t="s">
        <v>2831</v>
      </c>
    </row>
    <row r="4" spans="1:19" ht="18.75" x14ac:dyDescent="0.3">
      <c r="B4" s="549" t="s">
        <v>4255</v>
      </c>
    </row>
    <row r="5" spans="1:19" ht="18.75" x14ac:dyDescent="0.3">
      <c r="B5" s="550" t="s">
        <v>3372</v>
      </c>
      <c r="G5" s="522"/>
      <c r="H5" s="522"/>
      <c r="I5" s="522"/>
      <c r="J5" s="522"/>
      <c r="K5" s="522"/>
      <c r="L5" s="522"/>
      <c r="M5" s="522"/>
    </row>
    <row r="6" spans="1:19" x14ac:dyDescent="0.3">
      <c r="G6" s="522"/>
      <c r="H6" s="522"/>
      <c r="I6" s="522"/>
      <c r="J6" s="522"/>
      <c r="K6" s="522"/>
      <c r="L6" s="522"/>
      <c r="M6" s="522"/>
    </row>
    <row r="7" spans="1:19" x14ac:dyDescent="0.3">
      <c r="G7" s="525"/>
    </row>
    <row r="8" spans="1:19" x14ac:dyDescent="0.3">
      <c r="G8" s="525"/>
      <c r="H8" s="525"/>
      <c r="I8" s="525"/>
      <c r="J8" s="525"/>
      <c r="K8" s="523"/>
      <c r="M8" s="526"/>
      <c r="N8" s="526"/>
    </row>
    <row r="9" spans="1:19" s="527" customFormat="1" ht="45" x14ac:dyDescent="0.3">
      <c r="B9" s="528"/>
      <c r="C9" s="529" t="s">
        <v>1397</v>
      </c>
      <c r="D9" s="530" t="s">
        <v>775</v>
      </c>
      <c r="E9" s="530" t="s">
        <v>1396</v>
      </c>
      <c r="F9" s="531" t="s">
        <v>1015</v>
      </c>
      <c r="G9" s="532" t="s">
        <v>1016</v>
      </c>
      <c r="H9" s="532" t="s">
        <v>1017</v>
      </c>
      <c r="I9" s="532" t="s">
        <v>1018</v>
      </c>
      <c r="J9" s="532" t="s">
        <v>1019</v>
      </c>
      <c r="K9" s="532" t="s">
        <v>1020</v>
      </c>
      <c r="L9" s="533" t="s">
        <v>1322</v>
      </c>
      <c r="M9" s="533" t="s">
        <v>2478</v>
      </c>
      <c r="N9" s="533" t="s">
        <v>4318</v>
      </c>
      <c r="O9" s="534" t="s">
        <v>3363</v>
      </c>
    </row>
    <row r="10" spans="1:19" x14ac:dyDescent="0.3">
      <c r="A10" s="535"/>
      <c r="B10" s="536"/>
      <c r="C10" s="537" t="s">
        <v>4256</v>
      </c>
      <c r="D10" s="538" t="s">
        <v>4257</v>
      </c>
      <c r="E10" s="539" t="s">
        <v>4316</v>
      </c>
      <c r="F10" s="540">
        <v>3198383304.1109247</v>
      </c>
      <c r="G10" s="540">
        <v>182958612.58841106</v>
      </c>
      <c r="H10" s="540">
        <v>179132815.54883841</v>
      </c>
      <c r="I10" s="540">
        <v>125014046.78967422</v>
      </c>
      <c r="J10" s="540">
        <v>117308262.78839166</v>
      </c>
      <c r="K10" s="540">
        <v>84755378.08828263</v>
      </c>
      <c r="L10" s="540">
        <v>3887552419.9145226</v>
      </c>
      <c r="M10" s="540">
        <v>2346165.2557678334</v>
      </c>
      <c r="N10" s="540">
        <v>104290507.93357161</v>
      </c>
      <c r="O10" s="541">
        <v>3994189093.1038623</v>
      </c>
      <c r="Q10" s="542"/>
      <c r="R10" s="542"/>
      <c r="S10" s="542"/>
    </row>
    <row r="11" spans="1:19" x14ac:dyDescent="0.3">
      <c r="B11" s="536"/>
      <c r="C11" s="537" t="s">
        <v>4259</v>
      </c>
      <c r="D11" s="538" t="s">
        <v>4260</v>
      </c>
      <c r="E11" s="539" t="s">
        <v>4317</v>
      </c>
      <c r="F11" s="540">
        <v>3184316411.0752859</v>
      </c>
      <c r="G11" s="540">
        <v>216477666.96600759</v>
      </c>
      <c r="H11" s="540">
        <v>185700164.19039175</v>
      </c>
      <c r="I11" s="540">
        <v>125014046.78967422</v>
      </c>
      <c r="J11" s="540">
        <v>117308262.78839166</v>
      </c>
      <c r="K11" s="540">
        <v>84755378.08828263</v>
      </c>
      <c r="L11" s="540">
        <v>3913571929.8980336</v>
      </c>
      <c r="M11" s="540">
        <v>2346165.2557678334</v>
      </c>
      <c r="N11" s="540">
        <v>104988527.56630048</v>
      </c>
      <c r="O11" s="541">
        <v>4020906622.7201018</v>
      </c>
      <c r="Q11" s="542"/>
      <c r="R11" s="542"/>
      <c r="S11" s="542"/>
    </row>
    <row r="12" spans="1:19" x14ac:dyDescent="0.3">
      <c r="G12" s="522"/>
      <c r="H12" s="522"/>
      <c r="I12" s="522"/>
      <c r="J12" s="522"/>
      <c r="K12" s="522"/>
      <c r="L12" s="522"/>
      <c r="M12" s="522"/>
      <c r="S12" s="542"/>
    </row>
    <row r="13" spans="1:19" x14ac:dyDescent="0.3">
      <c r="G13" s="543"/>
      <c r="H13" s="543"/>
      <c r="I13" s="543"/>
      <c r="J13" s="543"/>
    </row>
    <row r="14" spans="1:19" x14ac:dyDescent="0.3">
      <c r="E14" s="544"/>
      <c r="G14" s="543"/>
      <c r="H14" s="543"/>
      <c r="I14" s="543"/>
      <c r="J14" s="543"/>
    </row>
    <row r="15" spans="1:19" x14ac:dyDescent="0.3">
      <c r="E15" s="544"/>
      <c r="G15" s="543"/>
      <c r="H15" s="543"/>
      <c r="I15" s="543"/>
      <c r="J15" s="543"/>
      <c r="L15" s="524"/>
      <c r="M15" s="524"/>
    </row>
    <row r="16" spans="1:19" x14ac:dyDescent="0.3">
      <c r="G16" s="543"/>
      <c r="H16" s="543"/>
      <c r="I16" s="543"/>
      <c r="J16" s="543"/>
      <c r="L16" s="524"/>
      <c r="M16" s="524"/>
    </row>
    <row r="17" spans="7:15" x14ac:dyDescent="0.3">
      <c r="G17" s="543"/>
      <c r="H17" s="543"/>
      <c r="I17" s="545"/>
      <c r="J17" s="545"/>
      <c r="K17" s="545"/>
      <c r="L17" s="524"/>
      <c r="M17" s="524"/>
    </row>
    <row r="18" spans="7:15" x14ac:dyDescent="0.3">
      <c r="G18" s="543"/>
      <c r="H18" s="543"/>
      <c r="I18" s="546"/>
      <c r="J18" s="547"/>
      <c r="K18" s="547"/>
      <c r="L18" s="524"/>
      <c r="M18" s="524"/>
      <c r="O18" s="546"/>
    </row>
    <row r="19" spans="7:15" x14ac:dyDescent="0.3">
      <c r="G19" s="543"/>
      <c r="H19" s="543"/>
      <c r="I19" s="543"/>
      <c r="J19" s="543"/>
      <c r="L19" s="524"/>
      <c r="M19" s="524"/>
      <c r="O19" s="548"/>
    </row>
    <row r="20" spans="7:15" x14ac:dyDescent="0.3">
      <c r="G20" s="543"/>
      <c r="H20" s="543"/>
      <c r="I20" s="543"/>
      <c r="J20" s="543"/>
      <c r="L20" s="524"/>
      <c r="M20" s="524"/>
    </row>
    <row r="21" spans="7:15" x14ac:dyDescent="0.3">
      <c r="G21" s="543"/>
      <c r="H21" s="543"/>
      <c r="I21" s="543"/>
      <c r="J21" s="543"/>
      <c r="L21" s="524"/>
      <c r="M21" s="524"/>
    </row>
    <row r="22" spans="7:15" x14ac:dyDescent="0.3">
      <c r="G22" s="543"/>
      <c r="H22" s="543"/>
      <c r="I22" s="543"/>
      <c r="J22" s="543"/>
      <c r="L22" s="524"/>
      <c r="M22" s="524"/>
    </row>
    <row r="23" spans="7:15" x14ac:dyDescent="0.3">
      <c r="G23" s="543"/>
      <c r="H23" s="543"/>
      <c r="I23" s="543"/>
      <c r="J23" s="543"/>
      <c r="L23" s="524"/>
      <c r="M23" s="524"/>
    </row>
    <row r="24" spans="7:15" x14ac:dyDescent="0.3">
      <c r="G24" s="543"/>
      <c r="H24" s="543"/>
      <c r="I24" s="543"/>
      <c r="J24" s="543"/>
      <c r="L24" s="524"/>
      <c r="M24" s="524"/>
    </row>
    <row r="25" spans="7:15" x14ac:dyDescent="0.3">
      <c r="G25" s="543"/>
      <c r="H25" s="543"/>
      <c r="I25" s="543"/>
      <c r="J25" s="543"/>
      <c r="L25" s="524"/>
      <c r="M25" s="524"/>
    </row>
    <row r="26" spans="7:15" x14ac:dyDescent="0.3">
      <c r="G26" s="543"/>
      <c r="H26" s="543"/>
      <c r="I26" s="543"/>
      <c r="J26" s="543"/>
      <c r="L26" s="524"/>
      <c r="M26" s="524"/>
    </row>
    <row r="27" spans="7:15" x14ac:dyDescent="0.3">
      <c r="G27" s="543"/>
      <c r="H27" s="543"/>
      <c r="I27" s="543"/>
      <c r="J27" s="543"/>
      <c r="L27" s="524"/>
      <c r="M27" s="524"/>
    </row>
    <row r="28" spans="7:15" x14ac:dyDescent="0.3">
      <c r="G28" s="543"/>
      <c r="H28" s="543"/>
      <c r="I28" s="543"/>
      <c r="J28" s="543"/>
      <c r="L28" s="524"/>
      <c r="M28" s="524"/>
    </row>
    <row r="29" spans="7:15" x14ac:dyDescent="0.3">
      <c r="G29" s="543"/>
      <c r="H29" s="543"/>
      <c r="I29" s="543"/>
      <c r="J29" s="543"/>
      <c r="L29" s="524"/>
      <c r="M29" s="524"/>
    </row>
    <row r="30" spans="7:15" x14ac:dyDescent="0.3">
      <c r="G30" s="543"/>
      <c r="L30" s="524"/>
      <c r="M30" s="524"/>
    </row>
    <row r="31" spans="7:15" x14ac:dyDescent="0.3">
      <c r="G31" s="543"/>
      <c r="L31" s="524"/>
      <c r="M31" s="524"/>
    </row>
    <row r="32" spans="7:15" x14ac:dyDescent="0.3">
      <c r="G32" s="543"/>
      <c r="L32" s="524"/>
      <c r="M32" s="524"/>
    </row>
    <row r="33" spans="7:13" x14ac:dyDescent="0.3">
      <c r="G33" s="543"/>
      <c r="L33" s="524"/>
      <c r="M33" s="524"/>
    </row>
    <row r="34" spans="7:13" x14ac:dyDescent="0.3">
      <c r="G34" s="543"/>
      <c r="L34" s="524"/>
      <c r="M34" s="524"/>
    </row>
    <row r="35" spans="7:13" x14ac:dyDescent="0.3">
      <c r="G35" s="543"/>
      <c r="L35" s="524"/>
      <c r="M35" s="524"/>
    </row>
    <row r="36" spans="7:13" x14ac:dyDescent="0.3">
      <c r="G36" s="543"/>
      <c r="L36" s="524"/>
      <c r="M36" s="524"/>
    </row>
    <row r="37" spans="7:13" x14ac:dyDescent="0.3">
      <c r="G37" s="543"/>
      <c r="L37" s="524"/>
      <c r="M37" s="524"/>
    </row>
    <row r="38" spans="7:13" x14ac:dyDescent="0.3">
      <c r="L38" s="524"/>
      <c r="M38" s="524"/>
    </row>
  </sheetData>
  <hyperlinks>
    <hyperlink ref="F9" location="'DDP SE 6'!A1" display="DDP" xr:uid="{00000000-0004-0000-0500-000000000000}"/>
    <hyperlink ref="H9" location="'Montaje SE 6'!A1" display="MONTAJE" xr:uid="{00000000-0004-0000-0500-000001000000}"/>
    <hyperlink ref="I9" location="'Ingenieria SE 6'!A1" display="INGENIERIA" xr:uid="{00000000-0004-0000-0500-000002000000}"/>
    <hyperlink ref="J9" location="'Interv SE 6'!A1" display="INTERVENTORIA" xr:uid="{00000000-0004-0000-0500-000003000000}"/>
    <hyperlink ref="K9" location="'ADMON SE 6'!A1" display="ADMINISTRACIÓN EJECUCIÓN" xr:uid="{00000000-0004-0000-0500-000004000000}"/>
    <hyperlink ref="G9" location="'ObCi SE 6'!A1" display="OBRA CIVIL" xr:uid="{00000000-0004-0000-0500-000005000000}"/>
  </hyperlinks>
  <pageMargins left="0.7" right="0.7" top="0.75" bottom="0.75" header="0.3" footer="0.3"/>
  <pageSetup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9"/>
  <dimension ref="A1:BK240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5703125" style="2067" bestFit="1" customWidth="1"/>
    <col min="3" max="3" width="52" style="2067" bestFit="1" customWidth="1"/>
    <col min="4" max="4" width="19.140625" style="2067" customWidth="1"/>
    <col min="5" max="5" width="11.42578125" style="2067" customWidth="1"/>
    <col min="6" max="6" width="17.7109375" style="2182" bestFit="1" customWidth="1"/>
    <col min="7" max="7" width="11.5703125" style="2067" bestFit="1" customWidth="1"/>
    <col min="8" max="8" width="17.85546875" style="2067" bestFit="1" customWidth="1"/>
    <col min="9" max="10" width="11.5703125" style="2067" bestFit="1" customWidth="1"/>
    <col min="11" max="16384" width="11.42578125" style="2067"/>
  </cols>
  <sheetData>
    <row r="1" spans="2:9" x14ac:dyDescent="0.3">
      <c r="E1" s="1206"/>
      <c r="F1" s="1973"/>
      <c r="G1" s="1206"/>
      <c r="H1" s="1206"/>
      <c r="I1" s="1206"/>
    </row>
    <row r="2" spans="2:9" x14ac:dyDescent="0.3">
      <c r="B2" s="597" t="s">
        <v>2804</v>
      </c>
      <c r="E2" s="1206"/>
      <c r="F2" s="1973"/>
      <c r="G2" s="1206"/>
      <c r="H2" s="1206"/>
      <c r="I2" s="1206"/>
    </row>
    <row r="3" spans="2:9" x14ac:dyDescent="0.3">
      <c r="B3" s="597" t="s">
        <v>2831</v>
      </c>
      <c r="E3" s="1206"/>
      <c r="F3" s="1973"/>
      <c r="G3" s="1206"/>
      <c r="H3" s="1206"/>
      <c r="I3" s="1206"/>
    </row>
    <row r="4" spans="2:9" x14ac:dyDescent="0.3">
      <c r="B4" s="597" t="s">
        <v>4262</v>
      </c>
      <c r="E4" s="1206"/>
      <c r="F4" s="1973"/>
      <c r="G4" s="1206"/>
      <c r="H4" s="1206"/>
      <c r="I4" s="1206"/>
    </row>
    <row r="5" spans="2:9" x14ac:dyDescent="0.3">
      <c r="B5" s="3485" t="s">
        <v>3372</v>
      </c>
      <c r="E5" s="1206"/>
      <c r="F5" s="1973"/>
      <c r="G5" s="1206"/>
      <c r="H5" s="1206"/>
      <c r="I5" s="1206"/>
    </row>
    <row r="6" spans="2:9" x14ac:dyDescent="0.3">
      <c r="E6" s="1206"/>
      <c r="F6" s="1973"/>
      <c r="G6" s="1206"/>
      <c r="H6" s="1206"/>
      <c r="I6" s="1206"/>
    </row>
    <row r="7" spans="2:9" x14ac:dyDescent="0.3">
      <c r="E7" s="1206"/>
      <c r="F7" s="1973"/>
      <c r="G7" s="1206"/>
      <c r="H7" s="1206"/>
      <c r="I7" s="1206"/>
    </row>
    <row r="8" spans="2:9" x14ac:dyDescent="0.3">
      <c r="E8" s="1206"/>
      <c r="F8" s="1973"/>
      <c r="G8" s="1206"/>
      <c r="H8" s="1206"/>
      <c r="I8" s="1206"/>
    </row>
    <row r="9" spans="2:9" s="597" customFormat="1" ht="25.5" x14ac:dyDescent="0.2">
      <c r="B9" s="1928" t="s">
        <v>775</v>
      </c>
      <c r="C9" s="1928" t="s">
        <v>773</v>
      </c>
      <c r="D9" s="1928" t="s">
        <v>3362</v>
      </c>
      <c r="E9" s="3658"/>
      <c r="F9" s="2172"/>
      <c r="G9" s="3658"/>
      <c r="H9" s="3659"/>
      <c r="I9" s="2024"/>
    </row>
    <row r="10" spans="2:9" x14ac:dyDescent="0.3">
      <c r="B10" s="538" t="s">
        <v>4257</v>
      </c>
      <c r="C10" s="2173" t="s">
        <v>4316</v>
      </c>
      <c r="D10" s="540">
        <v>3198383304.1109247</v>
      </c>
      <c r="E10" s="2175"/>
      <c r="F10" s="1973"/>
      <c r="G10" s="2175"/>
      <c r="H10" s="2177"/>
      <c r="I10" s="1206"/>
    </row>
    <row r="11" spans="2:9" x14ac:dyDescent="0.3">
      <c r="B11" s="538" t="s">
        <v>4260</v>
      </c>
      <c r="C11" s="2173" t="s">
        <v>4317</v>
      </c>
      <c r="D11" s="540">
        <v>3184316411.0752859</v>
      </c>
      <c r="E11" s="1206"/>
      <c r="F11" s="2177"/>
      <c r="G11" s="1206"/>
      <c r="H11" s="1206"/>
      <c r="I11" s="1206"/>
    </row>
    <row r="12" spans="2:9" x14ac:dyDescent="0.3">
      <c r="B12" s="2176"/>
      <c r="C12" s="1206"/>
      <c r="D12" s="1206"/>
      <c r="E12" s="1206"/>
      <c r="F12" s="2177"/>
      <c r="G12" s="1206"/>
      <c r="H12" s="1206"/>
      <c r="I12" s="1206"/>
    </row>
    <row r="18" spans="3:10" ht="16.899999999999999" customHeight="1" x14ac:dyDescent="0.3">
      <c r="C18" s="3738" t="s">
        <v>1653</v>
      </c>
      <c r="D18" s="3740" t="s">
        <v>3370</v>
      </c>
      <c r="E18" s="3746" t="s">
        <v>4257</v>
      </c>
      <c r="F18" s="3747"/>
      <c r="G18" s="3746" t="s">
        <v>4260</v>
      </c>
      <c r="H18" s="3747"/>
    </row>
    <row r="19" spans="3:10" ht="32.450000000000003" customHeight="1" x14ac:dyDescent="0.3">
      <c r="C19" s="3739"/>
      <c r="D19" s="3741"/>
      <c r="E19" s="3744" t="s">
        <v>4258</v>
      </c>
      <c r="F19" s="3745"/>
      <c r="G19" s="3744" t="s">
        <v>4261</v>
      </c>
      <c r="H19" s="3745"/>
    </row>
    <row r="20" spans="3:10" x14ac:dyDescent="0.3">
      <c r="C20" s="2763" t="s">
        <v>1709</v>
      </c>
      <c r="D20" s="540">
        <v>50844259.135190792</v>
      </c>
      <c r="E20" s="2186">
        <v>3</v>
      </c>
      <c r="F20" s="2180">
        <v>152532777.40557238</v>
      </c>
      <c r="G20" s="2186">
        <v>3</v>
      </c>
      <c r="H20" s="2180">
        <v>152532777.40557238</v>
      </c>
      <c r="I20" s="3099"/>
      <c r="J20" s="3099"/>
    </row>
    <row r="21" spans="3:10" x14ac:dyDescent="0.3">
      <c r="C21" s="2763" t="s">
        <v>1876</v>
      </c>
      <c r="D21" s="540">
        <v>1294934901.4147952</v>
      </c>
      <c r="E21" s="2186">
        <v>1</v>
      </c>
      <c r="F21" s="2180">
        <v>1294934901.4147952</v>
      </c>
      <c r="G21" s="2186">
        <v>1</v>
      </c>
      <c r="H21" s="2180">
        <v>1294934901.4147952</v>
      </c>
      <c r="I21" s="3099"/>
      <c r="J21" s="3099"/>
    </row>
    <row r="22" spans="3:10" x14ac:dyDescent="0.3">
      <c r="C22" s="2763" t="s">
        <v>1688</v>
      </c>
      <c r="D22" s="540">
        <v>168393013.18257284</v>
      </c>
      <c r="E22" s="2186">
        <v>3</v>
      </c>
      <c r="F22" s="2180">
        <v>505179039.54771852</v>
      </c>
      <c r="G22" s="2186">
        <v>2</v>
      </c>
      <c r="H22" s="2180">
        <v>336786026.36514568</v>
      </c>
      <c r="I22" s="3099"/>
      <c r="J22" s="3099"/>
    </row>
    <row r="23" spans="3:10" x14ac:dyDescent="0.3">
      <c r="C23" s="2763" t="s">
        <v>1689</v>
      </c>
      <c r="D23" s="540">
        <v>168393013.18257284</v>
      </c>
      <c r="E23" s="2186">
        <v>1</v>
      </c>
      <c r="F23" s="2180">
        <v>168393013.18257284</v>
      </c>
      <c r="G23" s="2186">
        <v>1</v>
      </c>
      <c r="H23" s="2180">
        <v>168393013.18257284</v>
      </c>
      <c r="I23" s="3099"/>
      <c r="J23" s="3099"/>
    </row>
    <row r="24" spans="3:10" x14ac:dyDescent="0.3">
      <c r="C24" s="2763" t="s">
        <v>1690</v>
      </c>
      <c r="D24" s="540">
        <v>118588859.09130423</v>
      </c>
      <c r="E24" s="2186">
        <v>3</v>
      </c>
      <c r="F24" s="2180">
        <v>355766577.27391267</v>
      </c>
      <c r="G24" s="2186">
        <v>3</v>
      </c>
      <c r="H24" s="2180">
        <v>355766577.27391267</v>
      </c>
      <c r="I24" s="3099"/>
      <c r="J24" s="3099"/>
    </row>
    <row r="25" spans="3:10" x14ac:dyDescent="0.3">
      <c r="C25" s="2763" t="s">
        <v>1691</v>
      </c>
      <c r="D25" s="540">
        <v>65928072.264374003</v>
      </c>
      <c r="E25" s="2186">
        <v>0</v>
      </c>
      <c r="F25" s="2180">
        <v>0</v>
      </c>
      <c r="G25" s="2186">
        <v>0</v>
      </c>
      <c r="H25" s="2180">
        <v>0</v>
      </c>
      <c r="I25" s="3099"/>
      <c r="J25" s="3099"/>
    </row>
    <row r="26" spans="3:10" x14ac:dyDescent="0.3">
      <c r="C26" s="2763" t="s">
        <v>1687</v>
      </c>
      <c r="D26" s="540">
        <v>14104977.181240162</v>
      </c>
      <c r="E26" s="2186">
        <v>12</v>
      </c>
      <c r="F26" s="2180">
        <v>169259726.17488194</v>
      </c>
      <c r="G26" s="2186">
        <v>21</v>
      </c>
      <c r="H26" s="2180">
        <v>296204520.80604339</v>
      </c>
      <c r="I26" s="3099"/>
      <c r="J26" s="3099"/>
    </row>
    <row r="27" spans="3:10" x14ac:dyDescent="0.3">
      <c r="F27" s="2067"/>
      <c r="H27" s="2182"/>
      <c r="I27" s="2207"/>
      <c r="J27" s="2207"/>
    </row>
    <row r="28" spans="3:10" x14ac:dyDescent="0.3">
      <c r="F28" s="2067"/>
      <c r="H28" s="2182"/>
      <c r="I28" s="2207"/>
      <c r="J28" s="2207"/>
    </row>
    <row r="29" spans="3:10" ht="27" x14ac:dyDescent="0.3">
      <c r="C29" s="2764" t="s">
        <v>1654</v>
      </c>
      <c r="D29" s="2765" t="s">
        <v>3370</v>
      </c>
      <c r="E29" s="3742" t="s">
        <v>4257</v>
      </c>
      <c r="F29" s="3743"/>
      <c r="G29" s="3742" t="s">
        <v>4260</v>
      </c>
      <c r="H29" s="3743"/>
      <c r="I29" s="2207"/>
      <c r="J29" s="2207"/>
    </row>
    <row r="30" spans="3:10" x14ac:dyDescent="0.3">
      <c r="C30" s="2763" t="s">
        <v>136</v>
      </c>
      <c r="D30" s="540">
        <v>8536.2338472122956</v>
      </c>
      <c r="E30" s="2767">
        <v>55620.047093096626</v>
      </c>
      <c r="F30" s="2198">
        <v>474785728.5796333</v>
      </c>
      <c r="G30" s="2767">
        <v>59145.789562056241</v>
      </c>
      <c r="H30" s="2198">
        <v>504882290.77972019</v>
      </c>
      <c r="I30" s="3099"/>
      <c r="J30" s="3099"/>
    </row>
    <row r="31" spans="3:10" x14ac:dyDescent="0.3">
      <c r="C31" s="2763" t="s">
        <v>4263</v>
      </c>
      <c r="D31" s="540"/>
      <c r="E31" s="2767">
        <v>1527</v>
      </c>
      <c r="F31" s="2198">
        <v>43587100.166596688</v>
      </c>
      <c r="G31" s="2767">
        <v>1960</v>
      </c>
      <c r="H31" s="2198">
        <v>51077991.296218544</v>
      </c>
      <c r="I31" s="3099"/>
      <c r="J31" s="3099"/>
    </row>
    <row r="32" spans="3:10" x14ac:dyDescent="0.3">
      <c r="C32" s="2763" t="s">
        <v>1714</v>
      </c>
      <c r="D32" s="540">
        <v>26946.685070960539</v>
      </c>
      <c r="E32" s="2767">
        <v>124</v>
      </c>
      <c r="F32" s="2198">
        <v>2253786.7402838422</v>
      </c>
      <c r="G32" s="2767">
        <v>156</v>
      </c>
      <c r="H32" s="2198">
        <v>2825680.1104257633</v>
      </c>
      <c r="I32" s="3099"/>
      <c r="J32" s="3099"/>
    </row>
    <row r="33" spans="2:10" x14ac:dyDescent="0.3">
      <c r="C33" s="2763" t="s">
        <v>1715</v>
      </c>
      <c r="D33" s="540"/>
      <c r="E33" s="2767">
        <v>15</v>
      </c>
      <c r="F33" s="2198">
        <v>31690653.624957085</v>
      </c>
      <c r="G33" s="2767">
        <v>9</v>
      </c>
      <c r="H33" s="2198">
        <v>20912632.440879472</v>
      </c>
      <c r="I33" s="3099"/>
      <c r="J33" s="3099"/>
    </row>
    <row r="34" spans="2:10" x14ac:dyDescent="0.3">
      <c r="F34" s="2067"/>
      <c r="H34" s="2182"/>
    </row>
    <row r="35" spans="2:10" x14ac:dyDescent="0.3">
      <c r="F35" s="2067"/>
      <c r="H35" s="2182"/>
    </row>
    <row r="36" spans="2:10" x14ac:dyDescent="0.3">
      <c r="F36" s="2199">
        <v>3198383304.1109247</v>
      </c>
      <c r="H36" s="2182">
        <v>3184316411.0752859</v>
      </c>
    </row>
    <row r="37" spans="2:10" x14ac:dyDescent="0.3">
      <c r="F37" s="2067"/>
      <c r="H37" s="2182"/>
    </row>
    <row r="40" spans="2:10" hidden="1" x14ac:dyDescent="0.3"/>
    <row r="41" spans="2:10" hidden="1" x14ac:dyDescent="0.3"/>
    <row r="42" spans="2:10" hidden="1" x14ac:dyDescent="0.3">
      <c r="B42" s="2127" t="s">
        <v>1014</v>
      </c>
      <c r="C42" s="2127" t="s">
        <v>4273</v>
      </c>
      <c r="D42" s="2127" t="s">
        <v>1464</v>
      </c>
    </row>
    <row r="43" spans="2:10" hidden="1" x14ac:dyDescent="0.3">
      <c r="B43" s="2150">
        <v>1</v>
      </c>
      <c r="C43" s="2179" t="s">
        <v>695</v>
      </c>
      <c r="D43" s="3660">
        <v>319551.67008546932</v>
      </c>
    </row>
    <row r="44" spans="2:10" hidden="1" x14ac:dyDescent="0.3">
      <c r="B44" s="2150">
        <v>2</v>
      </c>
      <c r="C44" s="2179" t="s">
        <v>673</v>
      </c>
      <c r="D44" s="3660">
        <v>244612.16339869282</v>
      </c>
    </row>
    <row r="45" spans="2:10" hidden="1" x14ac:dyDescent="0.3">
      <c r="B45" s="2150">
        <v>3</v>
      </c>
      <c r="C45" s="2179" t="s">
        <v>862</v>
      </c>
      <c r="D45" s="3660">
        <v>28486.801561032284</v>
      </c>
    </row>
    <row r="46" spans="2:10" hidden="1" x14ac:dyDescent="0.3">
      <c r="B46" s="2150">
        <v>4</v>
      </c>
      <c r="C46" s="2179" t="s">
        <v>1510</v>
      </c>
      <c r="D46" s="3660">
        <v>35503.167720112928</v>
      </c>
    </row>
    <row r="47" spans="2:10" hidden="1" x14ac:dyDescent="0.3">
      <c r="B47" s="2150">
        <v>5</v>
      </c>
      <c r="C47" s="2179" t="s">
        <v>1511</v>
      </c>
      <c r="D47" s="3660">
        <v>30291.427270610024</v>
      </c>
    </row>
    <row r="48" spans="2:10" hidden="1" x14ac:dyDescent="0.3">
      <c r="B48" s="2150">
        <v>6</v>
      </c>
      <c r="C48" s="2179" t="s">
        <v>1512</v>
      </c>
      <c r="D48" s="3660">
        <v>14647.706415639943</v>
      </c>
    </row>
    <row r="49" spans="2:4" hidden="1" x14ac:dyDescent="0.3">
      <c r="B49" s="2150">
        <v>7</v>
      </c>
      <c r="C49" s="2179" t="s">
        <v>4274</v>
      </c>
      <c r="D49" s="3660">
        <v>16000.791808665217</v>
      </c>
    </row>
    <row r="50" spans="2:4" hidden="1" x14ac:dyDescent="0.3">
      <c r="B50" s="2150">
        <v>8</v>
      </c>
      <c r="C50" s="2179" t="s">
        <v>1514</v>
      </c>
      <c r="D50" s="3660">
        <v>19101.463326071171</v>
      </c>
    </row>
    <row r="51" spans="2:4" hidden="1" x14ac:dyDescent="0.3">
      <c r="B51" s="2150">
        <v>9</v>
      </c>
      <c r="C51" s="2179" t="s">
        <v>1405</v>
      </c>
      <c r="D51" s="3660">
        <v>68184.193826883231</v>
      </c>
    </row>
    <row r="52" spans="2:4" hidden="1" x14ac:dyDescent="0.3">
      <c r="B52" s="2150">
        <v>10</v>
      </c>
      <c r="C52" s="2179" t="s">
        <v>262</v>
      </c>
      <c r="D52" s="3660">
        <v>2561.0842411038493</v>
      </c>
    </row>
    <row r="53" spans="2:4" hidden="1" x14ac:dyDescent="0.3">
      <c r="B53" s="2150">
        <v>11</v>
      </c>
      <c r="C53" s="2179" t="s">
        <v>677</v>
      </c>
      <c r="D53" s="3660">
        <v>2712.8889215028425</v>
      </c>
    </row>
    <row r="54" spans="2:4" hidden="1" x14ac:dyDescent="0.3">
      <c r="B54" s="2150">
        <v>12</v>
      </c>
      <c r="C54" s="2179" t="s">
        <v>697</v>
      </c>
      <c r="D54" s="3660">
        <v>29179.293391430649</v>
      </c>
    </row>
    <row r="55" spans="2:4" hidden="1" x14ac:dyDescent="0.3">
      <c r="B55" s="2150">
        <v>13</v>
      </c>
      <c r="C55" s="2179" t="s">
        <v>1515</v>
      </c>
      <c r="D55" s="3660">
        <v>60814.563543936099</v>
      </c>
    </row>
    <row r="56" spans="2:4" hidden="1" x14ac:dyDescent="0.3">
      <c r="B56" s="2150">
        <v>14</v>
      </c>
      <c r="C56" s="2179" t="s">
        <v>1516</v>
      </c>
      <c r="D56" s="3660">
        <v>30193.944807552652</v>
      </c>
    </row>
    <row r="57" spans="2:4" hidden="1" x14ac:dyDescent="0.3">
      <c r="B57" s="2150">
        <v>15</v>
      </c>
      <c r="C57" s="2179" t="s">
        <v>1517</v>
      </c>
      <c r="D57" s="3660">
        <v>64105.156136528691</v>
      </c>
    </row>
    <row r="58" spans="2:4" hidden="1" x14ac:dyDescent="0.3">
      <c r="B58" s="2150">
        <v>16</v>
      </c>
      <c r="C58" s="2179" t="s">
        <v>1426</v>
      </c>
      <c r="D58" s="3660">
        <v>19247.156862745102</v>
      </c>
    </row>
    <row r="59" spans="2:4" hidden="1" x14ac:dyDescent="0.3">
      <c r="B59" s="2150">
        <v>17</v>
      </c>
      <c r="C59" s="2179" t="s">
        <v>1407</v>
      </c>
      <c r="D59" s="3660">
        <v>46079.00468498408</v>
      </c>
    </row>
    <row r="60" spans="2:4" hidden="1" x14ac:dyDescent="0.3">
      <c r="B60" s="2150">
        <v>18</v>
      </c>
      <c r="C60" s="2179" t="s">
        <v>265</v>
      </c>
      <c r="D60" s="3660">
        <v>44541.636165577343</v>
      </c>
    </row>
    <row r="61" spans="2:4" hidden="1" x14ac:dyDescent="0.3">
      <c r="B61" s="2150">
        <v>19</v>
      </c>
      <c r="C61" s="2179" t="s">
        <v>680</v>
      </c>
      <c r="D61" s="3660">
        <v>39982.559358958257</v>
      </c>
    </row>
    <row r="62" spans="2:4" hidden="1" x14ac:dyDescent="0.3">
      <c r="B62" s="2150">
        <v>20</v>
      </c>
      <c r="C62" s="2179" t="s">
        <v>1408</v>
      </c>
      <c r="D62" s="3660">
        <v>71454.624123610789</v>
      </c>
    </row>
    <row r="63" spans="2:4" hidden="1" x14ac:dyDescent="0.3">
      <c r="B63" s="2150">
        <v>21</v>
      </c>
      <c r="C63" s="2179" t="s">
        <v>1409</v>
      </c>
      <c r="D63" s="3660">
        <v>69061.693988156621</v>
      </c>
    </row>
    <row r="64" spans="2:4" hidden="1" x14ac:dyDescent="0.3">
      <c r="B64" s="2150">
        <v>22</v>
      </c>
      <c r="C64" s="2179" t="s">
        <v>1415</v>
      </c>
      <c r="D64" s="3660">
        <v>69577.020777040132</v>
      </c>
    </row>
    <row r="65" spans="1:63" s="2182" customFormat="1" hidden="1" x14ac:dyDescent="0.3">
      <c r="A65" s="2067"/>
      <c r="B65" s="2150">
        <v>23</v>
      </c>
      <c r="C65" s="2179" t="s">
        <v>682</v>
      </c>
      <c r="D65" s="3660">
        <v>13500</v>
      </c>
      <c r="E65" s="3661">
        <v>1157967.6261322005</v>
      </c>
      <c r="G65" s="2067"/>
      <c r="H65" s="2067"/>
      <c r="I65" s="2067"/>
      <c r="J65" s="2067"/>
      <c r="K65" s="2067"/>
      <c r="L65" s="2067"/>
      <c r="M65" s="2067"/>
      <c r="N65" s="2067"/>
      <c r="O65" s="2067"/>
      <c r="P65" s="2067"/>
      <c r="Q65" s="2067"/>
      <c r="R65" s="2067"/>
      <c r="S65" s="2067"/>
      <c r="T65" s="2067"/>
      <c r="U65" s="2067"/>
      <c r="V65" s="2067"/>
      <c r="W65" s="2067"/>
      <c r="X65" s="2067"/>
      <c r="Y65" s="2067"/>
      <c r="Z65" s="2067"/>
      <c r="AA65" s="2067"/>
      <c r="AB65" s="2067"/>
      <c r="AC65" s="2067"/>
      <c r="AD65" s="2067"/>
      <c r="AE65" s="2067"/>
      <c r="AF65" s="2067"/>
      <c r="AG65" s="2067"/>
      <c r="AH65" s="2067"/>
      <c r="AI65" s="2067"/>
      <c r="AJ65" s="2067"/>
      <c r="AK65" s="2067"/>
      <c r="AL65" s="2067"/>
      <c r="AM65" s="2067"/>
      <c r="AN65" s="2067"/>
      <c r="AO65" s="2067"/>
      <c r="AP65" s="2067"/>
      <c r="AQ65" s="2067"/>
      <c r="AR65" s="2067"/>
      <c r="AS65" s="2067"/>
      <c r="AT65" s="2067"/>
      <c r="AU65" s="2067"/>
      <c r="AV65" s="2067"/>
      <c r="AW65" s="2067"/>
      <c r="AX65" s="2067"/>
      <c r="AY65" s="2067"/>
      <c r="AZ65" s="2067"/>
      <c r="BA65" s="2067"/>
      <c r="BB65" s="2067"/>
      <c r="BC65" s="2067"/>
      <c r="BD65" s="2067"/>
      <c r="BE65" s="2067"/>
      <c r="BF65" s="2067"/>
      <c r="BG65" s="2067"/>
      <c r="BH65" s="2067"/>
      <c r="BI65" s="2067"/>
      <c r="BJ65" s="2067"/>
      <c r="BK65" s="2067"/>
    </row>
    <row r="66" spans="1:63" s="2182" customFormat="1" hidden="1" x14ac:dyDescent="0.3">
      <c r="A66" s="2067"/>
      <c r="B66" s="2067"/>
      <c r="C66" s="2067"/>
      <c r="D66" s="2067"/>
      <c r="E66" s="2067"/>
      <c r="G66" s="2067"/>
      <c r="H66" s="2067"/>
      <c r="I66" s="2067"/>
      <c r="J66" s="2067"/>
      <c r="K66" s="2067"/>
      <c r="L66" s="2067"/>
      <c r="M66" s="2067"/>
      <c r="N66" s="2067"/>
      <c r="O66" s="2067"/>
      <c r="P66" s="2067"/>
      <c r="Q66" s="2067"/>
      <c r="R66" s="2067"/>
      <c r="S66" s="2067"/>
      <c r="T66" s="2067"/>
      <c r="U66" s="2067"/>
      <c r="V66" s="2067"/>
      <c r="W66" s="2067"/>
      <c r="X66" s="2067"/>
      <c r="Y66" s="2067"/>
      <c r="Z66" s="2067"/>
      <c r="AA66" s="2067"/>
      <c r="AB66" s="2067"/>
      <c r="AC66" s="2067"/>
      <c r="AD66" s="2067"/>
      <c r="AE66" s="2067"/>
      <c r="AF66" s="2067"/>
      <c r="AG66" s="2067"/>
      <c r="AH66" s="2067"/>
      <c r="AI66" s="2067"/>
      <c r="AJ66" s="2067"/>
      <c r="AK66" s="2067"/>
      <c r="AL66" s="2067"/>
      <c r="AM66" s="2067"/>
      <c r="AN66" s="2067"/>
      <c r="AO66" s="2067"/>
      <c r="AP66" s="2067"/>
      <c r="AQ66" s="2067"/>
      <c r="AR66" s="2067"/>
      <c r="AS66" s="2067"/>
      <c r="AT66" s="2067"/>
      <c r="AU66" s="2067"/>
      <c r="AV66" s="2067"/>
      <c r="AW66" s="2067"/>
      <c r="AX66" s="2067"/>
      <c r="AY66" s="2067"/>
      <c r="AZ66" s="2067"/>
      <c r="BA66" s="2067"/>
      <c r="BB66" s="2067"/>
      <c r="BC66" s="2067"/>
      <c r="BD66" s="2067"/>
      <c r="BE66" s="2067"/>
      <c r="BF66" s="2067"/>
      <c r="BG66" s="2067"/>
      <c r="BH66" s="2067"/>
      <c r="BI66" s="2067"/>
      <c r="BJ66" s="2067"/>
      <c r="BK66" s="2067"/>
    </row>
    <row r="67" spans="1:63" s="2182" customFormat="1" hidden="1" x14ac:dyDescent="0.3">
      <c r="A67" s="2067"/>
      <c r="B67" s="2127" t="s">
        <v>1014</v>
      </c>
      <c r="C67" s="2127" t="s">
        <v>4275</v>
      </c>
      <c r="D67" s="2127" t="s">
        <v>1464</v>
      </c>
      <c r="E67" s="2067"/>
      <c r="G67" s="2067"/>
      <c r="H67" s="2067"/>
      <c r="I67" s="2067"/>
      <c r="J67" s="2067"/>
      <c r="K67" s="2067"/>
      <c r="L67" s="2067"/>
      <c r="M67" s="2067"/>
      <c r="N67" s="2067"/>
      <c r="O67" s="2067"/>
      <c r="P67" s="2067"/>
      <c r="Q67" s="2067"/>
      <c r="R67" s="2067"/>
      <c r="S67" s="2067"/>
      <c r="T67" s="2067"/>
      <c r="U67" s="2067"/>
      <c r="V67" s="2067"/>
      <c r="W67" s="2067"/>
      <c r="X67" s="2067"/>
      <c r="Y67" s="2067"/>
      <c r="Z67" s="2067"/>
      <c r="AA67" s="2067"/>
      <c r="AB67" s="2067"/>
      <c r="AC67" s="2067"/>
      <c r="AD67" s="2067"/>
      <c r="AE67" s="2067"/>
      <c r="AF67" s="2067"/>
      <c r="AG67" s="2067"/>
      <c r="AH67" s="2067"/>
      <c r="AI67" s="2067"/>
      <c r="AJ67" s="2067"/>
      <c r="AK67" s="2067"/>
      <c r="AL67" s="2067"/>
      <c r="AM67" s="2067"/>
      <c r="AN67" s="2067"/>
      <c r="AO67" s="2067"/>
      <c r="AP67" s="2067"/>
      <c r="AQ67" s="2067"/>
      <c r="AR67" s="2067"/>
      <c r="AS67" s="2067"/>
      <c r="AT67" s="2067"/>
      <c r="AU67" s="2067"/>
      <c r="AV67" s="2067"/>
      <c r="AW67" s="2067"/>
      <c r="AX67" s="2067"/>
      <c r="AY67" s="2067"/>
      <c r="AZ67" s="2067"/>
      <c r="BA67" s="2067"/>
      <c r="BB67" s="2067"/>
      <c r="BC67" s="2067"/>
      <c r="BD67" s="2067"/>
      <c r="BE67" s="2067"/>
      <c r="BF67" s="2067"/>
      <c r="BG67" s="2067"/>
      <c r="BH67" s="2067"/>
      <c r="BI67" s="2067"/>
      <c r="BJ67" s="2067"/>
      <c r="BK67" s="2067"/>
    </row>
    <row r="68" spans="1:63" s="2182" customFormat="1" hidden="1" x14ac:dyDescent="0.3">
      <c r="A68" s="2067"/>
      <c r="B68" s="2150">
        <v>1</v>
      </c>
      <c r="C68" s="2179" t="s">
        <v>695</v>
      </c>
      <c r="D68" s="3660">
        <v>319551.67008546932</v>
      </c>
      <c r="E68" s="2067"/>
      <c r="G68" s="2067"/>
      <c r="H68" s="2067"/>
      <c r="I68" s="2067"/>
      <c r="J68" s="2067"/>
      <c r="K68" s="2067"/>
      <c r="L68" s="2067"/>
      <c r="M68" s="2067"/>
      <c r="N68" s="2067"/>
      <c r="O68" s="2067"/>
      <c r="P68" s="2067"/>
      <c r="Q68" s="2067"/>
      <c r="R68" s="2067"/>
      <c r="S68" s="2067"/>
      <c r="T68" s="2067"/>
      <c r="U68" s="2067"/>
      <c r="V68" s="2067"/>
      <c r="W68" s="2067"/>
      <c r="X68" s="2067"/>
      <c r="Y68" s="2067"/>
      <c r="Z68" s="2067"/>
      <c r="AA68" s="2067"/>
      <c r="AB68" s="2067"/>
      <c r="AC68" s="2067"/>
      <c r="AD68" s="2067"/>
      <c r="AE68" s="2067"/>
      <c r="AF68" s="2067"/>
      <c r="AG68" s="2067"/>
      <c r="AH68" s="2067"/>
      <c r="AI68" s="2067"/>
      <c r="AJ68" s="2067"/>
      <c r="AK68" s="2067"/>
      <c r="AL68" s="2067"/>
      <c r="AM68" s="2067"/>
      <c r="AN68" s="2067"/>
      <c r="AO68" s="2067"/>
      <c r="AP68" s="2067"/>
      <c r="AQ68" s="2067"/>
      <c r="AR68" s="2067"/>
      <c r="AS68" s="2067"/>
      <c r="AT68" s="2067"/>
      <c r="AU68" s="2067"/>
      <c r="AV68" s="2067"/>
      <c r="AW68" s="2067"/>
      <c r="AX68" s="2067"/>
      <c r="AY68" s="2067"/>
      <c r="AZ68" s="2067"/>
      <c r="BA68" s="2067"/>
      <c r="BB68" s="2067"/>
      <c r="BC68" s="2067"/>
      <c r="BD68" s="2067"/>
      <c r="BE68" s="2067"/>
      <c r="BF68" s="2067"/>
      <c r="BG68" s="2067"/>
      <c r="BH68" s="2067"/>
      <c r="BI68" s="2067"/>
      <c r="BJ68" s="2067"/>
      <c r="BK68" s="2067"/>
    </row>
    <row r="69" spans="1:63" s="2182" customFormat="1" hidden="1" x14ac:dyDescent="0.3">
      <c r="A69" s="2067"/>
      <c r="B69" s="2150">
        <v>2</v>
      </c>
      <c r="C69" s="2179" t="s">
        <v>673</v>
      </c>
      <c r="D69" s="3660">
        <v>244612.16339869282</v>
      </c>
      <c r="E69" s="2067"/>
      <c r="G69" s="2067"/>
      <c r="H69" s="2067"/>
      <c r="I69" s="2067"/>
      <c r="J69" s="2067"/>
      <c r="K69" s="2067"/>
      <c r="L69" s="2067"/>
      <c r="M69" s="2067"/>
      <c r="N69" s="2067"/>
      <c r="O69" s="2067"/>
      <c r="P69" s="2067"/>
      <c r="Q69" s="2067"/>
      <c r="R69" s="2067"/>
      <c r="S69" s="2067"/>
      <c r="T69" s="2067"/>
      <c r="U69" s="2067"/>
      <c r="V69" s="2067"/>
      <c r="W69" s="2067"/>
      <c r="X69" s="2067"/>
      <c r="Y69" s="2067"/>
      <c r="Z69" s="2067"/>
      <c r="AA69" s="2067"/>
      <c r="AB69" s="2067"/>
      <c r="AC69" s="2067"/>
      <c r="AD69" s="2067"/>
      <c r="AE69" s="2067"/>
      <c r="AF69" s="2067"/>
      <c r="AG69" s="2067"/>
      <c r="AH69" s="2067"/>
      <c r="AI69" s="2067"/>
      <c r="AJ69" s="2067"/>
      <c r="AK69" s="2067"/>
      <c r="AL69" s="2067"/>
      <c r="AM69" s="2067"/>
      <c r="AN69" s="2067"/>
      <c r="AO69" s="2067"/>
      <c r="AP69" s="2067"/>
      <c r="AQ69" s="2067"/>
      <c r="AR69" s="2067"/>
      <c r="AS69" s="2067"/>
      <c r="AT69" s="2067"/>
      <c r="AU69" s="2067"/>
      <c r="AV69" s="2067"/>
      <c r="AW69" s="2067"/>
      <c r="AX69" s="2067"/>
      <c r="AY69" s="2067"/>
      <c r="AZ69" s="2067"/>
      <c r="BA69" s="2067"/>
      <c r="BB69" s="2067"/>
      <c r="BC69" s="2067"/>
      <c r="BD69" s="2067"/>
      <c r="BE69" s="2067"/>
      <c r="BF69" s="2067"/>
      <c r="BG69" s="2067"/>
      <c r="BH69" s="2067"/>
      <c r="BI69" s="2067"/>
      <c r="BJ69" s="2067"/>
      <c r="BK69" s="2067"/>
    </row>
    <row r="70" spans="1:63" s="2182" customFormat="1" hidden="1" x14ac:dyDescent="0.3">
      <c r="A70" s="2067"/>
      <c r="B70" s="2150">
        <v>3</v>
      </c>
      <c r="C70" s="2179" t="s">
        <v>862</v>
      </c>
      <c r="D70" s="3660">
        <v>28486.801561032284</v>
      </c>
      <c r="E70" s="2067"/>
      <c r="G70" s="2067"/>
      <c r="H70" s="2067"/>
      <c r="I70" s="2067"/>
      <c r="J70" s="2067"/>
      <c r="K70" s="2067"/>
      <c r="L70" s="2067"/>
      <c r="M70" s="2067"/>
      <c r="N70" s="2067"/>
      <c r="O70" s="2067"/>
      <c r="P70" s="2067"/>
      <c r="Q70" s="2067"/>
      <c r="R70" s="2067"/>
      <c r="S70" s="2067"/>
      <c r="T70" s="2067"/>
      <c r="U70" s="2067"/>
      <c r="V70" s="2067"/>
      <c r="W70" s="2067"/>
      <c r="X70" s="2067"/>
      <c r="Y70" s="2067"/>
      <c r="Z70" s="2067"/>
      <c r="AA70" s="2067"/>
      <c r="AB70" s="2067"/>
      <c r="AC70" s="2067"/>
      <c r="AD70" s="2067"/>
      <c r="AE70" s="2067"/>
      <c r="AF70" s="2067"/>
      <c r="AG70" s="2067"/>
      <c r="AH70" s="2067"/>
      <c r="AI70" s="2067"/>
      <c r="AJ70" s="2067"/>
      <c r="AK70" s="2067"/>
      <c r="AL70" s="2067"/>
      <c r="AM70" s="2067"/>
      <c r="AN70" s="2067"/>
      <c r="AO70" s="2067"/>
      <c r="AP70" s="2067"/>
      <c r="AQ70" s="2067"/>
      <c r="AR70" s="2067"/>
      <c r="AS70" s="2067"/>
      <c r="AT70" s="2067"/>
      <c r="AU70" s="2067"/>
      <c r="AV70" s="2067"/>
      <c r="AW70" s="2067"/>
      <c r="AX70" s="2067"/>
      <c r="AY70" s="2067"/>
      <c r="AZ70" s="2067"/>
      <c r="BA70" s="2067"/>
      <c r="BB70" s="2067"/>
      <c r="BC70" s="2067"/>
      <c r="BD70" s="2067"/>
      <c r="BE70" s="2067"/>
      <c r="BF70" s="2067"/>
      <c r="BG70" s="2067"/>
      <c r="BH70" s="2067"/>
      <c r="BI70" s="2067"/>
      <c r="BJ70" s="2067"/>
      <c r="BK70" s="2067"/>
    </row>
    <row r="71" spans="1:63" s="2182" customFormat="1" hidden="1" x14ac:dyDescent="0.3">
      <c r="A71" s="2067"/>
      <c r="B71" s="2150">
        <v>4</v>
      </c>
      <c r="C71" s="2179" t="s">
        <v>1510</v>
      </c>
      <c r="D71" s="3660">
        <v>35503.167720112928</v>
      </c>
      <c r="E71" s="2067"/>
      <c r="G71" s="2067"/>
      <c r="H71" s="2067"/>
      <c r="I71" s="2067"/>
      <c r="J71" s="2067"/>
      <c r="K71" s="2067"/>
      <c r="L71" s="2067"/>
      <c r="M71" s="2067"/>
      <c r="N71" s="2067"/>
      <c r="O71" s="2067"/>
      <c r="P71" s="2067"/>
      <c r="Q71" s="2067"/>
      <c r="R71" s="2067"/>
      <c r="S71" s="2067"/>
      <c r="T71" s="2067"/>
      <c r="U71" s="2067"/>
      <c r="V71" s="2067"/>
      <c r="W71" s="2067"/>
      <c r="X71" s="2067"/>
      <c r="Y71" s="2067"/>
      <c r="Z71" s="2067"/>
      <c r="AA71" s="2067"/>
      <c r="AB71" s="2067"/>
      <c r="AC71" s="2067"/>
      <c r="AD71" s="2067"/>
      <c r="AE71" s="2067"/>
      <c r="AF71" s="2067"/>
      <c r="AG71" s="2067"/>
      <c r="AH71" s="2067"/>
      <c r="AI71" s="2067"/>
      <c r="AJ71" s="2067"/>
      <c r="AK71" s="2067"/>
      <c r="AL71" s="2067"/>
      <c r="AM71" s="2067"/>
      <c r="AN71" s="2067"/>
      <c r="AO71" s="2067"/>
      <c r="AP71" s="2067"/>
      <c r="AQ71" s="2067"/>
      <c r="AR71" s="2067"/>
      <c r="AS71" s="2067"/>
      <c r="AT71" s="2067"/>
      <c r="AU71" s="2067"/>
      <c r="AV71" s="2067"/>
      <c r="AW71" s="2067"/>
      <c r="AX71" s="2067"/>
      <c r="AY71" s="2067"/>
      <c r="AZ71" s="2067"/>
      <c r="BA71" s="2067"/>
      <c r="BB71" s="2067"/>
      <c r="BC71" s="2067"/>
      <c r="BD71" s="2067"/>
      <c r="BE71" s="2067"/>
      <c r="BF71" s="2067"/>
      <c r="BG71" s="2067"/>
      <c r="BH71" s="2067"/>
      <c r="BI71" s="2067"/>
      <c r="BJ71" s="2067"/>
      <c r="BK71" s="2067"/>
    </row>
    <row r="72" spans="1:63" s="2182" customFormat="1" hidden="1" x14ac:dyDescent="0.3">
      <c r="A72" s="2067"/>
      <c r="B72" s="2150">
        <v>5</v>
      </c>
      <c r="C72" s="2179" t="s">
        <v>1511</v>
      </c>
      <c r="D72" s="3660">
        <v>30291.427270610024</v>
      </c>
      <c r="E72" s="2067"/>
      <c r="G72" s="2067"/>
      <c r="H72" s="2067"/>
      <c r="I72" s="2067"/>
      <c r="J72" s="2067"/>
      <c r="K72" s="2067"/>
      <c r="L72" s="2067"/>
      <c r="M72" s="2067"/>
      <c r="N72" s="2067"/>
      <c r="O72" s="2067"/>
      <c r="P72" s="2067"/>
      <c r="Q72" s="2067"/>
      <c r="R72" s="2067"/>
      <c r="S72" s="2067"/>
      <c r="T72" s="2067"/>
      <c r="U72" s="2067"/>
      <c r="V72" s="2067"/>
      <c r="W72" s="2067"/>
      <c r="X72" s="2067"/>
      <c r="Y72" s="2067"/>
      <c r="Z72" s="2067"/>
      <c r="AA72" s="2067"/>
      <c r="AB72" s="2067"/>
      <c r="AC72" s="2067"/>
      <c r="AD72" s="2067"/>
      <c r="AE72" s="2067"/>
      <c r="AF72" s="2067"/>
      <c r="AG72" s="2067"/>
      <c r="AH72" s="2067"/>
      <c r="AI72" s="2067"/>
      <c r="AJ72" s="2067"/>
      <c r="AK72" s="2067"/>
      <c r="AL72" s="2067"/>
      <c r="AM72" s="2067"/>
      <c r="AN72" s="2067"/>
      <c r="AO72" s="2067"/>
      <c r="AP72" s="2067"/>
      <c r="AQ72" s="2067"/>
      <c r="AR72" s="2067"/>
      <c r="AS72" s="2067"/>
      <c r="AT72" s="2067"/>
      <c r="AU72" s="2067"/>
      <c r="AV72" s="2067"/>
      <c r="AW72" s="2067"/>
      <c r="AX72" s="2067"/>
      <c r="AY72" s="2067"/>
      <c r="AZ72" s="2067"/>
      <c r="BA72" s="2067"/>
      <c r="BB72" s="2067"/>
      <c r="BC72" s="2067"/>
      <c r="BD72" s="2067"/>
      <c r="BE72" s="2067"/>
      <c r="BF72" s="2067"/>
      <c r="BG72" s="2067"/>
      <c r="BH72" s="2067"/>
      <c r="BI72" s="2067"/>
      <c r="BJ72" s="2067"/>
      <c r="BK72" s="2067"/>
    </row>
    <row r="73" spans="1:63" s="2182" customFormat="1" hidden="1" x14ac:dyDescent="0.3">
      <c r="A73" s="2067"/>
      <c r="B73" s="2150">
        <v>6</v>
      </c>
      <c r="C73" s="2179" t="s">
        <v>1512</v>
      </c>
      <c r="D73" s="3660">
        <v>14647.706415639943</v>
      </c>
      <c r="E73" s="2067"/>
      <c r="G73" s="2067"/>
      <c r="H73" s="2067"/>
      <c r="I73" s="2067"/>
      <c r="J73" s="2067"/>
      <c r="K73" s="2067"/>
      <c r="L73" s="2067"/>
      <c r="M73" s="2067"/>
      <c r="N73" s="2067"/>
      <c r="O73" s="2067"/>
      <c r="P73" s="2067"/>
      <c r="Q73" s="2067"/>
      <c r="R73" s="2067"/>
      <c r="S73" s="2067"/>
      <c r="T73" s="2067"/>
      <c r="U73" s="2067"/>
      <c r="V73" s="2067"/>
      <c r="W73" s="2067"/>
      <c r="X73" s="2067"/>
      <c r="Y73" s="2067"/>
      <c r="Z73" s="2067"/>
      <c r="AA73" s="2067"/>
      <c r="AB73" s="2067"/>
      <c r="AC73" s="2067"/>
      <c r="AD73" s="2067"/>
      <c r="AE73" s="2067"/>
      <c r="AF73" s="2067"/>
      <c r="AG73" s="2067"/>
      <c r="AH73" s="2067"/>
      <c r="AI73" s="2067"/>
      <c r="AJ73" s="2067"/>
      <c r="AK73" s="2067"/>
      <c r="AL73" s="2067"/>
      <c r="AM73" s="2067"/>
      <c r="AN73" s="2067"/>
      <c r="AO73" s="2067"/>
      <c r="AP73" s="2067"/>
      <c r="AQ73" s="2067"/>
      <c r="AR73" s="2067"/>
      <c r="AS73" s="2067"/>
      <c r="AT73" s="2067"/>
      <c r="AU73" s="2067"/>
      <c r="AV73" s="2067"/>
      <c r="AW73" s="2067"/>
      <c r="AX73" s="2067"/>
      <c r="AY73" s="2067"/>
      <c r="AZ73" s="2067"/>
      <c r="BA73" s="2067"/>
      <c r="BB73" s="2067"/>
      <c r="BC73" s="2067"/>
      <c r="BD73" s="2067"/>
      <c r="BE73" s="2067"/>
      <c r="BF73" s="2067"/>
      <c r="BG73" s="2067"/>
      <c r="BH73" s="2067"/>
      <c r="BI73" s="2067"/>
      <c r="BJ73" s="2067"/>
      <c r="BK73" s="2067"/>
    </row>
    <row r="74" spans="1:63" s="2182" customFormat="1" hidden="1" x14ac:dyDescent="0.3">
      <c r="A74" s="2067"/>
      <c r="B74" s="2150">
        <v>7</v>
      </c>
      <c r="C74" s="2179" t="s">
        <v>4274</v>
      </c>
      <c r="D74" s="3660">
        <v>16000.791808665217</v>
      </c>
      <c r="E74" s="2067"/>
      <c r="G74" s="2067"/>
      <c r="H74" s="2067"/>
      <c r="I74" s="2067"/>
      <c r="J74" s="2067"/>
      <c r="K74" s="2067"/>
      <c r="L74" s="2067"/>
      <c r="M74" s="2067"/>
      <c r="N74" s="2067"/>
      <c r="O74" s="2067"/>
      <c r="P74" s="2067"/>
      <c r="Q74" s="2067"/>
      <c r="R74" s="2067"/>
      <c r="S74" s="2067"/>
      <c r="T74" s="2067"/>
      <c r="U74" s="2067"/>
      <c r="V74" s="2067"/>
      <c r="W74" s="2067"/>
      <c r="X74" s="2067"/>
      <c r="Y74" s="2067"/>
      <c r="Z74" s="2067"/>
      <c r="AA74" s="2067"/>
      <c r="AB74" s="2067"/>
      <c r="AC74" s="2067"/>
      <c r="AD74" s="2067"/>
      <c r="AE74" s="2067"/>
      <c r="AF74" s="2067"/>
      <c r="AG74" s="2067"/>
      <c r="AH74" s="2067"/>
      <c r="AI74" s="2067"/>
      <c r="AJ74" s="2067"/>
      <c r="AK74" s="2067"/>
      <c r="AL74" s="2067"/>
      <c r="AM74" s="2067"/>
      <c r="AN74" s="2067"/>
      <c r="AO74" s="2067"/>
      <c r="AP74" s="2067"/>
      <c r="AQ74" s="2067"/>
      <c r="AR74" s="2067"/>
      <c r="AS74" s="2067"/>
      <c r="AT74" s="2067"/>
      <c r="AU74" s="2067"/>
      <c r="AV74" s="2067"/>
      <c r="AW74" s="2067"/>
      <c r="AX74" s="2067"/>
      <c r="AY74" s="2067"/>
      <c r="AZ74" s="2067"/>
      <c r="BA74" s="2067"/>
      <c r="BB74" s="2067"/>
      <c r="BC74" s="2067"/>
      <c r="BD74" s="2067"/>
      <c r="BE74" s="2067"/>
      <c r="BF74" s="2067"/>
      <c r="BG74" s="2067"/>
      <c r="BH74" s="2067"/>
      <c r="BI74" s="2067"/>
      <c r="BJ74" s="2067"/>
      <c r="BK74" s="2067"/>
    </row>
    <row r="75" spans="1:63" s="2182" customFormat="1" hidden="1" x14ac:dyDescent="0.3">
      <c r="A75" s="2067"/>
      <c r="B75" s="2150">
        <v>8</v>
      </c>
      <c r="C75" s="2179" t="s">
        <v>1514</v>
      </c>
      <c r="D75" s="3660">
        <v>19101.463326071171</v>
      </c>
      <c r="E75" s="2067"/>
      <c r="G75" s="2067"/>
      <c r="H75" s="2067"/>
      <c r="I75" s="2067"/>
      <c r="J75" s="2067"/>
      <c r="K75" s="2067"/>
      <c r="L75" s="2067"/>
      <c r="M75" s="2067"/>
      <c r="N75" s="2067"/>
      <c r="O75" s="2067"/>
      <c r="P75" s="2067"/>
      <c r="Q75" s="2067"/>
      <c r="R75" s="2067"/>
      <c r="S75" s="2067"/>
      <c r="T75" s="2067"/>
      <c r="U75" s="2067"/>
      <c r="V75" s="2067"/>
      <c r="W75" s="2067"/>
      <c r="X75" s="2067"/>
      <c r="Y75" s="2067"/>
      <c r="Z75" s="2067"/>
      <c r="AA75" s="2067"/>
      <c r="AB75" s="2067"/>
      <c r="AC75" s="2067"/>
      <c r="AD75" s="2067"/>
      <c r="AE75" s="2067"/>
      <c r="AF75" s="2067"/>
      <c r="AG75" s="2067"/>
      <c r="AH75" s="2067"/>
      <c r="AI75" s="2067"/>
      <c r="AJ75" s="2067"/>
      <c r="AK75" s="2067"/>
      <c r="AL75" s="2067"/>
      <c r="AM75" s="2067"/>
      <c r="AN75" s="2067"/>
      <c r="AO75" s="2067"/>
      <c r="AP75" s="2067"/>
      <c r="AQ75" s="2067"/>
      <c r="AR75" s="2067"/>
      <c r="AS75" s="2067"/>
      <c r="AT75" s="2067"/>
      <c r="AU75" s="2067"/>
      <c r="AV75" s="2067"/>
      <c r="AW75" s="2067"/>
      <c r="AX75" s="2067"/>
      <c r="AY75" s="2067"/>
      <c r="AZ75" s="2067"/>
      <c r="BA75" s="2067"/>
      <c r="BB75" s="2067"/>
      <c r="BC75" s="2067"/>
      <c r="BD75" s="2067"/>
      <c r="BE75" s="2067"/>
      <c r="BF75" s="2067"/>
      <c r="BG75" s="2067"/>
      <c r="BH75" s="2067"/>
      <c r="BI75" s="2067"/>
      <c r="BJ75" s="2067"/>
      <c r="BK75" s="2067"/>
    </row>
    <row r="76" spans="1:63" s="2182" customFormat="1" hidden="1" x14ac:dyDescent="0.3">
      <c r="A76" s="2067"/>
      <c r="B76" s="2150">
        <v>9</v>
      </c>
      <c r="C76" s="2179" t="s">
        <v>1405</v>
      </c>
      <c r="D76" s="3660">
        <v>68184.193826883231</v>
      </c>
      <c r="E76" s="2067"/>
      <c r="G76" s="2067"/>
      <c r="H76" s="2067"/>
      <c r="I76" s="2067"/>
      <c r="J76" s="2067"/>
      <c r="K76" s="2067"/>
      <c r="L76" s="2067"/>
      <c r="M76" s="2067"/>
      <c r="N76" s="2067"/>
      <c r="O76" s="2067"/>
      <c r="P76" s="2067"/>
      <c r="Q76" s="2067"/>
      <c r="R76" s="2067"/>
      <c r="S76" s="2067"/>
      <c r="T76" s="2067"/>
      <c r="U76" s="2067"/>
      <c r="V76" s="2067"/>
      <c r="W76" s="2067"/>
      <c r="X76" s="2067"/>
      <c r="Y76" s="2067"/>
      <c r="Z76" s="2067"/>
      <c r="AA76" s="2067"/>
      <c r="AB76" s="2067"/>
      <c r="AC76" s="2067"/>
      <c r="AD76" s="2067"/>
      <c r="AE76" s="2067"/>
      <c r="AF76" s="2067"/>
      <c r="AG76" s="2067"/>
      <c r="AH76" s="2067"/>
      <c r="AI76" s="2067"/>
      <c r="AJ76" s="2067"/>
      <c r="AK76" s="2067"/>
      <c r="AL76" s="2067"/>
      <c r="AM76" s="2067"/>
      <c r="AN76" s="2067"/>
      <c r="AO76" s="2067"/>
      <c r="AP76" s="2067"/>
      <c r="AQ76" s="2067"/>
      <c r="AR76" s="2067"/>
      <c r="AS76" s="2067"/>
      <c r="AT76" s="2067"/>
      <c r="AU76" s="2067"/>
      <c r="AV76" s="2067"/>
      <c r="AW76" s="2067"/>
      <c r="AX76" s="2067"/>
      <c r="AY76" s="2067"/>
      <c r="AZ76" s="2067"/>
      <c r="BA76" s="2067"/>
      <c r="BB76" s="2067"/>
      <c r="BC76" s="2067"/>
      <c r="BD76" s="2067"/>
      <c r="BE76" s="2067"/>
      <c r="BF76" s="2067"/>
      <c r="BG76" s="2067"/>
      <c r="BH76" s="2067"/>
      <c r="BI76" s="2067"/>
      <c r="BJ76" s="2067"/>
      <c r="BK76" s="2067"/>
    </row>
    <row r="77" spans="1:63" s="2182" customFormat="1" hidden="1" x14ac:dyDescent="0.3">
      <c r="A77" s="2067"/>
      <c r="B77" s="2150">
        <v>10</v>
      </c>
      <c r="C77" s="2179" t="s">
        <v>262</v>
      </c>
      <c r="D77" s="3660">
        <v>2561.0842411038493</v>
      </c>
      <c r="E77" s="2067"/>
      <c r="G77" s="2067"/>
      <c r="H77" s="2067"/>
      <c r="I77" s="2067"/>
      <c r="J77" s="2067"/>
      <c r="K77" s="2067"/>
      <c r="L77" s="2067"/>
      <c r="M77" s="2067"/>
      <c r="N77" s="2067"/>
      <c r="O77" s="2067"/>
      <c r="P77" s="2067"/>
      <c r="Q77" s="2067"/>
      <c r="R77" s="2067"/>
      <c r="S77" s="2067"/>
      <c r="T77" s="2067"/>
      <c r="U77" s="2067"/>
      <c r="V77" s="2067"/>
      <c r="W77" s="2067"/>
      <c r="X77" s="2067"/>
      <c r="Y77" s="2067"/>
      <c r="Z77" s="2067"/>
      <c r="AA77" s="2067"/>
      <c r="AB77" s="2067"/>
      <c r="AC77" s="2067"/>
      <c r="AD77" s="2067"/>
      <c r="AE77" s="2067"/>
      <c r="AF77" s="2067"/>
      <c r="AG77" s="2067"/>
      <c r="AH77" s="2067"/>
      <c r="AI77" s="2067"/>
      <c r="AJ77" s="2067"/>
      <c r="AK77" s="2067"/>
      <c r="AL77" s="2067"/>
      <c r="AM77" s="2067"/>
      <c r="AN77" s="2067"/>
      <c r="AO77" s="2067"/>
      <c r="AP77" s="2067"/>
      <c r="AQ77" s="2067"/>
      <c r="AR77" s="2067"/>
      <c r="AS77" s="2067"/>
      <c r="AT77" s="2067"/>
      <c r="AU77" s="2067"/>
      <c r="AV77" s="2067"/>
      <c r="AW77" s="2067"/>
      <c r="AX77" s="2067"/>
      <c r="AY77" s="2067"/>
      <c r="AZ77" s="2067"/>
      <c r="BA77" s="2067"/>
      <c r="BB77" s="2067"/>
      <c r="BC77" s="2067"/>
      <c r="BD77" s="2067"/>
      <c r="BE77" s="2067"/>
      <c r="BF77" s="2067"/>
      <c r="BG77" s="2067"/>
      <c r="BH77" s="2067"/>
      <c r="BI77" s="2067"/>
      <c r="BJ77" s="2067"/>
      <c r="BK77" s="2067"/>
    </row>
    <row r="78" spans="1:63" s="2182" customFormat="1" hidden="1" x14ac:dyDescent="0.3">
      <c r="A78" s="2067"/>
      <c r="B78" s="2150">
        <v>11</v>
      </c>
      <c r="C78" s="2179" t="s">
        <v>677</v>
      </c>
      <c r="D78" s="3660">
        <v>2712.8889215028425</v>
      </c>
      <c r="E78" s="2067"/>
      <c r="G78" s="2067"/>
      <c r="H78" s="2067"/>
      <c r="I78" s="2067"/>
      <c r="J78" s="2067"/>
      <c r="K78" s="2067"/>
      <c r="L78" s="2067"/>
      <c r="M78" s="2067"/>
      <c r="N78" s="2067"/>
      <c r="O78" s="2067"/>
      <c r="P78" s="2067"/>
      <c r="Q78" s="2067"/>
      <c r="R78" s="2067"/>
      <c r="S78" s="2067"/>
      <c r="T78" s="2067"/>
      <c r="U78" s="2067"/>
      <c r="V78" s="2067"/>
      <c r="W78" s="2067"/>
      <c r="X78" s="2067"/>
      <c r="Y78" s="2067"/>
      <c r="Z78" s="2067"/>
      <c r="AA78" s="2067"/>
      <c r="AB78" s="2067"/>
      <c r="AC78" s="2067"/>
      <c r="AD78" s="2067"/>
      <c r="AE78" s="2067"/>
      <c r="AF78" s="2067"/>
      <c r="AG78" s="2067"/>
      <c r="AH78" s="2067"/>
      <c r="AI78" s="2067"/>
      <c r="AJ78" s="2067"/>
      <c r="AK78" s="2067"/>
      <c r="AL78" s="2067"/>
      <c r="AM78" s="2067"/>
      <c r="AN78" s="2067"/>
      <c r="AO78" s="2067"/>
      <c r="AP78" s="2067"/>
      <c r="AQ78" s="2067"/>
      <c r="AR78" s="2067"/>
      <c r="AS78" s="2067"/>
      <c r="AT78" s="2067"/>
      <c r="AU78" s="2067"/>
      <c r="AV78" s="2067"/>
      <c r="AW78" s="2067"/>
      <c r="AX78" s="2067"/>
      <c r="AY78" s="2067"/>
      <c r="AZ78" s="2067"/>
      <c r="BA78" s="2067"/>
      <c r="BB78" s="2067"/>
      <c r="BC78" s="2067"/>
      <c r="BD78" s="2067"/>
      <c r="BE78" s="2067"/>
      <c r="BF78" s="2067"/>
      <c r="BG78" s="2067"/>
      <c r="BH78" s="2067"/>
      <c r="BI78" s="2067"/>
      <c r="BJ78" s="2067"/>
      <c r="BK78" s="2067"/>
    </row>
    <row r="79" spans="1:63" s="2182" customFormat="1" hidden="1" x14ac:dyDescent="0.3">
      <c r="A79" s="2067"/>
      <c r="B79" s="2150">
        <v>12</v>
      </c>
      <c r="C79" s="2179" t="s">
        <v>697</v>
      </c>
      <c r="D79" s="3660">
        <v>29179.293391430649</v>
      </c>
      <c r="E79" s="2067"/>
      <c r="G79" s="2067"/>
      <c r="H79" s="2067"/>
      <c r="I79" s="2067"/>
      <c r="J79" s="2067"/>
      <c r="K79" s="2067"/>
      <c r="L79" s="2067"/>
      <c r="M79" s="2067"/>
      <c r="N79" s="2067"/>
      <c r="O79" s="2067"/>
      <c r="P79" s="2067"/>
      <c r="Q79" s="2067"/>
      <c r="R79" s="2067"/>
      <c r="S79" s="2067"/>
      <c r="T79" s="2067"/>
      <c r="U79" s="2067"/>
      <c r="V79" s="2067"/>
      <c r="W79" s="2067"/>
      <c r="X79" s="2067"/>
      <c r="Y79" s="2067"/>
      <c r="Z79" s="2067"/>
      <c r="AA79" s="2067"/>
      <c r="AB79" s="2067"/>
      <c r="AC79" s="2067"/>
      <c r="AD79" s="2067"/>
      <c r="AE79" s="2067"/>
      <c r="AF79" s="2067"/>
      <c r="AG79" s="2067"/>
      <c r="AH79" s="2067"/>
      <c r="AI79" s="2067"/>
      <c r="AJ79" s="2067"/>
      <c r="AK79" s="2067"/>
      <c r="AL79" s="2067"/>
      <c r="AM79" s="2067"/>
      <c r="AN79" s="2067"/>
      <c r="AO79" s="2067"/>
      <c r="AP79" s="2067"/>
      <c r="AQ79" s="2067"/>
      <c r="AR79" s="2067"/>
      <c r="AS79" s="2067"/>
      <c r="AT79" s="2067"/>
      <c r="AU79" s="2067"/>
      <c r="AV79" s="2067"/>
      <c r="AW79" s="2067"/>
      <c r="AX79" s="2067"/>
      <c r="AY79" s="2067"/>
      <c r="AZ79" s="2067"/>
      <c r="BA79" s="2067"/>
      <c r="BB79" s="2067"/>
      <c r="BC79" s="2067"/>
      <c r="BD79" s="2067"/>
      <c r="BE79" s="2067"/>
      <c r="BF79" s="2067"/>
      <c r="BG79" s="2067"/>
      <c r="BH79" s="2067"/>
      <c r="BI79" s="2067"/>
      <c r="BJ79" s="2067"/>
      <c r="BK79" s="2067"/>
    </row>
    <row r="80" spans="1:63" s="2182" customFormat="1" hidden="1" x14ac:dyDescent="0.3">
      <c r="A80" s="2067"/>
      <c r="B80" s="2150">
        <v>13</v>
      </c>
      <c r="C80" s="2179" t="s">
        <v>1515</v>
      </c>
      <c r="D80" s="3660">
        <v>60814.563543936099</v>
      </c>
      <c r="E80" s="2067"/>
      <c r="G80" s="2067"/>
      <c r="H80" s="2067"/>
      <c r="I80" s="2067"/>
      <c r="J80" s="2067"/>
      <c r="K80" s="2067"/>
      <c r="L80" s="2067"/>
      <c r="M80" s="2067"/>
      <c r="N80" s="2067"/>
      <c r="O80" s="2067"/>
      <c r="P80" s="2067"/>
      <c r="Q80" s="2067"/>
      <c r="R80" s="2067"/>
      <c r="S80" s="2067"/>
      <c r="T80" s="2067"/>
      <c r="U80" s="2067"/>
      <c r="V80" s="2067"/>
      <c r="W80" s="2067"/>
      <c r="X80" s="2067"/>
      <c r="Y80" s="2067"/>
      <c r="Z80" s="2067"/>
      <c r="AA80" s="2067"/>
      <c r="AB80" s="2067"/>
      <c r="AC80" s="2067"/>
      <c r="AD80" s="2067"/>
      <c r="AE80" s="2067"/>
      <c r="AF80" s="2067"/>
      <c r="AG80" s="2067"/>
      <c r="AH80" s="2067"/>
      <c r="AI80" s="2067"/>
      <c r="AJ80" s="2067"/>
      <c r="AK80" s="2067"/>
      <c r="AL80" s="2067"/>
      <c r="AM80" s="2067"/>
      <c r="AN80" s="2067"/>
      <c r="AO80" s="2067"/>
      <c r="AP80" s="2067"/>
      <c r="AQ80" s="2067"/>
      <c r="AR80" s="2067"/>
      <c r="AS80" s="2067"/>
      <c r="AT80" s="2067"/>
      <c r="AU80" s="2067"/>
      <c r="AV80" s="2067"/>
      <c r="AW80" s="2067"/>
      <c r="AX80" s="2067"/>
      <c r="AY80" s="2067"/>
      <c r="AZ80" s="2067"/>
      <c r="BA80" s="2067"/>
      <c r="BB80" s="2067"/>
      <c r="BC80" s="2067"/>
      <c r="BD80" s="2067"/>
      <c r="BE80" s="2067"/>
      <c r="BF80" s="2067"/>
      <c r="BG80" s="2067"/>
      <c r="BH80" s="2067"/>
      <c r="BI80" s="2067"/>
      <c r="BJ80" s="2067"/>
      <c r="BK80" s="2067"/>
    </row>
    <row r="81" spans="1:63" s="2182" customFormat="1" hidden="1" x14ac:dyDescent="0.3">
      <c r="A81" s="2067"/>
      <c r="B81" s="2150">
        <v>14</v>
      </c>
      <c r="C81" s="2179" t="s">
        <v>1516</v>
      </c>
      <c r="D81" s="3660">
        <v>30193.944807552652</v>
      </c>
      <c r="E81" s="2067"/>
      <c r="G81" s="2067"/>
      <c r="H81" s="2067"/>
      <c r="I81" s="2067"/>
      <c r="J81" s="2067"/>
      <c r="K81" s="2067"/>
      <c r="L81" s="2067"/>
      <c r="M81" s="2067"/>
      <c r="N81" s="2067"/>
      <c r="O81" s="2067"/>
      <c r="P81" s="2067"/>
      <c r="Q81" s="2067"/>
      <c r="R81" s="2067"/>
      <c r="S81" s="2067"/>
      <c r="T81" s="2067"/>
      <c r="U81" s="2067"/>
      <c r="V81" s="2067"/>
      <c r="W81" s="2067"/>
      <c r="X81" s="2067"/>
      <c r="Y81" s="2067"/>
      <c r="Z81" s="2067"/>
      <c r="AA81" s="2067"/>
      <c r="AB81" s="2067"/>
      <c r="AC81" s="2067"/>
      <c r="AD81" s="2067"/>
      <c r="AE81" s="2067"/>
      <c r="AF81" s="2067"/>
      <c r="AG81" s="2067"/>
      <c r="AH81" s="2067"/>
      <c r="AI81" s="2067"/>
      <c r="AJ81" s="2067"/>
      <c r="AK81" s="2067"/>
      <c r="AL81" s="2067"/>
      <c r="AM81" s="2067"/>
      <c r="AN81" s="2067"/>
      <c r="AO81" s="2067"/>
      <c r="AP81" s="2067"/>
      <c r="AQ81" s="2067"/>
      <c r="AR81" s="2067"/>
      <c r="AS81" s="2067"/>
      <c r="AT81" s="2067"/>
      <c r="AU81" s="2067"/>
      <c r="AV81" s="2067"/>
      <c r="AW81" s="2067"/>
      <c r="AX81" s="2067"/>
      <c r="AY81" s="2067"/>
      <c r="AZ81" s="2067"/>
      <c r="BA81" s="2067"/>
      <c r="BB81" s="2067"/>
      <c r="BC81" s="2067"/>
      <c r="BD81" s="2067"/>
      <c r="BE81" s="2067"/>
      <c r="BF81" s="2067"/>
      <c r="BG81" s="2067"/>
      <c r="BH81" s="2067"/>
      <c r="BI81" s="2067"/>
      <c r="BJ81" s="2067"/>
      <c r="BK81" s="2067"/>
    </row>
    <row r="82" spans="1:63" s="2182" customFormat="1" hidden="1" x14ac:dyDescent="0.3">
      <c r="A82" s="2067"/>
      <c r="B82" s="2150">
        <v>15</v>
      </c>
      <c r="C82" s="2179" t="s">
        <v>1517</v>
      </c>
      <c r="D82" s="3660">
        <v>64105.156136528691</v>
      </c>
      <c r="E82" s="2067"/>
      <c r="G82" s="2067"/>
      <c r="H82" s="2067"/>
      <c r="I82" s="2067"/>
      <c r="J82" s="2067"/>
      <c r="K82" s="2067"/>
      <c r="L82" s="2067"/>
      <c r="M82" s="2067"/>
      <c r="N82" s="2067"/>
      <c r="O82" s="2067"/>
      <c r="P82" s="2067"/>
      <c r="Q82" s="2067"/>
      <c r="R82" s="2067"/>
      <c r="S82" s="2067"/>
      <c r="T82" s="2067"/>
      <c r="U82" s="2067"/>
      <c r="V82" s="2067"/>
      <c r="W82" s="2067"/>
      <c r="X82" s="2067"/>
      <c r="Y82" s="2067"/>
      <c r="Z82" s="2067"/>
      <c r="AA82" s="2067"/>
      <c r="AB82" s="2067"/>
      <c r="AC82" s="2067"/>
      <c r="AD82" s="2067"/>
      <c r="AE82" s="2067"/>
      <c r="AF82" s="2067"/>
      <c r="AG82" s="2067"/>
      <c r="AH82" s="2067"/>
      <c r="AI82" s="2067"/>
      <c r="AJ82" s="2067"/>
      <c r="AK82" s="2067"/>
      <c r="AL82" s="2067"/>
      <c r="AM82" s="2067"/>
      <c r="AN82" s="2067"/>
      <c r="AO82" s="2067"/>
      <c r="AP82" s="2067"/>
      <c r="AQ82" s="2067"/>
      <c r="AR82" s="2067"/>
      <c r="AS82" s="2067"/>
      <c r="AT82" s="2067"/>
      <c r="AU82" s="2067"/>
      <c r="AV82" s="2067"/>
      <c r="AW82" s="2067"/>
      <c r="AX82" s="2067"/>
      <c r="AY82" s="2067"/>
      <c r="AZ82" s="2067"/>
      <c r="BA82" s="2067"/>
      <c r="BB82" s="2067"/>
      <c r="BC82" s="2067"/>
      <c r="BD82" s="2067"/>
      <c r="BE82" s="2067"/>
      <c r="BF82" s="2067"/>
      <c r="BG82" s="2067"/>
      <c r="BH82" s="2067"/>
      <c r="BI82" s="2067"/>
      <c r="BJ82" s="2067"/>
      <c r="BK82" s="2067"/>
    </row>
    <row r="83" spans="1:63" s="2182" customFormat="1" hidden="1" x14ac:dyDescent="0.3">
      <c r="A83" s="2067"/>
      <c r="B83" s="2150">
        <v>16</v>
      </c>
      <c r="C83" s="2179" t="s">
        <v>1426</v>
      </c>
      <c r="D83" s="3660">
        <v>19247.156862745102</v>
      </c>
      <c r="E83" s="2067"/>
      <c r="G83" s="2067"/>
      <c r="H83" s="2067"/>
      <c r="I83" s="2067"/>
      <c r="J83" s="2067"/>
      <c r="K83" s="2067"/>
      <c r="L83" s="2067"/>
      <c r="M83" s="2067"/>
      <c r="N83" s="2067"/>
      <c r="O83" s="2067"/>
      <c r="P83" s="2067"/>
      <c r="Q83" s="2067"/>
      <c r="R83" s="2067"/>
      <c r="S83" s="2067"/>
      <c r="T83" s="2067"/>
      <c r="U83" s="2067"/>
      <c r="V83" s="2067"/>
      <c r="W83" s="2067"/>
      <c r="X83" s="2067"/>
      <c r="Y83" s="2067"/>
      <c r="Z83" s="2067"/>
      <c r="AA83" s="2067"/>
      <c r="AB83" s="2067"/>
      <c r="AC83" s="2067"/>
      <c r="AD83" s="2067"/>
      <c r="AE83" s="2067"/>
      <c r="AF83" s="2067"/>
      <c r="AG83" s="2067"/>
      <c r="AH83" s="2067"/>
      <c r="AI83" s="2067"/>
      <c r="AJ83" s="2067"/>
      <c r="AK83" s="2067"/>
      <c r="AL83" s="2067"/>
      <c r="AM83" s="2067"/>
      <c r="AN83" s="2067"/>
      <c r="AO83" s="2067"/>
      <c r="AP83" s="2067"/>
      <c r="AQ83" s="2067"/>
      <c r="AR83" s="2067"/>
      <c r="AS83" s="2067"/>
      <c r="AT83" s="2067"/>
      <c r="AU83" s="2067"/>
      <c r="AV83" s="2067"/>
      <c r="AW83" s="2067"/>
      <c r="AX83" s="2067"/>
      <c r="AY83" s="2067"/>
      <c r="AZ83" s="2067"/>
      <c r="BA83" s="2067"/>
      <c r="BB83" s="2067"/>
      <c r="BC83" s="2067"/>
      <c r="BD83" s="2067"/>
      <c r="BE83" s="2067"/>
      <c r="BF83" s="2067"/>
      <c r="BG83" s="2067"/>
      <c r="BH83" s="2067"/>
      <c r="BI83" s="2067"/>
      <c r="BJ83" s="2067"/>
      <c r="BK83" s="2067"/>
    </row>
    <row r="84" spans="1:63" s="2182" customFormat="1" hidden="1" x14ac:dyDescent="0.3">
      <c r="A84" s="2067"/>
      <c r="B84" s="2150">
        <v>17</v>
      </c>
      <c r="C84" s="2179" t="s">
        <v>1407</v>
      </c>
      <c r="D84" s="3660">
        <v>46079.00468498408</v>
      </c>
      <c r="E84" s="2067"/>
      <c r="G84" s="2067"/>
      <c r="H84" s="2067"/>
      <c r="I84" s="2067"/>
      <c r="J84" s="2067"/>
      <c r="K84" s="2067"/>
      <c r="L84" s="2067"/>
      <c r="M84" s="2067"/>
      <c r="N84" s="2067"/>
      <c r="O84" s="2067"/>
      <c r="P84" s="2067"/>
      <c r="Q84" s="2067"/>
      <c r="R84" s="2067"/>
      <c r="S84" s="2067"/>
      <c r="T84" s="2067"/>
      <c r="U84" s="2067"/>
      <c r="V84" s="2067"/>
      <c r="W84" s="2067"/>
      <c r="X84" s="2067"/>
      <c r="Y84" s="2067"/>
      <c r="Z84" s="2067"/>
      <c r="AA84" s="2067"/>
      <c r="AB84" s="2067"/>
      <c r="AC84" s="2067"/>
      <c r="AD84" s="2067"/>
      <c r="AE84" s="2067"/>
      <c r="AF84" s="2067"/>
      <c r="AG84" s="2067"/>
      <c r="AH84" s="2067"/>
      <c r="AI84" s="2067"/>
      <c r="AJ84" s="2067"/>
      <c r="AK84" s="2067"/>
      <c r="AL84" s="2067"/>
      <c r="AM84" s="2067"/>
      <c r="AN84" s="2067"/>
      <c r="AO84" s="2067"/>
      <c r="AP84" s="2067"/>
      <c r="AQ84" s="2067"/>
      <c r="AR84" s="2067"/>
      <c r="AS84" s="2067"/>
      <c r="AT84" s="2067"/>
      <c r="AU84" s="2067"/>
      <c r="AV84" s="2067"/>
      <c r="AW84" s="2067"/>
      <c r="AX84" s="2067"/>
      <c r="AY84" s="2067"/>
      <c r="AZ84" s="2067"/>
      <c r="BA84" s="2067"/>
      <c r="BB84" s="2067"/>
      <c r="BC84" s="2067"/>
      <c r="BD84" s="2067"/>
      <c r="BE84" s="2067"/>
      <c r="BF84" s="2067"/>
      <c r="BG84" s="2067"/>
      <c r="BH84" s="2067"/>
      <c r="BI84" s="2067"/>
      <c r="BJ84" s="2067"/>
      <c r="BK84" s="2067"/>
    </row>
    <row r="85" spans="1:63" s="2182" customFormat="1" hidden="1" x14ac:dyDescent="0.3">
      <c r="A85" s="2067"/>
      <c r="B85" s="2150">
        <v>18</v>
      </c>
      <c r="C85" s="2179" t="s">
        <v>265</v>
      </c>
      <c r="D85" s="3660">
        <v>44541.636165577343</v>
      </c>
      <c r="E85" s="2067"/>
      <c r="G85" s="2067"/>
      <c r="H85" s="2067"/>
      <c r="I85" s="2067"/>
      <c r="J85" s="2067"/>
      <c r="K85" s="2067"/>
      <c r="L85" s="2067"/>
      <c r="M85" s="2067"/>
      <c r="N85" s="2067"/>
      <c r="O85" s="2067"/>
      <c r="P85" s="2067"/>
      <c r="Q85" s="2067"/>
      <c r="R85" s="2067"/>
      <c r="S85" s="2067"/>
      <c r="T85" s="2067"/>
      <c r="U85" s="2067"/>
      <c r="V85" s="2067"/>
      <c r="W85" s="2067"/>
      <c r="X85" s="2067"/>
      <c r="Y85" s="2067"/>
      <c r="Z85" s="2067"/>
      <c r="AA85" s="2067"/>
      <c r="AB85" s="2067"/>
      <c r="AC85" s="2067"/>
      <c r="AD85" s="2067"/>
      <c r="AE85" s="2067"/>
      <c r="AF85" s="2067"/>
      <c r="AG85" s="2067"/>
      <c r="AH85" s="2067"/>
      <c r="AI85" s="2067"/>
      <c r="AJ85" s="2067"/>
      <c r="AK85" s="2067"/>
      <c r="AL85" s="2067"/>
      <c r="AM85" s="2067"/>
      <c r="AN85" s="2067"/>
      <c r="AO85" s="2067"/>
      <c r="AP85" s="2067"/>
      <c r="AQ85" s="2067"/>
      <c r="AR85" s="2067"/>
      <c r="AS85" s="2067"/>
      <c r="AT85" s="2067"/>
      <c r="AU85" s="2067"/>
      <c r="AV85" s="2067"/>
      <c r="AW85" s="2067"/>
      <c r="AX85" s="2067"/>
      <c r="AY85" s="2067"/>
      <c r="AZ85" s="2067"/>
      <c r="BA85" s="2067"/>
      <c r="BB85" s="2067"/>
      <c r="BC85" s="2067"/>
      <c r="BD85" s="2067"/>
      <c r="BE85" s="2067"/>
      <c r="BF85" s="2067"/>
      <c r="BG85" s="2067"/>
      <c r="BH85" s="2067"/>
      <c r="BI85" s="2067"/>
      <c r="BJ85" s="2067"/>
      <c r="BK85" s="2067"/>
    </row>
    <row r="86" spans="1:63" s="2182" customFormat="1" hidden="1" x14ac:dyDescent="0.3">
      <c r="A86" s="2067"/>
      <c r="B86" s="2150">
        <v>19</v>
      </c>
      <c r="C86" s="2179" t="s">
        <v>680</v>
      </c>
      <c r="D86" s="3660">
        <v>39982.559358958257</v>
      </c>
      <c r="E86" s="2067"/>
      <c r="G86" s="2067"/>
      <c r="H86" s="2067"/>
      <c r="I86" s="2067"/>
      <c r="J86" s="2067"/>
      <c r="K86" s="2067"/>
      <c r="L86" s="2067"/>
      <c r="M86" s="2067"/>
      <c r="N86" s="2067"/>
      <c r="O86" s="2067"/>
      <c r="P86" s="2067"/>
      <c r="Q86" s="2067"/>
      <c r="R86" s="2067"/>
      <c r="S86" s="2067"/>
      <c r="T86" s="2067"/>
      <c r="U86" s="2067"/>
      <c r="V86" s="2067"/>
      <c r="W86" s="2067"/>
      <c r="X86" s="2067"/>
      <c r="Y86" s="2067"/>
      <c r="Z86" s="2067"/>
      <c r="AA86" s="2067"/>
      <c r="AB86" s="2067"/>
      <c r="AC86" s="2067"/>
      <c r="AD86" s="2067"/>
      <c r="AE86" s="2067"/>
      <c r="AF86" s="2067"/>
      <c r="AG86" s="2067"/>
      <c r="AH86" s="2067"/>
      <c r="AI86" s="2067"/>
      <c r="AJ86" s="2067"/>
      <c r="AK86" s="2067"/>
      <c r="AL86" s="2067"/>
      <c r="AM86" s="2067"/>
      <c r="AN86" s="2067"/>
      <c r="AO86" s="2067"/>
      <c r="AP86" s="2067"/>
      <c r="AQ86" s="2067"/>
      <c r="AR86" s="2067"/>
      <c r="AS86" s="2067"/>
      <c r="AT86" s="2067"/>
      <c r="AU86" s="2067"/>
      <c r="AV86" s="2067"/>
      <c r="AW86" s="2067"/>
      <c r="AX86" s="2067"/>
      <c r="AY86" s="2067"/>
      <c r="AZ86" s="2067"/>
      <c r="BA86" s="2067"/>
      <c r="BB86" s="2067"/>
      <c r="BC86" s="2067"/>
      <c r="BD86" s="2067"/>
      <c r="BE86" s="2067"/>
      <c r="BF86" s="2067"/>
      <c r="BG86" s="2067"/>
      <c r="BH86" s="2067"/>
      <c r="BI86" s="2067"/>
      <c r="BJ86" s="2067"/>
      <c r="BK86" s="2067"/>
    </row>
    <row r="87" spans="1:63" s="2182" customFormat="1" hidden="1" x14ac:dyDescent="0.3">
      <c r="A87" s="2067"/>
      <c r="B87" s="2150">
        <v>20</v>
      </c>
      <c r="C87" s="2179" t="s">
        <v>1408</v>
      </c>
      <c r="D87" s="3660">
        <v>71454.624123610789</v>
      </c>
      <c r="E87" s="2067"/>
      <c r="G87" s="2067"/>
      <c r="H87" s="2067"/>
      <c r="I87" s="2067"/>
      <c r="J87" s="2067"/>
      <c r="K87" s="2067"/>
      <c r="L87" s="2067"/>
      <c r="M87" s="2067"/>
      <c r="N87" s="2067"/>
      <c r="O87" s="2067"/>
      <c r="P87" s="2067"/>
      <c r="Q87" s="2067"/>
      <c r="R87" s="2067"/>
      <c r="S87" s="2067"/>
      <c r="T87" s="2067"/>
      <c r="U87" s="2067"/>
      <c r="V87" s="2067"/>
      <c r="W87" s="2067"/>
      <c r="X87" s="2067"/>
      <c r="Y87" s="2067"/>
      <c r="Z87" s="2067"/>
      <c r="AA87" s="2067"/>
      <c r="AB87" s="2067"/>
      <c r="AC87" s="2067"/>
      <c r="AD87" s="2067"/>
      <c r="AE87" s="2067"/>
      <c r="AF87" s="2067"/>
      <c r="AG87" s="2067"/>
      <c r="AH87" s="2067"/>
      <c r="AI87" s="2067"/>
      <c r="AJ87" s="2067"/>
      <c r="AK87" s="2067"/>
      <c r="AL87" s="2067"/>
      <c r="AM87" s="2067"/>
      <c r="AN87" s="2067"/>
      <c r="AO87" s="2067"/>
      <c r="AP87" s="2067"/>
      <c r="AQ87" s="2067"/>
      <c r="AR87" s="2067"/>
      <c r="AS87" s="2067"/>
      <c r="AT87" s="2067"/>
      <c r="AU87" s="2067"/>
      <c r="AV87" s="2067"/>
      <c r="AW87" s="2067"/>
      <c r="AX87" s="2067"/>
      <c r="AY87" s="2067"/>
      <c r="AZ87" s="2067"/>
      <c r="BA87" s="2067"/>
      <c r="BB87" s="2067"/>
      <c r="BC87" s="2067"/>
      <c r="BD87" s="2067"/>
      <c r="BE87" s="2067"/>
      <c r="BF87" s="2067"/>
      <c r="BG87" s="2067"/>
      <c r="BH87" s="2067"/>
      <c r="BI87" s="2067"/>
      <c r="BJ87" s="2067"/>
      <c r="BK87" s="2067"/>
    </row>
    <row r="88" spans="1:63" s="2182" customFormat="1" hidden="1" x14ac:dyDescent="0.3">
      <c r="A88" s="2067"/>
      <c r="B88" s="2150">
        <v>21</v>
      </c>
      <c r="C88" s="2179" t="s">
        <v>1409</v>
      </c>
      <c r="D88" s="3660">
        <v>69061.693988156621</v>
      </c>
      <c r="E88" s="2067"/>
      <c r="G88" s="2067"/>
      <c r="H88" s="2067"/>
      <c r="I88" s="2067"/>
      <c r="J88" s="2067"/>
      <c r="K88" s="2067"/>
      <c r="L88" s="2067"/>
      <c r="M88" s="2067"/>
      <c r="N88" s="2067"/>
      <c r="O88" s="2067"/>
      <c r="P88" s="2067"/>
      <c r="Q88" s="2067"/>
      <c r="R88" s="2067"/>
      <c r="S88" s="2067"/>
      <c r="T88" s="2067"/>
      <c r="U88" s="2067"/>
      <c r="V88" s="2067"/>
      <c r="W88" s="2067"/>
      <c r="X88" s="2067"/>
      <c r="Y88" s="2067"/>
      <c r="Z88" s="2067"/>
      <c r="AA88" s="2067"/>
      <c r="AB88" s="2067"/>
      <c r="AC88" s="2067"/>
      <c r="AD88" s="2067"/>
      <c r="AE88" s="2067"/>
      <c r="AF88" s="2067"/>
      <c r="AG88" s="2067"/>
      <c r="AH88" s="2067"/>
      <c r="AI88" s="2067"/>
      <c r="AJ88" s="2067"/>
      <c r="AK88" s="2067"/>
      <c r="AL88" s="2067"/>
      <c r="AM88" s="2067"/>
      <c r="AN88" s="2067"/>
      <c r="AO88" s="2067"/>
      <c r="AP88" s="2067"/>
      <c r="AQ88" s="2067"/>
      <c r="AR88" s="2067"/>
      <c r="AS88" s="2067"/>
      <c r="AT88" s="2067"/>
      <c r="AU88" s="2067"/>
      <c r="AV88" s="2067"/>
      <c r="AW88" s="2067"/>
      <c r="AX88" s="2067"/>
      <c r="AY88" s="2067"/>
      <c r="AZ88" s="2067"/>
      <c r="BA88" s="2067"/>
      <c r="BB88" s="2067"/>
      <c r="BC88" s="2067"/>
      <c r="BD88" s="2067"/>
      <c r="BE88" s="2067"/>
      <c r="BF88" s="2067"/>
      <c r="BG88" s="2067"/>
      <c r="BH88" s="2067"/>
      <c r="BI88" s="2067"/>
      <c r="BJ88" s="2067"/>
      <c r="BK88" s="2067"/>
    </row>
    <row r="89" spans="1:63" s="2182" customFormat="1" hidden="1" x14ac:dyDescent="0.3">
      <c r="A89" s="2067"/>
      <c r="B89" s="2150">
        <v>22</v>
      </c>
      <c r="C89" s="2179" t="s">
        <v>1415</v>
      </c>
      <c r="D89" s="3660">
        <v>69577.020777040132</v>
      </c>
      <c r="E89" s="2067"/>
      <c r="G89" s="2067"/>
      <c r="H89" s="2067"/>
      <c r="I89" s="2067"/>
      <c r="J89" s="2067"/>
      <c r="K89" s="2067"/>
      <c r="L89" s="2067"/>
      <c r="M89" s="2067"/>
      <c r="N89" s="2067"/>
      <c r="O89" s="2067"/>
      <c r="P89" s="2067"/>
      <c r="Q89" s="2067"/>
      <c r="R89" s="2067"/>
      <c r="S89" s="2067"/>
      <c r="T89" s="2067"/>
      <c r="U89" s="2067"/>
      <c r="V89" s="2067"/>
      <c r="W89" s="2067"/>
      <c r="X89" s="2067"/>
      <c r="Y89" s="2067"/>
      <c r="Z89" s="2067"/>
      <c r="AA89" s="2067"/>
      <c r="AB89" s="2067"/>
      <c r="AC89" s="2067"/>
      <c r="AD89" s="2067"/>
      <c r="AE89" s="2067"/>
      <c r="AF89" s="2067"/>
      <c r="AG89" s="2067"/>
      <c r="AH89" s="2067"/>
      <c r="AI89" s="2067"/>
      <c r="AJ89" s="2067"/>
      <c r="AK89" s="2067"/>
      <c r="AL89" s="2067"/>
      <c r="AM89" s="2067"/>
      <c r="AN89" s="2067"/>
      <c r="AO89" s="2067"/>
      <c r="AP89" s="2067"/>
      <c r="AQ89" s="2067"/>
      <c r="AR89" s="2067"/>
      <c r="AS89" s="2067"/>
      <c r="AT89" s="2067"/>
      <c r="AU89" s="2067"/>
      <c r="AV89" s="2067"/>
      <c r="AW89" s="2067"/>
      <c r="AX89" s="2067"/>
      <c r="AY89" s="2067"/>
      <c r="AZ89" s="2067"/>
      <c r="BA89" s="2067"/>
      <c r="BB89" s="2067"/>
      <c r="BC89" s="2067"/>
      <c r="BD89" s="2067"/>
      <c r="BE89" s="2067"/>
      <c r="BF89" s="2067"/>
      <c r="BG89" s="2067"/>
      <c r="BH89" s="2067"/>
      <c r="BI89" s="2067"/>
      <c r="BJ89" s="2067"/>
      <c r="BK89" s="2067"/>
    </row>
    <row r="90" spans="1:63" s="2182" customFormat="1" hidden="1" x14ac:dyDescent="0.3">
      <c r="A90" s="2067"/>
      <c r="B90" s="2150">
        <v>23</v>
      </c>
      <c r="C90" s="2179" t="s">
        <v>682</v>
      </c>
      <c r="D90" s="3660">
        <v>13500</v>
      </c>
      <c r="E90" s="3661">
        <v>943627.45009456074</v>
      </c>
      <c r="G90" s="2067"/>
      <c r="H90" s="2067"/>
      <c r="I90" s="2067"/>
      <c r="J90" s="2067"/>
      <c r="K90" s="2067"/>
      <c r="L90" s="2067"/>
      <c r="M90" s="2067"/>
      <c r="N90" s="2067"/>
      <c r="O90" s="2067"/>
      <c r="P90" s="2067"/>
      <c r="Q90" s="2067"/>
      <c r="R90" s="2067"/>
      <c r="S90" s="2067"/>
      <c r="T90" s="2067"/>
      <c r="U90" s="2067"/>
      <c r="V90" s="2067"/>
      <c r="W90" s="2067"/>
      <c r="X90" s="2067"/>
      <c r="Y90" s="2067"/>
      <c r="Z90" s="2067"/>
      <c r="AA90" s="2067"/>
      <c r="AB90" s="2067"/>
      <c r="AC90" s="2067"/>
      <c r="AD90" s="2067"/>
      <c r="AE90" s="2067"/>
      <c r="AF90" s="2067"/>
      <c r="AG90" s="2067"/>
      <c r="AH90" s="2067"/>
      <c r="AI90" s="2067"/>
      <c r="AJ90" s="2067"/>
      <c r="AK90" s="2067"/>
      <c r="AL90" s="2067"/>
      <c r="AM90" s="2067"/>
      <c r="AN90" s="2067"/>
      <c r="AO90" s="2067"/>
      <c r="AP90" s="2067"/>
      <c r="AQ90" s="2067"/>
      <c r="AR90" s="2067"/>
      <c r="AS90" s="2067"/>
      <c r="AT90" s="2067"/>
      <c r="AU90" s="2067"/>
      <c r="AV90" s="2067"/>
      <c r="AW90" s="2067"/>
      <c r="AX90" s="2067"/>
      <c r="AY90" s="2067"/>
      <c r="AZ90" s="2067"/>
      <c r="BA90" s="2067"/>
      <c r="BB90" s="2067"/>
      <c r="BC90" s="2067"/>
      <c r="BD90" s="2067"/>
      <c r="BE90" s="2067"/>
      <c r="BF90" s="2067"/>
      <c r="BG90" s="2067"/>
      <c r="BH90" s="2067"/>
      <c r="BI90" s="2067"/>
      <c r="BJ90" s="2067"/>
      <c r="BK90" s="2067"/>
    </row>
    <row r="91" spans="1:63" s="2182" customFormat="1" hidden="1" x14ac:dyDescent="0.3">
      <c r="A91" s="2067"/>
      <c r="B91" s="2067"/>
      <c r="C91" s="2067"/>
      <c r="D91" s="2067"/>
      <c r="E91" s="2067"/>
      <c r="G91" s="2067"/>
      <c r="H91" s="2067"/>
      <c r="I91" s="2067"/>
      <c r="J91" s="2067"/>
      <c r="K91" s="2067"/>
      <c r="L91" s="2067"/>
      <c r="M91" s="2067"/>
      <c r="N91" s="2067"/>
      <c r="O91" s="2067"/>
      <c r="P91" s="2067"/>
      <c r="Q91" s="2067"/>
      <c r="R91" s="2067"/>
      <c r="S91" s="2067"/>
      <c r="T91" s="2067"/>
      <c r="U91" s="2067"/>
      <c r="V91" s="2067"/>
      <c r="W91" s="2067"/>
      <c r="X91" s="2067"/>
      <c r="Y91" s="2067"/>
      <c r="Z91" s="2067"/>
      <c r="AA91" s="2067"/>
      <c r="AB91" s="2067"/>
      <c r="AC91" s="2067"/>
      <c r="AD91" s="2067"/>
      <c r="AE91" s="2067"/>
      <c r="AF91" s="2067"/>
      <c r="AG91" s="2067"/>
      <c r="AH91" s="2067"/>
      <c r="AI91" s="2067"/>
      <c r="AJ91" s="2067"/>
      <c r="AK91" s="2067"/>
      <c r="AL91" s="2067"/>
      <c r="AM91" s="2067"/>
      <c r="AN91" s="2067"/>
      <c r="AO91" s="2067"/>
      <c r="AP91" s="2067"/>
      <c r="AQ91" s="2067"/>
      <c r="AR91" s="2067"/>
      <c r="AS91" s="2067"/>
      <c r="AT91" s="2067"/>
      <c r="AU91" s="2067"/>
      <c r="AV91" s="2067"/>
      <c r="AW91" s="2067"/>
      <c r="AX91" s="2067"/>
      <c r="AY91" s="2067"/>
      <c r="AZ91" s="2067"/>
      <c r="BA91" s="2067"/>
      <c r="BB91" s="2067"/>
      <c r="BC91" s="2067"/>
      <c r="BD91" s="2067"/>
      <c r="BE91" s="2067"/>
      <c r="BF91" s="2067"/>
      <c r="BG91" s="2067"/>
      <c r="BH91" s="2067"/>
      <c r="BI91" s="2067"/>
      <c r="BJ91" s="2067"/>
      <c r="BK91" s="2067"/>
    </row>
    <row r="92" spans="1:63" s="2182" customFormat="1" hidden="1" x14ac:dyDescent="0.3">
      <c r="A92" s="2067"/>
      <c r="B92" s="2127" t="s">
        <v>1014</v>
      </c>
      <c r="C92" s="2127" t="s">
        <v>4276</v>
      </c>
      <c r="D92" s="2127" t="s">
        <v>1464</v>
      </c>
      <c r="E92" s="2067"/>
      <c r="G92" s="2067"/>
      <c r="H92" s="2067"/>
      <c r="I92" s="2067"/>
      <c r="J92" s="2067"/>
      <c r="K92" s="2067"/>
      <c r="L92" s="2067"/>
      <c r="M92" s="2067"/>
      <c r="N92" s="2067"/>
      <c r="O92" s="2067"/>
      <c r="P92" s="2067"/>
      <c r="Q92" s="2067"/>
      <c r="R92" s="2067"/>
      <c r="S92" s="2067"/>
      <c r="T92" s="2067"/>
      <c r="U92" s="2067"/>
      <c r="V92" s="2067"/>
      <c r="W92" s="2067"/>
      <c r="X92" s="2067"/>
      <c r="Y92" s="2067"/>
      <c r="Z92" s="2067"/>
      <c r="AA92" s="2067"/>
      <c r="AB92" s="2067"/>
      <c r="AC92" s="2067"/>
      <c r="AD92" s="2067"/>
      <c r="AE92" s="2067"/>
      <c r="AF92" s="2067"/>
      <c r="AG92" s="2067"/>
      <c r="AH92" s="2067"/>
      <c r="AI92" s="2067"/>
      <c r="AJ92" s="2067"/>
      <c r="AK92" s="2067"/>
      <c r="AL92" s="2067"/>
      <c r="AM92" s="2067"/>
      <c r="AN92" s="2067"/>
      <c r="AO92" s="2067"/>
      <c r="AP92" s="2067"/>
      <c r="AQ92" s="2067"/>
      <c r="AR92" s="2067"/>
      <c r="AS92" s="2067"/>
      <c r="AT92" s="2067"/>
      <c r="AU92" s="2067"/>
      <c r="AV92" s="2067"/>
      <c r="AW92" s="2067"/>
      <c r="AX92" s="2067"/>
      <c r="AY92" s="2067"/>
      <c r="AZ92" s="2067"/>
      <c r="BA92" s="2067"/>
      <c r="BB92" s="2067"/>
      <c r="BC92" s="2067"/>
      <c r="BD92" s="2067"/>
      <c r="BE92" s="2067"/>
      <c r="BF92" s="2067"/>
      <c r="BG92" s="2067"/>
      <c r="BH92" s="2067"/>
      <c r="BI92" s="2067"/>
      <c r="BJ92" s="2067"/>
      <c r="BK92" s="2067"/>
    </row>
    <row r="93" spans="1:63" s="2182" customFormat="1" hidden="1" x14ac:dyDescent="0.3">
      <c r="A93" s="2067"/>
      <c r="B93" s="2150">
        <v>1</v>
      </c>
      <c r="C93" s="2179" t="s">
        <v>695</v>
      </c>
      <c r="D93" s="3660">
        <v>319551.67008546932</v>
      </c>
      <c r="E93" s="2067"/>
      <c r="G93" s="2067"/>
      <c r="H93" s="2067"/>
      <c r="I93" s="2067"/>
      <c r="J93" s="2067"/>
      <c r="K93" s="2067"/>
      <c r="L93" s="2067"/>
      <c r="M93" s="2067"/>
      <c r="N93" s="2067"/>
      <c r="O93" s="2067"/>
      <c r="P93" s="2067"/>
      <c r="Q93" s="2067"/>
      <c r="R93" s="2067"/>
      <c r="S93" s="2067"/>
      <c r="T93" s="2067"/>
      <c r="U93" s="2067"/>
      <c r="V93" s="2067"/>
      <c r="W93" s="2067"/>
      <c r="X93" s="2067"/>
      <c r="Y93" s="2067"/>
      <c r="Z93" s="2067"/>
      <c r="AA93" s="2067"/>
      <c r="AB93" s="2067"/>
      <c r="AC93" s="2067"/>
      <c r="AD93" s="2067"/>
      <c r="AE93" s="2067"/>
      <c r="AF93" s="2067"/>
      <c r="AG93" s="2067"/>
      <c r="AH93" s="2067"/>
      <c r="AI93" s="2067"/>
      <c r="AJ93" s="2067"/>
      <c r="AK93" s="2067"/>
      <c r="AL93" s="2067"/>
      <c r="AM93" s="2067"/>
      <c r="AN93" s="2067"/>
      <c r="AO93" s="2067"/>
      <c r="AP93" s="2067"/>
      <c r="AQ93" s="2067"/>
      <c r="AR93" s="2067"/>
      <c r="AS93" s="2067"/>
      <c r="AT93" s="2067"/>
      <c r="AU93" s="2067"/>
      <c r="AV93" s="2067"/>
      <c r="AW93" s="2067"/>
      <c r="AX93" s="2067"/>
      <c r="AY93" s="2067"/>
      <c r="AZ93" s="2067"/>
      <c r="BA93" s="2067"/>
      <c r="BB93" s="2067"/>
      <c r="BC93" s="2067"/>
      <c r="BD93" s="2067"/>
      <c r="BE93" s="2067"/>
      <c r="BF93" s="2067"/>
      <c r="BG93" s="2067"/>
      <c r="BH93" s="2067"/>
      <c r="BI93" s="2067"/>
      <c r="BJ93" s="2067"/>
      <c r="BK93" s="2067"/>
    </row>
    <row r="94" spans="1:63" s="2182" customFormat="1" hidden="1" x14ac:dyDescent="0.3">
      <c r="A94" s="2067"/>
      <c r="B94" s="2150">
        <v>2</v>
      </c>
      <c r="C94" s="2179" t="s">
        <v>673</v>
      </c>
      <c r="D94" s="3660">
        <v>244612.16339869282</v>
      </c>
      <c r="E94" s="2067"/>
      <c r="G94" s="2067"/>
      <c r="H94" s="2067"/>
      <c r="I94" s="2067"/>
      <c r="J94" s="2067"/>
      <c r="K94" s="2067"/>
      <c r="L94" s="2067"/>
      <c r="M94" s="2067"/>
      <c r="N94" s="2067"/>
      <c r="O94" s="2067"/>
      <c r="P94" s="2067"/>
      <c r="Q94" s="2067"/>
      <c r="R94" s="2067"/>
      <c r="S94" s="2067"/>
      <c r="T94" s="2067"/>
      <c r="U94" s="2067"/>
      <c r="V94" s="2067"/>
      <c r="W94" s="2067"/>
      <c r="X94" s="2067"/>
      <c r="Y94" s="2067"/>
      <c r="Z94" s="2067"/>
      <c r="AA94" s="2067"/>
      <c r="AB94" s="2067"/>
      <c r="AC94" s="2067"/>
      <c r="AD94" s="2067"/>
      <c r="AE94" s="2067"/>
      <c r="AF94" s="2067"/>
      <c r="AG94" s="2067"/>
      <c r="AH94" s="2067"/>
      <c r="AI94" s="2067"/>
      <c r="AJ94" s="2067"/>
      <c r="AK94" s="2067"/>
      <c r="AL94" s="2067"/>
      <c r="AM94" s="2067"/>
      <c r="AN94" s="2067"/>
      <c r="AO94" s="2067"/>
      <c r="AP94" s="2067"/>
      <c r="AQ94" s="2067"/>
      <c r="AR94" s="2067"/>
      <c r="AS94" s="2067"/>
      <c r="AT94" s="2067"/>
      <c r="AU94" s="2067"/>
      <c r="AV94" s="2067"/>
      <c r="AW94" s="2067"/>
      <c r="AX94" s="2067"/>
      <c r="AY94" s="2067"/>
      <c r="AZ94" s="2067"/>
      <c r="BA94" s="2067"/>
      <c r="BB94" s="2067"/>
      <c r="BC94" s="2067"/>
      <c r="BD94" s="2067"/>
      <c r="BE94" s="2067"/>
      <c r="BF94" s="2067"/>
      <c r="BG94" s="2067"/>
      <c r="BH94" s="2067"/>
      <c r="BI94" s="2067"/>
      <c r="BJ94" s="2067"/>
      <c r="BK94" s="2067"/>
    </row>
    <row r="95" spans="1:63" s="2182" customFormat="1" hidden="1" x14ac:dyDescent="0.3">
      <c r="A95" s="2067"/>
      <c r="B95" s="2150">
        <v>3</v>
      </c>
      <c r="C95" s="2179" t="s">
        <v>862</v>
      </c>
      <c r="D95" s="3660">
        <v>28486.801561032284</v>
      </c>
      <c r="E95" s="2067"/>
      <c r="G95" s="2067"/>
      <c r="H95" s="2067"/>
      <c r="I95" s="2067"/>
      <c r="J95" s="2067"/>
      <c r="K95" s="2067"/>
      <c r="L95" s="2067"/>
      <c r="M95" s="2067"/>
      <c r="N95" s="2067"/>
      <c r="O95" s="2067"/>
      <c r="P95" s="2067"/>
      <c r="Q95" s="2067"/>
      <c r="R95" s="2067"/>
      <c r="S95" s="2067"/>
      <c r="T95" s="2067"/>
      <c r="U95" s="2067"/>
      <c r="V95" s="2067"/>
      <c r="W95" s="2067"/>
      <c r="X95" s="2067"/>
      <c r="Y95" s="2067"/>
      <c r="Z95" s="2067"/>
      <c r="AA95" s="2067"/>
      <c r="AB95" s="2067"/>
      <c r="AC95" s="2067"/>
      <c r="AD95" s="2067"/>
      <c r="AE95" s="2067"/>
      <c r="AF95" s="2067"/>
      <c r="AG95" s="2067"/>
      <c r="AH95" s="2067"/>
      <c r="AI95" s="2067"/>
      <c r="AJ95" s="2067"/>
      <c r="AK95" s="2067"/>
      <c r="AL95" s="2067"/>
      <c r="AM95" s="2067"/>
      <c r="AN95" s="2067"/>
      <c r="AO95" s="2067"/>
      <c r="AP95" s="2067"/>
      <c r="AQ95" s="2067"/>
      <c r="AR95" s="2067"/>
      <c r="AS95" s="2067"/>
      <c r="AT95" s="2067"/>
      <c r="AU95" s="2067"/>
      <c r="AV95" s="2067"/>
      <c r="AW95" s="2067"/>
      <c r="AX95" s="2067"/>
      <c r="AY95" s="2067"/>
      <c r="AZ95" s="2067"/>
      <c r="BA95" s="2067"/>
      <c r="BB95" s="2067"/>
      <c r="BC95" s="2067"/>
      <c r="BD95" s="2067"/>
      <c r="BE95" s="2067"/>
      <c r="BF95" s="2067"/>
      <c r="BG95" s="2067"/>
      <c r="BH95" s="2067"/>
      <c r="BI95" s="2067"/>
      <c r="BJ95" s="2067"/>
      <c r="BK95" s="2067"/>
    </row>
    <row r="96" spans="1:63" s="2182" customFormat="1" hidden="1" x14ac:dyDescent="0.3">
      <c r="A96" s="2067"/>
      <c r="B96" s="2150">
        <v>4</v>
      </c>
      <c r="C96" s="2179" t="s">
        <v>1510</v>
      </c>
      <c r="D96" s="3660">
        <v>35503.167720112928</v>
      </c>
      <c r="E96" s="2067"/>
      <c r="G96" s="2067"/>
      <c r="H96" s="2067"/>
      <c r="I96" s="2067"/>
      <c r="J96" s="2067"/>
      <c r="K96" s="2067"/>
      <c r="L96" s="2067"/>
      <c r="M96" s="2067"/>
      <c r="N96" s="2067"/>
      <c r="O96" s="2067"/>
      <c r="P96" s="2067"/>
      <c r="Q96" s="2067"/>
      <c r="R96" s="2067"/>
      <c r="S96" s="2067"/>
      <c r="T96" s="2067"/>
      <c r="U96" s="2067"/>
      <c r="V96" s="2067"/>
      <c r="W96" s="2067"/>
      <c r="X96" s="2067"/>
      <c r="Y96" s="2067"/>
      <c r="Z96" s="2067"/>
      <c r="AA96" s="2067"/>
      <c r="AB96" s="2067"/>
      <c r="AC96" s="2067"/>
      <c r="AD96" s="2067"/>
      <c r="AE96" s="2067"/>
      <c r="AF96" s="2067"/>
      <c r="AG96" s="2067"/>
      <c r="AH96" s="2067"/>
      <c r="AI96" s="2067"/>
      <c r="AJ96" s="2067"/>
      <c r="AK96" s="2067"/>
      <c r="AL96" s="2067"/>
      <c r="AM96" s="2067"/>
      <c r="AN96" s="2067"/>
      <c r="AO96" s="2067"/>
      <c r="AP96" s="2067"/>
      <c r="AQ96" s="2067"/>
      <c r="AR96" s="2067"/>
      <c r="AS96" s="2067"/>
      <c r="AT96" s="2067"/>
      <c r="AU96" s="2067"/>
      <c r="AV96" s="2067"/>
      <c r="AW96" s="2067"/>
      <c r="AX96" s="2067"/>
      <c r="AY96" s="2067"/>
      <c r="AZ96" s="2067"/>
      <c r="BA96" s="2067"/>
      <c r="BB96" s="2067"/>
      <c r="BC96" s="2067"/>
      <c r="BD96" s="2067"/>
      <c r="BE96" s="2067"/>
      <c r="BF96" s="2067"/>
      <c r="BG96" s="2067"/>
      <c r="BH96" s="2067"/>
      <c r="BI96" s="2067"/>
      <c r="BJ96" s="2067"/>
      <c r="BK96" s="2067"/>
    </row>
    <row r="97" spans="2:4" hidden="1" x14ac:dyDescent="0.3">
      <c r="B97" s="2150">
        <v>5</v>
      </c>
      <c r="C97" s="2179" t="s">
        <v>1511</v>
      </c>
      <c r="D97" s="3660">
        <v>30291.427270610024</v>
      </c>
    </row>
    <row r="98" spans="2:4" hidden="1" x14ac:dyDescent="0.3">
      <c r="B98" s="2150">
        <v>6</v>
      </c>
      <c r="C98" s="2179" t="s">
        <v>1512</v>
      </c>
      <c r="D98" s="3660">
        <v>14647.706415639943</v>
      </c>
    </row>
    <row r="99" spans="2:4" hidden="1" x14ac:dyDescent="0.3">
      <c r="B99" s="2150">
        <v>7</v>
      </c>
      <c r="C99" s="2179" t="s">
        <v>4274</v>
      </c>
      <c r="D99" s="3660">
        <v>16000.791808665217</v>
      </c>
    </row>
    <row r="100" spans="2:4" hidden="1" x14ac:dyDescent="0.3">
      <c r="B100" s="2150">
        <v>8</v>
      </c>
      <c r="C100" s="2179" t="s">
        <v>1514</v>
      </c>
      <c r="D100" s="3660">
        <v>19101.463326071171</v>
      </c>
    </row>
    <row r="101" spans="2:4" hidden="1" x14ac:dyDescent="0.3">
      <c r="B101" s="2150">
        <v>9</v>
      </c>
      <c r="C101" s="2179" t="s">
        <v>1405</v>
      </c>
      <c r="D101" s="3660">
        <v>68184.193826883231</v>
      </c>
    </row>
    <row r="102" spans="2:4" hidden="1" x14ac:dyDescent="0.3">
      <c r="B102" s="2150">
        <v>10</v>
      </c>
      <c r="C102" s="2179" t="s">
        <v>262</v>
      </c>
      <c r="D102" s="3660">
        <v>2561.0842411038493</v>
      </c>
    </row>
    <row r="103" spans="2:4" hidden="1" x14ac:dyDescent="0.3">
      <c r="B103" s="2150">
        <v>11</v>
      </c>
      <c r="C103" s="2179" t="s">
        <v>677</v>
      </c>
      <c r="D103" s="3660">
        <v>2712.8889215028425</v>
      </c>
    </row>
    <row r="104" spans="2:4" hidden="1" x14ac:dyDescent="0.3">
      <c r="B104" s="2150">
        <v>12</v>
      </c>
      <c r="C104" s="2179" t="s">
        <v>697</v>
      </c>
      <c r="D104" s="3660">
        <v>29179.293391430649</v>
      </c>
    </row>
    <row r="105" spans="2:4" hidden="1" x14ac:dyDescent="0.3">
      <c r="B105" s="2150">
        <v>13</v>
      </c>
      <c r="C105" s="2179" t="s">
        <v>1515</v>
      </c>
      <c r="D105" s="3660">
        <v>60814.563543936099</v>
      </c>
    </row>
    <row r="106" spans="2:4" hidden="1" x14ac:dyDescent="0.3">
      <c r="B106" s="2150">
        <v>14</v>
      </c>
      <c r="C106" s="2179" t="s">
        <v>1516</v>
      </c>
      <c r="D106" s="3660">
        <v>30193.944807552652</v>
      </c>
    </row>
    <row r="107" spans="2:4" hidden="1" x14ac:dyDescent="0.3">
      <c r="B107" s="2150">
        <v>15</v>
      </c>
      <c r="C107" s="2179" t="s">
        <v>1517</v>
      </c>
      <c r="D107" s="3660">
        <v>64105.156136528691</v>
      </c>
    </row>
    <row r="108" spans="2:4" hidden="1" x14ac:dyDescent="0.3">
      <c r="B108" s="2150">
        <v>16</v>
      </c>
      <c r="C108" s="2179" t="s">
        <v>1426</v>
      </c>
      <c r="D108" s="3660">
        <v>19247.156862745102</v>
      </c>
    </row>
    <row r="109" spans="2:4" hidden="1" x14ac:dyDescent="0.3">
      <c r="B109" s="2150">
        <v>17</v>
      </c>
      <c r="C109" s="2179" t="s">
        <v>1407</v>
      </c>
      <c r="D109" s="3660">
        <v>46079.00468498408</v>
      </c>
    </row>
    <row r="110" spans="2:4" hidden="1" x14ac:dyDescent="0.3">
      <c r="B110" s="2150">
        <v>18</v>
      </c>
      <c r="C110" s="2179" t="s">
        <v>265</v>
      </c>
      <c r="D110" s="3660">
        <v>44541.636165577343</v>
      </c>
    </row>
    <row r="111" spans="2:4" hidden="1" x14ac:dyDescent="0.3">
      <c r="B111" s="2150">
        <v>19</v>
      </c>
      <c r="C111" s="2179" t="s">
        <v>680</v>
      </c>
      <c r="D111" s="3660">
        <v>39982.559358958257</v>
      </c>
    </row>
    <row r="112" spans="2:4" hidden="1" x14ac:dyDescent="0.3">
      <c r="B112" s="2150">
        <v>20</v>
      </c>
      <c r="C112" s="2179" t="s">
        <v>1408</v>
      </c>
      <c r="D112" s="3660">
        <v>71454.624123610789</v>
      </c>
    </row>
    <row r="113" spans="1:63" s="2182" customFormat="1" hidden="1" x14ac:dyDescent="0.3">
      <c r="A113" s="2067"/>
      <c r="B113" s="2150">
        <v>21</v>
      </c>
      <c r="C113" s="2179" t="s">
        <v>1409</v>
      </c>
      <c r="D113" s="3660">
        <v>69061.693988156621</v>
      </c>
      <c r="E113" s="2067"/>
      <c r="G113" s="2067"/>
      <c r="H113" s="2067"/>
      <c r="I113" s="2067"/>
      <c r="J113" s="2067"/>
      <c r="K113" s="2067"/>
      <c r="L113" s="2067"/>
      <c r="M113" s="2067"/>
      <c r="N113" s="2067"/>
      <c r="O113" s="2067"/>
      <c r="P113" s="2067"/>
      <c r="Q113" s="2067"/>
      <c r="R113" s="2067"/>
      <c r="S113" s="2067"/>
      <c r="T113" s="2067"/>
      <c r="U113" s="2067"/>
      <c r="V113" s="2067"/>
      <c r="W113" s="2067"/>
      <c r="X113" s="2067"/>
      <c r="Y113" s="2067"/>
      <c r="Z113" s="2067"/>
      <c r="AA113" s="2067"/>
      <c r="AB113" s="2067"/>
      <c r="AC113" s="2067"/>
      <c r="AD113" s="2067"/>
      <c r="AE113" s="2067"/>
      <c r="AF113" s="2067"/>
      <c r="AG113" s="2067"/>
      <c r="AH113" s="2067"/>
      <c r="AI113" s="2067"/>
      <c r="AJ113" s="2067"/>
      <c r="AK113" s="2067"/>
      <c r="AL113" s="2067"/>
      <c r="AM113" s="2067"/>
      <c r="AN113" s="2067"/>
      <c r="AO113" s="2067"/>
      <c r="AP113" s="2067"/>
      <c r="AQ113" s="2067"/>
      <c r="AR113" s="2067"/>
      <c r="AS113" s="2067"/>
      <c r="AT113" s="2067"/>
      <c r="AU113" s="2067"/>
      <c r="AV113" s="2067"/>
      <c r="AW113" s="2067"/>
      <c r="AX113" s="2067"/>
      <c r="AY113" s="2067"/>
      <c r="AZ113" s="2067"/>
      <c r="BA113" s="2067"/>
      <c r="BB113" s="2067"/>
      <c r="BC113" s="2067"/>
      <c r="BD113" s="2067"/>
      <c r="BE113" s="2067"/>
      <c r="BF113" s="2067"/>
      <c r="BG113" s="2067"/>
      <c r="BH113" s="2067"/>
      <c r="BI113" s="2067"/>
      <c r="BJ113" s="2067"/>
      <c r="BK113" s="2067"/>
    </row>
    <row r="114" spans="1:63" s="2182" customFormat="1" hidden="1" x14ac:dyDescent="0.3">
      <c r="A114" s="2067"/>
      <c r="B114" s="2150">
        <v>22</v>
      </c>
      <c r="C114" s="2179" t="s">
        <v>1415</v>
      </c>
      <c r="D114" s="3660">
        <v>69577.020777040132</v>
      </c>
      <c r="E114" s="2067"/>
      <c r="G114" s="2067"/>
      <c r="H114" s="2067"/>
      <c r="I114" s="2067"/>
      <c r="J114" s="2067"/>
      <c r="K114" s="2067"/>
      <c r="L114" s="2067"/>
      <c r="M114" s="2067"/>
      <c r="N114" s="2067"/>
      <c r="O114" s="2067"/>
      <c r="P114" s="2067"/>
      <c r="Q114" s="2067"/>
      <c r="R114" s="2067"/>
      <c r="S114" s="2067"/>
      <c r="T114" s="2067"/>
      <c r="U114" s="2067"/>
      <c r="V114" s="2067"/>
      <c r="W114" s="2067"/>
      <c r="X114" s="2067"/>
      <c r="Y114" s="2067"/>
      <c r="Z114" s="2067"/>
      <c r="AA114" s="2067"/>
      <c r="AB114" s="2067"/>
      <c r="AC114" s="2067"/>
      <c r="AD114" s="2067"/>
      <c r="AE114" s="2067"/>
      <c r="AF114" s="2067"/>
      <c r="AG114" s="2067"/>
      <c r="AH114" s="2067"/>
      <c r="AI114" s="2067"/>
      <c r="AJ114" s="2067"/>
      <c r="AK114" s="2067"/>
      <c r="AL114" s="2067"/>
      <c r="AM114" s="2067"/>
      <c r="AN114" s="2067"/>
      <c r="AO114" s="2067"/>
      <c r="AP114" s="2067"/>
      <c r="AQ114" s="2067"/>
      <c r="AR114" s="2067"/>
      <c r="AS114" s="2067"/>
      <c r="AT114" s="2067"/>
      <c r="AU114" s="2067"/>
      <c r="AV114" s="2067"/>
      <c r="AW114" s="2067"/>
      <c r="AX114" s="2067"/>
      <c r="AY114" s="2067"/>
      <c r="AZ114" s="2067"/>
      <c r="BA114" s="2067"/>
      <c r="BB114" s="2067"/>
      <c r="BC114" s="2067"/>
      <c r="BD114" s="2067"/>
      <c r="BE114" s="2067"/>
      <c r="BF114" s="2067"/>
      <c r="BG114" s="2067"/>
      <c r="BH114" s="2067"/>
      <c r="BI114" s="2067"/>
      <c r="BJ114" s="2067"/>
      <c r="BK114" s="2067"/>
    </row>
    <row r="115" spans="1:63" s="2182" customFormat="1" hidden="1" x14ac:dyDescent="0.3">
      <c r="A115" s="2067"/>
      <c r="B115" s="2150">
        <v>23</v>
      </c>
      <c r="C115" s="2179" t="s">
        <v>682</v>
      </c>
      <c r="D115" s="3660">
        <v>13500</v>
      </c>
      <c r="E115" s="3661">
        <v>704716.30877528363</v>
      </c>
      <c r="G115" s="2067"/>
      <c r="H115" s="2067"/>
      <c r="I115" s="2067"/>
      <c r="J115" s="2067"/>
      <c r="K115" s="2067"/>
      <c r="L115" s="2067"/>
      <c r="M115" s="2067"/>
      <c r="N115" s="2067"/>
      <c r="O115" s="2067"/>
      <c r="P115" s="2067"/>
      <c r="Q115" s="2067"/>
      <c r="R115" s="2067"/>
      <c r="S115" s="2067"/>
      <c r="T115" s="2067"/>
      <c r="U115" s="2067"/>
      <c r="V115" s="2067"/>
      <c r="W115" s="2067"/>
      <c r="X115" s="2067"/>
      <c r="Y115" s="2067"/>
      <c r="Z115" s="2067"/>
      <c r="AA115" s="2067"/>
      <c r="AB115" s="2067"/>
      <c r="AC115" s="2067"/>
      <c r="AD115" s="2067"/>
      <c r="AE115" s="2067"/>
      <c r="AF115" s="2067"/>
      <c r="AG115" s="2067"/>
      <c r="AH115" s="2067"/>
      <c r="AI115" s="2067"/>
      <c r="AJ115" s="2067"/>
      <c r="AK115" s="2067"/>
      <c r="AL115" s="2067"/>
      <c r="AM115" s="2067"/>
      <c r="AN115" s="2067"/>
      <c r="AO115" s="2067"/>
      <c r="AP115" s="2067"/>
      <c r="AQ115" s="2067"/>
      <c r="AR115" s="2067"/>
      <c r="AS115" s="2067"/>
      <c r="AT115" s="2067"/>
      <c r="AU115" s="2067"/>
      <c r="AV115" s="2067"/>
      <c r="AW115" s="2067"/>
      <c r="AX115" s="2067"/>
      <c r="AY115" s="2067"/>
      <c r="AZ115" s="2067"/>
      <c r="BA115" s="2067"/>
      <c r="BB115" s="2067"/>
      <c r="BC115" s="2067"/>
      <c r="BD115" s="2067"/>
      <c r="BE115" s="2067"/>
      <c r="BF115" s="2067"/>
      <c r="BG115" s="2067"/>
      <c r="BH115" s="2067"/>
      <c r="BI115" s="2067"/>
      <c r="BJ115" s="2067"/>
      <c r="BK115" s="2067"/>
    </row>
    <row r="116" spans="1:63" s="2182" customFormat="1" hidden="1" x14ac:dyDescent="0.3">
      <c r="A116" s="2067"/>
      <c r="B116" s="2067"/>
      <c r="C116" s="2067"/>
      <c r="D116" s="2067"/>
      <c r="E116" s="2067"/>
      <c r="G116" s="2067"/>
      <c r="H116" s="2067"/>
      <c r="I116" s="2067"/>
      <c r="J116" s="2067"/>
      <c r="K116" s="2067"/>
      <c r="L116" s="2067"/>
      <c r="M116" s="2067"/>
      <c r="N116" s="2067"/>
      <c r="O116" s="2067"/>
      <c r="P116" s="2067"/>
      <c r="Q116" s="2067"/>
      <c r="R116" s="2067"/>
      <c r="S116" s="2067"/>
      <c r="T116" s="2067"/>
      <c r="U116" s="2067"/>
      <c r="V116" s="2067"/>
      <c r="W116" s="2067"/>
      <c r="X116" s="2067"/>
      <c r="Y116" s="2067"/>
      <c r="Z116" s="2067"/>
      <c r="AA116" s="2067"/>
      <c r="AB116" s="2067"/>
      <c r="AC116" s="2067"/>
      <c r="AD116" s="2067"/>
      <c r="AE116" s="2067"/>
      <c r="AF116" s="2067"/>
      <c r="AG116" s="2067"/>
      <c r="AH116" s="2067"/>
      <c r="AI116" s="2067"/>
      <c r="AJ116" s="2067"/>
      <c r="AK116" s="2067"/>
      <c r="AL116" s="2067"/>
      <c r="AM116" s="2067"/>
      <c r="AN116" s="2067"/>
      <c r="AO116" s="2067"/>
      <c r="AP116" s="2067"/>
      <c r="AQ116" s="2067"/>
      <c r="AR116" s="2067"/>
      <c r="AS116" s="2067"/>
      <c r="AT116" s="2067"/>
      <c r="AU116" s="2067"/>
      <c r="AV116" s="2067"/>
      <c r="AW116" s="2067"/>
      <c r="AX116" s="2067"/>
      <c r="AY116" s="2067"/>
      <c r="AZ116" s="2067"/>
      <c r="BA116" s="2067"/>
      <c r="BB116" s="2067"/>
      <c r="BC116" s="2067"/>
      <c r="BD116" s="2067"/>
      <c r="BE116" s="2067"/>
      <c r="BF116" s="2067"/>
      <c r="BG116" s="2067"/>
      <c r="BH116" s="2067"/>
      <c r="BI116" s="2067"/>
      <c r="BJ116" s="2067"/>
      <c r="BK116" s="2067"/>
    </row>
    <row r="117" spans="1:63" s="2182" customFormat="1" hidden="1" x14ac:dyDescent="0.3">
      <c r="A117" s="2067"/>
      <c r="B117" s="2127" t="s">
        <v>1014</v>
      </c>
      <c r="C117" s="2127" t="s">
        <v>4277</v>
      </c>
      <c r="D117" s="2127" t="s">
        <v>1464</v>
      </c>
      <c r="E117" s="2067"/>
      <c r="G117" s="2067"/>
      <c r="H117" s="2067"/>
      <c r="I117" s="2067"/>
      <c r="J117" s="2067"/>
      <c r="K117" s="2067"/>
      <c r="L117" s="2067"/>
      <c r="M117" s="2067"/>
      <c r="N117" s="2067"/>
      <c r="O117" s="2067"/>
      <c r="P117" s="2067"/>
      <c r="Q117" s="2067"/>
      <c r="R117" s="2067"/>
      <c r="S117" s="2067"/>
      <c r="T117" s="2067"/>
      <c r="U117" s="2067"/>
      <c r="V117" s="2067"/>
      <c r="W117" s="2067"/>
      <c r="X117" s="2067"/>
      <c r="Y117" s="2067"/>
      <c r="Z117" s="2067"/>
      <c r="AA117" s="2067"/>
      <c r="AB117" s="2067"/>
      <c r="AC117" s="2067"/>
      <c r="AD117" s="2067"/>
      <c r="AE117" s="2067"/>
      <c r="AF117" s="2067"/>
      <c r="AG117" s="2067"/>
      <c r="AH117" s="2067"/>
      <c r="AI117" s="2067"/>
      <c r="AJ117" s="2067"/>
      <c r="AK117" s="2067"/>
      <c r="AL117" s="2067"/>
      <c r="AM117" s="2067"/>
      <c r="AN117" s="2067"/>
      <c r="AO117" s="2067"/>
      <c r="AP117" s="2067"/>
      <c r="AQ117" s="2067"/>
      <c r="AR117" s="2067"/>
      <c r="AS117" s="2067"/>
      <c r="AT117" s="2067"/>
      <c r="AU117" s="2067"/>
      <c r="AV117" s="2067"/>
      <c r="AW117" s="2067"/>
      <c r="AX117" s="2067"/>
      <c r="AY117" s="2067"/>
      <c r="AZ117" s="2067"/>
      <c r="BA117" s="2067"/>
      <c r="BB117" s="2067"/>
      <c r="BC117" s="2067"/>
      <c r="BD117" s="2067"/>
      <c r="BE117" s="2067"/>
      <c r="BF117" s="2067"/>
      <c r="BG117" s="2067"/>
      <c r="BH117" s="2067"/>
      <c r="BI117" s="2067"/>
      <c r="BJ117" s="2067"/>
      <c r="BK117" s="2067"/>
    </row>
    <row r="118" spans="1:63" s="2182" customFormat="1" hidden="1" x14ac:dyDescent="0.3">
      <c r="A118" s="2067"/>
      <c r="B118" s="2150">
        <v>1</v>
      </c>
      <c r="C118" s="2179" t="s">
        <v>695</v>
      </c>
      <c r="D118" s="3660">
        <v>319551.67008546932</v>
      </c>
      <c r="E118" s="2067"/>
      <c r="G118" s="2067"/>
      <c r="H118" s="2067"/>
      <c r="I118" s="2067"/>
      <c r="J118" s="2067"/>
      <c r="K118" s="2067"/>
      <c r="L118" s="2067"/>
      <c r="M118" s="2067"/>
      <c r="N118" s="2067"/>
      <c r="O118" s="2067"/>
      <c r="P118" s="2067"/>
      <c r="Q118" s="2067"/>
      <c r="R118" s="2067"/>
      <c r="S118" s="2067"/>
      <c r="T118" s="2067"/>
      <c r="U118" s="2067"/>
      <c r="V118" s="2067"/>
      <c r="W118" s="2067"/>
      <c r="X118" s="2067"/>
      <c r="Y118" s="2067"/>
      <c r="Z118" s="2067"/>
      <c r="AA118" s="2067"/>
      <c r="AB118" s="2067"/>
      <c r="AC118" s="2067"/>
      <c r="AD118" s="2067"/>
      <c r="AE118" s="2067"/>
      <c r="AF118" s="2067"/>
      <c r="AG118" s="2067"/>
      <c r="AH118" s="2067"/>
      <c r="AI118" s="2067"/>
      <c r="AJ118" s="2067"/>
      <c r="AK118" s="2067"/>
      <c r="AL118" s="2067"/>
      <c r="AM118" s="2067"/>
      <c r="AN118" s="2067"/>
      <c r="AO118" s="2067"/>
      <c r="AP118" s="2067"/>
      <c r="AQ118" s="2067"/>
      <c r="AR118" s="2067"/>
      <c r="AS118" s="2067"/>
      <c r="AT118" s="2067"/>
      <c r="AU118" s="2067"/>
      <c r="AV118" s="2067"/>
      <c r="AW118" s="2067"/>
      <c r="AX118" s="2067"/>
      <c r="AY118" s="2067"/>
      <c r="AZ118" s="2067"/>
      <c r="BA118" s="2067"/>
      <c r="BB118" s="2067"/>
      <c r="BC118" s="2067"/>
      <c r="BD118" s="2067"/>
      <c r="BE118" s="2067"/>
      <c r="BF118" s="2067"/>
      <c r="BG118" s="2067"/>
      <c r="BH118" s="2067"/>
      <c r="BI118" s="2067"/>
      <c r="BJ118" s="2067"/>
      <c r="BK118" s="2067"/>
    </row>
    <row r="119" spans="1:63" s="2182" customFormat="1" hidden="1" x14ac:dyDescent="0.3">
      <c r="A119" s="2067"/>
      <c r="B119" s="2150">
        <v>2</v>
      </c>
      <c r="C119" s="2179" t="s">
        <v>673</v>
      </c>
      <c r="D119" s="3660">
        <v>244612.16339869282</v>
      </c>
      <c r="E119" s="2067"/>
      <c r="G119" s="2067"/>
      <c r="H119" s="2067"/>
      <c r="I119" s="2067"/>
      <c r="J119" s="2067"/>
      <c r="K119" s="2067"/>
      <c r="L119" s="2067"/>
      <c r="M119" s="2067"/>
      <c r="N119" s="2067"/>
      <c r="O119" s="2067"/>
      <c r="P119" s="2067"/>
      <c r="Q119" s="2067"/>
      <c r="R119" s="2067"/>
      <c r="S119" s="2067"/>
      <c r="T119" s="2067"/>
      <c r="U119" s="2067"/>
      <c r="V119" s="2067"/>
      <c r="W119" s="2067"/>
      <c r="X119" s="2067"/>
      <c r="Y119" s="2067"/>
      <c r="Z119" s="2067"/>
      <c r="AA119" s="2067"/>
      <c r="AB119" s="2067"/>
      <c r="AC119" s="2067"/>
      <c r="AD119" s="2067"/>
      <c r="AE119" s="2067"/>
      <c r="AF119" s="2067"/>
      <c r="AG119" s="2067"/>
      <c r="AH119" s="2067"/>
      <c r="AI119" s="2067"/>
      <c r="AJ119" s="2067"/>
      <c r="AK119" s="2067"/>
      <c r="AL119" s="2067"/>
      <c r="AM119" s="2067"/>
      <c r="AN119" s="2067"/>
      <c r="AO119" s="2067"/>
      <c r="AP119" s="2067"/>
      <c r="AQ119" s="2067"/>
      <c r="AR119" s="2067"/>
      <c r="AS119" s="2067"/>
      <c r="AT119" s="2067"/>
      <c r="AU119" s="2067"/>
      <c r="AV119" s="2067"/>
      <c r="AW119" s="2067"/>
      <c r="AX119" s="2067"/>
      <c r="AY119" s="2067"/>
      <c r="AZ119" s="2067"/>
      <c r="BA119" s="2067"/>
      <c r="BB119" s="2067"/>
      <c r="BC119" s="2067"/>
      <c r="BD119" s="2067"/>
      <c r="BE119" s="2067"/>
      <c r="BF119" s="2067"/>
      <c r="BG119" s="2067"/>
      <c r="BH119" s="2067"/>
      <c r="BI119" s="2067"/>
      <c r="BJ119" s="2067"/>
      <c r="BK119" s="2067"/>
    </row>
    <row r="120" spans="1:63" s="2182" customFormat="1" hidden="1" x14ac:dyDescent="0.3">
      <c r="A120" s="2067"/>
      <c r="B120" s="2150">
        <v>3</v>
      </c>
      <c r="C120" s="2179" t="s">
        <v>862</v>
      </c>
      <c r="D120" s="3660">
        <v>28486.801561032284</v>
      </c>
      <c r="E120" s="2067"/>
      <c r="G120" s="2067"/>
      <c r="H120" s="2067"/>
      <c r="I120" s="2067"/>
      <c r="J120" s="2067"/>
      <c r="K120" s="2067"/>
      <c r="L120" s="2067"/>
      <c r="M120" s="2067"/>
      <c r="N120" s="2067"/>
      <c r="O120" s="2067"/>
      <c r="P120" s="2067"/>
      <c r="Q120" s="2067"/>
      <c r="R120" s="2067"/>
      <c r="S120" s="2067"/>
      <c r="T120" s="2067"/>
      <c r="U120" s="2067"/>
      <c r="V120" s="2067"/>
      <c r="W120" s="2067"/>
      <c r="X120" s="2067"/>
      <c r="Y120" s="2067"/>
      <c r="Z120" s="2067"/>
      <c r="AA120" s="2067"/>
      <c r="AB120" s="2067"/>
      <c r="AC120" s="2067"/>
      <c r="AD120" s="2067"/>
      <c r="AE120" s="2067"/>
      <c r="AF120" s="2067"/>
      <c r="AG120" s="2067"/>
      <c r="AH120" s="2067"/>
      <c r="AI120" s="2067"/>
      <c r="AJ120" s="2067"/>
      <c r="AK120" s="2067"/>
      <c r="AL120" s="2067"/>
      <c r="AM120" s="2067"/>
      <c r="AN120" s="2067"/>
      <c r="AO120" s="2067"/>
      <c r="AP120" s="2067"/>
      <c r="AQ120" s="2067"/>
      <c r="AR120" s="2067"/>
      <c r="AS120" s="2067"/>
      <c r="AT120" s="2067"/>
      <c r="AU120" s="2067"/>
      <c r="AV120" s="2067"/>
      <c r="AW120" s="2067"/>
      <c r="AX120" s="2067"/>
      <c r="AY120" s="2067"/>
      <c r="AZ120" s="2067"/>
      <c r="BA120" s="2067"/>
      <c r="BB120" s="2067"/>
      <c r="BC120" s="2067"/>
      <c r="BD120" s="2067"/>
      <c r="BE120" s="2067"/>
      <c r="BF120" s="2067"/>
      <c r="BG120" s="2067"/>
      <c r="BH120" s="2067"/>
      <c r="BI120" s="2067"/>
      <c r="BJ120" s="2067"/>
      <c r="BK120" s="2067"/>
    </row>
    <row r="121" spans="1:63" s="2182" customFormat="1" hidden="1" x14ac:dyDescent="0.3">
      <c r="A121" s="2067"/>
      <c r="B121" s="2150">
        <v>4</v>
      </c>
      <c r="C121" s="2179" t="s">
        <v>1510</v>
      </c>
      <c r="D121" s="3660">
        <v>35503.167720112928</v>
      </c>
      <c r="E121" s="2067"/>
      <c r="G121" s="2067"/>
      <c r="H121" s="2067"/>
      <c r="I121" s="2067"/>
      <c r="J121" s="2067"/>
      <c r="K121" s="2067"/>
      <c r="L121" s="2067"/>
      <c r="M121" s="2067"/>
      <c r="N121" s="2067"/>
      <c r="O121" s="2067"/>
      <c r="P121" s="2067"/>
      <c r="Q121" s="2067"/>
      <c r="R121" s="2067"/>
      <c r="S121" s="2067"/>
      <c r="T121" s="2067"/>
      <c r="U121" s="2067"/>
      <c r="V121" s="2067"/>
      <c r="W121" s="2067"/>
      <c r="X121" s="2067"/>
      <c r="Y121" s="2067"/>
      <c r="Z121" s="2067"/>
      <c r="AA121" s="2067"/>
      <c r="AB121" s="2067"/>
      <c r="AC121" s="2067"/>
      <c r="AD121" s="2067"/>
      <c r="AE121" s="2067"/>
      <c r="AF121" s="2067"/>
      <c r="AG121" s="2067"/>
      <c r="AH121" s="2067"/>
      <c r="AI121" s="2067"/>
      <c r="AJ121" s="2067"/>
      <c r="AK121" s="2067"/>
      <c r="AL121" s="2067"/>
      <c r="AM121" s="2067"/>
      <c r="AN121" s="2067"/>
      <c r="AO121" s="2067"/>
      <c r="AP121" s="2067"/>
      <c r="AQ121" s="2067"/>
      <c r="AR121" s="2067"/>
      <c r="AS121" s="2067"/>
      <c r="AT121" s="2067"/>
      <c r="AU121" s="2067"/>
      <c r="AV121" s="2067"/>
      <c r="AW121" s="2067"/>
      <c r="AX121" s="2067"/>
      <c r="AY121" s="2067"/>
      <c r="AZ121" s="2067"/>
      <c r="BA121" s="2067"/>
      <c r="BB121" s="2067"/>
      <c r="BC121" s="2067"/>
      <c r="BD121" s="2067"/>
      <c r="BE121" s="2067"/>
      <c r="BF121" s="2067"/>
      <c r="BG121" s="2067"/>
      <c r="BH121" s="2067"/>
      <c r="BI121" s="2067"/>
      <c r="BJ121" s="2067"/>
      <c r="BK121" s="2067"/>
    </row>
    <row r="122" spans="1:63" s="2182" customFormat="1" hidden="1" x14ac:dyDescent="0.3">
      <c r="A122" s="2067"/>
      <c r="B122" s="2150">
        <v>5</v>
      </c>
      <c r="C122" s="2179" t="s">
        <v>1511</v>
      </c>
      <c r="D122" s="3660">
        <v>30291.427270610024</v>
      </c>
      <c r="E122" s="2067"/>
      <c r="G122" s="2067"/>
      <c r="H122" s="2067"/>
      <c r="I122" s="2067"/>
      <c r="J122" s="2067"/>
      <c r="K122" s="2067"/>
      <c r="L122" s="2067"/>
      <c r="M122" s="2067"/>
      <c r="N122" s="2067"/>
      <c r="O122" s="2067"/>
      <c r="P122" s="2067"/>
      <c r="Q122" s="2067"/>
      <c r="R122" s="2067"/>
      <c r="S122" s="2067"/>
      <c r="T122" s="2067"/>
      <c r="U122" s="2067"/>
      <c r="V122" s="2067"/>
      <c r="W122" s="2067"/>
      <c r="X122" s="2067"/>
      <c r="Y122" s="2067"/>
      <c r="Z122" s="2067"/>
      <c r="AA122" s="2067"/>
      <c r="AB122" s="2067"/>
      <c r="AC122" s="2067"/>
      <c r="AD122" s="2067"/>
      <c r="AE122" s="2067"/>
      <c r="AF122" s="2067"/>
      <c r="AG122" s="2067"/>
      <c r="AH122" s="2067"/>
      <c r="AI122" s="2067"/>
      <c r="AJ122" s="2067"/>
      <c r="AK122" s="2067"/>
      <c r="AL122" s="2067"/>
      <c r="AM122" s="2067"/>
      <c r="AN122" s="2067"/>
      <c r="AO122" s="2067"/>
      <c r="AP122" s="2067"/>
      <c r="AQ122" s="2067"/>
      <c r="AR122" s="2067"/>
      <c r="AS122" s="2067"/>
      <c r="AT122" s="2067"/>
      <c r="AU122" s="2067"/>
      <c r="AV122" s="2067"/>
      <c r="AW122" s="2067"/>
      <c r="AX122" s="2067"/>
      <c r="AY122" s="2067"/>
      <c r="AZ122" s="2067"/>
      <c r="BA122" s="2067"/>
      <c r="BB122" s="2067"/>
      <c r="BC122" s="2067"/>
      <c r="BD122" s="2067"/>
      <c r="BE122" s="2067"/>
      <c r="BF122" s="2067"/>
      <c r="BG122" s="2067"/>
      <c r="BH122" s="2067"/>
      <c r="BI122" s="2067"/>
      <c r="BJ122" s="2067"/>
      <c r="BK122" s="2067"/>
    </row>
    <row r="123" spans="1:63" s="2182" customFormat="1" hidden="1" x14ac:dyDescent="0.3">
      <c r="A123" s="2067"/>
      <c r="B123" s="2150">
        <v>6</v>
      </c>
      <c r="C123" s="2179" t="s">
        <v>1512</v>
      </c>
      <c r="D123" s="3660">
        <v>14647.706415639943</v>
      </c>
      <c r="E123" s="2067"/>
      <c r="G123" s="2067"/>
      <c r="H123" s="2067"/>
      <c r="I123" s="2067"/>
      <c r="J123" s="2067"/>
      <c r="K123" s="2067"/>
      <c r="L123" s="2067"/>
      <c r="M123" s="2067"/>
      <c r="N123" s="2067"/>
      <c r="O123" s="2067"/>
      <c r="P123" s="2067"/>
      <c r="Q123" s="2067"/>
      <c r="R123" s="2067"/>
      <c r="S123" s="2067"/>
      <c r="T123" s="2067"/>
      <c r="U123" s="2067"/>
      <c r="V123" s="2067"/>
      <c r="W123" s="2067"/>
      <c r="X123" s="2067"/>
      <c r="Y123" s="2067"/>
      <c r="Z123" s="2067"/>
      <c r="AA123" s="2067"/>
      <c r="AB123" s="2067"/>
      <c r="AC123" s="2067"/>
      <c r="AD123" s="2067"/>
      <c r="AE123" s="2067"/>
      <c r="AF123" s="2067"/>
      <c r="AG123" s="2067"/>
      <c r="AH123" s="2067"/>
      <c r="AI123" s="2067"/>
      <c r="AJ123" s="2067"/>
      <c r="AK123" s="2067"/>
      <c r="AL123" s="2067"/>
      <c r="AM123" s="2067"/>
      <c r="AN123" s="2067"/>
      <c r="AO123" s="2067"/>
      <c r="AP123" s="2067"/>
      <c r="AQ123" s="2067"/>
      <c r="AR123" s="2067"/>
      <c r="AS123" s="2067"/>
      <c r="AT123" s="2067"/>
      <c r="AU123" s="2067"/>
      <c r="AV123" s="2067"/>
      <c r="AW123" s="2067"/>
      <c r="AX123" s="2067"/>
      <c r="AY123" s="2067"/>
      <c r="AZ123" s="2067"/>
      <c r="BA123" s="2067"/>
      <c r="BB123" s="2067"/>
      <c r="BC123" s="2067"/>
      <c r="BD123" s="2067"/>
      <c r="BE123" s="2067"/>
      <c r="BF123" s="2067"/>
      <c r="BG123" s="2067"/>
      <c r="BH123" s="2067"/>
      <c r="BI123" s="2067"/>
      <c r="BJ123" s="2067"/>
      <c r="BK123" s="2067"/>
    </row>
    <row r="124" spans="1:63" s="2182" customFormat="1" hidden="1" x14ac:dyDescent="0.3">
      <c r="A124" s="2067"/>
      <c r="B124" s="2150">
        <v>7</v>
      </c>
      <c r="C124" s="2179" t="s">
        <v>4274</v>
      </c>
      <c r="D124" s="3660">
        <v>16000.791808665217</v>
      </c>
      <c r="E124" s="2067"/>
      <c r="G124" s="2067"/>
      <c r="H124" s="2067"/>
      <c r="I124" s="2067"/>
      <c r="J124" s="2067"/>
      <c r="K124" s="2067"/>
      <c r="L124" s="2067"/>
      <c r="M124" s="2067"/>
      <c r="N124" s="2067"/>
      <c r="O124" s="2067"/>
      <c r="P124" s="2067"/>
      <c r="Q124" s="2067"/>
      <c r="R124" s="2067"/>
      <c r="S124" s="2067"/>
      <c r="T124" s="2067"/>
      <c r="U124" s="2067"/>
      <c r="V124" s="2067"/>
      <c r="W124" s="2067"/>
      <c r="X124" s="2067"/>
      <c r="Y124" s="2067"/>
      <c r="Z124" s="2067"/>
      <c r="AA124" s="2067"/>
      <c r="AB124" s="2067"/>
      <c r="AC124" s="2067"/>
      <c r="AD124" s="2067"/>
      <c r="AE124" s="2067"/>
      <c r="AF124" s="2067"/>
      <c r="AG124" s="2067"/>
      <c r="AH124" s="2067"/>
      <c r="AI124" s="2067"/>
      <c r="AJ124" s="2067"/>
      <c r="AK124" s="2067"/>
      <c r="AL124" s="2067"/>
      <c r="AM124" s="2067"/>
      <c r="AN124" s="2067"/>
      <c r="AO124" s="2067"/>
      <c r="AP124" s="2067"/>
      <c r="AQ124" s="2067"/>
      <c r="AR124" s="2067"/>
      <c r="AS124" s="2067"/>
      <c r="AT124" s="2067"/>
      <c r="AU124" s="2067"/>
      <c r="AV124" s="2067"/>
      <c r="AW124" s="2067"/>
      <c r="AX124" s="2067"/>
      <c r="AY124" s="2067"/>
      <c r="AZ124" s="2067"/>
      <c r="BA124" s="2067"/>
      <c r="BB124" s="2067"/>
      <c r="BC124" s="2067"/>
      <c r="BD124" s="2067"/>
      <c r="BE124" s="2067"/>
      <c r="BF124" s="2067"/>
      <c r="BG124" s="2067"/>
      <c r="BH124" s="2067"/>
      <c r="BI124" s="2067"/>
      <c r="BJ124" s="2067"/>
      <c r="BK124" s="2067"/>
    </row>
    <row r="125" spans="1:63" s="2182" customFormat="1" hidden="1" x14ac:dyDescent="0.3">
      <c r="A125" s="2067"/>
      <c r="B125" s="2150">
        <v>8</v>
      </c>
      <c r="C125" s="2179" t="s">
        <v>1514</v>
      </c>
      <c r="D125" s="3660">
        <v>19101.463326071171</v>
      </c>
      <c r="E125" s="2067"/>
      <c r="G125" s="2067"/>
      <c r="H125" s="2067"/>
      <c r="I125" s="2067"/>
      <c r="J125" s="2067"/>
      <c r="K125" s="2067"/>
      <c r="L125" s="2067"/>
      <c r="M125" s="2067"/>
      <c r="N125" s="2067"/>
      <c r="O125" s="2067"/>
      <c r="P125" s="2067"/>
      <c r="Q125" s="2067"/>
      <c r="R125" s="2067"/>
      <c r="S125" s="2067"/>
      <c r="T125" s="2067"/>
      <c r="U125" s="2067"/>
      <c r="V125" s="2067"/>
      <c r="W125" s="2067"/>
      <c r="X125" s="2067"/>
      <c r="Y125" s="2067"/>
      <c r="Z125" s="2067"/>
      <c r="AA125" s="2067"/>
      <c r="AB125" s="2067"/>
      <c r="AC125" s="2067"/>
      <c r="AD125" s="2067"/>
      <c r="AE125" s="2067"/>
      <c r="AF125" s="2067"/>
      <c r="AG125" s="2067"/>
      <c r="AH125" s="2067"/>
      <c r="AI125" s="2067"/>
      <c r="AJ125" s="2067"/>
      <c r="AK125" s="2067"/>
      <c r="AL125" s="2067"/>
      <c r="AM125" s="2067"/>
      <c r="AN125" s="2067"/>
      <c r="AO125" s="2067"/>
      <c r="AP125" s="2067"/>
      <c r="AQ125" s="2067"/>
      <c r="AR125" s="2067"/>
      <c r="AS125" s="2067"/>
      <c r="AT125" s="2067"/>
      <c r="AU125" s="2067"/>
      <c r="AV125" s="2067"/>
      <c r="AW125" s="2067"/>
      <c r="AX125" s="2067"/>
      <c r="AY125" s="2067"/>
      <c r="AZ125" s="2067"/>
      <c r="BA125" s="2067"/>
      <c r="BB125" s="2067"/>
      <c r="BC125" s="2067"/>
      <c r="BD125" s="2067"/>
      <c r="BE125" s="2067"/>
      <c r="BF125" s="2067"/>
      <c r="BG125" s="2067"/>
      <c r="BH125" s="2067"/>
      <c r="BI125" s="2067"/>
      <c r="BJ125" s="2067"/>
      <c r="BK125" s="2067"/>
    </row>
    <row r="126" spans="1:63" s="2182" customFormat="1" hidden="1" x14ac:dyDescent="0.3">
      <c r="A126" s="2067"/>
      <c r="B126" s="2150">
        <v>9</v>
      </c>
      <c r="C126" s="2179" t="s">
        <v>1405</v>
      </c>
      <c r="D126" s="3660">
        <v>68184.193826883231</v>
      </c>
      <c r="E126" s="2067"/>
      <c r="G126" s="2067"/>
      <c r="H126" s="2067"/>
      <c r="I126" s="2067"/>
      <c r="J126" s="2067"/>
      <c r="K126" s="2067"/>
      <c r="L126" s="2067"/>
      <c r="M126" s="2067"/>
      <c r="N126" s="2067"/>
      <c r="O126" s="2067"/>
      <c r="P126" s="2067"/>
      <c r="Q126" s="2067"/>
      <c r="R126" s="2067"/>
      <c r="S126" s="2067"/>
      <c r="T126" s="2067"/>
      <c r="U126" s="2067"/>
      <c r="V126" s="2067"/>
      <c r="W126" s="2067"/>
      <c r="X126" s="2067"/>
      <c r="Y126" s="2067"/>
      <c r="Z126" s="2067"/>
      <c r="AA126" s="2067"/>
      <c r="AB126" s="2067"/>
      <c r="AC126" s="2067"/>
      <c r="AD126" s="2067"/>
      <c r="AE126" s="2067"/>
      <c r="AF126" s="2067"/>
      <c r="AG126" s="2067"/>
      <c r="AH126" s="2067"/>
      <c r="AI126" s="2067"/>
      <c r="AJ126" s="2067"/>
      <c r="AK126" s="2067"/>
      <c r="AL126" s="2067"/>
      <c r="AM126" s="2067"/>
      <c r="AN126" s="2067"/>
      <c r="AO126" s="2067"/>
      <c r="AP126" s="2067"/>
      <c r="AQ126" s="2067"/>
      <c r="AR126" s="2067"/>
      <c r="AS126" s="2067"/>
      <c r="AT126" s="2067"/>
      <c r="AU126" s="2067"/>
      <c r="AV126" s="2067"/>
      <c r="AW126" s="2067"/>
      <c r="AX126" s="2067"/>
      <c r="AY126" s="2067"/>
      <c r="AZ126" s="2067"/>
      <c r="BA126" s="2067"/>
      <c r="BB126" s="2067"/>
      <c r="BC126" s="2067"/>
      <c r="BD126" s="2067"/>
      <c r="BE126" s="2067"/>
      <c r="BF126" s="2067"/>
      <c r="BG126" s="2067"/>
      <c r="BH126" s="2067"/>
      <c r="BI126" s="2067"/>
      <c r="BJ126" s="2067"/>
      <c r="BK126" s="2067"/>
    </row>
    <row r="127" spans="1:63" s="2182" customFormat="1" hidden="1" x14ac:dyDescent="0.3">
      <c r="A127" s="2067"/>
      <c r="B127" s="2150">
        <v>10</v>
      </c>
      <c r="C127" s="2179" t="s">
        <v>262</v>
      </c>
      <c r="D127" s="3660">
        <v>2561.0842411038493</v>
      </c>
      <c r="E127" s="2067"/>
      <c r="G127" s="2067"/>
      <c r="H127" s="2067"/>
      <c r="I127" s="2067"/>
      <c r="J127" s="2067"/>
      <c r="K127" s="2067"/>
      <c r="L127" s="2067"/>
      <c r="M127" s="2067"/>
      <c r="N127" s="2067"/>
      <c r="O127" s="2067"/>
      <c r="P127" s="2067"/>
      <c r="Q127" s="2067"/>
      <c r="R127" s="2067"/>
      <c r="S127" s="2067"/>
      <c r="T127" s="2067"/>
      <c r="U127" s="2067"/>
      <c r="V127" s="2067"/>
      <c r="W127" s="2067"/>
      <c r="X127" s="2067"/>
      <c r="Y127" s="2067"/>
      <c r="Z127" s="2067"/>
      <c r="AA127" s="2067"/>
      <c r="AB127" s="2067"/>
      <c r="AC127" s="2067"/>
      <c r="AD127" s="2067"/>
      <c r="AE127" s="2067"/>
      <c r="AF127" s="2067"/>
      <c r="AG127" s="2067"/>
      <c r="AH127" s="2067"/>
      <c r="AI127" s="2067"/>
      <c r="AJ127" s="2067"/>
      <c r="AK127" s="2067"/>
      <c r="AL127" s="2067"/>
      <c r="AM127" s="2067"/>
      <c r="AN127" s="2067"/>
      <c r="AO127" s="2067"/>
      <c r="AP127" s="2067"/>
      <c r="AQ127" s="2067"/>
      <c r="AR127" s="2067"/>
      <c r="AS127" s="2067"/>
      <c r="AT127" s="2067"/>
      <c r="AU127" s="2067"/>
      <c r="AV127" s="2067"/>
      <c r="AW127" s="2067"/>
      <c r="AX127" s="2067"/>
      <c r="AY127" s="2067"/>
      <c r="AZ127" s="2067"/>
      <c r="BA127" s="2067"/>
      <c r="BB127" s="2067"/>
      <c r="BC127" s="2067"/>
      <c r="BD127" s="2067"/>
      <c r="BE127" s="2067"/>
      <c r="BF127" s="2067"/>
      <c r="BG127" s="2067"/>
      <c r="BH127" s="2067"/>
      <c r="BI127" s="2067"/>
      <c r="BJ127" s="2067"/>
      <c r="BK127" s="2067"/>
    </row>
    <row r="128" spans="1:63" s="2182" customFormat="1" hidden="1" x14ac:dyDescent="0.3">
      <c r="A128" s="2067"/>
      <c r="B128" s="2150">
        <v>11</v>
      </c>
      <c r="C128" s="2179" t="s">
        <v>677</v>
      </c>
      <c r="D128" s="3660">
        <v>2712.8889215028425</v>
      </c>
      <c r="E128" s="2067"/>
      <c r="G128" s="2067"/>
      <c r="H128" s="2067"/>
      <c r="I128" s="2067"/>
      <c r="J128" s="2067"/>
      <c r="K128" s="2067"/>
      <c r="L128" s="2067"/>
      <c r="M128" s="2067"/>
      <c r="N128" s="2067"/>
      <c r="O128" s="2067"/>
      <c r="P128" s="2067"/>
      <c r="Q128" s="2067"/>
      <c r="R128" s="2067"/>
      <c r="S128" s="2067"/>
      <c r="T128" s="2067"/>
      <c r="U128" s="2067"/>
      <c r="V128" s="2067"/>
      <c r="W128" s="2067"/>
      <c r="X128" s="2067"/>
      <c r="Y128" s="2067"/>
      <c r="Z128" s="2067"/>
      <c r="AA128" s="2067"/>
      <c r="AB128" s="2067"/>
      <c r="AC128" s="2067"/>
      <c r="AD128" s="2067"/>
      <c r="AE128" s="2067"/>
      <c r="AF128" s="2067"/>
      <c r="AG128" s="2067"/>
      <c r="AH128" s="2067"/>
      <c r="AI128" s="2067"/>
      <c r="AJ128" s="2067"/>
      <c r="AK128" s="2067"/>
      <c r="AL128" s="2067"/>
      <c r="AM128" s="2067"/>
      <c r="AN128" s="2067"/>
      <c r="AO128" s="2067"/>
      <c r="AP128" s="2067"/>
      <c r="AQ128" s="2067"/>
      <c r="AR128" s="2067"/>
      <c r="AS128" s="2067"/>
      <c r="AT128" s="2067"/>
      <c r="AU128" s="2067"/>
      <c r="AV128" s="2067"/>
      <c r="AW128" s="2067"/>
      <c r="AX128" s="2067"/>
      <c r="AY128" s="2067"/>
      <c r="AZ128" s="2067"/>
      <c r="BA128" s="2067"/>
      <c r="BB128" s="2067"/>
      <c r="BC128" s="2067"/>
      <c r="BD128" s="2067"/>
      <c r="BE128" s="2067"/>
      <c r="BF128" s="2067"/>
      <c r="BG128" s="2067"/>
      <c r="BH128" s="2067"/>
      <c r="BI128" s="2067"/>
      <c r="BJ128" s="2067"/>
      <c r="BK128" s="2067"/>
    </row>
    <row r="129" spans="1:63" s="2182" customFormat="1" hidden="1" x14ac:dyDescent="0.3">
      <c r="A129" s="2067"/>
      <c r="B129" s="2150">
        <v>12</v>
      </c>
      <c r="C129" s="2179" t="s">
        <v>697</v>
      </c>
      <c r="D129" s="3660">
        <v>29179.293391430649</v>
      </c>
      <c r="E129" s="2067"/>
      <c r="G129" s="2067"/>
      <c r="H129" s="2067"/>
      <c r="I129" s="2067"/>
      <c r="J129" s="2067"/>
      <c r="K129" s="2067"/>
      <c r="L129" s="2067"/>
      <c r="M129" s="2067"/>
      <c r="N129" s="2067"/>
      <c r="O129" s="2067"/>
      <c r="P129" s="2067"/>
      <c r="Q129" s="2067"/>
      <c r="R129" s="2067"/>
      <c r="S129" s="2067"/>
      <c r="T129" s="2067"/>
      <c r="U129" s="2067"/>
      <c r="V129" s="2067"/>
      <c r="W129" s="2067"/>
      <c r="X129" s="2067"/>
      <c r="Y129" s="2067"/>
      <c r="Z129" s="2067"/>
      <c r="AA129" s="2067"/>
      <c r="AB129" s="2067"/>
      <c r="AC129" s="2067"/>
      <c r="AD129" s="2067"/>
      <c r="AE129" s="2067"/>
      <c r="AF129" s="2067"/>
      <c r="AG129" s="2067"/>
      <c r="AH129" s="2067"/>
      <c r="AI129" s="2067"/>
      <c r="AJ129" s="2067"/>
      <c r="AK129" s="2067"/>
      <c r="AL129" s="2067"/>
      <c r="AM129" s="2067"/>
      <c r="AN129" s="2067"/>
      <c r="AO129" s="2067"/>
      <c r="AP129" s="2067"/>
      <c r="AQ129" s="2067"/>
      <c r="AR129" s="2067"/>
      <c r="AS129" s="2067"/>
      <c r="AT129" s="2067"/>
      <c r="AU129" s="2067"/>
      <c r="AV129" s="2067"/>
      <c r="AW129" s="2067"/>
      <c r="AX129" s="2067"/>
      <c r="AY129" s="2067"/>
      <c r="AZ129" s="2067"/>
      <c r="BA129" s="2067"/>
      <c r="BB129" s="2067"/>
      <c r="BC129" s="2067"/>
      <c r="BD129" s="2067"/>
      <c r="BE129" s="2067"/>
      <c r="BF129" s="2067"/>
      <c r="BG129" s="2067"/>
      <c r="BH129" s="2067"/>
      <c r="BI129" s="2067"/>
      <c r="BJ129" s="2067"/>
      <c r="BK129" s="2067"/>
    </row>
    <row r="130" spans="1:63" s="2182" customFormat="1" hidden="1" x14ac:dyDescent="0.3">
      <c r="A130" s="2067"/>
      <c r="B130" s="2150">
        <v>13</v>
      </c>
      <c r="C130" s="2179" t="s">
        <v>1515</v>
      </c>
      <c r="D130" s="3660">
        <v>60814.563543936099</v>
      </c>
      <c r="E130" s="2067"/>
      <c r="G130" s="2067"/>
      <c r="H130" s="2067"/>
      <c r="I130" s="2067"/>
      <c r="J130" s="2067"/>
      <c r="K130" s="2067"/>
      <c r="L130" s="2067"/>
      <c r="M130" s="2067"/>
      <c r="N130" s="2067"/>
      <c r="O130" s="2067"/>
      <c r="P130" s="2067"/>
      <c r="Q130" s="2067"/>
      <c r="R130" s="2067"/>
      <c r="S130" s="2067"/>
      <c r="T130" s="2067"/>
      <c r="U130" s="2067"/>
      <c r="V130" s="2067"/>
      <c r="W130" s="2067"/>
      <c r="X130" s="2067"/>
      <c r="Y130" s="2067"/>
      <c r="Z130" s="2067"/>
      <c r="AA130" s="2067"/>
      <c r="AB130" s="2067"/>
      <c r="AC130" s="2067"/>
      <c r="AD130" s="2067"/>
      <c r="AE130" s="2067"/>
      <c r="AF130" s="2067"/>
      <c r="AG130" s="2067"/>
      <c r="AH130" s="2067"/>
      <c r="AI130" s="2067"/>
      <c r="AJ130" s="2067"/>
      <c r="AK130" s="2067"/>
      <c r="AL130" s="2067"/>
      <c r="AM130" s="2067"/>
      <c r="AN130" s="2067"/>
      <c r="AO130" s="2067"/>
      <c r="AP130" s="2067"/>
      <c r="AQ130" s="2067"/>
      <c r="AR130" s="2067"/>
      <c r="AS130" s="2067"/>
      <c r="AT130" s="2067"/>
      <c r="AU130" s="2067"/>
      <c r="AV130" s="2067"/>
      <c r="AW130" s="2067"/>
      <c r="AX130" s="2067"/>
      <c r="AY130" s="2067"/>
      <c r="AZ130" s="2067"/>
      <c r="BA130" s="2067"/>
      <c r="BB130" s="2067"/>
      <c r="BC130" s="2067"/>
      <c r="BD130" s="2067"/>
      <c r="BE130" s="2067"/>
      <c r="BF130" s="2067"/>
      <c r="BG130" s="2067"/>
      <c r="BH130" s="2067"/>
      <c r="BI130" s="2067"/>
      <c r="BJ130" s="2067"/>
      <c r="BK130" s="2067"/>
    </row>
    <row r="131" spans="1:63" s="2182" customFormat="1" hidden="1" x14ac:dyDescent="0.3">
      <c r="A131" s="2067"/>
      <c r="B131" s="2150">
        <v>14</v>
      </c>
      <c r="C131" s="2179" t="s">
        <v>1516</v>
      </c>
      <c r="D131" s="3660">
        <v>30193.944807552652</v>
      </c>
      <c r="E131" s="2067"/>
      <c r="G131" s="2067"/>
      <c r="H131" s="2067"/>
      <c r="I131" s="2067"/>
      <c r="J131" s="2067"/>
      <c r="K131" s="2067"/>
      <c r="L131" s="2067"/>
      <c r="M131" s="2067"/>
      <c r="N131" s="2067"/>
      <c r="O131" s="2067"/>
      <c r="P131" s="2067"/>
      <c r="Q131" s="2067"/>
      <c r="R131" s="2067"/>
      <c r="S131" s="2067"/>
      <c r="T131" s="2067"/>
      <c r="U131" s="2067"/>
      <c r="V131" s="2067"/>
      <c r="W131" s="2067"/>
      <c r="X131" s="2067"/>
      <c r="Y131" s="2067"/>
      <c r="Z131" s="2067"/>
      <c r="AA131" s="2067"/>
      <c r="AB131" s="2067"/>
      <c r="AC131" s="2067"/>
      <c r="AD131" s="2067"/>
      <c r="AE131" s="2067"/>
      <c r="AF131" s="2067"/>
      <c r="AG131" s="2067"/>
      <c r="AH131" s="2067"/>
      <c r="AI131" s="2067"/>
      <c r="AJ131" s="2067"/>
      <c r="AK131" s="2067"/>
      <c r="AL131" s="2067"/>
      <c r="AM131" s="2067"/>
      <c r="AN131" s="2067"/>
      <c r="AO131" s="2067"/>
      <c r="AP131" s="2067"/>
      <c r="AQ131" s="2067"/>
      <c r="AR131" s="2067"/>
      <c r="AS131" s="2067"/>
      <c r="AT131" s="2067"/>
      <c r="AU131" s="2067"/>
      <c r="AV131" s="2067"/>
      <c r="AW131" s="2067"/>
      <c r="AX131" s="2067"/>
      <c r="AY131" s="2067"/>
      <c r="AZ131" s="2067"/>
      <c r="BA131" s="2067"/>
      <c r="BB131" s="2067"/>
      <c r="BC131" s="2067"/>
      <c r="BD131" s="2067"/>
      <c r="BE131" s="2067"/>
      <c r="BF131" s="2067"/>
      <c r="BG131" s="2067"/>
      <c r="BH131" s="2067"/>
      <c r="BI131" s="2067"/>
      <c r="BJ131" s="2067"/>
      <c r="BK131" s="2067"/>
    </row>
    <row r="132" spans="1:63" s="2182" customFormat="1" hidden="1" x14ac:dyDescent="0.3">
      <c r="A132" s="2067"/>
      <c r="B132" s="2150">
        <v>15</v>
      </c>
      <c r="C132" s="2179" t="s">
        <v>1517</v>
      </c>
      <c r="D132" s="3660">
        <v>64105.156136528691</v>
      </c>
      <c r="E132" s="2067"/>
      <c r="G132" s="2067"/>
      <c r="H132" s="2067"/>
      <c r="I132" s="2067"/>
      <c r="J132" s="2067"/>
      <c r="K132" s="2067"/>
      <c r="L132" s="2067"/>
      <c r="M132" s="2067"/>
      <c r="N132" s="2067"/>
      <c r="O132" s="2067"/>
      <c r="P132" s="2067"/>
      <c r="Q132" s="2067"/>
      <c r="R132" s="2067"/>
      <c r="S132" s="2067"/>
      <c r="T132" s="2067"/>
      <c r="U132" s="2067"/>
      <c r="V132" s="2067"/>
      <c r="W132" s="2067"/>
      <c r="X132" s="2067"/>
      <c r="Y132" s="2067"/>
      <c r="Z132" s="2067"/>
      <c r="AA132" s="2067"/>
      <c r="AB132" s="2067"/>
      <c r="AC132" s="2067"/>
      <c r="AD132" s="2067"/>
      <c r="AE132" s="2067"/>
      <c r="AF132" s="2067"/>
      <c r="AG132" s="2067"/>
      <c r="AH132" s="2067"/>
      <c r="AI132" s="2067"/>
      <c r="AJ132" s="2067"/>
      <c r="AK132" s="2067"/>
      <c r="AL132" s="2067"/>
      <c r="AM132" s="2067"/>
      <c r="AN132" s="2067"/>
      <c r="AO132" s="2067"/>
      <c r="AP132" s="2067"/>
      <c r="AQ132" s="2067"/>
      <c r="AR132" s="2067"/>
      <c r="AS132" s="2067"/>
      <c r="AT132" s="2067"/>
      <c r="AU132" s="2067"/>
      <c r="AV132" s="2067"/>
      <c r="AW132" s="2067"/>
      <c r="AX132" s="2067"/>
      <c r="AY132" s="2067"/>
      <c r="AZ132" s="2067"/>
      <c r="BA132" s="2067"/>
      <c r="BB132" s="2067"/>
      <c r="BC132" s="2067"/>
      <c r="BD132" s="2067"/>
      <c r="BE132" s="2067"/>
      <c r="BF132" s="2067"/>
      <c r="BG132" s="2067"/>
      <c r="BH132" s="2067"/>
      <c r="BI132" s="2067"/>
      <c r="BJ132" s="2067"/>
      <c r="BK132" s="2067"/>
    </row>
    <row r="133" spans="1:63" s="2182" customFormat="1" hidden="1" x14ac:dyDescent="0.3">
      <c r="A133" s="2067"/>
      <c r="B133" s="2150">
        <v>16</v>
      </c>
      <c r="C133" s="2179" t="s">
        <v>1426</v>
      </c>
      <c r="D133" s="3660">
        <v>19247.156862745102</v>
      </c>
      <c r="E133" s="2067"/>
      <c r="G133" s="2067"/>
      <c r="H133" s="2067"/>
      <c r="I133" s="2067"/>
      <c r="J133" s="2067"/>
      <c r="K133" s="2067"/>
      <c r="L133" s="2067"/>
      <c r="M133" s="2067"/>
      <c r="N133" s="2067"/>
      <c r="O133" s="2067"/>
      <c r="P133" s="2067"/>
      <c r="Q133" s="2067"/>
      <c r="R133" s="2067"/>
      <c r="S133" s="2067"/>
      <c r="T133" s="2067"/>
      <c r="U133" s="2067"/>
      <c r="V133" s="2067"/>
      <c r="W133" s="2067"/>
      <c r="X133" s="2067"/>
      <c r="Y133" s="2067"/>
      <c r="Z133" s="2067"/>
      <c r="AA133" s="2067"/>
      <c r="AB133" s="2067"/>
      <c r="AC133" s="2067"/>
      <c r="AD133" s="2067"/>
      <c r="AE133" s="2067"/>
      <c r="AF133" s="2067"/>
      <c r="AG133" s="2067"/>
      <c r="AH133" s="2067"/>
      <c r="AI133" s="2067"/>
      <c r="AJ133" s="2067"/>
      <c r="AK133" s="2067"/>
      <c r="AL133" s="2067"/>
      <c r="AM133" s="2067"/>
      <c r="AN133" s="2067"/>
      <c r="AO133" s="2067"/>
      <c r="AP133" s="2067"/>
      <c r="AQ133" s="2067"/>
      <c r="AR133" s="2067"/>
      <c r="AS133" s="2067"/>
      <c r="AT133" s="2067"/>
      <c r="AU133" s="2067"/>
      <c r="AV133" s="2067"/>
      <c r="AW133" s="2067"/>
      <c r="AX133" s="2067"/>
      <c r="AY133" s="2067"/>
      <c r="AZ133" s="2067"/>
      <c r="BA133" s="2067"/>
      <c r="BB133" s="2067"/>
      <c r="BC133" s="2067"/>
      <c r="BD133" s="2067"/>
      <c r="BE133" s="2067"/>
      <c r="BF133" s="2067"/>
      <c r="BG133" s="2067"/>
      <c r="BH133" s="2067"/>
      <c r="BI133" s="2067"/>
      <c r="BJ133" s="2067"/>
      <c r="BK133" s="2067"/>
    </row>
    <row r="134" spans="1:63" s="2182" customFormat="1" hidden="1" x14ac:dyDescent="0.3">
      <c r="A134" s="2067"/>
      <c r="B134" s="2150">
        <v>17</v>
      </c>
      <c r="C134" s="2179" t="s">
        <v>1407</v>
      </c>
      <c r="D134" s="3660">
        <v>46079.00468498408</v>
      </c>
      <c r="E134" s="2067"/>
      <c r="G134" s="2067"/>
      <c r="H134" s="2067"/>
      <c r="I134" s="2067"/>
      <c r="J134" s="2067"/>
      <c r="K134" s="2067"/>
      <c r="L134" s="2067"/>
      <c r="M134" s="2067"/>
      <c r="N134" s="2067"/>
      <c r="O134" s="2067"/>
      <c r="P134" s="2067"/>
      <c r="Q134" s="2067"/>
      <c r="R134" s="2067"/>
      <c r="S134" s="2067"/>
      <c r="T134" s="2067"/>
      <c r="U134" s="2067"/>
      <c r="V134" s="2067"/>
      <c r="W134" s="2067"/>
      <c r="X134" s="2067"/>
      <c r="Y134" s="2067"/>
      <c r="Z134" s="2067"/>
      <c r="AA134" s="2067"/>
      <c r="AB134" s="2067"/>
      <c r="AC134" s="2067"/>
      <c r="AD134" s="2067"/>
      <c r="AE134" s="2067"/>
      <c r="AF134" s="2067"/>
      <c r="AG134" s="2067"/>
      <c r="AH134" s="2067"/>
      <c r="AI134" s="2067"/>
      <c r="AJ134" s="2067"/>
      <c r="AK134" s="2067"/>
      <c r="AL134" s="2067"/>
      <c r="AM134" s="2067"/>
      <c r="AN134" s="2067"/>
      <c r="AO134" s="2067"/>
      <c r="AP134" s="2067"/>
      <c r="AQ134" s="2067"/>
      <c r="AR134" s="2067"/>
      <c r="AS134" s="2067"/>
      <c r="AT134" s="2067"/>
      <c r="AU134" s="2067"/>
      <c r="AV134" s="2067"/>
      <c r="AW134" s="2067"/>
      <c r="AX134" s="2067"/>
      <c r="AY134" s="2067"/>
      <c r="AZ134" s="2067"/>
      <c r="BA134" s="2067"/>
      <c r="BB134" s="2067"/>
      <c r="BC134" s="2067"/>
      <c r="BD134" s="2067"/>
      <c r="BE134" s="2067"/>
      <c r="BF134" s="2067"/>
      <c r="BG134" s="2067"/>
      <c r="BH134" s="2067"/>
      <c r="BI134" s="2067"/>
      <c r="BJ134" s="2067"/>
      <c r="BK134" s="2067"/>
    </row>
    <row r="135" spans="1:63" s="2182" customFormat="1" hidden="1" x14ac:dyDescent="0.3">
      <c r="A135" s="2067"/>
      <c r="B135" s="2150">
        <v>18</v>
      </c>
      <c r="C135" s="2179" t="s">
        <v>265</v>
      </c>
      <c r="D135" s="3660">
        <v>44541.636165577343</v>
      </c>
      <c r="E135" s="2067"/>
      <c r="G135" s="2067"/>
      <c r="H135" s="2067"/>
      <c r="I135" s="2067"/>
      <c r="J135" s="2067"/>
      <c r="K135" s="2067"/>
      <c r="L135" s="2067"/>
      <c r="M135" s="2067"/>
      <c r="N135" s="2067"/>
      <c r="O135" s="2067"/>
      <c r="P135" s="2067"/>
      <c r="Q135" s="2067"/>
      <c r="R135" s="2067"/>
      <c r="S135" s="2067"/>
      <c r="T135" s="2067"/>
      <c r="U135" s="2067"/>
      <c r="V135" s="2067"/>
      <c r="W135" s="2067"/>
      <c r="X135" s="2067"/>
      <c r="Y135" s="2067"/>
      <c r="Z135" s="2067"/>
      <c r="AA135" s="2067"/>
      <c r="AB135" s="2067"/>
      <c r="AC135" s="2067"/>
      <c r="AD135" s="2067"/>
      <c r="AE135" s="2067"/>
      <c r="AF135" s="2067"/>
      <c r="AG135" s="2067"/>
      <c r="AH135" s="2067"/>
      <c r="AI135" s="2067"/>
      <c r="AJ135" s="2067"/>
      <c r="AK135" s="2067"/>
      <c r="AL135" s="2067"/>
      <c r="AM135" s="2067"/>
      <c r="AN135" s="2067"/>
      <c r="AO135" s="2067"/>
      <c r="AP135" s="2067"/>
      <c r="AQ135" s="2067"/>
      <c r="AR135" s="2067"/>
      <c r="AS135" s="2067"/>
      <c r="AT135" s="2067"/>
      <c r="AU135" s="2067"/>
      <c r="AV135" s="2067"/>
      <c r="AW135" s="2067"/>
      <c r="AX135" s="2067"/>
      <c r="AY135" s="2067"/>
      <c r="AZ135" s="2067"/>
      <c r="BA135" s="2067"/>
      <c r="BB135" s="2067"/>
      <c r="BC135" s="2067"/>
      <c r="BD135" s="2067"/>
      <c r="BE135" s="2067"/>
      <c r="BF135" s="2067"/>
      <c r="BG135" s="2067"/>
      <c r="BH135" s="2067"/>
      <c r="BI135" s="2067"/>
      <c r="BJ135" s="2067"/>
      <c r="BK135" s="2067"/>
    </row>
    <row r="136" spans="1:63" s="2182" customFormat="1" hidden="1" x14ac:dyDescent="0.3">
      <c r="A136" s="2067"/>
      <c r="B136" s="2150">
        <v>19</v>
      </c>
      <c r="C136" s="2179" t="s">
        <v>680</v>
      </c>
      <c r="D136" s="3660">
        <v>39982.559358958257</v>
      </c>
      <c r="E136" s="2067"/>
      <c r="G136" s="2067"/>
      <c r="H136" s="2067"/>
      <c r="I136" s="2067"/>
      <c r="J136" s="2067"/>
      <c r="K136" s="2067"/>
      <c r="L136" s="2067"/>
      <c r="M136" s="2067"/>
      <c r="N136" s="2067"/>
      <c r="O136" s="2067"/>
      <c r="P136" s="2067"/>
      <c r="Q136" s="2067"/>
      <c r="R136" s="2067"/>
      <c r="S136" s="2067"/>
      <c r="T136" s="2067"/>
      <c r="U136" s="2067"/>
      <c r="V136" s="2067"/>
      <c r="W136" s="2067"/>
      <c r="X136" s="2067"/>
      <c r="Y136" s="2067"/>
      <c r="Z136" s="2067"/>
      <c r="AA136" s="2067"/>
      <c r="AB136" s="2067"/>
      <c r="AC136" s="2067"/>
      <c r="AD136" s="2067"/>
      <c r="AE136" s="2067"/>
      <c r="AF136" s="2067"/>
      <c r="AG136" s="2067"/>
      <c r="AH136" s="2067"/>
      <c r="AI136" s="2067"/>
      <c r="AJ136" s="2067"/>
      <c r="AK136" s="2067"/>
      <c r="AL136" s="2067"/>
      <c r="AM136" s="2067"/>
      <c r="AN136" s="2067"/>
      <c r="AO136" s="2067"/>
      <c r="AP136" s="2067"/>
      <c r="AQ136" s="2067"/>
      <c r="AR136" s="2067"/>
      <c r="AS136" s="2067"/>
      <c r="AT136" s="2067"/>
      <c r="AU136" s="2067"/>
      <c r="AV136" s="2067"/>
      <c r="AW136" s="2067"/>
      <c r="AX136" s="2067"/>
      <c r="AY136" s="2067"/>
      <c r="AZ136" s="2067"/>
      <c r="BA136" s="2067"/>
      <c r="BB136" s="2067"/>
      <c r="BC136" s="2067"/>
      <c r="BD136" s="2067"/>
      <c r="BE136" s="2067"/>
      <c r="BF136" s="2067"/>
      <c r="BG136" s="2067"/>
      <c r="BH136" s="2067"/>
      <c r="BI136" s="2067"/>
      <c r="BJ136" s="2067"/>
      <c r="BK136" s="2067"/>
    </row>
    <row r="137" spans="1:63" s="2182" customFormat="1" hidden="1" x14ac:dyDescent="0.3">
      <c r="A137" s="2067"/>
      <c r="B137" s="2150">
        <v>20</v>
      </c>
      <c r="C137" s="2179" t="s">
        <v>1408</v>
      </c>
      <c r="D137" s="3660">
        <v>101478.85875831339</v>
      </c>
      <c r="E137" s="2067"/>
      <c r="G137" s="2067"/>
      <c r="H137" s="2067"/>
      <c r="I137" s="2067"/>
      <c r="J137" s="2067"/>
      <c r="K137" s="2067"/>
      <c r="L137" s="2067"/>
      <c r="M137" s="2067"/>
      <c r="N137" s="2067"/>
      <c r="O137" s="2067"/>
      <c r="P137" s="2067"/>
      <c r="Q137" s="2067"/>
      <c r="R137" s="2067"/>
      <c r="S137" s="2067"/>
      <c r="T137" s="2067"/>
      <c r="U137" s="2067"/>
      <c r="V137" s="2067"/>
      <c r="W137" s="2067"/>
      <c r="X137" s="2067"/>
      <c r="Y137" s="2067"/>
      <c r="Z137" s="2067"/>
      <c r="AA137" s="2067"/>
      <c r="AB137" s="2067"/>
      <c r="AC137" s="2067"/>
      <c r="AD137" s="2067"/>
      <c r="AE137" s="2067"/>
      <c r="AF137" s="2067"/>
      <c r="AG137" s="2067"/>
      <c r="AH137" s="2067"/>
      <c r="AI137" s="2067"/>
      <c r="AJ137" s="2067"/>
      <c r="AK137" s="2067"/>
      <c r="AL137" s="2067"/>
      <c r="AM137" s="2067"/>
      <c r="AN137" s="2067"/>
      <c r="AO137" s="2067"/>
      <c r="AP137" s="2067"/>
      <c r="AQ137" s="2067"/>
      <c r="AR137" s="2067"/>
      <c r="AS137" s="2067"/>
      <c r="AT137" s="2067"/>
      <c r="AU137" s="2067"/>
      <c r="AV137" s="2067"/>
      <c r="AW137" s="2067"/>
      <c r="AX137" s="2067"/>
      <c r="AY137" s="2067"/>
      <c r="AZ137" s="2067"/>
      <c r="BA137" s="2067"/>
      <c r="BB137" s="2067"/>
      <c r="BC137" s="2067"/>
      <c r="BD137" s="2067"/>
      <c r="BE137" s="2067"/>
      <c r="BF137" s="2067"/>
      <c r="BG137" s="2067"/>
      <c r="BH137" s="2067"/>
      <c r="BI137" s="2067"/>
      <c r="BJ137" s="2067"/>
      <c r="BK137" s="2067"/>
    </row>
    <row r="138" spans="1:63" s="2182" customFormat="1" hidden="1" x14ac:dyDescent="0.3">
      <c r="A138" s="2067"/>
      <c r="B138" s="2150">
        <v>21</v>
      </c>
      <c r="C138" s="2179" t="s">
        <v>1409</v>
      </c>
      <c r="D138" s="3660">
        <v>89095.222432206356</v>
      </c>
      <c r="E138" s="2067"/>
      <c r="G138" s="2067"/>
      <c r="H138" s="2067"/>
      <c r="I138" s="2067"/>
      <c r="J138" s="2067"/>
      <c r="K138" s="2067"/>
      <c r="L138" s="2067"/>
      <c r="M138" s="2067"/>
      <c r="N138" s="2067"/>
      <c r="O138" s="2067"/>
      <c r="P138" s="2067"/>
      <c r="Q138" s="2067"/>
      <c r="R138" s="2067"/>
      <c r="S138" s="2067"/>
      <c r="T138" s="2067"/>
      <c r="U138" s="2067"/>
      <c r="V138" s="2067"/>
      <c r="W138" s="2067"/>
      <c r="X138" s="2067"/>
      <c r="Y138" s="2067"/>
      <c r="Z138" s="2067"/>
      <c r="AA138" s="2067"/>
      <c r="AB138" s="2067"/>
      <c r="AC138" s="2067"/>
      <c r="AD138" s="2067"/>
      <c r="AE138" s="2067"/>
      <c r="AF138" s="2067"/>
      <c r="AG138" s="2067"/>
      <c r="AH138" s="2067"/>
      <c r="AI138" s="2067"/>
      <c r="AJ138" s="2067"/>
      <c r="AK138" s="2067"/>
      <c r="AL138" s="2067"/>
      <c r="AM138" s="2067"/>
      <c r="AN138" s="2067"/>
      <c r="AO138" s="2067"/>
      <c r="AP138" s="2067"/>
      <c r="AQ138" s="2067"/>
      <c r="AR138" s="2067"/>
      <c r="AS138" s="2067"/>
      <c r="AT138" s="2067"/>
      <c r="AU138" s="2067"/>
      <c r="AV138" s="2067"/>
      <c r="AW138" s="2067"/>
      <c r="AX138" s="2067"/>
      <c r="AY138" s="2067"/>
      <c r="AZ138" s="2067"/>
      <c r="BA138" s="2067"/>
      <c r="BB138" s="2067"/>
      <c r="BC138" s="2067"/>
      <c r="BD138" s="2067"/>
      <c r="BE138" s="2067"/>
      <c r="BF138" s="2067"/>
      <c r="BG138" s="2067"/>
      <c r="BH138" s="2067"/>
      <c r="BI138" s="2067"/>
      <c r="BJ138" s="2067"/>
      <c r="BK138" s="2067"/>
    </row>
    <row r="139" spans="1:63" s="2182" customFormat="1" hidden="1" x14ac:dyDescent="0.3">
      <c r="A139" s="2067"/>
      <c r="B139" s="2150">
        <v>22</v>
      </c>
      <c r="C139" s="2179" t="s">
        <v>682</v>
      </c>
      <c r="D139" s="3660">
        <v>20500</v>
      </c>
      <c r="E139" s="3661">
        <v>1147242.5593551893</v>
      </c>
      <c r="G139" s="2067"/>
      <c r="H139" s="2067"/>
      <c r="I139" s="2067"/>
      <c r="J139" s="2067"/>
      <c r="K139" s="2067"/>
      <c r="L139" s="2067"/>
      <c r="M139" s="2067"/>
      <c r="N139" s="2067"/>
      <c r="O139" s="2067"/>
      <c r="P139" s="2067"/>
      <c r="Q139" s="2067"/>
      <c r="R139" s="2067"/>
      <c r="S139" s="2067"/>
      <c r="T139" s="2067"/>
      <c r="U139" s="2067"/>
      <c r="V139" s="2067"/>
      <c r="W139" s="2067"/>
      <c r="X139" s="2067"/>
      <c r="Y139" s="2067"/>
      <c r="Z139" s="2067"/>
      <c r="AA139" s="2067"/>
      <c r="AB139" s="2067"/>
      <c r="AC139" s="2067"/>
      <c r="AD139" s="2067"/>
      <c r="AE139" s="2067"/>
      <c r="AF139" s="2067"/>
      <c r="AG139" s="2067"/>
      <c r="AH139" s="2067"/>
      <c r="AI139" s="2067"/>
      <c r="AJ139" s="2067"/>
      <c r="AK139" s="2067"/>
      <c r="AL139" s="2067"/>
      <c r="AM139" s="2067"/>
      <c r="AN139" s="2067"/>
      <c r="AO139" s="2067"/>
      <c r="AP139" s="2067"/>
      <c r="AQ139" s="2067"/>
      <c r="AR139" s="2067"/>
      <c r="AS139" s="2067"/>
      <c r="AT139" s="2067"/>
      <c r="AU139" s="2067"/>
      <c r="AV139" s="2067"/>
      <c r="AW139" s="2067"/>
      <c r="AX139" s="2067"/>
      <c r="AY139" s="2067"/>
      <c r="AZ139" s="2067"/>
      <c r="BA139" s="2067"/>
      <c r="BB139" s="2067"/>
      <c r="BC139" s="2067"/>
      <c r="BD139" s="2067"/>
      <c r="BE139" s="2067"/>
      <c r="BF139" s="2067"/>
      <c r="BG139" s="2067"/>
      <c r="BH139" s="2067"/>
      <c r="BI139" s="2067"/>
      <c r="BJ139" s="2067"/>
      <c r="BK139" s="2067"/>
    </row>
    <row r="140" spans="1:63" s="2182" customFormat="1" hidden="1" x14ac:dyDescent="0.3">
      <c r="A140" s="2067"/>
      <c r="B140" s="2067"/>
      <c r="C140" s="2067"/>
      <c r="D140" s="2067"/>
      <c r="E140" s="2067"/>
      <c r="G140" s="2067"/>
      <c r="H140" s="2067"/>
      <c r="I140" s="2067"/>
      <c r="J140" s="2067"/>
      <c r="K140" s="2067"/>
      <c r="L140" s="2067"/>
      <c r="M140" s="2067"/>
      <c r="N140" s="2067"/>
      <c r="O140" s="2067"/>
      <c r="P140" s="2067"/>
      <c r="Q140" s="2067"/>
      <c r="R140" s="2067"/>
      <c r="S140" s="2067"/>
      <c r="T140" s="2067"/>
      <c r="U140" s="2067"/>
      <c r="V140" s="2067"/>
      <c r="W140" s="2067"/>
      <c r="X140" s="2067"/>
      <c r="Y140" s="2067"/>
      <c r="Z140" s="2067"/>
      <c r="AA140" s="2067"/>
      <c r="AB140" s="2067"/>
      <c r="AC140" s="2067"/>
      <c r="AD140" s="2067"/>
      <c r="AE140" s="2067"/>
      <c r="AF140" s="2067"/>
      <c r="AG140" s="2067"/>
      <c r="AH140" s="2067"/>
      <c r="AI140" s="2067"/>
      <c r="AJ140" s="2067"/>
      <c r="AK140" s="2067"/>
      <c r="AL140" s="2067"/>
      <c r="AM140" s="2067"/>
      <c r="AN140" s="2067"/>
      <c r="AO140" s="2067"/>
      <c r="AP140" s="2067"/>
      <c r="AQ140" s="2067"/>
      <c r="AR140" s="2067"/>
      <c r="AS140" s="2067"/>
      <c r="AT140" s="2067"/>
      <c r="AU140" s="2067"/>
      <c r="AV140" s="2067"/>
      <c r="AW140" s="2067"/>
      <c r="AX140" s="2067"/>
      <c r="AY140" s="2067"/>
      <c r="AZ140" s="2067"/>
      <c r="BA140" s="2067"/>
      <c r="BB140" s="2067"/>
      <c r="BC140" s="2067"/>
      <c r="BD140" s="2067"/>
      <c r="BE140" s="2067"/>
      <c r="BF140" s="2067"/>
      <c r="BG140" s="2067"/>
      <c r="BH140" s="2067"/>
      <c r="BI140" s="2067"/>
      <c r="BJ140" s="2067"/>
      <c r="BK140" s="2067"/>
    </row>
    <row r="141" spans="1:63" s="2182" customFormat="1" hidden="1" x14ac:dyDescent="0.3">
      <c r="A141" s="2067"/>
      <c r="B141" s="2127" t="s">
        <v>1014</v>
      </c>
      <c r="C141" s="2127" t="s">
        <v>4278</v>
      </c>
      <c r="D141" s="2127" t="s">
        <v>1464</v>
      </c>
      <c r="E141" s="2067"/>
      <c r="G141" s="2067"/>
      <c r="H141" s="2067"/>
      <c r="I141" s="2067"/>
      <c r="J141" s="2067"/>
      <c r="K141" s="2067"/>
      <c r="L141" s="2067"/>
      <c r="M141" s="2067"/>
      <c r="N141" s="2067"/>
      <c r="O141" s="2067"/>
      <c r="P141" s="2067"/>
      <c r="Q141" s="2067"/>
      <c r="R141" s="2067"/>
      <c r="S141" s="2067"/>
      <c r="T141" s="2067"/>
      <c r="U141" s="2067"/>
      <c r="V141" s="2067"/>
      <c r="W141" s="2067"/>
      <c r="X141" s="2067"/>
      <c r="Y141" s="2067"/>
      <c r="Z141" s="2067"/>
      <c r="AA141" s="2067"/>
      <c r="AB141" s="2067"/>
      <c r="AC141" s="2067"/>
      <c r="AD141" s="2067"/>
      <c r="AE141" s="2067"/>
      <c r="AF141" s="2067"/>
      <c r="AG141" s="2067"/>
      <c r="AH141" s="2067"/>
      <c r="AI141" s="2067"/>
      <c r="AJ141" s="2067"/>
      <c r="AK141" s="2067"/>
      <c r="AL141" s="2067"/>
      <c r="AM141" s="2067"/>
      <c r="AN141" s="2067"/>
      <c r="AO141" s="2067"/>
      <c r="AP141" s="2067"/>
      <c r="AQ141" s="2067"/>
      <c r="AR141" s="2067"/>
      <c r="AS141" s="2067"/>
      <c r="AT141" s="2067"/>
      <c r="AU141" s="2067"/>
      <c r="AV141" s="2067"/>
      <c r="AW141" s="2067"/>
      <c r="AX141" s="2067"/>
      <c r="AY141" s="2067"/>
      <c r="AZ141" s="2067"/>
      <c r="BA141" s="2067"/>
      <c r="BB141" s="2067"/>
      <c r="BC141" s="2067"/>
      <c r="BD141" s="2067"/>
      <c r="BE141" s="2067"/>
      <c r="BF141" s="2067"/>
      <c r="BG141" s="2067"/>
      <c r="BH141" s="2067"/>
      <c r="BI141" s="2067"/>
      <c r="BJ141" s="2067"/>
      <c r="BK141" s="2067"/>
    </row>
    <row r="142" spans="1:63" s="2182" customFormat="1" hidden="1" x14ac:dyDescent="0.3">
      <c r="A142" s="2067"/>
      <c r="B142" s="2150">
        <v>1</v>
      </c>
      <c r="C142" s="2179" t="s">
        <v>695</v>
      </c>
      <c r="D142" s="3660">
        <v>319551.67008546932</v>
      </c>
      <c r="E142" s="2067"/>
      <c r="G142" s="2067"/>
      <c r="H142" s="2067"/>
      <c r="I142" s="2067"/>
      <c r="J142" s="2067"/>
      <c r="K142" s="2067"/>
      <c r="L142" s="2067"/>
      <c r="M142" s="2067"/>
      <c r="N142" s="2067"/>
      <c r="O142" s="2067"/>
      <c r="P142" s="2067"/>
      <c r="Q142" s="2067"/>
      <c r="R142" s="2067"/>
      <c r="S142" s="2067"/>
      <c r="T142" s="2067"/>
      <c r="U142" s="2067"/>
      <c r="V142" s="2067"/>
      <c r="W142" s="2067"/>
      <c r="X142" s="2067"/>
      <c r="Y142" s="2067"/>
      <c r="Z142" s="2067"/>
      <c r="AA142" s="2067"/>
      <c r="AB142" s="2067"/>
      <c r="AC142" s="2067"/>
      <c r="AD142" s="2067"/>
      <c r="AE142" s="2067"/>
      <c r="AF142" s="2067"/>
      <c r="AG142" s="2067"/>
      <c r="AH142" s="2067"/>
      <c r="AI142" s="2067"/>
      <c r="AJ142" s="2067"/>
      <c r="AK142" s="2067"/>
      <c r="AL142" s="2067"/>
      <c r="AM142" s="2067"/>
      <c r="AN142" s="2067"/>
      <c r="AO142" s="2067"/>
      <c r="AP142" s="2067"/>
      <c r="AQ142" s="2067"/>
      <c r="AR142" s="2067"/>
      <c r="AS142" s="2067"/>
      <c r="AT142" s="2067"/>
      <c r="AU142" s="2067"/>
      <c r="AV142" s="2067"/>
      <c r="AW142" s="2067"/>
      <c r="AX142" s="2067"/>
      <c r="AY142" s="2067"/>
      <c r="AZ142" s="2067"/>
      <c r="BA142" s="2067"/>
      <c r="BB142" s="2067"/>
      <c r="BC142" s="2067"/>
      <c r="BD142" s="2067"/>
      <c r="BE142" s="2067"/>
      <c r="BF142" s="2067"/>
      <c r="BG142" s="2067"/>
      <c r="BH142" s="2067"/>
      <c r="BI142" s="2067"/>
      <c r="BJ142" s="2067"/>
      <c r="BK142" s="2067"/>
    </row>
    <row r="143" spans="1:63" s="2182" customFormat="1" hidden="1" x14ac:dyDescent="0.3">
      <c r="A143" s="2067"/>
      <c r="B143" s="2150">
        <v>2</v>
      </c>
      <c r="C143" s="2179" t="s">
        <v>673</v>
      </c>
      <c r="D143" s="3660">
        <v>244612.16339869282</v>
      </c>
      <c r="E143" s="2067"/>
      <c r="G143" s="2067"/>
      <c r="H143" s="2067"/>
      <c r="I143" s="2067"/>
      <c r="J143" s="2067"/>
      <c r="K143" s="2067"/>
      <c r="L143" s="2067"/>
      <c r="M143" s="2067"/>
      <c r="N143" s="2067"/>
      <c r="O143" s="2067"/>
      <c r="P143" s="2067"/>
      <c r="Q143" s="2067"/>
      <c r="R143" s="2067"/>
      <c r="S143" s="2067"/>
      <c r="T143" s="2067"/>
      <c r="U143" s="2067"/>
      <c r="V143" s="2067"/>
      <c r="W143" s="2067"/>
      <c r="X143" s="2067"/>
      <c r="Y143" s="2067"/>
      <c r="Z143" s="2067"/>
      <c r="AA143" s="2067"/>
      <c r="AB143" s="2067"/>
      <c r="AC143" s="2067"/>
      <c r="AD143" s="2067"/>
      <c r="AE143" s="2067"/>
      <c r="AF143" s="2067"/>
      <c r="AG143" s="2067"/>
      <c r="AH143" s="2067"/>
      <c r="AI143" s="2067"/>
      <c r="AJ143" s="2067"/>
      <c r="AK143" s="2067"/>
      <c r="AL143" s="2067"/>
      <c r="AM143" s="2067"/>
      <c r="AN143" s="2067"/>
      <c r="AO143" s="2067"/>
      <c r="AP143" s="2067"/>
      <c r="AQ143" s="2067"/>
      <c r="AR143" s="2067"/>
      <c r="AS143" s="2067"/>
      <c r="AT143" s="2067"/>
      <c r="AU143" s="2067"/>
      <c r="AV143" s="2067"/>
      <c r="AW143" s="2067"/>
      <c r="AX143" s="2067"/>
      <c r="AY143" s="2067"/>
      <c r="AZ143" s="2067"/>
      <c r="BA143" s="2067"/>
      <c r="BB143" s="2067"/>
      <c r="BC143" s="2067"/>
      <c r="BD143" s="2067"/>
      <c r="BE143" s="2067"/>
      <c r="BF143" s="2067"/>
      <c r="BG143" s="2067"/>
      <c r="BH143" s="2067"/>
      <c r="BI143" s="2067"/>
      <c r="BJ143" s="2067"/>
      <c r="BK143" s="2067"/>
    </row>
    <row r="144" spans="1:63" s="2182" customFormat="1" hidden="1" x14ac:dyDescent="0.3">
      <c r="A144" s="2067"/>
      <c r="B144" s="2150">
        <v>3</v>
      </c>
      <c r="C144" s="2179" t="s">
        <v>862</v>
      </c>
      <c r="D144" s="3660">
        <v>28486.801561032284</v>
      </c>
      <c r="E144" s="2067"/>
      <c r="G144" s="2067"/>
      <c r="H144" s="2067"/>
      <c r="I144" s="2067"/>
      <c r="J144" s="2067"/>
      <c r="K144" s="2067"/>
      <c r="L144" s="2067"/>
      <c r="M144" s="2067"/>
      <c r="N144" s="2067"/>
      <c r="O144" s="2067"/>
      <c r="P144" s="2067"/>
      <c r="Q144" s="2067"/>
      <c r="R144" s="2067"/>
      <c r="S144" s="2067"/>
      <c r="T144" s="2067"/>
      <c r="U144" s="2067"/>
      <c r="V144" s="2067"/>
      <c r="W144" s="2067"/>
      <c r="X144" s="2067"/>
      <c r="Y144" s="2067"/>
      <c r="Z144" s="2067"/>
      <c r="AA144" s="2067"/>
      <c r="AB144" s="2067"/>
      <c r="AC144" s="2067"/>
      <c r="AD144" s="2067"/>
      <c r="AE144" s="2067"/>
      <c r="AF144" s="2067"/>
      <c r="AG144" s="2067"/>
      <c r="AH144" s="2067"/>
      <c r="AI144" s="2067"/>
      <c r="AJ144" s="2067"/>
      <c r="AK144" s="2067"/>
      <c r="AL144" s="2067"/>
      <c r="AM144" s="2067"/>
      <c r="AN144" s="2067"/>
      <c r="AO144" s="2067"/>
      <c r="AP144" s="2067"/>
      <c r="AQ144" s="2067"/>
      <c r="AR144" s="2067"/>
      <c r="AS144" s="2067"/>
      <c r="AT144" s="2067"/>
      <c r="AU144" s="2067"/>
      <c r="AV144" s="2067"/>
      <c r="AW144" s="2067"/>
      <c r="AX144" s="2067"/>
      <c r="AY144" s="2067"/>
      <c r="AZ144" s="2067"/>
      <c r="BA144" s="2067"/>
      <c r="BB144" s="2067"/>
      <c r="BC144" s="2067"/>
      <c r="BD144" s="2067"/>
      <c r="BE144" s="2067"/>
      <c r="BF144" s="2067"/>
      <c r="BG144" s="2067"/>
      <c r="BH144" s="2067"/>
      <c r="BI144" s="2067"/>
      <c r="BJ144" s="2067"/>
      <c r="BK144" s="2067"/>
    </row>
    <row r="145" spans="2:4" hidden="1" x14ac:dyDescent="0.3">
      <c r="B145" s="2150">
        <v>4</v>
      </c>
      <c r="C145" s="2179" t="s">
        <v>1510</v>
      </c>
      <c r="D145" s="3660">
        <v>35503.167720112928</v>
      </c>
    </row>
    <row r="146" spans="2:4" hidden="1" x14ac:dyDescent="0.3">
      <c r="B146" s="2150">
        <v>5</v>
      </c>
      <c r="C146" s="2179" t="s">
        <v>1511</v>
      </c>
      <c r="D146" s="3660">
        <v>30291.427270610024</v>
      </c>
    </row>
    <row r="147" spans="2:4" hidden="1" x14ac:dyDescent="0.3">
      <c r="B147" s="2150">
        <v>6</v>
      </c>
      <c r="C147" s="2179" t="s">
        <v>1512</v>
      </c>
      <c r="D147" s="3660">
        <v>14647.706415639943</v>
      </c>
    </row>
    <row r="148" spans="2:4" hidden="1" x14ac:dyDescent="0.3">
      <c r="B148" s="2150">
        <v>7</v>
      </c>
      <c r="C148" s="2179" t="s">
        <v>4274</v>
      </c>
      <c r="D148" s="3660">
        <v>16000.791808665217</v>
      </c>
    </row>
    <row r="149" spans="2:4" hidden="1" x14ac:dyDescent="0.3">
      <c r="B149" s="2150">
        <v>8</v>
      </c>
      <c r="C149" s="2179" t="s">
        <v>1514</v>
      </c>
      <c r="D149" s="3660">
        <v>19101.463326071171</v>
      </c>
    </row>
    <row r="150" spans="2:4" hidden="1" x14ac:dyDescent="0.3">
      <c r="B150" s="2150">
        <v>9</v>
      </c>
      <c r="C150" s="2179" t="s">
        <v>1405</v>
      </c>
      <c r="D150" s="3660">
        <v>68184.193826883231</v>
      </c>
    </row>
    <row r="151" spans="2:4" hidden="1" x14ac:dyDescent="0.3">
      <c r="B151" s="2150">
        <v>10</v>
      </c>
      <c r="C151" s="2179" t="s">
        <v>262</v>
      </c>
      <c r="D151" s="3660">
        <v>2561.0842411038493</v>
      </c>
    </row>
    <row r="152" spans="2:4" hidden="1" x14ac:dyDescent="0.3">
      <c r="B152" s="2150">
        <v>11</v>
      </c>
      <c r="C152" s="2179" t="s">
        <v>677</v>
      </c>
      <c r="D152" s="3660">
        <v>2712.8889215028425</v>
      </c>
    </row>
    <row r="153" spans="2:4" hidden="1" x14ac:dyDescent="0.3">
      <c r="B153" s="2150">
        <v>12</v>
      </c>
      <c r="C153" s="2179" t="s">
        <v>697</v>
      </c>
      <c r="D153" s="3660">
        <v>29179.293391430649</v>
      </c>
    </row>
    <row r="154" spans="2:4" hidden="1" x14ac:dyDescent="0.3">
      <c r="B154" s="2150">
        <v>13</v>
      </c>
      <c r="C154" s="2179" t="s">
        <v>1515</v>
      </c>
      <c r="D154" s="3660">
        <v>60814.563543936099</v>
      </c>
    </row>
    <row r="155" spans="2:4" hidden="1" x14ac:dyDescent="0.3">
      <c r="B155" s="2150">
        <v>14</v>
      </c>
      <c r="C155" s="2179" t="s">
        <v>1516</v>
      </c>
      <c r="D155" s="3660">
        <v>30193.944807552652</v>
      </c>
    </row>
    <row r="156" spans="2:4" hidden="1" x14ac:dyDescent="0.3">
      <c r="B156" s="2150">
        <v>15</v>
      </c>
      <c r="C156" s="2179" t="s">
        <v>1517</v>
      </c>
      <c r="D156" s="3660">
        <v>64105.156136528691</v>
      </c>
    </row>
    <row r="157" spans="2:4" hidden="1" x14ac:dyDescent="0.3">
      <c r="B157" s="2150">
        <v>16</v>
      </c>
      <c r="C157" s="2179" t="s">
        <v>1426</v>
      </c>
      <c r="D157" s="3660">
        <v>19247.156862745102</v>
      </c>
    </row>
    <row r="158" spans="2:4" hidden="1" x14ac:dyDescent="0.3">
      <c r="B158" s="2150">
        <v>17</v>
      </c>
      <c r="C158" s="2179" t="s">
        <v>1407</v>
      </c>
      <c r="D158" s="3660">
        <v>46079.00468498408</v>
      </c>
    </row>
    <row r="159" spans="2:4" hidden="1" x14ac:dyDescent="0.3">
      <c r="B159" s="2150">
        <v>18</v>
      </c>
      <c r="C159" s="2179" t="s">
        <v>265</v>
      </c>
      <c r="D159" s="3660">
        <v>44541.636165577343</v>
      </c>
    </row>
    <row r="160" spans="2:4" hidden="1" x14ac:dyDescent="0.3">
      <c r="B160" s="2150">
        <v>19</v>
      </c>
      <c r="C160" s="2179" t="s">
        <v>680</v>
      </c>
      <c r="D160" s="3660">
        <v>39982.559358958257</v>
      </c>
    </row>
    <row r="161" spans="1:63" s="2182" customFormat="1" hidden="1" x14ac:dyDescent="0.3">
      <c r="A161" s="2067"/>
      <c r="B161" s="2150">
        <v>20</v>
      </c>
      <c r="C161" s="2179" t="s">
        <v>1408</v>
      </c>
      <c r="D161" s="3660">
        <v>101478.85875831339</v>
      </c>
      <c r="E161" s="2067"/>
      <c r="G161" s="2067"/>
      <c r="H161" s="2067"/>
      <c r="I161" s="2067"/>
      <c r="J161" s="2067"/>
      <c r="K161" s="2067"/>
      <c r="L161" s="2067"/>
      <c r="M161" s="2067"/>
      <c r="N161" s="2067"/>
      <c r="O161" s="2067"/>
      <c r="P161" s="2067"/>
      <c r="Q161" s="2067"/>
      <c r="R161" s="2067"/>
      <c r="S161" s="2067"/>
      <c r="T161" s="2067"/>
      <c r="U161" s="2067"/>
      <c r="V161" s="2067"/>
      <c r="W161" s="2067"/>
      <c r="X161" s="2067"/>
      <c r="Y161" s="2067"/>
      <c r="Z161" s="2067"/>
      <c r="AA161" s="2067"/>
      <c r="AB161" s="2067"/>
      <c r="AC161" s="2067"/>
      <c r="AD161" s="2067"/>
      <c r="AE161" s="2067"/>
      <c r="AF161" s="2067"/>
      <c r="AG161" s="2067"/>
      <c r="AH161" s="2067"/>
      <c r="AI161" s="2067"/>
      <c r="AJ161" s="2067"/>
      <c r="AK161" s="2067"/>
      <c r="AL161" s="2067"/>
      <c r="AM161" s="2067"/>
      <c r="AN161" s="2067"/>
      <c r="AO161" s="2067"/>
      <c r="AP161" s="2067"/>
      <c r="AQ161" s="2067"/>
      <c r="AR161" s="2067"/>
      <c r="AS161" s="2067"/>
      <c r="AT161" s="2067"/>
      <c r="AU161" s="2067"/>
      <c r="AV161" s="2067"/>
      <c r="AW161" s="2067"/>
      <c r="AX161" s="2067"/>
      <c r="AY161" s="2067"/>
      <c r="AZ161" s="2067"/>
      <c r="BA161" s="2067"/>
      <c r="BB161" s="2067"/>
      <c r="BC161" s="2067"/>
      <c r="BD161" s="2067"/>
      <c r="BE161" s="2067"/>
      <c r="BF161" s="2067"/>
      <c r="BG161" s="2067"/>
      <c r="BH161" s="2067"/>
      <c r="BI161" s="2067"/>
      <c r="BJ161" s="2067"/>
      <c r="BK161" s="2067"/>
    </row>
    <row r="162" spans="1:63" s="2182" customFormat="1" hidden="1" x14ac:dyDescent="0.3">
      <c r="A162" s="2067"/>
      <c r="B162" s="2150">
        <v>21</v>
      </c>
      <c r="C162" s="2179" t="s">
        <v>1409</v>
      </c>
      <c r="D162" s="3660">
        <v>89095.222432206356</v>
      </c>
      <c r="E162" s="2067"/>
      <c r="G162" s="2067"/>
      <c r="H162" s="2067"/>
      <c r="I162" s="2067"/>
      <c r="J162" s="2067"/>
      <c r="K162" s="2067"/>
      <c r="L162" s="2067"/>
      <c r="M162" s="2067"/>
      <c r="N162" s="2067"/>
      <c r="O162" s="2067"/>
      <c r="P162" s="2067"/>
      <c r="Q162" s="2067"/>
      <c r="R162" s="2067"/>
      <c r="S162" s="2067"/>
      <c r="T162" s="2067"/>
      <c r="U162" s="2067"/>
      <c r="V162" s="2067"/>
      <c r="W162" s="2067"/>
      <c r="X162" s="2067"/>
      <c r="Y162" s="2067"/>
      <c r="Z162" s="2067"/>
      <c r="AA162" s="2067"/>
      <c r="AB162" s="2067"/>
      <c r="AC162" s="2067"/>
      <c r="AD162" s="2067"/>
      <c r="AE162" s="2067"/>
      <c r="AF162" s="2067"/>
      <c r="AG162" s="2067"/>
      <c r="AH162" s="2067"/>
      <c r="AI162" s="2067"/>
      <c r="AJ162" s="2067"/>
      <c r="AK162" s="2067"/>
      <c r="AL162" s="2067"/>
      <c r="AM162" s="2067"/>
      <c r="AN162" s="2067"/>
      <c r="AO162" s="2067"/>
      <c r="AP162" s="2067"/>
      <c r="AQ162" s="2067"/>
      <c r="AR162" s="2067"/>
      <c r="AS162" s="2067"/>
      <c r="AT162" s="2067"/>
      <c r="AU162" s="2067"/>
      <c r="AV162" s="2067"/>
      <c r="AW162" s="2067"/>
      <c r="AX162" s="2067"/>
      <c r="AY162" s="2067"/>
      <c r="AZ162" s="2067"/>
      <c r="BA162" s="2067"/>
      <c r="BB162" s="2067"/>
      <c r="BC162" s="2067"/>
      <c r="BD162" s="2067"/>
      <c r="BE162" s="2067"/>
      <c r="BF162" s="2067"/>
      <c r="BG162" s="2067"/>
      <c r="BH162" s="2067"/>
      <c r="BI162" s="2067"/>
      <c r="BJ162" s="2067"/>
      <c r="BK162" s="2067"/>
    </row>
    <row r="163" spans="1:63" s="2182" customFormat="1" hidden="1" x14ac:dyDescent="0.3">
      <c r="A163" s="2067"/>
      <c r="B163" s="2150">
        <v>22</v>
      </c>
      <c r="C163" s="2179" t="s">
        <v>682</v>
      </c>
      <c r="D163" s="3660">
        <v>20500</v>
      </c>
      <c r="E163" s="3661">
        <v>899872.17478440469</v>
      </c>
      <c r="G163" s="2067"/>
      <c r="H163" s="2067"/>
      <c r="I163" s="2067"/>
      <c r="J163" s="2067"/>
      <c r="K163" s="2067"/>
      <c r="L163" s="2067"/>
      <c r="M163" s="2067"/>
      <c r="N163" s="2067"/>
      <c r="O163" s="2067"/>
      <c r="P163" s="2067"/>
      <c r="Q163" s="2067"/>
      <c r="R163" s="2067"/>
      <c r="S163" s="2067"/>
      <c r="T163" s="2067"/>
      <c r="U163" s="2067"/>
      <c r="V163" s="2067"/>
      <c r="W163" s="2067"/>
      <c r="X163" s="2067"/>
      <c r="Y163" s="2067"/>
      <c r="Z163" s="2067"/>
      <c r="AA163" s="2067"/>
      <c r="AB163" s="2067"/>
      <c r="AC163" s="2067"/>
      <c r="AD163" s="2067"/>
      <c r="AE163" s="2067"/>
      <c r="AF163" s="2067"/>
      <c r="AG163" s="2067"/>
      <c r="AH163" s="2067"/>
      <c r="AI163" s="2067"/>
      <c r="AJ163" s="2067"/>
      <c r="AK163" s="2067"/>
      <c r="AL163" s="2067"/>
      <c r="AM163" s="2067"/>
      <c r="AN163" s="2067"/>
      <c r="AO163" s="2067"/>
      <c r="AP163" s="2067"/>
      <c r="AQ163" s="2067"/>
      <c r="AR163" s="2067"/>
      <c r="AS163" s="2067"/>
      <c r="AT163" s="2067"/>
      <c r="AU163" s="2067"/>
      <c r="AV163" s="2067"/>
      <c r="AW163" s="2067"/>
      <c r="AX163" s="2067"/>
      <c r="AY163" s="2067"/>
      <c r="AZ163" s="2067"/>
      <c r="BA163" s="2067"/>
      <c r="BB163" s="2067"/>
      <c r="BC163" s="2067"/>
      <c r="BD163" s="2067"/>
      <c r="BE163" s="2067"/>
      <c r="BF163" s="2067"/>
      <c r="BG163" s="2067"/>
      <c r="BH163" s="2067"/>
      <c r="BI163" s="2067"/>
      <c r="BJ163" s="2067"/>
      <c r="BK163" s="2067"/>
    </row>
    <row r="164" spans="1:63" s="2182" customFormat="1" hidden="1" x14ac:dyDescent="0.3">
      <c r="A164" s="2067"/>
      <c r="B164" s="2067"/>
      <c r="C164" s="2067"/>
      <c r="D164" s="2067"/>
      <c r="E164" s="2067"/>
      <c r="G164" s="2067"/>
      <c r="H164" s="2067"/>
      <c r="I164" s="2067"/>
      <c r="J164" s="2067"/>
      <c r="K164" s="2067"/>
      <c r="L164" s="2067"/>
      <c r="M164" s="2067"/>
      <c r="N164" s="2067"/>
      <c r="O164" s="2067"/>
      <c r="P164" s="2067"/>
      <c r="Q164" s="2067"/>
      <c r="R164" s="2067"/>
      <c r="S164" s="2067"/>
      <c r="T164" s="2067"/>
      <c r="U164" s="2067"/>
      <c r="V164" s="2067"/>
      <c r="W164" s="2067"/>
      <c r="X164" s="2067"/>
      <c r="Y164" s="2067"/>
      <c r="Z164" s="2067"/>
      <c r="AA164" s="2067"/>
      <c r="AB164" s="2067"/>
      <c r="AC164" s="2067"/>
      <c r="AD164" s="2067"/>
      <c r="AE164" s="2067"/>
      <c r="AF164" s="2067"/>
      <c r="AG164" s="2067"/>
      <c r="AH164" s="2067"/>
      <c r="AI164" s="2067"/>
      <c r="AJ164" s="2067"/>
      <c r="AK164" s="2067"/>
      <c r="AL164" s="2067"/>
      <c r="AM164" s="2067"/>
      <c r="AN164" s="2067"/>
      <c r="AO164" s="2067"/>
      <c r="AP164" s="2067"/>
      <c r="AQ164" s="2067"/>
      <c r="AR164" s="2067"/>
      <c r="AS164" s="2067"/>
      <c r="AT164" s="2067"/>
      <c r="AU164" s="2067"/>
      <c r="AV164" s="2067"/>
      <c r="AW164" s="2067"/>
      <c r="AX164" s="2067"/>
      <c r="AY164" s="2067"/>
      <c r="AZ164" s="2067"/>
      <c r="BA164" s="2067"/>
      <c r="BB164" s="2067"/>
      <c r="BC164" s="2067"/>
      <c r="BD164" s="2067"/>
      <c r="BE164" s="2067"/>
      <c r="BF164" s="2067"/>
      <c r="BG164" s="2067"/>
      <c r="BH164" s="2067"/>
      <c r="BI164" s="2067"/>
      <c r="BJ164" s="2067"/>
      <c r="BK164" s="2067"/>
    </row>
    <row r="165" spans="1:63" s="2182" customFormat="1" hidden="1" x14ac:dyDescent="0.3">
      <c r="A165" s="2067"/>
      <c r="B165" s="2127" t="s">
        <v>1014</v>
      </c>
      <c r="C165" s="2127" t="s">
        <v>4279</v>
      </c>
      <c r="D165" s="2127" t="s">
        <v>1464</v>
      </c>
      <c r="E165" s="2067"/>
      <c r="G165" s="2067"/>
      <c r="H165" s="2067"/>
      <c r="I165" s="2067"/>
      <c r="J165" s="2067"/>
      <c r="K165" s="2067"/>
      <c r="L165" s="2067"/>
      <c r="M165" s="2067"/>
      <c r="N165" s="2067"/>
      <c r="O165" s="2067"/>
      <c r="P165" s="2067"/>
      <c r="Q165" s="2067"/>
      <c r="R165" s="2067"/>
      <c r="S165" s="2067"/>
      <c r="T165" s="2067"/>
      <c r="U165" s="2067"/>
      <c r="V165" s="2067"/>
      <c r="W165" s="2067"/>
      <c r="X165" s="2067"/>
      <c r="Y165" s="2067"/>
      <c r="Z165" s="2067"/>
      <c r="AA165" s="2067"/>
      <c r="AB165" s="2067"/>
      <c r="AC165" s="2067"/>
      <c r="AD165" s="2067"/>
      <c r="AE165" s="2067"/>
      <c r="AF165" s="2067"/>
      <c r="AG165" s="2067"/>
      <c r="AH165" s="2067"/>
      <c r="AI165" s="2067"/>
      <c r="AJ165" s="2067"/>
      <c r="AK165" s="2067"/>
      <c r="AL165" s="2067"/>
      <c r="AM165" s="2067"/>
      <c r="AN165" s="2067"/>
      <c r="AO165" s="2067"/>
      <c r="AP165" s="2067"/>
      <c r="AQ165" s="2067"/>
      <c r="AR165" s="2067"/>
      <c r="AS165" s="2067"/>
      <c r="AT165" s="2067"/>
      <c r="AU165" s="2067"/>
      <c r="AV165" s="2067"/>
      <c r="AW165" s="2067"/>
      <c r="AX165" s="2067"/>
      <c r="AY165" s="2067"/>
      <c r="AZ165" s="2067"/>
      <c r="BA165" s="2067"/>
      <c r="BB165" s="2067"/>
      <c r="BC165" s="2067"/>
      <c r="BD165" s="2067"/>
      <c r="BE165" s="2067"/>
      <c r="BF165" s="2067"/>
      <c r="BG165" s="2067"/>
      <c r="BH165" s="2067"/>
      <c r="BI165" s="2067"/>
      <c r="BJ165" s="2067"/>
      <c r="BK165" s="2067"/>
    </row>
    <row r="166" spans="1:63" s="2182" customFormat="1" hidden="1" x14ac:dyDescent="0.3">
      <c r="A166" s="2067"/>
      <c r="B166" s="2150">
        <v>1</v>
      </c>
      <c r="C166" s="2179" t="s">
        <v>695</v>
      </c>
      <c r="D166" s="3660">
        <v>319551.67008546932</v>
      </c>
      <c r="E166" s="2067"/>
      <c r="G166" s="2067"/>
      <c r="H166" s="2067"/>
      <c r="I166" s="2067"/>
      <c r="J166" s="2067"/>
      <c r="K166" s="2067"/>
      <c r="L166" s="2067"/>
      <c r="M166" s="2067"/>
      <c r="N166" s="2067"/>
      <c r="O166" s="2067"/>
      <c r="P166" s="2067"/>
      <c r="Q166" s="2067"/>
      <c r="R166" s="2067"/>
      <c r="S166" s="2067"/>
      <c r="T166" s="2067"/>
      <c r="U166" s="2067"/>
      <c r="V166" s="2067"/>
      <c r="W166" s="2067"/>
      <c r="X166" s="2067"/>
      <c r="Y166" s="2067"/>
      <c r="Z166" s="2067"/>
      <c r="AA166" s="2067"/>
      <c r="AB166" s="2067"/>
      <c r="AC166" s="2067"/>
      <c r="AD166" s="2067"/>
      <c r="AE166" s="2067"/>
      <c r="AF166" s="2067"/>
      <c r="AG166" s="2067"/>
      <c r="AH166" s="2067"/>
      <c r="AI166" s="2067"/>
      <c r="AJ166" s="2067"/>
      <c r="AK166" s="2067"/>
      <c r="AL166" s="2067"/>
      <c r="AM166" s="2067"/>
      <c r="AN166" s="2067"/>
      <c r="AO166" s="2067"/>
      <c r="AP166" s="2067"/>
      <c r="AQ166" s="2067"/>
      <c r="AR166" s="2067"/>
      <c r="AS166" s="2067"/>
      <c r="AT166" s="2067"/>
      <c r="AU166" s="2067"/>
      <c r="AV166" s="2067"/>
      <c r="AW166" s="2067"/>
      <c r="AX166" s="2067"/>
      <c r="AY166" s="2067"/>
      <c r="AZ166" s="2067"/>
      <c r="BA166" s="2067"/>
      <c r="BB166" s="2067"/>
      <c r="BC166" s="2067"/>
      <c r="BD166" s="2067"/>
      <c r="BE166" s="2067"/>
      <c r="BF166" s="2067"/>
      <c r="BG166" s="2067"/>
      <c r="BH166" s="2067"/>
      <c r="BI166" s="2067"/>
      <c r="BJ166" s="2067"/>
      <c r="BK166" s="2067"/>
    </row>
    <row r="167" spans="1:63" s="2182" customFormat="1" hidden="1" x14ac:dyDescent="0.3">
      <c r="A167" s="2067"/>
      <c r="B167" s="2150">
        <v>2</v>
      </c>
      <c r="C167" s="2179" t="s">
        <v>673</v>
      </c>
      <c r="D167" s="3660">
        <v>244612.16339869282</v>
      </c>
      <c r="E167" s="2067"/>
      <c r="G167" s="2067"/>
      <c r="H167" s="2067"/>
      <c r="I167" s="2067"/>
      <c r="J167" s="2067"/>
      <c r="K167" s="2067"/>
      <c r="L167" s="2067"/>
      <c r="M167" s="2067"/>
      <c r="N167" s="2067"/>
      <c r="O167" s="2067"/>
      <c r="P167" s="2067"/>
      <c r="Q167" s="2067"/>
      <c r="R167" s="2067"/>
      <c r="S167" s="2067"/>
      <c r="T167" s="2067"/>
      <c r="U167" s="2067"/>
      <c r="V167" s="2067"/>
      <c r="W167" s="2067"/>
      <c r="X167" s="2067"/>
      <c r="Y167" s="2067"/>
      <c r="Z167" s="2067"/>
      <c r="AA167" s="2067"/>
      <c r="AB167" s="2067"/>
      <c r="AC167" s="2067"/>
      <c r="AD167" s="2067"/>
      <c r="AE167" s="2067"/>
      <c r="AF167" s="2067"/>
      <c r="AG167" s="2067"/>
      <c r="AH167" s="2067"/>
      <c r="AI167" s="2067"/>
      <c r="AJ167" s="2067"/>
      <c r="AK167" s="2067"/>
      <c r="AL167" s="2067"/>
      <c r="AM167" s="2067"/>
      <c r="AN167" s="2067"/>
      <c r="AO167" s="2067"/>
      <c r="AP167" s="2067"/>
      <c r="AQ167" s="2067"/>
      <c r="AR167" s="2067"/>
      <c r="AS167" s="2067"/>
      <c r="AT167" s="2067"/>
      <c r="AU167" s="2067"/>
      <c r="AV167" s="2067"/>
      <c r="AW167" s="2067"/>
      <c r="AX167" s="2067"/>
      <c r="AY167" s="2067"/>
      <c r="AZ167" s="2067"/>
      <c r="BA167" s="2067"/>
      <c r="BB167" s="2067"/>
      <c r="BC167" s="2067"/>
      <c r="BD167" s="2067"/>
      <c r="BE167" s="2067"/>
      <c r="BF167" s="2067"/>
      <c r="BG167" s="2067"/>
      <c r="BH167" s="2067"/>
      <c r="BI167" s="2067"/>
      <c r="BJ167" s="2067"/>
      <c r="BK167" s="2067"/>
    </row>
    <row r="168" spans="1:63" s="2182" customFormat="1" hidden="1" x14ac:dyDescent="0.3">
      <c r="A168" s="2067"/>
      <c r="B168" s="2150">
        <v>3</v>
      </c>
      <c r="C168" s="2179" t="s">
        <v>862</v>
      </c>
      <c r="D168" s="3660">
        <v>28486.801561032284</v>
      </c>
      <c r="E168" s="2067"/>
      <c r="G168" s="2067"/>
      <c r="H168" s="2067"/>
      <c r="I168" s="2067"/>
      <c r="J168" s="2067"/>
      <c r="K168" s="2067"/>
      <c r="L168" s="2067"/>
      <c r="M168" s="2067"/>
      <c r="N168" s="2067"/>
      <c r="O168" s="2067"/>
      <c r="P168" s="2067"/>
      <c r="Q168" s="2067"/>
      <c r="R168" s="2067"/>
      <c r="S168" s="2067"/>
      <c r="T168" s="2067"/>
      <c r="U168" s="2067"/>
      <c r="V168" s="2067"/>
      <c r="W168" s="2067"/>
      <c r="X168" s="2067"/>
      <c r="Y168" s="2067"/>
      <c r="Z168" s="2067"/>
      <c r="AA168" s="2067"/>
      <c r="AB168" s="2067"/>
      <c r="AC168" s="2067"/>
      <c r="AD168" s="2067"/>
      <c r="AE168" s="2067"/>
      <c r="AF168" s="2067"/>
      <c r="AG168" s="2067"/>
      <c r="AH168" s="2067"/>
      <c r="AI168" s="2067"/>
      <c r="AJ168" s="2067"/>
      <c r="AK168" s="2067"/>
      <c r="AL168" s="2067"/>
      <c r="AM168" s="2067"/>
      <c r="AN168" s="2067"/>
      <c r="AO168" s="2067"/>
      <c r="AP168" s="2067"/>
      <c r="AQ168" s="2067"/>
      <c r="AR168" s="2067"/>
      <c r="AS168" s="2067"/>
      <c r="AT168" s="2067"/>
      <c r="AU168" s="2067"/>
      <c r="AV168" s="2067"/>
      <c r="AW168" s="2067"/>
      <c r="AX168" s="2067"/>
      <c r="AY168" s="2067"/>
      <c r="AZ168" s="2067"/>
      <c r="BA168" s="2067"/>
      <c r="BB168" s="2067"/>
      <c r="BC168" s="2067"/>
      <c r="BD168" s="2067"/>
      <c r="BE168" s="2067"/>
      <c r="BF168" s="2067"/>
      <c r="BG168" s="2067"/>
      <c r="BH168" s="2067"/>
      <c r="BI168" s="2067"/>
      <c r="BJ168" s="2067"/>
      <c r="BK168" s="2067"/>
    </row>
    <row r="169" spans="1:63" s="2182" customFormat="1" hidden="1" x14ac:dyDescent="0.3">
      <c r="A169" s="2067"/>
      <c r="B169" s="2150">
        <v>4</v>
      </c>
      <c r="C169" s="2179" t="s">
        <v>1510</v>
      </c>
      <c r="D169" s="3660">
        <v>35503.167720112928</v>
      </c>
      <c r="E169" s="2067"/>
      <c r="G169" s="2067"/>
      <c r="H169" s="2067"/>
      <c r="I169" s="2067"/>
      <c r="J169" s="2067"/>
      <c r="K169" s="2067"/>
      <c r="L169" s="2067"/>
      <c r="M169" s="2067"/>
      <c r="N169" s="2067"/>
      <c r="O169" s="2067"/>
      <c r="P169" s="2067"/>
      <c r="Q169" s="2067"/>
      <c r="R169" s="2067"/>
      <c r="S169" s="2067"/>
      <c r="T169" s="2067"/>
      <c r="U169" s="2067"/>
      <c r="V169" s="2067"/>
      <c r="W169" s="2067"/>
      <c r="X169" s="2067"/>
      <c r="Y169" s="2067"/>
      <c r="Z169" s="2067"/>
      <c r="AA169" s="2067"/>
      <c r="AB169" s="2067"/>
      <c r="AC169" s="2067"/>
      <c r="AD169" s="2067"/>
      <c r="AE169" s="2067"/>
      <c r="AF169" s="2067"/>
      <c r="AG169" s="2067"/>
      <c r="AH169" s="2067"/>
      <c r="AI169" s="2067"/>
      <c r="AJ169" s="2067"/>
      <c r="AK169" s="2067"/>
      <c r="AL169" s="2067"/>
      <c r="AM169" s="2067"/>
      <c r="AN169" s="2067"/>
      <c r="AO169" s="2067"/>
      <c r="AP169" s="2067"/>
      <c r="AQ169" s="2067"/>
      <c r="AR169" s="2067"/>
      <c r="AS169" s="2067"/>
      <c r="AT169" s="2067"/>
      <c r="AU169" s="2067"/>
      <c r="AV169" s="2067"/>
      <c r="AW169" s="2067"/>
      <c r="AX169" s="2067"/>
      <c r="AY169" s="2067"/>
      <c r="AZ169" s="2067"/>
      <c r="BA169" s="2067"/>
      <c r="BB169" s="2067"/>
      <c r="BC169" s="2067"/>
      <c r="BD169" s="2067"/>
      <c r="BE169" s="2067"/>
      <c r="BF169" s="2067"/>
      <c r="BG169" s="2067"/>
      <c r="BH169" s="2067"/>
      <c r="BI169" s="2067"/>
      <c r="BJ169" s="2067"/>
      <c r="BK169" s="2067"/>
    </row>
    <row r="170" spans="1:63" s="2182" customFormat="1" hidden="1" x14ac:dyDescent="0.3">
      <c r="A170" s="2067"/>
      <c r="B170" s="2150">
        <v>5</v>
      </c>
      <c r="C170" s="2179" t="s">
        <v>1511</v>
      </c>
      <c r="D170" s="3660">
        <v>30291.427270610024</v>
      </c>
      <c r="E170" s="2067"/>
      <c r="G170" s="2067"/>
      <c r="H170" s="2067"/>
      <c r="I170" s="2067"/>
      <c r="J170" s="2067"/>
      <c r="K170" s="2067"/>
      <c r="L170" s="2067"/>
      <c r="M170" s="2067"/>
      <c r="N170" s="2067"/>
      <c r="O170" s="2067"/>
      <c r="P170" s="2067"/>
      <c r="Q170" s="2067"/>
      <c r="R170" s="2067"/>
      <c r="S170" s="2067"/>
      <c r="T170" s="2067"/>
      <c r="U170" s="2067"/>
      <c r="V170" s="2067"/>
      <c r="W170" s="2067"/>
      <c r="X170" s="2067"/>
      <c r="Y170" s="2067"/>
      <c r="Z170" s="2067"/>
      <c r="AA170" s="2067"/>
      <c r="AB170" s="2067"/>
      <c r="AC170" s="2067"/>
      <c r="AD170" s="2067"/>
      <c r="AE170" s="2067"/>
      <c r="AF170" s="2067"/>
      <c r="AG170" s="2067"/>
      <c r="AH170" s="2067"/>
      <c r="AI170" s="2067"/>
      <c r="AJ170" s="2067"/>
      <c r="AK170" s="2067"/>
      <c r="AL170" s="2067"/>
      <c r="AM170" s="2067"/>
      <c r="AN170" s="2067"/>
      <c r="AO170" s="2067"/>
      <c r="AP170" s="2067"/>
      <c r="AQ170" s="2067"/>
      <c r="AR170" s="2067"/>
      <c r="AS170" s="2067"/>
      <c r="AT170" s="2067"/>
      <c r="AU170" s="2067"/>
      <c r="AV170" s="2067"/>
      <c r="AW170" s="2067"/>
      <c r="AX170" s="2067"/>
      <c r="AY170" s="2067"/>
      <c r="AZ170" s="2067"/>
      <c r="BA170" s="2067"/>
      <c r="BB170" s="2067"/>
      <c r="BC170" s="2067"/>
      <c r="BD170" s="2067"/>
      <c r="BE170" s="2067"/>
      <c r="BF170" s="2067"/>
      <c r="BG170" s="2067"/>
      <c r="BH170" s="2067"/>
      <c r="BI170" s="2067"/>
      <c r="BJ170" s="2067"/>
      <c r="BK170" s="2067"/>
    </row>
    <row r="171" spans="1:63" s="2182" customFormat="1" hidden="1" x14ac:dyDescent="0.3">
      <c r="A171" s="2067"/>
      <c r="B171" s="2150">
        <v>6</v>
      </c>
      <c r="C171" s="2179" t="s">
        <v>1512</v>
      </c>
      <c r="D171" s="3660">
        <v>14647.706415639943</v>
      </c>
      <c r="E171" s="2067"/>
      <c r="G171" s="2067"/>
      <c r="H171" s="2067"/>
      <c r="I171" s="2067"/>
      <c r="J171" s="2067"/>
      <c r="K171" s="2067"/>
      <c r="L171" s="2067"/>
      <c r="M171" s="2067"/>
      <c r="N171" s="2067"/>
      <c r="O171" s="2067"/>
      <c r="P171" s="2067"/>
      <c r="Q171" s="2067"/>
      <c r="R171" s="2067"/>
      <c r="S171" s="2067"/>
      <c r="T171" s="2067"/>
      <c r="U171" s="2067"/>
      <c r="V171" s="2067"/>
      <c r="W171" s="2067"/>
      <c r="X171" s="2067"/>
      <c r="Y171" s="2067"/>
      <c r="Z171" s="2067"/>
      <c r="AA171" s="2067"/>
      <c r="AB171" s="2067"/>
      <c r="AC171" s="2067"/>
      <c r="AD171" s="2067"/>
      <c r="AE171" s="2067"/>
      <c r="AF171" s="2067"/>
      <c r="AG171" s="2067"/>
      <c r="AH171" s="2067"/>
      <c r="AI171" s="2067"/>
      <c r="AJ171" s="2067"/>
      <c r="AK171" s="2067"/>
      <c r="AL171" s="2067"/>
      <c r="AM171" s="2067"/>
      <c r="AN171" s="2067"/>
      <c r="AO171" s="2067"/>
      <c r="AP171" s="2067"/>
      <c r="AQ171" s="2067"/>
      <c r="AR171" s="2067"/>
      <c r="AS171" s="2067"/>
      <c r="AT171" s="2067"/>
      <c r="AU171" s="2067"/>
      <c r="AV171" s="2067"/>
      <c r="AW171" s="2067"/>
      <c r="AX171" s="2067"/>
      <c r="AY171" s="2067"/>
      <c r="AZ171" s="2067"/>
      <c r="BA171" s="2067"/>
      <c r="BB171" s="2067"/>
      <c r="BC171" s="2067"/>
      <c r="BD171" s="2067"/>
      <c r="BE171" s="2067"/>
      <c r="BF171" s="2067"/>
      <c r="BG171" s="2067"/>
      <c r="BH171" s="2067"/>
      <c r="BI171" s="2067"/>
      <c r="BJ171" s="2067"/>
      <c r="BK171" s="2067"/>
    </row>
    <row r="172" spans="1:63" s="2182" customFormat="1" hidden="1" x14ac:dyDescent="0.3">
      <c r="A172" s="2067"/>
      <c r="B172" s="2150">
        <v>7</v>
      </c>
      <c r="C172" s="2179" t="s">
        <v>4274</v>
      </c>
      <c r="D172" s="3660">
        <v>16000.791808665217</v>
      </c>
      <c r="E172" s="2067"/>
      <c r="G172" s="2067"/>
      <c r="H172" s="2067"/>
      <c r="I172" s="2067"/>
      <c r="J172" s="2067"/>
      <c r="K172" s="2067"/>
      <c r="L172" s="2067"/>
      <c r="M172" s="2067"/>
      <c r="N172" s="2067"/>
      <c r="O172" s="2067"/>
      <c r="P172" s="2067"/>
      <c r="Q172" s="2067"/>
      <c r="R172" s="2067"/>
      <c r="S172" s="2067"/>
      <c r="T172" s="2067"/>
      <c r="U172" s="2067"/>
      <c r="V172" s="2067"/>
      <c r="W172" s="2067"/>
      <c r="X172" s="2067"/>
      <c r="Y172" s="2067"/>
      <c r="Z172" s="2067"/>
      <c r="AA172" s="2067"/>
      <c r="AB172" s="2067"/>
      <c r="AC172" s="2067"/>
      <c r="AD172" s="2067"/>
      <c r="AE172" s="2067"/>
      <c r="AF172" s="2067"/>
      <c r="AG172" s="2067"/>
      <c r="AH172" s="2067"/>
      <c r="AI172" s="2067"/>
      <c r="AJ172" s="2067"/>
      <c r="AK172" s="2067"/>
      <c r="AL172" s="2067"/>
      <c r="AM172" s="2067"/>
      <c r="AN172" s="2067"/>
      <c r="AO172" s="2067"/>
      <c r="AP172" s="2067"/>
      <c r="AQ172" s="2067"/>
      <c r="AR172" s="2067"/>
      <c r="AS172" s="2067"/>
      <c r="AT172" s="2067"/>
      <c r="AU172" s="2067"/>
      <c r="AV172" s="2067"/>
      <c r="AW172" s="2067"/>
      <c r="AX172" s="2067"/>
      <c r="AY172" s="2067"/>
      <c r="AZ172" s="2067"/>
      <c r="BA172" s="2067"/>
      <c r="BB172" s="2067"/>
      <c r="BC172" s="2067"/>
      <c r="BD172" s="2067"/>
      <c r="BE172" s="2067"/>
      <c r="BF172" s="2067"/>
      <c r="BG172" s="2067"/>
      <c r="BH172" s="2067"/>
      <c r="BI172" s="2067"/>
      <c r="BJ172" s="2067"/>
      <c r="BK172" s="2067"/>
    </row>
    <row r="173" spans="1:63" s="2182" customFormat="1" hidden="1" x14ac:dyDescent="0.3">
      <c r="A173" s="2067"/>
      <c r="B173" s="2150">
        <v>8</v>
      </c>
      <c r="C173" s="2179" t="s">
        <v>1514</v>
      </c>
      <c r="D173" s="3660">
        <v>19101.463326071171</v>
      </c>
      <c r="E173" s="2067"/>
      <c r="G173" s="2067"/>
      <c r="H173" s="2067"/>
      <c r="I173" s="2067"/>
      <c r="J173" s="2067"/>
      <c r="K173" s="2067"/>
      <c r="L173" s="2067"/>
      <c r="M173" s="2067"/>
      <c r="N173" s="2067"/>
      <c r="O173" s="2067"/>
      <c r="P173" s="2067"/>
      <c r="Q173" s="2067"/>
      <c r="R173" s="2067"/>
      <c r="S173" s="2067"/>
      <c r="T173" s="2067"/>
      <c r="U173" s="2067"/>
      <c r="V173" s="2067"/>
      <c r="W173" s="2067"/>
      <c r="X173" s="2067"/>
      <c r="Y173" s="2067"/>
      <c r="Z173" s="2067"/>
      <c r="AA173" s="2067"/>
      <c r="AB173" s="2067"/>
      <c r="AC173" s="2067"/>
      <c r="AD173" s="2067"/>
      <c r="AE173" s="2067"/>
      <c r="AF173" s="2067"/>
      <c r="AG173" s="2067"/>
      <c r="AH173" s="2067"/>
      <c r="AI173" s="2067"/>
      <c r="AJ173" s="2067"/>
      <c r="AK173" s="2067"/>
      <c r="AL173" s="2067"/>
      <c r="AM173" s="2067"/>
      <c r="AN173" s="2067"/>
      <c r="AO173" s="2067"/>
      <c r="AP173" s="2067"/>
      <c r="AQ173" s="2067"/>
      <c r="AR173" s="2067"/>
      <c r="AS173" s="2067"/>
      <c r="AT173" s="2067"/>
      <c r="AU173" s="2067"/>
      <c r="AV173" s="2067"/>
      <c r="AW173" s="2067"/>
      <c r="AX173" s="2067"/>
      <c r="AY173" s="2067"/>
      <c r="AZ173" s="2067"/>
      <c r="BA173" s="2067"/>
      <c r="BB173" s="2067"/>
      <c r="BC173" s="2067"/>
      <c r="BD173" s="2067"/>
      <c r="BE173" s="2067"/>
      <c r="BF173" s="2067"/>
      <c r="BG173" s="2067"/>
      <c r="BH173" s="2067"/>
      <c r="BI173" s="2067"/>
      <c r="BJ173" s="2067"/>
      <c r="BK173" s="2067"/>
    </row>
    <row r="174" spans="1:63" s="2182" customFormat="1" hidden="1" x14ac:dyDescent="0.3">
      <c r="A174" s="2067"/>
      <c r="B174" s="2150">
        <v>9</v>
      </c>
      <c r="C174" s="2179" t="s">
        <v>1405</v>
      </c>
      <c r="D174" s="3660">
        <v>68184.193826883231</v>
      </c>
      <c r="E174" s="2067"/>
      <c r="G174" s="2067"/>
      <c r="H174" s="2067"/>
      <c r="I174" s="2067"/>
      <c r="J174" s="2067"/>
      <c r="K174" s="2067"/>
      <c r="L174" s="2067"/>
      <c r="M174" s="2067"/>
      <c r="N174" s="2067"/>
      <c r="O174" s="2067"/>
      <c r="P174" s="2067"/>
      <c r="Q174" s="2067"/>
      <c r="R174" s="2067"/>
      <c r="S174" s="2067"/>
      <c r="T174" s="2067"/>
      <c r="U174" s="2067"/>
      <c r="V174" s="2067"/>
      <c r="W174" s="2067"/>
      <c r="X174" s="2067"/>
      <c r="Y174" s="2067"/>
      <c r="Z174" s="2067"/>
      <c r="AA174" s="2067"/>
      <c r="AB174" s="2067"/>
      <c r="AC174" s="2067"/>
      <c r="AD174" s="2067"/>
      <c r="AE174" s="2067"/>
      <c r="AF174" s="2067"/>
      <c r="AG174" s="2067"/>
      <c r="AH174" s="2067"/>
      <c r="AI174" s="2067"/>
      <c r="AJ174" s="2067"/>
      <c r="AK174" s="2067"/>
      <c r="AL174" s="2067"/>
      <c r="AM174" s="2067"/>
      <c r="AN174" s="2067"/>
      <c r="AO174" s="2067"/>
      <c r="AP174" s="2067"/>
      <c r="AQ174" s="2067"/>
      <c r="AR174" s="2067"/>
      <c r="AS174" s="2067"/>
      <c r="AT174" s="2067"/>
      <c r="AU174" s="2067"/>
      <c r="AV174" s="2067"/>
      <c r="AW174" s="2067"/>
      <c r="AX174" s="2067"/>
      <c r="AY174" s="2067"/>
      <c r="AZ174" s="2067"/>
      <c r="BA174" s="2067"/>
      <c r="BB174" s="2067"/>
      <c r="BC174" s="2067"/>
      <c r="BD174" s="2067"/>
      <c r="BE174" s="2067"/>
      <c r="BF174" s="2067"/>
      <c r="BG174" s="2067"/>
      <c r="BH174" s="2067"/>
      <c r="BI174" s="2067"/>
      <c r="BJ174" s="2067"/>
      <c r="BK174" s="2067"/>
    </row>
    <row r="175" spans="1:63" s="2182" customFormat="1" hidden="1" x14ac:dyDescent="0.3">
      <c r="A175" s="2067"/>
      <c r="B175" s="2150">
        <v>10</v>
      </c>
      <c r="C175" s="2179" t="s">
        <v>262</v>
      </c>
      <c r="D175" s="3660">
        <v>2561.0842411038493</v>
      </c>
      <c r="E175" s="2067"/>
      <c r="G175" s="2067"/>
      <c r="H175" s="2067"/>
      <c r="I175" s="2067"/>
      <c r="J175" s="2067"/>
      <c r="K175" s="2067"/>
      <c r="L175" s="2067"/>
      <c r="M175" s="2067"/>
      <c r="N175" s="2067"/>
      <c r="O175" s="2067"/>
      <c r="P175" s="2067"/>
      <c r="Q175" s="2067"/>
      <c r="R175" s="2067"/>
      <c r="S175" s="2067"/>
      <c r="T175" s="2067"/>
      <c r="U175" s="2067"/>
      <c r="V175" s="2067"/>
      <c r="W175" s="2067"/>
      <c r="X175" s="2067"/>
      <c r="Y175" s="2067"/>
      <c r="Z175" s="2067"/>
      <c r="AA175" s="2067"/>
      <c r="AB175" s="2067"/>
      <c r="AC175" s="2067"/>
      <c r="AD175" s="2067"/>
      <c r="AE175" s="2067"/>
      <c r="AF175" s="2067"/>
      <c r="AG175" s="2067"/>
      <c r="AH175" s="2067"/>
      <c r="AI175" s="2067"/>
      <c r="AJ175" s="2067"/>
      <c r="AK175" s="2067"/>
      <c r="AL175" s="2067"/>
      <c r="AM175" s="2067"/>
      <c r="AN175" s="2067"/>
      <c r="AO175" s="2067"/>
      <c r="AP175" s="2067"/>
      <c r="AQ175" s="2067"/>
      <c r="AR175" s="2067"/>
      <c r="AS175" s="2067"/>
      <c r="AT175" s="2067"/>
      <c r="AU175" s="2067"/>
      <c r="AV175" s="2067"/>
      <c r="AW175" s="2067"/>
      <c r="AX175" s="2067"/>
      <c r="AY175" s="2067"/>
      <c r="AZ175" s="2067"/>
      <c r="BA175" s="2067"/>
      <c r="BB175" s="2067"/>
      <c r="BC175" s="2067"/>
      <c r="BD175" s="2067"/>
      <c r="BE175" s="2067"/>
      <c r="BF175" s="2067"/>
      <c r="BG175" s="2067"/>
      <c r="BH175" s="2067"/>
      <c r="BI175" s="2067"/>
      <c r="BJ175" s="2067"/>
      <c r="BK175" s="2067"/>
    </row>
    <row r="176" spans="1:63" s="2182" customFormat="1" hidden="1" x14ac:dyDescent="0.3">
      <c r="A176" s="2067"/>
      <c r="B176" s="2150">
        <v>11</v>
      </c>
      <c r="C176" s="2179" t="s">
        <v>677</v>
      </c>
      <c r="D176" s="3660">
        <v>2712.8889215028425</v>
      </c>
      <c r="E176" s="2067"/>
      <c r="G176" s="2067"/>
      <c r="H176" s="2067"/>
      <c r="I176" s="2067"/>
      <c r="J176" s="2067"/>
      <c r="K176" s="2067"/>
      <c r="L176" s="2067"/>
      <c r="M176" s="2067"/>
      <c r="N176" s="2067"/>
      <c r="O176" s="2067"/>
      <c r="P176" s="2067"/>
      <c r="Q176" s="2067"/>
      <c r="R176" s="2067"/>
      <c r="S176" s="2067"/>
      <c r="T176" s="2067"/>
      <c r="U176" s="2067"/>
      <c r="V176" s="2067"/>
      <c r="W176" s="2067"/>
      <c r="X176" s="2067"/>
      <c r="Y176" s="2067"/>
      <c r="Z176" s="2067"/>
      <c r="AA176" s="2067"/>
      <c r="AB176" s="2067"/>
      <c r="AC176" s="2067"/>
      <c r="AD176" s="2067"/>
      <c r="AE176" s="2067"/>
      <c r="AF176" s="2067"/>
      <c r="AG176" s="2067"/>
      <c r="AH176" s="2067"/>
      <c r="AI176" s="2067"/>
      <c r="AJ176" s="2067"/>
      <c r="AK176" s="2067"/>
      <c r="AL176" s="2067"/>
      <c r="AM176" s="2067"/>
      <c r="AN176" s="2067"/>
      <c r="AO176" s="2067"/>
      <c r="AP176" s="2067"/>
      <c r="AQ176" s="2067"/>
      <c r="AR176" s="2067"/>
      <c r="AS176" s="2067"/>
      <c r="AT176" s="2067"/>
      <c r="AU176" s="2067"/>
      <c r="AV176" s="2067"/>
      <c r="AW176" s="2067"/>
      <c r="AX176" s="2067"/>
      <c r="AY176" s="2067"/>
      <c r="AZ176" s="2067"/>
      <c r="BA176" s="2067"/>
      <c r="BB176" s="2067"/>
      <c r="BC176" s="2067"/>
      <c r="BD176" s="2067"/>
      <c r="BE176" s="2067"/>
      <c r="BF176" s="2067"/>
      <c r="BG176" s="2067"/>
      <c r="BH176" s="2067"/>
      <c r="BI176" s="2067"/>
      <c r="BJ176" s="2067"/>
      <c r="BK176" s="2067"/>
    </row>
    <row r="177" spans="1:63" s="2182" customFormat="1" hidden="1" x14ac:dyDescent="0.3">
      <c r="A177" s="2067"/>
      <c r="B177" s="2150">
        <v>12</v>
      </c>
      <c r="C177" s="2179" t="s">
        <v>697</v>
      </c>
      <c r="D177" s="3660">
        <v>29179.293391430649</v>
      </c>
      <c r="E177" s="2067"/>
      <c r="G177" s="2067"/>
      <c r="H177" s="2067"/>
      <c r="I177" s="2067"/>
      <c r="J177" s="2067"/>
      <c r="K177" s="2067"/>
      <c r="L177" s="2067"/>
      <c r="M177" s="2067"/>
      <c r="N177" s="2067"/>
      <c r="O177" s="2067"/>
      <c r="P177" s="2067"/>
      <c r="Q177" s="2067"/>
      <c r="R177" s="2067"/>
      <c r="S177" s="2067"/>
      <c r="T177" s="2067"/>
      <c r="U177" s="2067"/>
      <c r="V177" s="2067"/>
      <c r="W177" s="2067"/>
      <c r="X177" s="2067"/>
      <c r="Y177" s="2067"/>
      <c r="Z177" s="2067"/>
      <c r="AA177" s="2067"/>
      <c r="AB177" s="2067"/>
      <c r="AC177" s="2067"/>
      <c r="AD177" s="2067"/>
      <c r="AE177" s="2067"/>
      <c r="AF177" s="2067"/>
      <c r="AG177" s="2067"/>
      <c r="AH177" s="2067"/>
      <c r="AI177" s="2067"/>
      <c r="AJ177" s="2067"/>
      <c r="AK177" s="2067"/>
      <c r="AL177" s="2067"/>
      <c r="AM177" s="2067"/>
      <c r="AN177" s="2067"/>
      <c r="AO177" s="2067"/>
      <c r="AP177" s="2067"/>
      <c r="AQ177" s="2067"/>
      <c r="AR177" s="2067"/>
      <c r="AS177" s="2067"/>
      <c r="AT177" s="2067"/>
      <c r="AU177" s="2067"/>
      <c r="AV177" s="2067"/>
      <c r="AW177" s="2067"/>
      <c r="AX177" s="2067"/>
      <c r="AY177" s="2067"/>
      <c r="AZ177" s="2067"/>
      <c r="BA177" s="2067"/>
      <c r="BB177" s="2067"/>
      <c r="BC177" s="2067"/>
      <c r="BD177" s="2067"/>
      <c r="BE177" s="2067"/>
      <c r="BF177" s="2067"/>
      <c r="BG177" s="2067"/>
      <c r="BH177" s="2067"/>
      <c r="BI177" s="2067"/>
      <c r="BJ177" s="2067"/>
      <c r="BK177" s="2067"/>
    </row>
    <row r="178" spans="1:63" s="2182" customFormat="1" hidden="1" x14ac:dyDescent="0.3">
      <c r="A178" s="2067"/>
      <c r="B178" s="2150">
        <v>13</v>
      </c>
      <c r="C178" s="2179" t="s">
        <v>1515</v>
      </c>
      <c r="D178" s="3660">
        <v>60814.563543936099</v>
      </c>
      <c r="E178" s="2067"/>
      <c r="G178" s="2067"/>
      <c r="H178" s="2067"/>
      <c r="I178" s="2067"/>
      <c r="J178" s="2067"/>
      <c r="K178" s="2067"/>
      <c r="L178" s="2067"/>
      <c r="M178" s="2067"/>
      <c r="N178" s="2067"/>
      <c r="O178" s="2067"/>
      <c r="P178" s="2067"/>
      <c r="Q178" s="2067"/>
      <c r="R178" s="2067"/>
      <c r="S178" s="2067"/>
      <c r="T178" s="2067"/>
      <c r="U178" s="2067"/>
      <c r="V178" s="2067"/>
      <c r="W178" s="2067"/>
      <c r="X178" s="2067"/>
      <c r="Y178" s="2067"/>
      <c r="Z178" s="2067"/>
      <c r="AA178" s="2067"/>
      <c r="AB178" s="2067"/>
      <c r="AC178" s="2067"/>
      <c r="AD178" s="2067"/>
      <c r="AE178" s="2067"/>
      <c r="AF178" s="2067"/>
      <c r="AG178" s="2067"/>
      <c r="AH178" s="2067"/>
      <c r="AI178" s="2067"/>
      <c r="AJ178" s="2067"/>
      <c r="AK178" s="2067"/>
      <c r="AL178" s="2067"/>
      <c r="AM178" s="2067"/>
      <c r="AN178" s="2067"/>
      <c r="AO178" s="2067"/>
      <c r="AP178" s="2067"/>
      <c r="AQ178" s="2067"/>
      <c r="AR178" s="2067"/>
      <c r="AS178" s="2067"/>
      <c r="AT178" s="2067"/>
      <c r="AU178" s="2067"/>
      <c r="AV178" s="2067"/>
      <c r="AW178" s="2067"/>
      <c r="AX178" s="2067"/>
      <c r="AY178" s="2067"/>
      <c r="AZ178" s="2067"/>
      <c r="BA178" s="2067"/>
      <c r="BB178" s="2067"/>
      <c r="BC178" s="2067"/>
      <c r="BD178" s="2067"/>
      <c r="BE178" s="2067"/>
      <c r="BF178" s="2067"/>
      <c r="BG178" s="2067"/>
      <c r="BH178" s="2067"/>
      <c r="BI178" s="2067"/>
      <c r="BJ178" s="2067"/>
      <c r="BK178" s="2067"/>
    </row>
    <row r="179" spans="1:63" s="2182" customFormat="1" hidden="1" x14ac:dyDescent="0.3">
      <c r="A179" s="2067"/>
      <c r="B179" s="2150">
        <v>14</v>
      </c>
      <c r="C179" s="2179" t="s">
        <v>1516</v>
      </c>
      <c r="D179" s="3660">
        <v>30193.944807552652</v>
      </c>
      <c r="E179" s="2067"/>
      <c r="G179" s="2067"/>
      <c r="H179" s="2067"/>
      <c r="I179" s="2067"/>
      <c r="J179" s="2067"/>
      <c r="K179" s="2067"/>
      <c r="L179" s="2067"/>
      <c r="M179" s="2067"/>
      <c r="N179" s="2067"/>
      <c r="O179" s="2067"/>
      <c r="P179" s="2067"/>
      <c r="Q179" s="2067"/>
      <c r="R179" s="2067"/>
      <c r="S179" s="2067"/>
      <c r="T179" s="2067"/>
      <c r="U179" s="2067"/>
      <c r="V179" s="2067"/>
      <c r="W179" s="2067"/>
      <c r="X179" s="2067"/>
      <c r="Y179" s="2067"/>
      <c r="Z179" s="2067"/>
      <c r="AA179" s="2067"/>
      <c r="AB179" s="2067"/>
      <c r="AC179" s="2067"/>
      <c r="AD179" s="2067"/>
      <c r="AE179" s="2067"/>
      <c r="AF179" s="2067"/>
      <c r="AG179" s="2067"/>
      <c r="AH179" s="2067"/>
      <c r="AI179" s="2067"/>
      <c r="AJ179" s="2067"/>
      <c r="AK179" s="2067"/>
      <c r="AL179" s="2067"/>
      <c r="AM179" s="2067"/>
      <c r="AN179" s="2067"/>
      <c r="AO179" s="2067"/>
      <c r="AP179" s="2067"/>
      <c r="AQ179" s="2067"/>
      <c r="AR179" s="2067"/>
      <c r="AS179" s="2067"/>
      <c r="AT179" s="2067"/>
      <c r="AU179" s="2067"/>
      <c r="AV179" s="2067"/>
      <c r="AW179" s="2067"/>
      <c r="AX179" s="2067"/>
      <c r="AY179" s="2067"/>
      <c r="AZ179" s="2067"/>
      <c r="BA179" s="2067"/>
      <c r="BB179" s="2067"/>
      <c r="BC179" s="2067"/>
      <c r="BD179" s="2067"/>
      <c r="BE179" s="2067"/>
      <c r="BF179" s="2067"/>
      <c r="BG179" s="2067"/>
      <c r="BH179" s="2067"/>
      <c r="BI179" s="2067"/>
      <c r="BJ179" s="2067"/>
      <c r="BK179" s="2067"/>
    </row>
    <row r="180" spans="1:63" s="2182" customFormat="1" hidden="1" x14ac:dyDescent="0.3">
      <c r="A180" s="2067"/>
      <c r="B180" s="2150">
        <v>15</v>
      </c>
      <c r="C180" s="2179" t="s">
        <v>1517</v>
      </c>
      <c r="D180" s="3660">
        <v>64105.156136528691</v>
      </c>
      <c r="E180" s="2067"/>
      <c r="G180" s="2067"/>
      <c r="H180" s="2067"/>
      <c r="I180" s="2067"/>
      <c r="J180" s="2067"/>
      <c r="K180" s="2067"/>
      <c r="L180" s="2067"/>
      <c r="M180" s="2067"/>
      <c r="N180" s="2067"/>
      <c r="O180" s="2067"/>
      <c r="P180" s="2067"/>
      <c r="Q180" s="2067"/>
      <c r="R180" s="2067"/>
      <c r="S180" s="2067"/>
      <c r="T180" s="2067"/>
      <c r="U180" s="2067"/>
      <c r="V180" s="2067"/>
      <c r="W180" s="2067"/>
      <c r="X180" s="2067"/>
      <c r="Y180" s="2067"/>
      <c r="Z180" s="2067"/>
      <c r="AA180" s="2067"/>
      <c r="AB180" s="2067"/>
      <c r="AC180" s="2067"/>
      <c r="AD180" s="2067"/>
      <c r="AE180" s="2067"/>
      <c r="AF180" s="2067"/>
      <c r="AG180" s="2067"/>
      <c r="AH180" s="2067"/>
      <c r="AI180" s="2067"/>
      <c r="AJ180" s="2067"/>
      <c r="AK180" s="2067"/>
      <c r="AL180" s="2067"/>
      <c r="AM180" s="2067"/>
      <c r="AN180" s="2067"/>
      <c r="AO180" s="2067"/>
      <c r="AP180" s="2067"/>
      <c r="AQ180" s="2067"/>
      <c r="AR180" s="2067"/>
      <c r="AS180" s="2067"/>
      <c r="AT180" s="2067"/>
      <c r="AU180" s="2067"/>
      <c r="AV180" s="2067"/>
      <c r="AW180" s="2067"/>
      <c r="AX180" s="2067"/>
      <c r="AY180" s="2067"/>
      <c r="AZ180" s="2067"/>
      <c r="BA180" s="2067"/>
      <c r="BB180" s="2067"/>
      <c r="BC180" s="2067"/>
      <c r="BD180" s="2067"/>
      <c r="BE180" s="2067"/>
      <c r="BF180" s="2067"/>
      <c r="BG180" s="2067"/>
      <c r="BH180" s="2067"/>
      <c r="BI180" s="2067"/>
      <c r="BJ180" s="2067"/>
      <c r="BK180" s="2067"/>
    </row>
    <row r="181" spans="1:63" s="2182" customFormat="1" hidden="1" x14ac:dyDescent="0.3">
      <c r="A181" s="2067"/>
      <c r="B181" s="2150">
        <v>16</v>
      </c>
      <c r="C181" s="2179" t="s">
        <v>1426</v>
      </c>
      <c r="D181" s="3660">
        <v>19247.156862745102</v>
      </c>
      <c r="E181" s="2067"/>
      <c r="G181" s="2067"/>
      <c r="H181" s="2067"/>
      <c r="I181" s="2067"/>
      <c r="J181" s="2067"/>
      <c r="K181" s="2067"/>
      <c r="L181" s="2067"/>
      <c r="M181" s="2067"/>
      <c r="N181" s="2067"/>
      <c r="O181" s="2067"/>
      <c r="P181" s="2067"/>
      <c r="Q181" s="2067"/>
      <c r="R181" s="2067"/>
      <c r="S181" s="2067"/>
      <c r="T181" s="2067"/>
      <c r="U181" s="2067"/>
      <c r="V181" s="2067"/>
      <c r="W181" s="2067"/>
      <c r="X181" s="2067"/>
      <c r="Y181" s="2067"/>
      <c r="Z181" s="2067"/>
      <c r="AA181" s="2067"/>
      <c r="AB181" s="2067"/>
      <c r="AC181" s="2067"/>
      <c r="AD181" s="2067"/>
      <c r="AE181" s="2067"/>
      <c r="AF181" s="2067"/>
      <c r="AG181" s="2067"/>
      <c r="AH181" s="2067"/>
      <c r="AI181" s="2067"/>
      <c r="AJ181" s="2067"/>
      <c r="AK181" s="2067"/>
      <c r="AL181" s="2067"/>
      <c r="AM181" s="2067"/>
      <c r="AN181" s="2067"/>
      <c r="AO181" s="2067"/>
      <c r="AP181" s="2067"/>
      <c r="AQ181" s="2067"/>
      <c r="AR181" s="2067"/>
      <c r="AS181" s="2067"/>
      <c r="AT181" s="2067"/>
      <c r="AU181" s="2067"/>
      <c r="AV181" s="2067"/>
      <c r="AW181" s="2067"/>
      <c r="AX181" s="2067"/>
      <c r="AY181" s="2067"/>
      <c r="AZ181" s="2067"/>
      <c r="BA181" s="2067"/>
      <c r="BB181" s="2067"/>
      <c r="BC181" s="2067"/>
      <c r="BD181" s="2067"/>
      <c r="BE181" s="2067"/>
      <c r="BF181" s="2067"/>
      <c r="BG181" s="2067"/>
      <c r="BH181" s="2067"/>
      <c r="BI181" s="2067"/>
      <c r="BJ181" s="2067"/>
      <c r="BK181" s="2067"/>
    </row>
    <row r="182" spans="1:63" s="2182" customFormat="1" hidden="1" x14ac:dyDescent="0.3">
      <c r="A182" s="2067"/>
      <c r="B182" s="2150">
        <v>17</v>
      </c>
      <c r="C182" s="2179" t="s">
        <v>1407</v>
      </c>
      <c r="D182" s="3660">
        <v>46079.00468498408</v>
      </c>
      <c r="E182" s="2067"/>
      <c r="G182" s="2067"/>
      <c r="H182" s="2067"/>
      <c r="I182" s="2067"/>
      <c r="J182" s="2067"/>
      <c r="K182" s="2067"/>
      <c r="L182" s="2067"/>
      <c r="M182" s="2067"/>
      <c r="N182" s="2067"/>
      <c r="O182" s="2067"/>
      <c r="P182" s="2067"/>
      <c r="Q182" s="2067"/>
      <c r="R182" s="2067"/>
      <c r="S182" s="2067"/>
      <c r="T182" s="2067"/>
      <c r="U182" s="2067"/>
      <c r="V182" s="2067"/>
      <c r="W182" s="2067"/>
      <c r="X182" s="2067"/>
      <c r="Y182" s="2067"/>
      <c r="Z182" s="2067"/>
      <c r="AA182" s="2067"/>
      <c r="AB182" s="2067"/>
      <c r="AC182" s="2067"/>
      <c r="AD182" s="2067"/>
      <c r="AE182" s="2067"/>
      <c r="AF182" s="2067"/>
      <c r="AG182" s="2067"/>
      <c r="AH182" s="2067"/>
      <c r="AI182" s="2067"/>
      <c r="AJ182" s="2067"/>
      <c r="AK182" s="2067"/>
      <c r="AL182" s="2067"/>
      <c r="AM182" s="2067"/>
      <c r="AN182" s="2067"/>
      <c r="AO182" s="2067"/>
      <c r="AP182" s="2067"/>
      <c r="AQ182" s="2067"/>
      <c r="AR182" s="2067"/>
      <c r="AS182" s="2067"/>
      <c r="AT182" s="2067"/>
      <c r="AU182" s="2067"/>
      <c r="AV182" s="2067"/>
      <c r="AW182" s="2067"/>
      <c r="AX182" s="2067"/>
      <c r="AY182" s="2067"/>
      <c r="AZ182" s="2067"/>
      <c r="BA182" s="2067"/>
      <c r="BB182" s="2067"/>
      <c r="BC182" s="2067"/>
      <c r="BD182" s="2067"/>
      <c r="BE182" s="2067"/>
      <c r="BF182" s="2067"/>
      <c r="BG182" s="2067"/>
      <c r="BH182" s="2067"/>
      <c r="BI182" s="2067"/>
      <c r="BJ182" s="2067"/>
      <c r="BK182" s="2067"/>
    </row>
    <row r="183" spans="1:63" s="2182" customFormat="1" hidden="1" x14ac:dyDescent="0.3">
      <c r="A183" s="2067"/>
      <c r="B183" s="2150">
        <v>18</v>
      </c>
      <c r="C183" s="2179" t="s">
        <v>265</v>
      </c>
      <c r="D183" s="3660">
        <v>44541.636165577343</v>
      </c>
      <c r="E183" s="2067"/>
      <c r="G183" s="2067"/>
      <c r="H183" s="2067"/>
      <c r="I183" s="2067"/>
      <c r="J183" s="2067"/>
      <c r="K183" s="2067"/>
      <c r="L183" s="2067"/>
      <c r="M183" s="2067"/>
      <c r="N183" s="2067"/>
      <c r="O183" s="2067"/>
      <c r="P183" s="2067"/>
      <c r="Q183" s="2067"/>
      <c r="R183" s="2067"/>
      <c r="S183" s="2067"/>
      <c r="T183" s="2067"/>
      <c r="U183" s="2067"/>
      <c r="V183" s="2067"/>
      <c r="W183" s="2067"/>
      <c r="X183" s="2067"/>
      <c r="Y183" s="2067"/>
      <c r="Z183" s="2067"/>
      <c r="AA183" s="2067"/>
      <c r="AB183" s="2067"/>
      <c r="AC183" s="2067"/>
      <c r="AD183" s="2067"/>
      <c r="AE183" s="2067"/>
      <c r="AF183" s="2067"/>
      <c r="AG183" s="2067"/>
      <c r="AH183" s="2067"/>
      <c r="AI183" s="2067"/>
      <c r="AJ183" s="2067"/>
      <c r="AK183" s="2067"/>
      <c r="AL183" s="2067"/>
      <c r="AM183" s="2067"/>
      <c r="AN183" s="2067"/>
      <c r="AO183" s="2067"/>
      <c r="AP183" s="2067"/>
      <c r="AQ183" s="2067"/>
      <c r="AR183" s="2067"/>
      <c r="AS183" s="2067"/>
      <c r="AT183" s="2067"/>
      <c r="AU183" s="2067"/>
      <c r="AV183" s="2067"/>
      <c r="AW183" s="2067"/>
      <c r="AX183" s="2067"/>
      <c r="AY183" s="2067"/>
      <c r="AZ183" s="2067"/>
      <c r="BA183" s="2067"/>
      <c r="BB183" s="2067"/>
      <c r="BC183" s="2067"/>
      <c r="BD183" s="2067"/>
      <c r="BE183" s="2067"/>
      <c r="BF183" s="2067"/>
      <c r="BG183" s="2067"/>
      <c r="BH183" s="2067"/>
      <c r="BI183" s="2067"/>
      <c r="BJ183" s="2067"/>
      <c r="BK183" s="2067"/>
    </row>
    <row r="184" spans="1:63" s="2182" customFormat="1" hidden="1" x14ac:dyDescent="0.3">
      <c r="A184" s="2067"/>
      <c r="B184" s="2150">
        <v>19</v>
      </c>
      <c r="C184" s="2179" t="s">
        <v>680</v>
      </c>
      <c r="D184" s="3660">
        <v>39982.559358958257</v>
      </c>
      <c r="E184" s="2067"/>
      <c r="G184" s="2067"/>
      <c r="H184" s="2067"/>
      <c r="I184" s="2067"/>
      <c r="J184" s="2067"/>
      <c r="K184" s="2067"/>
      <c r="L184" s="2067"/>
      <c r="M184" s="2067"/>
      <c r="N184" s="2067"/>
      <c r="O184" s="2067"/>
      <c r="P184" s="2067"/>
      <c r="Q184" s="2067"/>
      <c r="R184" s="2067"/>
      <c r="S184" s="2067"/>
      <c r="T184" s="2067"/>
      <c r="U184" s="2067"/>
      <c r="V184" s="2067"/>
      <c r="W184" s="2067"/>
      <c r="X184" s="2067"/>
      <c r="Y184" s="2067"/>
      <c r="Z184" s="2067"/>
      <c r="AA184" s="2067"/>
      <c r="AB184" s="2067"/>
      <c r="AC184" s="2067"/>
      <c r="AD184" s="2067"/>
      <c r="AE184" s="2067"/>
      <c r="AF184" s="2067"/>
      <c r="AG184" s="2067"/>
      <c r="AH184" s="2067"/>
      <c r="AI184" s="2067"/>
      <c r="AJ184" s="2067"/>
      <c r="AK184" s="2067"/>
      <c r="AL184" s="2067"/>
      <c r="AM184" s="2067"/>
      <c r="AN184" s="2067"/>
      <c r="AO184" s="2067"/>
      <c r="AP184" s="2067"/>
      <c r="AQ184" s="2067"/>
      <c r="AR184" s="2067"/>
      <c r="AS184" s="2067"/>
      <c r="AT184" s="2067"/>
      <c r="AU184" s="2067"/>
      <c r="AV184" s="2067"/>
      <c r="AW184" s="2067"/>
      <c r="AX184" s="2067"/>
      <c r="AY184" s="2067"/>
      <c r="AZ184" s="2067"/>
      <c r="BA184" s="2067"/>
      <c r="BB184" s="2067"/>
      <c r="BC184" s="2067"/>
      <c r="BD184" s="2067"/>
      <c r="BE184" s="2067"/>
      <c r="BF184" s="2067"/>
      <c r="BG184" s="2067"/>
      <c r="BH184" s="2067"/>
      <c r="BI184" s="2067"/>
      <c r="BJ184" s="2067"/>
      <c r="BK184" s="2067"/>
    </row>
    <row r="185" spans="1:63" s="2182" customFormat="1" hidden="1" x14ac:dyDescent="0.3">
      <c r="A185" s="2067"/>
      <c r="B185" s="2150">
        <v>20</v>
      </c>
      <c r="C185" s="2179" t="s">
        <v>1408</v>
      </c>
      <c r="D185" s="3660">
        <v>101478.85875831339</v>
      </c>
      <c r="E185" s="2067"/>
      <c r="G185" s="2067"/>
      <c r="H185" s="2067"/>
      <c r="I185" s="2067"/>
      <c r="J185" s="2067"/>
      <c r="K185" s="2067"/>
      <c r="L185" s="2067"/>
      <c r="M185" s="2067"/>
      <c r="N185" s="2067"/>
      <c r="O185" s="2067"/>
      <c r="P185" s="2067"/>
      <c r="Q185" s="2067"/>
      <c r="R185" s="2067"/>
      <c r="S185" s="2067"/>
      <c r="T185" s="2067"/>
      <c r="U185" s="2067"/>
      <c r="V185" s="2067"/>
      <c r="W185" s="2067"/>
      <c r="X185" s="2067"/>
      <c r="Y185" s="2067"/>
      <c r="Z185" s="2067"/>
      <c r="AA185" s="2067"/>
      <c r="AB185" s="2067"/>
      <c r="AC185" s="2067"/>
      <c r="AD185" s="2067"/>
      <c r="AE185" s="2067"/>
      <c r="AF185" s="2067"/>
      <c r="AG185" s="2067"/>
      <c r="AH185" s="2067"/>
      <c r="AI185" s="2067"/>
      <c r="AJ185" s="2067"/>
      <c r="AK185" s="2067"/>
      <c r="AL185" s="2067"/>
      <c r="AM185" s="2067"/>
      <c r="AN185" s="2067"/>
      <c r="AO185" s="2067"/>
      <c r="AP185" s="2067"/>
      <c r="AQ185" s="2067"/>
      <c r="AR185" s="2067"/>
      <c r="AS185" s="2067"/>
      <c r="AT185" s="2067"/>
      <c r="AU185" s="2067"/>
      <c r="AV185" s="2067"/>
      <c r="AW185" s="2067"/>
      <c r="AX185" s="2067"/>
      <c r="AY185" s="2067"/>
      <c r="AZ185" s="2067"/>
      <c r="BA185" s="2067"/>
      <c r="BB185" s="2067"/>
      <c r="BC185" s="2067"/>
      <c r="BD185" s="2067"/>
      <c r="BE185" s="2067"/>
      <c r="BF185" s="2067"/>
      <c r="BG185" s="2067"/>
      <c r="BH185" s="2067"/>
      <c r="BI185" s="2067"/>
      <c r="BJ185" s="2067"/>
      <c r="BK185" s="2067"/>
    </row>
    <row r="186" spans="1:63" s="2182" customFormat="1" hidden="1" x14ac:dyDescent="0.3">
      <c r="A186" s="2067"/>
      <c r="B186" s="2150">
        <v>21</v>
      </c>
      <c r="C186" s="2179" t="s">
        <v>1409</v>
      </c>
      <c r="D186" s="3660">
        <v>89095.222432206356</v>
      </c>
      <c r="E186" s="2067"/>
      <c r="G186" s="2067"/>
      <c r="H186" s="2067"/>
      <c r="I186" s="2067"/>
      <c r="J186" s="2067"/>
      <c r="K186" s="2067"/>
      <c r="L186" s="2067"/>
      <c r="M186" s="2067"/>
      <c r="N186" s="2067"/>
      <c r="O186" s="2067"/>
      <c r="P186" s="2067"/>
      <c r="Q186" s="2067"/>
      <c r="R186" s="2067"/>
      <c r="S186" s="2067"/>
      <c r="T186" s="2067"/>
      <c r="U186" s="2067"/>
      <c r="V186" s="2067"/>
      <c r="W186" s="2067"/>
      <c r="X186" s="2067"/>
      <c r="Y186" s="2067"/>
      <c r="Z186" s="2067"/>
      <c r="AA186" s="2067"/>
      <c r="AB186" s="2067"/>
      <c r="AC186" s="2067"/>
      <c r="AD186" s="2067"/>
      <c r="AE186" s="2067"/>
      <c r="AF186" s="2067"/>
      <c r="AG186" s="2067"/>
      <c r="AH186" s="2067"/>
      <c r="AI186" s="2067"/>
      <c r="AJ186" s="2067"/>
      <c r="AK186" s="2067"/>
      <c r="AL186" s="2067"/>
      <c r="AM186" s="2067"/>
      <c r="AN186" s="2067"/>
      <c r="AO186" s="2067"/>
      <c r="AP186" s="2067"/>
      <c r="AQ186" s="2067"/>
      <c r="AR186" s="2067"/>
      <c r="AS186" s="2067"/>
      <c r="AT186" s="2067"/>
      <c r="AU186" s="2067"/>
      <c r="AV186" s="2067"/>
      <c r="AW186" s="2067"/>
      <c r="AX186" s="2067"/>
      <c r="AY186" s="2067"/>
      <c r="AZ186" s="2067"/>
      <c r="BA186" s="2067"/>
      <c r="BB186" s="2067"/>
      <c r="BC186" s="2067"/>
      <c r="BD186" s="2067"/>
      <c r="BE186" s="2067"/>
      <c r="BF186" s="2067"/>
      <c r="BG186" s="2067"/>
      <c r="BH186" s="2067"/>
      <c r="BI186" s="2067"/>
      <c r="BJ186" s="2067"/>
      <c r="BK186" s="2067"/>
    </row>
    <row r="187" spans="1:63" s="2182" customFormat="1" hidden="1" x14ac:dyDescent="0.3">
      <c r="A187" s="2067"/>
      <c r="B187" s="2150">
        <v>22</v>
      </c>
      <c r="C187" s="2179" t="s">
        <v>682</v>
      </c>
      <c r="D187" s="3660">
        <v>20500</v>
      </c>
      <c r="E187" s="3661">
        <v>744051.30106020567</v>
      </c>
      <c r="G187" s="2067"/>
      <c r="H187" s="2067"/>
      <c r="I187" s="2067"/>
      <c r="J187" s="2067"/>
      <c r="K187" s="2067"/>
      <c r="L187" s="2067"/>
      <c r="M187" s="2067"/>
      <c r="N187" s="2067"/>
      <c r="O187" s="2067"/>
      <c r="P187" s="2067"/>
      <c r="Q187" s="2067"/>
      <c r="R187" s="2067"/>
      <c r="S187" s="2067"/>
      <c r="T187" s="2067"/>
      <c r="U187" s="2067"/>
      <c r="V187" s="2067"/>
      <c r="W187" s="2067"/>
      <c r="X187" s="2067"/>
      <c r="Y187" s="2067"/>
      <c r="Z187" s="2067"/>
      <c r="AA187" s="2067"/>
      <c r="AB187" s="2067"/>
      <c r="AC187" s="2067"/>
      <c r="AD187" s="2067"/>
      <c r="AE187" s="2067"/>
      <c r="AF187" s="2067"/>
      <c r="AG187" s="2067"/>
      <c r="AH187" s="2067"/>
      <c r="AI187" s="2067"/>
      <c r="AJ187" s="2067"/>
      <c r="AK187" s="2067"/>
      <c r="AL187" s="2067"/>
      <c r="AM187" s="2067"/>
      <c r="AN187" s="2067"/>
      <c r="AO187" s="2067"/>
      <c r="AP187" s="2067"/>
      <c r="AQ187" s="2067"/>
      <c r="AR187" s="2067"/>
      <c r="AS187" s="2067"/>
      <c r="AT187" s="2067"/>
      <c r="AU187" s="2067"/>
      <c r="AV187" s="2067"/>
      <c r="AW187" s="2067"/>
      <c r="AX187" s="2067"/>
      <c r="AY187" s="2067"/>
      <c r="AZ187" s="2067"/>
      <c r="BA187" s="2067"/>
      <c r="BB187" s="2067"/>
      <c r="BC187" s="2067"/>
      <c r="BD187" s="2067"/>
      <c r="BE187" s="2067"/>
      <c r="BF187" s="2067"/>
      <c r="BG187" s="2067"/>
      <c r="BH187" s="2067"/>
      <c r="BI187" s="2067"/>
      <c r="BJ187" s="2067"/>
      <c r="BK187" s="2067"/>
    </row>
    <row r="188" spans="1:63" s="2182" customFormat="1" hidden="1" x14ac:dyDescent="0.3">
      <c r="A188" s="2067"/>
      <c r="B188" s="2067"/>
      <c r="C188" s="2067"/>
      <c r="D188" s="2067"/>
      <c r="E188" s="2067"/>
      <c r="G188" s="2067"/>
      <c r="H188" s="2067"/>
      <c r="I188" s="2067"/>
      <c r="J188" s="2067"/>
      <c r="K188" s="2067"/>
      <c r="L188" s="2067"/>
      <c r="M188" s="2067"/>
      <c r="N188" s="2067"/>
      <c r="O188" s="2067"/>
      <c r="P188" s="2067"/>
      <c r="Q188" s="2067"/>
      <c r="R188" s="2067"/>
      <c r="S188" s="2067"/>
      <c r="T188" s="2067"/>
      <c r="U188" s="2067"/>
      <c r="V188" s="2067"/>
      <c r="W188" s="2067"/>
      <c r="X188" s="2067"/>
      <c r="Y188" s="2067"/>
      <c r="Z188" s="2067"/>
      <c r="AA188" s="2067"/>
      <c r="AB188" s="2067"/>
      <c r="AC188" s="2067"/>
      <c r="AD188" s="2067"/>
      <c r="AE188" s="2067"/>
      <c r="AF188" s="2067"/>
      <c r="AG188" s="2067"/>
      <c r="AH188" s="2067"/>
      <c r="AI188" s="2067"/>
      <c r="AJ188" s="2067"/>
      <c r="AK188" s="2067"/>
      <c r="AL188" s="2067"/>
      <c r="AM188" s="2067"/>
      <c r="AN188" s="2067"/>
      <c r="AO188" s="2067"/>
      <c r="AP188" s="2067"/>
      <c r="AQ188" s="2067"/>
      <c r="AR188" s="2067"/>
      <c r="AS188" s="2067"/>
      <c r="AT188" s="2067"/>
      <c r="AU188" s="2067"/>
      <c r="AV188" s="2067"/>
      <c r="AW188" s="2067"/>
      <c r="AX188" s="2067"/>
      <c r="AY188" s="2067"/>
      <c r="AZ188" s="2067"/>
      <c r="BA188" s="2067"/>
      <c r="BB188" s="2067"/>
      <c r="BC188" s="2067"/>
      <c r="BD188" s="2067"/>
      <c r="BE188" s="2067"/>
      <c r="BF188" s="2067"/>
      <c r="BG188" s="2067"/>
      <c r="BH188" s="2067"/>
      <c r="BI188" s="2067"/>
      <c r="BJ188" s="2067"/>
      <c r="BK188" s="2067"/>
    </row>
    <row r="189" spans="1:63" s="2182" customFormat="1" hidden="1" x14ac:dyDescent="0.3">
      <c r="A189" s="2067"/>
      <c r="B189" s="2127" t="s">
        <v>1014</v>
      </c>
      <c r="C189" s="2127" t="s">
        <v>4280</v>
      </c>
      <c r="D189" s="2127" t="s">
        <v>1464</v>
      </c>
      <c r="E189" s="2067"/>
      <c r="G189" s="2067"/>
      <c r="H189" s="2067"/>
      <c r="I189" s="2067"/>
      <c r="J189" s="2067"/>
      <c r="K189" s="2067"/>
      <c r="L189" s="2067"/>
      <c r="M189" s="2067"/>
      <c r="N189" s="2067"/>
      <c r="O189" s="2067"/>
      <c r="P189" s="2067"/>
      <c r="Q189" s="2067"/>
      <c r="R189" s="2067"/>
      <c r="S189" s="2067"/>
      <c r="T189" s="2067"/>
      <c r="U189" s="2067"/>
      <c r="V189" s="2067"/>
      <c r="W189" s="2067"/>
      <c r="X189" s="2067"/>
      <c r="Y189" s="2067"/>
      <c r="Z189" s="2067"/>
      <c r="AA189" s="2067"/>
      <c r="AB189" s="2067"/>
      <c r="AC189" s="2067"/>
      <c r="AD189" s="2067"/>
      <c r="AE189" s="2067"/>
      <c r="AF189" s="2067"/>
      <c r="AG189" s="2067"/>
      <c r="AH189" s="2067"/>
      <c r="AI189" s="2067"/>
      <c r="AJ189" s="2067"/>
      <c r="AK189" s="2067"/>
      <c r="AL189" s="2067"/>
      <c r="AM189" s="2067"/>
      <c r="AN189" s="2067"/>
      <c r="AO189" s="2067"/>
      <c r="AP189" s="2067"/>
      <c r="AQ189" s="2067"/>
      <c r="AR189" s="2067"/>
      <c r="AS189" s="2067"/>
      <c r="AT189" s="2067"/>
      <c r="AU189" s="2067"/>
      <c r="AV189" s="2067"/>
      <c r="AW189" s="2067"/>
      <c r="AX189" s="2067"/>
      <c r="AY189" s="2067"/>
      <c r="AZ189" s="2067"/>
      <c r="BA189" s="2067"/>
      <c r="BB189" s="2067"/>
      <c r="BC189" s="2067"/>
      <c r="BD189" s="2067"/>
      <c r="BE189" s="2067"/>
      <c r="BF189" s="2067"/>
      <c r="BG189" s="2067"/>
      <c r="BH189" s="2067"/>
      <c r="BI189" s="2067"/>
      <c r="BJ189" s="2067"/>
      <c r="BK189" s="2067"/>
    </row>
    <row r="190" spans="1:63" s="2182" customFormat="1" hidden="1" x14ac:dyDescent="0.3">
      <c r="A190" s="2067"/>
      <c r="B190" s="2150">
        <v>1</v>
      </c>
      <c r="C190" s="2179" t="s">
        <v>698</v>
      </c>
      <c r="D190" s="3660">
        <v>2351.9099491648512</v>
      </c>
      <c r="E190" s="2067"/>
      <c r="G190" s="2067"/>
      <c r="H190" s="2067"/>
      <c r="I190" s="2067"/>
      <c r="J190" s="2067"/>
      <c r="K190" s="2067"/>
      <c r="L190" s="2067"/>
      <c r="M190" s="2067"/>
      <c r="N190" s="2067"/>
      <c r="O190" s="2067"/>
      <c r="P190" s="2067"/>
      <c r="Q190" s="2067"/>
      <c r="R190" s="2067"/>
      <c r="S190" s="2067"/>
      <c r="T190" s="2067"/>
      <c r="U190" s="2067"/>
      <c r="V190" s="2067"/>
      <c r="W190" s="2067"/>
      <c r="X190" s="2067"/>
      <c r="Y190" s="2067"/>
      <c r="Z190" s="2067"/>
      <c r="AA190" s="2067"/>
      <c r="AB190" s="2067"/>
      <c r="AC190" s="2067"/>
      <c r="AD190" s="2067"/>
      <c r="AE190" s="2067"/>
      <c r="AF190" s="2067"/>
      <c r="AG190" s="2067"/>
      <c r="AH190" s="2067"/>
      <c r="AI190" s="2067"/>
      <c r="AJ190" s="2067"/>
      <c r="AK190" s="2067"/>
      <c r="AL190" s="2067"/>
      <c r="AM190" s="2067"/>
      <c r="AN190" s="2067"/>
      <c r="AO190" s="2067"/>
      <c r="AP190" s="2067"/>
      <c r="AQ190" s="2067"/>
      <c r="AR190" s="2067"/>
      <c r="AS190" s="2067"/>
      <c r="AT190" s="2067"/>
      <c r="AU190" s="2067"/>
      <c r="AV190" s="2067"/>
      <c r="AW190" s="2067"/>
      <c r="AX190" s="2067"/>
      <c r="AY190" s="2067"/>
      <c r="AZ190" s="2067"/>
      <c r="BA190" s="2067"/>
      <c r="BB190" s="2067"/>
      <c r="BC190" s="2067"/>
      <c r="BD190" s="2067"/>
      <c r="BE190" s="2067"/>
      <c r="BF190" s="2067"/>
      <c r="BG190" s="2067"/>
      <c r="BH190" s="2067"/>
      <c r="BI190" s="2067"/>
      <c r="BJ190" s="2067"/>
      <c r="BK190" s="2067"/>
    </row>
    <row r="191" spans="1:63" s="2182" customFormat="1" hidden="1" x14ac:dyDescent="0.3">
      <c r="A191" s="2067"/>
      <c r="B191" s="2150">
        <v>2</v>
      </c>
      <c r="C191" s="2179" t="s">
        <v>1439</v>
      </c>
      <c r="D191" s="3660">
        <v>110599.05358811597</v>
      </c>
      <c r="E191" s="2067"/>
      <c r="G191" s="2067"/>
      <c r="H191" s="2067"/>
      <c r="I191" s="2067"/>
      <c r="J191" s="2067"/>
      <c r="K191" s="2067"/>
      <c r="L191" s="2067"/>
      <c r="M191" s="2067"/>
      <c r="N191" s="2067"/>
      <c r="O191" s="2067"/>
      <c r="P191" s="2067"/>
      <c r="Q191" s="2067"/>
      <c r="R191" s="2067"/>
      <c r="S191" s="2067"/>
      <c r="T191" s="2067"/>
      <c r="U191" s="2067"/>
      <c r="V191" s="2067"/>
      <c r="W191" s="2067"/>
      <c r="X191" s="2067"/>
      <c r="Y191" s="2067"/>
      <c r="Z191" s="2067"/>
      <c r="AA191" s="2067"/>
      <c r="AB191" s="2067"/>
      <c r="AC191" s="2067"/>
      <c r="AD191" s="2067"/>
      <c r="AE191" s="2067"/>
      <c r="AF191" s="2067"/>
      <c r="AG191" s="2067"/>
      <c r="AH191" s="2067"/>
      <c r="AI191" s="2067"/>
      <c r="AJ191" s="2067"/>
      <c r="AK191" s="2067"/>
      <c r="AL191" s="2067"/>
      <c r="AM191" s="2067"/>
      <c r="AN191" s="2067"/>
      <c r="AO191" s="2067"/>
      <c r="AP191" s="2067"/>
      <c r="AQ191" s="2067"/>
      <c r="AR191" s="2067"/>
      <c r="AS191" s="2067"/>
      <c r="AT191" s="2067"/>
      <c r="AU191" s="2067"/>
      <c r="AV191" s="2067"/>
      <c r="AW191" s="2067"/>
      <c r="AX191" s="2067"/>
      <c r="AY191" s="2067"/>
      <c r="AZ191" s="2067"/>
      <c r="BA191" s="2067"/>
      <c r="BB191" s="2067"/>
      <c r="BC191" s="2067"/>
      <c r="BD191" s="2067"/>
      <c r="BE191" s="2067"/>
      <c r="BF191" s="2067"/>
      <c r="BG191" s="2067"/>
      <c r="BH191" s="2067"/>
      <c r="BI191" s="2067"/>
      <c r="BJ191" s="2067"/>
      <c r="BK191" s="2067"/>
    </row>
    <row r="192" spans="1:63" s="2182" customFormat="1" hidden="1" x14ac:dyDescent="0.3">
      <c r="A192" s="2067"/>
      <c r="B192" s="2150">
        <v>3</v>
      </c>
      <c r="C192" s="2179" t="s">
        <v>1439</v>
      </c>
      <c r="D192" s="3660">
        <v>175206.50653590806</v>
      </c>
      <c r="E192" s="2067"/>
      <c r="G192" s="2067"/>
      <c r="H192" s="2067"/>
      <c r="I192" s="2067"/>
      <c r="J192" s="2067"/>
      <c r="K192" s="2067"/>
      <c r="L192" s="2067"/>
      <c r="M192" s="2067"/>
      <c r="N192" s="2067"/>
      <c r="O192" s="2067"/>
      <c r="P192" s="2067"/>
      <c r="Q192" s="2067"/>
      <c r="R192" s="2067"/>
      <c r="S192" s="2067"/>
      <c r="T192" s="2067"/>
      <c r="U192" s="2067"/>
      <c r="V192" s="2067"/>
      <c r="W192" s="2067"/>
      <c r="X192" s="2067"/>
      <c r="Y192" s="2067"/>
      <c r="Z192" s="2067"/>
      <c r="AA192" s="2067"/>
      <c r="AB192" s="2067"/>
      <c r="AC192" s="2067"/>
      <c r="AD192" s="2067"/>
      <c r="AE192" s="2067"/>
      <c r="AF192" s="2067"/>
      <c r="AG192" s="2067"/>
      <c r="AH192" s="2067"/>
      <c r="AI192" s="2067"/>
      <c r="AJ192" s="2067"/>
      <c r="AK192" s="2067"/>
      <c r="AL192" s="2067"/>
      <c r="AM192" s="2067"/>
      <c r="AN192" s="2067"/>
      <c r="AO192" s="2067"/>
      <c r="AP192" s="2067"/>
      <c r="AQ192" s="2067"/>
      <c r="AR192" s="2067"/>
      <c r="AS192" s="2067"/>
      <c r="AT192" s="2067"/>
      <c r="AU192" s="2067"/>
      <c r="AV192" s="2067"/>
      <c r="AW192" s="2067"/>
      <c r="AX192" s="2067"/>
      <c r="AY192" s="2067"/>
      <c r="AZ192" s="2067"/>
      <c r="BA192" s="2067"/>
      <c r="BB192" s="2067"/>
      <c r="BC192" s="2067"/>
      <c r="BD192" s="2067"/>
      <c r="BE192" s="2067"/>
      <c r="BF192" s="2067"/>
      <c r="BG192" s="2067"/>
      <c r="BH192" s="2067"/>
      <c r="BI192" s="2067"/>
      <c r="BJ192" s="2067"/>
      <c r="BK192" s="2067"/>
    </row>
    <row r="193" spans="1:63" s="2182" customFormat="1" hidden="1" x14ac:dyDescent="0.3">
      <c r="A193" s="2067"/>
      <c r="B193" s="2150">
        <v>4</v>
      </c>
      <c r="C193" s="2179" t="s">
        <v>692</v>
      </c>
      <c r="D193" s="3660">
        <v>17843.295570079885</v>
      </c>
      <c r="E193" s="3661">
        <v>269807.95525841374</v>
      </c>
      <c r="G193" s="2067"/>
      <c r="H193" s="2067"/>
      <c r="I193" s="2067"/>
      <c r="J193" s="2067"/>
      <c r="K193" s="2067"/>
      <c r="L193" s="2067"/>
      <c r="M193" s="2067"/>
      <c r="N193" s="2067"/>
      <c r="O193" s="2067"/>
      <c r="P193" s="2067"/>
      <c r="Q193" s="2067"/>
      <c r="R193" s="2067"/>
      <c r="S193" s="2067"/>
      <c r="T193" s="2067"/>
      <c r="U193" s="2067"/>
      <c r="V193" s="2067"/>
      <c r="W193" s="2067"/>
      <c r="X193" s="2067"/>
      <c r="Y193" s="2067"/>
      <c r="Z193" s="2067"/>
      <c r="AA193" s="2067"/>
      <c r="AB193" s="2067"/>
      <c r="AC193" s="2067"/>
      <c r="AD193" s="2067"/>
      <c r="AE193" s="2067"/>
      <c r="AF193" s="2067"/>
      <c r="AG193" s="2067"/>
      <c r="AH193" s="2067"/>
      <c r="AI193" s="2067"/>
      <c r="AJ193" s="2067"/>
      <c r="AK193" s="2067"/>
      <c r="AL193" s="2067"/>
      <c r="AM193" s="2067"/>
      <c r="AN193" s="2067"/>
      <c r="AO193" s="2067"/>
      <c r="AP193" s="2067"/>
      <c r="AQ193" s="2067"/>
      <c r="AR193" s="2067"/>
      <c r="AS193" s="2067"/>
      <c r="AT193" s="2067"/>
      <c r="AU193" s="2067"/>
      <c r="AV193" s="2067"/>
      <c r="AW193" s="2067"/>
      <c r="AX193" s="2067"/>
      <c r="AY193" s="2067"/>
      <c r="AZ193" s="2067"/>
      <c r="BA193" s="2067"/>
      <c r="BB193" s="2067"/>
      <c r="BC193" s="2067"/>
      <c r="BD193" s="2067"/>
      <c r="BE193" s="2067"/>
      <c r="BF193" s="2067"/>
      <c r="BG193" s="2067"/>
      <c r="BH193" s="2067"/>
      <c r="BI193" s="2067"/>
      <c r="BJ193" s="2067"/>
      <c r="BK193" s="2067"/>
    </row>
    <row r="194" spans="1:63" s="2182" customFormat="1" hidden="1" x14ac:dyDescent="0.3">
      <c r="A194" s="2067"/>
      <c r="B194" s="2067"/>
      <c r="C194" s="2067"/>
      <c r="D194" s="2067"/>
      <c r="E194" s="2067"/>
      <c r="G194" s="2067"/>
      <c r="H194" s="2067"/>
      <c r="I194" s="2067"/>
      <c r="J194" s="2067"/>
      <c r="K194" s="2067"/>
      <c r="L194" s="2067"/>
      <c r="M194" s="2067"/>
      <c r="N194" s="2067"/>
      <c r="O194" s="2067"/>
      <c r="P194" s="2067"/>
      <c r="Q194" s="2067"/>
      <c r="R194" s="2067"/>
      <c r="S194" s="2067"/>
      <c r="T194" s="2067"/>
      <c r="U194" s="2067"/>
      <c r="V194" s="2067"/>
      <c r="W194" s="2067"/>
      <c r="X194" s="2067"/>
      <c r="Y194" s="2067"/>
      <c r="Z194" s="2067"/>
      <c r="AA194" s="2067"/>
      <c r="AB194" s="2067"/>
      <c r="AC194" s="2067"/>
      <c r="AD194" s="2067"/>
      <c r="AE194" s="2067"/>
      <c r="AF194" s="2067"/>
      <c r="AG194" s="2067"/>
      <c r="AH194" s="2067"/>
      <c r="AI194" s="2067"/>
      <c r="AJ194" s="2067"/>
      <c r="AK194" s="2067"/>
      <c r="AL194" s="2067"/>
      <c r="AM194" s="2067"/>
      <c r="AN194" s="2067"/>
      <c r="AO194" s="2067"/>
      <c r="AP194" s="2067"/>
      <c r="AQ194" s="2067"/>
      <c r="AR194" s="2067"/>
      <c r="AS194" s="2067"/>
      <c r="AT194" s="2067"/>
      <c r="AU194" s="2067"/>
      <c r="AV194" s="2067"/>
      <c r="AW194" s="2067"/>
      <c r="AX194" s="2067"/>
      <c r="AY194" s="2067"/>
      <c r="AZ194" s="2067"/>
      <c r="BA194" s="2067"/>
      <c r="BB194" s="2067"/>
      <c r="BC194" s="2067"/>
      <c r="BD194" s="2067"/>
      <c r="BE194" s="2067"/>
      <c r="BF194" s="2067"/>
      <c r="BG194" s="2067"/>
      <c r="BH194" s="2067"/>
      <c r="BI194" s="2067"/>
      <c r="BJ194" s="2067"/>
      <c r="BK194" s="2067"/>
    </row>
    <row r="195" spans="1:63" s="2182" customFormat="1" hidden="1" x14ac:dyDescent="0.3">
      <c r="A195" s="2067"/>
      <c r="B195" s="2127" t="s">
        <v>1014</v>
      </c>
      <c r="C195" s="2127" t="s">
        <v>4281</v>
      </c>
      <c r="D195" s="2127" t="s">
        <v>1464</v>
      </c>
      <c r="E195" s="2067"/>
      <c r="G195" s="2067"/>
      <c r="H195" s="2067"/>
      <c r="I195" s="2067"/>
      <c r="J195" s="2067"/>
      <c r="K195" s="2067"/>
      <c r="L195" s="2067"/>
      <c r="M195" s="2067"/>
      <c r="N195" s="2067"/>
      <c r="O195" s="2067"/>
      <c r="P195" s="2067"/>
      <c r="Q195" s="2067"/>
      <c r="R195" s="2067"/>
      <c r="S195" s="2067"/>
      <c r="T195" s="2067"/>
      <c r="U195" s="2067"/>
      <c r="V195" s="2067"/>
      <c r="W195" s="2067"/>
      <c r="X195" s="2067"/>
      <c r="Y195" s="2067"/>
      <c r="Z195" s="2067"/>
      <c r="AA195" s="2067"/>
      <c r="AB195" s="2067"/>
      <c r="AC195" s="2067"/>
      <c r="AD195" s="2067"/>
      <c r="AE195" s="2067"/>
      <c r="AF195" s="2067"/>
      <c r="AG195" s="2067"/>
      <c r="AH195" s="2067"/>
      <c r="AI195" s="2067"/>
      <c r="AJ195" s="2067"/>
      <c r="AK195" s="2067"/>
      <c r="AL195" s="2067"/>
      <c r="AM195" s="2067"/>
      <c r="AN195" s="2067"/>
      <c r="AO195" s="2067"/>
      <c r="AP195" s="2067"/>
      <c r="AQ195" s="2067"/>
      <c r="AR195" s="2067"/>
      <c r="AS195" s="2067"/>
      <c r="AT195" s="2067"/>
      <c r="AU195" s="2067"/>
      <c r="AV195" s="2067"/>
      <c r="AW195" s="2067"/>
      <c r="AX195" s="2067"/>
      <c r="AY195" s="2067"/>
      <c r="AZ195" s="2067"/>
      <c r="BA195" s="2067"/>
      <c r="BB195" s="2067"/>
      <c r="BC195" s="2067"/>
      <c r="BD195" s="2067"/>
      <c r="BE195" s="2067"/>
      <c r="BF195" s="2067"/>
      <c r="BG195" s="2067"/>
      <c r="BH195" s="2067"/>
      <c r="BI195" s="2067"/>
      <c r="BJ195" s="2067"/>
      <c r="BK195" s="2067"/>
    </row>
    <row r="196" spans="1:63" s="2182" customFormat="1" hidden="1" x14ac:dyDescent="0.3">
      <c r="A196" s="2067"/>
      <c r="B196" s="2150">
        <v>1</v>
      </c>
      <c r="C196" s="2179" t="s">
        <v>698</v>
      </c>
      <c r="D196" s="3660">
        <v>2351.9099491648512</v>
      </c>
      <c r="E196" s="2067"/>
      <c r="G196" s="2067"/>
      <c r="H196" s="2067"/>
      <c r="I196" s="2067"/>
      <c r="J196" s="2067"/>
      <c r="K196" s="2067"/>
      <c r="L196" s="2067"/>
      <c r="M196" s="2067"/>
      <c r="N196" s="2067"/>
      <c r="O196" s="2067"/>
      <c r="P196" s="2067"/>
      <c r="Q196" s="2067"/>
      <c r="R196" s="2067"/>
      <c r="S196" s="2067"/>
      <c r="T196" s="2067"/>
      <c r="U196" s="2067"/>
      <c r="V196" s="2067"/>
      <c r="W196" s="2067"/>
      <c r="X196" s="2067"/>
      <c r="Y196" s="2067"/>
      <c r="Z196" s="2067"/>
      <c r="AA196" s="2067"/>
      <c r="AB196" s="2067"/>
      <c r="AC196" s="2067"/>
      <c r="AD196" s="2067"/>
      <c r="AE196" s="2067"/>
      <c r="AF196" s="2067"/>
      <c r="AG196" s="2067"/>
      <c r="AH196" s="2067"/>
      <c r="AI196" s="2067"/>
      <c r="AJ196" s="2067"/>
      <c r="AK196" s="2067"/>
      <c r="AL196" s="2067"/>
      <c r="AM196" s="2067"/>
      <c r="AN196" s="2067"/>
      <c r="AO196" s="2067"/>
      <c r="AP196" s="2067"/>
      <c r="AQ196" s="2067"/>
      <c r="AR196" s="2067"/>
      <c r="AS196" s="2067"/>
      <c r="AT196" s="2067"/>
      <c r="AU196" s="2067"/>
      <c r="AV196" s="2067"/>
      <c r="AW196" s="2067"/>
      <c r="AX196" s="2067"/>
      <c r="AY196" s="2067"/>
      <c r="AZ196" s="2067"/>
      <c r="BA196" s="2067"/>
      <c r="BB196" s="2067"/>
      <c r="BC196" s="2067"/>
      <c r="BD196" s="2067"/>
      <c r="BE196" s="2067"/>
      <c r="BF196" s="2067"/>
      <c r="BG196" s="2067"/>
      <c r="BH196" s="2067"/>
      <c r="BI196" s="2067"/>
      <c r="BJ196" s="2067"/>
      <c r="BK196" s="2067"/>
    </row>
    <row r="197" spans="1:63" s="2182" customFormat="1" hidden="1" x14ac:dyDescent="0.3">
      <c r="A197" s="2067"/>
      <c r="B197" s="2150">
        <v>2</v>
      </c>
      <c r="C197" s="2179" t="s">
        <v>1439</v>
      </c>
      <c r="D197" s="3660">
        <v>110599.05358811597</v>
      </c>
      <c r="E197" s="2067"/>
      <c r="G197" s="2067"/>
      <c r="H197" s="2067"/>
      <c r="I197" s="2067"/>
      <c r="J197" s="2067"/>
      <c r="K197" s="2067"/>
      <c r="L197" s="2067"/>
      <c r="M197" s="2067"/>
      <c r="N197" s="2067"/>
      <c r="O197" s="2067"/>
      <c r="P197" s="2067"/>
      <c r="Q197" s="2067"/>
      <c r="R197" s="2067"/>
      <c r="S197" s="2067"/>
      <c r="T197" s="2067"/>
      <c r="U197" s="2067"/>
      <c r="V197" s="2067"/>
      <c r="W197" s="2067"/>
      <c r="X197" s="2067"/>
      <c r="Y197" s="2067"/>
      <c r="Z197" s="2067"/>
      <c r="AA197" s="2067"/>
      <c r="AB197" s="2067"/>
      <c r="AC197" s="2067"/>
      <c r="AD197" s="2067"/>
      <c r="AE197" s="2067"/>
      <c r="AF197" s="2067"/>
      <c r="AG197" s="2067"/>
      <c r="AH197" s="2067"/>
      <c r="AI197" s="2067"/>
      <c r="AJ197" s="2067"/>
      <c r="AK197" s="2067"/>
      <c r="AL197" s="2067"/>
      <c r="AM197" s="2067"/>
      <c r="AN197" s="2067"/>
      <c r="AO197" s="2067"/>
      <c r="AP197" s="2067"/>
      <c r="AQ197" s="2067"/>
      <c r="AR197" s="2067"/>
      <c r="AS197" s="2067"/>
      <c r="AT197" s="2067"/>
      <c r="AU197" s="2067"/>
      <c r="AV197" s="2067"/>
      <c r="AW197" s="2067"/>
      <c r="AX197" s="2067"/>
      <c r="AY197" s="2067"/>
      <c r="AZ197" s="2067"/>
      <c r="BA197" s="2067"/>
      <c r="BB197" s="2067"/>
      <c r="BC197" s="2067"/>
      <c r="BD197" s="2067"/>
      <c r="BE197" s="2067"/>
      <c r="BF197" s="2067"/>
      <c r="BG197" s="2067"/>
      <c r="BH197" s="2067"/>
      <c r="BI197" s="2067"/>
      <c r="BJ197" s="2067"/>
      <c r="BK197" s="2067"/>
    </row>
    <row r="198" spans="1:63" s="2182" customFormat="1" hidden="1" x14ac:dyDescent="0.3">
      <c r="A198" s="2067"/>
      <c r="B198" s="2150">
        <v>3</v>
      </c>
      <c r="C198" s="2179" t="s">
        <v>1439</v>
      </c>
      <c r="D198" s="3660">
        <v>175206.50653590806</v>
      </c>
      <c r="E198" s="2067"/>
      <c r="G198" s="2067"/>
      <c r="H198" s="2067"/>
      <c r="I198" s="2067"/>
      <c r="J198" s="2067"/>
      <c r="K198" s="2067"/>
      <c r="L198" s="2067"/>
      <c r="M198" s="2067"/>
      <c r="N198" s="2067"/>
      <c r="O198" s="2067"/>
      <c r="P198" s="2067"/>
      <c r="Q198" s="2067"/>
      <c r="R198" s="2067"/>
      <c r="S198" s="2067"/>
      <c r="T198" s="2067"/>
      <c r="U198" s="2067"/>
      <c r="V198" s="2067"/>
      <c r="W198" s="2067"/>
      <c r="X198" s="2067"/>
      <c r="Y198" s="2067"/>
      <c r="Z198" s="2067"/>
      <c r="AA198" s="2067"/>
      <c r="AB198" s="2067"/>
      <c r="AC198" s="2067"/>
      <c r="AD198" s="2067"/>
      <c r="AE198" s="2067"/>
      <c r="AF198" s="2067"/>
      <c r="AG198" s="2067"/>
      <c r="AH198" s="2067"/>
      <c r="AI198" s="2067"/>
      <c r="AJ198" s="2067"/>
      <c r="AK198" s="2067"/>
      <c r="AL198" s="2067"/>
      <c r="AM198" s="2067"/>
      <c r="AN198" s="2067"/>
      <c r="AO198" s="2067"/>
      <c r="AP198" s="2067"/>
      <c r="AQ198" s="2067"/>
      <c r="AR198" s="2067"/>
      <c r="AS198" s="2067"/>
      <c r="AT198" s="2067"/>
      <c r="AU198" s="2067"/>
      <c r="AV198" s="2067"/>
      <c r="AW198" s="2067"/>
      <c r="AX198" s="2067"/>
      <c r="AY198" s="2067"/>
      <c r="AZ198" s="2067"/>
      <c r="BA198" s="2067"/>
      <c r="BB198" s="2067"/>
      <c r="BC198" s="2067"/>
      <c r="BD198" s="2067"/>
      <c r="BE198" s="2067"/>
      <c r="BF198" s="2067"/>
      <c r="BG198" s="2067"/>
      <c r="BH198" s="2067"/>
      <c r="BI198" s="2067"/>
      <c r="BJ198" s="2067"/>
      <c r="BK198" s="2067"/>
    </row>
    <row r="199" spans="1:63" s="2182" customFormat="1" hidden="1" x14ac:dyDescent="0.3">
      <c r="A199" s="2067"/>
      <c r="B199" s="2150">
        <v>4</v>
      </c>
      <c r="C199" s="2179" t="s">
        <v>692</v>
      </c>
      <c r="D199" s="3660">
        <v>17843.295570079885</v>
      </c>
      <c r="E199" s="3661">
        <v>375009.37392879114</v>
      </c>
      <c r="G199" s="2067"/>
      <c r="H199" s="2067"/>
      <c r="I199" s="2067"/>
      <c r="J199" s="2067"/>
      <c r="K199" s="2067"/>
      <c r="L199" s="2067"/>
      <c r="M199" s="2067"/>
      <c r="N199" s="2067"/>
      <c r="O199" s="2067"/>
      <c r="P199" s="2067"/>
      <c r="Q199" s="2067"/>
      <c r="R199" s="2067"/>
      <c r="S199" s="2067"/>
      <c r="T199" s="2067"/>
      <c r="U199" s="2067"/>
      <c r="V199" s="2067"/>
      <c r="W199" s="2067"/>
      <c r="X199" s="2067"/>
      <c r="Y199" s="2067"/>
      <c r="Z199" s="2067"/>
      <c r="AA199" s="2067"/>
      <c r="AB199" s="2067"/>
      <c r="AC199" s="2067"/>
      <c r="AD199" s="2067"/>
      <c r="AE199" s="2067"/>
      <c r="AF199" s="2067"/>
      <c r="AG199" s="2067"/>
      <c r="AH199" s="2067"/>
      <c r="AI199" s="2067"/>
      <c r="AJ199" s="2067"/>
      <c r="AK199" s="2067"/>
      <c r="AL199" s="2067"/>
      <c r="AM199" s="2067"/>
      <c r="AN199" s="2067"/>
      <c r="AO199" s="2067"/>
      <c r="AP199" s="2067"/>
      <c r="AQ199" s="2067"/>
      <c r="AR199" s="2067"/>
      <c r="AS199" s="2067"/>
      <c r="AT199" s="2067"/>
      <c r="AU199" s="2067"/>
      <c r="AV199" s="2067"/>
      <c r="AW199" s="2067"/>
      <c r="AX199" s="2067"/>
      <c r="AY199" s="2067"/>
      <c r="AZ199" s="2067"/>
      <c r="BA199" s="2067"/>
      <c r="BB199" s="2067"/>
      <c r="BC199" s="2067"/>
      <c r="BD199" s="2067"/>
      <c r="BE199" s="2067"/>
      <c r="BF199" s="2067"/>
      <c r="BG199" s="2067"/>
      <c r="BH199" s="2067"/>
      <c r="BI199" s="2067"/>
      <c r="BJ199" s="2067"/>
      <c r="BK199" s="2067"/>
    </row>
    <row r="200" spans="1:63" s="2182" customFormat="1" hidden="1" x14ac:dyDescent="0.3">
      <c r="A200" s="2067"/>
      <c r="B200" s="2067"/>
      <c r="C200" s="2067"/>
      <c r="D200" s="2067"/>
      <c r="E200" s="2067"/>
      <c r="G200" s="2067"/>
      <c r="H200" s="2067"/>
      <c r="I200" s="2067"/>
      <c r="J200" s="2067"/>
      <c r="K200" s="2067"/>
      <c r="L200" s="2067"/>
      <c r="M200" s="2067"/>
      <c r="N200" s="2067"/>
      <c r="O200" s="2067"/>
      <c r="P200" s="2067"/>
      <c r="Q200" s="2067"/>
      <c r="R200" s="2067"/>
      <c r="S200" s="2067"/>
      <c r="T200" s="2067"/>
      <c r="U200" s="2067"/>
      <c r="V200" s="2067"/>
      <c r="W200" s="2067"/>
      <c r="X200" s="2067"/>
      <c r="Y200" s="2067"/>
      <c r="Z200" s="2067"/>
      <c r="AA200" s="2067"/>
      <c r="AB200" s="2067"/>
      <c r="AC200" s="2067"/>
      <c r="AD200" s="2067"/>
      <c r="AE200" s="2067"/>
      <c r="AF200" s="2067"/>
      <c r="AG200" s="2067"/>
      <c r="AH200" s="2067"/>
      <c r="AI200" s="2067"/>
      <c r="AJ200" s="2067"/>
      <c r="AK200" s="2067"/>
      <c r="AL200" s="2067"/>
      <c r="AM200" s="2067"/>
      <c r="AN200" s="2067"/>
      <c r="AO200" s="2067"/>
      <c r="AP200" s="2067"/>
      <c r="AQ200" s="2067"/>
      <c r="AR200" s="2067"/>
      <c r="AS200" s="2067"/>
      <c r="AT200" s="2067"/>
      <c r="AU200" s="2067"/>
      <c r="AV200" s="2067"/>
      <c r="AW200" s="2067"/>
      <c r="AX200" s="2067"/>
      <c r="AY200" s="2067"/>
      <c r="AZ200" s="2067"/>
      <c r="BA200" s="2067"/>
      <c r="BB200" s="2067"/>
      <c r="BC200" s="2067"/>
      <c r="BD200" s="2067"/>
      <c r="BE200" s="2067"/>
      <c r="BF200" s="2067"/>
      <c r="BG200" s="2067"/>
      <c r="BH200" s="2067"/>
      <c r="BI200" s="2067"/>
      <c r="BJ200" s="2067"/>
      <c r="BK200" s="2067"/>
    </row>
    <row r="201" spans="1:63" s="2182" customFormat="1" hidden="1" x14ac:dyDescent="0.3">
      <c r="A201" s="2067"/>
      <c r="B201" s="2127" t="s">
        <v>1014</v>
      </c>
      <c r="C201" s="2127" t="s">
        <v>4282</v>
      </c>
      <c r="D201" s="2127" t="s">
        <v>1464</v>
      </c>
      <c r="E201" s="2067"/>
      <c r="G201" s="2067"/>
      <c r="H201" s="2067"/>
      <c r="I201" s="2067"/>
      <c r="J201" s="2067"/>
      <c r="K201" s="2067"/>
      <c r="L201" s="2067"/>
      <c r="M201" s="2067"/>
      <c r="N201" s="2067"/>
      <c r="O201" s="2067"/>
      <c r="P201" s="2067"/>
      <c r="Q201" s="2067"/>
      <c r="R201" s="2067"/>
      <c r="S201" s="2067"/>
      <c r="T201" s="2067"/>
      <c r="U201" s="2067"/>
      <c r="V201" s="2067"/>
      <c r="W201" s="2067"/>
      <c r="X201" s="2067"/>
      <c r="Y201" s="2067"/>
      <c r="Z201" s="2067"/>
      <c r="AA201" s="2067"/>
      <c r="AB201" s="2067"/>
      <c r="AC201" s="2067"/>
      <c r="AD201" s="2067"/>
      <c r="AE201" s="2067"/>
      <c r="AF201" s="2067"/>
      <c r="AG201" s="2067"/>
      <c r="AH201" s="2067"/>
      <c r="AI201" s="2067"/>
      <c r="AJ201" s="2067"/>
      <c r="AK201" s="2067"/>
      <c r="AL201" s="2067"/>
      <c r="AM201" s="2067"/>
      <c r="AN201" s="2067"/>
      <c r="AO201" s="2067"/>
      <c r="AP201" s="2067"/>
      <c r="AQ201" s="2067"/>
      <c r="AR201" s="2067"/>
      <c r="AS201" s="2067"/>
      <c r="AT201" s="2067"/>
      <c r="AU201" s="2067"/>
      <c r="AV201" s="2067"/>
      <c r="AW201" s="2067"/>
      <c r="AX201" s="2067"/>
      <c r="AY201" s="2067"/>
      <c r="AZ201" s="2067"/>
      <c r="BA201" s="2067"/>
      <c r="BB201" s="2067"/>
      <c r="BC201" s="2067"/>
      <c r="BD201" s="2067"/>
      <c r="BE201" s="2067"/>
      <c r="BF201" s="2067"/>
      <c r="BG201" s="2067"/>
      <c r="BH201" s="2067"/>
      <c r="BI201" s="2067"/>
      <c r="BJ201" s="2067"/>
      <c r="BK201" s="2067"/>
    </row>
    <row r="202" spans="1:63" s="2182" customFormat="1" hidden="1" x14ac:dyDescent="0.3">
      <c r="A202" s="2067"/>
      <c r="B202" s="2150">
        <v>1</v>
      </c>
      <c r="C202" s="2179" t="s">
        <v>698</v>
      </c>
      <c r="D202" s="3660">
        <v>2351.9099491648512</v>
      </c>
      <c r="E202" s="2067"/>
      <c r="G202" s="2067"/>
      <c r="H202" s="2067"/>
      <c r="I202" s="2067"/>
      <c r="J202" s="2067"/>
      <c r="K202" s="2067"/>
      <c r="L202" s="2067"/>
      <c r="M202" s="2067"/>
      <c r="N202" s="2067"/>
      <c r="O202" s="2067"/>
      <c r="P202" s="2067"/>
      <c r="Q202" s="2067"/>
      <c r="R202" s="2067"/>
      <c r="S202" s="2067"/>
      <c r="T202" s="2067"/>
      <c r="U202" s="2067"/>
      <c r="V202" s="2067"/>
      <c r="W202" s="2067"/>
      <c r="X202" s="2067"/>
      <c r="Y202" s="2067"/>
      <c r="Z202" s="2067"/>
      <c r="AA202" s="2067"/>
      <c r="AB202" s="2067"/>
      <c r="AC202" s="2067"/>
      <c r="AD202" s="2067"/>
      <c r="AE202" s="2067"/>
      <c r="AF202" s="2067"/>
      <c r="AG202" s="2067"/>
      <c r="AH202" s="2067"/>
      <c r="AI202" s="2067"/>
      <c r="AJ202" s="2067"/>
      <c r="AK202" s="2067"/>
      <c r="AL202" s="2067"/>
      <c r="AM202" s="2067"/>
      <c r="AN202" s="2067"/>
      <c r="AO202" s="2067"/>
      <c r="AP202" s="2067"/>
      <c r="AQ202" s="2067"/>
      <c r="AR202" s="2067"/>
      <c r="AS202" s="2067"/>
      <c r="AT202" s="2067"/>
      <c r="AU202" s="2067"/>
      <c r="AV202" s="2067"/>
      <c r="AW202" s="2067"/>
      <c r="AX202" s="2067"/>
      <c r="AY202" s="2067"/>
      <c r="AZ202" s="2067"/>
      <c r="BA202" s="2067"/>
      <c r="BB202" s="2067"/>
      <c r="BC202" s="2067"/>
      <c r="BD202" s="2067"/>
      <c r="BE202" s="2067"/>
      <c r="BF202" s="2067"/>
      <c r="BG202" s="2067"/>
      <c r="BH202" s="2067"/>
      <c r="BI202" s="2067"/>
      <c r="BJ202" s="2067"/>
      <c r="BK202" s="2067"/>
    </row>
    <row r="203" spans="1:63" s="2182" customFormat="1" hidden="1" x14ac:dyDescent="0.3">
      <c r="A203" s="2067"/>
      <c r="B203" s="2150">
        <v>2</v>
      </c>
      <c r="C203" s="2179" t="s">
        <v>1439</v>
      </c>
      <c r="D203" s="3660">
        <v>98223.814056330171</v>
      </c>
      <c r="E203" s="2067"/>
      <c r="G203" s="2067"/>
      <c r="H203" s="2067"/>
      <c r="I203" s="2067"/>
      <c r="J203" s="2067"/>
      <c r="K203" s="2067"/>
      <c r="L203" s="2067"/>
      <c r="M203" s="2067"/>
      <c r="N203" s="2067"/>
      <c r="O203" s="2067"/>
      <c r="P203" s="2067"/>
      <c r="Q203" s="2067"/>
      <c r="R203" s="2067"/>
      <c r="S203" s="2067"/>
      <c r="T203" s="2067"/>
      <c r="U203" s="2067"/>
      <c r="V203" s="2067"/>
      <c r="W203" s="2067"/>
      <c r="X203" s="2067"/>
      <c r="Y203" s="2067"/>
      <c r="Z203" s="2067"/>
      <c r="AA203" s="2067"/>
      <c r="AB203" s="2067"/>
      <c r="AC203" s="2067"/>
      <c r="AD203" s="2067"/>
      <c r="AE203" s="2067"/>
      <c r="AF203" s="2067"/>
      <c r="AG203" s="2067"/>
      <c r="AH203" s="2067"/>
      <c r="AI203" s="2067"/>
      <c r="AJ203" s="2067"/>
      <c r="AK203" s="2067"/>
      <c r="AL203" s="2067"/>
      <c r="AM203" s="2067"/>
      <c r="AN203" s="2067"/>
      <c r="AO203" s="2067"/>
      <c r="AP203" s="2067"/>
      <c r="AQ203" s="2067"/>
      <c r="AR203" s="2067"/>
      <c r="AS203" s="2067"/>
      <c r="AT203" s="2067"/>
      <c r="AU203" s="2067"/>
      <c r="AV203" s="2067"/>
      <c r="AW203" s="2067"/>
      <c r="AX203" s="2067"/>
      <c r="AY203" s="2067"/>
      <c r="AZ203" s="2067"/>
      <c r="BA203" s="2067"/>
      <c r="BB203" s="2067"/>
      <c r="BC203" s="2067"/>
      <c r="BD203" s="2067"/>
      <c r="BE203" s="2067"/>
      <c r="BF203" s="2067"/>
      <c r="BG203" s="2067"/>
      <c r="BH203" s="2067"/>
      <c r="BI203" s="2067"/>
      <c r="BJ203" s="2067"/>
      <c r="BK203" s="2067"/>
    </row>
    <row r="204" spans="1:63" s="2182" customFormat="1" hidden="1" x14ac:dyDescent="0.3">
      <c r="A204" s="2067"/>
      <c r="B204" s="2150">
        <v>3</v>
      </c>
      <c r="C204" s="2179" t="s">
        <v>1439</v>
      </c>
      <c r="D204" s="3660">
        <v>158512.28286394515</v>
      </c>
      <c r="E204" s="2067"/>
      <c r="G204" s="2067"/>
      <c r="H204" s="2067"/>
      <c r="I204" s="2067"/>
      <c r="J204" s="2067"/>
      <c r="K204" s="2067"/>
      <c r="L204" s="2067"/>
      <c r="M204" s="2067"/>
      <c r="N204" s="2067"/>
      <c r="O204" s="2067"/>
      <c r="P204" s="2067"/>
      <c r="Q204" s="2067"/>
      <c r="R204" s="2067"/>
      <c r="S204" s="2067"/>
      <c r="T204" s="2067"/>
      <c r="U204" s="2067"/>
      <c r="V204" s="2067"/>
      <c r="W204" s="2067"/>
      <c r="X204" s="2067"/>
      <c r="Y204" s="2067"/>
      <c r="Z204" s="2067"/>
      <c r="AA204" s="2067"/>
      <c r="AB204" s="2067"/>
      <c r="AC204" s="2067"/>
      <c r="AD204" s="2067"/>
      <c r="AE204" s="2067"/>
      <c r="AF204" s="2067"/>
      <c r="AG204" s="2067"/>
      <c r="AH204" s="2067"/>
      <c r="AI204" s="2067"/>
      <c r="AJ204" s="2067"/>
      <c r="AK204" s="2067"/>
      <c r="AL204" s="2067"/>
      <c r="AM204" s="2067"/>
      <c r="AN204" s="2067"/>
      <c r="AO204" s="2067"/>
      <c r="AP204" s="2067"/>
      <c r="AQ204" s="2067"/>
      <c r="AR204" s="2067"/>
      <c r="AS204" s="2067"/>
      <c r="AT204" s="2067"/>
      <c r="AU204" s="2067"/>
      <c r="AV204" s="2067"/>
      <c r="AW204" s="2067"/>
      <c r="AX204" s="2067"/>
      <c r="AY204" s="2067"/>
      <c r="AZ204" s="2067"/>
      <c r="BA204" s="2067"/>
      <c r="BB204" s="2067"/>
      <c r="BC204" s="2067"/>
      <c r="BD204" s="2067"/>
      <c r="BE204" s="2067"/>
      <c r="BF204" s="2067"/>
      <c r="BG204" s="2067"/>
      <c r="BH204" s="2067"/>
      <c r="BI204" s="2067"/>
      <c r="BJ204" s="2067"/>
      <c r="BK204" s="2067"/>
    </row>
    <row r="205" spans="1:63" s="2182" customFormat="1" hidden="1" x14ac:dyDescent="0.3">
      <c r="A205" s="2067"/>
      <c r="B205" s="2150">
        <v>4</v>
      </c>
      <c r="C205" s="2179" t="s">
        <v>1886</v>
      </c>
      <c r="D205" s="3660">
        <v>17843.295570079885</v>
      </c>
      <c r="E205" s="3661">
        <v>366232.06997499394</v>
      </c>
      <c r="G205" s="2067"/>
      <c r="H205" s="2067"/>
      <c r="I205" s="2067"/>
      <c r="J205" s="2067"/>
      <c r="K205" s="2067"/>
      <c r="L205" s="2067"/>
      <c r="M205" s="2067"/>
      <c r="N205" s="2067"/>
      <c r="O205" s="2067"/>
      <c r="P205" s="2067"/>
      <c r="Q205" s="2067"/>
      <c r="R205" s="2067"/>
      <c r="S205" s="2067"/>
      <c r="T205" s="2067"/>
      <c r="U205" s="2067"/>
      <c r="V205" s="2067"/>
      <c r="W205" s="2067"/>
      <c r="X205" s="2067"/>
      <c r="Y205" s="2067"/>
      <c r="Z205" s="2067"/>
      <c r="AA205" s="2067"/>
      <c r="AB205" s="2067"/>
      <c r="AC205" s="2067"/>
      <c r="AD205" s="2067"/>
      <c r="AE205" s="2067"/>
      <c r="AF205" s="2067"/>
      <c r="AG205" s="2067"/>
      <c r="AH205" s="2067"/>
      <c r="AI205" s="2067"/>
      <c r="AJ205" s="2067"/>
      <c r="AK205" s="2067"/>
      <c r="AL205" s="2067"/>
      <c r="AM205" s="2067"/>
      <c r="AN205" s="2067"/>
      <c r="AO205" s="2067"/>
      <c r="AP205" s="2067"/>
      <c r="AQ205" s="2067"/>
      <c r="AR205" s="2067"/>
      <c r="AS205" s="2067"/>
      <c r="AT205" s="2067"/>
      <c r="AU205" s="2067"/>
      <c r="AV205" s="2067"/>
      <c r="AW205" s="2067"/>
      <c r="AX205" s="2067"/>
      <c r="AY205" s="2067"/>
      <c r="AZ205" s="2067"/>
      <c r="BA205" s="2067"/>
      <c r="BB205" s="2067"/>
      <c r="BC205" s="2067"/>
      <c r="BD205" s="2067"/>
      <c r="BE205" s="2067"/>
      <c r="BF205" s="2067"/>
      <c r="BG205" s="2067"/>
      <c r="BH205" s="2067"/>
      <c r="BI205" s="2067"/>
      <c r="BJ205" s="2067"/>
      <c r="BK205" s="2067"/>
    </row>
    <row r="206" spans="1:63" s="2182" customFormat="1" hidden="1" x14ac:dyDescent="0.3">
      <c r="A206" s="2067"/>
      <c r="B206" s="2067"/>
      <c r="C206" s="2067"/>
      <c r="D206" s="2067"/>
      <c r="E206" s="2067"/>
      <c r="G206" s="2067"/>
      <c r="H206" s="2067"/>
      <c r="I206" s="2067"/>
      <c r="J206" s="2067"/>
      <c r="K206" s="2067"/>
      <c r="L206" s="2067"/>
      <c r="M206" s="2067"/>
      <c r="N206" s="2067"/>
      <c r="O206" s="2067"/>
      <c r="P206" s="2067"/>
      <c r="Q206" s="2067"/>
      <c r="R206" s="2067"/>
      <c r="S206" s="2067"/>
      <c r="T206" s="2067"/>
      <c r="U206" s="2067"/>
      <c r="V206" s="2067"/>
      <c r="W206" s="2067"/>
      <c r="X206" s="2067"/>
      <c r="Y206" s="2067"/>
      <c r="Z206" s="2067"/>
      <c r="AA206" s="2067"/>
      <c r="AB206" s="2067"/>
      <c r="AC206" s="2067"/>
      <c r="AD206" s="2067"/>
      <c r="AE206" s="2067"/>
      <c r="AF206" s="2067"/>
      <c r="AG206" s="2067"/>
      <c r="AH206" s="2067"/>
      <c r="AI206" s="2067"/>
      <c r="AJ206" s="2067"/>
      <c r="AK206" s="2067"/>
      <c r="AL206" s="2067"/>
      <c r="AM206" s="2067"/>
      <c r="AN206" s="2067"/>
      <c r="AO206" s="2067"/>
      <c r="AP206" s="2067"/>
      <c r="AQ206" s="2067"/>
      <c r="AR206" s="2067"/>
      <c r="AS206" s="2067"/>
      <c r="AT206" s="2067"/>
      <c r="AU206" s="2067"/>
      <c r="AV206" s="2067"/>
      <c r="AW206" s="2067"/>
      <c r="AX206" s="2067"/>
      <c r="AY206" s="2067"/>
      <c r="AZ206" s="2067"/>
      <c r="BA206" s="2067"/>
      <c r="BB206" s="2067"/>
      <c r="BC206" s="2067"/>
      <c r="BD206" s="2067"/>
      <c r="BE206" s="2067"/>
      <c r="BF206" s="2067"/>
      <c r="BG206" s="2067"/>
      <c r="BH206" s="2067"/>
      <c r="BI206" s="2067"/>
      <c r="BJ206" s="2067"/>
      <c r="BK206" s="2067"/>
    </row>
    <row r="207" spans="1:63" s="2182" customFormat="1" hidden="1" x14ac:dyDescent="0.3">
      <c r="A207" s="2067"/>
      <c r="B207" s="2127" t="s">
        <v>1014</v>
      </c>
      <c r="C207" s="2127" t="s">
        <v>4283</v>
      </c>
      <c r="D207" s="2127" t="s">
        <v>1464</v>
      </c>
      <c r="E207" s="2067"/>
      <c r="G207" s="2067"/>
      <c r="H207" s="2067"/>
      <c r="I207" s="2067"/>
      <c r="J207" s="2067"/>
      <c r="K207" s="2067"/>
      <c r="L207" s="2067"/>
      <c r="M207" s="2067"/>
      <c r="N207" s="2067"/>
      <c r="O207" s="2067"/>
      <c r="P207" s="2067"/>
      <c r="Q207" s="2067"/>
      <c r="R207" s="2067"/>
      <c r="S207" s="2067"/>
      <c r="T207" s="2067"/>
      <c r="U207" s="2067"/>
      <c r="V207" s="2067"/>
      <c r="W207" s="2067"/>
      <c r="X207" s="2067"/>
      <c r="Y207" s="2067"/>
      <c r="Z207" s="2067"/>
      <c r="AA207" s="2067"/>
      <c r="AB207" s="2067"/>
      <c r="AC207" s="2067"/>
      <c r="AD207" s="2067"/>
      <c r="AE207" s="2067"/>
      <c r="AF207" s="2067"/>
      <c r="AG207" s="2067"/>
      <c r="AH207" s="2067"/>
      <c r="AI207" s="2067"/>
      <c r="AJ207" s="2067"/>
      <c r="AK207" s="2067"/>
      <c r="AL207" s="2067"/>
      <c r="AM207" s="2067"/>
      <c r="AN207" s="2067"/>
      <c r="AO207" s="2067"/>
      <c r="AP207" s="2067"/>
      <c r="AQ207" s="2067"/>
      <c r="AR207" s="2067"/>
      <c r="AS207" s="2067"/>
      <c r="AT207" s="2067"/>
      <c r="AU207" s="2067"/>
      <c r="AV207" s="2067"/>
      <c r="AW207" s="2067"/>
      <c r="AX207" s="2067"/>
      <c r="AY207" s="2067"/>
      <c r="AZ207" s="2067"/>
      <c r="BA207" s="2067"/>
      <c r="BB207" s="2067"/>
      <c r="BC207" s="2067"/>
      <c r="BD207" s="2067"/>
      <c r="BE207" s="2067"/>
      <c r="BF207" s="2067"/>
      <c r="BG207" s="2067"/>
      <c r="BH207" s="2067"/>
      <c r="BI207" s="2067"/>
      <c r="BJ207" s="2067"/>
      <c r="BK207" s="2067"/>
    </row>
    <row r="208" spans="1:63" s="2182" customFormat="1" hidden="1" x14ac:dyDescent="0.3">
      <c r="A208" s="2067"/>
      <c r="B208" s="2150">
        <v>1</v>
      </c>
      <c r="C208" s="2179" t="s">
        <v>698</v>
      </c>
      <c r="D208" s="3660">
        <v>2351.9099491648512</v>
      </c>
      <c r="E208" s="2067"/>
      <c r="G208" s="2067"/>
      <c r="H208" s="2067"/>
      <c r="I208" s="2067"/>
      <c r="J208" s="2067"/>
      <c r="K208" s="2067"/>
      <c r="L208" s="2067"/>
      <c r="M208" s="2067"/>
      <c r="N208" s="2067"/>
      <c r="O208" s="2067"/>
      <c r="P208" s="2067"/>
      <c r="Q208" s="2067"/>
      <c r="R208" s="2067"/>
      <c r="S208" s="2067"/>
      <c r="T208" s="2067"/>
      <c r="U208" s="2067"/>
      <c r="V208" s="2067"/>
      <c r="W208" s="2067"/>
      <c r="X208" s="2067"/>
      <c r="Y208" s="2067"/>
      <c r="Z208" s="2067"/>
      <c r="AA208" s="2067"/>
      <c r="AB208" s="2067"/>
      <c r="AC208" s="2067"/>
      <c r="AD208" s="2067"/>
      <c r="AE208" s="2067"/>
      <c r="AF208" s="2067"/>
      <c r="AG208" s="2067"/>
      <c r="AH208" s="2067"/>
      <c r="AI208" s="2067"/>
      <c r="AJ208" s="2067"/>
      <c r="AK208" s="2067"/>
      <c r="AL208" s="2067"/>
      <c r="AM208" s="2067"/>
      <c r="AN208" s="2067"/>
      <c r="AO208" s="2067"/>
      <c r="AP208" s="2067"/>
      <c r="AQ208" s="2067"/>
      <c r="AR208" s="2067"/>
      <c r="AS208" s="2067"/>
      <c r="AT208" s="2067"/>
      <c r="AU208" s="2067"/>
      <c r="AV208" s="2067"/>
      <c r="AW208" s="2067"/>
      <c r="AX208" s="2067"/>
      <c r="AY208" s="2067"/>
      <c r="AZ208" s="2067"/>
      <c r="BA208" s="2067"/>
      <c r="BB208" s="2067"/>
      <c r="BC208" s="2067"/>
      <c r="BD208" s="2067"/>
      <c r="BE208" s="2067"/>
      <c r="BF208" s="2067"/>
      <c r="BG208" s="2067"/>
      <c r="BH208" s="2067"/>
      <c r="BI208" s="2067"/>
      <c r="BJ208" s="2067"/>
      <c r="BK208" s="2067"/>
    </row>
    <row r="209" spans="1:63" s="2182" customFormat="1" hidden="1" x14ac:dyDescent="0.3">
      <c r="A209" s="2067"/>
      <c r="B209" s="2150">
        <v>2</v>
      </c>
      <c r="C209" s="2179" t="s">
        <v>1439</v>
      </c>
      <c r="D209" s="3660">
        <v>98223.814056330171</v>
      </c>
      <c r="E209" s="2067"/>
      <c r="G209" s="2067"/>
      <c r="H209" s="2067"/>
      <c r="I209" s="2067"/>
      <c r="J209" s="2067"/>
      <c r="K209" s="2067"/>
      <c r="L209" s="2067"/>
      <c r="M209" s="2067"/>
      <c r="N209" s="2067"/>
      <c r="O209" s="2067"/>
      <c r="P209" s="2067"/>
      <c r="Q209" s="2067"/>
      <c r="R209" s="2067"/>
      <c r="S209" s="2067"/>
      <c r="T209" s="2067"/>
      <c r="U209" s="2067"/>
      <c r="V209" s="2067"/>
      <c r="W209" s="2067"/>
      <c r="X209" s="2067"/>
      <c r="Y209" s="2067"/>
      <c r="Z209" s="2067"/>
      <c r="AA209" s="2067"/>
      <c r="AB209" s="2067"/>
      <c r="AC209" s="2067"/>
      <c r="AD209" s="2067"/>
      <c r="AE209" s="2067"/>
      <c r="AF209" s="2067"/>
      <c r="AG209" s="2067"/>
      <c r="AH209" s="2067"/>
      <c r="AI209" s="2067"/>
      <c r="AJ209" s="2067"/>
      <c r="AK209" s="2067"/>
      <c r="AL209" s="2067"/>
      <c r="AM209" s="2067"/>
      <c r="AN209" s="2067"/>
      <c r="AO209" s="2067"/>
      <c r="AP209" s="2067"/>
      <c r="AQ209" s="2067"/>
      <c r="AR209" s="2067"/>
      <c r="AS209" s="2067"/>
      <c r="AT209" s="2067"/>
      <c r="AU209" s="2067"/>
      <c r="AV209" s="2067"/>
      <c r="AW209" s="2067"/>
      <c r="AX209" s="2067"/>
      <c r="AY209" s="2067"/>
      <c r="AZ209" s="2067"/>
      <c r="BA209" s="2067"/>
      <c r="BB209" s="2067"/>
      <c r="BC209" s="2067"/>
      <c r="BD209" s="2067"/>
      <c r="BE209" s="2067"/>
      <c r="BF209" s="2067"/>
      <c r="BG209" s="2067"/>
      <c r="BH209" s="2067"/>
      <c r="BI209" s="2067"/>
      <c r="BJ209" s="2067"/>
      <c r="BK209" s="2067"/>
    </row>
    <row r="210" spans="1:63" s="2182" customFormat="1" hidden="1" x14ac:dyDescent="0.3">
      <c r="A210" s="2067"/>
      <c r="B210" s="2150">
        <v>3</v>
      </c>
      <c r="C210" s="2179" t="s">
        <v>1439</v>
      </c>
      <c r="D210" s="3660">
        <v>158512.28286394515</v>
      </c>
      <c r="E210" s="2067"/>
      <c r="G210" s="2067"/>
      <c r="H210" s="2067"/>
      <c r="I210" s="2067"/>
      <c r="J210" s="2067"/>
      <c r="K210" s="2067"/>
      <c r="L210" s="2067"/>
      <c r="M210" s="2067"/>
      <c r="N210" s="2067"/>
      <c r="O210" s="2067"/>
      <c r="P210" s="2067"/>
      <c r="Q210" s="2067"/>
      <c r="R210" s="2067"/>
      <c r="S210" s="2067"/>
      <c r="T210" s="2067"/>
      <c r="U210" s="2067"/>
      <c r="V210" s="2067"/>
      <c r="W210" s="2067"/>
      <c r="X210" s="2067"/>
      <c r="Y210" s="2067"/>
      <c r="Z210" s="2067"/>
      <c r="AA210" s="2067"/>
      <c r="AB210" s="2067"/>
      <c r="AC210" s="2067"/>
      <c r="AD210" s="2067"/>
      <c r="AE210" s="2067"/>
      <c r="AF210" s="2067"/>
      <c r="AG210" s="2067"/>
      <c r="AH210" s="2067"/>
      <c r="AI210" s="2067"/>
      <c r="AJ210" s="2067"/>
      <c r="AK210" s="2067"/>
      <c r="AL210" s="2067"/>
      <c r="AM210" s="2067"/>
      <c r="AN210" s="2067"/>
      <c r="AO210" s="2067"/>
      <c r="AP210" s="2067"/>
      <c r="AQ210" s="2067"/>
      <c r="AR210" s="2067"/>
      <c r="AS210" s="2067"/>
      <c r="AT210" s="2067"/>
      <c r="AU210" s="2067"/>
      <c r="AV210" s="2067"/>
      <c r="AW210" s="2067"/>
      <c r="AX210" s="2067"/>
      <c r="AY210" s="2067"/>
      <c r="AZ210" s="2067"/>
      <c r="BA210" s="2067"/>
      <c r="BB210" s="2067"/>
      <c r="BC210" s="2067"/>
      <c r="BD210" s="2067"/>
      <c r="BE210" s="2067"/>
      <c r="BF210" s="2067"/>
      <c r="BG210" s="2067"/>
      <c r="BH210" s="2067"/>
      <c r="BI210" s="2067"/>
      <c r="BJ210" s="2067"/>
      <c r="BK210" s="2067"/>
    </row>
    <row r="211" spans="1:63" s="2182" customFormat="1" hidden="1" x14ac:dyDescent="0.3">
      <c r="A211" s="2067"/>
      <c r="B211" s="2150">
        <v>4</v>
      </c>
      <c r="C211" s="2179" t="s">
        <v>1886</v>
      </c>
      <c r="D211" s="3660">
        <v>17843.295570079885</v>
      </c>
      <c r="E211" s="3661">
        <v>580241.37306002353</v>
      </c>
      <c r="G211" s="2067"/>
      <c r="H211" s="2067"/>
      <c r="I211" s="2067"/>
      <c r="J211" s="2067"/>
      <c r="K211" s="2067"/>
      <c r="L211" s="2067"/>
      <c r="M211" s="2067"/>
      <c r="N211" s="2067"/>
      <c r="O211" s="2067"/>
      <c r="P211" s="2067"/>
      <c r="Q211" s="2067"/>
      <c r="R211" s="2067"/>
      <c r="S211" s="2067"/>
      <c r="T211" s="2067"/>
      <c r="U211" s="2067"/>
      <c r="V211" s="2067"/>
      <c r="W211" s="2067"/>
      <c r="X211" s="2067"/>
      <c r="Y211" s="2067"/>
      <c r="Z211" s="2067"/>
      <c r="AA211" s="2067"/>
      <c r="AB211" s="2067"/>
      <c r="AC211" s="2067"/>
      <c r="AD211" s="2067"/>
      <c r="AE211" s="2067"/>
      <c r="AF211" s="2067"/>
      <c r="AG211" s="2067"/>
      <c r="AH211" s="2067"/>
      <c r="AI211" s="2067"/>
      <c r="AJ211" s="2067"/>
      <c r="AK211" s="2067"/>
      <c r="AL211" s="2067"/>
      <c r="AM211" s="2067"/>
      <c r="AN211" s="2067"/>
      <c r="AO211" s="2067"/>
      <c r="AP211" s="2067"/>
      <c r="AQ211" s="2067"/>
      <c r="AR211" s="2067"/>
      <c r="AS211" s="2067"/>
      <c r="AT211" s="2067"/>
      <c r="AU211" s="2067"/>
      <c r="AV211" s="2067"/>
      <c r="AW211" s="2067"/>
      <c r="AX211" s="2067"/>
      <c r="AY211" s="2067"/>
      <c r="AZ211" s="2067"/>
      <c r="BA211" s="2067"/>
      <c r="BB211" s="2067"/>
      <c r="BC211" s="2067"/>
      <c r="BD211" s="2067"/>
      <c r="BE211" s="2067"/>
      <c r="BF211" s="2067"/>
      <c r="BG211" s="2067"/>
      <c r="BH211" s="2067"/>
      <c r="BI211" s="2067"/>
      <c r="BJ211" s="2067"/>
      <c r="BK211" s="2067"/>
    </row>
    <row r="212" spans="1:63" s="2182" customFormat="1" hidden="1" x14ac:dyDescent="0.3">
      <c r="A212" s="2067"/>
      <c r="B212" s="2067"/>
      <c r="C212" s="2067"/>
      <c r="D212" s="2067"/>
      <c r="E212" s="2067"/>
      <c r="G212" s="2067"/>
      <c r="H212" s="2067"/>
      <c r="I212" s="2067"/>
      <c r="J212" s="2067"/>
      <c r="K212" s="2067"/>
      <c r="L212" s="2067"/>
      <c r="M212" s="2067"/>
      <c r="N212" s="2067"/>
      <c r="O212" s="2067"/>
      <c r="P212" s="2067"/>
      <c r="Q212" s="2067"/>
      <c r="R212" s="2067"/>
      <c r="S212" s="2067"/>
      <c r="T212" s="2067"/>
      <c r="U212" s="2067"/>
      <c r="V212" s="2067"/>
      <c r="W212" s="2067"/>
      <c r="X212" s="2067"/>
      <c r="Y212" s="2067"/>
      <c r="Z212" s="2067"/>
      <c r="AA212" s="2067"/>
      <c r="AB212" s="2067"/>
      <c r="AC212" s="2067"/>
      <c r="AD212" s="2067"/>
      <c r="AE212" s="2067"/>
      <c r="AF212" s="2067"/>
      <c r="AG212" s="2067"/>
      <c r="AH212" s="2067"/>
      <c r="AI212" s="2067"/>
      <c r="AJ212" s="2067"/>
      <c r="AK212" s="2067"/>
      <c r="AL212" s="2067"/>
      <c r="AM212" s="2067"/>
      <c r="AN212" s="2067"/>
      <c r="AO212" s="2067"/>
      <c r="AP212" s="2067"/>
      <c r="AQ212" s="2067"/>
      <c r="AR212" s="2067"/>
      <c r="AS212" s="2067"/>
      <c r="AT212" s="2067"/>
      <c r="AU212" s="2067"/>
      <c r="AV212" s="2067"/>
      <c r="AW212" s="2067"/>
      <c r="AX212" s="2067"/>
      <c r="AY212" s="2067"/>
      <c r="AZ212" s="2067"/>
      <c r="BA212" s="2067"/>
      <c r="BB212" s="2067"/>
      <c r="BC212" s="2067"/>
      <c r="BD212" s="2067"/>
      <c r="BE212" s="2067"/>
      <c r="BF212" s="2067"/>
      <c r="BG212" s="2067"/>
      <c r="BH212" s="2067"/>
      <c r="BI212" s="2067"/>
      <c r="BJ212" s="2067"/>
      <c r="BK212" s="2067"/>
    </row>
    <row r="213" spans="1:63" s="2182" customFormat="1" hidden="1" x14ac:dyDescent="0.3">
      <c r="A213" s="2067"/>
      <c r="B213" s="2127" t="s">
        <v>1014</v>
      </c>
      <c r="C213" s="3662" t="s">
        <v>1506</v>
      </c>
      <c r="D213" s="2127" t="s">
        <v>873</v>
      </c>
      <c r="E213" s="2067"/>
      <c r="G213" s="2067"/>
      <c r="H213" s="2067"/>
      <c r="I213" s="2067"/>
      <c r="J213" s="2067"/>
      <c r="K213" s="2067"/>
      <c r="L213" s="2067"/>
      <c r="M213" s="2067"/>
      <c r="N213" s="2067"/>
      <c r="O213" s="2067"/>
      <c r="P213" s="2067"/>
      <c r="Q213" s="2067"/>
      <c r="R213" s="2067"/>
      <c r="S213" s="2067"/>
      <c r="T213" s="2067"/>
      <c r="U213" s="2067"/>
      <c r="V213" s="2067"/>
      <c r="W213" s="2067"/>
      <c r="X213" s="2067"/>
      <c r="Y213" s="2067"/>
      <c r="Z213" s="2067"/>
      <c r="AA213" s="2067"/>
      <c r="AB213" s="2067"/>
      <c r="AC213" s="2067"/>
      <c r="AD213" s="2067"/>
      <c r="AE213" s="2067"/>
      <c r="AF213" s="2067"/>
      <c r="AG213" s="2067"/>
      <c r="AH213" s="2067"/>
      <c r="AI213" s="2067"/>
      <c r="AJ213" s="2067"/>
      <c r="AK213" s="2067"/>
      <c r="AL213" s="2067"/>
      <c r="AM213" s="2067"/>
      <c r="AN213" s="2067"/>
      <c r="AO213" s="2067"/>
      <c r="AP213" s="2067"/>
      <c r="AQ213" s="2067"/>
      <c r="AR213" s="2067"/>
      <c r="AS213" s="2067"/>
      <c r="AT213" s="2067"/>
      <c r="AU213" s="2067"/>
      <c r="AV213" s="2067"/>
      <c r="AW213" s="2067"/>
      <c r="AX213" s="2067"/>
      <c r="AY213" s="2067"/>
      <c r="AZ213" s="2067"/>
      <c r="BA213" s="2067"/>
      <c r="BB213" s="2067"/>
      <c r="BC213" s="2067"/>
      <c r="BD213" s="2067"/>
      <c r="BE213" s="2067"/>
      <c r="BF213" s="2067"/>
      <c r="BG213" s="2067"/>
      <c r="BH213" s="2067"/>
      <c r="BI213" s="2067"/>
      <c r="BJ213" s="2067"/>
      <c r="BK213" s="2067"/>
    </row>
    <row r="214" spans="1:63" s="2182" customFormat="1" hidden="1" x14ac:dyDescent="0.3">
      <c r="A214" s="2067"/>
      <c r="B214" s="2150">
        <v>1</v>
      </c>
      <c r="C214" s="2763" t="s">
        <v>699</v>
      </c>
      <c r="D214" s="3663">
        <v>1.5</v>
      </c>
      <c r="E214" s="3661">
        <v>114920.8032997486</v>
      </c>
      <c r="G214" s="2067"/>
      <c r="H214" s="2067"/>
      <c r="I214" s="2067"/>
      <c r="J214" s="2067"/>
      <c r="K214" s="2067"/>
      <c r="L214" s="2067"/>
      <c r="M214" s="2067"/>
      <c r="N214" s="2067"/>
      <c r="O214" s="2067"/>
      <c r="P214" s="2067"/>
      <c r="Q214" s="2067"/>
      <c r="R214" s="2067"/>
      <c r="S214" s="2067"/>
      <c r="T214" s="2067"/>
      <c r="U214" s="2067"/>
      <c r="V214" s="2067"/>
      <c r="W214" s="2067"/>
      <c r="X214" s="2067"/>
      <c r="Y214" s="2067"/>
      <c r="Z214" s="2067"/>
      <c r="AA214" s="2067"/>
      <c r="AB214" s="2067"/>
      <c r="AC214" s="2067"/>
      <c r="AD214" s="2067"/>
      <c r="AE214" s="2067"/>
      <c r="AF214" s="2067"/>
      <c r="AG214" s="2067"/>
      <c r="AH214" s="2067"/>
      <c r="AI214" s="2067"/>
      <c r="AJ214" s="2067"/>
      <c r="AK214" s="2067"/>
      <c r="AL214" s="2067"/>
      <c r="AM214" s="2067"/>
      <c r="AN214" s="2067"/>
      <c r="AO214" s="2067"/>
      <c r="AP214" s="2067"/>
      <c r="AQ214" s="2067"/>
      <c r="AR214" s="2067"/>
      <c r="AS214" s="2067"/>
      <c r="AT214" s="2067"/>
      <c r="AU214" s="2067"/>
      <c r="AV214" s="2067"/>
      <c r="AW214" s="2067"/>
      <c r="AX214" s="2067"/>
      <c r="AY214" s="2067"/>
      <c r="AZ214" s="2067"/>
      <c r="BA214" s="2067"/>
      <c r="BB214" s="2067"/>
      <c r="BC214" s="2067"/>
      <c r="BD214" s="2067"/>
      <c r="BE214" s="2067"/>
      <c r="BF214" s="2067"/>
      <c r="BG214" s="2067"/>
      <c r="BH214" s="2067"/>
      <c r="BI214" s="2067"/>
      <c r="BJ214" s="2067"/>
      <c r="BK214" s="2067"/>
    </row>
    <row r="215" spans="1:63" s="2182" customFormat="1" hidden="1" x14ac:dyDescent="0.3">
      <c r="A215" s="2067"/>
      <c r="B215" s="2067"/>
      <c r="C215" s="3450"/>
      <c r="D215" s="2067"/>
      <c r="E215" s="2067"/>
      <c r="G215" s="2067"/>
      <c r="H215" s="2067"/>
      <c r="I215" s="2067"/>
      <c r="J215" s="2067"/>
      <c r="K215" s="2067"/>
      <c r="L215" s="2067"/>
      <c r="M215" s="2067"/>
      <c r="N215" s="2067"/>
      <c r="O215" s="2067"/>
      <c r="P215" s="2067"/>
      <c r="Q215" s="2067"/>
      <c r="R215" s="2067"/>
      <c r="S215" s="2067"/>
      <c r="T215" s="2067"/>
      <c r="U215" s="2067"/>
      <c r="V215" s="2067"/>
      <c r="W215" s="2067"/>
      <c r="X215" s="2067"/>
      <c r="Y215" s="2067"/>
      <c r="Z215" s="2067"/>
      <c r="AA215" s="2067"/>
      <c r="AB215" s="2067"/>
      <c r="AC215" s="2067"/>
      <c r="AD215" s="2067"/>
      <c r="AE215" s="2067"/>
      <c r="AF215" s="2067"/>
      <c r="AG215" s="2067"/>
      <c r="AH215" s="2067"/>
      <c r="AI215" s="2067"/>
      <c r="AJ215" s="2067"/>
      <c r="AK215" s="2067"/>
      <c r="AL215" s="2067"/>
      <c r="AM215" s="2067"/>
      <c r="AN215" s="2067"/>
      <c r="AO215" s="2067"/>
      <c r="AP215" s="2067"/>
      <c r="AQ215" s="2067"/>
      <c r="AR215" s="2067"/>
      <c r="AS215" s="2067"/>
      <c r="AT215" s="2067"/>
      <c r="AU215" s="2067"/>
      <c r="AV215" s="2067"/>
      <c r="AW215" s="2067"/>
      <c r="AX215" s="2067"/>
      <c r="AY215" s="2067"/>
      <c r="AZ215" s="2067"/>
      <c r="BA215" s="2067"/>
      <c r="BB215" s="2067"/>
      <c r="BC215" s="2067"/>
      <c r="BD215" s="2067"/>
      <c r="BE215" s="2067"/>
      <c r="BF215" s="2067"/>
      <c r="BG215" s="2067"/>
      <c r="BH215" s="2067"/>
      <c r="BI215" s="2067"/>
      <c r="BJ215" s="2067"/>
      <c r="BK215" s="2067"/>
    </row>
    <row r="216" spans="1:63" s="2182" customFormat="1" hidden="1" x14ac:dyDescent="0.3">
      <c r="A216" s="2067"/>
      <c r="B216" s="2127" t="s">
        <v>1014</v>
      </c>
      <c r="C216" s="3662" t="s">
        <v>1507</v>
      </c>
      <c r="D216" s="2127" t="s">
        <v>873</v>
      </c>
      <c r="E216" s="2067"/>
      <c r="G216" s="2067"/>
      <c r="H216" s="2067"/>
      <c r="I216" s="2067"/>
      <c r="J216" s="2067"/>
      <c r="K216" s="2067"/>
      <c r="L216" s="2067"/>
      <c r="M216" s="2067"/>
      <c r="N216" s="2067"/>
      <c r="O216" s="2067"/>
      <c r="P216" s="2067"/>
      <c r="Q216" s="2067"/>
      <c r="R216" s="2067"/>
      <c r="S216" s="2067"/>
      <c r="T216" s="2067"/>
      <c r="U216" s="2067"/>
      <c r="V216" s="2067"/>
      <c r="W216" s="2067"/>
      <c r="X216" s="2067"/>
      <c r="Y216" s="2067"/>
      <c r="Z216" s="2067"/>
      <c r="AA216" s="2067"/>
      <c r="AB216" s="2067"/>
      <c r="AC216" s="2067"/>
      <c r="AD216" s="2067"/>
      <c r="AE216" s="2067"/>
      <c r="AF216" s="2067"/>
      <c r="AG216" s="2067"/>
      <c r="AH216" s="2067"/>
      <c r="AI216" s="2067"/>
      <c r="AJ216" s="2067"/>
      <c r="AK216" s="2067"/>
      <c r="AL216" s="2067"/>
      <c r="AM216" s="2067"/>
      <c r="AN216" s="2067"/>
      <c r="AO216" s="2067"/>
      <c r="AP216" s="2067"/>
      <c r="AQ216" s="2067"/>
      <c r="AR216" s="2067"/>
      <c r="AS216" s="2067"/>
      <c r="AT216" s="2067"/>
      <c r="AU216" s="2067"/>
      <c r="AV216" s="2067"/>
      <c r="AW216" s="2067"/>
      <c r="AX216" s="2067"/>
      <c r="AY216" s="2067"/>
      <c r="AZ216" s="2067"/>
      <c r="BA216" s="2067"/>
      <c r="BB216" s="2067"/>
      <c r="BC216" s="2067"/>
      <c r="BD216" s="2067"/>
      <c r="BE216" s="2067"/>
      <c r="BF216" s="2067"/>
      <c r="BG216" s="2067"/>
      <c r="BH216" s="2067"/>
      <c r="BI216" s="2067"/>
      <c r="BJ216" s="2067"/>
      <c r="BK216" s="2067"/>
    </row>
    <row r="217" spans="1:63" s="2182" customFormat="1" hidden="1" x14ac:dyDescent="0.3">
      <c r="A217" s="2067"/>
      <c r="B217" s="2150">
        <v>1</v>
      </c>
      <c r="C217" s="2763" t="s">
        <v>699</v>
      </c>
      <c r="D217" s="3663">
        <v>2</v>
      </c>
      <c r="E217" s="3661">
        <v>153227.73773299812</v>
      </c>
      <c r="G217" s="2067"/>
      <c r="H217" s="2067"/>
      <c r="I217" s="2067"/>
      <c r="J217" s="2067"/>
      <c r="K217" s="2067"/>
      <c r="L217" s="2067"/>
      <c r="M217" s="2067"/>
      <c r="N217" s="2067"/>
      <c r="O217" s="2067"/>
      <c r="P217" s="2067"/>
      <c r="Q217" s="2067"/>
      <c r="R217" s="2067"/>
      <c r="S217" s="2067"/>
      <c r="T217" s="2067"/>
      <c r="U217" s="2067"/>
      <c r="V217" s="2067"/>
      <c r="W217" s="2067"/>
      <c r="X217" s="2067"/>
      <c r="Y217" s="2067"/>
      <c r="Z217" s="2067"/>
      <c r="AA217" s="2067"/>
      <c r="AB217" s="2067"/>
      <c r="AC217" s="2067"/>
      <c r="AD217" s="2067"/>
      <c r="AE217" s="2067"/>
      <c r="AF217" s="2067"/>
      <c r="AG217" s="2067"/>
      <c r="AH217" s="2067"/>
      <c r="AI217" s="2067"/>
      <c r="AJ217" s="2067"/>
      <c r="AK217" s="2067"/>
      <c r="AL217" s="2067"/>
      <c r="AM217" s="2067"/>
      <c r="AN217" s="2067"/>
      <c r="AO217" s="2067"/>
      <c r="AP217" s="2067"/>
      <c r="AQ217" s="2067"/>
      <c r="AR217" s="2067"/>
      <c r="AS217" s="2067"/>
      <c r="AT217" s="2067"/>
      <c r="AU217" s="2067"/>
      <c r="AV217" s="2067"/>
      <c r="AW217" s="2067"/>
      <c r="AX217" s="2067"/>
      <c r="AY217" s="2067"/>
      <c r="AZ217" s="2067"/>
      <c r="BA217" s="2067"/>
      <c r="BB217" s="2067"/>
      <c r="BC217" s="2067"/>
      <c r="BD217" s="2067"/>
      <c r="BE217" s="2067"/>
      <c r="BF217" s="2067"/>
      <c r="BG217" s="2067"/>
      <c r="BH217" s="2067"/>
      <c r="BI217" s="2067"/>
      <c r="BJ217" s="2067"/>
      <c r="BK217" s="2067"/>
    </row>
    <row r="218" spans="1:63" s="2182" customFormat="1" hidden="1" x14ac:dyDescent="0.3">
      <c r="A218" s="2067"/>
      <c r="B218" s="2067"/>
      <c r="C218" s="2067"/>
      <c r="D218" s="2067"/>
      <c r="E218" s="2067"/>
      <c r="G218" s="2067"/>
      <c r="H218" s="2067"/>
      <c r="I218" s="2067"/>
      <c r="J218" s="2067"/>
      <c r="K218" s="2067"/>
      <c r="L218" s="2067"/>
      <c r="M218" s="2067"/>
      <c r="N218" s="2067"/>
      <c r="O218" s="2067"/>
      <c r="P218" s="2067"/>
      <c r="Q218" s="2067"/>
      <c r="R218" s="2067"/>
      <c r="S218" s="2067"/>
      <c r="T218" s="2067"/>
      <c r="U218" s="2067"/>
      <c r="V218" s="2067"/>
      <c r="W218" s="2067"/>
      <c r="X218" s="2067"/>
      <c r="Y218" s="2067"/>
      <c r="Z218" s="2067"/>
      <c r="AA218" s="2067"/>
      <c r="AB218" s="2067"/>
      <c r="AC218" s="2067"/>
      <c r="AD218" s="2067"/>
      <c r="AE218" s="2067"/>
      <c r="AF218" s="2067"/>
      <c r="AG218" s="2067"/>
      <c r="AH218" s="2067"/>
      <c r="AI218" s="2067"/>
      <c r="AJ218" s="2067"/>
      <c r="AK218" s="2067"/>
      <c r="AL218" s="2067"/>
      <c r="AM218" s="2067"/>
      <c r="AN218" s="2067"/>
      <c r="AO218" s="2067"/>
      <c r="AP218" s="2067"/>
      <c r="AQ218" s="2067"/>
      <c r="AR218" s="2067"/>
      <c r="AS218" s="2067"/>
      <c r="AT218" s="2067"/>
      <c r="AU218" s="2067"/>
      <c r="AV218" s="2067"/>
      <c r="AW218" s="2067"/>
      <c r="AX218" s="2067"/>
      <c r="AY218" s="2067"/>
      <c r="AZ218" s="2067"/>
      <c r="BA218" s="2067"/>
      <c r="BB218" s="2067"/>
      <c r="BC218" s="2067"/>
      <c r="BD218" s="2067"/>
      <c r="BE218" s="2067"/>
      <c r="BF218" s="2067"/>
      <c r="BG218" s="2067"/>
      <c r="BH218" s="2067"/>
      <c r="BI218" s="2067"/>
      <c r="BJ218" s="2067"/>
      <c r="BK218" s="2067"/>
    </row>
    <row r="219" spans="1:63" s="2182" customFormat="1" hidden="1" x14ac:dyDescent="0.3">
      <c r="A219" s="2067"/>
      <c r="B219" s="2127" t="s">
        <v>1014</v>
      </c>
      <c r="C219" s="2127" t="s">
        <v>1503</v>
      </c>
      <c r="D219" s="2127" t="s">
        <v>1464</v>
      </c>
      <c r="E219" s="2067"/>
      <c r="G219" s="2067"/>
      <c r="H219" s="2067"/>
      <c r="I219" s="2067"/>
      <c r="J219" s="2067"/>
      <c r="K219" s="2067"/>
      <c r="L219" s="2067"/>
      <c r="M219" s="2067"/>
      <c r="N219" s="2067"/>
      <c r="O219" s="2067"/>
      <c r="P219" s="2067"/>
      <c r="Q219" s="2067"/>
      <c r="R219" s="2067"/>
      <c r="S219" s="2067"/>
      <c r="T219" s="2067"/>
      <c r="U219" s="2067"/>
      <c r="V219" s="2067"/>
      <c r="W219" s="2067"/>
      <c r="X219" s="2067"/>
      <c r="Y219" s="2067"/>
      <c r="Z219" s="2067"/>
      <c r="AA219" s="2067"/>
      <c r="AB219" s="2067"/>
      <c r="AC219" s="2067"/>
      <c r="AD219" s="2067"/>
      <c r="AE219" s="2067"/>
      <c r="AF219" s="2067"/>
      <c r="AG219" s="2067"/>
      <c r="AH219" s="2067"/>
      <c r="AI219" s="2067"/>
      <c r="AJ219" s="2067"/>
      <c r="AK219" s="2067"/>
      <c r="AL219" s="2067"/>
      <c r="AM219" s="2067"/>
      <c r="AN219" s="2067"/>
      <c r="AO219" s="2067"/>
      <c r="AP219" s="2067"/>
      <c r="AQ219" s="2067"/>
      <c r="AR219" s="2067"/>
      <c r="AS219" s="2067"/>
      <c r="AT219" s="2067"/>
      <c r="AU219" s="2067"/>
      <c r="AV219" s="2067"/>
      <c r="AW219" s="2067"/>
      <c r="AX219" s="2067"/>
      <c r="AY219" s="2067"/>
      <c r="AZ219" s="2067"/>
      <c r="BA219" s="2067"/>
      <c r="BB219" s="2067"/>
      <c r="BC219" s="2067"/>
      <c r="BD219" s="2067"/>
      <c r="BE219" s="2067"/>
      <c r="BF219" s="2067"/>
      <c r="BG219" s="2067"/>
      <c r="BH219" s="2067"/>
      <c r="BI219" s="2067"/>
      <c r="BJ219" s="2067"/>
      <c r="BK219" s="2067"/>
    </row>
    <row r="220" spans="1:63" s="2182" customFormat="1" hidden="1" x14ac:dyDescent="0.3">
      <c r="A220" s="2067"/>
      <c r="B220" s="2150">
        <v>1</v>
      </c>
      <c r="C220" s="2763" t="s">
        <v>1446</v>
      </c>
      <c r="D220" s="3660">
        <v>31122.220769789401</v>
      </c>
      <c r="E220" s="2067"/>
      <c r="G220" s="2067"/>
      <c r="H220" s="2067"/>
      <c r="I220" s="2067"/>
      <c r="J220" s="2067"/>
      <c r="K220" s="2067"/>
      <c r="L220" s="2067"/>
      <c r="M220" s="2067"/>
      <c r="N220" s="2067"/>
      <c r="O220" s="2067"/>
      <c r="P220" s="2067"/>
      <c r="Q220" s="2067"/>
      <c r="R220" s="2067"/>
      <c r="S220" s="2067"/>
      <c r="T220" s="2067"/>
      <c r="U220" s="2067"/>
      <c r="V220" s="2067"/>
      <c r="W220" s="2067"/>
      <c r="X220" s="2067"/>
      <c r="Y220" s="2067"/>
      <c r="Z220" s="2067"/>
      <c r="AA220" s="2067"/>
      <c r="AB220" s="2067"/>
      <c r="AC220" s="2067"/>
      <c r="AD220" s="2067"/>
      <c r="AE220" s="2067"/>
      <c r="AF220" s="2067"/>
      <c r="AG220" s="2067"/>
      <c r="AH220" s="2067"/>
      <c r="AI220" s="2067"/>
      <c r="AJ220" s="2067"/>
      <c r="AK220" s="2067"/>
      <c r="AL220" s="2067"/>
      <c r="AM220" s="2067"/>
      <c r="AN220" s="2067"/>
      <c r="AO220" s="2067"/>
      <c r="AP220" s="2067"/>
      <c r="AQ220" s="2067"/>
      <c r="AR220" s="2067"/>
      <c r="AS220" s="2067"/>
      <c r="AT220" s="2067"/>
      <c r="AU220" s="2067"/>
      <c r="AV220" s="2067"/>
      <c r="AW220" s="2067"/>
      <c r="AX220" s="2067"/>
      <c r="AY220" s="2067"/>
      <c r="AZ220" s="2067"/>
      <c r="BA220" s="2067"/>
      <c r="BB220" s="2067"/>
      <c r="BC220" s="2067"/>
      <c r="BD220" s="2067"/>
      <c r="BE220" s="2067"/>
      <c r="BF220" s="2067"/>
      <c r="BG220" s="2067"/>
      <c r="BH220" s="2067"/>
      <c r="BI220" s="2067"/>
      <c r="BJ220" s="2067"/>
      <c r="BK220" s="2067"/>
    </row>
    <row r="221" spans="1:63" s="2182" customFormat="1" hidden="1" x14ac:dyDescent="0.3">
      <c r="A221" s="2067"/>
      <c r="B221" s="2150">
        <v>2</v>
      </c>
      <c r="C221" s="2763" t="s">
        <v>1447</v>
      </c>
      <c r="D221" s="3660">
        <v>549720.44589687733</v>
      </c>
      <c r="E221" s="2067"/>
      <c r="G221" s="2067"/>
      <c r="H221" s="2067"/>
      <c r="I221" s="2067"/>
      <c r="J221" s="2067"/>
      <c r="K221" s="2067"/>
      <c r="L221" s="2067"/>
      <c r="M221" s="2067"/>
      <c r="N221" s="2067"/>
      <c r="O221" s="2067"/>
      <c r="P221" s="2067"/>
      <c r="Q221" s="2067"/>
      <c r="R221" s="2067"/>
      <c r="S221" s="2067"/>
      <c r="T221" s="2067"/>
      <c r="U221" s="2067"/>
      <c r="V221" s="2067"/>
      <c r="W221" s="2067"/>
      <c r="X221" s="2067"/>
      <c r="Y221" s="2067"/>
      <c r="Z221" s="2067"/>
      <c r="AA221" s="2067"/>
      <c r="AB221" s="2067"/>
      <c r="AC221" s="2067"/>
      <c r="AD221" s="2067"/>
      <c r="AE221" s="2067"/>
      <c r="AF221" s="2067"/>
      <c r="AG221" s="2067"/>
      <c r="AH221" s="2067"/>
      <c r="AI221" s="2067"/>
      <c r="AJ221" s="2067"/>
      <c r="AK221" s="2067"/>
      <c r="AL221" s="2067"/>
      <c r="AM221" s="2067"/>
      <c r="AN221" s="2067"/>
      <c r="AO221" s="2067"/>
      <c r="AP221" s="2067"/>
      <c r="AQ221" s="2067"/>
      <c r="AR221" s="2067"/>
      <c r="AS221" s="2067"/>
      <c r="AT221" s="2067"/>
      <c r="AU221" s="2067"/>
      <c r="AV221" s="2067"/>
      <c r="AW221" s="2067"/>
      <c r="AX221" s="2067"/>
      <c r="AY221" s="2067"/>
      <c r="AZ221" s="2067"/>
      <c r="BA221" s="2067"/>
      <c r="BB221" s="2067"/>
      <c r="BC221" s="2067"/>
      <c r="BD221" s="2067"/>
      <c r="BE221" s="2067"/>
      <c r="BF221" s="2067"/>
      <c r="BG221" s="2067"/>
      <c r="BH221" s="2067"/>
      <c r="BI221" s="2067"/>
      <c r="BJ221" s="2067"/>
      <c r="BK221" s="2067"/>
    </row>
    <row r="222" spans="1:63" s="2182" customFormat="1" hidden="1" x14ac:dyDescent="0.3">
      <c r="A222" s="2067"/>
      <c r="B222" s="2150">
        <v>3</v>
      </c>
      <c r="C222" s="2763" t="s">
        <v>1448</v>
      </c>
      <c r="D222" s="3660">
        <v>200674.30941811256</v>
      </c>
      <c r="E222" s="2067"/>
      <c r="G222" s="2067"/>
      <c r="H222" s="2067"/>
      <c r="I222" s="2067"/>
      <c r="J222" s="2067"/>
      <c r="K222" s="2067"/>
      <c r="L222" s="2067"/>
      <c r="M222" s="2067"/>
      <c r="N222" s="2067"/>
      <c r="O222" s="2067"/>
      <c r="P222" s="2067"/>
      <c r="Q222" s="2067"/>
      <c r="R222" s="2067"/>
      <c r="S222" s="2067"/>
      <c r="T222" s="2067"/>
      <c r="U222" s="2067"/>
      <c r="V222" s="2067"/>
      <c r="W222" s="2067"/>
      <c r="X222" s="2067"/>
      <c r="Y222" s="2067"/>
      <c r="Z222" s="2067"/>
      <c r="AA222" s="2067"/>
      <c r="AB222" s="2067"/>
      <c r="AC222" s="2067"/>
      <c r="AD222" s="2067"/>
      <c r="AE222" s="2067"/>
      <c r="AF222" s="2067"/>
      <c r="AG222" s="2067"/>
      <c r="AH222" s="2067"/>
      <c r="AI222" s="2067"/>
      <c r="AJ222" s="2067"/>
      <c r="AK222" s="2067"/>
      <c r="AL222" s="2067"/>
      <c r="AM222" s="2067"/>
      <c r="AN222" s="2067"/>
      <c r="AO222" s="2067"/>
      <c r="AP222" s="2067"/>
      <c r="AQ222" s="2067"/>
      <c r="AR222" s="2067"/>
      <c r="AS222" s="2067"/>
      <c r="AT222" s="2067"/>
      <c r="AU222" s="2067"/>
      <c r="AV222" s="2067"/>
      <c r="AW222" s="2067"/>
      <c r="AX222" s="2067"/>
      <c r="AY222" s="2067"/>
      <c r="AZ222" s="2067"/>
      <c r="BA222" s="2067"/>
      <c r="BB222" s="2067"/>
      <c r="BC222" s="2067"/>
      <c r="BD222" s="2067"/>
      <c r="BE222" s="2067"/>
      <c r="BF222" s="2067"/>
      <c r="BG222" s="2067"/>
      <c r="BH222" s="2067"/>
      <c r="BI222" s="2067"/>
      <c r="BJ222" s="2067"/>
      <c r="BK222" s="2067"/>
    </row>
    <row r="223" spans="1:63" s="2182" customFormat="1" hidden="1" x14ac:dyDescent="0.3">
      <c r="A223" s="2067"/>
      <c r="B223" s="2150">
        <v>4</v>
      </c>
      <c r="C223" s="2763" t="s">
        <v>1449</v>
      </c>
      <c r="D223" s="3660">
        <v>291201.53118815855</v>
      </c>
      <c r="E223" s="2067"/>
      <c r="G223" s="2067"/>
      <c r="H223" s="2067"/>
      <c r="I223" s="2067"/>
      <c r="J223" s="2067"/>
      <c r="K223" s="2067"/>
      <c r="L223" s="2067"/>
      <c r="M223" s="2067"/>
      <c r="N223" s="2067"/>
      <c r="O223" s="2067"/>
      <c r="P223" s="2067"/>
      <c r="Q223" s="2067"/>
      <c r="R223" s="2067"/>
      <c r="S223" s="2067"/>
      <c r="T223" s="2067"/>
      <c r="U223" s="2067"/>
      <c r="V223" s="2067"/>
      <c r="W223" s="2067"/>
      <c r="X223" s="2067"/>
      <c r="Y223" s="2067"/>
      <c r="Z223" s="2067"/>
      <c r="AA223" s="2067"/>
      <c r="AB223" s="2067"/>
      <c r="AC223" s="2067"/>
      <c r="AD223" s="2067"/>
      <c r="AE223" s="2067"/>
      <c r="AF223" s="2067"/>
      <c r="AG223" s="2067"/>
      <c r="AH223" s="2067"/>
      <c r="AI223" s="2067"/>
      <c r="AJ223" s="2067"/>
      <c r="AK223" s="2067"/>
      <c r="AL223" s="2067"/>
      <c r="AM223" s="2067"/>
      <c r="AN223" s="2067"/>
      <c r="AO223" s="2067"/>
      <c r="AP223" s="2067"/>
      <c r="AQ223" s="2067"/>
      <c r="AR223" s="2067"/>
      <c r="AS223" s="2067"/>
      <c r="AT223" s="2067"/>
      <c r="AU223" s="2067"/>
      <c r="AV223" s="2067"/>
      <c r="AW223" s="2067"/>
      <c r="AX223" s="2067"/>
      <c r="AY223" s="2067"/>
      <c r="AZ223" s="2067"/>
      <c r="BA223" s="2067"/>
      <c r="BB223" s="2067"/>
      <c r="BC223" s="2067"/>
      <c r="BD223" s="2067"/>
      <c r="BE223" s="2067"/>
      <c r="BF223" s="2067"/>
      <c r="BG223" s="2067"/>
      <c r="BH223" s="2067"/>
      <c r="BI223" s="2067"/>
      <c r="BJ223" s="2067"/>
      <c r="BK223" s="2067"/>
    </row>
    <row r="224" spans="1:63" s="2182" customFormat="1" hidden="1" x14ac:dyDescent="0.3">
      <c r="A224" s="2067"/>
      <c r="B224" s="2150">
        <v>5</v>
      </c>
      <c r="C224" s="2763" t="s">
        <v>1450</v>
      </c>
      <c r="D224" s="3660">
        <v>238715.87187879253</v>
      </c>
      <c r="E224" s="2067"/>
      <c r="G224" s="2067"/>
      <c r="H224" s="2067"/>
      <c r="I224" s="2067"/>
      <c r="J224" s="2067"/>
      <c r="K224" s="2067"/>
      <c r="L224" s="2067"/>
      <c r="M224" s="2067"/>
      <c r="N224" s="2067"/>
      <c r="O224" s="2067"/>
      <c r="P224" s="2067"/>
      <c r="Q224" s="2067"/>
      <c r="R224" s="2067"/>
      <c r="S224" s="2067"/>
      <c r="T224" s="2067"/>
      <c r="U224" s="2067"/>
      <c r="V224" s="2067"/>
      <c r="W224" s="2067"/>
      <c r="X224" s="2067"/>
      <c r="Y224" s="2067"/>
      <c r="Z224" s="2067"/>
      <c r="AA224" s="2067"/>
      <c r="AB224" s="2067"/>
      <c r="AC224" s="2067"/>
      <c r="AD224" s="2067"/>
      <c r="AE224" s="2067"/>
      <c r="AF224" s="2067"/>
      <c r="AG224" s="2067"/>
      <c r="AH224" s="2067"/>
      <c r="AI224" s="2067"/>
      <c r="AJ224" s="2067"/>
      <c r="AK224" s="2067"/>
      <c r="AL224" s="2067"/>
      <c r="AM224" s="2067"/>
      <c r="AN224" s="2067"/>
      <c r="AO224" s="2067"/>
      <c r="AP224" s="2067"/>
      <c r="AQ224" s="2067"/>
      <c r="AR224" s="2067"/>
      <c r="AS224" s="2067"/>
      <c r="AT224" s="2067"/>
      <c r="AU224" s="2067"/>
      <c r="AV224" s="2067"/>
      <c r="AW224" s="2067"/>
      <c r="AX224" s="2067"/>
      <c r="AY224" s="2067"/>
      <c r="AZ224" s="2067"/>
      <c r="BA224" s="2067"/>
      <c r="BB224" s="2067"/>
      <c r="BC224" s="2067"/>
      <c r="BD224" s="2067"/>
      <c r="BE224" s="2067"/>
      <c r="BF224" s="2067"/>
      <c r="BG224" s="2067"/>
      <c r="BH224" s="2067"/>
      <c r="BI224" s="2067"/>
      <c r="BJ224" s="2067"/>
      <c r="BK224" s="2067"/>
    </row>
    <row r="225" spans="1:63" s="2182" customFormat="1" hidden="1" x14ac:dyDescent="0.3">
      <c r="A225" s="2067"/>
      <c r="B225" s="2150">
        <v>6</v>
      </c>
      <c r="C225" s="2763" t="s">
        <v>1451</v>
      </c>
      <c r="D225" s="3660">
        <v>318753.95287708944</v>
      </c>
      <c r="E225" s="2067"/>
      <c r="G225" s="2067"/>
      <c r="H225" s="2067"/>
      <c r="I225" s="2067"/>
      <c r="J225" s="2067"/>
      <c r="K225" s="2067"/>
      <c r="L225" s="2067"/>
      <c r="M225" s="2067"/>
      <c r="N225" s="2067"/>
      <c r="O225" s="2067"/>
      <c r="P225" s="2067"/>
      <c r="Q225" s="2067"/>
      <c r="R225" s="2067"/>
      <c r="S225" s="2067"/>
      <c r="T225" s="2067"/>
      <c r="U225" s="2067"/>
      <c r="V225" s="2067"/>
      <c r="W225" s="2067"/>
      <c r="X225" s="2067"/>
      <c r="Y225" s="2067"/>
      <c r="Z225" s="2067"/>
      <c r="AA225" s="2067"/>
      <c r="AB225" s="2067"/>
      <c r="AC225" s="2067"/>
      <c r="AD225" s="2067"/>
      <c r="AE225" s="2067"/>
      <c r="AF225" s="2067"/>
      <c r="AG225" s="2067"/>
      <c r="AH225" s="2067"/>
      <c r="AI225" s="2067"/>
      <c r="AJ225" s="2067"/>
      <c r="AK225" s="2067"/>
      <c r="AL225" s="2067"/>
      <c r="AM225" s="2067"/>
      <c r="AN225" s="2067"/>
      <c r="AO225" s="2067"/>
      <c r="AP225" s="2067"/>
      <c r="AQ225" s="2067"/>
      <c r="AR225" s="2067"/>
      <c r="AS225" s="2067"/>
      <c r="AT225" s="2067"/>
      <c r="AU225" s="2067"/>
      <c r="AV225" s="2067"/>
      <c r="AW225" s="2067"/>
      <c r="AX225" s="2067"/>
      <c r="AY225" s="2067"/>
      <c r="AZ225" s="2067"/>
      <c r="BA225" s="2067"/>
      <c r="BB225" s="2067"/>
      <c r="BC225" s="2067"/>
      <c r="BD225" s="2067"/>
      <c r="BE225" s="2067"/>
      <c r="BF225" s="2067"/>
      <c r="BG225" s="2067"/>
      <c r="BH225" s="2067"/>
      <c r="BI225" s="2067"/>
      <c r="BJ225" s="2067"/>
      <c r="BK225" s="2067"/>
    </row>
    <row r="226" spans="1:63" s="2182" customFormat="1" hidden="1" x14ac:dyDescent="0.3">
      <c r="A226" s="2067"/>
      <c r="B226" s="2150">
        <v>7</v>
      </c>
      <c r="C226" s="2763" t="s">
        <v>1452</v>
      </c>
      <c r="D226" s="3660">
        <v>46204.623819898334</v>
      </c>
      <c r="E226" s="2067"/>
      <c r="G226" s="2067"/>
      <c r="H226" s="2067"/>
      <c r="I226" s="2067"/>
      <c r="J226" s="2067"/>
      <c r="K226" s="2067"/>
      <c r="L226" s="2067"/>
      <c r="M226" s="2067"/>
      <c r="N226" s="2067"/>
      <c r="O226" s="2067"/>
      <c r="P226" s="2067"/>
      <c r="Q226" s="2067"/>
      <c r="R226" s="2067"/>
      <c r="S226" s="2067"/>
      <c r="T226" s="2067"/>
      <c r="U226" s="2067"/>
      <c r="V226" s="2067"/>
      <c r="W226" s="2067"/>
      <c r="X226" s="2067"/>
      <c r="Y226" s="2067"/>
      <c r="Z226" s="2067"/>
      <c r="AA226" s="2067"/>
      <c r="AB226" s="2067"/>
      <c r="AC226" s="2067"/>
      <c r="AD226" s="2067"/>
      <c r="AE226" s="2067"/>
      <c r="AF226" s="2067"/>
      <c r="AG226" s="2067"/>
      <c r="AH226" s="2067"/>
      <c r="AI226" s="2067"/>
      <c r="AJ226" s="2067"/>
      <c r="AK226" s="2067"/>
      <c r="AL226" s="2067"/>
      <c r="AM226" s="2067"/>
      <c r="AN226" s="2067"/>
      <c r="AO226" s="2067"/>
      <c r="AP226" s="2067"/>
      <c r="AQ226" s="2067"/>
      <c r="AR226" s="2067"/>
      <c r="AS226" s="2067"/>
      <c r="AT226" s="2067"/>
      <c r="AU226" s="2067"/>
      <c r="AV226" s="2067"/>
      <c r="AW226" s="2067"/>
      <c r="AX226" s="2067"/>
      <c r="AY226" s="2067"/>
      <c r="AZ226" s="2067"/>
      <c r="BA226" s="2067"/>
      <c r="BB226" s="2067"/>
      <c r="BC226" s="2067"/>
      <c r="BD226" s="2067"/>
      <c r="BE226" s="2067"/>
      <c r="BF226" s="2067"/>
      <c r="BG226" s="2067"/>
      <c r="BH226" s="2067"/>
      <c r="BI226" s="2067"/>
      <c r="BJ226" s="2067"/>
      <c r="BK226" s="2067"/>
    </row>
    <row r="227" spans="1:63" s="2182" customFormat="1" hidden="1" x14ac:dyDescent="0.3">
      <c r="A227" s="2067"/>
      <c r="B227" s="2150">
        <v>8</v>
      </c>
      <c r="C227" s="2763" t="s">
        <v>1453</v>
      </c>
      <c r="D227" s="3660">
        <v>27955.467683369647</v>
      </c>
      <c r="E227" s="2067"/>
      <c r="G227" s="2067"/>
      <c r="H227" s="2067"/>
      <c r="I227" s="2067"/>
      <c r="J227" s="2067"/>
      <c r="K227" s="2067"/>
      <c r="L227" s="2067"/>
      <c r="M227" s="2067"/>
      <c r="N227" s="2067"/>
      <c r="O227" s="2067"/>
      <c r="P227" s="2067"/>
      <c r="Q227" s="2067"/>
      <c r="R227" s="2067"/>
      <c r="S227" s="2067"/>
      <c r="T227" s="2067"/>
      <c r="U227" s="2067"/>
      <c r="V227" s="2067"/>
      <c r="W227" s="2067"/>
      <c r="X227" s="2067"/>
      <c r="Y227" s="2067"/>
      <c r="Z227" s="2067"/>
      <c r="AA227" s="2067"/>
      <c r="AB227" s="2067"/>
      <c r="AC227" s="2067"/>
      <c r="AD227" s="2067"/>
      <c r="AE227" s="2067"/>
      <c r="AF227" s="2067"/>
      <c r="AG227" s="2067"/>
      <c r="AH227" s="2067"/>
      <c r="AI227" s="2067"/>
      <c r="AJ227" s="2067"/>
      <c r="AK227" s="2067"/>
      <c r="AL227" s="2067"/>
      <c r="AM227" s="2067"/>
      <c r="AN227" s="2067"/>
      <c r="AO227" s="2067"/>
      <c r="AP227" s="2067"/>
      <c r="AQ227" s="2067"/>
      <c r="AR227" s="2067"/>
      <c r="AS227" s="2067"/>
      <c r="AT227" s="2067"/>
      <c r="AU227" s="2067"/>
      <c r="AV227" s="2067"/>
      <c r="AW227" s="2067"/>
      <c r="AX227" s="2067"/>
      <c r="AY227" s="2067"/>
      <c r="AZ227" s="2067"/>
      <c r="BA227" s="2067"/>
      <c r="BB227" s="2067"/>
      <c r="BC227" s="2067"/>
      <c r="BD227" s="2067"/>
      <c r="BE227" s="2067"/>
      <c r="BF227" s="2067"/>
      <c r="BG227" s="2067"/>
      <c r="BH227" s="2067"/>
      <c r="BI227" s="2067"/>
      <c r="BJ227" s="2067"/>
      <c r="BK227" s="2067"/>
    </row>
    <row r="228" spans="1:63" s="2182" customFormat="1" hidden="1" x14ac:dyDescent="0.3">
      <c r="A228" s="2067"/>
      <c r="B228" s="2150">
        <v>9</v>
      </c>
      <c r="C228" s="2763" t="s">
        <v>1454</v>
      </c>
      <c r="D228" s="3660">
        <v>23385.893972403777</v>
      </c>
      <c r="E228" s="3661">
        <v>917104.52402113099</v>
      </c>
      <c r="G228" s="2067"/>
      <c r="H228" s="2067"/>
      <c r="I228" s="2067"/>
      <c r="J228" s="2067"/>
      <c r="K228" s="2067"/>
      <c r="L228" s="2067"/>
      <c r="M228" s="2067"/>
      <c r="N228" s="2067"/>
      <c r="O228" s="2067"/>
      <c r="P228" s="2067"/>
      <c r="Q228" s="2067"/>
      <c r="R228" s="2067"/>
      <c r="S228" s="2067"/>
      <c r="T228" s="2067"/>
      <c r="U228" s="2067"/>
      <c r="V228" s="2067"/>
      <c r="W228" s="2067"/>
      <c r="X228" s="2067"/>
      <c r="Y228" s="2067"/>
      <c r="Z228" s="2067"/>
      <c r="AA228" s="2067"/>
      <c r="AB228" s="2067"/>
      <c r="AC228" s="2067"/>
      <c r="AD228" s="2067"/>
      <c r="AE228" s="2067"/>
      <c r="AF228" s="2067"/>
      <c r="AG228" s="2067"/>
      <c r="AH228" s="2067"/>
      <c r="AI228" s="2067"/>
      <c r="AJ228" s="2067"/>
      <c r="AK228" s="2067"/>
      <c r="AL228" s="2067"/>
      <c r="AM228" s="2067"/>
      <c r="AN228" s="2067"/>
      <c r="AO228" s="2067"/>
      <c r="AP228" s="2067"/>
      <c r="AQ228" s="2067"/>
      <c r="AR228" s="2067"/>
      <c r="AS228" s="2067"/>
      <c r="AT228" s="2067"/>
      <c r="AU228" s="2067"/>
      <c r="AV228" s="2067"/>
      <c r="AW228" s="2067"/>
      <c r="AX228" s="2067"/>
      <c r="AY228" s="2067"/>
      <c r="AZ228" s="2067"/>
      <c r="BA228" s="2067"/>
      <c r="BB228" s="2067"/>
      <c r="BC228" s="2067"/>
      <c r="BD228" s="2067"/>
      <c r="BE228" s="2067"/>
      <c r="BF228" s="2067"/>
      <c r="BG228" s="2067"/>
      <c r="BH228" s="2067"/>
      <c r="BI228" s="2067"/>
      <c r="BJ228" s="2067"/>
      <c r="BK228" s="2067"/>
    </row>
    <row r="229" spans="1:63" s="2182" customFormat="1" hidden="1" x14ac:dyDescent="0.3">
      <c r="A229" s="2067"/>
      <c r="B229" s="2067"/>
      <c r="C229" s="3450"/>
      <c r="D229" s="2067"/>
      <c r="E229" s="2067"/>
      <c r="G229" s="2067"/>
      <c r="H229" s="2067"/>
      <c r="I229" s="2067"/>
      <c r="J229" s="2067"/>
      <c r="K229" s="2067"/>
      <c r="L229" s="2067"/>
      <c r="M229" s="2067"/>
      <c r="N229" s="2067"/>
      <c r="O229" s="2067"/>
      <c r="P229" s="2067"/>
      <c r="Q229" s="2067"/>
      <c r="R229" s="2067"/>
      <c r="S229" s="2067"/>
      <c r="T229" s="2067"/>
      <c r="U229" s="2067"/>
      <c r="V229" s="2067"/>
      <c r="W229" s="2067"/>
      <c r="X229" s="2067"/>
      <c r="Y229" s="2067"/>
      <c r="Z229" s="2067"/>
      <c r="AA229" s="2067"/>
      <c r="AB229" s="2067"/>
      <c r="AC229" s="2067"/>
      <c r="AD229" s="2067"/>
      <c r="AE229" s="2067"/>
      <c r="AF229" s="2067"/>
      <c r="AG229" s="2067"/>
      <c r="AH229" s="2067"/>
      <c r="AI229" s="2067"/>
      <c r="AJ229" s="2067"/>
      <c r="AK229" s="2067"/>
      <c r="AL229" s="2067"/>
      <c r="AM229" s="2067"/>
      <c r="AN229" s="2067"/>
      <c r="AO229" s="2067"/>
      <c r="AP229" s="2067"/>
      <c r="AQ229" s="2067"/>
      <c r="AR229" s="2067"/>
      <c r="AS229" s="2067"/>
      <c r="AT229" s="2067"/>
      <c r="AU229" s="2067"/>
      <c r="AV229" s="2067"/>
      <c r="AW229" s="2067"/>
      <c r="AX229" s="2067"/>
      <c r="AY229" s="2067"/>
      <c r="AZ229" s="2067"/>
      <c r="BA229" s="2067"/>
      <c r="BB229" s="2067"/>
      <c r="BC229" s="2067"/>
      <c r="BD229" s="2067"/>
      <c r="BE229" s="2067"/>
      <c r="BF229" s="2067"/>
      <c r="BG229" s="2067"/>
      <c r="BH229" s="2067"/>
      <c r="BI229" s="2067"/>
      <c r="BJ229" s="2067"/>
      <c r="BK229" s="2067"/>
    </row>
    <row r="230" spans="1:63" s="2182" customFormat="1" hidden="1" x14ac:dyDescent="0.3">
      <c r="A230" s="2067"/>
      <c r="B230" s="2127" t="s">
        <v>1014</v>
      </c>
      <c r="C230" s="2127" t="s">
        <v>1504</v>
      </c>
      <c r="D230" s="2127" t="s">
        <v>1464</v>
      </c>
      <c r="E230" s="2067"/>
      <c r="G230" s="2067"/>
      <c r="H230" s="2067"/>
      <c r="I230" s="2067"/>
      <c r="J230" s="2067"/>
      <c r="K230" s="2067"/>
      <c r="L230" s="2067"/>
      <c r="M230" s="2067"/>
      <c r="N230" s="2067"/>
      <c r="O230" s="2067"/>
      <c r="P230" s="2067"/>
      <c r="Q230" s="2067"/>
      <c r="R230" s="2067"/>
      <c r="S230" s="2067"/>
      <c r="T230" s="2067"/>
      <c r="U230" s="2067"/>
      <c r="V230" s="2067"/>
      <c r="W230" s="2067"/>
      <c r="X230" s="2067"/>
      <c r="Y230" s="2067"/>
      <c r="Z230" s="2067"/>
      <c r="AA230" s="2067"/>
      <c r="AB230" s="2067"/>
      <c r="AC230" s="2067"/>
      <c r="AD230" s="2067"/>
      <c r="AE230" s="2067"/>
      <c r="AF230" s="2067"/>
      <c r="AG230" s="2067"/>
      <c r="AH230" s="2067"/>
      <c r="AI230" s="2067"/>
      <c r="AJ230" s="2067"/>
      <c r="AK230" s="2067"/>
      <c r="AL230" s="2067"/>
      <c r="AM230" s="2067"/>
      <c r="AN230" s="2067"/>
      <c r="AO230" s="2067"/>
      <c r="AP230" s="2067"/>
      <c r="AQ230" s="2067"/>
      <c r="AR230" s="2067"/>
      <c r="AS230" s="2067"/>
      <c r="AT230" s="2067"/>
      <c r="AU230" s="2067"/>
      <c r="AV230" s="2067"/>
      <c r="AW230" s="2067"/>
      <c r="AX230" s="2067"/>
      <c r="AY230" s="2067"/>
      <c r="AZ230" s="2067"/>
      <c r="BA230" s="2067"/>
      <c r="BB230" s="2067"/>
      <c r="BC230" s="2067"/>
      <c r="BD230" s="2067"/>
      <c r="BE230" s="2067"/>
      <c r="BF230" s="2067"/>
      <c r="BG230" s="2067"/>
      <c r="BH230" s="2067"/>
      <c r="BI230" s="2067"/>
      <c r="BJ230" s="2067"/>
      <c r="BK230" s="2067"/>
    </row>
    <row r="231" spans="1:63" s="2182" customFormat="1" hidden="1" x14ac:dyDescent="0.3">
      <c r="A231" s="2067"/>
      <c r="B231" s="2150">
        <v>1</v>
      </c>
      <c r="C231" s="2763" t="s">
        <v>1446</v>
      </c>
      <c r="D231" s="3660">
        <v>31122.220769789401</v>
      </c>
      <c r="E231" s="2067"/>
      <c r="G231" s="2067"/>
      <c r="H231" s="2067"/>
      <c r="I231" s="2067"/>
      <c r="J231" s="2067"/>
      <c r="K231" s="2067"/>
      <c r="L231" s="2067"/>
      <c r="M231" s="2067"/>
      <c r="N231" s="2067"/>
      <c r="O231" s="2067"/>
      <c r="P231" s="2067"/>
      <c r="Q231" s="2067"/>
      <c r="R231" s="2067"/>
      <c r="S231" s="2067"/>
      <c r="T231" s="2067"/>
      <c r="U231" s="2067"/>
      <c r="V231" s="2067"/>
      <c r="W231" s="2067"/>
      <c r="X231" s="2067"/>
      <c r="Y231" s="2067"/>
      <c r="Z231" s="2067"/>
      <c r="AA231" s="2067"/>
      <c r="AB231" s="2067"/>
      <c r="AC231" s="2067"/>
      <c r="AD231" s="2067"/>
      <c r="AE231" s="2067"/>
      <c r="AF231" s="2067"/>
      <c r="AG231" s="2067"/>
      <c r="AH231" s="2067"/>
      <c r="AI231" s="2067"/>
      <c r="AJ231" s="2067"/>
      <c r="AK231" s="2067"/>
      <c r="AL231" s="2067"/>
      <c r="AM231" s="2067"/>
      <c r="AN231" s="2067"/>
      <c r="AO231" s="2067"/>
      <c r="AP231" s="2067"/>
      <c r="AQ231" s="2067"/>
      <c r="AR231" s="2067"/>
      <c r="AS231" s="2067"/>
      <c r="AT231" s="2067"/>
      <c r="AU231" s="2067"/>
      <c r="AV231" s="2067"/>
      <c r="AW231" s="2067"/>
      <c r="AX231" s="2067"/>
      <c r="AY231" s="2067"/>
      <c r="AZ231" s="2067"/>
      <c r="BA231" s="2067"/>
      <c r="BB231" s="2067"/>
      <c r="BC231" s="2067"/>
      <c r="BD231" s="2067"/>
      <c r="BE231" s="2067"/>
      <c r="BF231" s="2067"/>
      <c r="BG231" s="2067"/>
      <c r="BH231" s="2067"/>
      <c r="BI231" s="2067"/>
      <c r="BJ231" s="2067"/>
      <c r="BK231" s="2067"/>
    </row>
    <row r="232" spans="1:63" s="2182" customFormat="1" hidden="1" x14ac:dyDescent="0.3">
      <c r="A232" s="2067"/>
      <c r="B232" s="2150">
        <v>2</v>
      </c>
      <c r="C232" s="2763" t="s">
        <v>1447</v>
      </c>
      <c r="D232" s="3660">
        <v>549720.44589687733</v>
      </c>
      <c r="E232" s="2067"/>
      <c r="G232" s="2067"/>
      <c r="H232" s="2067"/>
      <c r="I232" s="2067"/>
      <c r="J232" s="2067"/>
      <c r="K232" s="2067"/>
      <c r="L232" s="2067"/>
      <c r="M232" s="2067"/>
      <c r="N232" s="2067"/>
      <c r="O232" s="2067"/>
      <c r="P232" s="2067"/>
      <c r="Q232" s="2067"/>
      <c r="R232" s="2067"/>
      <c r="S232" s="2067"/>
      <c r="T232" s="2067"/>
      <c r="U232" s="2067"/>
      <c r="V232" s="2067"/>
      <c r="W232" s="2067"/>
      <c r="X232" s="2067"/>
      <c r="Y232" s="2067"/>
      <c r="Z232" s="2067"/>
      <c r="AA232" s="2067"/>
      <c r="AB232" s="2067"/>
      <c r="AC232" s="2067"/>
      <c r="AD232" s="2067"/>
      <c r="AE232" s="2067"/>
      <c r="AF232" s="2067"/>
      <c r="AG232" s="2067"/>
      <c r="AH232" s="2067"/>
      <c r="AI232" s="2067"/>
      <c r="AJ232" s="2067"/>
      <c r="AK232" s="2067"/>
      <c r="AL232" s="2067"/>
      <c r="AM232" s="2067"/>
      <c r="AN232" s="2067"/>
      <c r="AO232" s="2067"/>
      <c r="AP232" s="2067"/>
      <c r="AQ232" s="2067"/>
      <c r="AR232" s="2067"/>
      <c r="AS232" s="2067"/>
      <c r="AT232" s="2067"/>
      <c r="AU232" s="2067"/>
      <c r="AV232" s="2067"/>
      <c r="AW232" s="2067"/>
      <c r="AX232" s="2067"/>
      <c r="AY232" s="2067"/>
      <c r="AZ232" s="2067"/>
      <c r="BA232" s="2067"/>
      <c r="BB232" s="2067"/>
      <c r="BC232" s="2067"/>
      <c r="BD232" s="2067"/>
      <c r="BE232" s="2067"/>
      <c r="BF232" s="2067"/>
      <c r="BG232" s="2067"/>
      <c r="BH232" s="2067"/>
      <c r="BI232" s="2067"/>
      <c r="BJ232" s="2067"/>
      <c r="BK232" s="2067"/>
    </row>
    <row r="233" spans="1:63" s="2182" customFormat="1" hidden="1" x14ac:dyDescent="0.3">
      <c r="A233" s="2067"/>
      <c r="B233" s="2150">
        <v>3</v>
      </c>
      <c r="C233" s="2763" t="s">
        <v>1448</v>
      </c>
      <c r="D233" s="3660">
        <v>200674.30941811256</v>
      </c>
      <c r="E233" s="2067"/>
      <c r="G233" s="2067"/>
      <c r="H233" s="2067"/>
      <c r="I233" s="2067"/>
      <c r="J233" s="2067"/>
      <c r="K233" s="2067"/>
      <c r="L233" s="2067"/>
      <c r="M233" s="2067"/>
      <c r="N233" s="2067"/>
      <c r="O233" s="2067"/>
      <c r="P233" s="2067"/>
      <c r="Q233" s="2067"/>
      <c r="R233" s="2067"/>
      <c r="S233" s="2067"/>
      <c r="T233" s="2067"/>
      <c r="U233" s="2067"/>
      <c r="V233" s="2067"/>
      <c r="W233" s="2067"/>
      <c r="X233" s="2067"/>
      <c r="Y233" s="2067"/>
      <c r="Z233" s="2067"/>
      <c r="AA233" s="2067"/>
      <c r="AB233" s="2067"/>
      <c r="AC233" s="2067"/>
      <c r="AD233" s="2067"/>
      <c r="AE233" s="2067"/>
      <c r="AF233" s="2067"/>
      <c r="AG233" s="2067"/>
      <c r="AH233" s="2067"/>
      <c r="AI233" s="2067"/>
      <c r="AJ233" s="2067"/>
      <c r="AK233" s="2067"/>
      <c r="AL233" s="2067"/>
      <c r="AM233" s="2067"/>
      <c r="AN233" s="2067"/>
      <c r="AO233" s="2067"/>
      <c r="AP233" s="2067"/>
      <c r="AQ233" s="2067"/>
      <c r="AR233" s="2067"/>
      <c r="AS233" s="2067"/>
      <c r="AT233" s="2067"/>
      <c r="AU233" s="2067"/>
      <c r="AV233" s="2067"/>
      <c r="AW233" s="2067"/>
      <c r="AX233" s="2067"/>
      <c r="AY233" s="2067"/>
      <c r="AZ233" s="2067"/>
      <c r="BA233" s="2067"/>
      <c r="BB233" s="2067"/>
      <c r="BC233" s="2067"/>
      <c r="BD233" s="2067"/>
      <c r="BE233" s="2067"/>
      <c r="BF233" s="2067"/>
      <c r="BG233" s="2067"/>
      <c r="BH233" s="2067"/>
      <c r="BI233" s="2067"/>
      <c r="BJ233" s="2067"/>
      <c r="BK233" s="2067"/>
    </row>
    <row r="234" spans="1:63" s="2182" customFormat="1" hidden="1" x14ac:dyDescent="0.3">
      <c r="A234" s="2067"/>
      <c r="B234" s="2150">
        <v>4</v>
      </c>
      <c r="C234" s="2763" t="s">
        <v>1449</v>
      </c>
      <c r="D234" s="3660">
        <v>291201.53118815855</v>
      </c>
      <c r="E234" s="2067"/>
      <c r="G234" s="2067"/>
      <c r="H234" s="2067"/>
      <c r="I234" s="2067"/>
      <c r="J234" s="2067"/>
      <c r="K234" s="2067"/>
      <c r="L234" s="2067"/>
      <c r="M234" s="2067"/>
      <c r="N234" s="2067"/>
      <c r="O234" s="2067"/>
      <c r="P234" s="2067"/>
      <c r="Q234" s="2067"/>
      <c r="R234" s="2067"/>
      <c r="S234" s="2067"/>
      <c r="T234" s="2067"/>
      <c r="U234" s="2067"/>
      <c r="V234" s="2067"/>
      <c r="W234" s="2067"/>
      <c r="X234" s="2067"/>
      <c r="Y234" s="2067"/>
      <c r="Z234" s="2067"/>
      <c r="AA234" s="2067"/>
      <c r="AB234" s="2067"/>
      <c r="AC234" s="2067"/>
      <c r="AD234" s="2067"/>
      <c r="AE234" s="2067"/>
      <c r="AF234" s="2067"/>
      <c r="AG234" s="2067"/>
      <c r="AH234" s="2067"/>
      <c r="AI234" s="2067"/>
      <c r="AJ234" s="2067"/>
      <c r="AK234" s="2067"/>
      <c r="AL234" s="2067"/>
      <c r="AM234" s="2067"/>
      <c r="AN234" s="2067"/>
      <c r="AO234" s="2067"/>
      <c r="AP234" s="2067"/>
      <c r="AQ234" s="2067"/>
      <c r="AR234" s="2067"/>
      <c r="AS234" s="2067"/>
      <c r="AT234" s="2067"/>
      <c r="AU234" s="2067"/>
      <c r="AV234" s="2067"/>
      <c r="AW234" s="2067"/>
      <c r="AX234" s="2067"/>
      <c r="AY234" s="2067"/>
      <c r="AZ234" s="2067"/>
      <c r="BA234" s="2067"/>
      <c r="BB234" s="2067"/>
      <c r="BC234" s="2067"/>
      <c r="BD234" s="2067"/>
      <c r="BE234" s="2067"/>
      <c r="BF234" s="2067"/>
      <c r="BG234" s="2067"/>
      <c r="BH234" s="2067"/>
      <c r="BI234" s="2067"/>
      <c r="BJ234" s="2067"/>
      <c r="BK234" s="2067"/>
    </row>
    <row r="235" spans="1:63" s="2182" customFormat="1" hidden="1" x14ac:dyDescent="0.3">
      <c r="A235" s="2067"/>
      <c r="B235" s="2150">
        <v>5</v>
      </c>
      <c r="C235" s="2763" t="s">
        <v>1450</v>
      </c>
      <c r="D235" s="3660">
        <v>238715.87187879253</v>
      </c>
      <c r="E235" s="2067"/>
      <c r="G235" s="2067"/>
      <c r="H235" s="2067"/>
      <c r="I235" s="2067"/>
      <c r="J235" s="2067"/>
      <c r="K235" s="2067"/>
      <c r="L235" s="2067"/>
      <c r="M235" s="2067"/>
      <c r="N235" s="2067"/>
      <c r="O235" s="2067"/>
      <c r="P235" s="2067"/>
      <c r="Q235" s="2067"/>
      <c r="R235" s="2067"/>
      <c r="S235" s="2067"/>
      <c r="T235" s="2067"/>
      <c r="U235" s="2067"/>
      <c r="V235" s="2067"/>
      <c r="W235" s="2067"/>
      <c r="X235" s="2067"/>
      <c r="Y235" s="2067"/>
      <c r="Z235" s="2067"/>
      <c r="AA235" s="2067"/>
      <c r="AB235" s="2067"/>
      <c r="AC235" s="2067"/>
      <c r="AD235" s="2067"/>
      <c r="AE235" s="2067"/>
      <c r="AF235" s="2067"/>
      <c r="AG235" s="2067"/>
      <c r="AH235" s="2067"/>
      <c r="AI235" s="2067"/>
      <c r="AJ235" s="2067"/>
      <c r="AK235" s="2067"/>
      <c r="AL235" s="2067"/>
      <c r="AM235" s="2067"/>
      <c r="AN235" s="2067"/>
      <c r="AO235" s="2067"/>
      <c r="AP235" s="2067"/>
      <c r="AQ235" s="2067"/>
      <c r="AR235" s="2067"/>
      <c r="AS235" s="2067"/>
      <c r="AT235" s="2067"/>
      <c r="AU235" s="2067"/>
      <c r="AV235" s="2067"/>
      <c r="AW235" s="2067"/>
      <c r="AX235" s="2067"/>
      <c r="AY235" s="2067"/>
      <c r="AZ235" s="2067"/>
      <c r="BA235" s="2067"/>
      <c r="BB235" s="2067"/>
      <c r="BC235" s="2067"/>
      <c r="BD235" s="2067"/>
      <c r="BE235" s="2067"/>
      <c r="BF235" s="2067"/>
      <c r="BG235" s="2067"/>
      <c r="BH235" s="2067"/>
      <c r="BI235" s="2067"/>
      <c r="BJ235" s="2067"/>
      <c r="BK235" s="2067"/>
    </row>
    <row r="236" spans="1:63" s="2182" customFormat="1" hidden="1" x14ac:dyDescent="0.3">
      <c r="A236" s="2067"/>
      <c r="B236" s="2150">
        <v>6</v>
      </c>
      <c r="C236" s="2763" t="s">
        <v>1451</v>
      </c>
      <c r="D236" s="3660">
        <v>318753.95287708944</v>
      </c>
      <c r="E236" s="2067"/>
      <c r="G236" s="2067"/>
      <c r="H236" s="2067"/>
      <c r="I236" s="2067"/>
      <c r="J236" s="2067"/>
      <c r="K236" s="2067"/>
      <c r="L236" s="2067"/>
      <c r="M236" s="2067"/>
      <c r="N236" s="2067"/>
      <c r="O236" s="2067"/>
      <c r="P236" s="2067"/>
      <c r="Q236" s="2067"/>
      <c r="R236" s="2067"/>
      <c r="S236" s="2067"/>
      <c r="T236" s="2067"/>
      <c r="U236" s="2067"/>
      <c r="V236" s="2067"/>
      <c r="W236" s="2067"/>
      <c r="X236" s="2067"/>
      <c r="Y236" s="2067"/>
      <c r="Z236" s="2067"/>
      <c r="AA236" s="2067"/>
      <c r="AB236" s="2067"/>
      <c r="AC236" s="2067"/>
      <c r="AD236" s="2067"/>
      <c r="AE236" s="2067"/>
      <c r="AF236" s="2067"/>
      <c r="AG236" s="2067"/>
      <c r="AH236" s="2067"/>
      <c r="AI236" s="2067"/>
      <c r="AJ236" s="2067"/>
      <c r="AK236" s="2067"/>
      <c r="AL236" s="2067"/>
      <c r="AM236" s="2067"/>
      <c r="AN236" s="2067"/>
      <c r="AO236" s="2067"/>
      <c r="AP236" s="2067"/>
      <c r="AQ236" s="2067"/>
      <c r="AR236" s="2067"/>
      <c r="AS236" s="2067"/>
      <c r="AT236" s="2067"/>
      <c r="AU236" s="2067"/>
      <c r="AV236" s="2067"/>
      <c r="AW236" s="2067"/>
      <c r="AX236" s="2067"/>
      <c r="AY236" s="2067"/>
      <c r="AZ236" s="2067"/>
      <c r="BA236" s="2067"/>
      <c r="BB236" s="2067"/>
      <c r="BC236" s="2067"/>
      <c r="BD236" s="2067"/>
      <c r="BE236" s="2067"/>
      <c r="BF236" s="2067"/>
      <c r="BG236" s="2067"/>
      <c r="BH236" s="2067"/>
      <c r="BI236" s="2067"/>
      <c r="BJ236" s="2067"/>
      <c r="BK236" s="2067"/>
    </row>
    <row r="237" spans="1:63" s="2182" customFormat="1" hidden="1" x14ac:dyDescent="0.3">
      <c r="A237" s="2067"/>
      <c r="B237" s="2150">
        <v>7</v>
      </c>
      <c r="C237" s="2763" t="s">
        <v>1452</v>
      </c>
      <c r="D237" s="3660">
        <v>46204.623819898334</v>
      </c>
      <c r="E237" s="2067"/>
      <c r="G237" s="2067"/>
      <c r="H237" s="2067"/>
      <c r="I237" s="2067"/>
      <c r="J237" s="2067"/>
      <c r="K237" s="2067"/>
      <c r="L237" s="2067"/>
      <c r="M237" s="2067"/>
      <c r="N237" s="2067"/>
      <c r="O237" s="2067"/>
      <c r="P237" s="2067"/>
      <c r="Q237" s="2067"/>
      <c r="R237" s="2067"/>
      <c r="S237" s="2067"/>
      <c r="T237" s="2067"/>
      <c r="U237" s="2067"/>
      <c r="V237" s="2067"/>
      <c r="W237" s="2067"/>
      <c r="X237" s="2067"/>
      <c r="Y237" s="2067"/>
      <c r="Z237" s="2067"/>
      <c r="AA237" s="2067"/>
      <c r="AB237" s="2067"/>
      <c r="AC237" s="2067"/>
      <c r="AD237" s="2067"/>
      <c r="AE237" s="2067"/>
      <c r="AF237" s="2067"/>
      <c r="AG237" s="2067"/>
      <c r="AH237" s="2067"/>
      <c r="AI237" s="2067"/>
      <c r="AJ237" s="2067"/>
      <c r="AK237" s="2067"/>
      <c r="AL237" s="2067"/>
      <c r="AM237" s="2067"/>
      <c r="AN237" s="2067"/>
      <c r="AO237" s="2067"/>
      <c r="AP237" s="2067"/>
      <c r="AQ237" s="2067"/>
      <c r="AR237" s="2067"/>
      <c r="AS237" s="2067"/>
      <c r="AT237" s="2067"/>
      <c r="AU237" s="2067"/>
      <c r="AV237" s="2067"/>
      <c r="AW237" s="2067"/>
      <c r="AX237" s="2067"/>
      <c r="AY237" s="2067"/>
      <c r="AZ237" s="2067"/>
      <c r="BA237" s="2067"/>
      <c r="BB237" s="2067"/>
      <c r="BC237" s="2067"/>
      <c r="BD237" s="2067"/>
      <c r="BE237" s="2067"/>
      <c r="BF237" s="2067"/>
      <c r="BG237" s="2067"/>
      <c r="BH237" s="2067"/>
      <c r="BI237" s="2067"/>
      <c r="BJ237" s="2067"/>
      <c r="BK237" s="2067"/>
    </row>
    <row r="238" spans="1:63" s="2182" customFormat="1" hidden="1" x14ac:dyDescent="0.3">
      <c r="A238" s="2067"/>
      <c r="B238" s="2150">
        <v>8</v>
      </c>
      <c r="C238" s="2763" t="s">
        <v>1453</v>
      </c>
      <c r="D238" s="3660">
        <v>27955.467683369647</v>
      </c>
      <c r="E238" s="2067"/>
      <c r="G238" s="2067"/>
      <c r="H238" s="2067"/>
      <c r="I238" s="2067"/>
      <c r="J238" s="2067"/>
      <c r="K238" s="2067"/>
      <c r="L238" s="2067"/>
      <c r="M238" s="2067"/>
      <c r="N238" s="2067"/>
      <c r="O238" s="2067"/>
      <c r="P238" s="2067"/>
      <c r="Q238" s="2067"/>
      <c r="R238" s="2067"/>
      <c r="S238" s="2067"/>
      <c r="T238" s="2067"/>
      <c r="U238" s="2067"/>
      <c r="V238" s="2067"/>
      <c r="W238" s="2067"/>
      <c r="X238" s="2067"/>
      <c r="Y238" s="2067"/>
      <c r="Z238" s="2067"/>
      <c r="AA238" s="2067"/>
      <c r="AB238" s="2067"/>
      <c r="AC238" s="2067"/>
      <c r="AD238" s="2067"/>
      <c r="AE238" s="2067"/>
      <c r="AF238" s="2067"/>
      <c r="AG238" s="2067"/>
      <c r="AH238" s="2067"/>
      <c r="AI238" s="2067"/>
      <c r="AJ238" s="2067"/>
      <c r="AK238" s="2067"/>
      <c r="AL238" s="2067"/>
      <c r="AM238" s="2067"/>
      <c r="AN238" s="2067"/>
      <c r="AO238" s="2067"/>
      <c r="AP238" s="2067"/>
      <c r="AQ238" s="2067"/>
      <c r="AR238" s="2067"/>
      <c r="AS238" s="2067"/>
      <c r="AT238" s="2067"/>
      <c r="AU238" s="2067"/>
      <c r="AV238" s="2067"/>
      <c r="AW238" s="2067"/>
      <c r="AX238" s="2067"/>
      <c r="AY238" s="2067"/>
      <c r="AZ238" s="2067"/>
      <c r="BA238" s="2067"/>
      <c r="BB238" s="2067"/>
      <c r="BC238" s="2067"/>
      <c r="BD238" s="2067"/>
      <c r="BE238" s="2067"/>
      <c r="BF238" s="2067"/>
      <c r="BG238" s="2067"/>
      <c r="BH238" s="2067"/>
      <c r="BI238" s="2067"/>
      <c r="BJ238" s="2067"/>
      <c r="BK238" s="2067"/>
    </row>
    <row r="239" spans="1:63" s="2182" customFormat="1" hidden="1" x14ac:dyDescent="0.3">
      <c r="A239" s="2067"/>
      <c r="B239" s="2150">
        <v>9</v>
      </c>
      <c r="C239" s="2763" t="s">
        <v>1454</v>
      </c>
      <c r="D239" s="3660">
        <v>23385.893972403777</v>
      </c>
      <c r="E239" s="3661">
        <v>997142.60501942784</v>
      </c>
      <c r="G239" s="2067"/>
      <c r="H239" s="2067"/>
      <c r="I239" s="2067"/>
      <c r="J239" s="2067"/>
      <c r="K239" s="2067"/>
      <c r="L239" s="2067"/>
      <c r="M239" s="2067"/>
      <c r="N239" s="2067"/>
      <c r="O239" s="2067"/>
      <c r="P239" s="2067"/>
      <c r="Q239" s="2067"/>
      <c r="R239" s="2067"/>
      <c r="S239" s="2067"/>
      <c r="T239" s="2067"/>
      <c r="U239" s="2067"/>
      <c r="V239" s="2067"/>
      <c r="W239" s="2067"/>
      <c r="X239" s="2067"/>
      <c r="Y239" s="2067"/>
      <c r="Z239" s="2067"/>
      <c r="AA239" s="2067"/>
      <c r="AB239" s="2067"/>
      <c r="AC239" s="2067"/>
      <c r="AD239" s="2067"/>
      <c r="AE239" s="2067"/>
      <c r="AF239" s="2067"/>
      <c r="AG239" s="2067"/>
      <c r="AH239" s="2067"/>
      <c r="AI239" s="2067"/>
      <c r="AJ239" s="2067"/>
      <c r="AK239" s="2067"/>
      <c r="AL239" s="2067"/>
      <c r="AM239" s="2067"/>
      <c r="AN239" s="2067"/>
      <c r="AO239" s="2067"/>
      <c r="AP239" s="2067"/>
      <c r="AQ239" s="2067"/>
      <c r="AR239" s="2067"/>
      <c r="AS239" s="2067"/>
      <c r="AT239" s="2067"/>
      <c r="AU239" s="2067"/>
      <c r="AV239" s="2067"/>
      <c r="AW239" s="2067"/>
      <c r="AX239" s="2067"/>
      <c r="AY239" s="2067"/>
      <c r="AZ239" s="2067"/>
      <c r="BA239" s="2067"/>
      <c r="BB239" s="2067"/>
      <c r="BC239" s="2067"/>
      <c r="BD239" s="2067"/>
      <c r="BE239" s="2067"/>
      <c r="BF239" s="2067"/>
      <c r="BG239" s="2067"/>
      <c r="BH239" s="2067"/>
      <c r="BI239" s="2067"/>
      <c r="BJ239" s="2067"/>
      <c r="BK239" s="2067"/>
    </row>
    <row r="240" spans="1:63" s="2182" customFormat="1" hidden="1" x14ac:dyDescent="0.3">
      <c r="A240" s="2067"/>
      <c r="B240" s="2067"/>
      <c r="C240" s="3450"/>
      <c r="D240" s="2067"/>
      <c r="E240" s="2067"/>
      <c r="G240" s="2067"/>
      <c r="H240" s="2067"/>
      <c r="I240" s="2067"/>
      <c r="J240" s="2067"/>
      <c r="K240" s="2067"/>
      <c r="L240" s="2067"/>
      <c r="M240" s="2067"/>
      <c r="N240" s="2067"/>
      <c r="O240" s="2067"/>
      <c r="P240" s="2067"/>
      <c r="Q240" s="2067"/>
      <c r="R240" s="2067"/>
      <c r="S240" s="2067"/>
      <c r="T240" s="2067"/>
      <c r="U240" s="2067"/>
      <c r="V240" s="2067"/>
      <c r="W240" s="2067"/>
      <c r="X240" s="2067"/>
      <c r="Y240" s="2067"/>
      <c r="Z240" s="2067"/>
      <c r="AA240" s="2067"/>
      <c r="AB240" s="2067"/>
      <c r="AC240" s="2067"/>
      <c r="AD240" s="2067"/>
      <c r="AE240" s="2067"/>
      <c r="AF240" s="2067"/>
      <c r="AG240" s="2067"/>
      <c r="AH240" s="2067"/>
      <c r="AI240" s="2067"/>
      <c r="AJ240" s="2067"/>
      <c r="AK240" s="2067"/>
      <c r="AL240" s="2067"/>
      <c r="AM240" s="2067"/>
      <c r="AN240" s="2067"/>
      <c r="AO240" s="2067"/>
      <c r="AP240" s="2067"/>
      <c r="AQ240" s="2067"/>
      <c r="AR240" s="2067"/>
      <c r="AS240" s="2067"/>
      <c r="AT240" s="2067"/>
      <c r="AU240" s="2067"/>
      <c r="AV240" s="2067"/>
      <c r="AW240" s="2067"/>
      <c r="AX240" s="2067"/>
      <c r="AY240" s="2067"/>
      <c r="AZ240" s="2067"/>
      <c r="BA240" s="2067"/>
      <c r="BB240" s="2067"/>
      <c r="BC240" s="2067"/>
      <c r="BD240" s="2067"/>
      <c r="BE240" s="2067"/>
      <c r="BF240" s="2067"/>
      <c r="BG240" s="2067"/>
      <c r="BH240" s="2067"/>
      <c r="BI240" s="2067"/>
      <c r="BJ240" s="2067"/>
      <c r="BK240" s="2067"/>
    </row>
  </sheetData>
  <mergeCells count="8">
    <mergeCell ref="C18:C19"/>
    <mergeCell ref="D18:D19"/>
    <mergeCell ref="G29:H29"/>
    <mergeCell ref="E29:F29"/>
    <mergeCell ref="G19:H19"/>
    <mergeCell ref="E19:F19"/>
    <mergeCell ref="G18:H18"/>
    <mergeCell ref="E18:F18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90"/>
  <dimension ref="B2:BC166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42578125" style="2694"/>
    <col min="2" max="2" width="7.7109375" style="2694" customWidth="1"/>
    <col min="3" max="3" width="59.42578125" style="2694" customWidth="1"/>
    <col min="4" max="4" width="16.42578125" style="2694" customWidth="1"/>
    <col min="5" max="5" width="12.85546875" style="2694" customWidth="1"/>
    <col min="6" max="6" width="18.7109375" style="2694" bestFit="1" customWidth="1"/>
    <col min="7" max="7" width="15.42578125" style="2694" bestFit="1" customWidth="1"/>
    <col min="8" max="8" width="16.140625" style="2694" customWidth="1"/>
    <col min="9" max="9" width="17.5703125" style="2694" customWidth="1"/>
    <col min="10" max="10" width="14.5703125" style="2694" bestFit="1" customWidth="1"/>
    <col min="11" max="11" width="11.7109375" style="2694" bestFit="1" customWidth="1"/>
    <col min="12" max="12" width="14.5703125" style="2694" bestFit="1" customWidth="1"/>
    <col min="13" max="14" width="13.5703125" style="2694" customWidth="1"/>
    <col min="15" max="15" width="26.28515625" style="2694" customWidth="1"/>
    <col min="16" max="18" width="13.5703125" style="2694" customWidth="1"/>
    <col min="19" max="19" width="19.42578125" style="2694" customWidth="1"/>
    <col min="20" max="20" width="13.5703125" style="2694" customWidth="1"/>
    <col min="21" max="21" width="29.28515625" style="2694" customWidth="1"/>
    <col min="22" max="22" width="16.42578125" style="2694" customWidth="1"/>
    <col min="23" max="23" width="13.5703125" style="2694" customWidth="1"/>
    <col min="24" max="24" width="17.42578125" style="2694" customWidth="1"/>
    <col min="25" max="25" width="13.5703125" style="2694" customWidth="1"/>
    <col min="26" max="26" width="16" style="2694" bestFit="1" customWidth="1"/>
    <col min="27" max="27" width="29.5703125" style="2694" customWidth="1"/>
    <col min="28" max="28" width="16.140625" style="2694" bestFit="1" customWidth="1"/>
    <col min="29" max="30" width="13.5703125" style="2694" customWidth="1"/>
    <col min="31" max="31" width="15.42578125" style="2694" customWidth="1"/>
    <col min="32" max="33" width="13.5703125" style="2694" customWidth="1"/>
    <col min="34" max="34" width="14.42578125" style="2694" bestFit="1" customWidth="1"/>
    <col min="35" max="35" width="13.5703125" style="2694" customWidth="1"/>
    <col min="36" max="36" width="14.42578125" style="2694" bestFit="1" customWidth="1"/>
    <col min="37" max="37" width="13.5703125" style="2694" customWidth="1"/>
    <col min="38" max="38" width="14.42578125" style="2694" bestFit="1" customWidth="1"/>
    <col min="39" max="39" width="29.5703125" style="2694" customWidth="1"/>
    <col min="40" max="40" width="14.42578125" style="2694" bestFit="1" customWidth="1"/>
    <col min="41" max="41" width="13.5703125" style="2694" customWidth="1"/>
    <col min="42" max="42" width="14.42578125" style="2694" bestFit="1" customWidth="1"/>
    <col min="43" max="43" width="19" style="2694" bestFit="1" customWidth="1"/>
    <col min="44" max="44" width="14.42578125" style="2694" bestFit="1" customWidth="1"/>
    <col min="45" max="58" width="13.5703125" style="2694" customWidth="1"/>
    <col min="59" max="60" width="11.42578125" style="2694"/>
    <col min="61" max="61" width="15" style="2694" bestFit="1" customWidth="1"/>
    <col min="62" max="66" width="11.42578125" style="2694"/>
    <col min="67" max="67" width="18.85546875" style="2694" bestFit="1" customWidth="1"/>
    <col min="68" max="68" width="11.42578125" style="2694"/>
    <col min="69" max="69" width="20.7109375" style="2694" customWidth="1"/>
    <col min="70" max="70" width="12.5703125" style="2694" customWidth="1"/>
    <col min="71" max="71" width="11.42578125" style="2694"/>
    <col min="72" max="72" width="12.28515625" style="2694" bestFit="1" customWidth="1"/>
    <col min="73" max="73" width="15" style="2694" bestFit="1" customWidth="1"/>
    <col min="74" max="16384" width="11.42578125" style="2694"/>
  </cols>
  <sheetData>
    <row r="2" spans="2:36" x14ac:dyDescent="0.3">
      <c r="B2" s="597" t="s">
        <v>2804</v>
      </c>
    </row>
    <row r="3" spans="2:36" x14ac:dyDescent="0.3">
      <c r="B3" s="597" t="s">
        <v>2831</v>
      </c>
    </row>
    <row r="4" spans="2:36" x14ac:dyDescent="0.3">
      <c r="B4" s="597" t="s">
        <v>4284</v>
      </c>
    </row>
    <row r="5" spans="2:36" x14ac:dyDescent="0.3">
      <c r="B5" s="3485" t="s">
        <v>3372</v>
      </c>
    </row>
    <row r="6" spans="2:36" x14ac:dyDescent="0.3">
      <c r="B6" s="597"/>
    </row>
    <row r="7" spans="2:36" x14ac:dyDescent="0.3">
      <c r="B7" s="597"/>
    </row>
    <row r="8" spans="2:36" x14ac:dyDescent="0.3">
      <c r="B8" s="597"/>
    </row>
    <row r="10" spans="2:36" s="597" customFormat="1" ht="25.5" x14ac:dyDescent="0.2">
      <c r="B10" s="1928" t="s">
        <v>3478</v>
      </c>
      <c r="C10" s="1928" t="s">
        <v>773</v>
      </c>
      <c r="D10" s="1928" t="s">
        <v>3362</v>
      </c>
      <c r="H10" s="2844"/>
      <c r="J10" s="2844"/>
      <c r="L10" s="2844"/>
      <c r="N10" s="2844"/>
      <c r="P10" s="2844"/>
      <c r="R10" s="2844"/>
      <c r="T10" s="2844"/>
      <c r="V10" s="2844"/>
      <c r="X10" s="2844"/>
      <c r="Z10" s="2844"/>
      <c r="AB10" s="2844"/>
      <c r="AD10" s="2844"/>
      <c r="AF10" s="2844"/>
    </row>
    <row r="11" spans="2:36" s="2067" customFormat="1" x14ac:dyDescent="0.3">
      <c r="B11" s="538" t="s">
        <v>4257</v>
      </c>
      <c r="C11" s="2173" t="s">
        <v>4316</v>
      </c>
      <c r="D11" s="540">
        <v>152207603.16276121</v>
      </c>
      <c r="H11" s="2182"/>
      <c r="J11" s="2182"/>
      <c r="L11" s="2182"/>
      <c r="N11" s="2182"/>
      <c r="P11" s="2182"/>
      <c r="R11" s="2182"/>
      <c r="T11" s="2182"/>
      <c r="V11" s="2182"/>
      <c r="X11" s="2182"/>
      <c r="Z11" s="2182"/>
      <c r="AB11" s="2182"/>
      <c r="AD11" s="2182"/>
      <c r="AF11" s="2182"/>
    </row>
    <row r="12" spans="2:36" s="2067" customFormat="1" x14ac:dyDescent="0.3">
      <c r="B12" s="538" t="s">
        <v>4260</v>
      </c>
      <c r="C12" s="2173" t="s">
        <v>4317</v>
      </c>
      <c r="D12" s="540">
        <v>180092898.393839</v>
      </c>
      <c r="H12" s="2182"/>
      <c r="J12" s="2182"/>
      <c r="L12" s="2182"/>
      <c r="N12" s="2182"/>
      <c r="P12" s="2182"/>
      <c r="R12" s="2182"/>
      <c r="T12" s="2182"/>
      <c r="V12" s="2182"/>
      <c r="X12" s="2182"/>
      <c r="Z12" s="2182"/>
      <c r="AB12" s="2182"/>
      <c r="AD12" s="2182"/>
      <c r="AF12" s="2182"/>
    </row>
    <row r="13" spans="2:36" s="2067" customFormat="1" x14ac:dyDescent="0.3">
      <c r="H13" s="2182"/>
      <c r="J13" s="2182"/>
      <c r="L13" s="2182"/>
      <c r="N13" s="2182"/>
      <c r="P13" s="2182"/>
      <c r="R13" s="2182"/>
      <c r="T13" s="2182"/>
      <c r="V13" s="2182"/>
      <c r="X13" s="2182"/>
      <c r="Z13" s="2182"/>
      <c r="AB13" s="2182"/>
      <c r="AD13" s="2182"/>
      <c r="AF13" s="2182"/>
    </row>
    <row r="14" spans="2:36" s="2067" customFormat="1" x14ac:dyDescent="0.3">
      <c r="H14" s="2182"/>
      <c r="J14" s="2182"/>
      <c r="L14" s="2182"/>
      <c r="N14" s="2182"/>
      <c r="P14" s="2182"/>
      <c r="R14" s="2182"/>
      <c r="T14" s="2182"/>
      <c r="V14" s="2182"/>
      <c r="X14" s="2182"/>
      <c r="Z14" s="2182"/>
      <c r="AB14" s="2182"/>
      <c r="AD14" s="2182"/>
      <c r="AF14" s="2182"/>
    </row>
    <row r="15" spans="2:36" s="2067" customFormat="1" x14ac:dyDescent="0.3">
      <c r="H15" s="2182"/>
      <c r="J15" s="2182"/>
      <c r="L15" s="2182"/>
      <c r="N15" s="2182"/>
      <c r="P15" s="2182"/>
      <c r="R15" s="2182"/>
      <c r="T15" s="2182"/>
      <c r="V15" s="2182"/>
      <c r="X15" s="2182"/>
      <c r="Z15" s="2182"/>
      <c r="AB15" s="2182"/>
      <c r="AD15" s="2182"/>
      <c r="AF15" s="2182"/>
    </row>
    <row r="16" spans="2:36" s="2067" customFormat="1" x14ac:dyDescent="0.3">
      <c r="L16" s="2182"/>
      <c r="N16" s="2182"/>
      <c r="P16" s="2182"/>
      <c r="R16" s="2182"/>
      <c r="T16" s="2182"/>
      <c r="V16" s="2182"/>
      <c r="X16" s="2182"/>
      <c r="Z16" s="2182"/>
      <c r="AB16" s="2182"/>
      <c r="AD16" s="2182"/>
      <c r="AF16" s="2182"/>
      <c r="AH16" s="2182"/>
      <c r="AJ16" s="2182"/>
    </row>
    <row r="17" spans="3:36" s="2067" customFormat="1" x14ac:dyDescent="0.3">
      <c r="L17" s="2182"/>
      <c r="N17" s="2182"/>
      <c r="P17" s="2182"/>
      <c r="R17" s="2182"/>
      <c r="T17" s="2182"/>
      <c r="V17" s="2182"/>
      <c r="X17" s="2182"/>
      <c r="Z17" s="2182"/>
      <c r="AB17" s="2182"/>
      <c r="AD17" s="2182"/>
      <c r="AF17" s="2182"/>
      <c r="AH17" s="2182"/>
      <c r="AJ17" s="2182"/>
    </row>
    <row r="18" spans="3:36" s="2067" customFormat="1" x14ac:dyDescent="0.3">
      <c r="L18" s="2182"/>
      <c r="N18" s="2182"/>
      <c r="P18" s="2182"/>
      <c r="R18" s="2182"/>
      <c r="T18" s="2182"/>
      <c r="V18" s="2182"/>
      <c r="X18" s="2182"/>
      <c r="Z18" s="2182"/>
      <c r="AB18" s="2182"/>
      <c r="AD18" s="2182"/>
      <c r="AF18" s="2182"/>
      <c r="AH18" s="2182"/>
      <c r="AJ18" s="2182"/>
    </row>
    <row r="19" spans="3:36" s="2067" customFormat="1" ht="16.149999999999999" customHeight="1" x14ac:dyDescent="0.3">
      <c r="C19" s="3738" t="s">
        <v>1653</v>
      </c>
      <c r="D19" s="3740" t="s">
        <v>3371</v>
      </c>
      <c r="E19" s="3746" t="s">
        <v>4257</v>
      </c>
      <c r="F19" s="3747"/>
      <c r="G19" s="3746" t="s">
        <v>4260</v>
      </c>
      <c r="H19" s="3747"/>
    </row>
    <row r="20" spans="3:36" s="2067" customFormat="1" ht="31.9" customHeight="1" x14ac:dyDescent="0.3">
      <c r="C20" s="3739"/>
      <c r="D20" s="3741"/>
      <c r="E20" s="3744" t="s">
        <v>4258</v>
      </c>
      <c r="F20" s="3745"/>
      <c r="G20" s="3748" t="s">
        <v>4261</v>
      </c>
      <c r="H20" s="3749"/>
    </row>
    <row r="21" spans="3:36" s="2067" customFormat="1" x14ac:dyDescent="0.3">
      <c r="C21" s="2763" t="s">
        <v>1709</v>
      </c>
      <c r="D21" s="540">
        <v>4316322.3856941927</v>
      </c>
      <c r="E21" s="2186">
        <v>3</v>
      </c>
      <c r="F21" s="2198">
        <v>12948967.157082578</v>
      </c>
      <c r="G21" s="2186">
        <v>3</v>
      </c>
      <c r="H21" s="2180">
        <v>12948967.157082578</v>
      </c>
    </row>
    <row r="22" spans="3:36" s="2067" customFormat="1" x14ac:dyDescent="0.3">
      <c r="C22" s="2763" t="s">
        <v>1876</v>
      </c>
      <c r="D22" s="540">
        <v>10652348.894573549</v>
      </c>
      <c r="E22" s="2186">
        <v>1</v>
      </c>
      <c r="F22" s="2198">
        <v>10652348.894573549</v>
      </c>
      <c r="G22" s="2186">
        <v>1</v>
      </c>
      <c r="H22" s="2180">
        <v>10652348.894573549</v>
      </c>
      <c r="R22" s="3302"/>
    </row>
    <row r="23" spans="3:36" s="2067" customFormat="1" x14ac:dyDescent="0.3">
      <c r="C23" s="2763" t="s">
        <v>1688</v>
      </c>
      <c r="D23" s="540">
        <v>6217698.3889396135</v>
      </c>
      <c r="E23" s="2186">
        <v>3</v>
      </c>
      <c r="F23" s="2198">
        <v>18653095.166818842</v>
      </c>
      <c r="G23" s="2186">
        <v>2</v>
      </c>
      <c r="H23" s="2180">
        <v>12435396.777879227</v>
      </c>
    </row>
    <row r="24" spans="3:36" s="2067" customFormat="1" x14ac:dyDescent="0.3">
      <c r="C24" s="2763" t="s">
        <v>1689</v>
      </c>
      <c r="D24" s="540">
        <v>6217698.3889396135</v>
      </c>
      <c r="E24" s="2186">
        <v>1</v>
      </c>
      <c r="F24" s="2198">
        <v>6217698.3889396135</v>
      </c>
      <c r="G24" s="2186">
        <v>1</v>
      </c>
      <c r="H24" s="2180">
        <v>6217698.3889396135</v>
      </c>
    </row>
    <row r="25" spans="3:36" s="2067" customFormat="1" x14ac:dyDescent="0.3">
      <c r="C25" s="2763" t="s">
        <v>1690</v>
      </c>
      <c r="D25" s="540">
        <v>4808660.7908329591</v>
      </c>
      <c r="E25" s="2186">
        <v>3</v>
      </c>
      <c r="F25" s="2198">
        <v>14425982.372498877</v>
      </c>
      <c r="G25" s="2186">
        <v>3</v>
      </c>
      <c r="H25" s="2180">
        <v>14425982.372498877</v>
      </c>
    </row>
    <row r="26" spans="3:36" s="2067" customFormat="1" x14ac:dyDescent="0.3">
      <c r="C26" s="2763" t="s">
        <v>1687</v>
      </c>
      <c r="D26" s="540">
        <v>3789221.5133352689</v>
      </c>
      <c r="E26" s="2186">
        <v>12</v>
      </c>
      <c r="F26" s="2198">
        <v>45470658.160023227</v>
      </c>
      <c r="G26" s="2186">
        <v>21</v>
      </c>
      <c r="H26" s="2180">
        <v>79573651.780040652</v>
      </c>
    </row>
    <row r="27" spans="3:36" s="2067" customFormat="1" x14ac:dyDescent="0.3">
      <c r="H27" s="2182"/>
    </row>
    <row r="28" spans="3:36" s="2067" customFormat="1" x14ac:dyDescent="0.3">
      <c r="H28" s="2182"/>
    </row>
    <row r="29" spans="3:36" s="2067" customFormat="1" x14ac:dyDescent="0.3">
      <c r="H29" s="2182"/>
      <c r="R29" s="3302"/>
      <c r="S29" s="3302"/>
    </row>
    <row r="30" spans="3:36" s="2067" customFormat="1" ht="25.5" x14ac:dyDescent="0.3">
      <c r="C30" s="2764" t="s">
        <v>1654</v>
      </c>
      <c r="D30" s="2070" t="s">
        <v>3371</v>
      </c>
      <c r="E30" s="3742" t="s">
        <v>4257</v>
      </c>
      <c r="F30" s="3743"/>
      <c r="G30" s="3742" t="s">
        <v>4260</v>
      </c>
      <c r="H30" s="3743"/>
      <c r="Q30" s="3302"/>
    </row>
    <row r="31" spans="3:36" s="2067" customFormat="1" x14ac:dyDescent="0.3">
      <c r="C31" s="2763" t="s">
        <v>136</v>
      </c>
      <c r="D31" s="540">
        <v>19926751.374011151</v>
      </c>
      <c r="E31" s="2186">
        <v>2.2000000000000002</v>
      </c>
      <c r="F31" s="2198">
        <v>43838853.022824533</v>
      </c>
      <c r="G31" s="2186">
        <v>2.2000000000000002</v>
      </c>
      <c r="H31" s="2198">
        <v>43838853.022824533</v>
      </c>
    </row>
    <row r="32" spans="3:36" s="2067" customFormat="1" x14ac:dyDescent="0.3">
      <c r="H32" s="2182"/>
    </row>
    <row r="33" spans="2:8" s="2067" customFormat="1" x14ac:dyDescent="0.3">
      <c r="H33" s="2182"/>
    </row>
    <row r="34" spans="2:8" s="2067" customFormat="1" hidden="1" x14ac:dyDescent="0.3">
      <c r="B34" s="2067" t="s">
        <v>1655</v>
      </c>
      <c r="H34" s="2182"/>
    </row>
    <row r="35" spans="2:8" s="2067" customFormat="1" hidden="1" x14ac:dyDescent="0.3">
      <c r="C35" s="1204" t="s">
        <v>869</v>
      </c>
      <c r="D35" s="1204"/>
      <c r="E35" s="1204"/>
      <c r="F35" s="1204"/>
      <c r="G35" s="1204" t="s">
        <v>4264</v>
      </c>
      <c r="H35" s="2768"/>
    </row>
    <row r="36" spans="2:8" s="2067" customFormat="1" hidden="1" x14ac:dyDescent="0.3">
      <c r="C36" s="2763" t="s">
        <v>4265</v>
      </c>
      <c r="D36" s="540"/>
      <c r="E36" s="540"/>
      <c r="F36" s="540"/>
      <c r="G36" s="2186"/>
      <c r="H36" s="2180">
        <v>0</v>
      </c>
    </row>
    <row r="37" spans="2:8" s="2067" customFormat="1" hidden="1" x14ac:dyDescent="0.3">
      <c r="C37" s="2763" t="s">
        <v>4266</v>
      </c>
      <c r="D37" s="540"/>
      <c r="E37" s="540"/>
      <c r="F37" s="540"/>
      <c r="G37" s="2186"/>
      <c r="H37" s="2180">
        <v>0</v>
      </c>
    </row>
    <row r="38" spans="2:8" s="2067" customFormat="1" hidden="1" x14ac:dyDescent="0.3">
      <c r="C38" s="2763" t="s">
        <v>4267</v>
      </c>
      <c r="D38" s="540"/>
      <c r="E38" s="540"/>
      <c r="F38" s="540"/>
      <c r="G38" s="2186"/>
      <c r="H38" s="2180">
        <v>0</v>
      </c>
    </row>
    <row r="39" spans="2:8" s="2067" customFormat="1" hidden="1" x14ac:dyDescent="0.3">
      <c r="C39" s="2763" t="s">
        <v>4268</v>
      </c>
      <c r="D39" s="540"/>
      <c r="E39" s="540"/>
      <c r="F39" s="540"/>
      <c r="G39" s="2186"/>
      <c r="H39" s="2180">
        <v>0</v>
      </c>
    </row>
    <row r="40" spans="2:8" s="2067" customFormat="1" hidden="1" x14ac:dyDescent="0.3">
      <c r="C40" s="2763" t="s">
        <v>4269</v>
      </c>
      <c r="D40" s="540"/>
      <c r="E40" s="540"/>
      <c r="F40" s="540"/>
      <c r="G40" s="2186"/>
      <c r="H40" s="2180">
        <v>0</v>
      </c>
    </row>
    <row r="41" spans="2:8" s="2067" customFormat="1" hidden="1" x14ac:dyDescent="0.3">
      <c r="C41" s="2763" t="s">
        <v>4285</v>
      </c>
      <c r="D41" s="540"/>
      <c r="E41" s="540"/>
      <c r="F41" s="540"/>
      <c r="G41" s="2186">
        <v>1</v>
      </c>
      <c r="H41" s="2180">
        <v>0</v>
      </c>
    </row>
    <row r="42" spans="2:8" s="2067" customFormat="1" hidden="1" x14ac:dyDescent="0.3">
      <c r="C42" s="2763" t="s">
        <v>4270</v>
      </c>
      <c r="D42" s="540"/>
      <c r="E42" s="540"/>
      <c r="F42" s="540"/>
      <c r="G42" s="2186"/>
      <c r="H42" s="2180">
        <v>0</v>
      </c>
    </row>
    <row r="43" spans="2:8" s="2067" customFormat="1" hidden="1" x14ac:dyDescent="0.3">
      <c r="C43" s="2763" t="s">
        <v>4286</v>
      </c>
      <c r="D43" s="540"/>
      <c r="E43" s="540"/>
      <c r="F43" s="540"/>
      <c r="G43" s="2186"/>
      <c r="H43" s="2180">
        <v>0</v>
      </c>
    </row>
    <row r="44" spans="2:8" s="2067" customFormat="1" hidden="1" x14ac:dyDescent="0.3">
      <c r="C44" s="2763" t="s">
        <v>4287</v>
      </c>
      <c r="D44" s="540"/>
      <c r="E44" s="540"/>
      <c r="F44" s="540"/>
      <c r="G44" s="2186">
        <v>1</v>
      </c>
      <c r="H44" s="2180">
        <v>0</v>
      </c>
    </row>
    <row r="45" spans="2:8" s="2067" customFormat="1" hidden="1" x14ac:dyDescent="0.3">
      <c r="C45" s="2763" t="s">
        <v>4288</v>
      </c>
      <c r="D45" s="540"/>
      <c r="E45" s="540"/>
      <c r="F45" s="540"/>
      <c r="G45" s="2186"/>
      <c r="H45" s="2180">
        <v>0</v>
      </c>
    </row>
    <row r="46" spans="2:8" s="2067" customFormat="1" hidden="1" x14ac:dyDescent="0.3">
      <c r="C46" s="2763" t="s">
        <v>4289</v>
      </c>
      <c r="D46" s="540"/>
      <c r="E46" s="540"/>
      <c r="F46" s="540"/>
      <c r="G46" s="2186"/>
      <c r="H46" s="2180">
        <v>0</v>
      </c>
    </row>
    <row r="47" spans="2:8" s="2067" customFormat="1" hidden="1" x14ac:dyDescent="0.3">
      <c r="C47" s="2763" t="s">
        <v>4290</v>
      </c>
      <c r="D47" s="540"/>
      <c r="E47" s="540"/>
      <c r="F47" s="540"/>
      <c r="G47" s="2186"/>
      <c r="H47" s="2180">
        <v>0</v>
      </c>
    </row>
    <row r="48" spans="2:8" s="2067" customFormat="1" hidden="1" x14ac:dyDescent="0.3">
      <c r="C48" s="2763" t="s">
        <v>4291</v>
      </c>
      <c r="D48" s="540"/>
      <c r="E48" s="540"/>
      <c r="F48" s="540"/>
      <c r="G48" s="2186">
        <v>1</v>
      </c>
      <c r="H48" s="2180">
        <v>0</v>
      </c>
    </row>
    <row r="49" spans="2:36" s="2067" customFormat="1" hidden="1" x14ac:dyDescent="0.3">
      <c r="C49" s="2763" t="s">
        <v>4292</v>
      </c>
      <c r="D49" s="540"/>
      <c r="E49" s="540"/>
      <c r="F49" s="540"/>
      <c r="G49" s="2186"/>
      <c r="H49" s="2180">
        <v>0</v>
      </c>
    </row>
    <row r="50" spans="2:36" s="2067" customFormat="1" hidden="1" x14ac:dyDescent="0.3">
      <c r="C50" s="2763" t="s">
        <v>4293</v>
      </c>
      <c r="D50" s="540"/>
      <c r="E50" s="540"/>
      <c r="F50" s="540"/>
      <c r="G50" s="2186">
        <v>1</v>
      </c>
      <c r="H50" s="2180">
        <v>0</v>
      </c>
    </row>
    <row r="51" spans="2:36" s="2067" customFormat="1" hidden="1" x14ac:dyDescent="0.3">
      <c r="C51" s="2763" t="s">
        <v>4294</v>
      </c>
      <c r="D51" s="540"/>
      <c r="E51" s="540"/>
      <c r="F51" s="540"/>
      <c r="G51" s="2186">
        <v>1</v>
      </c>
      <c r="H51" s="2180">
        <v>0</v>
      </c>
    </row>
    <row r="52" spans="2:36" s="2067" customFormat="1" hidden="1" x14ac:dyDescent="0.3">
      <c r="C52" s="2763" t="s">
        <v>4295</v>
      </c>
      <c r="D52" s="540"/>
      <c r="E52" s="540"/>
      <c r="F52" s="540"/>
      <c r="G52" s="2186">
        <v>1</v>
      </c>
      <c r="H52" s="2180">
        <v>0</v>
      </c>
    </row>
    <row r="53" spans="2:36" s="2067" customFormat="1" hidden="1" x14ac:dyDescent="0.3">
      <c r="C53" s="2763" t="s">
        <v>4296</v>
      </c>
      <c r="D53" s="540"/>
      <c r="E53" s="540"/>
      <c r="F53" s="540"/>
      <c r="G53" s="2186"/>
      <c r="H53" s="2180">
        <v>0</v>
      </c>
    </row>
    <row r="54" spans="2:36" s="2067" customFormat="1" hidden="1" x14ac:dyDescent="0.3">
      <c r="C54" s="2763" t="s">
        <v>4271</v>
      </c>
      <c r="D54" s="540"/>
      <c r="E54" s="540"/>
      <c r="F54" s="540"/>
      <c r="G54" s="2186"/>
      <c r="H54" s="2180">
        <v>0</v>
      </c>
    </row>
    <row r="55" spans="2:36" s="2067" customFormat="1" hidden="1" x14ac:dyDescent="0.3">
      <c r="C55" s="2763" t="s">
        <v>4272</v>
      </c>
      <c r="D55" s="540"/>
      <c r="E55" s="540"/>
      <c r="F55" s="540"/>
      <c r="G55" s="2186"/>
      <c r="H55" s="2180">
        <v>0</v>
      </c>
    </row>
    <row r="56" spans="2:36" s="2067" customFormat="1" hidden="1" x14ac:dyDescent="0.3">
      <c r="H56" s="2182"/>
    </row>
    <row r="57" spans="2:36" s="2067" customFormat="1" x14ac:dyDescent="0.3">
      <c r="F57" s="2199">
        <v>152207603.16276121</v>
      </c>
      <c r="H57" s="2182">
        <v>180092898.393839</v>
      </c>
    </row>
    <row r="58" spans="2:36" s="2067" customFormat="1" x14ac:dyDescent="0.3">
      <c r="L58" s="2182"/>
      <c r="N58" s="2182"/>
      <c r="P58" s="2182"/>
      <c r="R58" s="2182"/>
      <c r="T58" s="2182"/>
      <c r="V58" s="2182"/>
      <c r="X58" s="2182"/>
      <c r="Z58" s="2182"/>
      <c r="AB58" s="2182"/>
      <c r="AD58" s="2182"/>
      <c r="AF58" s="2182"/>
      <c r="AH58" s="2182"/>
      <c r="AJ58" s="2182"/>
    </row>
    <row r="59" spans="2:36" s="2067" customFormat="1" x14ac:dyDescent="0.3">
      <c r="H59" s="2182"/>
      <c r="J59" s="2182"/>
      <c r="L59" s="2182"/>
      <c r="N59" s="2182"/>
      <c r="P59" s="2182"/>
      <c r="R59" s="2182"/>
      <c r="T59" s="2182"/>
      <c r="V59" s="2182"/>
      <c r="X59" s="2182"/>
      <c r="Z59" s="2182"/>
      <c r="AB59" s="2182"/>
      <c r="AD59" s="2182"/>
      <c r="AF59" s="2182"/>
    </row>
    <row r="60" spans="2:36" s="2067" customFormat="1" x14ac:dyDescent="0.3">
      <c r="H60" s="2182"/>
      <c r="J60" s="2182"/>
      <c r="L60" s="2182"/>
      <c r="N60" s="2182"/>
      <c r="P60" s="2182"/>
      <c r="R60" s="2182"/>
      <c r="T60" s="2182"/>
      <c r="V60" s="2182"/>
      <c r="X60" s="2182"/>
      <c r="Z60" s="2182"/>
      <c r="AB60" s="2182"/>
      <c r="AD60" s="2182"/>
      <c r="AF60" s="2182"/>
    </row>
    <row r="61" spans="2:36" s="2067" customFormat="1" x14ac:dyDescent="0.3">
      <c r="H61" s="2182"/>
      <c r="J61" s="2182"/>
      <c r="L61" s="2182"/>
      <c r="N61" s="2182"/>
      <c r="P61" s="2182"/>
      <c r="R61" s="2182"/>
      <c r="T61" s="2182"/>
      <c r="V61" s="2182"/>
      <c r="X61" s="2182"/>
      <c r="Z61" s="2182"/>
      <c r="AB61" s="2182"/>
      <c r="AD61" s="2182"/>
      <c r="AF61" s="2182"/>
    </row>
    <row r="62" spans="2:36" s="2067" customFormat="1" x14ac:dyDescent="0.3">
      <c r="F62" s="2182"/>
      <c r="H62" s="2182"/>
      <c r="J62" s="2182"/>
      <c r="L62" s="2182"/>
      <c r="N62" s="2182"/>
      <c r="P62" s="2182"/>
      <c r="R62" s="2182"/>
      <c r="T62" s="2182"/>
      <c r="V62" s="2182"/>
      <c r="X62" s="2182"/>
      <c r="Z62" s="2182"/>
      <c r="AB62" s="2182"/>
      <c r="AD62" s="2182"/>
    </row>
    <row r="63" spans="2:36" s="2600" customFormat="1" ht="38.25" x14ac:dyDescent="0.25">
      <c r="B63" s="2599" t="s">
        <v>938</v>
      </c>
      <c r="C63" s="2599" t="s">
        <v>776</v>
      </c>
      <c r="D63" s="2599" t="s">
        <v>925</v>
      </c>
      <c r="E63" s="2070" t="s">
        <v>975</v>
      </c>
      <c r="F63" s="2599" t="s">
        <v>976</v>
      </c>
      <c r="G63" s="2070" t="s">
        <v>3363</v>
      </c>
    </row>
    <row r="64" spans="2:36" x14ac:dyDescent="0.3">
      <c r="B64" s="2150">
        <v>1</v>
      </c>
      <c r="C64" s="2179" t="s">
        <v>1876</v>
      </c>
      <c r="D64" s="2512">
        <v>303519.33591825288</v>
      </c>
      <c r="E64" s="2512">
        <v>8192566.1891450174</v>
      </c>
      <c r="F64" s="2512">
        <v>2156263.3695102786</v>
      </c>
      <c r="G64" s="2512">
        <v>10652348.894573549</v>
      </c>
      <c r="J64" s="3641"/>
    </row>
    <row r="65" spans="2:31" x14ac:dyDescent="0.3">
      <c r="B65" s="2150">
        <v>2</v>
      </c>
      <c r="C65" s="2179" t="s">
        <v>1691</v>
      </c>
      <c r="D65" s="2512">
        <v>148591.12016477663</v>
      </c>
      <c r="E65" s="2512">
        <v>3283490.5959653519</v>
      </c>
      <c r="F65" s="2512">
        <v>1414871.7826966401</v>
      </c>
      <c r="G65" s="2512">
        <v>4846953.4988267682</v>
      </c>
      <c r="J65" s="3641"/>
    </row>
    <row r="66" spans="2:31" x14ac:dyDescent="0.3">
      <c r="B66" s="2150">
        <v>3</v>
      </c>
      <c r="C66" s="2179" t="s">
        <v>1690</v>
      </c>
      <c r="D66" s="2512">
        <v>148581.96445839311</v>
      </c>
      <c r="E66" s="2512">
        <v>3245207.0436779265</v>
      </c>
      <c r="F66" s="2512">
        <v>1414871.7826966401</v>
      </c>
      <c r="G66" s="2512">
        <v>4808660.7908329591</v>
      </c>
      <c r="J66" s="3641"/>
    </row>
    <row r="67" spans="2:31" x14ac:dyDescent="0.3">
      <c r="B67" s="2150">
        <v>4</v>
      </c>
      <c r="C67" s="2179" t="s">
        <v>1688</v>
      </c>
      <c r="D67" s="2512">
        <v>186254.66083225008</v>
      </c>
      <c r="E67" s="2512">
        <v>4477282.9849889511</v>
      </c>
      <c r="F67" s="2512">
        <v>1554160.7431184114</v>
      </c>
      <c r="G67" s="2512">
        <v>6217698.3889396135</v>
      </c>
      <c r="J67" s="3641"/>
    </row>
    <row r="68" spans="2:31" x14ac:dyDescent="0.3">
      <c r="B68" s="2150">
        <v>5</v>
      </c>
      <c r="C68" s="2179" t="s">
        <v>1689</v>
      </c>
      <c r="D68" s="2512">
        <v>186254.66083225008</v>
      </c>
      <c r="E68" s="2512">
        <v>4477282.9849889511</v>
      </c>
      <c r="F68" s="2512">
        <v>1554160.7431184114</v>
      </c>
      <c r="G68" s="2512">
        <v>6217698.3889396135</v>
      </c>
      <c r="J68" s="3641"/>
    </row>
    <row r="69" spans="2:31" x14ac:dyDescent="0.3">
      <c r="B69" s="2150">
        <v>6</v>
      </c>
      <c r="C69" s="2179" t="s">
        <v>1687</v>
      </c>
      <c r="D69" s="2512">
        <v>124138.73665569545</v>
      </c>
      <c r="E69" s="2512">
        <v>2777311.8663418568</v>
      </c>
      <c r="F69" s="2512">
        <v>887770.91033771657</v>
      </c>
      <c r="G69" s="2512">
        <v>3789221.5133352689</v>
      </c>
      <c r="J69" s="3641"/>
    </row>
    <row r="70" spans="2:31" x14ac:dyDescent="0.3">
      <c r="B70" s="2150">
        <v>7</v>
      </c>
      <c r="C70" s="2179" t="s">
        <v>1709</v>
      </c>
      <c r="D70" s="2512">
        <v>124138.73665569545</v>
      </c>
      <c r="E70" s="2512">
        <v>2777311.8663418568</v>
      </c>
      <c r="F70" s="2512">
        <v>1414871.7826966401</v>
      </c>
      <c r="G70" s="2512">
        <v>4316322.3856941927</v>
      </c>
      <c r="J70" s="3641"/>
    </row>
    <row r="71" spans="2:31" x14ac:dyDescent="0.3">
      <c r="B71" s="2150">
        <v>8</v>
      </c>
      <c r="C71" s="2179" t="s">
        <v>4297</v>
      </c>
      <c r="D71" s="2512">
        <v>734881.06636438391</v>
      </c>
      <c r="E71" s="2512">
        <v>18006752.806854513</v>
      </c>
      <c r="F71" s="2512">
        <v>1185117.5007922547</v>
      </c>
      <c r="G71" s="2512">
        <v>19926751.374011151</v>
      </c>
      <c r="J71" s="3641"/>
    </row>
    <row r="74" spans="2:31" ht="15.75" thickBot="1" x14ac:dyDescent="0.35"/>
    <row r="75" spans="2:31" x14ac:dyDescent="0.3">
      <c r="C75" s="3072"/>
      <c r="D75" s="2958"/>
      <c r="E75" s="3642" t="s">
        <v>875</v>
      </c>
      <c r="F75" s="3073"/>
      <c r="G75" s="3074"/>
      <c r="I75" s="3072"/>
      <c r="J75" s="2958"/>
      <c r="K75" s="3642" t="s">
        <v>875</v>
      </c>
      <c r="L75" s="3073"/>
      <c r="M75" s="3074"/>
      <c r="O75" s="3072"/>
      <c r="P75" s="2958"/>
      <c r="Q75" s="3642" t="s">
        <v>875</v>
      </c>
      <c r="R75" s="3073"/>
      <c r="S75" s="3074"/>
      <c r="U75" s="3072"/>
      <c r="V75" s="2958"/>
      <c r="W75" s="3642" t="s">
        <v>875</v>
      </c>
      <c r="X75" s="3073"/>
      <c r="Y75" s="3074"/>
      <c r="AA75" s="3072"/>
      <c r="AB75" s="2958"/>
      <c r="AC75" s="3642" t="s">
        <v>875</v>
      </c>
      <c r="AD75" s="3073"/>
      <c r="AE75" s="3074"/>
    </row>
    <row r="76" spans="2:31" ht="15.75" thickBot="1" x14ac:dyDescent="0.35">
      <c r="C76" s="2236" t="s">
        <v>877</v>
      </c>
      <c r="D76" s="2237">
        <v>1</v>
      </c>
      <c r="E76" s="3643" t="s">
        <v>3366</v>
      </c>
      <c r="F76" s="3644"/>
      <c r="G76" s="3645"/>
      <c r="I76" s="2236" t="s">
        <v>877</v>
      </c>
      <c r="J76" s="2237">
        <v>2</v>
      </c>
      <c r="K76" s="3643" t="s">
        <v>3366</v>
      </c>
      <c r="L76" s="3644"/>
      <c r="M76" s="3645"/>
      <c r="O76" s="2236" t="s">
        <v>877</v>
      </c>
      <c r="P76" s="2237">
        <v>3</v>
      </c>
      <c r="Q76" s="3643" t="s">
        <v>3366</v>
      </c>
      <c r="R76" s="3644"/>
      <c r="S76" s="3645"/>
      <c r="U76" s="2236" t="s">
        <v>877</v>
      </c>
      <c r="V76" s="2237">
        <v>4</v>
      </c>
      <c r="W76" s="3643" t="s">
        <v>3366</v>
      </c>
      <c r="X76" s="3644"/>
      <c r="Y76" s="3645"/>
      <c r="AA76" s="2236" t="s">
        <v>877</v>
      </c>
      <c r="AB76" s="2237">
        <v>5</v>
      </c>
      <c r="AC76" s="3643" t="s">
        <v>3366</v>
      </c>
      <c r="AD76" s="3644"/>
      <c r="AE76" s="3645"/>
    </row>
    <row r="77" spans="2:31" x14ac:dyDescent="0.3">
      <c r="C77" s="3072" t="s">
        <v>880</v>
      </c>
      <c r="D77" s="3076"/>
      <c r="E77" s="2958"/>
      <c r="F77" s="3646" t="s">
        <v>881</v>
      </c>
      <c r="G77" s="2638" t="s">
        <v>883</v>
      </c>
      <c r="I77" s="3072" t="s">
        <v>880</v>
      </c>
      <c r="J77" s="3076"/>
      <c r="K77" s="2958"/>
      <c r="L77" s="3646" t="s">
        <v>881</v>
      </c>
      <c r="M77" s="2638" t="s">
        <v>883</v>
      </c>
      <c r="O77" s="3072" t="s">
        <v>880</v>
      </c>
      <c r="P77" s="3076"/>
      <c r="Q77" s="2958"/>
      <c r="R77" s="3646" t="s">
        <v>881</v>
      </c>
      <c r="S77" s="2638" t="s">
        <v>883</v>
      </c>
      <c r="U77" s="3072" t="s">
        <v>880</v>
      </c>
      <c r="V77" s="3076"/>
      <c r="W77" s="2958"/>
      <c r="X77" s="3646" t="s">
        <v>881</v>
      </c>
      <c r="Y77" s="2638" t="s">
        <v>883</v>
      </c>
      <c r="AA77" s="3072" t="s">
        <v>880</v>
      </c>
      <c r="AB77" s="3076"/>
      <c r="AC77" s="2958"/>
      <c r="AD77" s="3646" t="s">
        <v>881</v>
      </c>
      <c r="AE77" s="2638" t="s">
        <v>883</v>
      </c>
    </row>
    <row r="78" spans="2:31" ht="15.75" thickBot="1" x14ac:dyDescent="0.35">
      <c r="C78" s="2523" t="s">
        <v>4298</v>
      </c>
      <c r="D78" s="3647"/>
      <c r="E78" s="3349"/>
      <c r="F78" s="2354"/>
      <c r="G78" s="3085"/>
      <c r="I78" s="2523" t="s">
        <v>4299</v>
      </c>
      <c r="J78" s="3647"/>
      <c r="K78" s="3349"/>
      <c r="L78" s="2354"/>
      <c r="M78" s="3085"/>
      <c r="O78" s="2523" t="s">
        <v>4300</v>
      </c>
      <c r="P78" s="3647"/>
      <c r="Q78" s="3349"/>
      <c r="R78" s="2354"/>
      <c r="S78" s="3085"/>
      <c r="U78" s="2523" t="s">
        <v>4301</v>
      </c>
      <c r="V78" s="3647"/>
      <c r="W78" s="3349"/>
      <c r="X78" s="2354"/>
      <c r="Y78" s="3085"/>
      <c r="AA78" s="2523" t="s">
        <v>4302</v>
      </c>
      <c r="AB78" s="3647"/>
      <c r="AC78" s="3349"/>
      <c r="AD78" s="2354"/>
      <c r="AE78" s="3085"/>
    </row>
    <row r="79" spans="2:31" x14ac:dyDescent="0.3">
      <c r="C79" s="3086"/>
      <c r="D79" s="2354"/>
      <c r="E79" s="2354"/>
      <c r="F79" s="2354"/>
      <c r="G79" s="3085"/>
      <c r="I79" s="3086"/>
      <c r="J79" s="2354"/>
      <c r="K79" s="2354"/>
      <c r="L79" s="2354"/>
      <c r="M79" s="3360"/>
      <c r="O79" s="3086"/>
      <c r="P79" s="2354"/>
      <c r="Q79" s="2354"/>
      <c r="R79" s="2354"/>
      <c r="S79" s="3360"/>
      <c r="U79" s="3086"/>
      <c r="V79" s="2354"/>
      <c r="W79" s="2354"/>
      <c r="X79" s="2354"/>
      <c r="Y79" s="3360"/>
      <c r="AA79" s="3086"/>
      <c r="AB79" s="2354"/>
      <c r="AC79" s="2354"/>
      <c r="AD79" s="2354"/>
      <c r="AE79" s="3360"/>
    </row>
    <row r="80" spans="2:31" x14ac:dyDescent="0.3">
      <c r="C80" s="3648" t="s">
        <v>882</v>
      </c>
      <c r="D80" s="2354"/>
      <c r="E80" s="2446"/>
      <c r="F80" s="2354"/>
      <c r="G80" s="3085"/>
      <c r="I80" s="3648" t="s">
        <v>882</v>
      </c>
      <c r="J80" s="2354"/>
      <c r="K80" s="2446"/>
      <c r="L80" s="2354"/>
      <c r="M80" s="3085"/>
      <c r="O80" s="3648" t="s">
        <v>882</v>
      </c>
      <c r="P80" s="2354"/>
      <c r="Q80" s="2446"/>
      <c r="R80" s="2354"/>
      <c r="S80" s="3360"/>
      <c r="U80" s="3648" t="s">
        <v>882</v>
      </c>
      <c r="V80" s="2354"/>
      <c r="W80" s="2446"/>
      <c r="X80" s="2354"/>
      <c r="Y80" s="3085"/>
      <c r="AA80" s="3648" t="s">
        <v>882</v>
      </c>
      <c r="AB80" s="2354"/>
      <c r="AC80" s="2446"/>
      <c r="AD80" s="2354"/>
      <c r="AE80" s="3085"/>
    </row>
    <row r="81" spans="3:31" x14ac:dyDescent="0.3">
      <c r="C81" s="2126" t="s">
        <v>884</v>
      </c>
      <c r="D81" s="2127" t="s">
        <v>885</v>
      </c>
      <c r="E81" s="3649" t="s">
        <v>886</v>
      </c>
      <c r="F81" s="2127" t="s">
        <v>893</v>
      </c>
      <c r="G81" s="2129" t="s">
        <v>888</v>
      </c>
      <c r="I81" s="2126" t="s">
        <v>884</v>
      </c>
      <c r="J81" s="2127" t="s">
        <v>885</v>
      </c>
      <c r="K81" s="3649" t="s">
        <v>886</v>
      </c>
      <c r="L81" s="2127" t="s">
        <v>893</v>
      </c>
      <c r="M81" s="2129" t="s">
        <v>888</v>
      </c>
      <c r="O81" s="2126" t="s">
        <v>884</v>
      </c>
      <c r="P81" s="2127" t="s">
        <v>885</v>
      </c>
      <c r="Q81" s="3649" t="s">
        <v>886</v>
      </c>
      <c r="R81" s="2127" t="s">
        <v>893</v>
      </c>
      <c r="S81" s="2129" t="s">
        <v>888</v>
      </c>
      <c r="U81" s="2126" t="s">
        <v>884</v>
      </c>
      <c r="V81" s="2127" t="s">
        <v>885</v>
      </c>
      <c r="W81" s="3649" t="s">
        <v>886</v>
      </c>
      <c r="X81" s="2127" t="s">
        <v>887</v>
      </c>
      <c r="Y81" s="2129" t="s">
        <v>888</v>
      </c>
      <c r="AA81" s="2126" t="s">
        <v>884</v>
      </c>
      <c r="AB81" s="2127" t="s">
        <v>885</v>
      </c>
      <c r="AC81" s="3649" t="s">
        <v>886</v>
      </c>
      <c r="AD81" s="2127" t="s">
        <v>887</v>
      </c>
      <c r="AE81" s="2129" t="s">
        <v>888</v>
      </c>
    </row>
    <row r="82" spans="3:31" x14ac:dyDescent="0.3">
      <c r="C82" s="2390" t="s">
        <v>889</v>
      </c>
      <c r="D82" s="3650">
        <v>96448.825485874579</v>
      </c>
      <c r="E82" s="3651">
        <v>0.32000000000000006</v>
      </c>
      <c r="F82" s="2385">
        <v>1</v>
      </c>
      <c r="G82" s="2309">
        <v>30863.624155479873</v>
      </c>
      <c r="I82" s="2390" t="s">
        <v>889</v>
      </c>
      <c r="J82" s="3650">
        <v>96448.825485874579</v>
      </c>
      <c r="K82" s="3651">
        <v>0.32000000000000006</v>
      </c>
      <c r="L82" s="2385">
        <v>1</v>
      </c>
      <c r="M82" s="2309">
        <v>30863.624155479873</v>
      </c>
      <c r="O82" s="2390" t="s">
        <v>889</v>
      </c>
      <c r="P82" s="3650">
        <v>96448.825485874579</v>
      </c>
      <c r="Q82" s="3651">
        <v>0.32000000000000006</v>
      </c>
      <c r="R82" s="2385">
        <v>1</v>
      </c>
      <c r="S82" s="2309">
        <v>30863.624155479873</v>
      </c>
      <c r="U82" s="2390" t="s">
        <v>889</v>
      </c>
      <c r="V82" s="3650">
        <v>96448.825485874579</v>
      </c>
      <c r="W82" s="3651">
        <v>0.32000000000000006</v>
      </c>
      <c r="X82" s="2385">
        <v>1</v>
      </c>
      <c r="Y82" s="2309">
        <v>30863.624155479873</v>
      </c>
      <c r="AA82" s="2390" t="s">
        <v>889</v>
      </c>
      <c r="AB82" s="3650">
        <v>96448.825485874579</v>
      </c>
      <c r="AC82" s="3651">
        <v>0.32000000000000006</v>
      </c>
      <c r="AD82" s="2385">
        <v>1</v>
      </c>
      <c r="AE82" s="2309">
        <v>30863.624155479873</v>
      </c>
    </row>
    <row r="83" spans="3:31" x14ac:dyDescent="0.3">
      <c r="C83" s="1827" t="s">
        <v>901</v>
      </c>
      <c r="D83" s="3650">
        <v>46213.584452013631</v>
      </c>
      <c r="E83" s="3652">
        <v>5.048</v>
      </c>
      <c r="F83" s="2385">
        <v>1</v>
      </c>
      <c r="G83" s="2309">
        <v>233286.17431376482</v>
      </c>
      <c r="I83" s="1827" t="s">
        <v>901</v>
      </c>
      <c r="J83" s="3650">
        <v>46213.584452013631</v>
      </c>
      <c r="K83" s="3652">
        <v>2.2176</v>
      </c>
      <c r="L83" s="2385">
        <v>1</v>
      </c>
      <c r="M83" s="3064">
        <v>102483.24488078542</v>
      </c>
      <c r="O83" s="1827" t="s">
        <v>901</v>
      </c>
      <c r="P83" s="3650">
        <v>46213.584452013631</v>
      </c>
      <c r="Q83" s="3652">
        <v>2.2175999999999996</v>
      </c>
      <c r="R83" s="2385">
        <v>1</v>
      </c>
      <c r="S83" s="3064">
        <v>102483.24488078541</v>
      </c>
      <c r="U83" s="1827" t="s">
        <v>901</v>
      </c>
      <c r="V83" s="3650">
        <v>46213.584452013631</v>
      </c>
      <c r="W83" s="3652">
        <v>2.9472</v>
      </c>
      <c r="X83" s="2385">
        <v>1</v>
      </c>
      <c r="Y83" s="3064">
        <v>136200.67609697458</v>
      </c>
      <c r="AA83" s="1827" t="s">
        <v>901</v>
      </c>
      <c r="AB83" s="3650">
        <v>46213.584452013631</v>
      </c>
      <c r="AC83" s="3652">
        <v>2.9472</v>
      </c>
      <c r="AD83" s="2385">
        <v>1</v>
      </c>
      <c r="AE83" s="3064">
        <v>136200.67609697458</v>
      </c>
    </row>
    <row r="84" spans="3:31" x14ac:dyDescent="0.3">
      <c r="C84" s="1075" t="s">
        <v>926</v>
      </c>
      <c r="D84" s="3650">
        <v>39894.1454618313</v>
      </c>
      <c r="E84" s="3651">
        <v>0.58479999999999999</v>
      </c>
      <c r="F84" s="2385">
        <v>1</v>
      </c>
      <c r="G84" s="2309">
        <v>23330.096266078945</v>
      </c>
      <c r="I84" s="1075" t="s">
        <v>926</v>
      </c>
      <c r="J84" s="3650">
        <v>39894.1454618313</v>
      </c>
      <c r="K84" s="3651">
        <v>0.22644000000000003</v>
      </c>
      <c r="L84" s="2385">
        <v>1</v>
      </c>
      <c r="M84" s="2309">
        <v>9033.6302983770802</v>
      </c>
      <c r="O84" s="1075" t="s">
        <v>926</v>
      </c>
      <c r="P84" s="3650">
        <v>39894.1454618313</v>
      </c>
      <c r="Q84" s="3651">
        <v>0.22630400000000001</v>
      </c>
      <c r="R84" s="2385">
        <v>1</v>
      </c>
      <c r="S84" s="2309">
        <v>9028.2046945942711</v>
      </c>
      <c r="U84" s="2390" t="s">
        <v>926</v>
      </c>
      <c r="V84" s="3650">
        <v>39894.1454618313</v>
      </c>
      <c r="W84" s="3651">
        <v>0.28505600000000003</v>
      </c>
      <c r="X84" s="2385">
        <v>1</v>
      </c>
      <c r="Y84" s="2309">
        <v>11372.065528767784</v>
      </c>
      <c r="AA84" s="2390" t="s">
        <v>926</v>
      </c>
      <c r="AB84" s="3650">
        <v>39894.1454618313</v>
      </c>
      <c r="AC84" s="3651">
        <v>0.28505600000000003</v>
      </c>
      <c r="AD84" s="2385">
        <v>1</v>
      </c>
      <c r="AE84" s="2309">
        <v>11372.065528767784</v>
      </c>
    </row>
    <row r="85" spans="3:31" x14ac:dyDescent="0.3">
      <c r="C85" s="2390" t="s">
        <v>928</v>
      </c>
      <c r="D85" s="3650">
        <v>27427.225005009019</v>
      </c>
      <c r="E85" s="2391">
        <v>0.58479999999999999</v>
      </c>
      <c r="F85" s="2385">
        <v>1</v>
      </c>
      <c r="G85" s="2309">
        <v>16039.441182929273</v>
      </c>
      <c r="I85" s="2390" t="s">
        <v>928</v>
      </c>
      <c r="J85" s="3650">
        <v>27427.225005009019</v>
      </c>
      <c r="K85" s="2391">
        <v>0.22644000000000003</v>
      </c>
      <c r="L85" s="2385">
        <v>1</v>
      </c>
      <c r="M85" s="2309">
        <v>6210.6208301342431</v>
      </c>
      <c r="O85" s="2390" t="s">
        <v>928</v>
      </c>
      <c r="P85" s="3650">
        <v>27427.225005009019</v>
      </c>
      <c r="Q85" s="2391">
        <v>0.22630400000000001</v>
      </c>
      <c r="R85" s="2385">
        <v>1</v>
      </c>
      <c r="S85" s="2309">
        <v>6206.8907275335614</v>
      </c>
      <c r="U85" s="1075" t="s">
        <v>928</v>
      </c>
      <c r="V85" s="3650">
        <v>27427.225005009019</v>
      </c>
      <c r="W85" s="2391">
        <v>0.28505600000000003</v>
      </c>
      <c r="X85" s="2385">
        <v>1</v>
      </c>
      <c r="Y85" s="2309">
        <v>7818.2950510278515</v>
      </c>
      <c r="AA85" s="1827" t="s">
        <v>928</v>
      </c>
      <c r="AB85" s="3650">
        <v>27427.225005009019</v>
      </c>
      <c r="AC85" s="2391">
        <v>0.28505600000000003</v>
      </c>
      <c r="AD85" s="2385">
        <v>1</v>
      </c>
      <c r="AE85" s="2309">
        <v>7818.2950510278515</v>
      </c>
    </row>
    <row r="86" spans="3:31" x14ac:dyDescent="0.3">
      <c r="C86" s="3086"/>
      <c r="D86" s="2354"/>
      <c r="E86" s="2354"/>
      <c r="F86" s="2394" t="s">
        <v>890</v>
      </c>
      <c r="G86" s="2395">
        <v>303519.33591825288</v>
      </c>
      <c r="I86" s="3086"/>
      <c r="J86" s="2354"/>
      <c r="K86" s="2354"/>
      <c r="L86" s="2394" t="s">
        <v>890</v>
      </c>
      <c r="M86" s="2395">
        <v>148591.12016477663</v>
      </c>
      <c r="O86" s="3086"/>
      <c r="P86" s="2354"/>
      <c r="Q86" s="2354"/>
      <c r="R86" s="2394" t="s">
        <v>890</v>
      </c>
      <c r="S86" s="2395">
        <v>148581.96445839311</v>
      </c>
      <c r="U86" s="3086"/>
      <c r="V86" s="2354"/>
      <c r="W86" s="2354"/>
      <c r="X86" s="2394" t="s">
        <v>890</v>
      </c>
      <c r="Y86" s="2395">
        <v>186254.66083225008</v>
      </c>
      <c r="AA86" s="3086"/>
      <c r="AB86" s="2354"/>
      <c r="AC86" s="2354"/>
      <c r="AD86" s="2394" t="s">
        <v>890</v>
      </c>
      <c r="AE86" s="2395">
        <v>186254.66083225008</v>
      </c>
    </row>
    <row r="87" spans="3:31" x14ac:dyDescent="0.3">
      <c r="C87" s="3648" t="s">
        <v>891</v>
      </c>
      <c r="D87" s="2446"/>
      <c r="E87" s="2446"/>
      <c r="F87" s="2354"/>
      <c r="G87" s="2399"/>
      <c r="I87" s="3648" t="s">
        <v>891</v>
      </c>
      <c r="J87" s="2446"/>
      <c r="K87" s="2446"/>
      <c r="L87" s="2354"/>
      <c r="M87" s="2399"/>
      <c r="O87" s="3648" t="s">
        <v>891</v>
      </c>
      <c r="P87" s="2446"/>
      <c r="Q87" s="2446"/>
      <c r="R87" s="2354"/>
      <c r="S87" s="2399"/>
      <c r="U87" s="3648" t="s">
        <v>891</v>
      </c>
      <c r="V87" s="2446"/>
      <c r="W87" s="2446"/>
      <c r="X87" s="2354"/>
      <c r="Y87" s="2399"/>
      <c r="AA87" s="3648" t="s">
        <v>891</v>
      </c>
      <c r="AB87" s="2446"/>
      <c r="AC87" s="2446"/>
      <c r="AD87" s="2354"/>
      <c r="AE87" s="2399"/>
    </row>
    <row r="88" spans="3:31" x14ac:dyDescent="0.3">
      <c r="C88" s="2126" t="s">
        <v>884</v>
      </c>
      <c r="D88" s="2127" t="s">
        <v>892</v>
      </c>
      <c r="E88" s="3649" t="s">
        <v>893</v>
      </c>
      <c r="F88" s="2127" t="s">
        <v>887</v>
      </c>
      <c r="G88" s="2402" t="s">
        <v>888</v>
      </c>
      <c r="I88" s="2126" t="s">
        <v>884</v>
      </c>
      <c r="J88" s="2127" t="s">
        <v>892</v>
      </c>
      <c r="K88" s="3649" t="s">
        <v>893</v>
      </c>
      <c r="L88" s="2127" t="s">
        <v>887</v>
      </c>
      <c r="M88" s="2402" t="s">
        <v>888</v>
      </c>
      <c r="O88" s="2126" t="s">
        <v>884</v>
      </c>
      <c r="P88" s="2127" t="s">
        <v>892</v>
      </c>
      <c r="Q88" s="3649" t="s">
        <v>893</v>
      </c>
      <c r="R88" s="2127" t="s">
        <v>887</v>
      </c>
      <c r="S88" s="2402" t="s">
        <v>888</v>
      </c>
      <c r="U88" s="2126" t="s">
        <v>884</v>
      </c>
      <c r="V88" s="2127" t="s">
        <v>892</v>
      </c>
      <c r="W88" s="3649" t="s">
        <v>893</v>
      </c>
      <c r="X88" s="2127" t="s">
        <v>887</v>
      </c>
      <c r="Y88" s="2402" t="s">
        <v>888</v>
      </c>
      <c r="AA88" s="2126" t="s">
        <v>884</v>
      </c>
      <c r="AB88" s="2127" t="s">
        <v>892</v>
      </c>
      <c r="AC88" s="3649" t="s">
        <v>893</v>
      </c>
      <c r="AD88" s="2127" t="s">
        <v>887</v>
      </c>
      <c r="AE88" s="2402" t="s">
        <v>888</v>
      </c>
    </row>
    <row r="89" spans="3:31" x14ac:dyDescent="0.3">
      <c r="C89" s="2390" t="s">
        <v>2167</v>
      </c>
      <c r="D89" s="2150" t="s">
        <v>894</v>
      </c>
      <c r="E89" s="3651">
        <v>25.240000000000002</v>
      </c>
      <c r="F89" s="3653">
        <v>31489.721498697658</v>
      </c>
      <c r="G89" s="3064">
        <v>794800.57062712894</v>
      </c>
      <c r="I89" s="2390" t="s">
        <v>2167</v>
      </c>
      <c r="J89" s="2150" t="s">
        <v>894</v>
      </c>
      <c r="K89" s="3651">
        <v>11.088000000000001</v>
      </c>
      <c r="L89" s="3653">
        <v>31489.721498697658</v>
      </c>
      <c r="M89" s="3064">
        <v>349158.03197755967</v>
      </c>
      <c r="O89" s="2390" t="s">
        <v>2167</v>
      </c>
      <c r="P89" s="2150" t="s">
        <v>894</v>
      </c>
      <c r="Q89" s="3651">
        <v>11.088000000000001</v>
      </c>
      <c r="R89" s="3653">
        <v>31489.721498697658</v>
      </c>
      <c r="S89" s="3064">
        <v>349158.03197755967</v>
      </c>
      <c r="U89" s="2390" t="s">
        <v>2167</v>
      </c>
      <c r="V89" s="2150" t="s">
        <v>894</v>
      </c>
      <c r="W89" s="3651">
        <v>14.736000000000002</v>
      </c>
      <c r="X89" s="3653">
        <v>31489.721498697658</v>
      </c>
      <c r="Y89" s="3064">
        <v>464032.53600480879</v>
      </c>
      <c r="AA89" s="2390" t="s">
        <v>2167</v>
      </c>
      <c r="AB89" s="2150" t="s">
        <v>894</v>
      </c>
      <c r="AC89" s="3651">
        <v>14.736000000000002</v>
      </c>
      <c r="AD89" s="3653">
        <v>31489.721498697658</v>
      </c>
      <c r="AE89" s="3064">
        <v>464032.53600480879</v>
      </c>
    </row>
    <row r="90" spans="3:31" x14ac:dyDescent="0.3">
      <c r="C90" s="2390" t="s">
        <v>2166</v>
      </c>
      <c r="D90" s="2150" t="s">
        <v>894</v>
      </c>
      <c r="E90" s="3651">
        <v>32.812000000000005</v>
      </c>
      <c r="F90" s="3653">
        <v>16121.017832097778</v>
      </c>
      <c r="G90" s="3064">
        <v>528962.83710679237</v>
      </c>
      <c r="I90" s="2390" t="s">
        <v>2166</v>
      </c>
      <c r="J90" s="2150" t="s">
        <v>894</v>
      </c>
      <c r="K90" s="3651">
        <v>14.414400000000002</v>
      </c>
      <c r="L90" s="3653">
        <v>16121.017832097778</v>
      </c>
      <c r="M90" s="3064">
        <v>232374.79943899025</v>
      </c>
      <c r="O90" s="2390" t="s">
        <v>2166</v>
      </c>
      <c r="P90" s="2150" t="s">
        <v>894</v>
      </c>
      <c r="Q90" s="3651">
        <v>14.414400000000001</v>
      </c>
      <c r="R90" s="3653">
        <v>16121.017832097778</v>
      </c>
      <c r="S90" s="3064">
        <v>232374.79943899022</v>
      </c>
      <c r="U90" s="2390" t="s">
        <v>2166</v>
      </c>
      <c r="V90" s="2150" t="s">
        <v>894</v>
      </c>
      <c r="W90" s="3651">
        <v>19.1568</v>
      </c>
      <c r="X90" s="3653">
        <v>16121.017832097778</v>
      </c>
      <c r="Y90" s="3064">
        <v>308827.11440593074</v>
      </c>
      <c r="AA90" s="2390" t="s">
        <v>2166</v>
      </c>
      <c r="AB90" s="2150" t="s">
        <v>894</v>
      </c>
      <c r="AC90" s="3651">
        <v>19.1568</v>
      </c>
      <c r="AD90" s="3653">
        <v>16121.017832097778</v>
      </c>
      <c r="AE90" s="3064">
        <v>308827.11440593074</v>
      </c>
    </row>
    <row r="91" spans="3:31" x14ac:dyDescent="0.3">
      <c r="C91" s="2390" t="s">
        <v>1896</v>
      </c>
      <c r="D91" s="2150" t="s">
        <v>894</v>
      </c>
      <c r="E91" s="3651">
        <v>0.62831999999999999</v>
      </c>
      <c r="F91" s="3653">
        <v>327256.66199158487</v>
      </c>
      <c r="G91" s="3064">
        <v>205621.90586255261</v>
      </c>
      <c r="I91" s="2390" t="s">
        <v>1896</v>
      </c>
      <c r="J91" s="2150" t="s">
        <v>894</v>
      </c>
      <c r="K91" s="3651">
        <v>0.27744000000000002</v>
      </c>
      <c r="L91" s="3653">
        <v>327256.66199158487</v>
      </c>
      <c r="M91" s="3064">
        <v>90794.088302945311</v>
      </c>
      <c r="O91" s="2390" t="s">
        <v>1896</v>
      </c>
      <c r="P91" s="2150" t="s">
        <v>894</v>
      </c>
      <c r="Q91" s="3651">
        <v>0.22195200000000007</v>
      </c>
      <c r="R91" s="3653">
        <v>327256.66199158487</v>
      </c>
      <c r="S91" s="3064">
        <v>72635.270642356263</v>
      </c>
      <c r="U91" s="2390" t="s">
        <v>1896</v>
      </c>
      <c r="V91" s="2150" t="s">
        <v>894</v>
      </c>
      <c r="W91" s="3651">
        <v>0.35904000000000003</v>
      </c>
      <c r="X91" s="3653">
        <v>327256.66199158487</v>
      </c>
      <c r="Y91" s="3064">
        <v>117498.23192145865</v>
      </c>
      <c r="AA91" s="2390" t="s">
        <v>1896</v>
      </c>
      <c r="AB91" s="2150" t="s">
        <v>894</v>
      </c>
      <c r="AC91" s="3651">
        <v>0.35904000000000003</v>
      </c>
      <c r="AD91" s="3653">
        <v>327256.66199158487</v>
      </c>
      <c r="AE91" s="3064">
        <v>117498.23192145865</v>
      </c>
    </row>
    <row r="92" spans="3:31" x14ac:dyDescent="0.3">
      <c r="C92" s="2390" t="s">
        <v>980</v>
      </c>
      <c r="D92" s="2150" t="s">
        <v>894</v>
      </c>
      <c r="E92" s="3651">
        <v>8.7720000000000002</v>
      </c>
      <c r="F92" s="3653">
        <v>372449.24864756566</v>
      </c>
      <c r="G92" s="3064">
        <v>3267124.8091364461</v>
      </c>
      <c r="I92" s="2390" t="s">
        <v>980</v>
      </c>
      <c r="J92" s="2150" t="s">
        <v>894</v>
      </c>
      <c r="K92" s="3651">
        <v>3.3966000000000003</v>
      </c>
      <c r="L92" s="3653">
        <v>372449.24864756566</v>
      </c>
      <c r="M92" s="3064">
        <v>1265061.1179563217</v>
      </c>
      <c r="O92" s="2390" t="s">
        <v>980</v>
      </c>
      <c r="P92" s="2150" t="s">
        <v>894</v>
      </c>
      <c r="Q92" s="3651">
        <v>3.3945600000000002</v>
      </c>
      <c r="R92" s="3653">
        <v>372449.24864756566</v>
      </c>
      <c r="S92" s="3064">
        <v>1264301.3214890806</v>
      </c>
      <c r="U92" s="2390" t="s">
        <v>980</v>
      </c>
      <c r="V92" s="2150" t="s">
        <v>894</v>
      </c>
      <c r="W92" s="3651">
        <v>4.2758400000000005</v>
      </c>
      <c r="X92" s="3653">
        <v>372449.24864756566</v>
      </c>
      <c r="Y92" s="3064">
        <v>1592533.3953372072</v>
      </c>
      <c r="AA92" s="2390" t="s">
        <v>980</v>
      </c>
      <c r="AB92" s="2150" t="s">
        <v>894</v>
      </c>
      <c r="AC92" s="3651">
        <v>4.2758400000000005</v>
      </c>
      <c r="AD92" s="3653">
        <v>372449.24864756566</v>
      </c>
      <c r="AE92" s="3064">
        <v>1592533.3953372072</v>
      </c>
    </row>
    <row r="93" spans="3:31" x14ac:dyDescent="0.3">
      <c r="C93" s="2390" t="s">
        <v>896</v>
      </c>
      <c r="D93" s="2150" t="s">
        <v>894</v>
      </c>
      <c r="E93" s="3651">
        <v>17.667999999999999</v>
      </c>
      <c r="F93" s="3653">
        <v>20419.955920657183</v>
      </c>
      <c r="G93" s="3064">
        <v>360779.78120617109</v>
      </c>
      <c r="I93" s="2390" t="s">
        <v>896</v>
      </c>
      <c r="J93" s="2150" t="s">
        <v>894</v>
      </c>
      <c r="K93" s="3651">
        <v>7.7616000000000005</v>
      </c>
      <c r="L93" s="3653">
        <v>20419.955920657183</v>
      </c>
      <c r="M93" s="3064">
        <v>158491.52987377282</v>
      </c>
      <c r="O93" s="2390" t="s">
        <v>896</v>
      </c>
      <c r="P93" s="2150" t="s">
        <v>894</v>
      </c>
      <c r="Q93" s="3651">
        <v>7.7615999999999987</v>
      </c>
      <c r="R93" s="3653">
        <v>20419.955920657183</v>
      </c>
      <c r="S93" s="3064">
        <v>158491.52987377276</v>
      </c>
      <c r="U93" s="2390" t="s">
        <v>896</v>
      </c>
      <c r="V93" s="2150" t="s">
        <v>894</v>
      </c>
      <c r="W93" s="3651">
        <v>10.315200000000001</v>
      </c>
      <c r="X93" s="3653">
        <v>20419.955920657183</v>
      </c>
      <c r="Y93" s="3064">
        <v>210635.92931276298</v>
      </c>
      <c r="AA93" s="2390" t="s">
        <v>896</v>
      </c>
      <c r="AB93" s="2150" t="s">
        <v>894</v>
      </c>
      <c r="AC93" s="3651">
        <v>10.315200000000001</v>
      </c>
      <c r="AD93" s="3653">
        <v>20419.955920657183</v>
      </c>
      <c r="AE93" s="3064">
        <v>210635.92931276298</v>
      </c>
    </row>
    <row r="94" spans="3:31" x14ac:dyDescent="0.3">
      <c r="C94" s="2390" t="s">
        <v>902</v>
      </c>
      <c r="D94" s="2150" t="s">
        <v>903</v>
      </c>
      <c r="E94" s="3651">
        <v>8</v>
      </c>
      <c r="F94" s="3653">
        <v>96726.106992586661</v>
      </c>
      <c r="G94" s="3064">
        <v>773808.85594069329</v>
      </c>
      <c r="I94" s="2390" t="s">
        <v>902</v>
      </c>
      <c r="J94" s="2150" t="s">
        <v>903</v>
      </c>
      <c r="K94" s="3651">
        <v>5</v>
      </c>
      <c r="L94" s="3653">
        <v>96726.106992586661</v>
      </c>
      <c r="M94" s="3064">
        <v>483630.53496293328</v>
      </c>
      <c r="O94" s="2390" t="s">
        <v>902</v>
      </c>
      <c r="P94" s="2150" t="s">
        <v>903</v>
      </c>
      <c r="Q94" s="3651">
        <v>4.8000000000000007</v>
      </c>
      <c r="R94" s="3653">
        <v>96726.106992586661</v>
      </c>
      <c r="S94" s="3064">
        <v>464285.31356441602</v>
      </c>
      <c r="U94" s="2390" t="s">
        <v>902</v>
      </c>
      <c r="V94" s="2150" t="s">
        <v>903</v>
      </c>
      <c r="W94" s="3651">
        <v>5.6000000000000005</v>
      </c>
      <c r="X94" s="3653">
        <v>96726.106992586661</v>
      </c>
      <c r="Y94" s="3064">
        <v>541666.1991584854</v>
      </c>
      <c r="AA94" s="2390" t="s">
        <v>902</v>
      </c>
      <c r="AB94" s="2150" t="s">
        <v>903</v>
      </c>
      <c r="AC94" s="3651">
        <v>5.6000000000000005</v>
      </c>
      <c r="AD94" s="3653">
        <v>96726.106992586661</v>
      </c>
      <c r="AE94" s="3064">
        <v>541666.1991584854</v>
      </c>
    </row>
    <row r="95" spans="3:31" x14ac:dyDescent="0.3">
      <c r="C95" s="2390" t="s">
        <v>988</v>
      </c>
      <c r="D95" s="2150" t="s">
        <v>904</v>
      </c>
      <c r="E95" s="3651">
        <v>4</v>
      </c>
      <c r="F95" s="3653">
        <v>9470.8830294530144</v>
      </c>
      <c r="G95" s="3064">
        <v>37883.532117812058</v>
      </c>
      <c r="I95" s="2390" t="s">
        <v>988</v>
      </c>
      <c r="J95" s="2150" t="s">
        <v>904</v>
      </c>
      <c r="K95" s="3651">
        <v>4</v>
      </c>
      <c r="L95" s="3653">
        <v>9470.8830294530144</v>
      </c>
      <c r="M95" s="3064">
        <v>37883.532117812058</v>
      </c>
      <c r="O95" s="2390" t="s">
        <v>988</v>
      </c>
      <c r="P95" s="2150" t="s">
        <v>904</v>
      </c>
      <c r="Q95" s="3651">
        <v>4</v>
      </c>
      <c r="R95" s="3653">
        <v>9470.8830294530144</v>
      </c>
      <c r="S95" s="3064">
        <v>37883.532117812058</v>
      </c>
      <c r="U95" s="2390" t="s">
        <v>988</v>
      </c>
      <c r="V95" s="2150" t="s">
        <v>904</v>
      </c>
      <c r="W95" s="3651">
        <v>4</v>
      </c>
      <c r="X95" s="3653">
        <v>9470.8830294530144</v>
      </c>
      <c r="Y95" s="3064">
        <v>37883.532117812058</v>
      </c>
      <c r="AA95" s="2390" t="s">
        <v>988</v>
      </c>
      <c r="AB95" s="2150" t="s">
        <v>904</v>
      </c>
      <c r="AC95" s="3651">
        <v>4</v>
      </c>
      <c r="AD95" s="3653">
        <v>9470.8830294530144</v>
      </c>
      <c r="AE95" s="3064">
        <v>37883.532117812058</v>
      </c>
    </row>
    <row r="96" spans="3:31" x14ac:dyDescent="0.3">
      <c r="C96" s="2390" t="s">
        <v>905</v>
      </c>
      <c r="D96" s="2150" t="s">
        <v>3</v>
      </c>
      <c r="E96" s="3651">
        <v>835.125</v>
      </c>
      <c r="F96" s="3653">
        <v>2256.9424964936889</v>
      </c>
      <c r="G96" s="3064">
        <v>1884829.1023842918</v>
      </c>
      <c r="I96" s="2390" t="s">
        <v>905</v>
      </c>
      <c r="J96" s="2150" t="s">
        <v>3</v>
      </c>
      <c r="K96" s="3651">
        <v>199.10399999999998</v>
      </c>
      <c r="L96" s="3653">
        <v>2256.9424964936889</v>
      </c>
      <c r="M96" s="3064">
        <v>449366.27882187942</v>
      </c>
      <c r="O96" s="2390" t="s">
        <v>905</v>
      </c>
      <c r="P96" s="2150" t="s">
        <v>3</v>
      </c>
      <c r="Q96" s="3651">
        <v>199.09584000000004</v>
      </c>
      <c r="R96" s="3653">
        <v>2256.9424964936889</v>
      </c>
      <c r="S96" s="3064">
        <v>449347.86217110814</v>
      </c>
      <c r="U96" s="2390" t="s">
        <v>905</v>
      </c>
      <c r="V96" s="2150" t="s">
        <v>3</v>
      </c>
      <c r="W96" s="3651">
        <v>413.47536000000002</v>
      </c>
      <c r="X96" s="3653">
        <v>2256.9424964936889</v>
      </c>
      <c r="Y96" s="3064">
        <v>933190.11123702675</v>
      </c>
      <c r="AA96" s="2390" t="s">
        <v>905</v>
      </c>
      <c r="AB96" s="2150" t="s">
        <v>3</v>
      </c>
      <c r="AC96" s="3651">
        <v>413.47536000000002</v>
      </c>
      <c r="AD96" s="3653">
        <v>2256.9424964936889</v>
      </c>
      <c r="AE96" s="3064">
        <v>933190.11123702675</v>
      </c>
    </row>
    <row r="97" spans="3:31" x14ac:dyDescent="0.3">
      <c r="C97" s="2390" t="s">
        <v>2138</v>
      </c>
      <c r="D97" s="2150" t="s">
        <v>1599</v>
      </c>
      <c r="E97" s="3651">
        <v>1</v>
      </c>
      <c r="F97" s="3653">
        <v>47019.635343618516</v>
      </c>
      <c r="G97" s="3064">
        <v>47019.635343618516</v>
      </c>
      <c r="I97" s="2390" t="s">
        <v>2138</v>
      </c>
      <c r="J97" s="2150" t="s">
        <v>1599</v>
      </c>
      <c r="K97" s="3651">
        <v>0.8</v>
      </c>
      <c r="L97" s="3653">
        <v>47019.635343618516</v>
      </c>
      <c r="M97" s="3064">
        <v>37615.708274894816</v>
      </c>
      <c r="O97" s="2390" t="s">
        <v>2138</v>
      </c>
      <c r="P97" s="2150" t="s">
        <v>1599</v>
      </c>
      <c r="Q97" s="3651">
        <v>0.8</v>
      </c>
      <c r="R97" s="3653">
        <v>47019.635343618516</v>
      </c>
      <c r="S97" s="3064">
        <v>37615.708274894816</v>
      </c>
      <c r="U97" s="2390" t="s">
        <v>2138</v>
      </c>
      <c r="V97" s="2150" t="s">
        <v>1599</v>
      </c>
      <c r="W97" s="3651">
        <v>1.6</v>
      </c>
      <c r="X97" s="3653">
        <v>47019.635343618516</v>
      </c>
      <c r="Y97" s="3064">
        <v>75231.416549789632</v>
      </c>
      <c r="AA97" s="2390" t="s">
        <v>2138</v>
      </c>
      <c r="AB97" s="2150" t="s">
        <v>1599</v>
      </c>
      <c r="AC97" s="3651">
        <v>1.6</v>
      </c>
      <c r="AD97" s="3653">
        <v>47019.635343618516</v>
      </c>
      <c r="AE97" s="3064">
        <v>75231.416549789632</v>
      </c>
    </row>
    <row r="98" spans="3:31" x14ac:dyDescent="0.3">
      <c r="C98" s="2390" t="s">
        <v>985</v>
      </c>
      <c r="D98" s="2150" t="s">
        <v>3</v>
      </c>
      <c r="E98" s="3651">
        <v>41.756250000000001</v>
      </c>
      <c r="F98" s="3653">
        <v>3186.5448687637754</v>
      </c>
      <c r="G98" s="3064">
        <v>133058.1641763174</v>
      </c>
      <c r="I98" s="2390" t="s">
        <v>985</v>
      </c>
      <c r="J98" s="2150" t="s">
        <v>3</v>
      </c>
      <c r="K98" s="3651">
        <v>9.9551999999999996</v>
      </c>
      <c r="L98" s="3653">
        <v>3186.5448687637754</v>
      </c>
      <c r="M98" s="3064">
        <v>31722.691477517135</v>
      </c>
      <c r="O98" s="2390" t="s">
        <v>985</v>
      </c>
      <c r="P98" s="2150" t="s">
        <v>3</v>
      </c>
      <c r="Q98" s="3651">
        <v>9.954792000000003</v>
      </c>
      <c r="R98" s="3653">
        <v>3186.5448687637754</v>
      </c>
      <c r="S98" s="3064">
        <v>31721.39136721069</v>
      </c>
      <c r="U98" s="2390" t="s">
        <v>985</v>
      </c>
      <c r="V98" s="2150" t="s">
        <v>3</v>
      </c>
      <c r="W98" s="3651">
        <v>20.272000000000002</v>
      </c>
      <c r="X98" s="3653">
        <v>3186.5448687637754</v>
      </c>
      <c r="Y98" s="3064">
        <v>64597.637579579263</v>
      </c>
      <c r="AA98" s="2390" t="s">
        <v>985</v>
      </c>
      <c r="AB98" s="2150" t="s">
        <v>3</v>
      </c>
      <c r="AC98" s="3651">
        <v>20.272000000000002</v>
      </c>
      <c r="AD98" s="3653">
        <v>3186.5448687637754</v>
      </c>
      <c r="AE98" s="3064">
        <v>64597.637579579263</v>
      </c>
    </row>
    <row r="99" spans="3:31" x14ac:dyDescent="0.3">
      <c r="C99" s="2390" t="s">
        <v>916</v>
      </c>
      <c r="D99" s="2150" t="s">
        <v>1</v>
      </c>
      <c r="E99" s="3651">
        <v>4</v>
      </c>
      <c r="F99" s="3653">
        <v>13219.234622320177</v>
      </c>
      <c r="G99" s="3064">
        <v>52876.938489280707</v>
      </c>
      <c r="I99" s="2390" t="s">
        <v>916</v>
      </c>
      <c r="J99" s="2150" t="s">
        <v>1</v>
      </c>
      <c r="K99" s="3651">
        <v>4</v>
      </c>
      <c r="L99" s="3653">
        <v>13219.234622320177</v>
      </c>
      <c r="M99" s="3064">
        <v>52876.938489280707</v>
      </c>
      <c r="O99" s="2390" t="s">
        <v>916</v>
      </c>
      <c r="P99" s="2150" t="s">
        <v>1</v>
      </c>
      <c r="Q99" s="3651">
        <v>4</v>
      </c>
      <c r="R99" s="3653">
        <v>13219.234622320177</v>
      </c>
      <c r="S99" s="3064">
        <v>52876.938489280707</v>
      </c>
      <c r="U99" s="2390" t="s">
        <v>916</v>
      </c>
      <c r="V99" s="2150" t="s">
        <v>1</v>
      </c>
      <c r="W99" s="3651">
        <v>2.4000000000000004</v>
      </c>
      <c r="X99" s="3653">
        <v>13219.234622320177</v>
      </c>
      <c r="Y99" s="3064">
        <v>31726.16309356843</v>
      </c>
      <c r="AA99" s="2390" t="s">
        <v>916</v>
      </c>
      <c r="AB99" s="2150" t="s">
        <v>1</v>
      </c>
      <c r="AC99" s="3651">
        <v>2.4000000000000004</v>
      </c>
      <c r="AD99" s="3653">
        <v>13219.234622320177</v>
      </c>
      <c r="AE99" s="3064">
        <v>31726.16309356843</v>
      </c>
    </row>
    <row r="100" spans="3:31" x14ac:dyDescent="0.3">
      <c r="C100" s="2390" t="s">
        <v>908</v>
      </c>
      <c r="D100" s="2150" t="s">
        <v>1</v>
      </c>
      <c r="E100" s="3651">
        <v>2.4000000000000004</v>
      </c>
      <c r="F100" s="3653">
        <v>10102.504508114607</v>
      </c>
      <c r="G100" s="3064">
        <v>24246.010819475061</v>
      </c>
      <c r="I100" s="2390" t="s">
        <v>908</v>
      </c>
      <c r="J100" s="2150" t="s">
        <v>1</v>
      </c>
      <c r="K100" s="3651">
        <v>2.4000000000000004</v>
      </c>
      <c r="L100" s="3653">
        <v>10102.504508114607</v>
      </c>
      <c r="M100" s="3064">
        <v>24246.010819475061</v>
      </c>
      <c r="O100" s="2390" t="s">
        <v>908</v>
      </c>
      <c r="P100" s="2150" t="s">
        <v>1</v>
      </c>
      <c r="Q100" s="3651">
        <v>2.4000000000000004</v>
      </c>
      <c r="R100" s="3653">
        <v>10102.504508114607</v>
      </c>
      <c r="S100" s="3064">
        <v>24246.010819475061</v>
      </c>
      <c r="U100" s="2390" t="s">
        <v>908</v>
      </c>
      <c r="V100" s="2150" t="s">
        <v>1</v>
      </c>
      <c r="W100" s="3651">
        <v>2.4000000000000004</v>
      </c>
      <c r="X100" s="3653">
        <v>10102.504508114607</v>
      </c>
      <c r="Y100" s="3064">
        <v>24246.010819475061</v>
      </c>
      <c r="AA100" s="2390" t="s">
        <v>908</v>
      </c>
      <c r="AB100" s="2150" t="s">
        <v>1</v>
      </c>
      <c r="AC100" s="3651">
        <v>2.4000000000000004</v>
      </c>
      <c r="AD100" s="3653">
        <v>10102.504508114607</v>
      </c>
      <c r="AE100" s="3064">
        <v>24246.010819475061</v>
      </c>
    </row>
    <row r="101" spans="3:31" x14ac:dyDescent="0.3">
      <c r="C101" s="2390" t="s">
        <v>909</v>
      </c>
      <c r="D101" s="2150" t="s">
        <v>1</v>
      </c>
      <c r="E101" s="3651">
        <v>3.2</v>
      </c>
      <c r="F101" s="3653">
        <v>4701.963534361852</v>
      </c>
      <c r="G101" s="3064">
        <v>15046.283309957927</v>
      </c>
      <c r="I101" s="2390" t="s">
        <v>909</v>
      </c>
      <c r="J101" s="2150" t="s">
        <v>1</v>
      </c>
      <c r="K101" s="3651">
        <v>0.8</v>
      </c>
      <c r="L101" s="3653">
        <v>4701.963534361852</v>
      </c>
      <c r="M101" s="3064">
        <v>3761.5708274894819</v>
      </c>
      <c r="O101" s="2390" t="s">
        <v>909</v>
      </c>
      <c r="P101" s="2150" t="s">
        <v>1</v>
      </c>
      <c r="Q101" s="3651">
        <v>0.8</v>
      </c>
      <c r="R101" s="3653">
        <v>4701.963534361852</v>
      </c>
      <c r="S101" s="3064">
        <v>3761.5708274894819</v>
      </c>
      <c r="U101" s="2390" t="s">
        <v>909</v>
      </c>
      <c r="V101" s="2150" t="s">
        <v>1</v>
      </c>
      <c r="W101" s="3651">
        <v>1.6</v>
      </c>
      <c r="X101" s="3653">
        <v>4701.963534361852</v>
      </c>
      <c r="Y101" s="3064">
        <v>7523.1416549789637</v>
      </c>
      <c r="AA101" s="2390" t="s">
        <v>909</v>
      </c>
      <c r="AB101" s="2150" t="s">
        <v>1</v>
      </c>
      <c r="AC101" s="3651">
        <v>1.6</v>
      </c>
      <c r="AD101" s="3653">
        <v>4701.963534361852</v>
      </c>
      <c r="AE101" s="3064">
        <v>7523.1416549789637</v>
      </c>
    </row>
    <row r="102" spans="3:31" x14ac:dyDescent="0.3">
      <c r="C102" s="2390" t="s">
        <v>910</v>
      </c>
      <c r="D102" s="2150" t="s">
        <v>1</v>
      </c>
      <c r="E102" s="3651">
        <v>1.6</v>
      </c>
      <c r="F102" s="3653">
        <v>3414.2761043356804</v>
      </c>
      <c r="G102" s="3064">
        <v>5462.8417669370892</v>
      </c>
      <c r="I102" s="2390" t="s">
        <v>910</v>
      </c>
      <c r="J102" s="2150" t="s">
        <v>1</v>
      </c>
      <c r="K102" s="3651">
        <v>1.6</v>
      </c>
      <c r="L102" s="3653">
        <v>3414.2761043356804</v>
      </c>
      <c r="M102" s="3064">
        <v>5462.8417669370892</v>
      </c>
      <c r="O102" s="2390" t="s">
        <v>910</v>
      </c>
      <c r="P102" s="2150" t="s">
        <v>1</v>
      </c>
      <c r="Q102" s="3651">
        <v>1.6</v>
      </c>
      <c r="R102" s="3653">
        <v>3414.2761043356804</v>
      </c>
      <c r="S102" s="3064">
        <v>5462.8417669370892</v>
      </c>
      <c r="U102" s="2390" t="s">
        <v>910</v>
      </c>
      <c r="V102" s="2150" t="s">
        <v>1</v>
      </c>
      <c r="W102" s="3651">
        <v>2.4000000000000004</v>
      </c>
      <c r="X102" s="3653">
        <v>3414.2761043356804</v>
      </c>
      <c r="Y102" s="3064">
        <v>8194.2626504056334</v>
      </c>
      <c r="AA102" s="2390" t="s">
        <v>910</v>
      </c>
      <c r="AB102" s="2150" t="s">
        <v>1</v>
      </c>
      <c r="AC102" s="3651">
        <v>2.4000000000000004</v>
      </c>
      <c r="AD102" s="3653">
        <v>3414.2761043356804</v>
      </c>
      <c r="AE102" s="3064">
        <v>8194.2626504056334</v>
      </c>
    </row>
    <row r="103" spans="3:31" x14ac:dyDescent="0.3">
      <c r="C103" s="2390" t="s">
        <v>911</v>
      </c>
      <c r="D103" s="2150" t="s">
        <v>3</v>
      </c>
      <c r="E103" s="3651">
        <v>0.8</v>
      </c>
      <c r="F103" s="3653">
        <v>66633.540372670817</v>
      </c>
      <c r="G103" s="3064">
        <v>53306.832298136658</v>
      </c>
      <c r="I103" s="2390" t="s">
        <v>911</v>
      </c>
      <c r="J103" s="2150" t="s">
        <v>3</v>
      </c>
      <c r="K103" s="3651">
        <v>0.8</v>
      </c>
      <c r="L103" s="3653">
        <v>66633.540372670817</v>
      </c>
      <c r="M103" s="3064">
        <v>53306.832298136658</v>
      </c>
      <c r="O103" s="2390" t="s">
        <v>911</v>
      </c>
      <c r="P103" s="1973" t="s">
        <v>3</v>
      </c>
      <c r="Q103" s="3651">
        <v>0.8</v>
      </c>
      <c r="R103" s="3653">
        <v>66633.540372670817</v>
      </c>
      <c r="S103" s="3064">
        <v>53306.832298136658</v>
      </c>
      <c r="U103" s="2390" t="s">
        <v>911</v>
      </c>
      <c r="V103" s="1973" t="s">
        <v>3</v>
      </c>
      <c r="W103" s="3651">
        <v>0.8</v>
      </c>
      <c r="X103" s="3653">
        <v>66633.540372670817</v>
      </c>
      <c r="Y103" s="3064">
        <v>53306.832298136658</v>
      </c>
      <c r="AA103" s="2390" t="s">
        <v>911</v>
      </c>
      <c r="AB103" s="1973" t="s">
        <v>3</v>
      </c>
      <c r="AC103" s="3651">
        <v>0.8</v>
      </c>
      <c r="AD103" s="3653">
        <v>66633.540372670817</v>
      </c>
      <c r="AE103" s="3064">
        <v>53306.832298136658</v>
      </c>
    </row>
    <row r="104" spans="3:31" x14ac:dyDescent="0.3">
      <c r="C104" s="2390" t="s">
        <v>912</v>
      </c>
      <c r="D104" s="2150" t="s">
        <v>913</v>
      </c>
      <c r="E104" s="3651">
        <v>2</v>
      </c>
      <c r="F104" s="3653">
        <v>3869.0442797034666</v>
      </c>
      <c r="G104" s="3064">
        <v>7738.0885594069332</v>
      </c>
      <c r="I104" s="2390" t="s">
        <v>912</v>
      </c>
      <c r="J104" s="2150" t="s">
        <v>913</v>
      </c>
      <c r="K104" s="3651">
        <v>2</v>
      </c>
      <c r="L104" s="3653">
        <v>3869.0442797034666</v>
      </c>
      <c r="M104" s="3064">
        <v>7738.0885594069332</v>
      </c>
      <c r="O104" s="2390" t="s">
        <v>912</v>
      </c>
      <c r="P104" s="2150" t="s">
        <v>913</v>
      </c>
      <c r="Q104" s="3651">
        <v>2</v>
      </c>
      <c r="R104" s="3653">
        <v>3869.0442797034666</v>
      </c>
      <c r="S104" s="3064">
        <v>7738.0885594069332</v>
      </c>
      <c r="U104" s="2390" t="s">
        <v>912</v>
      </c>
      <c r="V104" s="2150" t="s">
        <v>913</v>
      </c>
      <c r="W104" s="3651">
        <v>1.6</v>
      </c>
      <c r="X104" s="3653">
        <v>3869.0442797034666</v>
      </c>
      <c r="Y104" s="3064">
        <v>6190.4708475255466</v>
      </c>
      <c r="AA104" s="2390" t="s">
        <v>912</v>
      </c>
      <c r="AB104" s="2150" t="s">
        <v>913</v>
      </c>
      <c r="AC104" s="3651">
        <v>1.6</v>
      </c>
      <c r="AD104" s="3653">
        <v>3869.0442797034666</v>
      </c>
      <c r="AE104" s="3064">
        <v>6190.4708475255466</v>
      </c>
    </row>
    <row r="105" spans="3:31" x14ac:dyDescent="0.3">
      <c r="C105" s="3086"/>
      <c r="D105" s="2354"/>
      <c r="E105" s="2354"/>
      <c r="F105" s="2411"/>
      <c r="G105" s="2395">
        <v>8192566.1891450174</v>
      </c>
      <c r="I105" s="3086"/>
      <c r="J105" s="2354"/>
      <c r="K105" s="2354"/>
      <c r="L105" s="2411"/>
      <c r="M105" s="2395">
        <v>3283490.5959653519</v>
      </c>
      <c r="O105" s="3086"/>
      <c r="P105" s="2354"/>
      <c r="Q105" s="2354"/>
      <c r="R105" s="2411"/>
      <c r="S105" s="2395">
        <v>3245207.0436779265</v>
      </c>
      <c r="U105" s="3086"/>
      <c r="V105" s="2354"/>
      <c r="W105" s="2354"/>
      <c r="X105" s="2411"/>
      <c r="Y105" s="2395">
        <v>4477282.9849889511</v>
      </c>
      <c r="AA105" s="3086"/>
      <c r="AB105" s="2354"/>
      <c r="AC105" s="2354"/>
      <c r="AD105" s="2411"/>
      <c r="AE105" s="2395">
        <v>4477282.9849889511</v>
      </c>
    </row>
    <row r="106" spans="3:31" x14ac:dyDescent="0.3">
      <c r="C106" s="3648" t="s">
        <v>898</v>
      </c>
      <c r="D106" s="2446"/>
      <c r="E106" s="2446"/>
      <c r="F106" s="2354"/>
      <c r="G106" s="2399"/>
      <c r="I106" s="3648" t="s">
        <v>898</v>
      </c>
      <c r="J106" s="2446"/>
      <c r="K106" s="2446"/>
      <c r="L106" s="2354"/>
      <c r="M106" s="2399"/>
      <c r="O106" s="3648" t="s">
        <v>898</v>
      </c>
      <c r="P106" s="2446"/>
      <c r="Q106" s="2446"/>
      <c r="R106" s="2354"/>
      <c r="S106" s="2399"/>
      <c r="U106" s="3648" t="s">
        <v>898</v>
      </c>
      <c r="V106" s="2446"/>
      <c r="W106" s="2446"/>
      <c r="X106" s="2354"/>
      <c r="Y106" s="2399"/>
      <c r="AA106" s="3648" t="s">
        <v>898</v>
      </c>
      <c r="AB106" s="2446"/>
      <c r="AC106" s="2446"/>
      <c r="AD106" s="2354"/>
      <c r="AE106" s="2399"/>
    </row>
    <row r="107" spans="3:31" x14ac:dyDescent="0.3">
      <c r="C107" s="2126" t="s">
        <v>884</v>
      </c>
      <c r="D107" s="2127" t="s">
        <v>885</v>
      </c>
      <c r="E107" s="3649" t="s">
        <v>886</v>
      </c>
      <c r="F107" s="2127" t="s">
        <v>893</v>
      </c>
      <c r="G107" s="2402" t="s">
        <v>888</v>
      </c>
      <c r="I107" s="2126" t="s">
        <v>884</v>
      </c>
      <c r="J107" s="2127" t="s">
        <v>885</v>
      </c>
      <c r="K107" s="3649" t="s">
        <v>886</v>
      </c>
      <c r="L107" s="2127" t="s">
        <v>893</v>
      </c>
      <c r="M107" s="2402" t="s">
        <v>888</v>
      </c>
      <c r="O107" s="2126" t="s">
        <v>884</v>
      </c>
      <c r="P107" s="2127" t="s">
        <v>885</v>
      </c>
      <c r="Q107" s="3649" t="s">
        <v>886</v>
      </c>
      <c r="R107" s="2127" t="s">
        <v>893</v>
      </c>
      <c r="S107" s="2402" t="s">
        <v>888</v>
      </c>
      <c r="U107" s="2126" t="s">
        <v>884</v>
      </c>
      <c r="V107" s="2127" t="s">
        <v>885</v>
      </c>
      <c r="W107" s="3649" t="s">
        <v>886</v>
      </c>
      <c r="X107" s="2127" t="s">
        <v>893</v>
      </c>
      <c r="Y107" s="2402" t="s">
        <v>888</v>
      </c>
      <c r="AA107" s="2126" t="s">
        <v>884</v>
      </c>
      <c r="AB107" s="2127" t="s">
        <v>885</v>
      </c>
      <c r="AC107" s="3649" t="s">
        <v>886</v>
      </c>
      <c r="AD107" s="2127" t="s">
        <v>893</v>
      </c>
      <c r="AE107" s="2402" t="s">
        <v>888</v>
      </c>
    </row>
    <row r="108" spans="3:31" x14ac:dyDescent="0.3">
      <c r="C108" s="2390" t="s">
        <v>899</v>
      </c>
      <c r="D108" s="3654">
        <v>133931.74620661701</v>
      </c>
      <c r="E108" s="3651">
        <v>0.60000000000000009</v>
      </c>
      <c r="F108" s="2385">
        <v>1</v>
      </c>
      <c r="G108" s="3064">
        <v>80359.047723970216</v>
      </c>
      <c r="I108" s="2390" t="s">
        <v>899</v>
      </c>
      <c r="J108" s="3654">
        <v>133931.74620661701</v>
      </c>
      <c r="K108" s="3651">
        <v>0.4</v>
      </c>
      <c r="L108" s="2385">
        <v>1</v>
      </c>
      <c r="M108" s="3064">
        <v>53572.698482646811</v>
      </c>
      <c r="O108" s="2390" t="s">
        <v>899</v>
      </c>
      <c r="P108" s="3654">
        <v>133931.74620661701</v>
      </c>
      <c r="Q108" s="3651">
        <v>0.4</v>
      </c>
      <c r="R108" s="2385">
        <v>1</v>
      </c>
      <c r="S108" s="3064">
        <v>53572.698482646811</v>
      </c>
      <c r="U108" s="2390" t="s">
        <v>899</v>
      </c>
      <c r="V108" s="3654">
        <v>133931.74620661701</v>
      </c>
      <c r="W108" s="3651">
        <v>0.60000000000000009</v>
      </c>
      <c r="X108" s="2385">
        <v>1</v>
      </c>
      <c r="Y108" s="3064">
        <v>80359.047723970216</v>
      </c>
      <c r="AA108" s="2390" t="s">
        <v>899</v>
      </c>
      <c r="AB108" s="3654">
        <v>133931.74620661701</v>
      </c>
      <c r="AC108" s="3651">
        <v>0.60000000000000009</v>
      </c>
      <c r="AD108" s="2385">
        <v>1</v>
      </c>
      <c r="AE108" s="3064">
        <v>80359.047723970216</v>
      </c>
    </row>
    <row r="109" spans="3:31" x14ac:dyDescent="0.3">
      <c r="C109" s="1075" t="s">
        <v>990</v>
      </c>
      <c r="D109" s="3654">
        <v>100448.75998254272</v>
      </c>
      <c r="E109" s="3651">
        <v>1.6</v>
      </c>
      <c r="F109" s="2385">
        <v>2</v>
      </c>
      <c r="G109" s="3064">
        <v>321436.03194413672</v>
      </c>
      <c r="I109" s="1075" t="s">
        <v>990</v>
      </c>
      <c r="J109" s="3654">
        <v>100448.75998254272</v>
      </c>
      <c r="K109" s="3651">
        <v>1.6</v>
      </c>
      <c r="L109" s="2385">
        <v>1</v>
      </c>
      <c r="M109" s="3064">
        <v>160718.01597206836</v>
      </c>
      <c r="O109" s="1075" t="s">
        <v>990</v>
      </c>
      <c r="P109" s="3654">
        <v>100448.75998254272</v>
      </c>
      <c r="Q109" s="3651">
        <v>1.6</v>
      </c>
      <c r="R109" s="2385">
        <v>1</v>
      </c>
      <c r="S109" s="3064">
        <v>160718.01597206836</v>
      </c>
      <c r="U109" s="1075" t="s">
        <v>990</v>
      </c>
      <c r="V109" s="3654">
        <v>100448.75998254272</v>
      </c>
      <c r="W109" s="3651">
        <v>1.36</v>
      </c>
      <c r="X109" s="2385">
        <v>2</v>
      </c>
      <c r="Y109" s="3064">
        <v>273220.62715251622</v>
      </c>
      <c r="AA109" s="1075" t="s">
        <v>990</v>
      </c>
      <c r="AB109" s="3654">
        <v>100448.75998254272</v>
      </c>
      <c r="AC109" s="3651">
        <v>1.36</v>
      </c>
      <c r="AD109" s="2385">
        <v>2</v>
      </c>
      <c r="AE109" s="3064">
        <v>273220.62715251622</v>
      </c>
    </row>
    <row r="110" spans="3:31" x14ac:dyDescent="0.3">
      <c r="C110" s="2390" t="s">
        <v>1154</v>
      </c>
      <c r="D110" s="3654">
        <v>64040.167561799884</v>
      </c>
      <c r="E110" s="3651">
        <v>1.6</v>
      </c>
      <c r="F110" s="2385">
        <v>3</v>
      </c>
      <c r="G110" s="3064">
        <v>307392.80429663946</v>
      </c>
      <c r="I110" s="2390" t="s">
        <v>1154</v>
      </c>
      <c r="J110" s="3654">
        <v>64040.167561799884</v>
      </c>
      <c r="K110" s="3651">
        <v>1.6</v>
      </c>
      <c r="L110" s="2385">
        <v>2</v>
      </c>
      <c r="M110" s="3064">
        <v>204928.53619775965</v>
      </c>
      <c r="O110" s="2390" t="s">
        <v>1154</v>
      </c>
      <c r="P110" s="3654">
        <v>64040.167561799884</v>
      </c>
      <c r="Q110" s="3651">
        <v>1.6</v>
      </c>
      <c r="R110" s="2385">
        <v>2</v>
      </c>
      <c r="S110" s="3064">
        <v>204928.53619775965</v>
      </c>
      <c r="U110" s="2390" t="s">
        <v>1154</v>
      </c>
      <c r="V110" s="3654">
        <v>64040.167561799884</v>
      </c>
      <c r="W110" s="3651">
        <v>1.6</v>
      </c>
      <c r="X110" s="2385">
        <v>2</v>
      </c>
      <c r="Y110" s="3064">
        <v>204928.53619775965</v>
      </c>
      <c r="AA110" s="2390" t="s">
        <v>1154</v>
      </c>
      <c r="AB110" s="3654">
        <v>64040.167561799884</v>
      </c>
      <c r="AC110" s="3651">
        <v>1.6</v>
      </c>
      <c r="AD110" s="2385">
        <v>2</v>
      </c>
      <c r="AE110" s="3064">
        <v>204928.53619775965</v>
      </c>
    </row>
    <row r="111" spans="3:31" x14ac:dyDescent="0.3">
      <c r="C111" s="2390" t="s">
        <v>2603</v>
      </c>
      <c r="D111" s="3654">
        <v>290020.70325447264</v>
      </c>
      <c r="E111" s="3651">
        <v>0.32000000000000006</v>
      </c>
      <c r="F111" s="2385">
        <v>1</v>
      </c>
      <c r="G111" s="3064">
        <v>92806.625041431267</v>
      </c>
      <c r="I111" s="2390" t="s">
        <v>2603</v>
      </c>
      <c r="J111" s="3654">
        <v>290020.70325447264</v>
      </c>
      <c r="K111" s="3651">
        <v>0.32000000000000006</v>
      </c>
      <c r="L111" s="2385">
        <v>1</v>
      </c>
      <c r="M111" s="3064">
        <v>92806.625041431267</v>
      </c>
      <c r="O111" s="2390" t="s">
        <v>2603</v>
      </c>
      <c r="P111" s="3654">
        <v>290020.70325447264</v>
      </c>
      <c r="Q111" s="3651">
        <v>0.32000000000000006</v>
      </c>
      <c r="R111" s="2385">
        <v>1</v>
      </c>
      <c r="S111" s="3064">
        <v>92806.625041431267</v>
      </c>
      <c r="U111" s="2390" t="s">
        <v>2603</v>
      </c>
      <c r="V111" s="3654">
        <v>290020.70325447264</v>
      </c>
      <c r="W111" s="3651">
        <v>0.32000000000000006</v>
      </c>
      <c r="X111" s="2385">
        <v>1</v>
      </c>
      <c r="Y111" s="3064">
        <v>92806.625041431267</v>
      </c>
      <c r="AA111" s="2390" t="s">
        <v>2603</v>
      </c>
      <c r="AB111" s="3654">
        <v>290020.70325447264</v>
      </c>
      <c r="AC111" s="3651">
        <v>0.32000000000000006</v>
      </c>
      <c r="AD111" s="2385">
        <v>1</v>
      </c>
      <c r="AE111" s="3064">
        <v>92806.625041431267</v>
      </c>
    </row>
    <row r="112" spans="3:31" x14ac:dyDescent="0.3">
      <c r="C112" s="2390" t="s">
        <v>2602</v>
      </c>
      <c r="D112" s="3654">
        <v>282139.34593835432</v>
      </c>
      <c r="E112" s="3651">
        <v>1.6</v>
      </c>
      <c r="F112" s="2385">
        <v>3</v>
      </c>
      <c r="G112" s="3064">
        <v>1354268.8605041008</v>
      </c>
      <c r="I112" s="2390" t="s">
        <v>2602</v>
      </c>
      <c r="J112" s="3654">
        <v>282139.34593835432</v>
      </c>
      <c r="K112" s="3651">
        <v>1.6</v>
      </c>
      <c r="L112" s="2385">
        <v>2</v>
      </c>
      <c r="M112" s="3064">
        <v>902845.9070027339</v>
      </c>
      <c r="O112" s="2390" t="s">
        <v>2602</v>
      </c>
      <c r="P112" s="3654">
        <v>282139.34593835432</v>
      </c>
      <c r="Q112" s="3651">
        <v>1.6</v>
      </c>
      <c r="R112" s="2385">
        <v>2</v>
      </c>
      <c r="S112" s="3064">
        <v>902845.9070027339</v>
      </c>
      <c r="U112" s="2390" t="s">
        <v>2602</v>
      </c>
      <c r="V112" s="3654">
        <v>282139.34593835432</v>
      </c>
      <c r="W112" s="3651">
        <v>1.6</v>
      </c>
      <c r="X112" s="2385">
        <v>2</v>
      </c>
      <c r="Y112" s="3064">
        <v>902845.9070027339</v>
      </c>
      <c r="AA112" s="2390" t="s">
        <v>2602</v>
      </c>
      <c r="AB112" s="3654">
        <v>282139.34593835432</v>
      </c>
      <c r="AC112" s="3651">
        <v>1.6</v>
      </c>
      <c r="AD112" s="2385">
        <v>2</v>
      </c>
      <c r="AE112" s="3064">
        <v>902845.9070027339</v>
      </c>
    </row>
    <row r="113" spans="2:31" x14ac:dyDescent="0.3">
      <c r="B113" s="3641"/>
      <c r="C113" s="2390"/>
      <c r="D113" s="2391"/>
      <c r="E113" s="3651"/>
      <c r="F113" s="2391"/>
      <c r="G113" s="2309"/>
      <c r="I113" s="2390"/>
      <c r="J113" s="2391"/>
      <c r="K113" s="3651"/>
      <c r="L113" s="2391"/>
      <c r="M113" s="2309"/>
      <c r="O113" s="2390"/>
      <c r="P113" s="2391"/>
      <c r="Q113" s="3651"/>
      <c r="R113" s="2391"/>
      <c r="S113" s="2309"/>
      <c r="U113" s="2390"/>
      <c r="V113" s="2391"/>
      <c r="W113" s="3651"/>
      <c r="X113" s="2391"/>
      <c r="Y113" s="2309"/>
      <c r="AA113" s="2390"/>
      <c r="AB113" s="2391"/>
      <c r="AC113" s="3651"/>
      <c r="AD113" s="2391"/>
      <c r="AE113" s="2309"/>
    </row>
    <row r="114" spans="2:31" x14ac:dyDescent="0.3">
      <c r="C114" s="3086"/>
      <c r="D114" s="2354"/>
      <c r="E114" s="2354"/>
      <c r="F114" s="2394" t="s">
        <v>890</v>
      </c>
      <c r="G114" s="2395">
        <v>2156263.3695102786</v>
      </c>
      <c r="I114" s="3086"/>
      <c r="J114" s="2354"/>
      <c r="K114" s="2354"/>
      <c r="L114" s="2394" t="s">
        <v>890</v>
      </c>
      <c r="M114" s="2395">
        <v>1414871.7826966401</v>
      </c>
      <c r="O114" s="3086"/>
      <c r="P114" s="2354"/>
      <c r="Q114" s="2354"/>
      <c r="R114" s="2394" t="s">
        <v>890</v>
      </c>
      <c r="S114" s="2395">
        <v>1414871.7826966401</v>
      </c>
      <c r="U114" s="3086"/>
      <c r="V114" s="2354"/>
      <c r="W114" s="2354"/>
      <c r="X114" s="2394" t="s">
        <v>890</v>
      </c>
      <c r="Y114" s="2395">
        <v>1554160.7431184114</v>
      </c>
      <c r="AA114" s="3086"/>
      <c r="AB114" s="2354"/>
      <c r="AC114" s="2354"/>
      <c r="AD114" s="2394" t="s">
        <v>890</v>
      </c>
      <c r="AE114" s="2395">
        <v>1554160.7431184114</v>
      </c>
    </row>
    <row r="115" spans="2:31" ht="15.75" thickBot="1" x14ac:dyDescent="0.35">
      <c r="C115" s="2960"/>
      <c r="D115" s="3476"/>
      <c r="E115" s="2454" t="s">
        <v>900</v>
      </c>
      <c r="F115" s="2455"/>
      <c r="G115" s="2427">
        <v>10652348.894573549</v>
      </c>
      <c r="I115" s="2960"/>
      <c r="J115" s="3476"/>
      <c r="K115" s="2454" t="s">
        <v>900</v>
      </c>
      <c r="L115" s="2455"/>
      <c r="M115" s="2427">
        <v>4846953.4988267682</v>
      </c>
      <c r="O115" s="2960"/>
      <c r="P115" s="3476"/>
      <c r="Q115" s="2454" t="s">
        <v>900</v>
      </c>
      <c r="R115" s="2455"/>
      <c r="S115" s="2427">
        <v>4808660.7908329591</v>
      </c>
      <c r="U115" s="2960"/>
      <c r="V115" s="3476"/>
      <c r="W115" s="2454" t="s">
        <v>900</v>
      </c>
      <c r="X115" s="2455"/>
      <c r="Y115" s="2427">
        <v>6217698.3889396135</v>
      </c>
      <c r="AA115" s="2960"/>
      <c r="AB115" s="3476"/>
      <c r="AC115" s="2454" t="s">
        <v>900</v>
      </c>
      <c r="AD115" s="2455"/>
      <c r="AE115" s="2427">
        <v>6217698.3889396135</v>
      </c>
    </row>
    <row r="117" spans="2:31" ht="15.75" thickBot="1" x14ac:dyDescent="0.35"/>
    <row r="118" spans="2:31" x14ac:dyDescent="0.3">
      <c r="C118" s="3072"/>
      <c r="D118" s="2958"/>
      <c r="E118" s="3642" t="s">
        <v>875</v>
      </c>
      <c r="F118" s="3073"/>
      <c r="G118" s="3074"/>
      <c r="I118" s="3072"/>
      <c r="J118" s="2958"/>
      <c r="K118" s="3642" t="s">
        <v>875</v>
      </c>
      <c r="L118" s="3073"/>
      <c r="M118" s="3074"/>
      <c r="O118" s="3072"/>
      <c r="P118" s="2958"/>
      <c r="Q118" s="3642" t="s">
        <v>875</v>
      </c>
      <c r="R118" s="3073"/>
      <c r="S118" s="3074"/>
    </row>
    <row r="119" spans="2:31" ht="15.75" thickBot="1" x14ac:dyDescent="0.35">
      <c r="C119" s="2236" t="s">
        <v>877</v>
      </c>
      <c r="D119" s="2237">
        <v>6</v>
      </c>
      <c r="E119" s="3643" t="s">
        <v>3366</v>
      </c>
      <c r="F119" s="3644"/>
      <c r="G119" s="3645"/>
      <c r="I119" s="2236" t="s">
        <v>877</v>
      </c>
      <c r="J119" s="2237">
        <v>7</v>
      </c>
      <c r="K119" s="3643" t="s">
        <v>3366</v>
      </c>
      <c r="L119" s="3644"/>
      <c r="M119" s="3645"/>
      <c r="O119" s="2236" t="s">
        <v>877</v>
      </c>
      <c r="P119" s="2237">
        <v>8</v>
      </c>
      <c r="Q119" s="3643" t="s">
        <v>3366</v>
      </c>
      <c r="R119" s="3644"/>
      <c r="S119" s="3645"/>
    </row>
    <row r="120" spans="2:31" x14ac:dyDescent="0.3">
      <c r="C120" s="3072" t="s">
        <v>880</v>
      </c>
      <c r="D120" s="3076"/>
      <c r="E120" s="2958"/>
      <c r="F120" s="3646" t="s">
        <v>881</v>
      </c>
      <c r="G120" s="2638" t="s">
        <v>883</v>
      </c>
      <c r="I120" s="3072" t="s">
        <v>880</v>
      </c>
      <c r="J120" s="3076"/>
      <c r="K120" s="2958"/>
      <c r="L120" s="3646" t="s">
        <v>881</v>
      </c>
      <c r="M120" s="2638" t="s">
        <v>883</v>
      </c>
      <c r="O120" s="3072" t="s">
        <v>880</v>
      </c>
      <c r="P120" s="3076"/>
      <c r="Q120" s="2958"/>
      <c r="R120" s="3646" t="s">
        <v>881</v>
      </c>
      <c r="S120" s="2638" t="s">
        <v>883</v>
      </c>
    </row>
    <row r="121" spans="2:31" ht="15.75" thickBot="1" x14ac:dyDescent="0.35">
      <c r="C121" s="2523" t="s">
        <v>4303</v>
      </c>
      <c r="D121" s="3647"/>
      <c r="E121" s="3349"/>
      <c r="F121" s="2354"/>
      <c r="G121" s="3085"/>
      <c r="I121" s="2523" t="s">
        <v>4304</v>
      </c>
      <c r="J121" s="3647"/>
      <c r="K121" s="3349"/>
      <c r="L121" s="2354"/>
      <c r="M121" s="3085"/>
      <c r="O121" s="2523" t="s">
        <v>4297</v>
      </c>
      <c r="P121" s="3647"/>
      <c r="Q121" s="3349"/>
      <c r="R121" s="2354"/>
      <c r="S121" s="3085"/>
    </row>
    <row r="122" spans="2:31" x14ac:dyDescent="0.3">
      <c r="C122" s="2442"/>
      <c r="D122" s="2354"/>
      <c r="E122" s="2354"/>
      <c r="F122" s="2354"/>
      <c r="G122" s="3360"/>
      <c r="I122" s="2442"/>
      <c r="J122" s="2354"/>
      <c r="K122" s="2354"/>
      <c r="L122" s="2354"/>
      <c r="M122" s="3360"/>
      <c r="O122" s="2442"/>
      <c r="P122" s="2354"/>
      <c r="Q122" s="2354"/>
      <c r="R122" s="2354"/>
      <c r="S122" s="3360"/>
    </row>
    <row r="123" spans="2:31" x14ac:dyDescent="0.3">
      <c r="C123" s="3648" t="s">
        <v>882</v>
      </c>
      <c r="D123" s="2354"/>
      <c r="E123" s="2446"/>
      <c r="F123" s="2354"/>
      <c r="G123" s="3085"/>
      <c r="I123" s="3648" t="s">
        <v>882</v>
      </c>
      <c r="J123" s="2354"/>
      <c r="K123" s="2446"/>
      <c r="L123" s="2354"/>
      <c r="M123" s="3085"/>
      <c r="O123" s="3648" t="s">
        <v>882</v>
      </c>
      <c r="P123" s="2354"/>
      <c r="Q123" s="2446"/>
      <c r="R123" s="2354"/>
      <c r="S123" s="3085"/>
    </row>
    <row r="124" spans="2:31" x14ac:dyDescent="0.3">
      <c r="C124" s="2126" t="s">
        <v>884</v>
      </c>
      <c r="D124" s="2127" t="s">
        <v>885</v>
      </c>
      <c r="E124" s="3649" t="s">
        <v>886</v>
      </c>
      <c r="F124" s="2127" t="s">
        <v>887</v>
      </c>
      <c r="G124" s="2129" t="s">
        <v>888</v>
      </c>
      <c r="I124" s="2126" t="s">
        <v>884</v>
      </c>
      <c r="J124" s="2127" t="s">
        <v>885</v>
      </c>
      <c r="K124" s="3649" t="s">
        <v>886</v>
      </c>
      <c r="L124" s="2127" t="s">
        <v>887</v>
      </c>
      <c r="M124" s="2129" t="s">
        <v>888</v>
      </c>
      <c r="O124" s="2126" t="s">
        <v>884</v>
      </c>
      <c r="P124" s="2127" t="s">
        <v>885</v>
      </c>
      <c r="Q124" s="3649" t="s">
        <v>886</v>
      </c>
      <c r="R124" s="2127" t="s">
        <v>887</v>
      </c>
      <c r="S124" s="2129" t="s">
        <v>888</v>
      </c>
    </row>
    <row r="125" spans="2:31" x14ac:dyDescent="0.3">
      <c r="C125" s="2390" t="s">
        <v>889</v>
      </c>
      <c r="D125" s="3650">
        <v>96448.825485874579</v>
      </c>
      <c r="E125" s="3651">
        <v>0.32000000000000006</v>
      </c>
      <c r="F125" s="2385">
        <v>1</v>
      </c>
      <c r="G125" s="2309">
        <v>30863.624155479873</v>
      </c>
      <c r="I125" s="2390" t="s">
        <v>889</v>
      </c>
      <c r="J125" s="3650">
        <v>96448.825485874579</v>
      </c>
      <c r="K125" s="3651">
        <v>0.32000000000000006</v>
      </c>
      <c r="L125" s="2385">
        <v>1</v>
      </c>
      <c r="M125" s="2309">
        <v>30863.624155479873</v>
      </c>
      <c r="O125" s="3340" t="s">
        <v>889</v>
      </c>
      <c r="P125" s="3650">
        <v>96448.825485874579</v>
      </c>
      <c r="Q125" s="3651">
        <v>0.16000000000000003</v>
      </c>
      <c r="R125" s="2495">
        <v>1</v>
      </c>
      <c r="S125" s="3064">
        <v>15431.812077739936</v>
      </c>
    </row>
    <row r="126" spans="2:31" x14ac:dyDescent="0.3">
      <c r="C126" s="1464" t="s">
        <v>901</v>
      </c>
      <c r="D126" s="3650">
        <v>46213.584452013631</v>
      </c>
      <c r="E126" s="3655">
        <v>1.7351199999999996</v>
      </c>
      <c r="F126" s="2385">
        <v>1</v>
      </c>
      <c r="G126" s="3064">
        <v>80186.114654377874</v>
      </c>
      <c r="I126" s="1464" t="s">
        <v>901</v>
      </c>
      <c r="J126" s="3650">
        <v>46213.584452013631</v>
      </c>
      <c r="K126" s="3655">
        <v>1.7351199999999996</v>
      </c>
      <c r="L126" s="2385">
        <v>1</v>
      </c>
      <c r="M126" s="3064">
        <v>80186.114654377874</v>
      </c>
      <c r="O126" s="1464" t="s">
        <v>901</v>
      </c>
      <c r="P126" s="3650">
        <v>46213.584452013631</v>
      </c>
      <c r="Q126" s="3655">
        <v>13.679999999999998</v>
      </c>
      <c r="R126" s="2495">
        <v>1</v>
      </c>
      <c r="S126" s="3064">
        <v>632201.8353035464</v>
      </c>
    </row>
    <row r="127" spans="2:31" x14ac:dyDescent="0.3">
      <c r="C127" s="2390" t="s">
        <v>926</v>
      </c>
      <c r="D127" s="3650">
        <v>39894.1454618313</v>
      </c>
      <c r="E127" s="3651">
        <v>0.19442560000000003</v>
      </c>
      <c r="F127" s="2385">
        <v>1</v>
      </c>
      <c r="G127" s="2309">
        <v>7756.4431679038289</v>
      </c>
      <c r="I127" s="3340" t="s">
        <v>926</v>
      </c>
      <c r="J127" s="3650">
        <v>39894.1454618313</v>
      </c>
      <c r="K127" s="3651">
        <v>0.19442560000000003</v>
      </c>
      <c r="L127" s="2385">
        <v>1</v>
      </c>
      <c r="M127" s="2309">
        <v>7756.4431679038289</v>
      </c>
      <c r="O127" s="3340" t="s">
        <v>926</v>
      </c>
      <c r="P127" s="3650">
        <v>39894.1454618313</v>
      </c>
      <c r="Q127" s="3655">
        <v>1.295984</v>
      </c>
      <c r="R127" s="2495">
        <v>1</v>
      </c>
      <c r="S127" s="3064">
        <v>51702.174212205973</v>
      </c>
    </row>
    <row r="128" spans="2:31" x14ac:dyDescent="0.3">
      <c r="C128" s="2146" t="s">
        <v>928</v>
      </c>
      <c r="D128" s="3650">
        <v>27427.225005009019</v>
      </c>
      <c r="E128" s="2391">
        <v>0.19442560000000003</v>
      </c>
      <c r="F128" s="2385">
        <v>1</v>
      </c>
      <c r="G128" s="2309">
        <v>5332.554677933882</v>
      </c>
      <c r="I128" s="3340" t="s">
        <v>928</v>
      </c>
      <c r="J128" s="3650">
        <v>27427.225005009019</v>
      </c>
      <c r="K128" s="2391">
        <v>0.19442560000000003</v>
      </c>
      <c r="L128" s="2385">
        <v>1</v>
      </c>
      <c r="M128" s="2309">
        <v>5332.554677933882</v>
      </c>
      <c r="O128" s="3340" t="s">
        <v>928</v>
      </c>
      <c r="P128" s="3650">
        <v>27427.225005009019</v>
      </c>
      <c r="Q128" s="3655">
        <v>1.295984</v>
      </c>
      <c r="R128" s="2495">
        <v>1</v>
      </c>
      <c r="S128" s="3064">
        <v>35545.244770891608</v>
      </c>
    </row>
    <row r="129" spans="3:19" x14ac:dyDescent="0.3">
      <c r="C129" s="3086"/>
      <c r="D129" s="2354"/>
      <c r="E129" s="2354"/>
      <c r="F129" s="2394" t="s">
        <v>890</v>
      </c>
      <c r="G129" s="2395">
        <v>124138.73665569545</v>
      </c>
      <c r="I129" s="3086"/>
      <c r="J129" s="2354"/>
      <c r="K129" s="2354"/>
      <c r="L129" s="2394" t="s">
        <v>890</v>
      </c>
      <c r="M129" s="2395">
        <v>124138.73665569545</v>
      </c>
      <c r="O129" s="1464"/>
      <c r="P129" s="1424"/>
      <c r="Q129" s="1424"/>
      <c r="R129" s="1326" t="s">
        <v>890</v>
      </c>
      <c r="S129" s="3656">
        <v>734881.06636438391</v>
      </c>
    </row>
    <row r="130" spans="3:19" x14ac:dyDescent="0.3">
      <c r="C130" s="3648" t="s">
        <v>891</v>
      </c>
      <c r="D130" s="2446"/>
      <c r="E130" s="2446"/>
      <c r="F130" s="2354"/>
      <c r="G130" s="2399"/>
      <c r="I130" s="3648" t="s">
        <v>891</v>
      </c>
      <c r="J130" s="2446"/>
      <c r="K130" s="2446"/>
      <c r="L130" s="2354"/>
      <c r="M130" s="3085"/>
      <c r="O130" s="3648" t="s">
        <v>891</v>
      </c>
      <c r="P130" s="2446"/>
      <c r="Q130" s="2446"/>
      <c r="R130" s="2354"/>
      <c r="S130" s="2399"/>
    </row>
    <row r="131" spans="3:19" x14ac:dyDescent="0.3">
      <c r="C131" s="2126" t="s">
        <v>884</v>
      </c>
      <c r="D131" s="2127" t="s">
        <v>892</v>
      </c>
      <c r="E131" s="3649" t="s">
        <v>893</v>
      </c>
      <c r="F131" s="2127" t="s">
        <v>887</v>
      </c>
      <c r="G131" s="2402" t="s">
        <v>888</v>
      </c>
      <c r="I131" s="2126" t="s">
        <v>884</v>
      </c>
      <c r="J131" s="2127" t="s">
        <v>892</v>
      </c>
      <c r="K131" s="3649" t="s">
        <v>893</v>
      </c>
      <c r="L131" s="2127" t="s">
        <v>887</v>
      </c>
      <c r="M131" s="2402" t="s">
        <v>888</v>
      </c>
      <c r="O131" s="2126" t="s">
        <v>884</v>
      </c>
      <c r="P131" s="2127" t="s">
        <v>892</v>
      </c>
      <c r="Q131" s="3649" t="s">
        <v>893</v>
      </c>
      <c r="R131" s="2127" t="s">
        <v>887</v>
      </c>
      <c r="S131" s="2402" t="s">
        <v>888</v>
      </c>
    </row>
    <row r="132" spans="3:19" x14ac:dyDescent="0.3">
      <c r="C132" s="2390" t="s">
        <v>2167</v>
      </c>
      <c r="D132" s="2150" t="s">
        <v>894</v>
      </c>
      <c r="E132" s="3651">
        <v>8.6755999999999975</v>
      </c>
      <c r="F132" s="3653">
        <v>31489.721498697658</v>
      </c>
      <c r="G132" s="3064">
        <v>273192.2278341013</v>
      </c>
      <c r="I132" s="2390" t="s">
        <v>2167</v>
      </c>
      <c r="J132" s="2150" t="s">
        <v>894</v>
      </c>
      <c r="K132" s="3651">
        <v>8.6755999999999975</v>
      </c>
      <c r="L132" s="3653">
        <v>31489.721498697658</v>
      </c>
      <c r="M132" s="3064">
        <v>273192.2278341013</v>
      </c>
      <c r="O132" s="2390" t="s">
        <v>2167</v>
      </c>
      <c r="P132" s="2174" t="s">
        <v>894</v>
      </c>
      <c r="Q132" s="3651">
        <v>68.400000000000006</v>
      </c>
      <c r="R132" s="3653">
        <v>31489.721498697658</v>
      </c>
      <c r="S132" s="3064">
        <v>2153896.95051092</v>
      </c>
    </row>
    <row r="133" spans="3:19" x14ac:dyDescent="0.3">
      <c r="C133" s="2390" t="s">
        <v>2166</v>
      </c>
      <c r="D133" s="2150" t="s">
        <v>894</v>
      </c>
      <c r="E133" s="3651">
        <v>11.278279999999997</v>
      </c>
      <c r="F133" s="3653">
        <v>16121.017832097778</v>
      </c>
      <c r="G133" s="3064">
        <v>181817.35299539167</v>
      </c>
      <c r="I133" s="2390" t="s">
        <v>2166</v>
      </c>
      <c r="J133" s="2150" t="s">
        <v>894</v>
      </c>
      <c r="K133" s="3651">
        <v>11.278279999999997</v>
      </c>
      <c r="L133" s="3653">
        <v>16121.017832097778</v>
      </c>
      <c r="M133" s="3064">
        <v>181817.35299539167</v>
      </c>
      <c r="O133" s="2390" t="s">
        <v>2166</v>
      </c>
      <c r="P133" s="2174" t="s">
        <v>894</v>
      </c>
      <c r="Q133" s="3651">
        <v>88.920000000000016</v>
      </c>
      <c r="R133" s="3653">
        <v>16121.017832097778</v>
      </c>
      <c r="S133" s="3064">
        <v>1433480.9056301347</v>
      </c>
    </row>
    <row r="134" spans="3:19" x14ac:dyDescent="0.3">
      <c r="C134" s="2390" t="s">
        <v>1896</v>
      </c>
      <c r="D134" s="2150" t="s">
        <v>894</v>
      </c>
      <c r="E134" s="3651">
        <v>0.21216000000000002</v>
      </c>
      <c r="F134" s="3653">
        <v>327256.66199158487</v>
      </c>
      <c r="G134" s="3064">
        <v>69430.773408134657</v>
      </c>
      <c r="I134" s="2390" t="s">
        <v>1896</v>
      </c>
      <c r="J134" s="2150" t="s">
        <v>894</v>
      </c>
      <c r="K134" s="3651">
        <v>0.21216000000000002</v>
      </c>
      <c r="L134" s="3653">
        <v>327256.66199158487</v>
      </c>
      <c r="M134" s="3064">
        <v>69430.773408134657</v>
      </c>
      <c r="O134" s="1604" t="s">
        <v>1897</v>
      </c>
      <c r="P134" s="1470" t="s">
        <v>894</v>
      </c>
      <c r="Q134" s="3651">
        <v>2.1801599999999999</v>
      </c>
      <c r="R134" s="3653">
        <v>372449.24864756566</v>
      </c>
      <c r="S134" s="3064">
        <v>811998.95393147669</v>
      </c>
    </row>
    <row r="135" spans="3:19" x14ac:dyDescent="0.3">
      <c r="C135" s="2390" t="s">
        <v>980</v>
      </c>
      <c r="D135" s="2150" t="s">
        <v>894</v>
      </c>
      <c r="E135" s="3651">
        <v>2.9163840000000003</v>
      </c>
      <c r="F135" s="3653">
        <v>372449.24864756566</v>
      </c>
      <c r="G135" s="3064">
        <v>1086205.0295677823</v>
      </c>
      <c r="I135" s="2390" t="s">
        <v>980</v>
      </c>
      <c r="J135" s="2150" t="s">
        <v>894</v>
      </c>
      <c r="K135" s="3651">
        <v>2.9163840000000003</v>
      </c>
      <c r="L135" s="3653">
        <v>372449.24864756566</v>
      </c>
      <c r="M135" s="3064">
        <v>1086205.0295677823</v>
      </c>
      <c r="O135" s="1604" t="s">
        <v>1898</v>
      </c>
      <c r="P135" s="1470" t="s">
        <v>894</v>
      </c>
      <c r="Q135" s="3651">
        <v>19.43976</v>
      </c>
      <c r="R135" s="3653">
        <v>372449.24864756566</v>
      </c>
      <c r="S135" s="3064">
        <v>7240324.0058890013</v>
      </c>
    </row>
    <row r="136" spans="3:19" x14ac:dyDescent="0.3">
      <c r="C136" s="2390" t="s">
        <v>896</v>
      </c>
      <c r="D136" s="2150" t="s">
        <v>894</v>
      </c>
      <c r="E136" s="3651">
        <v>6.0729199999999981</v>
      </c>
      <c r="F136" s="3653">
        <v>20419.955920657183</v>
      </c>
      <c r="G136" s="3064">
        <v>124008.75870967738</v>
      </c>
      <c r="I136" s="2390" t="s">
        <v>896</v>
      </c>
      <c r="J136" s="2150" t="s">
        <v>894</v>
      </c>
      <c r="K136" s="3651">
        <v>6.0729199999999981</v>
      </c>
      <c r="L136" s="3653">
        <v>20419.955920657183</v>
      </c>
      <c r="M136" s="3064">
        <v>124008.75870967738</v>
      </c>
      <c r="O136" s="1604" t="s">
        <v>896</v>
      </c>
      <c r="P136" s="1470" t="s">
        <v>894</v>
      </c>
      <c r="Q136" s="3651">
        <v>47.879999999999995</v>
      </c>
      <c r="R136" s="3653">
        <v>20419.955920657183</v>
      </c>
      <c r="S136" s="3064">
        <v>977707.48948106589</v>
      </c>
    </row>
    <row r="137" spans="3:19" x14ac:dyDescent="0.3">
      <c r="C137" s="2390" t="s">
        <v>902</v>
      </c>
      <c r="D137" s="2150" t="s">
        <v>903</v>
      </c>
      <c r="E137" s="3651">
        <v>4</v>
      </c>
      <c r="F137" s="3653">
        <v>96726.106992586661</v>
      </c>
      <c r="G137" s="3064">
        <v>386904.42797034665</v>
      </c>
      <c r="I137" s="2390" t="s">
        <v>902</v>
      </c>
      <c r="J137" s="2150" t="s">
        <v>903</v>
      </c>
      <c r="K137" s="3651">
        <v>4</v>
      </c>
      <c r="L137" s="3653">
        <v>96726.106992586661</v>
      </c>
      <c r="M137" s="3064">
        <v>386904.42797034665</v>
      </c>
      <c r="O137" s="1604" t="s">
        <v>902</v>
      </c>
      <c r="P137" s="1470" t="s">
        <v>903</v>
      </c>
      <c r="Q137" s="3651">
        <v>17.600000000000001</v>
      </c>
      <c r="R137" s="3653">
        <v>96726.106992586661</v>
      </c>
      <c r="S137" s="3064">
        <v>1702379.4830695253</v>
      </c>
    </row>
    <row r="138" spans="3:19" x14ac:dyDescent="0.3">
      <c r="C138" s="2390" t="s">
        <v>988</v>
      </c>
      <c r="D138" s="2150" t="s">
        <v>904</v>
      </c>
      <c r="E138" s="3651">
        <v>4</v>
      </c>
      <c r="F138" s="3653">
        <v>9470.8830294530144</v>
      </c>
      <c r="G138" s="3064">
        <v>37883.532117812058</v>
      </c>
      <c r="I138" s="2390" t="s">
        <v>988</v>
      </c>
      <c r="J138" s="2150" t="s">
        <v>904</v>
      </c>
      <c r="K138" s="3651">
        <v>4</v>
      </c>
      <c r="L138" s="3653">
        <v>9470.8830294530144</v>
      </c>
      <c r="M138" s="3064">
        <v>37883.532117812058</v>
      </c>
      <c r="O138" s="3340" t="s">
        <v>988</v>
      </c>
      <c r="P138" s="1580" t="s">
        <v>904</v>
      </c>
      <c r="Q138" s="3651">
        <v>4</v>
      </c>
      <c r="R138" s="3653">
        <v>9470.8830294530144</v>
      </c>
      <c r="S138" s="3064">
        <v>37883.532117812058</v>
      </c>
    </row>
    <row r="139" spans="3:19" x14ac:dyDescent="0.3">
      <c r="C139" s="2390" t="s">
        <v>905</v>
      </c>
      <c r="D139" s="2150" t="s">
        <v>3</v>
      </c>
      <c r="E139" s="3651">
        <v>179.14464000000001</v>
      </c>
      <c r="F139" s="3653">
        <v>2256.9424964936889</v>
      </c>
      <c r="G139" s="3064">
        <v>404319.1510350632</v>
      </c>
      <c r="I139" s="2390" t="s">
        <v>905</v>
      </c>
      <c r="J139" s="2150" t="s">
        <v>3</v>
      </c>
      <c r="K139" s="3651">
        <v>179.14464000000001</v>
      </c>
      <c r="L139" s="3653">
        <v>2256.9424964936889</v>
      </c>
      <c r="M139" s="3064">
        <v>404319.1510350632</v>
      </c>
      <c r="O139" s="3340" t="s">
        <v>905</v>
      </c>
      <c r="P139" s="1470" t="s">
        <v>3</v>
      </c>
      <c r="Q139" s="3651">
        <v>1274.7668039999999</v>
      </c>
      <c r="R139" s="3653">
        <v>2256.9424964936889</v>
      </c>
      <c r="S139" s="3064">
        <v>2877075.3730670405</v>
      </c>
    </row>
    <row r="140" spans="3:19" x14ac:dyDescent="0.3">
      <c r="C140" s="2390" t="s">
        <v>2138</v>
      </c>
      <c r="D140" s="2150" t="s">
        <v>1599</v>
      </c>
      <c r="E140" s="3651">
        <v>0.8</v>
      </c>
      <c r="F140" s="3653">
        <v>47019.635343618516</v>
      </c>
      <c r="G140" s="3064">
        <v>37615.708274894816</v>
      </c>
      <c r="I140" s="2390" t="s">
        <v>2138</v>
      </c>
      <c r="J140" s="2150" t="s">
        <v>1599</v>
      </c>
      <c r="K140" s="3651">
        <v>0.8</v>
      </c>
      <c r="L140" s="3653">
        <v>47019.635343618516</v>
      </c>
      <c r="M140" s="3064">
        <v>37615.708274894816</v>
      </c>
      <c r="O140" s="1075" t="s">
        <v>2138</v>
      </c>
      <c r="P140" s="2495" t="s">
        <v>297</v>
      </c>
      <c r="Q140" s="3651">
        <v>12.8</v>
      </c>
      <c r="R140" s="3653">
        <v>47019.635343618516</v>
      </c>
      <c r="S140" s="3064">
        <v>601851.33239831706</v>
      </c>
    </row>
    <row r="141" spans="3:19" x14ac:dyDescent="0.3">
      <c r="C141" s="2390" t="s">
        <v>985</v>
      </c>
      <c r="D141" s="2150" t="s">
        <v>3</v>
      </c>
      <c r="E141" s="3651">
        <v>8.9572320000000012</v>
      </c>
      <c r="F141" s="3653">
        <v>3186.5448687637754</v>
      </c>
      <c r="G141" s="3064">
        <v>28542.621667926694</v>
      </c>
      <c r="I141" s="2390" t="s">
        <v>985</v>
      </c>
      <c r="J141" s="2150" t="s">
        <v>3</v>
      </c>
      <c r="K141" s="3651">
        <v>8.9572320000000012</v>
      </c>
      <c r="L141" s="3653">
        <v>3186.5448687637754</v>
      </c>
      <c r="M141" s="3064">
        <v>28542.621667926694</v>
      </c>
      <c r="O141" s="3340" t="s">
        <v>985</v>
      </c>
      <c r="P141" s="1470" t="s">
        <v>3</v>
      </c>
      <c r="Q141" s="3651">
        <v>6.3738340200000003</v>
      </c>
      <c r="R141" s="3653">
        <v>3186.5448687637754</v>
      </c>
      <c r="S141" s="3064">
        <v>20310.508090782987</v>
      </c>
    </row>
    <row r="142" spans="3:19" x14ac:dyDescent="0.3">
      <c r="C142" s="2390" t="s">
        <v>916</v>
      </c>
      <c r="D142" s="2150" t="s">
        <v>1</v>
      </c>
      <c r="E142" s="3651">
        <v>4</v>
      </c>
      <c r="F142" s="3653">
        <v>13219.234622320177</v>
      </c>
      <c r="G142" s="3064">
        <v>52876.938489280707</v>
      </c>
      <c r="I142" s="2390" t="s">
        <v>916</v>
      </c>
      <c r="J142" s="2150" t="s">
        <v>1</v>
      </c>
      <c r="K142" s="3651">
        <v>4</v>
      </c>
      <c r="L142" s="3653">
        <v>13219.234622320177</v>
      </c>
      <c r="M142" s="3064">
        <v>52876.938489280707</v>
      </c>
      <c r="O142" s="3340" t="s">
        <v>916</v>
      </c>
      <c r="P142" s="1470" t="s">
        <v>1</v>
      </c>
      <c r="Q142" s="3651">
        <v>3.2</v>
      </c>
      <c r="R142" s="3653">
        <v>13219.234622320177</v>
      </c>
      <c r="S142" s="3064">
        <v>42301.550791424568</v>
      </c>
    </row>
    <row r="143" spans="3:19" x14ac:dyDescent="0.3">
      <c r="C143" s="2390" t="s">
        <v>908</v>
      </c>
      <c r="D143" s="2150" t="s">
        <v>1</v>
      </c>
      <c r="E143" s="3651">
        <v>2.4000000000000004</v>
      </c>
      <c r="F143" s="3653">
        <v>10102.504508114607</v>
      </c>
      <c r="G143" s="3064">
        <v>24246.010819475061</v>
      </c>
      <c r="I143" s="2390" t="s">
        <v>908</v>
      </c>
      <c r="J143" s="2150" t="s">
        <v>1</v>
      </c>
      <c r="K143" s="3651">
        <v>2.4000000000000004</v>
      </c>
      <c r="L143" s="3653">
        <v>10102.504508114607</v>
      </c>
      <c r="M143" s="3064">
        <v>24246.010819475061</v>
      </c>
      <c r="O143" s="3340" t="s">
        <v>908</v>
      </c>
      <c r="P143" s="1470" t="s">
        <v>1</v>
      </c>
      <c r="Q143" s="3651">
        <v>3.2</v>
      </c>
      <c r="R143" s="3653">
        <v>10102.504508114607</v>
      </c>
      <c r="S143" s="3064">
        <v>32328.014425966743</v>
      </c>
    </row>
    <row r="144" spans="3:19" x14ac:dyDescent="0.3">
      <c r="C144" s="2390" t="s">
        <v>909</v>
      </c>
      <c r="D144" s="2150" t="s">
        <v>1</v>
      </c>
      <c r="E144" s="3651">
        <v>0.8</v>
      </c>
      <c r="F144" s="3653">
        <v>4701.963534361852</v>
      </c>
      <c r="G144" s="3064">
        <v>3761.5708274894819</v>
      </c>
      <c r="I144" s="2390" t="s">
        <v>909</v>
      </c>
      <c r="J144" s="2150" t="s">
        <v>1</v>
      </c>
      <c r="K144" s="3651">
        <v>0.8</v>
      </c>
      <c r="L144" s="3653">
        <v>4701.963534361852</v>
      </c>
      <c r="M144" s="3064">
        <v>3761.5708274894819</v>
      </c>
      <c r="O144" s="3340" t="s">
        <v>909</v>
      </c>
      <c r="P144" s="1470" t="s">
        <v>1</v>
      </c>
      <c r="Q144" s="3651">
        <v>1.6</v>
      </c>
      <c r="R144" s="3653">
        <v>4701.963534361852</v>
      </c>
      <c r="S144" s="3064">
        <v>7523.1416549789637</v>
      </c>
    </row>
    <row r="145" spans="3:19" x14ac:dyDescent="0.3">
      <c r="C145" s="2390" t="s">
        <v>910</v>
      </c>
      <c r="D145" s="3607" t="s">
        <v>1</v>
      </c>
      <c r="E145" s="3651">
        <v>1.6</v>
      </c>
      <c r="F145" s="3653">
        <v>3414.2761043356804</v>
      </c>
      <c r="G145" s="3064">
        <v>5462.8417669370892</v>
      </c>
      <c r="I145" s="2390" t="s">
        <v>910</v>
      </c>
      <c r="J145" s="3607" t="s">
        <v>1</v>
      </c>
      <c r="K145" s="3651">
        <v>1.6</v>
      </c>
      <c r="L145" s="3653">
        <v>3414.2761043356804</v>
      </c>
      <c r="M145" s="3064">
        <v>5462.8417669370892</v>
      </c>
      <c r="O145" s="3340" t="s">
        <v>910</v>
      </c>
      <c r="P145" s="1470" t="s">
        <v>1</v>
      </c>
      <c r="Q145" s="3651">
        <v>2.4000000000000004</v>
      </c>
      <c r="R145" s="3653">
        <v>3414.2761043356804</v>
      </c>
      <c r="S145" s="3064">
        <v>8194.2626504056334</v>
      </c>
    </row>
    <row r="146" spans="3:19" x14ac:dyDescent="0.3">
      <c r="C146" s="2390" t="s">
        <v>911</v>
      </c>
      <c r="D146" s="1973" t="s">
        <v>3</v>
      </c>
      <c r="E146" s="3651">
        <v>0.8</v>
      </c>
      <c r="F146" s="3653">
        <v>66633.540372670817</v>
      </c>
      <c r="G146" s="3064">
        <v>53306.832298136658</v>
      </c>
      <c r="I146" s="2390" t="s">
        <v>911</v>
      </c>
      <c r="J146" s="1973" t="s">
        <v>3</v>
      </c>
      <c r="K146" s="3651">
        <v>0.8</v>
      </c>
      <c r="L146" s="3653">
        <v>66633.540372670817</v>
      </c>
      <c r="M146" s="3064">
        <v>53306.832298136658</v>
      </c>
      <c r="O146" s="3340" t="s">
        <v>911</v>
      </c>
      <c r="P146" s="1470" t="s">
        <v>3</v>
      </c>
      <c r="Q146" s="3651">
        <v>0.8</v>
      </c>
      <c r="R146" s="3653">
        <v>66633.540372670817</v>
      </c>
      <c r="S146" s="3064">
        <v>53306.832298136658</v>
      </c>
    </row>
    <row r="147" spans="3:19" x14ac:dyDescent="0.3">
      <c r="C147" s="2390" t="s">
        <v>912</v>
      </c>
      <c r="D147" s="3607" t="s">
        <v>913</v>
      </c>
      <c r="E147" s="3651">
        <v>2</v>
      </c>
      <c r="F147" s="3653">
        <v>3869.0442797034666</v>
      </c>
      <c r="G147" s="3064">
        <v>7738.0885594069332</v>
      </c>
      <c r="I147" s="2390" t="s">
        <v>912</v>
      </c>
      <c r="J147" s="2150" t="s">
        <v>913</v>
      </c>
      <c r="K147" s="3651">
        <v>2</v>
      </c>
      <c r="L147" s="3653">
        <v>3869.0442797034666</v>
      </c>
      <c r="M147" s="3064">
        <v>7738.0885594069332</v>
      </c>
      <c r="O147" s="3340" t="s">
        <v>912</v>
      </c>
      <c r="P147" s="1470" t="s">
        <v>913</v>
      </c>
      <c r="Q147" s="3651">
        <v>1.6</v>
      </c>
      <c r="R147" s="3653">
        <v>3869.0442797034666</v>
      </c>
      <c r="S147" s="3064">
        <v>6190.4708475255466</v>
      </c>
    </row>
    <row r="148" spans="3:19" x14ac:dyDescent="0.3">
      <c r="C148" s="3086"/>
      <c r="D148" s="2354"/>
      <c r="E148" s="2354"/>
      <c r="F148" s="2411"/>
      <c r="G148" s="2395">
        <v>2777311.8663418568</v>
      </c>
      <c r="I148" s="3086"/>
      <c r="J148" s="2354"/>
      <c r="K148" s="2354"/>
      <c r="L148" s="2411"/>
      <c r="M148" s="2395">
        <v>2777311.8663418568</v>
      </c>
      <c r="O148" s="3086"/>
      <c r="P148" s="2354"/>
      <c r="Q148" s="2354"/>
      <c r="R148" s="2411"/>
      <c r="S148" s="2395">
        <v>18006752.806854513</v>
      </c>
    </row>
    <row r="149" spans="3:19" x14ac:dyDescent="0.3">
      <c r="C149" s="3648" t="s">
        <v>898</v>
      </c>
      <c r="D149" s="2446"/>
      <c r="E149" s="2446"/>
      <c r="F149" s="2354"/>
      <c r="G149" s="2399"/>
      <c r="I149" s="3648" t="s">
        <v>898</v>
      </c>
      <c r="J149" s="2446"/>
      <c r="K149" s="2446"/>
      <c r="L149" s="2354"/>
      <c r="M149" s="2399"/>
      <c r="O149" s="3648" t="s">
        <v>898</v>
      </c>
      <c r="P149" s="2446"/>
      <c r="Q149" s="2446"/>
      <c r="R149" s="2354"/>
      <c r="S149" s="2399"/>
    </row>
    <row r="150" spans="3:19" x14ac:dyDescent="0.3">
      <c r="C150" s="2126" t="s">
        <v>884</v>
      </c>
      <c r="D150" s="2127" t="s">
        <v>885</v>
      </c>
      <c r="E150" s="3649" t="s">
        <v>886</v>
      </c>
      <c r="F150" s="2127" t="s">
        <v>893</v>
      </c>
      <c r="G150" s="2402" t="s">
        <v>888</v>
      </c>
      <c r="I150" s="2126" t="s">
        <v>884</v>
      </c>
      <c r="J150" s="2127" t="s">
        <v>885</v>
      </c>
      <c r="K150" s="3649" t="s">
        <v>886</v>
      </c>
      <c r="L150" s="2127" t="s">
        <v>893</v>
      </c>
      <c r="M150" s="2402" t="s">
        <v>888</v>
      </c>
      <c r="O150" s="2126" t="s">
        <v>884</v>
      </c>
      <c r="P150" s="2127" t="s">
        <v>885</v>
      </c>
      <c r="Q150" s="3649" t="s">
        <v>886</v>
      </c>
      <c r="R150" s="2127" t="s">
        <v>893</v>
      </c>
      <c r="S150" s="2402" t="s">
        <v>888</v>
      </c>
    </row>
    <row r="151" spans="3:19" x14ac:dyDescent="0.3">
      <c r="C151" s="2390" t="s">
        <v>899</v>
      </c>
      <c r="D151" s="3654">
        <v>133931.74620661701</v>
      </c>
      <c r="E151" s="3651">
        <v>0.60000000000000009</v>
      </c>
      <c r="F151" s="2385">
        <v>1</v>
      </c>
      <c r="G151" s="3064">
        <v>80359.047723970216</v>
      </c>
      <c r="I151" s="2390" t="s">
        <v>899</v>
      </c>
      <c r="J151" s="3654">
        <v>133931.74620661701</v>
      </c>
      <c r="K151" s="3651">
        <v>0.4</v>
      </c>
      <c r="L151" s="2385">
        <v>1</v>
      </c>
      <c r="M151" s="3064">
        <v>53572.698482646811</v>
      </c>
      <c r="O151" s="2390" t="s">
        <v>899</v>
      </c>
      <c r="P151" s="3654">
        <v>133931.74620661701</v>
      </c>
      <c r="Q151" s="3651">
        <v>0.8</v>
      </c>
      <c r="R151" s="2385">
        <v>1</v>
      </c>
      <c r="S151" s="3064">
        <v>107145.39696529362</v>
      </c>
    </row>
    <row r="152" spans="3:19" x14ac:dyDescent="0.3">
      <c r="C152" s="1075" t="s">
        <v>990</v>
      </c>
      <c r="D152" s="3654">
        <v>100448.75998254272</v>
      </c>
      <c r="E152" s="3651">
        <v>1.6</v>
      </c>
      <c r="F152" s="2385">
        <v>1</v>
      </c>
      <c r="G152" s="3064">
        <v>160718.01597206836</v>
      </c>
      <c r="I152" s="1075" t="s">
        <v>990</v>
      </c>
      <c r="J152" s="3654">
        <v>100448.75998254272</v>
      </c>
      <c r="K152" s="3651">
        <v>1.6</v>
      </c>
      <c r="L152" s="2385">
        <v>1</v>
      </c>
      <c r="M152" s="3064">
        <v>160718.01597206836</v>
      </c>
      <c r="O152" s="1075" t="s">
        <v>990</v>
      </c>
      <c r="P152" s="3654">
        <v>100448.75998254272</v>
      </c>
      <c r="Q152" s="3651">
        <v>0.8</v>
      </c>
      <c r="R152" s="2385">
        <v>2</v>
      </c>
      <c r="S152" s="3064">
        <v>160718.01597206836</v>
      </c>
    </row>
    <row r="153" spans="3:19" x14ac:dyDescent="0.3">
      <c r="C153" s="2390" t="s">
        <v>1154</v>
      </c>
      <c r="D153" s="3654">
        <v>64040.167561799884</v>
      </c>
      <c r="E153" s="3651">
        <v>1.6</v>
      </c>
      <c r="F153" s="2385">
        <v>1</v>
      </c>
      <c r="G153" s="3064">
        <v>102464.26809887982</v>
      </c>
      <c r="I153" s="2390" t="s">
        <v>1154</v>
      </c>
      <c r="J153" s="3654">
        <v>64040.167561799884</v>
      </c>
      <c r="K153" s="3651">
        <v>1.6</v>
      </c>
      <c r="L153" s="2385">
        <v>2</v>
      </c>
      <c r="M153" s="3064">
        <v>204928.53619775965</v>
      </c>
      <c r="O153" s="2390" t="s">
        <v>1154</v>
      </c>
      <c r="P153" s="3654">
        <v>64040.167561799884</v>
      </c>
      <c r="Q153" s="3651">
        <v>0.96</v>
      </c>
      <c r="R153" s="2385">
        <v>3</v>
      </c>
      <c r="S153" s="3064">
        <v>184435.68257798365</v>
      </c>
    </row>
    <row r="154" spans="3:19" x14ac:dyDescent="0.3">
      <c r="C154" s="2390" t="s">
        <v>2603</v>
      </c>
      <c r="D154" s="3654">
        <v>290020.70325447264</v>
      </c>
      <c r="E154" s="3651">
        <v>0.32000000000000006</v>
      </c>
      <c r="F154" s="2385">
        <v>1</v>
      </c>
      <c r="G154" s="3064">
        <v>92806.625041431267</v>
      </c>
      <c r="I154" s="2390" t="s">
        <v>2603</v>
      </c>
      <c r="J154" s="3654">
        <v>290020.70325447264</v>
      </c>
      <c r="K154" s="3651">
        <v>0.32000000000000006</v>
      </c>
      <c r="L154" s="2385">
        <v>1</v>
      </c>
      <c r="M154" s="3064">
        <v>92806.625041431267</v>
      </c>
      <c r="O154" s="2390" t="s">
        <v>2603</v>
      </c>
      <c r="P154" s="3654">
        <v>290020.70325447264</v>
      </c>
      <c r="Q154" s="3651">
        <v>0.192</v>
      </c>
      <c r="R154" s="2385">
        <v>1</v>
      </c>
      <c r="S154" s="3064">
        <v>55683.975024858744</v>
      </c>
    </row>
    <row r="155" spans="3:19" x14ac:dyDescent="0.3">
      <c r="C155" s="2390" t="s">
        <v>2602</v>
      </c>
      <c r="D155" s="3654">
        <v>282139.34593835432</v>
      </c>
      <c r="E155" s="3651">
        <v>1.6</v>
      </c>
      <c r="F155" s="2385">
        <v>1</v>
      </c>
      <c r="G155" s="3064">
        <v>451422.95350136695</v>
      </c>
      <c r="I155" s="2390" t="s">
        <v>2602</v>
      </c>
      <c r="J155" s="3654">
        <v>282139.34593835432</v>
      </c>
      <c r="K155" s="3651">
        <v>1.6</v>
      </c>
      <c r="L155" s="2385">
        <v>2</v>
      </c>
      <c r="M155" s="3064">
        <v>902845.9070027339</v>
      </c>
      <c r="O155" s="2390" t="s">
        <v>2602</v>
      </c>
      <c r="P155" s="3654">
        <v>282139.34593835432</v>
      </c>
      <c r="Q155" s="3651">
        <v>0.8</v>
      </c>
      <c r="R155" s="2385">
        <v>3</v>
      </c>
      <c r="S155" s="3064">
        <v>677134.4302520504</v>
      </c>
    </row>
    <row r="156" spans="3:19" x14ac:dyDescent="0.3">
      <c r="C156" s="2390"/>
      <c r="D156" s="2391"/>
      <c r="E156" s="3651"/>
      <c r="F156" s="2391"/>
      <c r="G156" s="2309"/>
      <c r="I156" s="2390"/>
      <c r="J156" s="2391"/>
      <c r="K156" s="3651"/>
      <c r="L156" s="2391"/>
      <c r="M156" s="2309"/>
      <c r="O156" s="2390"/>
      <c r="P156" s="2391"/>
      <c r="Q156" s="3651"/>
      <c r="R156" s="2391"/>
      <c r="S156" s="2309"/>
    </row>
    <row r="157" spans="3:19" x14ac:dyDescent="0.3">
      <c r="C157" s="3086"/>
      <c r="D157" s="2354"/>
      <c r="E157" s="2354"/>
      <c r="F157" s="2394" t="s">
        <v>890</v>
      </c>
      <c r="G157" s="2395">
        <v>887770.91033771657</v>
      </c>
      <c r="I157" s="3086"/>
      <c r="J157" s="2354"/>
      <c r="K157" s="2354"/>
      <c r="L157" s="2394" t="s">
        <v>890</v>
      </c>
      <c r="M157" s="2395">
        <v>1414871.7826966401</v>
      </c>
      <c r="O157" s="3086"/>
      <c r="P157" s="2354"/>
      <c r="Q157" s="2354"/>
      <c r="R157" s="2394" t="s">
        <v>890</v>
      </c>
      <c r="S157" s="2395">
        <v>1185117.5007922547</v>
      </c>
    </row>
    <row r="158" spans="3:19" ht="15.75" thickBot="1" x14ac:dyDescent="0.35">
      <c r="C158" s="2960"/>
      <c r="D158" s="3476"/>
      <c r="E158" s="2454" t="s">
        <v>900</v>
      </c>
      <c r="F158" s="2455"/>
      <c r="G158" s="2427">
        <v>3789221.5133352689</v>
      </c>
      <c r="I158" s="2960"/>
      <c r="J158" s="3476"/>
      <c r="K158" s="2454" t="s">
        <v>900</v>
      </c>
      <c r="L158" s="2455"/>
      <c r="M158" s="2427">
        <v>4316322.3856941927</v>
      </c>
      <c r="O158" s="2960"/>
      <c r="P158" s="3476"/>
      <c r="Q158" s="2454" t="s">
        <v>900</v>
      </c>
      <c r="R158" s="2455"/>
      <c r="S158" s="2427">
        <v>19926751.374011151</v>
      </c>
    </row>
    <row r="161" spans="7:55" x14ac:dyDescent="0.3">
      <c r="G161" s="3657"/>
      <c r="AE161" s="3657">
        <v>359038133.43123925</v>
      </c>
      <c r="AQ161" s="3641">
        <v>224180.44380857775</v>
      </c>
      <c r="BC161" s="3657">
        <v>6077.3706831656973</v>
      </c>
    </row>
    <row r="162" spans="7:55" x14ac:dyDescent="0.3">
      <c r="AE162" s="3657">
        <v>473252905.68879956</v>
      </c>
      <c r="BC162" s="3657"/>
    </row>
    <row r="165" spans="7:55" x14ac:dyDescent="0.3">
      <c r="S165" s="3657"/>
    </row>
    <row r="166" spans="7:55" x14ac:dyDescent="0.3">
      <c r="S166" s="3657"/>
    </row>
  </sheetData>
  <mergeCells count="8">
    <mergeCell ref="D19:D20"/>
    <mergeCell ref="C19:C20"/>
    <mergeCell ref="G30:H30"/>
    <mergeCell ref="E30:F30"/>
    <mergeCell ref="G20:H20"/>
    <mergeCell ref="E20:F20"/>
    <mergeCell ref="G19:H19"/>
    <mergeCell ref="E19:F19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03"/>
  <dimension ref="B2:AJ141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2230"/>
    <col min="2" max="2" width="8.140625" style="2230" customWidth="1"/>
    <col min="3" max="3" width="70.85546875" style="2230" customWidth="1"/>
    <col min="4" max="4" width="16.140625" style="2230" bestFit="1" customWidth="1"/>
    <col min="5" max="5" width="12.85546875" style="2230" customWidth="1"/>
    <col min="6" max="6" width="15.85546875" style="2230" bestFit="1" customWidth="1"/>
    <col min="7" max="7" width="17.85546875" style="2230" customWidth="1"/>
    <col min="8" max="8" width="15.42578125" style="2230" customWidth="1"/>
    <col min="9" max="9" width="23" style="2230" customWidth="1"/>
    <col min="10" max="10" width="14.7109375" style="2230" bestFit="1" customWidth="1"/>
    <col min="11" max="11" width="12.85546875" style="2230" customWidth="1"/>
    <col min="12" max="12" width="14.5703125" style="2230" bestFit="1" customWidth="1"/>
    <col min="13" max="13" width="16.28515625" style="2230" bestFit="1" customWidth="1"/>
    <col min="14" max="14" width="16" style="2230" bestFit="1" customWidth="1"/>
    <col min="15" max="15" width="12.85546875" style="2230" customWidth="1"/>
    <col min="16" max="16" width="14.7109375" style="2230" bestFit="1" customWidth="1"/>
    <col min="17" max="17" width="12.85546875" style="2230" customWidth="1"/>
    <col min="18" max="18" width="13.5703125" style="2230" bestFit="1" customWidth="1"/>
    <col min="19" max="19" width="18" style="2230" bestFit="1" customWidth="1"/>
    <col min="20" max="20" width="14.42578125" style="2230" bestFit="1" customWidth="1"/>
    <col min="21" max="21" width="12.85546875" style="2230" customWidth="1"/>
    <col min="22" max="22" width="14.7109375" style="2230" bestFit="1" customWidth="1"/>
    <col min="23" max="23" width="12.85546875" style="2230" customWidth="1"/>
    <col min="24" max="24" width="13.5703125" style="2230" bestFit="1" customWidth="1"/>
    <col min="25" max="25" width="16.140625" style="2230" customWidth="1"/>
    <col min="26" max="26" width="14.42578125" style="2230" bestFit="1" customWidth="1"/>
    <col min="27" max="27" width="37.85546875" style="2230" bestFit="1" customWidth="1"/>
    <col min="28" max="28" width="14.7109375" style="2230" bestFit="1" customWidth="1"/>
    <col min="29" max="29" width="12.85546875" style="2230" customWidth="1"/>
    <col min="30" max="30" width="14.5703125" style="2230" bestFit="1" customWidth="1"/>
    <col min="31" max="31" width="18" style="2230" bestFit="1" customWidth="1"/>
    <col min="32" max="32" width="14.42578125" style="2230" bestFit="1" customWidth="1"/>
    <col min="33" max="33" width="12.85546875" style="2230" customWidth="1"/>
    <col min="34" max="34" width="13.42578125" style="2230" bestFit="1" customWidth="1"/>
    <col min="35" max="35" width="12.85546875" style="2230" customWidth="1"/>
    <col min="36" max="36" width="13.42578125" style="2230" bestFit="1" customWidth="1"/>
    <col min="37" max="37" width="12.85546875" style="2230" customWidth="1"/>
    <col min="38" max="38" width="13.42578125" style="2230" bestFit="1" customWidth="1"/>
    <col min="39" max="39" width="12.85546875" style="2230" customWidth="1"/>
    <col min="40" max="40" width="13.42578125" style="2230" bestFit="1" customWidth="1"/>
    <col min="41" max="16384" width="11.42578125" style="2230"/>
  </cols>
  <sheetData>
    <row r="2" spans="2:36" ht="18.75" x14ac:dyDescent="0.3">
      <c r="B2" s="549" t="s">
        <v>2804</v>
      </c>
    </row>
    <row r="3" spans="2:36" ht="18.75" x14ac:dyDescent="0.3">
      <c r="B3" s="549" t="s">
        <v>2831</v>
      </c>
    </row>
    <row r="4" spans="2:36" ht="18.75" x14ac:dyDescent="0.3">
      <c r="B4" s="549" t="s">
        <v>4305</v>
      </c>
    </row>
    <row r="5" spans="2:36" x14ac:dyDescent="0.3">
      <c r="B5" s="2322" t="s">
        <v>3372</v>
      </c>
    </row>
    <row r="6" spans="2:36" ht="18.75" x14ac:dyDescent="0.3">
      <c r="B6" s="549"/>
    </row>
    <row r="7" spans="2:36" ht="18.75" x14ac:dyDescent="0.3">
      <c r="B7" s="549"/>
    </row>
    <row r="8" spans="2:36" ht="18.75" x14ac:dyDescent="0.3">
      <c r="B8" s="549"/>
    </row>
    <row r="10" spans="2:36" s="1342" customFormat="1" ht="25.5" x14ac:dyDescent="0.2">
      <c r="B10" s="3153" t="s">
        <v>775</v>
      </c>
      <c r="C10" s="3153" t="s">
        <v>773</v>
      </c>
      <c r="D10" s="3153" t="s">
        <v>3362</v>
      </c>
      <c r="H10" s="3608"/>
      <c r="J10" s="3608"/>
      <c r="L10" s="3608"/>
      <c r="N10" s="3608"/>
      <c r="P10" s="3608"/>
      <c r="R10" s="3608"/>
      <c r="T10" s="3608"/>
      <c r="V10" s="3608"/>
      <c r="X10" s="3608"/>
      <c r="Z10" s="3608"/>
      <c r="AB10" s="3608"/>
      <c r="AD10" s="3608"/>
      <c r="AF10" s="3608"/>
    </row>
    <row r="11" spans="2:36" s="522" customFormat="1" x14ac:dyDescent="0.3">
      <c r="B11" s="538" t="s">
        <v>4257</v>
      </c>
      <c r="C11" s="2173" t="s">
        <v>4316</v>
      </c>
      <c r="D11" s="540">
        <v>149024831.99204549</v>
      </c>
      <c r="H11" s="524"/>
      <c r="J11" s="524"/>
      <c r="L11" s="524"/>
      <c r="N11" s="524"/>
      <c r="P11" s="524"/>
      <c r="R11" s="524"/>
      <c r="T11" s="524"/>
      <c r="V11" s="524"/>
      <c r="X11" s="524"/>
      <c r="Z11" s="524"/>
      <c r="AB11" s="524"/>
      <c r="AD11" s="524"/>
      <c r="AF11" s="524"/>
    </row>
    <row r="12" spans="2:36" s="522" customFormat="1" x14ac:dyDescent="0.3">
      <c r="B12" s="538" t="s">
        <v>4260</v>
      </c>
      <c r="C12" s="2173" t="s">
        <v>4317</v>
      </c>
      <c r="D12" s="540">
        <v>154488364.87373486</v>
      </c>
      <c r="H12" s="524"/>
      <c r="J12" s="524"/>
      <c r="L12" s="524"/>
      <c r="N12" s="524"/>
      <c r="P12" s="524"/>
      <c r="R12" s="524"/>
      <c r="T12" s="524"/>
      <c r="V12" s="524"/>
      <c r="X12" s="524"/>
      <c r="Z12" s="524"/>
      <c r="AB12" s="524"/>
      <c r="AD12" s="524"/>
      <c r="AF12" s="524"/>
    </row>
    <row r="13" spans="2:36" s="522" customFormat="1" x14ac:dyDescent="0.3">
      <c r="H13" s="524"/>
      <c r="J13" s="524"/>
      <c r="L13" s="524"/>
      <c r="N13" s="524"/>
      <c r="P13" s="524"/>
      <c r="R13" s="524"/>
      <c r="T13" s="524"/>
      <c r="V13" s="524"/>
      <c r="X13" s="524"/>
      <c r="Z13" s="524"/>
      <c r="AB13" s="524"/>
      <c r="AD13" s="524"/>
      <c r="AF13" s="524"/>
    </row>
    <row r="14" spans="2:36" s="522" customFormat="1" x14ac:dyDescent="0.3">
      <c r="H14" s="524"/>
      <c r="J14" s="524"/>
      <c r="L14" s="524"/>
      <c r="N14" s="524"/>
      <c r="P14" s="524"/>
      <c r="R14" s="524"/>
      <c r="T14" s="524"/>
      <c r="V14" s="524"/>
      <c r="X14" s="524"/>
      <c r="Z14" s="524"/>
      <c r="AB14" s="524"/>
      <c r="AD14" s="524"/>
      <c r="AF14" s="524"/>
    </row>
    <row r="15" spans="2:36" s="522" customFormat="1" x14ac:dyDescent="0.3">
      <c r="L15" s="524"/>
      <c r="N15" s="524"/>
      <c r="P15" s="524"/>
      <c r="R15" s="524"/>
      <c r="T15" s="524"/>
      <c r="V15" s="524"/>
      <c r="X15" s="524"/>
      <c r="Z15" s="524"/>
      <c r="AB15" s="524"/>
      <c r="AD15" s="524"/>
      <c r="AF15" s="524"/>
      <c r="AH15" s="524"/>
      <c r="AJ15" s="524"/>
    </row>
    <row r="16" spans="2:36" s="522" customFormat="1" x14ac:dyDescent="0.3">
      <c r="L16" s="524"/>
      <c r="N16" s="524"/>
      <c r="P16" s="524"/>
      <c r="R16" s="524"/>
      <c r="T16" s="524"/>
      <c r="V16" s="524"/>
      <c r="X16" s="524"/>
      <c r="Z16" s="524"/>
      <c r="AB16" s="524"/>
      <c r="AD16" s="524"/>
      <c r="AF16" s="524"/>
      <c r="AH16" s="524"/>
      <c r="AJ16" s="524"/>
    </row>
    <row r="17" spans="3:36" s="522" customFormat="1" x14ac:dyDescent="0.3">
      <c r="L17" s="524"/>
      <c r="N17" s="524"/>
      <c r="P17" s="524"/>
      <c r="R17" s="524"/>
      <c r="T17" s="524"/>
      <c r="V17" s="524"/>
      <c r="X17" s="524"/>
      <c r="Z17" s="524"/>
      <c r="AB17" s="524"/>
      <c r="AD17" s="524"/>
      <c r="AF17" s="524"/>
      <c r="AH17" s="524"/>
      <c r="AJ17" s="524"/>
    </row>
    <row r="18" spans="3:36" s="522" customFormat="1" x14ac:dyDescent="0.3">
      <c r="L18" s="524"/>
      <c r="N18" s="524"/>
      <c r="P18" s="524"/>
      <c r="R18" s="524"/>
      <c r="T18" s="524"/>
      <c r="V18" s="524"/>
      <c r="X18" s="524"/>
      <c r="Z18" s="524"/>
      <c r="AB18" s="524"/>
      <c r="AD18" s="524"/>
      <c r="AF18" s="524"/>
      <c r="AH18" s="524"/>
      <c r="AJ18" s="524"/>
    </row>
    <row r="19" spans="3:36" s="522" customFormat="1" x14ac:dyDescent="0.3">
      <c r="C19" s="3753" t="s">
        <v>1653</v>
      </c>
      <c r="D19" s="3751" t="s">
        <v>3359</v>
      </c>
      <c r="E19" s="3761" t="s">
        <v>4257</v>
      </c>
      <c r="F19" s="3762"/>
      <c r="G19" s="3761" t="s">
        <v>4260</v>
      </c>
      <c r="H19" s="3762"/>
    </row>
    <row r="20" spans="3:36" s="522" customFormat="1" ht="24.75" customHeight="1" x14ac:dyDescent="0.3">
      <c r="C20" s="3754"/>
      <c r="D20" s="3752"/>
      <c r="E20" s="3759" t="s">
        <v>4258</v>
      </c>
      <c r="F20" s="3760"/>
      <c r="G20" s="3757" t="s">
        <v>4261</v>
      </c>
      <c r="H20" s="3758"/>
    </row>
    <row r="21" spans="3:36" s="522" customFormat="1" x14ac:dyDescent="0.3">
      <c r="C21" s="3609" t="s">
        <v>1709</v>
      </c>
      <c r="D21" s="2504">
        <v>1950646.5938385886</v>
      </c>
      <c r="E21" s="3610">
        <v>3</v>
      </c>
      <c r="F21" s="3611">
        <v>5851939.7815157659</v>
      </c>
      <c r="G21" s="3610">
        <v>3</v>
      </c>
      <c r="H21" s="3612">
        <v>5851939.7815157659</v>
      </c>
    </row>
    <row r="22" spans="3:36" s="522" customFormat="1" x14ac:dyDescent="0.3">
      <c r="C22" s="3609" t="s">
        <v>1876</v>
      </c>
      <c r="D22" s="2504">
        <v>13146056.503966339</v>
      </c>
      <c r="E22" s="3610">
        <v>1</v>
      </c>
      <c r="F22" s="3611">
        <v>13146056.503966339</v>
      </c>
      <c r="G22" s="3610">
        <v>1</v>
      </c>
      <c r="H22" s="3612">
        <v>13146056.503966339</v>
      </c>
    </row>
    <row r="23" spans="3:36" s="522" customFormat="1" x14ac:dyDescent="0.3">
      <c r="C23" s="3609" t="s">
        <v>1688</v>
      </c>
      <c r="D23" s="2504">
        <v>13499932.634222001</v>
      </c>
      <c r="E23" s="3610">
        <v>3</v>
      </c>
      <c r="F23" s="3611">
        <v>40499797.902666003</v>
      </c>
      <c r="G23" s="3610">
        <v>2</v>
      </c>
      <c r="H23" s="3612">
        <v>26999865.268444002</v>
      </c>
    </row>
    <row r="24" spans="3:36" s="522" customFormat="1" x14ac:dyDescent="0.3">
      <c r="C24" s="3609" t="s">
        <v>1689</v>
      </c>
      <c r="D24" s="2504">
        <v>13912898.802733887</v>
      </c>
      <c r="E24" s="3610">
        <v>1</v>
      </c>
      <c r="F24" s="3611">
        <v>13912898.802733887</v>
      </c>
      <c r="G24" s="3610">
        <v>1</v>
      </c>
      <c r="H24" s="3612">
        <v>13912898.802733887</v>
      </c>
    </row>
    <row r="25" spans="3:36" s="522" customFormat="1" x14ac:dyDescent="0.3">
      <c r="C25" s="3609" t="s">
        <v>1690</v>
      </c>
      <c r="D25" s="2504">
        <v>3090172.2758677006</v>
      </c>
      <c r="E25" s="3610">
        <v>3</v>
      </c>
      <c r="F25" s="3611">
        <v>9270516.8276031017</v>
      </c>
      <c r="G25" s="3610">
        <v>3</v>
      </c>
      <c r="H25" s="3612">
        <v>9270516.8276031017</v>
      </c>
    </row>
    <row r="26" spans="3:36" s="522" customFormat="1" x14ac:dyDescent="0.3">
      <c r="C26" s="3609" t="s">
        <v>1691</v>
      </c>
      <c r="D26" s="2504">
        <v>3103483.8637223053</v>
      </c>
      <c r="E26" s="3610">
        <v>0</v>
      </c>
      <c r="F26" s="3611">
        <v>0</v>
      </c>
      <c r="G26" s="3610">
        <v>0</v>
      </c>
      <c r="H26" s="3612">
        <v>0</v>
      </c>
    </row>
    <row r="27" spans="3:36" s="522" customFormat="1" x14ac:dyDescent="0.3">
      <c r="C27" s="3609" t="s">
        <v>1687</v>
      </c>
      <c r="D27" s="2504">
        <v>1026588.283282578</v>
      </c>
      <c r="E27" s="3610">
        <v>12</v>
      </c>
      <c r="F27" s="3611">
        <v>12319059.399390936</v>
      </c>
      <c r="G27" s="3610">
        <v>21</v>
      </c>
      <c r="H27" s="3612">
        <v>21558353.948934138</v>
      </c>
    </row>
    <row r="28" spans="3:36" s="522" customFormat="1" x14ac:dyDescent="0.3">
      <c r="H28" s="524"/>
    </row>
    <row r="29" spans="3:36" s="522" customFormat="1" x14ac:dyDescent="0.3">
      <c r="H29" s="524"/>
    </row>
    <row r="30" spans="3:36" s="522" customFormat="1" x14ac:dyDescent="0.3">
      <c r="H30" s="524"/>
    </row>
    <row r="31" spans="3:36" s="522" customFormat="1" ht="25.5" x14ac:dyDescent="0.3">
      <c r="C31" s="3613" t="s">
        <v>1654</v>
      </c>
      <c r="D31" s="3614" t="s">
        <v>3359</v>
      </c>
      <c r="E31" s="3755" t="s">
        <v>4257</v>
      </c>
      <c r="F31" s="3756"/>
      <c r="G31" s="3755" t="s">
        <v>4260</v>
      </c>
      <c r="H31" s="3756"/>
    </row>
    <row r="32" spans="3:36" s="522" customFormat="1" x14ac:dyDescent="0.3">
      <c r="C32" s="3615" t="s">
        <v>136</v>
      </c>
      <c r="D32" s="2504">
        <v>9724170.9663681742</v>
      </c>
      <c r="E32" s="3610">
        <v>4.2</v>
      </c>
      <c r="F32" s="3611">
        <v>40841518.05874633</v>
      </c>
      <c r="G32" s="3610">
        <v>5.2</v>
      </c>
      <c r="H32" s="3612">
        <v>50565689.025114506</v>
      </c>
    </row>
    <row r="33" spans="2:36" s="522" customFormat="1" x14ac:dyDescent="0.3">
      <c r="C33" s="3615" t="s">
        <v>4306</v>
      </c>
      <c r="D33" s="2504">
        <v>13183044.715423137</v>
      </c>
      <c r="E33" s="3610">
        <v>1</v>
      </c>
      <c r="F33" s="3611">
        <v>13183044.715423137</v>
      </c>
      <c r="G33" s="3610">
        <v>1</v>
      </c>
      <c r="H33" s="3612">
        <v>13183044.715423137</v>
      </c>
    </row>
    <row r="35" spans="2:36" s="522" customFormat="1" x14ac:dyDescent="0.3">
      <c r="H35" s="524"/>
    </row>
    <row r="36" spans="2:36" s="522" customFormat="1" x14ac:dyDescent="0.3">
      <c r="F36" s="524">
        <v>149024831.99204549</v>
      </c>
      <c r="H36" s="524">
        <v>154488364.87373486</v>
      </c>
    </row>
    <row r="37" spans="2:36" s="522" customFormat="1" x14ac:dyDescent="0.3">
      <c r="L37" s="524"/>
      <c r="N37" s="524"/>
      <c r="P37" s="524"/>
      <c r="R37" s="524"/>
      <c r="T37" s="524"/>
      <c r="V37" s="524"/>
      <c r="X37" s="524"/>
      <c r="Z37" s="524"/>
      <c r="AB37" s="524"/>
      <c r="AD37" s="524"/>
      <c r="AF37" s="524"/>
      <c r="AH37" s="524"/>
      <c r="AJ37" s="524"/>
    </row>
    <row r="38" spans="2:36" s="522" customFormat="1" x14ac:dyDescent="0.3">
      <c r="H38" s="524"/>
      <c r="J38" s="524"/>
      <c r="L38" s="524"/>
      <c r="N38" s="524"/>
      <c r="P38" s="524"/>
      <c r="R38" s="524"/>
      <c r="T38" s="524"/>
      <c r="V38" s="524"/>
      <c r="X38" s="524"/>
      <c r="Z38" s="524"/>
      <c r="AB38" s="524"/>
      <c r="AD38" s="524"/>
      <c r="AF38" s="524"/>
    </row>
    <row r="39" spans="2:36" s="522" customFormat="1" x14ac:dyDescent="0.3">
      <c r="H39" s="524"/>
      <c r="J39" s="524"/>
      <c r="L39" s="524"/>
      <c r="N39" s="524"/>
      <c r="P39" s="524"/>
      <c r="R39" s="524"/>
      <c r="T39" s="524"/>
      <c r="V39" s="524"/>
      <c r="X39" s="524"/>
      <c r="Z39" s="524"/>
      <c r="AB39" s="524"/>
      <c r="AD39" s="524"/>
      <c r="AF39" s="524"/>
    </row>
    <row r="40" spans="2:36" s="522" customFormat="1" x14ac:dyDescent="0.3">
      <c r="F40" s="524"/>
      <c r="H40" s="524"/>
      <c r="J40" s="524"/>
      <c r="L40" s="524"/>
      <c r="N40" s="524"/>
      <c r="P40" s="524"/>
      <c r="R40" s="524"/>
      <c r="T40" s="524"/>
      <c r="V40" s="524"/>
      <c r="X40" s="524"/>
      <c r="Z40" s="524"/>
      <c r="AB40" s="524"/>
      <c r="AD40" s="524"/>
    </row>
    <row r="41" spans="2:36" ht="39.75" x14ac:dyDescent="0.3">
      <c r="B41" s="2094" t="s">
        <v>938</v>
      </c>
      <c r="C41" s="2094" t="s">
        <v>776</v>
      </c>
      <c r="D41" s="2094" t="s">
        <v>925</v>
      </c>
      <c r="E41" s="2290" t="s">
        <v>975</v>
      </c>
      <c r="F41" s="3216" t="s">
        <v>976</v>
      </c>
      <c r="G41" s="2290" t="s">
        <v>3364</v>
      </c>
      <c r="H41" s="2226" t="s">
        <v>4307</v>
      </c>
    </row>
    <row r="42" spans="2:36" x14ac:dyDescent="0.3">
      <c r="B42" s="2147">
        <v>1</v>
      </c>
      <c r="C42" s="743" t="s">
        <v>1876</v>
      </c>
      <c r="D42" s="2229">
        <v>6009016.6921387967</v>
      </c>
      <c r="E42" s="2229">
        <v>0</v>
      </c>
      <c r="F42" s="2229">
        <v>7137039.8118275432</v>
      </c>
      <c r="G42" s="2229">
        <v>13146056.503966339</v>
      </c>
      <c r="H42" s="3750" t="s">
        <v>1445</v>
      </c>
      <c r="I42" s="3616"/>
      <c r="J42" s="3616"/>
      <c r="K42" s="3616"/>
      <c r="L42" s="3616"/>
      <c r="M42" s="3616"/>
      <c r="N42" s="3616"/>
    </row>
    <row r="43" spans="2:36" x14ac:dyDescent="0.3">
      <c r="B43" s="2147">
        <v>2</v>
      </c>
      <c r="C43" s="743" t="s">
        <v>1688</v>
      </c>
      <c r="D43" s="2229">
        <v>5575271.0347555066</v>
      </c>
      <c r="E43" s="2229">
        <v>0</v>
      </c>
      <c r="F43" s="2229">
        <v>7924661.5994664943</v>
      </c>
      <c r="G43" s="2229">
        <v>13499932.634222001</v>
      </c>
      <c r="H43" s="3750"/>
      <c r="M43" s="3616"/>
      <c r="N43" s="3616"/>
    </row>
    <row r="44" spans="2:36" x14ac:dyDescent="0.3">
      <c r="B44" s="2147">
        <v>3</v>
      </c>
      <c r="C44" s="743" t="s">
        <v>1689</v>
      </c>
      <c r="D44" s="2229">
        <v>5575271.0347555066</v>
      </c>
      <c r="E44" s="2229">
        <v>0</v>
      </c>
      <c r="F44" s="2229">
        <v>8337627.7679783814</v>
      </c>
      <c r="G44" s="2229">
        <v>13912898.802733887</v>
      </c>
      <c r="H44" s="3750"/>
      <c r="M44" s="3616"/>
      <c r="N44" s="3616"/>
    </row>
    <row r="45" spans="2:36" x14ac:dyDescent="0.3">
      <c r="B45" s="2147">
        <v>4</v>
      </c>
      <c r="C45" s="743" t="s">
        <v>1690</v>
      </c>
      <c r="D45" s="2229">
        <v>1433440.9762682652</v>
      </c>
      <c r="E45" s="2229">
        <v>0</v>
      </c>
      <c r="F45" s="2229">
        <v>1656731.2995994354</v>
      </c>
      <c r="G45" s="2229">
        <v>3090172.2758677006</v>
      </c>
      <c r="H45" s="3750"/>
      <c r="I45" s="3617"/>
      <c r="M45" s="3616"/>
      <c r="N45" s="3616"/>
    </row>
    <row r="46" spans="2:36" x14ac:dyDescent="0.3">
      <c r="B46" s="2147">
        <v>5</v>
      </c>
      <c r="C46" s="743" t="s">
        <v>1691</v>
      </c>
      <c r="D46" s="2229">
        <v>1578022.8620626947</v>
      </c>
      <c r="E46" s="2229">
        <v>0</v>
      </c>
      <c r="F46" s="2229">
        <v>1525461.0016596103</v>
      </c>
      <c r="G46" s="2229">
        <v>3103483.8637223053</v>
      </c>
      <c r="H46" s="3750"/>
      <c r="K46" s="3616"/>
      <c r="L46" s="3616"/>
      <c r="M46" s="3616"/>
      <c r="N46" s="3616"/>
    </row>
    <row r="47" spans="2:36" x14ac:dyDescent="0.3">
      <c r="B47" s="2147">
        <v>6</v>
      </c>
      <c r="C47" s="743" t="s">
        <v>1709</v>
      </c>
      <c r="D47" s="2229">
        <v>1097105.8168212604</v>
      </c>
      <c r="E47" s="2229">
        <v>0</v>
      </c>
      <c r="F47" s="2229">
        <v>853540.77701732831</v>
      </c>
      <c r="G47" s="2229">
        <v>1950646.5938385886</v>
      </c>
      <c r="H47" s="3750"/>
      <c r="K47" s="3616"/>
      <c r="L47" s="3616"/>
      <c r="M47" s="3616"/>
      <c r="N47" s="3616"/>
    </row>
    <row r="48" spans="2:36" x14ac:dyDescent="0.3">
      <c r="B48" s="2147">
        <v>7</v>
      </c>
      <c r="C48" s="743" t="s">
        <v>1687</v>
      </c>
      <c r="D48" s="2229">
        <v>506803.15170404944</v>
      </c>
      <c r="E48" s="2229">
        <v>0</v>
      </c>
      <c r="F48" s="2229">
        <v>519785.13157852861</v>
      </c>
      <c r="G48" s="2229">
        <v>1026588.283282578</v>
      </c>
      <c r="H48" s="3750"/>
      <c r="K48" s="3616"/>
      <c r="L48" s="3616"/>
      <c r="M48" s="3616"/>
      <c r="N48" s="3616"/>
    </row>
    <row r="49" spans="2:31" x14ac:dyDescent="0.3">
      <c r="B49" s="2147">
        <v>10</v>
      </c>
      <c r="C49" s="743" t="s">
        <v>136</v>
      </c>
      <c r="D49" s="2229">
        <v>3587843.299074518</v>
      </c>
      <c r="E49" s="2229">
        <v>0</v>
      </c>
      <c r="F49" s="2229">
        <v>6136327.6672936566</v>
      </c>
      <c r="G49" s="2229">
        <v>9724170.9663681742</v>
      </c>
      <c r="H49" s="3750"/>
      <c r="K49" s="3616"/>
      <c r="L49" s="3616"/>
      <c r="M49" s="3616"/>
      <c r="N49" s="3616"/>
    </row>
    <row r="50" spans="2:31" x14ac:dyDescent="0.3">
      <c r="B50" s="2147">
        <v>12</v>
      </c>
      <c r="C50" s="743" t="s">
        <v>1729</v>
      </c>
      <c r="D50" s="2229">
        <v>3883582.726363638</v>
      </c>
      <c r="E50" s="2229">
        <v>0</v>
      </c>
      <c r="F50" s="2229">
        <v>9299461.9890594985</v>
      </c>
      <c r="G50" s="2229">
        <v>13183044.715423137</v>
      </c>
      <c r="H50" s="3750"/>
      <c r="K50" s="3616"/>
      <c r="L50" s="3616"/>
      <c r="M50" s="3616"/>
      <c r="N50" s="3616"/>
    </row>
    <row r="53" spans="2:31" ht="15.75" thickBot="1" x14ac:dyDescent="0.35"/>
    <row r="54" spans="2:31" x14ac:dyDescent="0.3">
      <c r="C54" s="2343"/>
      <c r="D54" s="2344"/>
      <c r="E54" s="2345" t="s">
        <v>875</v>
      </c>
      <c r="F54" s="2345"/>
      <c r="G54" s="3618"/>
      <c r="I54" s="2343"/>
      <c r="J54" s="2344"/>
      <c r="K54" s="2345" t="s">
        <v>875</v>
      </c>
      <c r="L54" s="2345"/>
      <c r="M54" s="3618"/>
      <c r="O54" s="2343"/>
      <c r="P54" s="2344"/>
      <c r="Q54" s="2345" t="s">
        <v>875</v>
      </c>
      <c r="R54" s="2345"/>
      <c r="S54" s="3618"/>
      <c r="U54" s="2343"/>
      <c r="V54" s="2344"/>
      <c r="W54" s="2345" t="s">
        <v>875</v>
      </c>
      <c r="X54" s="2345"/>
      <c r="Y54" s="3618"/>
      <c r="AA54" s="2343"/>
      <c r="AB54" s="2344"/>
      <c r="AC54" s="2345" t="s">
        <v>875</v>
      </c>
      <c r="AD54" s="2345"/>
      <c r="AE54" s="3618"/>
    </row>
    <row r="55" spans="2:31" ht="15.75" thickBot="1" x14ac:dyDescent="0.35">
      <c r="C55" s="2109" t="s">
        <v>877</v>
      </c>
      <c r="D55" s="2110">
        <v>1</v>
      </c>
      <c r="E55" s="2366" t="s">
        <v>3366</v>
      </c>
      <c r="F55" s="2355"/>
      <c r="G55" s="3619"/>
      <c r="I55" s="2109" t="s">
        <v>877</v>
      </c>
      <c r="J55" s="2110">
        <v>2</v>
      </c>
      <c r="K55" s="2366" t="s">
        <v>3366</v>
      </c>
      <c r="L55" s="2355"/>
      <c r="M55" s="3619"/>
      <c r="O55" s="2109" t="s">
        <v>877</v>
      </c>
      <c r="P55" s="2110">
        <v>3</v>
      </c>
      <c r="Q55" s="2366" t="s">
        <v>3366</v>
      </c>
      <c r="R55" s="2355"/>
      <c r="S55" s="3619"/>
      <c r="U55" s="2109" t="s">
        <v>877</v>
      </c>
      <c r="V55" s="2110">
        <v>4</v>
      </c>
      <c r="W55" s="2366" t="s">
        <v>3366</v>
      </c>
      <c r="X55" s="2355"/>
      <c r="Y55" s="3619"/>
      <c r="AA55" s="2109" t="s">
        <v>877</v>
      </c>
      <c r="AB55" s="2110">
        <v>5</v>
      </c>
      <c r="AC55" s="2366" t="s">
        <v>3366</v>
      </c>
      <c r="AD55" s="2355"/>
      <c r="AE55" s="3619"/>
    </row>
    <row r="56" spans="2:31" x14ac:dyDescent="0.3">
      <c r="C56" s="3620" t="s">
        <v>4308</v>
      </c>
      <c r="D56" s="3621"/>
      <c r="E56" s="3622"/>
      <c r="F56" s="3623" t="s">
        <v>881</v>
      </c>
      <c r="G56" s="3624" t="s">
        <v>883</v>
      </c>
      <c r="I56" s="3620" t="s">
        <v>1688</v>
      </c>
      <c r="J56" s="3621"/>
      <c r="K56" s="3622"/>
      <c r="L56" s="3623" t="s">
        <v>881</v>
      </c>
      <c r="M56" s="3624" t="s">
        <v>883</v>
      </c>
      <c r="O56" s="3620" t="s">
        <v>1689</v>
      </c>
      <c r="P56" s="3621"/>
      <c r="Q56" s="3622"/>
      <c r="R56" s="3623" t="s">
        <v>881</v>
      </c>
      <c r="S56" s="3624" t="s">
        <v>883</v>
      </c>
      <c r="U56" s="3620" t="s">
        <v>1690</v>
      </c>
      <c r="V56" s="3621"/>
      <c r="W56" s="3622"/>
      <c r="X56" s="3623" t="s">
        <v>881</v>
      </c>
      <c r="Y56" s="3624" t="s">
        <v>883</v>
      </c>
      <c r="AA56" s="3620" t="s">
        <v>1691</v>
      </c>
      <c r="AB56" s="3621"/>
      <c r="AC56" s="3622"/>
      <c r="AD56" s="3623" t="s">
        <v>881</v>
      </c>
      <c r="AE56" s="3624" t="s">
        <v>883</v>
      </c>
    </row>
    <row r="57" spans="2:31" ht="15.75" thickBot="1" x14ac:dyDescent="0.35">
      <c r="C57" s="3625"/>
      <c r="D57" s="3626"/>
      <c r="E57" s="3627"/>
      <c r="F57" s="2366"/>
      <c r="G57" s="3628"/>
      <c r="I57" s="3625"/>
      <c r="J57" s="3626"/>
      <c r="K57" s="3627"/>
      <c r="L57" s="2366"/>
      <c r="M57" s="3628"/>
      <c r="O57" s="3625"/>
      <c r="P57" s="3626"/>
      <c r="Q57" s="3627"/>
      <c r="R57" s="2366"/>
      <c r="S57" s="3628"/>
      <c r="U57" s="3625"/>
      <c r="V57" s="3626"/>
      <c r="W57" s="3627"/>
      <c r="X57" s="2366"/>
      <c r="Y57" s="3628"/>
      <c r="AA57" s="3625"/>
      <c r="AB57" s="3626"/>
      <c r="AC57" s="3627"/>
      <c r="AD57" s="2366"/>
      <c r="AE57" s="3628"/>
    </row>
    <row r="58" spans="2:31" x14ac:dyDescent="0.3">
      <c r="C58" s="2375" t="s">
        <v>882</v>
      </c>
      <c r="D58" s="2366"/>
      <c r="E58" s="2355"/>
      <c r="F58" s="2366"/>
      <c r="G58" s="3628"/>
      <c r="I58" s="2375" t="s">
        <v>882</v>
      </c>
      <c r="J58" s="2366"/>
      <c r="K58" s="2355"/>
      <c r="L58" s="2366"/>
      <c r="M58" s="3628"/>
      <c r="O58" s="2375" t="s">
        <v>882</v>
      </c>
      <c r="P58" s="2366"/>
      <c r="Q58" s="2355"/>
      <c r="R58" s="2366"/>
      <c r="S58" s="3628"/>
      <c r="U58" s="2375" t="s">
        <v>882</v>
      </c>
      <c r="V58" s="2366"/>
      <c r="W58" s="2355"/>
      <c r="X58" s="2366"/>
      <c r="Y58" s="3628"/>
      <c r="AA58" s="2375" t="s">
        <v>882</v>
      </c>
      <c r="AB58" s="2366"/>
      <c r="AC58" s="2355"/>
      <c r="AD58" s="2366"/>
      <c r="AE58" s="3628"/>
    </row>
    <row r="59" spans="2:31" x14ac:dyDescent="0.3">
      <c r="C59" s="2377" t="s">
        <v>884</v>
      </c>
      <c r="D59" s="2378" t="s">
        <v>885</v>
      </c>
      <c r="E59" s="3629" t="s">
        <v>886</v>
      </c>
      <c r="F59" s="2378" t="s">
        <v>893</v>
      </c>
      <c r="G59" s="3630" t="s">
        <v>888</v>
      </c>
      <c r="I59" s="2377" t="s">
        <v>884</v>
      </c>
      <c r="J59" s="2378" t="s">
        <v>885</v>
      </c>
      <c r="K59" s="3629" t="s">
        <v>886</v>
      </c>
      <c r="L59" s="2378" t="s">
        <v>893</v>
      </c>
      <c r="M59" s="3630" t="s">
        <v>888</v>
      </c>
      <c r="O59" s="2377" t="s">
        <v>884</v>
      </c>
      <c r="P59" s="2378" t="s">
        <v>885</v>
      </c>
      <c r="Q59" s="3629" t="s">
        <v>886</v>
      </c>
      <c r="R59" s="2378" t="s">
        <v>893</v>
      </c>
      <c r="S59" s="3630" t="s">
        <v>888</v>
      </c>
      <c r="U59" s="2377" t="s">
        <v>884</v>
      </c>
      <c r="V59" s="2378" t="s">
        <v>885</v>
      </c>
      <c r="W59" s="3629" t="s">
        <v>886</v>
      </c>
      <c r="X59" s="2378" t="s">
        <v>893</v>
      </c>
      <c r="Y59" s="3630" t="s">
        <v>888</v>
      </c>
      <c r="AA59" s="2377" t="s">
        <v>884</v>
      </c>
      <c r="AB59" s="2378" t="s">
        <v>885</v>
      </c>
      <c r="AC59" s="3629" t="s">
        <v>886</v>
      </c>
      <c r="AD59" s="2378" t="s">
        <v>893</v>
      </c>
      <c r="AE59" s="3630" t="s">
        <v>888</v>
      </c>
    </row>
    <row r="60" spans="2:31" x14ac:dyDescent="0.3">
      <c r="C60" s="2306" t="s">
        <v>1815</v>
      </c>
      <c r="D60" s="2137">
        <v>353695.13123622525</v>
      </c>
      <c r="E60" s="3631">
        <v>5.76</v>
      </c>
      <c r="F60" s="3632">
        <v>1</v>
      </c>
      <c r="G60" s="2393">
        <v>2037283.9559206574</v>
      </c>
      <c r="I60" s="2306" t="s">
        <v>1815</v>
      </c>
      <c r="J60" s="2137">
        <v>353695.13123622525</v>
      </c>
      <c r="K60" s="3631">
        <v>5.76</v>
      </c>
      <c r="L60" s="3632">
        <v>1</v>
      </c>
      <c r="M60" s="2393">
        <v>2037283.9559206574</v>
      </c>
      <c r="O60" s="2306" t="s">
        <v>1815</v>
      </c>
      <c r="P60" s="2137">
        <v>353695.13123622525</v>
      </c>
      <c r="Q60" s="3631">
        <v>5.76</v>
      </c>
      <c r="R60" s="3632">
        <v>1</v>
      </c>
      <c r="S60" s="2393">
        <v>2037283.9559206574</v>
      </c>
      <c r="U60" s="2306" t="s">
        <v>1815</v>
      </c>
      <c r="V60" s="2137">
        <v>353695.13123622525</v>
      </c>
      <c r="W60" s="3631">
        <v>4.6079999999999997</v>
      </c>
      <c r="X60" s="3632">
        <v>1</v>
      </c>
      <c r="Y60" s="2393">
        <v>1629827.1647365259</v>
      </c>
      <c r="AA60" s="2306" t="s">
        <v>1815</v>
      </c>
      <c r="AB60" s="2137">
        <v>353695.13123622525</v>
      </c>
      <c r="AC60" s="3631">
        <v>4.6079999999999997</v>
      </c>
      <c r="AD60" s="3632">
        <v>1</v>
      </c>
      <c r="AE60" s="2393">
        <v>1629827.1647365259</v>
      </c>
    </row>
    <row r="61" spans="2:31" x14ac:dyDescent="0.3">
      <c r="C61" s="2306" t="s">
        <v>1587</v>
      </c>
      <c r="D61" s="2137">
        <v>225909.19655379685</v>
      </c>
      <c r="E61" s="3631">
        <v>8.64</v>
      </c>
      <c r="F61" s="3632">
        <v>2</v>
      </c>
      <c r="G61" s="2393">
        <v>3903710.9164496097</v>
      </c>
      <c r="I61" s="2306" t="s">
        <v>1587</v>
      </c>
      <c r="J61" s="2137">
        <v>225909.19655379685</v>
      </c>
      <c r="K61" s="3631">
        <v>7.68</v>
      </c>
      <c r="L61" s="3632">
        <v>2</v>
      </c>
      <c r="M61" s="2393">
        <v>3469965.2590663196</v>
      </c>
      <c r="O61" s="2306" t="s">
        <v>1587</v>
      </c>
      <c r="P61" s="2137">
        <v>225909.19655379685</v>
      </c>
      <c r="Q61" s="3631">
        <v>7.68</v>
      </c>
      <c r="R61" s="3632">
        <v>2</v>
      </c>
      <c r="S61" s="2393">
        <v>3469965.2590663196</v>
      </c>
      <c r="U61" s="2306" t="s">
        <v>1587</v>
      </c>
      <c r="V61" s="2137">
        <v>225909.19655379685</v>
      </c>
      <c r="W61" s="3631">
        <v>5.76</v>
      </c>
      <c r="X61" s="3632">
        <v>2</v>
      </c>
      <c r="Y61" s="2393">
        <v>2602473.9442997398</v>
      </c>
      <c r="AA61" s="2306" t="s">
        <v>1587</v>
      </c>
      <c r="AB61" s="2137">
        <v>225909.19655379685</v>
      </c>
      <c r="AC61" s="3631">
        <v>6.72</v>
      </c>
      <c r="AD61" s="3632">
        <v>2</v>
      </c>
      <c r="AE61" s="2393">
        <v>3036219.6016830294</v>
      </c>
    </row>
    <row r="62" spans="2:31" x14ac:dyDescent="0.3">
      <c r="C62" s="2306" t="s">
        <v>932</v>
      </c>
      <c r="D62" s="2137">
        <v>4251.3637355331075</v>
      </c>
      <c r="E62" s="3631">
        <v>8</v>
      </c>
      <c r="F62" s="3632">
        <v>2</v>
      </c>
      <c r="G62" s="2393">
        <v>68021.81976852972</v>
      </c>
      <c r="I62" s="2306" t="s">
        <v>932</v>
      </c>
      <c r="J62" s="2137">
        <v>4251.3637355331075</v>
      </c>
      <c r="K62" s="3631">
        <v>8</v>
      </c>
      <c r="L62" s="3632">
        <v>2</v>
      </c>
      <c r="M62" s="2393">
        <v>68021.81976852972</v>
      </c>
      <c r="O62" s="2306" t="s">
        <v>932</v>
      </c>
      <c r="P62" s="2137">
        <v>4251.3637355331075</v>
      </c>
      <c r="Q62" s="3631">
        <v>8</v>
      </c>
      <c r="R62" s="3632">
        <v>2</v>
      </c>
      <c r="S62" s="2393">
        <v>68021.81976852972</v>
      </c>
      <c r="U62" s="2306" t="s">
        <v>932</v>
      </c>
      <c r="V62" s="2137">
        <v>4251.3637355331075</v>
      </c>
      <c r="W62" s="3631">
        <v>8</v>
      </c>
      <c r="X62" s="3632">
        <v>2</v>
      </c>
      <c r="Y62" s="2393">
        <v>68021.81976852972</v>
      </c>
      <c r="AA62" s="2306" t="s">
        <v>932</v>
      </c>
      <c r="AB62" s="2137">
        <v>4251.3637355331075</v>
      </c>
      <c r="AC62" s="3631">
        <v>8</v>
      </c>
      <c r="AD62" s="3632">
        <v>2</v>
      </c>
      <c r="AE62" s="2393">
        <v>68021.81976852972</v>
      </c>
    </row>
    <row r="63" spans="2:31" x14ac:dyDescent="0.3">
      <c r="C63" s="2306"/>
      <c r="D63" s="2137"/>
      <c r="E63" s="2392"/>
      <c r="F63" s="3632"/>
      <c r="G63" s="2393"/>
      <c r="I63" s="2306"/>
      <c r="J63" s="3633"/>
      <c r="K63" s="2392"/>
      <c r="L63" s="3632"/>
      <c r="M63" s="2393">
        <v>0</v>
      </c>
      <c r="O63" s="2306"/>
      <c r="P63" s="3633"/>
      <c r="Q63" s="2392"/>
      <c r="R63" s="3632"/>
      <c r="S63" s="2393">
        <v>0</v>
      </c>
      <c r="U63" s="2306"/>
      <c r="V63" s="2137"/>
      <c r="W63" s="2392"/>
      <c r="X63" s="3632"/>
      <c r="Y63" s="2393"/>
      <c r="AA63" s="2306"/>
      <c r="AB63" s="2137"/>
      <c r="AC63" s="2392"/>
      <c r="AD63" s="3632"/>
      <c r="AE63" s="2393"/>
    </row>
    <row r="64" spans="2:31" x14ac:dyDescent="0.3">
      <c r="C64" s="2370"/>
      <c r="D64" s="2366"/>
      <c r="E64" s="2366"/>
      <c r="F64" s="3634" t="s">
        <v>890</v>
      </c>
      <c r="G64" s="3635">
        <v>6009016.6921387967</v>
      </c>
      <c r="I64" s="2370"/>
      <c r="J64" s="2366"/>
      <c r="K64" s="2366"/>
      <c r="L64" s="3634" t="s">
        <v>890</v>
      </c>
      <c r="M64" s="3635">
        <v>5575271.0347555066</v>
      </c>
      <c r="O64" s="2370"/>
      <c r="P64" s="2366"/>
      <c r="Q64" s="2366"/>
      <c r="R64" s="3634" t="s">
        <v>890</v>
      </c>
      <c r="S64" s="3635">
        <v>5575271.0347555066</v>
      </c>
      <c r="U64" s="2370"/>
      <c r="V64" s="2366"/>
      <c r="W64" s="2366"/>
      <c r="X64" s="3634" t="s">
        <v>890</v>
      </c>
      <c r="Y64" s="3635">
        <v>4300322.9288047953</v>
      </c>
      <c r="AA64" s="2370"/>
      <c r="AB64" s="2366"/>
      <c r="AC64" s="2366"/>
      <c r="AD64" s="3634" t="s">
        <v>890</v>
      </c>
      <c r="AE64" s="3635">
        <v>4734068.5861880844</v>
      </c>
    </row>
    <row r="65" spans="3:31" x14ac:dyDescent="0.3">
      <c r="C65" s="2375" t="s">
        <v>891</v>
      </c>
      <c r="D65" s="2355"/>
      <c r="E65" s="2355"/>
      <c r="F65" s="2366"/>
      <c r="G65" s="3628"/>
      <c r="I65" s="2375" t="s">
        <v>891</v>
      </c>
      <c r="J65" s="2355"/>
      <c r="K65" s="2355"/>
      <c r="L65" s="2366"/>
      <c r="M65" s="3628"/>
      <c r="O65" s="2375" t="s">
        <v>891</v>
      </c>
      <c r="P65" s="2355"/>
      <c r="Q65" s="2355"/>
      <c r="R65" s="2366"/>
      <c r="S65" s="3628"/>
      <c r="U65" s="2375" t="s">
        <v>891</v>
      </c>
      <c r="V65" s="2355"/>
      <c r="W65" s="2355"/>
      <c r="X65" s="2366"/>
      <c r="Y65" s="3628"/>
      <c r="AA65" s="2375" t="s">
        <v>891</v>
      </c>
      <c r="AB65" s="2355"/>
      <c r="AC65" s="2355"/>
      <c r="AD65" s="2366"/>
      <c r="AE65" s="3628"/>
    </row>
    <row r="66" spans="3:31" x14ac:dyDescent="0.3">
      <c r="C66" s="2377" t="s">
        <v>884</v>
      </c>
      <c r="D66" s="2378" t="s">
        <v>892</v>
      </c>
      <c r="E66" s="3629" t="s">
        <v>893</v>
      </c>
      <c r="F66" s="2378" t="s">
        <v>887</v>
      </c>
      <c r="G66" s="3630" t="s">
        <v>888</v>
      </c>
      <c r="I66" s="2377" t="s">
        <v>884</v>
      </c>
      <c r="J66" s="2378" t="s">
        <v>892</v>
      </c>
      <c r="K66" s="3629" t="s">
        <v>893</v>
      </c>
      <c r="L66" s="2378" t="s">
        <v>887</v>
      </c>
      <c r="M66" s="3630" t="s">
        <v>888</v>
      </c>
      <c r="O66" s="2377" t="s">
        <v>884</v>
      </c>
      <c r="P66" s="2378" t="s">
        <v>892</v>
      </c>
      <c r="Q66" s="3629" t="s">
        <v>893</v>
      </c>
      <c r="R66" s="2378" t="s">
        <v>887</v>
      </c>
      <c r="S66" s="3630" t="s">
        <v>888</v>
      </c>
      <c r="U66" s="2377" t="s">
        <v>884</v>
      </c>
      <c r="V66" s="2378" t="s">
        <v>892</v>
      </c>
      <c r="W66" s="3629" t="s">
        <v>893</v>
      </c>
      <c r="X66" s="2378" t="s">
        <v>887</v>
      </c>
      <c r="Y66" s="3630" t="s">
        <v>888</v>
      </c>
      <c r="AA66" s="2377" t="s">
        <v>884</v>
      </c>
      <c r="AB66" s="2378" t="s">
        <v>892</v>
      </c>
      <c r="AC66" s="3629" t="s">
        <v>893</v>
      </c>
      <c r="AD66" s="2378" t="s">
        <v>887</v>
      </c>
      <c r="AE66" s="3630" t="s">
        <v>888</v>
      </c>
    </row>
    <row r="67" spans="3:31" x14ac:dyDescent="0.3">
      <c r="C67" s="2306"/>
      <c r="D67" s="2147"/>
      <c r="E67" s="3631"/>
      <c r="F67" s="3636"/>
      <c r="G67" s="2393"/>
      <c r="I67" s="2306"/>
      <c r="J67" s="2147"/>
      <c r="K67" s="3631"/>
      <c r="L67" s="3636"/>
      <c r="M67" s="2393"/>
      <c r="O67" s="2306"/>
      <c r="P67" s="2147"/>
      <c r="Q67" s="3631"/>
      <c r="R67" s="3636"/>
      <c r="S67" s="2393"/>
      <c r="U67" s="2306"/>
      <c r="V67" s="2147"/>
      <c r="W67" s="3631"/>
      <c r="X67" s="3636"/>
      <c r="Y67" s="2393"/>
      <c r="AA67" s="2306"/>
      <c r="AB67" s="2147"/>
      <c r="AC67" s="3631"/>
      <c r="AD67" s="3636"/>
      <c r="AE67" s="2393"/>
    </row>
    <row r="68" spans="3:31" x14ac:dyDescent="0.3">
      <c r="C68" s="2306"/>
      <c r="D68" s="2147"/>
      <c r="E68" s="3631"/>
      <c r="F68" s="3636"/>
      <c r="G68" s="2393"/>
      <c r="I68" s="2306"/>
      <c r="J68" s="2147"/>
      <c r="K68" s="3631"/>
      <c r="L68" s="3636"/>
      <c r="M68" s="2393"/>
      <c r="O68" s="2306"/>
      <c r="P68" s="2147"/>
      <c r="Q68" s="3631"/>
      <c r="R68" s="3636"/>
      <c r="S68" s="2393"/>
      <c r="U68" s="2306"/>
      <c r="V68" s="2147"/>
      <c r="W68" s="3631"/>
      <c r="X68" s="3636"/>
      <c r="Y68" s="2393"/>
      <c r="AA68" s="2306"/>
      <c r="AB68" s="2147"/>
      <c r="AC68" s="3631"/>
      <c r="AD68" s="3636"/>
      <c r="AE68" s="2393"/>
    </row>
    <row r="69" spans="3:31" x14ac:dyDescent="0.3">
      <c r="C69" s="2306"/>
      <c r="D69" s="2147"/>
      <c r="E69" s="3631"/>
      <c r="F69" s="3636"/>
      <c r="G69" s="2393"/>
      <c r="I69" s="2306"/>
      <c r="J69" s="2147"/>
      <c r="K69" s="3631"/>
      <c r="L69" s="3636"/>
      <c r="M69" s="2393"/>
      <c r="O69" s="2306"/>
      <c r="P69" s="2147"/>
      <c r="Q69" s="3631"/>
      <c r="R69" s="3636"/>
      <c r="S69" s="2393"/>
      <c r="U69" s="2306"/>
      <c r="V69" s="2147"/>
      <c r="W69" s="3631"/>
      <c r="X69" s="3636"/>
      <c r="Y69" s="2393"/>
      <c r="AA69" s="2306"/>
      <c r="AB69" s="2147"/>
      <c r="AC69" s="3631"/>
      <c r="AD69" s="3636"/>
      <c r="AE69" s="2393"/>
    </row>
    <row r="70" spans="3:31" x14ac:dyDescent="0.3">
      <c r="C70" s="2370"/>
      <c r="D70" s="2366"/>
      <c r="E70" s="2366"/>
      <c r="F70" s="3634" t="s">
        <v>890</v>
      </c>
      <c r="G70" s="3635"/>
      <c r="I70" s="2370"/>
      <c r="J70" s="2366"/>
      <c r="K70" s="2366"/>
      <c r="L70" s="3634" t="s">
        <v>890</v>
      </c>
      <c r="M70" s="3635"/>
      <c r="O70" s="2370"/>
      <c r="P70" s="2366"/>
      <c r="Q70" s="2366"/>
      <c r="R70" s="3634" t="s">
        <v>890</v>
      </c>
      <c r="S70" s="3635"/>
      <c r="U70" s="2370"/>
      <c r="V70" s="2366"/>
      <c r="W70" s="2366"/>
      <c r="X70" s="3634" t="s">
        <v>890</v>
      </c>
      <c r="Y70" s="3635"/>
      <c r="AA70" s="2370"/>
      <c r="AB70" s="2366"/>
      <c r="AC70" s="2366"/>
      <c r="AD70" s="3634" t="s">
        <v>890</v>
      </c>
      <c r="AE70" s="3635"/>
    </row>
    <row r="71" spans="3:31" x14ac:dyDescent="0.3">
      <c r="C71" s="2375" t="s">
        <v>898</v>
      </c>
      <c r="D71" s="2355"/>
      <c r="E71" s="2355"/>
      <c r="F71" s="2366"/>
      <c r="G71" s="3628"/>
      <c r="I71" s="2375" t="s">
        <v>898</v>
      </c>
      <c r="J71" s="2355"/>
      <c r="K71" s="2355"/>
      <c r="L71" s="2366"/>
      <c r="M71" s="3628"/>
      <c r="O71" s="2375" t="s">
        <v>898</v>
      </c>
      <c r="P71" s="2355"/>
      <c r="Q71" s="2355"/>
      <c r="R71" s="2366"/>
      <c r="S71" s="3628"/>
      <c r="U71" s="2375" t="s">
        <v>898</v>
      </c>
      <c r="V71" s="2355"/>
      <c r="W71" s="2355"/>
      <c r="X71" s="2366"/>
      <c r="Y71" s="3628"/>
      <c r="AA71" s="2375" t="s">
        <v>898</v>
      </c>
      <c r="AB71" s="2355"/>
      <c r="AC71" s="2355"/>
      <c r="AD71" s="2366"/>
      <c r="AE71" s="3628"/>
    </row>
    <row r="72" spans="3:31" x14ac:dyDescent="0.3">
      <c r="C72" s="2377" t="s">
        <v>884</v>
      </c>
      <c r="D72" s="2378" t="s">
        <v>885</v>
      </c>
      <c r="E72" s="3629" t="s">
        <v>886</v>
      </c>
      <c r="F72" s="2378" t="s">
        <v>893</v>
      </c>
      <c r="G72" s="3630" t="s">
        <v>888</v>
      </c>
      <c r="I72" s="2377" t="s">
        <v>884</v>
      </c>
      <c r="J72" s="2378" t="s">
        <v>885</v>
      </c>
      <c r="K72" s="3629" t="s">
        <v>886</v>
      </c>
      <c r="L72" s="2378" t="s">
        <v>893</v>
      </c>
      <c r="M72" s="3630" t="s">
        <v>888</v>
      </c>
      <c r="O72" s="2377" t="s">
        <v>884</v>
      </c>
      <c r="P72" s="2378" t="s">
        <v>885</v>
      </c>
      <c r="Q72" s="3629" t="s">
        <v>886</v>
      </c>
      <c r="R72" s="2378" t="s">
        <v>893</v>
      </c>
      <c r="S72" s="3630" t="s">
        <v>888</v>
      </c>
      <c r="U72" s="2377" t="s">
        <v>884</v>
      </c>
      <c r="V72" s="2378" t="s">
        <v>885</v>
      </c>
      <c r="W72" s="3629" t="s">
        <v>886</v>
      </c>
      <c r="X72" s="2378" t="s">
        <v>893</v>
      </c>
      <c r="Y72" s="3630" t="s">
        <v>888</v>
      </c>
      <c r="AA72" s="2377" t="s">
        <v>884</v>
      </c>
      <c r="AB72" s="2378" t="s">
        <v>885</v>
      </c>
      <c r="AC72" s="3629" t="s">
        <v>886</v>
      </c>
      <c r="AD72" s="2378" t="s">
        <v>893</v>
      </c>
      <c r="AE72" s="3630" t="s">
        <v>888</v>
      </c>
    </row>
    <row r="73" spans="3:31" x14ac:dyDescent="0.3">
      <c r="C73" s="2306" t="s">
        <v>1650</v>
      </c>
      <c r="D73" s="3637">
        <v>290020.70325447264</v>
      </c>
      <c r="E73" s="3631">
        <v>6.9120000000000008</v>
      </c>
      <c r="F73" s="3632">
        <v>1</v>
      </c>
      <c r="G73" s="2393">
        <v>2004623.1008949152</v>
      </c>
      <c r="I73" s="2306" t="s">
        <v>1650</v>
      </c>
      <c r="J73" s="3637">
        <v>290020.70325447264</v>
      </c>
      <c r="K73" s="3631">
        <v>6.9120000000000008</v>
      </c>
      <c r="L73" s="3632">
        <v>1</v>
      </c>
      <c r="M73" s="2393">
        <v>2004623.1008949152</v>
      </c>
      <c r="O73" s="2306" t="s">
        <v>1650</v>
      </c>
      <c r="P73" s="3637">
        <v>290020.70325447264</v>
      </c>
      <c r="Q73" s="3631">
        <v>6.9120000000000008</v>
      </c>
      <c r="R73" s="3632">
        <v>1</v>
      </c>
      <c r="S73" s="2393">
        <v>2004623.1008949152</v>
      </c>
      <c r="U73" s="2306" t="s">
        <v>1650</v>
      </c>
      <c r="V73" s="3637">
        <v>290020.70325447264</v>
      </c>
      <c r="W73" s="3631">
        <v>2.88</v>
      </c>
      <c r="X73" s="3632">
        <v>1</v>
      </c>
      <c r="Y73" s="2393">
        <v>835259.62537288119</v>
      </c>
      <c r="AA73" s="2306" t="s">
        <v>1650</v>
      </c>
      <c r="AB73" s="3637">
        <v>290020.70325447264</v>
      </c>
      <c r="AC73" s="3631">
        <v>2.88</v>
      </c>
      <c r="AD73" s="3632">
        <v>1</v>
      </c>
      <c r="AE73" s="2393">
        <v>835259.62537288119</v>
      </c>
    </row>
    <row r="74" spans="3:31" x14ac:dyDescent="0.3">
      <c r="C74" s="2306" t="s">
        <v>923</v>
      </c>
      <c r="D74" s="3637">
        <v>64040.167561799884</v>
      </c>
      <c r="E74" s="3631">
        <v>5.76</v>
      </c>
      <c r="F74" s="3632">
        <v>1</v>
      </c>
      <c r="G74" s="2393">
        <v>368871.3651559673</v>
      </c>
      <c r="I74" s="2306" t="s">
        <v>923</v>
      </c>
      <c r="J74" s="3637">
        <v>64040.167561799884</v>
      </c>
      <c r="K74" s="3631">
        <v>5.76</v>
      </c>
      <c r="L74" s="3632">
        <v>1</v>
      </c>
      <c r="M74" s="2393">
        <v>368871.3651559673</v>
      </c>
      <c r="O74" s="2306" t="s">
        <v>923</v>
      </c>
      <c r="P74" s="3637">
        <v>64040.167561799884</v>
      </c>
      <c r="Q74" s="3631">
        <v>7.68</v>
      </c>
      <c r="R74" s="3632">
        <v>1</v>
      </c>
      <c r="S74" s="2393">
        <v>491828.48687462311</v>
      </c>
      <c r="U74" s="2306" t="s">
        <v>923</v>
      </c>
      <c r="V74" s="3637">
        <v>64040.167561799884</v>
      </c>
      <c r="W74" s="3631">
        <v>4.8000000000000007</v>
      </c>
      <c r="X74" s="3632">
        <v>1</v>
      </c>
      <c r="Y74" s="2393">
        <v>307392.80429663952</v>
      </c>
      <c r="AA74" s="2306" t="s">
        <v>923</v>
      </c>
      <c r="AB74" s="3637">
        <v>64040.167561799884</v>
      </c>
      <c r="AC74" s="3631">
        <v>4.8000000000000007</v>
      </c>
      <c r="AD74" s="3632">
        <v>1</v>
      </c>
      <c r="AE74" s="2393">
        <v>307392.80429663952</v>
      </c>
    </row>
    <row r="75" spans="3:31" x14ac:dyDescent="0.3">
      <c r="C75" s="2306" t="s">
        <v>934</v>
      </c>
      <c r="D75" s="3637">
        <v>64040.167561799884</v>
      </c>
      <c r="E75" s="3631">
        <v>9.6000000000000014</v>
      </c>
      <c r="F75" s="3632">
        <v>2</v>
      </c>
      <c r="G75" s="2393">
        <v>1229571.2171865581</v>
      </c>
      <c r="I75" s="2306" t="s">
        <v>934</v>
      </c>
      <c r="J75" s="3637">
        <v>64040.167561799884</v>
      </c>
      <c r="K75" s="3631">
        <v>11.52</v>
      </c>
      <c r="L75" s="3632">
        <v>2</v>
      </c>
      <c r="M75" s="2393">
        <v>1475485.4606238692</v>
      </c>
      <c r="O75" s="2306" t="s">
        <v>934</v>
      </c>
      <c r="P75" s="3637">
        <v>64040.167561799884</v>
      </c>
      <c r="Q75" s="3631">
        <v>12.48</v>
      </c>
      <c r="R75" s="3632">
        <v>2</v>
      </c>
      <c r="S75" s="2393">
        <v>1598442.5823425252</v>
      </c>
      <c r="U75" s="2306" t="s">
        <v>934</v>
      </c>
      <c r="V75" s="3637">
        <v>64040.167561799884</v>
      </c>
      <c r="W75" s="3631">
        <v>7.68</v>
      </c>
      <c r="X75" s="3632">
        <v>2</v>
      </c>
      <c r="Y75" s="2393">
        <v>983656.97374924622</v>
      </c>
      <c r="AA75" s="2306" t="s">
        <v>934</v>
      </c>
      <c r="AB75" s="3637">
        <v>64040.167561799884</v>
      </c>
      <c r="AC75" s="3631">
        <v>6.7200000000000006</v>
      </c>
      <c r="AD75" s="3632">
        <v>2</v>
      </c>
      <c r="AE75" s="2393">
        <v>860699.85203059053</v>
      </c>
    </row>
    <row r="76" spans="3:31" x14ac:dyDescent="0.3">
      <c r="C76" s="2306" t="s">
        <v>935</v>
      </c>
      <c r="D76" s="3637">
        <v>56298.72089551598</v>
      </c>
      <c r="E76" s="3631">
        <v>5.76</v>
      </c>
      <c r="F76" s="3632">
        <v>1</v>
      </c>
      <c r="G76" s="2393">
        <v>324280.63235817204</v>
      </c>
      <c r="I76" s="2306" t="s">
        <v>935</v>
      </c>
      <c r="J76" s="3637">
        <v>56298.72089551598</v>
      </c>
      <c r="K76" s="3631">
        <v>5.76</v>
      </c>
      <c r="L76" s="3632">
        <v>1</v>
      </c>
      <c r="M76" s="2393">
        <v>324280.63235817204</v>
      </c>
      <c r="O76" s="2306" t="s">
        <v>935</v>
      </c>
      <c r="P76" s="3637">
        <v>56298.72089551598</v>
      </c>
      <c r="Q76" s="3631">
        <v>5.76</v>
      </c>
      <c r="R76" s="3632">
        <v>1</v>
      </c>
      <c r="S76" s="2393">
        <v>324280.63235817204</v>
      </c>
      <c r="U76" s="2306" t="s">
        <v>935</v>
      </c>
      <c r="V76" s="3637">
        <v>56298.72089551598</v>
      </c>
      <c r="W76" s="3631">
        <v>4.6079999999999997</v>
      </c>
      <c r="X76" s="3632">
        <v>1</v>
      </c>
      <c r="Y76" s="2393">
        <v>259424.5058865376</v>
      </c>
      <c r="AA76" s="2306" t="s">
        <v>935</v>
      </c>
      <c r="AB76" s="3637">
        <v>56298.72089551598</v>
      </c>
      <c r="AC76" s="3631">
        <v>4.6079999999999997</v>
      </c>
      <c r="AD76" s="3632">
        <v>1</v>
      </c>
      <c r="AE76" s="2393">
        <v>259424.5058865376</v>
      </c>
    </row>
    <row r="77" spans="3:31" x14ac:dyDescent="0.3">
      <c r="C77" s="2306" t="s">
        <v>2604</v>
      </c>
      <c r="D77" s="3637">
        <v>290020.70325447264</v>
      </c>
      <c r="E77" s="3631">
        <v>1.728</v>
      </c>
      <c r="F77" s="3632">
        <v>1</v>
      </c>
      <c r="G77" s="2393">
        <v>501155.77522372873</v>
      </c>
      <c r="I77" s="2306" t="s">
        <v>2604</v>
      </c>
      <c r="J77" s="3637">
        <v>290020.70325447264</v>
      </c>
      <c r="K77" s="3631">
        <v>1.728</v>
      </c>
      <c r="L77" s="3632">
        <v>1</v>
      </c>
      <c r="M77" s="2393">
        <v>501155.77522372873</v>
      </c>
      <c r="O77" s="2306" t="s">
        <v>2604</v>
      </c>
      <c r="P77" s="3637">
        <v>290020.70325447264</v>
      </c>
      <c r="Q77" s="3631">
        <v>2.3039999999999998</v>
      </c>
      <c r="R77" s="3632">
        <v>1</v>
      </c>
      <c r="S77" s="2393">
        <v>668207.7002983049</v>
      </c>
      <c r="U77" s="2306" t="s">
        <v>2604</v>
      </c>
      <c r="V77" s="3637">
        <v>290020.70325447264</v>
      </c>
      <c r="W77" s="3631">
        <v>1.4400000000000002</v>
      </c>
      <c r="X77" s="3632">
        <v>1</v>
      </c>
      <c r="Y77" s="2393">
        <v>417629.81268644065</v>
      </c>
      <c r="AA77" s="2306" t="s">
        <v>2604</v>
      </c>
      <c r="AB77" s="3637">
        <v>290020.70325447264</v>
      </c>
      <c r="AC77" s="3631">
        <v>1.4400000000000002</v>
      </c>
      <c r="AD77" s="3632">
        <v>1</v>
      </c>
      <c r="AE77" s="2393">
        <v>417629.81268644065</v>
      </c>
    </row>
    <row r="78" spans="3:31" x14ac:dyDescent="0.3">
      <c r="C78" s="2306" t="s">
        <v>2605</v>
      </c>
      <c r="D78" s="3637">
        <v>282139.34593835432</v>
      </c>
      <c r="E78" s="3631">
        <v>9.6000000000000014</v>
      </c>
      <c r="F78" s="3632">
        <v>1</v>
      </c>
      <c r="G78" s="2393">
        <v>2708537.7210082021</v>
      </c>
      <c r="I78" s="2306" t="s">
        <v>2605</v>
      </c>
      <c r="J78" s="3637">
        <v>282139.34593835432</v>
      </c>
      <c r="K78" s="3631">
        <v>11.52</v>
      </c>
      <c r="L78" s="3632">
        <v>1</v>
      </c>
      <c r="M78" s="2393">
        <v>3250245.2652098415</v>
      </c>
      <c r="O78" s="2306" t="s">
        <v>2605</v>
      </c>
      <c r="P78" s="3637">
        <v>282139.34593835432</v>
      </c>
      <c r="Q78" s="3631">
        <v>11.52</v>
      </c>
      <c r="R78" s="3632">
        <v>1</v>
      </c>
      <c r="S78" s="2393">
        <v>3250245.2652098415</v>
      </c>
      <c r="U78" s="2306" t="s">
        <v>2605</v>
      </c>
      <c r="V78" s="3637">
        <v>282139.34593835432</v>
      </c>
      <c r="W78" s="3631">
        <v>7.68</v>
      </c>
      <c r="X78" s="3632">
        <v>1</v>
      </c>
      <c r="Y78" s="2393">
        <v>2166830.1768065612</v>
      </c>
      <c r="AA78" s="2306" t="s">
        <v>2605</v>
      </c>
      <c r="AB78" s="3637">
        <v>282139.34593835432</v>
      </c>
      <c r="AC78" s="3631">
        <v>6.7200000000000006</v>
      </c>
      <c r="AD78" s="3632">
        <v>1</v>
      </c>
      <c r="AE78" s="2393">
        <v>1895976.4047057412</v>
      </c>
    </row>
    <row r="79" spans="3:31" x14ac:dyDescent="0.3">
      <c r="C79" s="2370"/>
      <c r="D79" s="3638"/>
      <c r="E79" s="2477"/>
      <c r="F79" s="3632"/>
      <c r="G79" s="2393"/>
      <c r="I79" s="2370"/>
      <c r="J79" s="3638"/>
      <c r="K79" s="2477"/>
      <c r="L79" s="3632"/>
      <c r="M79" s="2393"/>
      <c r="O79" s="2370"/>
      <c r="P79" s="3638"/>
      <c r="Q79" s="2477"/>
      <c r="R79" s="3632"/>
      <c r="S79" s="2393"/>
      <c r="U79" s="2370"/>
      <c r="V79" s="3638"/>
      <c r="W79" s="2477"/>
      <c r="X79" s="3632"/>
      <c r="Y79" s="2393"/>
      <c r="AA79" s="2370"/>
      <c r="AB79" s="3638"/>
      <c r="AC79" s="2477"/>
      <c r="AD79" s="3632"/>
      <c r="AE79" s="2393"/>
    </row>
    <row r="80" spans="3:31" x14ac:dyDescent="0.3">
      <c r="C80" s="2370"/>
      <c r="D80" s="2366"/>
      <c r="E80" s="2366"/>
      <c r="F80" s="3634" t="s">
        <v>890</v>
      </c>
      <c r="G80" s="3635">
        <v>7137039.8118275432</v>
      </c>
      <c r="I80" s="2370"/>
      <c r="J80" s="2366"/>
      <c r="K80" s="2366"/>
      <c r="L80" s="3634" t="s">
        <v>890</v>
      </c>
      <c r="M80" s="3635">
        <v>7924661.5994664943</v>
      </c>
      <c r="O80" s="2370"/>
      <c r="P80" s="2366"/>
      <c r="Q80" s="2366"/>
      <c r="R80" s="3634" t="s">
        <v>890</v>
      </c>
      <c r="S80" s="3635">
        <v>8337627.7679783814</v>
      </c>
      <c r="U80" s="2370"/>
      <c r="V80" s="2366"/>
      <c r="W80" s="2366"/>
      <c r="X80" s="3634" t="s">
        <v>890</v>
      </c>
      <c r="Y80" s="3635">
        <v>4970193.8987983065</v>
      </c>
      <c r="AA80" s="2370"/>
      <c r="AB80" s="2366"/>
      <c r="AC80" s="2366"/>
      <c r="AD80" s="3634" t="s">
        <v>890</v>
      </c>
      <c r="AE80" s="3635">
        <v>4576383.0049788309</v>
      </c>
    </row>
    <row r="81" spans="3:31" ht="15.75" thickBot="1" x14ac:dyDescent="0.35">
      <c r="C81" s="2423"/>
      <c r="D81" s="2453"/>
      <c r="E81" s="3639" t="s">
        <v>900</v>
      </c>
      <c r="F81" s="3626"/>
      <c r="G81" s="3640">
        <v>13146056.503966339</v>
      </c>
      <c r="I81" s="2423"/>
      <c r="J81" s="2453"/>
      <c r="K81" s="3639" t="s">
        <v>900</v>
      </c>
      <c r="L81" s="3626"/>
      <c r="M81" s="3640">
        <v>13499932.634222001</v>
      </c>
      <c r="O81" s="2423"/>
      <c r="P81" s="2453"/>
      <c r="Q81" s="3639" t="s">
        <v>900</v>
      </c>
      <c r="R81" s="3626"/>
      <c r="S81" s="3640">
        <v>13912898.802733887</v>
      </c>
      <c r="U81" s="2423"/>
      <c r="V81" s="2453"/>
      <c r="W81" s="3639" t="s">
        <v>900</v>
      </c>
      <c r="X81" s="3626"/>
      <c r="Y81" s="3640">
        <v>9270516.8276031017</v>
      </c>
      <c r="AA81" s="2423"/>
      <c r="AB81" s="2453"/>
      <c r="AC81" s="3639" t="s">
        <v>900</v>
      </c>
      <c r="AD81" s="3626"/>
      <c r="AE81" s="3640">
        <v>9310451.5911669154</v>
      </c>
    </row>
    <row r="83" spans="3:31" ht="15.75" thickBot="1" x14ac:dyDescent="0.35"/>
    <row r="84" spans="3:31" x14ac:dyDescent="0.3">
      <c r="C84" s="2343"/>
      <c r="D84" s="2344"/>
      <c r="E84" s="2345" t="s">
        <v>875</v>
      </c>
      <c r="F84" s="2345"/>
      <c r="G84" s="3618"/>
      <c r="I84" s="2343"/>
      <c r="J84" s="2344"/>
      <c r="K84" s="2345" t="s">
        <v>875</v>
      </c>
      <c r="L84" s="2345"/>
      <c r="M84" s="3618"/>
      <c r="O84" s="2343"/>
      <c r="P84" s="2344"/>
      <c r="Q84" s="2345" t="s">
        <v>875</v>
      </c>
      <c r="R84" s="2345"/>
      <c r="S84" s="3618"/>
    </row>
    <row r="85" spans="3:31" ht="15.75" thickBot="1" x14ac:dyDescent="0.35">
      <c r="C85" s="2109" t="s">
        <v>877</v>
      </c>
      <c r="D85" s="2110">
        <v>6</v>
      </c>
      <c r="E85" s="2366" t="s">
        <v>3366</v>
      </c>
      <c r="F85" s="2355"/>
      <c r="G85" s="3619"/>
      <c r="I85" s="2109" t="s">
        <v>877</v>
      </c>
      <c r="J85" s="2110">
        <v>7</v>
      </c>
      <c r="K85" s="2366" t="s">
        <v>3366</v>
      </c>
      <c r="L85" s="2355"/>
      <c r="M85" s="3619"/>
      <c r="O85" s="2109" t="s">
        <v>877</v>
      </c>
      <c r="P85" s="2110">
        <v>10</v>
      </c>
      <c r="Q85" s="2366" t="s">
        <v>3366</v>
      </c>
      <c r="R85" s="2355"/>
      <c r="S85" s="3619"/>
    </row>
    <row r="86" spans="3:31" x14ac:dyDescent="0.3">
      <c r="C86" s="3620" t="s">
        <v>1709</v>
      </c>
      <c r="D86" s="3621"/>
      <c r="E86" s="3622"/>
      <c r="F86" s="3623" t="s">
        <v>881</v>
      </c>
      <c r="G86" s="3624" t="s">
        <v>883</v>
      </c>
      <c r="I86" s="3620" t="s">
        <v>1687</v>
      </c>
      <c r="J86" s="3621"/>
      <c r="K86" s="3622"/>
      <c r="L86" s="3623" t="s">
        <v>881</v>
      </c>
      <c r="M86" s="3624" t="s">
        <v>883</v>
      </c>
      <c r="O86" s="3620" t="s">
        <v>4309</v>
      </c>
      <c r="P86" s="3621"/>
      <c r="Q86" s="3622"/>
      <c r="R86" s="3623" t="s">
        <v>881</v>
      </c>
      <c r="S86" s="3624" t="s">
        <v>883</v>
      </c>
    </row>
    <row r="87" spans="3:31" ht="15.75" thickBot="1" x14ac:dyDescent="0.35">
      <c r="C87" s="3625"/>
      <c r="D87" s="3626"/>
      <c r="E87" s="3627"/>
      <c r="F87" s="2366"/>
      <c r="G87" s="3628"/>
      <c r="I87" s="3625"/>
      <c r="J87" s="3626"/>
      <c r="K87" s="3627"/>
      <c r="L87" s="2366"/>
      <c r="M87" s="3628"/>
      <c r="O87" s="3625"/>
      <c r="P87" s="3626"/>
      <c r="Q87" s="3627"/>
      <c r="R87" s="2366"/>
      <c r="S87" s="3628"/>
    </row>
    <row r="88" spans="3:31" x14ac:dyDescent="0.3">
      <c r="C88" s="2375" t="s">
        <v>882</v>
      </c>
      <c r="D88" s="2366"/>
      <c r="E88" s="2355"/>
      <c r="F88" s="2366"/>
      <c r="G88" s="3628"/>
      <c r="I88" s="2375" t="s">
        <v>882</v>
      </c>
      <c r="J88" s="2366"/>
      <c r="K88" s="2355"/>
      <c r="L88" s="2366"/>
      <c r="M88" s="3628"/>
      <c r="O88" s="2375" t="s">
        <v>882</v>
      </c>
      <c r="P88" s="2366"/>
      <c r="Q88" s="2355"/>
      <c r="R88" s="2366"/>
      <c r="S88" s="3628"/>
    </row>
    <row r="89" spans="3:31" x14ac:dyDescent="0.3">
      <c r="C89" s="2377" t="s">
        <v>884</v>
      </c>
      <c r="D89" s="2378" t="s">
        <v>885</v>
      </c>
      <c r="E89" s="3629" t="s">
        <v>886</v>
      </c>
      <c r="F89" s="2378" t="s">
        <v>893</v>
      </c>
      <c r="G89" s="3630" t="s">
        <v>888</v>
      </c>
      <c r="I89" s="2377" t="s">
        <v>884</v>
      </c>
      <c r="J89" s="2378" t="s">
        <v>885</v>
      </c>
      <c r="K89" s="3629" t="s">
        <v>886</v>
      </c>
      <c r="L89" s="2378" t="s">
        <v>893</v>
      </c>
      <c r="M89" s="3630" t="s">
        <v>888</v>
      </c>
      <c r="O89" s="2377" t="s">
        <v>884</v>
      </c>
      <c r="P89" s="2378" t="s">
        <v>885</v>
      </c>
      <c r="Q89" s="3629" t="s">
        <v>886</v>
      </c>
      <c r="R89" s="2378" t="s">
        <v>893</v>
      </c>
      <c r="S89" s="3630" t="s">
        <v>888</v>
      </c>
    </row>
    <row r="90" spans="3:31" x14ac:dyDescent="0.3">
      <c r="C90" s="2306" t="s">
        <v>1815</v>
      </c>
      <c r="D90" s="2137">
        <v>353695.13123622525</v>
      </c>
      <c r="E90" s="3631">
        <v>3.84</v>
      </c>
      <c r="F90" s="3632">
        <v>1</v>
      </c>
      <c r="G90" s="2393">
        <v>1358189.3039471048</v>
      </c>
      <c r="I90" s="2306" t="s">
        <v>1815</v>
      </c>
      <c r="J90" s="2137">
        <v>353695.13123622525</v>
      </c>
      <c r="K90" s="3631">
        <v>2.88</v>
      </c>
      <c r="L90" s="3632">
        <v>1</v>
      </c>
      <c r="M90" s="2393">
        <v>1018641.9779603287</v>
      </c>
      <c r="O90" s="2306" t="s">
        <v>1815</v>
      </c>
      <c r="P90" s="2137">
        <v>353695.13123622525</v>
      </c>
      <c r="Q90" s="3631">
        <v>8.0640000000000001</v>
      </c>
      <c r="R90" s="3632">
        <v>1</v>
      </c>
      <c r="S90" s="2393">
        <v>2852197.5382889207</v>
      </c>
    </row>
    <row r="91" spans="3:31" x14ac:dyDescent="0.3">
      <c r="C91" s="2306" t="s">
        <v>1587</v>
      </c>
      <c r="D91" s="2137">
        <v>225909.19655379685</v>
      </c>
      <c r="E91" s="3631">
        <v>8.2559999999999985</v>
      </c>
      <c r="F91" s="3632">
        <v>1</v>
      </c>
      <c r="G91" s="2393">
        <v>1865106.3267481464</v>
      </c>
      <c r="I91" s="2306" t="s">
        <v>1587</v>
      </c>
      <c r="J91" s="2137">
        <v>225909.19655379685</v>
      </c>
      <c r="K91" s="3631">
        <v>1.92</v>
      </c>
      <c r="L91" s="3632">
        <v>1</v>
      </c>
      <c r="M91" s="2393">
        <v>433745.65738328994</v>
      </c>
      <c r="O91" s="2306" t="s">
        <v>1587</v>
      </c>
      <c r="P91" s="2137">
        <v>225909.19655379685</v>
      </c>
      <c r="Q91" s="3631">
        <v>2.88</v>
      </c>
      <c r="R91" s="3632">
        <v>1</v>
      </c>
      <c r="S91" s="2393">
        <v>650618.48607493495</v>
      </c>
    </row>
    <row r="92" spans="3:31" x14ac:dyDescent="0.3">
      <c r="C92" s="2306" t="s">
        <v>932</v>
      </c>
      <c r="D92" s="2137">
        <v>4251.3637355331075</v>
      </c>
      <c r="E92" s="3631">
        <v>8</v>
      </c>
      <c r="F92" s="3632">
        <v>2</v>
      </c>
      <c r="G92" s="2393">
        <v>68021.81976852972</v>
      </c>
      <c r="I92" s="2306" t="s">
        <v>932</v>
      </c>
      <c r="J92" s="2137">
        <v>4251.3637355331075</v>
      </c>
      <c r="K92" s="3631">
        <v>8</v>
      </c>
      <c r="L92" s="3632">
        <v>2</v>
      </c>
      <c r="M92" s="2393">
        <v>68021.81976852972</v>
      </c>
      <c r="O92" s="2306" t="s">
        <v>932</v>
      </c>
      <c r="P92" s="2137">
        <v>4251.3637355331075</v>
      </c>
      <c r="Q92" s="3631">
        <v>10</v>
      </c>
      <c r="R92" s="3632">
        <v>2</v>
      </c>
      <c r="S92" s="2393">
        <v>85027.274710662154</v>
      </c>
    </row>
    <row r="93" spans="3:31" x14ac:dyDescent="0.3">
      <c r="C93" s="2306"/>
      <c r="D93" s="2137"/>
      <c r="E93" s="2392"/>
      <c r="F93" s="3632"/>
      <c r="G93" s="2393"/>
      <c r="I93" s="2306"/>
      <c r="J93" s="2137"/>
      <c r="K93" s="2392"/>
      <c r="L93" s="3632"/>
      <c r="M93" s="2393"/>
      <c r="O93" s="2306"/>
      <c r="P93" s="2137"/>
      <c r="Q93" s="2392"/>
      <c r="R93" s="3632"/>
      <c r="S93" s="2393"/>
    </row>
    <row r="94" spans="3:31" x14ac:dyDescent="0.3">
      <c r="C94" s="2370"/>
      <c r="D94" s="2366"/>
      <c r="E94" s="2366"/>
      <c r="F94" s="3634" t="s">
        <v>890</v>
      </c>
      <c r="G94" s="3635">
        <v>3291317.4504637811</v>
      </c>
      <c r="I94" s="2370"/>
      <c r="J94" s="2366"/>
      <c r="K94" s="2366"/>
      <c r="L94" s="3634" t="s">
        <v>890</v>
      </c>
      <c r="M94" s="3635">
        <v>1520409.4551121483</v>
      </c>
      <c r="O94" s="2370"/>
      <c r="P94" s="2366"/>
      <c r="Q94" s="2366"/>
      <c r="R94" s="3634" t="s">
        <v>890</v>
      </c>
      <c r="S94" s="3635">
        <v>3587843.299074518</v>
      </c>
    </row>
    <row r="95" spans="3:31" x14ac:dyDescent="0.3">
      <c r="C95" s="2375" t="s">
        <v>891</v>
      </c>
      <c r="D95" s="2355"/>
      <c r="E95" s="2355"/>
      <c r="F95" s="2366"/>
      <c r="G95" s="3628"/>
      <c r="I95" s="2375" t="s">
        <v>891</v>
      </c>
      <c r="J95" s="2355"/>
      <c r="K95" s="2355"/>
      <c r="L95" s="2366"/>
      <c r="M95" s="3628"/>
      <c r="O95" s="2375" t="s">
        <v>891</v>
      </c>
      <c r="P95" s="2355"/>
      <c r="Q95" s="2355"/>
      <c r="R95" s="2366"/>
      <c r="S95" s="3628"/>
    </row>
    <row r="96" spans="3:31" x14ac:dyDescent="0.3">
      <c r="C96" s="2377" t="s">
        <v>884</v>
      </c>
      <c r="D96" s="2378" t="s">
        <v>892</v>
      </c>
      <c r="E96" s="3629" t="s">
        <v>893</v>
      </c>
      <c r="F96" s="2378" t="s">
        <v>887</v>
      </c>
      <c r="G96" s="3630" t="s">
        <v>888</v>
      </c>
      <c r="I96" s="2377" t="s">
        <v>884</v>
      </c>
      <c r="J96" s="2378" t="s">
        <v>892</v>
      </c>
      <c r="K96" s="3629" t="s">
        <v>893</v>
      </c>
      <c r="L96" s="2378" t="s">
        <v>887</v>
      </c>
      <c r="M96" s="3630" t="s">
        <v>888</v>
      </c>
      <c r="O96" s="2377" t="s">
        <v>884</v>
      </c>
      <c r="P96" s="2378" t="s">
        <v>892</v>
      </c>
      <c r="Q96" s="3629" t="s">
        <v>893</v>
      </c>
      <c r="R96" s="2378" t="s">
        <v>887</v>
      </c>
      <c r="S96" s="3630" t="s">
        <v>888</v>
      </c>
    </row>
    <row r="97" spans="3:19" x14ac:dyDescent="0.3">
      <c r="C97" s="2306"/>
      <c r="D97" s="2147"/>
      <c r="E97" s="3631"/>
      <c r="F97" s="3636"/>
      <c r="G97" s="2393"/>
      <c r="I97" s="2306"/>
      <c r="J97" s="2147"/>
      <c r="K97" s="3631"/>
      <c r="L97" s="3636"/>
      <c r="M97" s="2393"/>
      <c r="O97" s="2306"/>
      <c r="P97" s="2147"/>
      <c r="Q97" s="3631"/>
      <c r="R97" s="3636"/>
      <c r="S97" s="2393"/>
    </row>
    <row r="98" spans="3:19" x14ac:dyDescent="0.3">
      <c r="C98" s="2306"/>
      <c r="D98" s="2147"/>
      <c r="E98" s="3631"/>
      <c r="F98" s="3636"/>
      <c r="G98" s="2393"/>
      <c r="I98" s="2306"/>
      <c r="J98" s="2147"/>
      <c r="K98" s="3631"/>
      <c r="L98" s="3636"/>
      <c r="M98" s="2393"/>
      <c r="O98" s="2306"/>
      <c r="P98" s="2147"/>
      <c r="Q98" s="3631"/>
      <c r="R98" s="3636"/>
      <c r="S98" s="2393"/>
    </row>
    <row r="99" spans="3:19" x14ac:dyDescent="0.3">
      <c r="C99" s="2306"/>
      <c r="D99" s="2147"/>
      <c r="E99" s="3631"/>
      <c r="F99" s="3636"/>
      <c r="G99" s="2393"/>
      <c r="I99" s="2306"/>
      <c r="J99" s="2147"/>
      <c r="K99" s="3631"/>
      <c r="L99" s="3636"/>
      <c r="M99" s="2393"/>
      <c r="O99" s="2306"/>
      <c r="P99" s="2147"/>
      <c r="Q99" s="3631"/>
      <c r="R99" s="3636"/>
      <c r="S99" s="2393"/>
    </row>
    <row r="100" spans="3:19" x14ac:dyDescent="0.3">
      <c r="C100" s="2370"/>
      <c r="D100" s="2366"/>
      <c r="E100" s="2366"/>
      <c r="F100" s="3634" t="s">
        <v>890</v>
      </c>
      <c r="G100" s="3635"/>
      <c r="I100" s="2370"/>
      <c r="J100" s="2366"/>
      <c r="K100" s="2366"/>
      <c r="L100" s="3634" t="s">
        <v>890</v>
      </c>
      <c r="M100" s="3635"/>
      <c r="O100" s="2370"/>
      <c r="P100" s="2366"/>
      <c r="Q100" s="2366"/>
      <c r="R100" s="3634" t="s">
        <v>890</v>
      </c>
      <c r="S100" s="3635"/>
    </row>
    <row r="101" spans="3:19" x14ac:dyDescent="0.3">
      <c r="C101" s="2375" t="s">
        <v>898</v>
      </c>
      <c r="D101" s="2355"/>
      <c r="E101" s="2355"/>
      <c r="F101" s="2366"/>
      <c r="G101" s="3628"/>
      <c r="I101" s="2375" t="s">
        <v>898</v>
      </c>
      <c r="J101" s="2355"/>
      <c r="K101" s="2355"/>
      <c r="L101" s="2366"/>
      <c r="M101" s="3628"/>
      <c r="O101" s="2375" t="s">
        <v>898</v>
      </c>
      <c r="P101" s="2355"/>
      <c r="Q101" s="2355"/>
      <c r="R101" s="2366"/>
      <c r="S101" s="3628"/>
    </row>
    <row r="102" spans="3:19" x14ac:dyDescent="0.3">
      <c r="C102" s="2377" t="s">
        <v>884</v>
      </c>
      <c r="D102" s="2378" t="s">
        <v>885</v>
      </c>
      <c r="E102" s="3629" t="s">
        <v>886</v>
      </c>
      <c r="F102" s="2378" t="s">
        <v>893</v>
      </c>
      <c r="G102" s="3630" t="s">
        <v>888</v>
      </c>
      <c r="I102" s="2377" t="s">
        <v>884</v>
      </c>
      <c r="J102" s="2378" t="s">
        <v>885</v>
      </c>
      <c r="K102" s="3629" t="s">
        <v>886</v>
      </c>
      <c r="L102" s="2378" t="s">
        <v>893</v>
      </c>
      <c r="M102" s="3630" t="s">
        <v>888</v>
      </c>
      <c r="O102" s="2377" t="s">
        <v>884</v>
      </c>
      <c r="P102" s="2378" t="s">
        <v>885</v>
      </c>
      <c r="Q102" s="3629" t="s">
        <v>886</v>
      </c>
      <c r="R102" s="2378" t="s">
        <v>893</v>
      </c>
      <c r="S102" s="3630" t="s">
        <v>888</v>
      </c>
    </row>
    <row r="103" spans="3:19" x14ac:dyDescent="0.3">
      <c r="C103" s="2306" t="s">
        <v>1650</v>
      </c>
      <c r="D103" s="3637">
        <v>290020.70325447264</v>
      </c>
      <c r="E103" s="3631">
        <v>1.92</v>
      </c>
      <c r="F103" s="3632">
        <v>1</v>
      </c>
      <c r="G103" s="2393">
        <v>556839.75024858746</v>
      </c>
      <c r="I103" s="2306" t="s">
        <v>1650</v>
      </c>
      <c r="J103" s="3637">
        <v>290020.70325447264</v>
      </c>
      <c r="K103" s="3631">
        <v>0.76800000000000002</v>
      </c>
      <c r="L103" s="3632">
        <v>1</v>
      </c>
      <c r="M103" s="2393">
        <v>222735.90009943498</v>
      </c>
      <c r="O103" s="2306" t="s">
        <v>1650</v>
      </c>
      <c r="P103" s="3637">
        <v>290020.70325447264</v>
      </c>
      <c r="Q103" s="3631">
        <v>1.92</v>
      </c>
      <c r="R103" s="3632">
        <v>1</v>
      </c>
      <c r="S103" s="2393">
        <v>556839.75024858746</v>
      </c>
    </row>
    <row r="104" spans="3:19" x14ac:dyDescent="0.3">
      <c r="C104" s="2306" t="s">
        <v>923</v>
      </c>
      <c r="D104" s="3637">
        <v>64040.167561799884</v>
      </c>
      <c r="E104" s="3631">
        <v>1.92</v>
      </c>
      <c r="F104" s="3632">
        <v>1</v>
      </c>
      <c r="G104" s="2393">
        <v>122957.12171865578</v>
      </c>
      <c r="I104" s="2306" t="s">
        <v>923</v>
      </c>
      <c r="J104" s="3637">
        <v>64040.167561799884</v>
      </c>
      <c r="K104" s="3631">
        <v>0.76800000000000002</v>
      </c>
      <c r="L104" s="3632">
        <v>1</v>
      </c>
      <c r="M104" s="2393">
        <v>49182.848687462312</v>
      </c>
      <c r="O104" s="2306" t="s">
        <v>923</v>
      </c>
      <c r="P104" s="3637">
        <v>64040.167561799884</v>
      </c>
      <c r="Q104" s="3631">
        <v>3.84</v>
      </c>
      <c r="R104" s="3632">
        <v>2</v>
      </c>
      <c r="S104" s="2393">
        <v>491828.48687462311</v>
      </c>
    </row>
    <row r="105" spans="3:19" x14ac:dyDescent="0.3">
      <c r="C105" s="2306" t="s">
        <v>934</v>
      </c>
      <c r="D105" s="3637">
        <v>64040.167561799884</v>
      </c>
      <c r="E105" s="3631">
        <v>3.2336842105263166</v>
      </c>
      <c r="F105" s="3632">
        <v>2</v>
      </c>
      <c r="G105" s="2393">
        <v>414171.35736810375</v>
      </c>
      <c r="I105" s="2306" t="s">
        <v>934</v>
      </c>
      <c r="J105" s="3637">
        <v>64040.167561799884</v>
      </c>
      <c r="K105" s="3631">
        <v>1.92</v>
      </c>
      <c r="L105" s="3632">
        <v>2</v>
      </c>
      <c r="M105" s="2393">
        <v>245914.24343731155</v>
      </c>
      <c r="O105" s="2306" t="s">
        <v>934</v>
      </c>
      <c r="P105" s="3637">
        <v>64040.167561799884</v>
      </c>
      <c r="Q105" s="3631">
        <v>10.307368421052633</v>
      </c>
      <c r="R105" s="3632">
        <v>2</v>
      </c>
      <c r="S105" s="2393">
        <v>1320171.2016108306</v>
      </c>
    </row>
    <row r="106" spans="3:19" x14ac:dyDescent="0.3">
      <c r="C106" s="2306" t="s">
        <v>935</v>
      </c>
      <c r="D106" s="3637">
        <v>56298.72089551598</v>
      </c>
      <c r="E106" s="3631">
        <v>3.84</v>
      </c>
      <c r="F106" s="3632">
        <v>1</v>
      </c>
      <c r="G106" s="2393">
        <v>216187.08823878135</v>
      </c>
      <c r="I106" s="2306" t="s">
        <v>935</v>
      </c>
      <c r="J106" s="3637">
        <v>56298.72089551598</v>
      </c>
      <c r="K106" s="3631">
        <v>2.88</v>
      </c>
      <c r="L106" s="3632">
        <v>1</v>
      </c>
      <c r="M106" s="2393">
        <v>162140.31617908602</v>
      </c>
      <c r="O106" s="2306" t="s">
        <v>935</v>
      </c>
      <c r="P106" s="3637">
        <v>56298.72089551598</v>
      </c>
      <c r="Q106" s="3631">
        <v>8.0640000000000001</v>
      </c>
      <c r="R106" s="3632">
        <v>1</v>
      </c>
      <c r="S106" s="2393">
        <v>453992.8853014409</v>
      </c>
    </row>
    <row r="107" spans="3:19" x14ac:dyDescent="0.3">
      <c r="C107" s="2306" t="s">
        <v>2604</v>
      </c>
      <c r="D107" s="3637">
        <v>290020.70325447264</v>
      </c>
      <c r="E107" s="3631">
        <v>0.57599999999999996</v>
      </c>
      <c r="F107" s="3632">
        <v>1</v>
      </c>
      <c r="G107" s="2393">
        <v>167051.92507457623</v>
      </c>
      <c r="I107" s="2306" t="s">
        <v>2604</v>
      </c>
      <c r="J107" s="3637">
        <v>290020.70325447264</v>
      </c>
      <c r="K107" s="3631">
        <v>0.23039999999999999</v>
      </c>
      <c r="L107" s="3632">
        <v>1</v>
      </c>
      <c r="M107" s="2393">
        <v>66820.770029830499</v>
      </c>
      <c r="O107" s="2306" t="s">
        <v>2604</v>
      </c>
      <c r="P107" s="3637">
        <v>290020.70325447264</v>
      </c>
      <c r="Q107" s="3631">
        <v>1.1519999999999999</v>
      </c>
      <c r="R107" s="3632">
        <v>1</v>
      </c>
      <c r="S107" s="2393">
        <v>334103.85014915245</v>
      </c>
    </row>
    <row r="108" spans="3:19" x14ac:dyDescent="0.3">
      <c r="C108" s="2306" t="s">
        <v>2605</v>
      </c>
      <c r="D108" s="3637">
        <v>282139.34593835432</v>
      </c>
      <c r="E108" s="3631">
        <v>3.84</v>
      </c>
      <c r="F108" s="3632">
        <v>1</v>
      </c>
      <c r="G108" s="2393">
        <v>1083415.0884032806</v>
      </c>
      <c r="I108" s="2306" t="s">
        <v>2605</v>
      </c>
      <c r="J108" s="3637">
        <v>282139.34593835432</v>
      </c>
      <c r="K108" s="3631">
        <v>2.88</v>
      </c>
      <c r="L108" s="3632">
        <v>1</v>
      </c>
      <c r="M108" s="2393">
        <v>812561.31630246039</v>
      </c>
      <c r="O108" s="2306" t="s">
        <v>2605</v>
      </c>
      <c r="P108" s="3637">
        <v>282139.34593835432</v>
      </c>
      <c r="Q108" s="3631">
        <v>10.56</v>
      </c>
      <c r="R108" s="3632">
        <v>1</v>
      </c>
      <c r="S108" s="2393">
        <v>2979391.4931090218</v>
      </c>
    </row>
    <row r="109" spans="3:19" x14ac:dyDescent="0.3">
      <c r="C109" s="2370"/>
      <c r="D109" s="3638"/>
      <c r="E109" s="2477"/>
      <c r="F109" s="3632"/>
      <c r="G109" s="2393"/>
      <c r="I109" s="2370"/>
      <c r="J109" s="3638"/>
      <c r="K109" s="2477"/>
      <c r="L109" s="3632"/>
      <c r="M109" s="2393"/>
      <c r="O109" s="2370"/>
      <c r="P109" s="3638"/>
      <c r="Q109" s="2477"/>
      <c r="R109" s="3632"/>
      <c r="S109" s="2393"/>
    </row>
    <row r="110" spans="3:19" x14ac:dyDescent="0.3">
      <c r="C110" s="2370"/>
      <c r="D110" s="2366"/>
      <c r="E110" s="2366"/>
      <c r="F110" s="3634" t="s">
        <v>890</v>
      </c>
      <c r="G110" s="3635">
        <v>2560622.3310519848</v>
      </c>
      <c r="I110" s="2370"/>
      <c r="J110" s="2366"/>
      <c r="K110" s="2366"/>
      <c r="L110" s="3634" t="s">
        <v>890</v>
      </c>
      <c r="M110" s="3635">
        <v>1559355.3947355859</v>
      </c>
      <c r="O110" s="2370"/>
      <c r="P110" s="2366"/>
      <c r="Q110" s="2366"/>
      <c r="R110" s="3634" t="s">
        <v>890</v>
      </c>
      <c r="S110" s="3635">
        <v>6136327.6672936566</v>
      </c>
    </row>
    <row r="111" spans="3:19" ht="15.75" thickBot="1" x14ac:dyDescent="0.35">
      <c r="C111" s="2423"/>
      <c r="D111" s="2453"/>
      <c r="E111" s="3639" t="s">
        <v>900</v>
      </c>
      <c r="F111" s="3626"/>
      <c r="G111" s="3640">
        <v>5851939.7815157659</v>
      </c>
      <c r="I111" s="2423"/>
      <c r="J111" s="2453"/>
      <c r="K111" s="3639" t="s">
        <v>900</v>
      </c>
      <c r="L111" s="3626"/>
      <c r="M111" s="3640">
        <v>3079764.849847734</v>
      </c>
      <c r="O111" s="2423"/>
      <c r="P111" s="2453"/>
      <c r="Q111" s="3639" t="s">
        <v>900</v>
      </c>
      <c r="R111" s="3626"/>
      <c r="S111" s="3640">
        <v>9724170.9663681742</v>
      </c>
    </row>
    <row r="113" spans="3:7" ht="15.75" thickBot="1" x14ac:dyDescent="0.35"/>
    <row r="114" spans="3:7" x14ac:dyDescent="0.3">
      <c r="C114" s="2343"/>
      <c r="D114" s="2344"/>
      <c r="E114" s="2345" t="s">
        <v>875</v>
      </c>
      <c r="F114" s="2345"/>
      <c r="G114" s="3618"/>
    </row>
    <row r="115" spans="3:7" ht="15.75" thickBot="1" x14ac:dyDescent="0.35">
      <c r="C115" s="2109" t="s">
        <v>877</v>
      </c>
      <c r="D115" s="2110">
        <v>12</v>
      </c>
      <c r="E115" s="2366" t="s">
        <v>2905</v>
      </c>
      <c r="F115" s="2355"/>
      <c r="G115" s="3619"/>
    </row>
    <row r="116" spans="3:7" x14ac:dyDescent="0.3">
      <c r="C116" s="3620" t="s">
        <v>1729</v>
      </c>
      <c r="D116" s="3621"/>
      <c r="E116" s="3622"/>
      <c r="F116" s="3623" t="s">
        <v>881</v>
      </c>
      <c r="G116" s="3624" t="s">
        <v>883</v>
      </c>
    </row>
    <row r="117" spans="3:7" ht="15.75" thickBot="1" x14ac:dyDescent="0.35">
      <c r="C117" s="3625"/>
      <c r="D117" s="3626"/>
      <c r="E117" s="3627"/>
      <c r="F117" s="2366"/>
      <c r="G117" s="3628"/>
    </row>
    <row r="118" spans="3:7" x14ac:dyDescent="0.3">
      <c r="C118" s="2375" t="s">
        <v>882</v>
      </c>
      <c r="D118" s="2366"/>
      <c r="E118" s="2355"/>
      <c r="F118" s="2366"/>
      <c r="G118" s="3628"/>
    </row>
    <row r="119" spans="3:7" x14ac:dyDescent="0.3">
      <c r="C119" s="2377" t="s">
        <v>884</v>
      </c>
      <c r="D119" s="2378" t="s">
        <v>885</v>
      </c>
      <c r="E119" s="3629" t="s">
        <v>886</v>
      </c>
      <c r="F119" s="2378" t="s">
        <v>887</v>
      </c>
      <c r="G119" s="3630" t="s">
        <v>888</v>
      </c>
    </row>
    <row r="120" spans="3:7" x14ac:dyDescent="0.3">
      <c r="C120" s="2306" t="s">
        <v>1815</v>
      </c>
      <c r="D120" s="2137">
        <v>353695.13123622525</v>
      </c>
      <c r="E120" s="3631">
        <v>4.6079999999999997</v>
      </c>
      <c r="F120" s="3632">
        <v>1</v>
      </c>
      <c r="G120" s="2393">
        <v>1629827.1647365259</v>
      </c>
    </row>
    <row r="121" spans="3:7" x14ac:dyDescent="0.3">
      <c r="C121" s="2306" t="s">
        <v>1587</v>
      </c>
      <c r="D121" s="2137">
        <v>225909.19655379685</v>
      </c>
      <c r="E121" s="3631">
        <v>9.6000000000000014</v>
      </c>
      <c r="F121" s="3632">
        <v>1</v>
      </c>
      <c r="G121" s="2393">
        <v>2168728.2869164501</v>
      </c>
    </row>
    <row r="122" spans="3:7" x14ac:dyDescent="0.3">
      <c r="C122" s="2306" t="s">
        <v>932</v>
      </c>
      <c r="D122" s="2137">
        <v>4251.3637355331075</v>
      </c>
      <c r="E122" s="3631">
        <v>10</v>
      </c>
      <c r="F122" s="3632">
        <v>2</v>
      </c>
      <c r="G122" s="2393">
        <v>85027.274710662154</v>
      </c>
    </row>
    <row r="123" spans="3:7" x14ac:dyDescent="0.3">
      <c r="C123" s="2306"/>
      <c r="D123" s="2137"/>
      <c r="E123" s="2392"/>
      <c r="F123" s="3632"/>
      <c r="G123" s="2393"/>
    </row>
    <row r="124" spans="3:7" x14ac:dyDescent="0.3">
      <c r="C124" s="2370"/>
      <c r="D124" s="2366"/>
      <c r="E124" s="2366"/>
      <c r="F124" s="3634" t="s">
        <v>890</v>
      </c>
      <c r="G124" s="3635">
        <v>3883582.726363638</v>
      </c>
    </row>
    <row r="125" spans="3:7" x14ac:dyDescent="0.3">
      <c r="C125" s="2375" t="s">
        <v>891</v>
      </c>
      <c r="D125" s="2355"/>
      <c r="E125" s="2355"/>
      <c r="F125" s="2366"/>
      <c r="G125" s="3628"/>
    </row>
    <row r="126" spans="3:7" x14ac:dyDescent="0.3">
      <c r="C126" s="2377" t="s">
        <v>884</v>
      </c>
      <c r="D126" s="2378" t="s">
        <v>892</v>
      </c>
      <c r="E126" s="3629" t="s">
        <v>893</v>
      </c>
      <c r="F126" s="2378" t="s">
        <v>887</v>
      </c>
      <c r="G126" s="3630" t="s">
        <v>888</v>
      </c>
    </row>
    <row r="127" spans="3:7" x14ac:dyDescent="0.3">
      <c r="C127" s="2306"/>
      <c r="D127" s="2147"/>
      <c r="E127" s="3631"/>
      <c r="F127" s="3636"/>
      <c r="G127" s="2393"/>
    </row>
    <row r="128" spans="3:7" x14ac:dyDescent="0.3">
      <c r="C128" s="2306"/>
      <c r="D128" s="2147"/>
      <c r="E128" s="3631"/>
      <c r="F128" s="3636"/>
      <c r="G128" s="2393"/>
    </row>
    <row r="129" spans="3:7" x14ac:dyDescent="0.3">
      <c r="C129" s="2306"/>
      <c r="D129" s="2147"/>
      <c r="E129" s="3631"/>
      <c r="F129" s="3636"/>
      <c r="G129" s="2393"/>
    </row>
    <row r="130" spans="3:7" x14ac:dyDescent="0.3">
      <c r="C130" s="2370"/>
      <c r="D130" s="2366"/>
      <c r="E130" s="2366"/>
      <c r="F130" s="3634" t="s">
        <v>890</v>
      </c>
      <c r="G130" s="3635"/>
    </row>
    <row r="131" spans="3:7" x14ac:dyDescent="0.3">
      <c r="C131" s="2375" t="s">
        <v>898</v>
      </c>
      <c r="D131" s="2355"/>
      <c r="E131" s="2355"/>
      <c r="F131" s="2366"/>
      <c r="G131" s="3628"/>
    </row>
    <row r="132" spans="3:7" x14ac:dyDescent="0.3">
      <c r="C132" s="2377" t="s">
        <v>884</v>
      </c>
      <c r="D132" s="2378" t="s">
        <v>885</v>
      </c>
      <c r="E132" s="3629" t="s">
        <v>886</v>
      </c>
      <c r="F132" s="2378" t="s">
        <v>893</v>
      </c>
      <c r="G132" s="3630" t="s">
        <v>888</v>
      </c>
    </row>
    <row r="133" spans="3:7" x14ac:dyDescent="0.3">
      <c r="C133" s="2306" t="s">
        <v>1650</v>
      </c>
      <c r="D133" s="3637">
        <v>290020.70325447264</v>
      </c>
      <c r="E133" s="3631">
        <v>4.6079999999999997</v>
      </c>
      <c r="F133" s="3632">
        <v>1</v>
      </c>
      <c r="G133" s="2393">
        <v>1336415.4005966098</v>
      </c>
    </row>
    <row r="134" spans="3:7" x14ac:dyDescent="0.3">
      <c r="C134" s="2306" t="s">
        <v>923</v>
      </c>
      <c r="D134" s="3637">
        <v>64040.167561799884</v>
      </c>
      <c r="E134" s="3631">
        <v>6.9120000000000008</v>
      </c>
      <c r="F134" s="3632">
        <v>1</v>
      </c>
      <c r="G134" s="2393">
        <v>442645.63818716083</v>
      </c>
    </row>
    <row r="135" spans="3:7" x14ac:dyDescent="0.3">
      <c r="C135" s="2306" t="s">
        <v>934</v>
      </c>
      <c r="D135" s="3637">
        <v>64040.167561799884</v>
      </c>
      <c r="E135" s="3631">
        <v>9.7010526315789516</v>
      </c>
      <c r="F135" s="3632">
        <v>2</v>
      </c>
      <c r="G135" s="2393">
        <v>1242514.0721043115</v>
      </c>
    </row>
    <row r="136" spans="3:7" x14ac:dyDescent="0.3">
      <c r="C136" s="2306" t="s">
        <v>935</v>
      </c>
      <c r="D136" s="3637">
        <v>56298.72089551598</v>
      </c>
      <c r="E136" s="3631">
        <v>4.6079999999999997</v>
      </c>
      <c r="F136" s="3632">
        <v>1</v>
      </c>
      <c r="G136" s="2393">
        <v>259424.5058865376</v>
      </c>
    </row>
    <row r="137" spans="3:7" x14ac:dyDescent="0.3">
      <c r="C137" s="2306" t="s">
        <v>2604</v>
      </c>
      <c r="D137" s="3637">
        <v>290020.70325447264</v>
      </c>
      <c r="E137" s="3631">
        <v>2.0736000000000003</v>
      </c>
      <c r="F137" s="3632">
        <v>1</v>
      </c>
      <c r="G137" s="2393">
        <v>601386.93026847451</v>
      </c>
    </row>
    <row r="138" spans="3:7" x14ac:dyDescent="0.3">
      <c r="C138" s="2306" t="s">
        <v>2605</v>
      </c>
      <c r="D138" s="3637">
        <v>282139.34593835432</v>
      </c>
      <c r="E138" s="3631">
        <v>19.200000000000003</v>
      </c>
      <c r="F138" s="3632">
        <v>1</v>
      </c>
      <c r="G138" s="2393">
        <v>5417075.4420164041</v>
      </c>
    </row>
    <row r="139" spans="3:7" x14ac:dyDescent="0.3">
      <c r="C139" s="2370"/>
      <c r="D139" s="3638"/>
      <c r="E139" s="2477"/>
      <c r="F139" s="3632"/>
      <c r="G139" s="2393"/>
    </row>
    <row r="140" spans="3:7" x14ac:dyDescent="0.3">
      <c r="C140" s="2370"/>
      <c r="D140" s="2366"/>
      <c r="E140" s="2366"/>
      <c r="F140" s="3634" t="s">
        <v>890</v>
      </c>
      <c r="G140" s="3635">
        <v>9299461.9890594985</v>
      </c>
    </row>
    <row r="141" spans="3:7" ht="15.75" thickBot="1" x14ac:dyDescent="0.35">
      <c r="C141" s="2423"/>
      <c r="D141" s="2453"/>
      <c r="E141" s="3639" t="s">
        <v>900</v>
      </c>
      <c r="F141" s="3626"/>
      <c r="G141" s="3640">
        <v>13183044.715423137</v>
      </c>
    </row>
  </sheetData>
  <mergeCells count="9">
    <mergeCell ref="H42:H50"/>
    <mergeCell ref="D19:D20"/>
    <mergeCell ref="C19:C20"/>
    <mergeCell ref="G31:H31"/>
    <mergeCell ref="E31:F31"/>
    <mergeCell ref="G20:H20"/>
    <mergeCell ref="E20:F20"/>
    <mergeCell ref="G19:H19"/>
    <mergeCell ref="E19:F19"/>
  </mergeCells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4"/>
  <dimension ref="B2:CI55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42578125" style="2230"/>
    <col min="2" max="2" width="6.7109375" style="2230" customWidth="1"/>
    <col min="3" max="3" width="64.5703125" style="2230" customWidth="1"/>
    <col min="4" max="4" width="20.7109375" style="2230" customWidth="1"/>
    <col min="5" max="5" width="15.7109375" style="2230" bestFit="1" customWidth="1"/>
    <col min="6" max="6" width="15.85546875" style="2230" customWidth="1"/>
    <col min="7" max="7" width="16.85546875" style="2230" customWidth="1"/>
    <col min="8" max="8" width="17.7109375" style="2230" bestFit="1" customWidth="1"/>
    <col min="9" max="10" width="13.85546875" style="2230" bestFit="1" customWidth="1"/>
    <col min="11" max="16384" width="11.42578125" style="2230"/>
  </cols>
  <sheetData>
    <row r="2" spans="2:87" ht="18.75" x14ac:dyDescent="0.3">
      <c r="B2" s="549" t="s">
        <v>2804</v>
      </c>
    </row>
    <row r="3" spans="2:87" ht="18.75" x14ac:dyDescent="0.3">
      <c r="B3" s="549" t="s">
        <v>2831</v>
      </c>
    </row>
    <row r="4" spans="2:87" ht="18.75" x14ac:dyDescent="0.3">
      <c r="B4" s="549" t="s">
        <v>4310</v>
      </c>
    </row>
    <row r="5" spans="2:87" x14ac:dyDescent="0.3">
      <c r="B5" s="2322" t="s">
        <v>3372</v>
      </c>
    </row>
    <row r="6" spans="2:87" ht="18.75" x14ac:dyDescent="0.3">
      <c r="B6" s="549"/>
    </row>
    <row r="7" spans="2:87" ht="18.75" x14ac:dyDescent="0.3">
      <c r="B7" s="549"/>
    </row>
    <row r="9" spans="2:87" s="1342" customFormat="1" ht="25.5" x14ac:dyDescent="0.2">
      <c r="B9" s="3153" t="s">
        <v>3478</v>
      </c>
      <c r="C9" s="3153" t="s">
        <v>773</v>
      </c>
      <c r="D9" s="534" t="s">
        <v>1741</v>
      </c>
      <c r="E9" s="3153" t="s">
        <v>3362</v>
      </c>
      <c r="H9" s="3608"/>
      <c r="I9" s="3608"/>
      <c r="K9" s="3608"/>
      <c r="M9" s="3608"/>
      <c r="O9" s="3608"/>
      <c r="Q9" s="3608"/>
      <c r="S9" s="3608"/>
      <c r="U9" s="3608"/>
      <c r="W9" s="3608"/>
      <c r="Y9" s="3608"/>
      <c r="AA9" s="3608"/>
      <c r="AC9" s="3608"/>
      <c r="AE9" s="3608"/>
      <c r="AG9" s="3608"/>
      <c r="AI9" s="3608"/>
      <c r="AK9" s="3608"/>
      <c r="AM9" s="3608"/>
      <c r="AO9" s="3608"/>
      <c r="AQ9" s="3608"/>
      <c r="AS9" s="3608"/>
      <c r="AU9" s="3608"/>
      <c r="AW9" s="3608"/>
      <c r="AY9" s="3608"/>
      <c r="BA9" s="3608"/>
      <c r="BC9" s="3608"/>
      <c r="BE9" s="3608"/>
      <c r="BG9" s="3608"/>
      <c r="BI9" s="3608"/>
      <c r="BK9" s="3608"/>
      <c r="BM9" s="3608"/>
      <c r="BO9" s="3608"/>
      <c r="BP9" s="3608"/>
      <c r="BQ9" s="3608"/>
      <c r="BS9" s="3608"/>
      <c r="BU9" s="3608"/>
      <c r="BW9" s="3608"/>
      <c r="BY9" s="3608"/>
      <c r="CA9" s="3608"/>
      <c r="CC9" s="3608"/>
      <c r="CE9" s="3608"/>
      <c r="CG9" s="3608"/>
      <c r="CI9" s="3608"/>
    </row>
    <row r="10" spans="2:87" s="522" customFormat="1" x14ac:dyDescent="0.3">
      <c r="B10" s="538" t="s">
        <v>4257</v>
      </c>
      <c r="C10" s="2173" t="s">
        <v>4316</v>
      </c>
      <c r="D10" s="2147">
        <v>2</v>
      </c>
      <c r="E10" s="540">
        <v>104002146.46543986</v>
      </c>
      <c r="H10" s="524"/>
      <c r="I10" s="524"/>
      <c r="K10" s="524"/>
      <c r="M10" s="524"/>
      <c r="O10" s="524"/>
      <c r="Q10" s="524"/>
      <c r="S10" s="524"/>
      <c r="U10" s="524"/>
      <c r="W10" s="524"/>
      <c r="Y10" s="524"/>
      <c r="AA10" s="524"/>
      <c r="AC10" s="524"/>
      <c r="AE10" s="524"/>
      <c r="AG10" s="524"/>
      <c r="AI10" s="524"/>
      <c r="AK10" s="524"/>
      <c r="AM10" s="524"/>
      <c r="AO10" s="524"/>
      <c r="AQ10" s="524"/>
      <c r="AS10" s="524"/>
      <c r="AU10" s="524"/>
      <c r="AW10" s="524"/>
      <c r="AY10" s="524"/>
      <c r="BA10" s="524"/>
      <c r="BC10" s="524"/>
      <c r="BE10" s="524"/>
      <c r="BG10" s="524"/>
      <c r="BI10" s="524"/>
      <c r="BK10" s="524"/>
      <c r="BM10" s="524"/>
      <c r="BO10" s="524"/>
      <c r="BP10" s="524"/>
      <c r="BQ10" s="524"/>
      <c r="BS10" s="524"/>
      <c r="BU10" s="524"/>
      <c r="BW10" s="524"/>
      <c r="BY10" s="524"/>
      <c r="CA10" s="524"/>
      <c r="CC10" s="524"/>
      <c r="CE10" s="524"/>
      <c r="CG10" s="524"/>
      <c r="CI10" s="524"/>
    </row>
    <row r="11" spans="2:87" s="522" customFormat="1" x14ac:dyDescent="0.3">
      <c r="B11" s="538" t="s">
        <v>4260</v>
      </c>
      <c r="C11" s="2173" t="s">
        <v>4317</v>
      </c>
      <c r="D11" s="2147">
        <v>2</v>
      </c>
      <c r="E11" s="540">
        <v>104002146.46543986</v>
      </c>
      <c r="H11" s="524"/>
      <c r="I11" s="524"/>
      <c r="K11" s="524"/>
      <c r="M11" s="524"/>
      <c r="O11" s="524"/>
      <c r="Q11" s="524"/>
      <c r="S11" s="524"/>
      <c r="U11" s="524"/>
      <c r="W11" s="524"/>
      <c r="Y11" s="524"/>
      <c r="AA11" s="524"/>
      <c r="AC11" s="524"/>
      <c r="AE11" s="524"/>
      <c r="AG11" s="524"/>
      <c r="AI11" s="524"/>
      <c r="AK11" s="524"/>
      <c r="AM11" s="524"/>
      <c r="AO11" s="524"/>
      <c r="AQ11" s="524"/>
      <c r="AS11" s="524"/>
      <c r="AU11" s="524"/>
      <c r="AW11" s="524"/>
      <c r="AY11" s="524"/>
      <c r="BA11" s="524"/>
      <c r="BC11" s="524"/>
      <c r="BE11" s="524"/>
      <c r="BG11" s="524"/>
      <c r="BI11" s="524"/>
      <c r="BK11" s="524"/>
      <c r="BM11" s="524"/>
      <c r="BO11" s="524"/>
      <c r="BP11" s="524"/>
      <c r="BQ11" s="524"/>
      <c r="BS11" s="524"/>
      <c r="BU11" s="524"/>
      <c r="BW11" s="524"/>
      <c r="BY11" s="524"/>
      <c r="CA11" s="524"/>
      <c r="CC11" s="524"/>
      <c r="CE11" s="524"/>
      <c r="CG11" s="524"/>
      <c r="CI11" s="524"/>
    </row>
    <row r="12" spans="2:87" s="522" customFormat="1" x14ac:dyDescent="0.3">
      <c r="B12" s="3667"/>
      <c r="H12" s="524"/>
      <c r="I12" s="524"/>
      <c r="K12" s="524"/>
      <c r="M12" s="524"/>
      <c r="O12" s="524"/>
      <c r="Q12" s="524"/>
      <c r="S12" s="524"/>
      <c r="U12" s="524"/>
      <c r="W12" s="524"/>
      <c r="Y12" s="524"/>
      <c r="AA12" s="524"/>
      <c r="AC12" s="524"/>
      <c r="AE12" s="524"/>
      <c r="AG12" s="524"/>
      <c r="AI12" s="524"/>
      <c r="AK12" s="524"/>
      <c r="AM12" s="524"/>
      <c r="AO12" s="524"/>
      <c r="AQ12" s="524"/>
      <c r="AS12" s="524"/>
      <c r="AU12" s="524"/>
      <c r="AW12" s="524"/>
      <c r="AY12" s="524"/>
      <c r="BA12" s="524"/>
      <c r="BC12" s="524"/>
      <c r="BE12" s="524"/>
      <c r="BG12" s="524"/>
      <c r="BI12" s="524"/>
      <c r="BK12" s="524"/>
      <c r="BM12" s="524"/>
      <c r="BO12" s="524"/>
      <c r="BP12" s="524"/>
      <c r="BQ12" s="524"/>
      <c r="BS12" s="524"/>
      <c r="BU12" s="524"/>
      <c r="BW12" s="524"/>
      <c r="BY12" s="524"/>
      <c r="CA12" s="524"/>
      <c r="CC12" s="524"/>
      <c r="CE12" s="524"/>
      <c r="CG12" s="524"/>
      <c r="CI12" s="524"/>
    </row>
    <row r="13" spans="2:87" s="522" customFormat="1" x14ac:dyDescent="0.3">
      <c r="I13" s="3157"/>
      <c r="J13" s="3157"/>
    </row>
    <row r="14" spans="2:87" s="522" customFormat="1" x14ac:dyDescent="0.3"/>
    <row r="15" spans="2:87" s="2227" customFormat="1" ht="25.5" x14ac:dyDescent="0.25">
      <c r="B15" s="2094" t="s">
        <v>938</v>
      </c>
      <c r="C15" s="2094" t="s">
        <v>776</v>
      </c>
      <c r="D15" s="2094" t="s">
        <v>925</v>
      </c>
      <c r="E15" s="2226" t="s">
        <v>4338</v>
      </c>
      <c r="F15" s="2094" t="s">
        <v>976</v>
      </c>
      <c r="G15" s="2226" t="s">
        <v>3363</v>
      </c>
    </row>
    <row r="16" spans="2:87" x14ac:dyDescent="0.3">
      <c r="B16" s="2147">
        <v>2</v>
      </c>
      <c r="C16" s="743" t="s">
        <v>4311</v>
      </c>
      <c r="D16" s="3166">
        <v>42210659.294220686</v>
      </c>
      <c r="E16" s="3166">
        <v>0</v>
      </c>
      <c r="F16" s="3166">
        <v>61791487.171219163</v>
      </c>
      <c r="G16" s="2229">
        <v>104002146.46543986</v>
      </c>
    </row>
    <row r="20" spans="2:8" ht="15.75" thickBot="1" x14ac:dyDescent="0.35"/>
    <row r="21" spans="2:8" ht="16.5" customHeight="1" x14ac:dyDescent="0.3">
      <c r="B21" s="3763"/>
      <c r="C21" s="3764"/>
      <c r="D21" s="3764"/>
      <c r="E21" s="3764"/>
      <c r="F21" s="2958"/>
      <c r="G21" s="3076" t="s">
        <v>875</v>
      </c>
      <c r="H21" s="2958"/>
    </row>
    <row r="22" spans="2:8" ht="16.5" customHeight="1" thickBot="1" x14ac:dyDescent="0.35">
      <c r="B22" s="3765" t="s">
        <v>877</v>
      </c>
      <c r="C22" s="3766"/>
      <c r="D22" s="3766"/>
      <c r="E22" s="3766"/>
      <c r="F22" s="2517">
        <v>2</v>
      </c>
      <c r="G22" s="2354" t="s">
        <v>3366</v>
      </c>
      <c r="H22" s="3387"/>
    </row>
    <row r="23" spans="2:8" ht="16.5" customHeight="1" x14ac:dyDescent="0.3">
      <c r="B23" s="3601"/>
      <c r="C23" s="3602"/>
      <c r="D23" s="3602"/>
      <c r="E23" s="3602"/>
      <c r="F23" s="3603"/>
      <c r="G23" s="2958"/>
      <c r="H23" s="3360"/>
    </row>
    <row r="24" spans="2:8" ht="16.5" customHeight="1" thickBot="1" x14ac:dyDescent="0.35">
      <c r="B24" s="2523" t="s">
        <v>4319</v>
      </c>
      <c r="C24" s="3626" t="s">
        <v>4311</v>
      </c>
      <c r="D24" s="3604"/>
      <c r="E24" s="3604"/>
      <c r="F24" s="3604"/>
      <c r="G24" s="3605"/>
      <c r="H24" s="3606"/>
    </row>
    <row r="25" spans="2:8" ht="16.5" customHeight="1" thickBot="1" x14ac:dyDescent="0.35">
      <c r="B25" s="3178" t="s">
        <v>947</v>
      </c>
      <c r="C25" s="3458"/>
      <c r="D25" s="3459"/>
      <c r="E25" s="2532"/>
      <c r="F25" s="3459"/>
      <c r="G25" s="3460"/>
      <c r="H25" s="2534"/>
    </row>
    <row r="26" spans="2:8" ht="16.5" customHeight="1" thickTop="1" x14ac:dyDescent="0.3">
      <c r="B26" s="2583" t="s">
        <v>949</v>
      </c>
      <c r="C26" s="2535" t="s">
        <v>773</v>
      </c>
      <c r="D26" s="2536" t="s">
        <v>135</v>
      </c>
      <c r="E26" s="2537" t="s">
        <v>873</v>
      </c>
      <c r="F26" s="2536" t="s">
        <v>950</v>
      </c>
      <c r="G26" s="2537" t="s">
        <v>951</v>
      </c>
      <c r="H26" s="2529" t="s">
        <v>952</v>
      </c>
    </row>
    <row r="27" spans="2:8" x14ac:dyDescent="0.3">
      <c r="B27" s="2390">
        <v>1</v>
      </c>
      <c r="C27" s="3668" t="s">
        <v>932</v>
      </c>
      <c r="D27" s="2539" t="s">
        <v>921</v>
      </c>
      <c r="E27" s="2285">
        <v>6</v>
      </c>
      <c r="F27" s="2540">
        <v>4251.3637355331075</v>
      </c>
      <c r="G27" s="3669">
        <v>27</v>
      </c>
      <c r="H27" s="3670">
        <v>688720.9251563634</v>
      </c>
    </row>
    <row r="28" spans="2:8" x14ac:dyDescent="0.3">
      <c r="B28" s="2390">
        <v>2</v>
      </c>
      <c r="C28" s="3668" t="s">
        <v>954</v>
      </c>
      <c r="D28" s="2539" t="s">
        <v>921</v>
      </c>
      <c r="E28" s="2285">
        <v>3</v>
      </c>
      <c r="F28" s="2540">
        <v>57306.994189541183</v>
      </c>
      <c r="G28" s="3669">
        <v>3</v>
      </c>
      <c r="H28" s="3670">
        <v>515762.94770587067</v>
      </c>
    </row>
    <row r="29" spans="2:8" x14ac:dyDescent="0.3">
      <c r="B29" s="2390">
        <v>3</v>
      </c>
      <c r="C29" s="3668" t="s">
        <v>955</v>
      </c>
      <c r="D29" s="2539" t="s">
        <v>921</v>
      </c>
      <c r="E29" s="2285">
        <v>3</v>
      </c>
      <c r="F29" s="2540">
        <v>49100.321378481269</v>
      </c>
      <c r="G29" s="3669">
        <v>3</v>
      </c>
      <c r="H29" s="3670">
        <v>441902.89240633138</v>
      </c>
    </row>
    <row r="30" spans="2:8" x14ac:dyDescent="0.3">
      <c r="B30" s="2390">
        <v>4</v>
      </c>
      <c r="C30" s="3668" t="s">
        <v>953</v>
      </c>
      <c r="D30" s="2539" t="s">
        <v>921</v>
      </c>
      <c r="E30" s="2285">
        <v>12</v>
      </c>
      <c r="F30" s="2540">
        <v>26026.308555399723</v>
      </c>
      <c r="G30" s="3669">
        <v>36</v>
      </c>
      <c r="H30" s="3670">
        <v>11243365.29593268</v>
      </c>
    </row>
    <row r="31" spans="2:8" x14ac:dyDescent="0.3">
      <c r="B31" s="2390">
        <v>5</v>
      </c>
      <c r="C31" s="3668" t="s">
        <v>936</v>
      </c>
      <c r="D31" s="2539" t="s">
        <v>921</v>
      </c>
      <c r="E31" s="2285">
        <v>5</v>
      </c>
      <c r="F31" s="2540">
        <v>4513.8849929873777</v>
      </c>
      <c r="G31" s="3669">
        <v>30</v>
      </c>
      <c r="H31" s="3670">
        <v>677082.74894810654</v>
      </c>
    </row>
    <row r="32" spans="2:8" x14ac:dyDescent="0.3">
      <c r="B32" s="2390">
        <v>6</v>
      </c>
      <c r="C32" s="3668" t="s">
        <v>1592</v>
      </c>
      <c r="D32" s="2539" t="s">
        <v>921</v>
      </c>
      <c r="E32" s="2285">
        <v>2</v>
      </c>
      <c r="F32" s="2540">
        <v>483630.53496293334</v>
      </c>
      <c r="G32" s="3669">
        <v>15</v>
      </c>
      <c r="H32" s="3670">
        <v>14508916.048888</v>
      </c>
    </row>
    <row r="33" spans="2:8" x14ac:dyDescent="0.3">
      <c r="B33" s="2390">
        <v>7</v>
      </c>
      <c r="C33" s="3668" t="s">
        <v>774</v>
      </c>
      <c r="D33" s="2539" t="s">
        <v>921</v>
      </c>
      <c r="E33" s="2285">
        <v>2</v>
      </c>
      <c r="F33" s="2540">
        <v>182704.86876377481</v>
      </c>
      <c r="G33" s="3669">
        <v>15</v>
      </c>
      <c r="H33" s="3670">
        <v>5481146.0629132446</v>
      </c>
    </row>
    <row r="34" spans="2:8" ht="15.75" thickBot="1" x14ac:dyDescent="0.35">
      <c r="B34" s="2390">
        <v>8</v>
      </c>
      <c r="C34" s="3668" t="s">
        <v>1747</v>
      </c>
      <c r="D34" s="2539" t="s">
        <v>921</v>
      </c>
      <c r="E34" s="2285">
        <v>2</v>
      </c>
      <c r="F34" s="2540">
        <v>144229.3728711681</v>
      </c>
      <c r="G34" s="3669">
        <v>30</v>
      </c>
      <c r="H34" s="3670">
        <v>8653762.3722700868</v>
      </c>
    </row>
    <row r="35" spans="2:8" ht="16.5" thickTop="1" thickBot="1" x14ac:dyDescent="0.35">
      <c r="B35" s="3086"/>
      <c r="C35" s="2354"/>
      <c r="D35" s="3461"/>
      <c r="E35" s="1973"/>
      <c r="F35" s="3461"/>
      <c r="G35" s="2549" t="s">
        <v>956</v>
      </c>
      <c r="H35" s="3466">
        <v>42210659.294220686</v>
      </c>
    </row>
    <row r="36" spans="2:8" ht="16.5" thickTop="1" thickBot="1" x14ac:dyDescent="0.35">
      <c r="B36" s="3228" t="s">
        <v>957</v>
      </c>
      <c r="C36" s="3458"/>
      <c r="D36" s="3459"/>
      <c r="E36" s="2532"/>
      <c r="F36" s="3459"/>
      <c r="G36" s="3459"/>
      <c r="H36" s="3671"/>
    </row>
    <row r="37" spans="2:8" ht="15.75" thickTop="1" x14ac:dyDescent="0.3">
      <c r="B37" s="2555" t="s">
        <v>949</v>
      </c>
      <c r="C37" s="3464"/>
      <c r="D37" s="2557"/>
      <c r="E37" s="2558" t="s">
        <v>135</v>
      </c>
      <c r="F37" s="2557" t="s">
        <v>929</v>
      </c>
      <c r="G37" s="2558" t="s">
        <v>958</v>
      </c>
      <c r="H37" s="2560" t="s">
        <v>952</v>
      </c>
    </row>
    <row r="38" spans="2:8" x14ac:dyDescent="0.3">
      <c r="B38" s="3229"/>
      <c r="C38" s="3599"/>
      <c r="D38" s="3600"/>
      <c r="E38" s="2564"/>
      <c r="F38" s="2740"/>
      <c r="G38" s="2150"/>
      <c r="H38" s="3465"/>
    </row>
    <row r="39" spans="2:8" x14ac:dyDescent="0.3">
      <c r="B39" s="3229"/>
      <c r="C39" s="3599"/>
      <c r="D39" s="3600"/>
      <c r="E39" s="2564"/>
      <c r="F39" s="2740"/>
      <c r="G39" s="2150"/>
      <c r="H39" s="3465"/>
    </row>
    <row r="40" spans="2:8" ht="15.75" thickBot="1" x14ac:dyDescent="0.35">
      <c r="B40" s="3229"/>
      <c r="C40" s="3599"/>
      <c r="D40" s="3600"/>
      <c r="E40" s="2564"/>
      <c r="F40" s="2740"/>
      <c r="G40" s="2150"/>
      <c r="H40" s="3465"/>
    </row>
    <row r="41" spans="2:8" ht="16.5" thickTop="1" thickBot="1" x14ac:dyDescent="0.35">
      <c r="B41" s="3086"/>
      <c r="C41" s="2354"/>
      <c r="D41" s="3461"/>
      <c r="E41" s="1973"/>
      <c r="F41" s="3461"/>
      <c r="G41" s="2549" t="s">
        <v>956</v>
      </c>
      <c r="H41" s="3466">
        <v>0</v>
      </c>
    </row>
    <row r="42" spans="2:8" ht="16.5" thickTop="1" thickBot="1" x14ac:dyDescent="0.35">
      <c r="B42" s="3178" t="s">
        <v>3382</v>
      </c>
      <c r="C42" s="3458"/>
      <c r="D42" s="3459"/>
      <c r="E42" s="2532"/>
      <c r="F42" s="3459"/>
      <c r="G42" s="3458"/>
      <c r="H42" s="3463"/>
    </row>
    <row r="43" spans="2:8" ht="15.75" thickTop="1" x14ac:dyDescent="0.3">
      <c r="B43" s="2568" t="s">
        <v>949</v>
      </c>
      <c r="C43" s="2568" t="s">
        <v>960</v>
      </c>
      <c r="D43" s="2537" t="s">
        <v>873</v>
      </c>
      <c r="E43" s="2569" t="s">
        <v>961</v>
      </c>
      <c r="F43" s="2536" t="s">
        <v>314</v>
      </c>
      <c r="G43" s="2537" t="s">
        <v>951</v>
      </c>
      <c r="H43" s="2529" t="s">
        <v>962</v>
      </c>
    </row>
    <row r="44" spans="2:8" x14ac:dyDescent="0.3">
      <c r="B44" s="2571">
        <v>1</v>
      </c>
      <c r="C44" s="2572" t="s">
        <v>966</v>
      </c>
      <c r="D44" s="3607">
        <v>1</v>
      </c>
      <c r="E44" s="2573">
        <v>403671.20035076747</v>
      </c>
      <c r="F44" s="3672">
        <v>403671.20035076747</v>
      </c>
      <c r="G44" s="3669">
        <v>10.5</v>
      </c>
      <c r="H44" s="3670">
        <v>4238547.6036830582</v>
      </c>
    </row>
    <row r="45" spans="2:8" x14ac:dyDescent="0.3">
      <c r="B45" s="2571">
        <v>2</v>
      </c>
      <c r="C45" s="2572" t="s">
        <v>1650</v>
      </c>
      <c r="D45" s="3607">
        <v>1</v>
      </c>
      <c r="E45" s="2573">
        <v>290020.70325447264</v>
      </c>
      <c r="F45" s="3672">
        <v>290020.70325447264</v>
      </c>
      <c r="G45" s="3669">
        <v>30</v>
      </c>
      <c r="H45" s="3670">
        <v>8700621.0976341795</v>
      </c>
    </row>
    <row r="46" spans="2:8" x14ac:dyDescent="0.3">
      <c r="B46" s="2571">
        <v>3</v>
      </c>
      <c r="C46" s="2572" t="s">
        <v>969</v>
      </c>
      <c r="D46" s="3607">
        <v>2</v>
      </c>
      <c r="E46" s="2573">
        <v>93831.201492526641</v>
      </c>
      <c r="F46" s="3672">
        <v>187662.40298505328</v>
      </c>
      <c r="G46" s="3669">
        <v>30</v>
      </c>
      <c r="H46" s="3670">
        <v>5629872.0895515988</v>
      </c>
    </row>
    <row r="47" spans="2:8" x14ac:dyDescent="0.3">
      <c r="B47" s="2571">
        <v>4</v>
      </c>
      <c r="C47" s="2572" t="s">
        <v>970</v>
      </c>
      <c r="D47" s="3607">
        <v>2</v>
      </c>
      <c r="E47" s="2573">
        <v>261541.84908698621</v>
      </c>
      <c r="F47" s="3672">
        <v>523083.69817397243</v>
      </c>
      <c r="G47" s="3669">
        <v>30</v>
      </c>
      <c r="H47" s="3670">
        <v>15692510.945219172</v>
      </c>
    </row>
    <row r="48" spans="2:8" x14ac:dyDescent="0.3">
      <c r="B48" s="2571">
        <v>5</v>
      </c>
      <c r="C48" s="2572" t="s">
        <v>969</v>
      </c>
      <c r="D48" s="3607">
        <v>2</v>
      </c>
      <c r="E48" s="2573">
        <v>93831.201492526641</v>
      </c>
      <c r="F48" s="3672">
        <v>187662.40298505328</v>
      </c>
      <c r="G48" s="3669">
        <v>30</v>
      </c>
      <c r="H48" s="3670">
        <v>5629872.0895515988</v>
      </c>
    </row>
    <row r="49" spans="2:8" x14ac:dyDescent="0.3">
      <c r="B49" s="2571">
        <v>6</v>
      </c>
      <c r="C49" s="2572" t="s">
        <v>963</v>
      </c>
      <c r="D49" s="3607">
        <v>4</v>
      </c>
      <c r="E49" s="2573">
        <v>93831.201492526641</v>
      </c>
      <c r="F49" s="3672">
        <v>375324.80597010656</v>
      </c>
      <c r="G49" s="3669">
        <v>36</v>
      </c>
      <c r="H49" s="3670">
        <v>13511693.014923837</v>
      </c>
    </row>
    <row r="50" spans="2:8" x14ac:dyDescent="0.3">
      <c r="B50" s="2571">
        <v>7</v>
      </c>
      <c r="C50" s="2572" t="s">
        <v>924</v>
      </c>
      <c r="D50" s="3607">
        <v>1</v>
      </c>
      <c r="E50" s="2573">
        <v>112590.81880169069</v>
      </c>
      <c r="F50" s="3672">
        <v>112590.81880169069</v>
      </c>
      <c r="G50" s="3669">
        <v>21</v>
      </c>
      <c r="H50" s="3670">
        <v>2364407.1948355045</v>
      </c>
    </row>
    <row r="51" spans="2:8" x14ac:dyDescent="0.3">
      <c r="B51" s="2571">
        <v>8</v>
      </c>
      <c r="C51" s="2572" t="s">
        <v>1591</v>
      </c>
      <c r="D51" s="3607">
        <v>1</v>
      </c>
      <c r="E51" s="2573">
        <v>93831.201492526641</v>
      </c>
      <c r="F51" s="3672">
        <v>93831.201492526641</v>
      </c>
      <c r="G51" s="3669">
        <v>21</v>
      </c>
      <c r="H51" s="3670">
        <v>1970455.2313430596</v>
      </c>
    </row>
    <row r="52" spans="2:8" x14ac:dyDescent="0.3">
      <c r="B52" s="2571">
        <v>9</v>
      </c>
      <c r="C52" s="2572" t="s">
        <v>935</v>
      </c>
      <c r="D52" s="3607">
        <v>2</v>
      </c>
      <c r="E52" s="2573">
        <v>56298.72089551598</v>
      </c>
      <c r="F52" s="3672">
        <v>112597.44179103196</v>
      </c>
      <c r="G52" s="3669">
        <v>36</v>
      </c>
      <c r="H52" s="3670">
        <v>4053507.9044771506</v>
      </c>
    </row>
    <row r="53" spans="2:8" ht="15.75" thickBot="1" x14ac:dyDescent="0.35">
      <c r="B53" s="2571"/>
      <c r="C53" s="2572"/>
      <c r="D53" s="3607"/>
      <c r="E53" s="2573"/>
      <c r="F53" s="3672"/>
      <c r="G53" s="3673"/>
      <c r="H53" s="3670"/>
    </row>
    <row r="54" spans="2:8" ht="16.5" thickTop="1" thickBot="1" x14ac:dyDescent="0.35">
      <c r="B54" s="3230"/>
      <c r="C54" s="3458"/>
      <c r="D54" s="3459"/>
      <c r="E54" s="2532"/>
      <c r="F54" s="3459"/>
      <c r="G54" s="1172" t="s">
        <v>956</v>
      </c>
      <c r="H54" s="3466">
        <v>61791487.171219163</v>
      </c>
    </row>
    <row r="55" spans="2:8" ht="16.5" thickTop="1" thickBot="1" x14ac:dyDescent="0.35">
      <c r="B55" s="2960"/>
      <c r="C55" s="3476"/>
      <c r="D55" s="3477"/>
      <c r="E55" s="3478"/>
      <c r="F55" s="3479" t="s">
        <v>964</v>
      </c>
      <c r="G55" s="3479"/>
      <c r="H55" s="3469">
        <v>104002146.46543986</v>
      </c>
    </row>
  </sheetData>
  <mergeCells count="2">
    <mergeCell ref="B21:E21"/>
    <mergeCell ref="B22:E22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0000000}">
          <x14:formula1>
            <xm:f>'D:\INFORMACION_CREG\GRACIELA\PROYECTOS DE REGULACIÓN\GENERAL\Distribución\Distribución  2013-2018\Resolución Definitiva\finales\[UC R_015_2018 C.xlsx]SALARIOS'!#REF!</xm:f>
          </x14:formula1>
          <xm:sqref>AA13 U13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5"/>
  <dimension ref="B2:CI48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230"/>
    <col min="2" max="2" width="7.140625" style="2230" customWidth="1"/>
    <col min="3" max="3" width="54.85546875" style="2230" customWidth="1"/>
    <col min="4" max="4" width="16.7109375" style="2230" bestFit="1" customWidth="1"/>
    <col min="5" max="5" width="15.28515625" style="2230" bestFit="1" customWidth="1"/>
    <col min="6" max="6" width="16.140625" style="2230" customWidth="1"/>
    <col min="7" max="7" width="17.7109375" style="2230" customWidth="1"/>
    <col min="8" max="8" width="17.85546875" style="2230" bestFit="1" customWidth="1"/>
    <col min="9" max="16384" width="11.42578125" style="2230"/>
  </cols>
  <sheetData>
    <row r="2" spans="2:87" ht="18.75" x14ac:dyDescent="0.3">
      <c r="B2" s="549" t="s">
        <v>2804</v>
      </c>
    </row>
    <row r="3" spans="2:87" ht="18.75" x14ac:dyDescent="0.3">
      <c r="B3" s="549" t="s">
        <v>2831</v>
      </c>
    </row>
    <row r="4" spans="2:87" ht="18.75" x14ac:dyDescent="0.3">
      <c r="B4" s="549" t="s">
        <v>4312</v>
      </c>
    </row>
    <row r="5" spans="2:87" x14ac:dyDescent="0.3">
      <c r="B5" s="2322" t="s">
        <v>3372</v>
      </c>
    </row>
    <row r="10" spans="2:87" s="1342" customFormat="1" ht="25.5" x14ac:dyDescent="0.2">
      <c r="B10" s="3153" t="s">
        <v>775</v>
      </c>
      <c r="C10" s="3153" t="s">
        <v>773</v>
      </c>
      <c r="D10" s="534" t="s">
        <v>1741</v>
      </c>
      <c r="E10" s="3153" t="s">
        <v>3362</v>
      </c>
      <c r="H10" s="3608"/>
      <c r="I10" s="3608"/>
      <c r="K10" s="3608"/>
      <c r="M10" s="3608"/>
      <c r="O10" s="3608"/>
      <c r="Q10" s="3608"/>
      <c r="S10" s="3608"/>
      <c r="U10" s="3608"/>
      <c r="W10" s="3608"/>
      <c r="Y10" s="3608"/>
      <c r="AA10" s="3608"/>
      <c r="AC10" s="3608"/>
      <c r="AE10" s="3608"/>
      <c r="AG10" s="3608"/>
      <c r="AI10" s="3608"/>
      <c r="AK10" s="3608"/>
      <c r="AM10" s="3608"/>
      <c r="AO10" s="3608"/>
      <c r="AQ10" s="3608"/>
      <c r="AS10" s="3608"/>
      <c r="AU10" s="3608"/>
      <c r="AW10" s="3608"/>
      <c r="AY10" s="3608"/>
      <c r="BA10" s="3608"/>
      <c r="BC10" s="3608"/>
      <c r="BE10" s="3608"/>
      <c r="BG10" s="3608"/>
      <c r="BI10" s="3608"/>
      <c r="BK10" s="3608"/>
      <c r="BM10" s="3608"/>
      <c r="BO10" s="3608"/>
      <c r="BP10" s="3608"/>
      <c r="BQ10" s="3608"/>
      <c r="BS10" s="3608"/>
      <c r="BU10" s="3608"/>
      <c r="BW10" s="3608"/>
      <c r="BY10" s="3608"/>
      <c r="CA10" s="3608"/>
      <c r="CC10" s="3608"/>
      <c r="CE10" s="3608"/>
      <c r="CG10" s="3608"/>
      <c r="CI10" s="3608"/>
    </row>
    <row r="11" spans="2:87" s="522" customFormat="1" x14ac:dyDescent="0.3">
      <c r="B11" s="538" t="s">
        <v>4257</v>
      </c>
      <c r="C11" s="2173" t="s">
        <v>4316</v>
      </c>
      <c r="D11" s="2147">
        <v>2</v>
      </c>
      <c r="E11" s="540">
        <v>97591522.244301319</v>
      </c>
      <c r="H11" s="524"/>
      <c r="I11" s="524"/>
      <c r="K11" s="524"/>
      <c r="M11" s="524"/>
      <c r="O11" s="524"/>
      <c r="Q11" s="524"/>
      <c r="S11" s="524"/>
      <c r="U11" s="524"/>
      <c r="W11" s="524"/>
      <c r="Y11" s="524"/>
      <c r="AA11" s="524"/>
      <c r="AC11" s="524"/>
      <c r="AE11" s="524"/>
      <c r="AG11" s="524"/>
      <c r="AI11" s="524"/>
      <c r="AK11" s="524"/>
      <c r="AM11" s="524"/>
      <c r="AO11" s="524"/>
      <c r="AQ11" s="524"/>
      <c r="AS11" s="524"/>
      <c r="AU11" s="524"/>
      <c r="AW11" s="524"/>
      <c r="AY11" s="524"/>
      <c r="BA11" s="524"/>
      <c r="BC11" s="524"/>
      <c r="BE11" s="524"/>
      <c r="BG11" s="524"/>
      <c r="BI11" s="524"/>
      <c r="BK11" s="524"/>
      <c r="BM11" s="524"/>
      <c r="BO11" s="524"/>
      <c r="BP11" s="524"/>
      <c r="BQ11" s="524"/>
      <c r="BS11" s="524"/>
      <c r="BU11" s="524"/>
      <c r="BW11" s="524"/>
      <c r="BY11" s="524"/>
      <c r="CA11" s="524"/>
      <c r="CC11" s="524"/>
      <c r="CE11" s="524"/>
      <c r="CG11" s="524"/>
      <c r="CI11" s="524"/>
    </row>
    <row r="12" spans="2:87" s="522" customFormat="1" x14ac:dyDescent="0.3">
      <c r="B12" s="538" t="s">
        <v>4260</v>
      </c>
      <c r="C12" s="2173" t="s">
        <v>4317</v>
      </c>
      <c r="D12" s="2147">
        <v>2</v>
      </c>
      <c r="E12" s="540">
        <v>97591522.244301319</v>
      </c>
      <c r="H12" s="524"/>
      <c r="I12" s="524"/>
      <c r="K12" s="524"/>
      <c r="M12" s="524"/>
      <c r="O12" s="524"/>
      <c r="Q12" s="524"/>
      <c r="S12" s="524"/>
      <c r="U12" s="524"/>
      <c r="W12" s="524"/>
      <c r="Y12" s="524"/>
      <c r="AA12" s="524"/>
      <c r="AC12" s="524"/>
      <c r="AE12" s="524"/>
      <c r="AG12" s="524"/>
      <c r="AI12" s="524"/>
      <c r="AK12" s="524"/>
      <c r="AM12" s="524"/>
      <c r="AO12" s="524"/>
      <c r="AQ12" s="524"/>
      <c r="AS12" s="524"/>
      <c r="AU12" s="524"/>
      <c r="AW12" s="524"/>
      <c r="AY12" s="524"/>
      <c r="BA12" s="524"/>
      <c r="BC12" s="524"/>
      <c r="BE12" s="524"/>
      <c r="BG12" s="524"/>
      <c r="BI12" s="524"/>
      <c r="BK12" s="524"/>
      <c r="BM12" s="524"/>
      <c r="BO12" s="524"/>
      <c r="BP12" s="524"/>
      <c r="BQ12" s="524"/>
      <c r="BS12" s="524"/>
      <c r="BU12" s="524"/>
      <c r="BW12" s="524"/>
      <c r="BY12" s="524"/>
      <c r="CA12" s="524"/>
      <c r="CC12" s="524"/>
      <c r="CE12" s="524"/>
      <c r="CG12" s="524"/>
      <c r="CI12" s="524"/>
    </row>
    <row r="13" spans="2:87" s="522" customFormat="1" x14ac:dyDescent="0.3">
      <c r="B13" s="3667"/>
      <c r="H13" s="524"/>
      <c r="I13" s="524"/>
      <c r="K13" s="524"/>
      <c r="M13" s="524"/>
      <c r="O13" s="524"/>
      <c r="Q13" s="524"/>
      <c r="S13" s="524"/>
      <c r="U13" s="524"/>
      <c r="W13" s="524"/>
      <c r="Y13" s="524"/>
      <c r="AA13" s="524"/>
      <c r="AC13" s="524"/>
      <c r="AE13" s="524"/>
      <c r="AG13" s="524"/>
      <c r="AI13" s="524"/>
      <c r="AK13" s="524"/>
      <c r="AM13" s="524"/>
      <c r="AO13" s="524"/>
      <c r="AQ13" s="524"/>
      <c r="AS13" s="524"/>
      <c r="AU13" s="524"/>
      <c r="AW13" s="524"/>
      <c r="AY13" s="524"/>
      <c r="BA13" s="524"/>
      <c r="BC13" s="524"/>
      <c r="BE13" s="524"/>
      <c r="BG13" s="524"/>
      <c r="BI13" s="524"/>
      <c r="BK13" s="524"/>
      <c r="BM13" s="524"/>
      <c r="BO13" s="524"/>
      <c r="BP13" s="524"/>
      <c r="BQ13" s="524"/>
      <c r="BS13" s="524"/>
      <c r="BU13" s="524"/>
      <c r="BW13" s="524"/>
      <c r="BY13" s="524"/>
      <c r="CA13" s="524"/>
      <c r="CC13" s="524"/>
      <c r="CE13" s="524"/>
      <c r="CG13" s="524"/>
      <c r="CI13" s="524"/>
    </row>
    <row r="14" spans="2:87" s="522" customFormat="1" x14ac:dyDescent="0.3">
      <c r="I14" s="3157"/>
      <c r="J14" s="3157"/>
    </row>
    <row r="16" spans="2:87" s="2227" customFormat="1" ht="25.5" x14ac:dyDescent="0.25">
      <c r="B16" s="2094" t="s">
        <v>938</v>
      </c>
      <c r="C16" s="2094" t="s">
        <v>776</v>
      </c>
      <c r="D16" s="2094" t="s">
        <v>925</v>
      </c>
      <c r="E16" s="2226" t="s">
        <v>4338</v>
      </c>
      <c r="F16" s="2094" t="s">
        <v>976</v>
      </c>
      <c r="G16" s="2226" t="s">
        <v>3363</v>
      </c>
    </row>
    <row r="17" spans="2:8" x14ac:dyDescent="0.3">
      <c r="B17" s="2147">
        <v>2</v>
      </c>
      <c r="C17" s="743" t="s">
        <v>4313</v>
      </c>
      <c r="D17" s="3166">
        <v>26705799.784411944</v>
      </c>
      <c r="E17" s="3166">
        <v>0</v>
      </c>
      <c r="F17" s="3166">
        <v>70885722.459889367</v>
      </c>
      <c r="G17" s="2229">
        <v>97591522.244301319</v>
      </c>
    </row>
    <row r="18" spans="2:8" ht="15.75" thickBot="1" x14ac:dyDescent="0.35"/>
    <row r="19" spans="2:8" ht="15" customHeight="1" x14ac:dyDescent="0.3">
      <c r="B19" s="3763"/>
      <c r="C19" s="3764"/>
      <c r="D19" s="3764"/>
      <c r="E19" s="3764"/>
      <c r="F19" s="2958"/>
      <c r="G19" s="3076" t="s">
        <v>875</v>
      </c>
      <c r="H19" s="2958"/>
    </row>
    <row r="20" spans="2:8" ht="15.75" customHeight="1" thickBot="1" x14ac:dyDescent="0.35">
      <c r="B20" s="3765" t="s">
        <v>877</v>
      </c>
      <c r="C20" s="3766"/>
      <c r="D20" s="3766"/>
      <c r="E20" s="3766"/>
      <c r="F20" s="2517">
        <v>2</v>
      </c>
      <c r="G20" s="2354" t="s">
        <v>3366</v>
      </c>
      <c r="H20" s="3387"/>
    </row>
    <row r="21" spans="2:8" x14ac:dyDescent="0.3">
      <c r="B21" s="2955" t="s">
        <v>880</v>
      </c>
      <c r="C21" s="3674" t="s">
        <v>4313</v>
      </c>
      <c r="D21" s="3675"/>
      <c r="E21" s="3676"/>
      <c r="F21" s="3676"/>
      <c r="G21" s="3677"/>
      <c r="H21" s="3678"/>
    </row>
    <row r="22" spans="2:8" ht="15.75" thickBot="1" x14ac:dyDescent="0.35">
      <c r="B22" s="2791"/>
      <c r="C22" s="2786"/>
      <c r="D22" s="3477"/>
      <c r="E22" s="3478"/>
      <c r="F22" s="3477"/>
      <c r="G22" s="3349"/>
      <c r="H22" s="2529"/>
    </row>
    <row r="23" spans="2:8" ht="15.75" thickBot="1" x14ac:dyDescent="0.35">
      <c r="B23" s="3178" t="s">
        <v>947</v>
      </c>
      <c r="C23" s="3458"/>
      <c r="D23" s="3459"/>
      <c r="E23" s="2532"/>
      <c r="F23" s="3459"/>
      <c r="G23" s="3460"/>
      <c r="H23" s="2534"/>
    </row>
    <row r="24" spans="2:8" ht="15.75" thickTop="1" x14ac:dyDescent="0.3">
      <c r="B24" s="2583" t="s">
        <v>949</v>
      </c>
      <c r="C24" s="2535" t="s">
        <v>773</v>
      </c>
      <c r="D24" s="2536" t="s">
        <v>135</v>
      </c>
      <c r="E24" s="2537" t="s">
        <v>873</v>
      </c>
      <c r="F24" s="2536" t="s">
        <v>950</v>
      </c>
      <c r="G24" s="2537" t="s">
        <v>951</v>
      </c>
      <c r="H24" s="2529" t="s">
        <v>952</v>
      </c>
    </row>
    <row r="25" spans="2:8" x14ac:dyDescent="0.3">
      <c r="B25" s="2390">
        <v>1</v>
      </c>
      <c r="C25" s="3668" t="s">
        <v>954</v>
      </c>
      <c r="D25" s="2539" t="s">
        <v>921</v>
      </c>
      <c r="E25" s="2739">
        <v>2</v>
      </c>
      <c r="F25" s="2540">
        <v>57306.994189541183</v>
      </c>
      <c r="G25" s="3669">
        <v>6</v>
      </c>
      <c r="H25" s="3206">
        <v>687683.93027449423</v>
      </c>
    </row>
    <row r="26" spans="2:8" x14ac:dyDescent="0.3">
      <c r="B26" s="2390">
        <v>2</v>
      </c>
      <c r="C26" s="3668" t="s">
        <v>955</v>
      </c>
      <c r="D26" s="2539" t="s">
        <v>921</v>
      </c>
      <c r="E26" s="2739">
        <v>2</v>
      </c>
      <c r="F26" s="2540">
        <v>49100.321378481269</v>
      </c>
      <c r="G26" s="3669">
        <v>6</v>
      </c>
      <c r="H26" s="3206">
        <v>589203.85654177517</v>
      </c>
    </row>
    <row r="27" spans="2:8" x14ac:dyDescent="0.3">
      <c r="B27" s="2390">
        <v>3</v>
      </c>
      <c r="C27" s="3668" t="s">
        <v>953</v>
      </c>
      <c r="D27" s="2539" t="s">
        <v>921</v>
      </c>
      <c r="E27" s="2739">
        <v>6</v>
      </c>
      <c r="F27" s="2540">
        <v>26026.308555399723</v>
      </c>
      <c r="G27" s="3669">
        <v>55</v>
      </c>
      <c r="H27" s="3206">
        <v>8588681.8232819084</v>
      </c>
    </row>
    <row r="28" spans="2:8" x14ac:dyDescent="0.3">
      <c r="B28" s="2390">
        <v>4</v>
      </c>
      <c r="C28" s="3668" t="s">
        <v>936</v>
      </c>
      <c r="D28" s="2539" t="s">
        <v>921</v>
      </c>
      <c r="E28" s="2285">
        <v>6</v>
      </c>
      <c r="F28" s="2540">
        <v>4513.8849929873777</v>
      </c>
      <c r="G28" s="3669">
        <v>36</v>
      </c>
      <c r="H28" s="3206">
        <v>974999.1584852736</v>
      </c>
    </row>
    <row r="29" spans="2:8" ht="15.75" thickBot="1" x14ac:dyDescent="0.35">
      <c r="B29" s="2390">
        <v>5</v>
      </c>
      <c r="C29" s="3668" t="s">
        <v>1747</v>
      </c>
      <c r="D29" s="2539" t="s">
        <v>921</v>
      </c>
      <c r="E29" s="3207">
        <v>2</v>
      </c>
      <c r="F29" s="2540">
        <v>144229.3728711681</v>
      </c>
      <c r="G29" s="3669">
        <v>55</v>
      </c>
      <c r="H29" s="3206">
        <v>15865231.015828492</v>
      </c>
    </row>
    <row r="30" spans="2:8" ht="16.5" thickTop="1" thickBot="1" x14ac:dyDescent="0.35">
      <c r="B30" s="3086"/>
      <c r="C30" s="2354"/>
      <c r="D30" s="3461"/>
      <c r="E30" s="1973"/>
      <c r="F30" s="3461"/>
      <c r="G30" s="2549" t="s">
        <v>956</v>
      </c>
      <c r="H30" s="3462">
        <v>26705799.784411944</v>
      </c>
    </row>
    <row r="31" spans="2:8" ht="16.5" thickTop="1" thickBot="1" x14ac:dyDescent="0.35">
      <c r="B31" s="3228" t="s">
        <v>957</v>
      </c>
      <c r="C31" s="3458"/>
      <c r="D31" s="3459"/>
      <c r="E31" s="2532"/>
      <c r="F31" s="3459"/>
      <c r="G31" s="3458"/>
      <c r="H31" s="3463"/>
    </row>
    <row r="32" spans="2:8" ht="15.75" thickTop="1" x14ac:dyDescent="0.3">
      <c r="B32" s="2555" t="s">
        <v>949</v>
      </c>
      <c r="C32" s="3464"/>
      <c r="D32" s="2557"/>
      <c r="E32" s="2558" t="s">
        <v>135</v>
      </c>
      <c r="F32" s="2557" t="s">
        <v>929</v>
      </c>
      <c r="G32" s="2558" t="s">
        <v>958</v>
      </c>
      <c r="H32" s="2560" t="s">
        <v>952</v>
      </c>
    </row>
    <row r="33" spans="2:8" x14ac:dyDescent="0.3">
      <c r="B33" s="3229"/>
      <c r="C33" s="3599"/>
      <c r="D33" s="3600"/>
      <c r="E33" s="2564"/>
      <c r="F33" s="2740"/>
      <c r="G33" s="2150"/>
      <c r="H33" s="3465"/>
    </row>
    <row r="34" spans="2:8" x14ac:dyDescent="0.3">
      <c r="B34" s="3229"/>
      <c r="C34" s="3599"/>
      <c r="D34" s="3600"/>
      <c r="E34" s="2564"/>
      <c r="F34" s="2740"/>
      <c r="G34" s="2150"/>
      <c r="H34" s="3465"/>
    </row>
    <row r="35" spans="2:8" ht="15.75" thickBot="1" x14ac:dyDescent="0.35">
      <c r="B35" s="3229"/>
      <c r="C35" s="3599"/>
      <c r="D35" s="3600"/>
      <c r="E35" s="2564"/>
      <c r="F35" s="2740"/>
      <c r="G35" s="2150"/>
      <c r="H35" s="3465"/>
    </row>
    <row r="36" spans="2:8" ht="16.5" thickTop="1" thickBot="1" x14ac:dyDescent="0.35">
      <c r="B36" s="3086"/>
      <c r="C36" s="2354"/>
      <c r="D36" s="3461"/>
      <c r="E36" s="1973"/>
      <c r="F36" s="3461"/>
      <c r="G36" s="2549" t="s">
        <v>956</v>
      </c>
      <c r="H36" s="3466">
        <v>0</v>
      </c>
    </row>
    <row r="37" spans="2:8" ht="16.5" thickTop="1" thickBot="1" x14ac:dyDescent="0.35">
      <c r="B37" s="3178" t="s">
        <v>3382</v>
      </c>
      <c r="C37" s="3458"/>
      <c r="D37" s="3459"/>
      <c r="E37" s="2532"/>
      <c r="F37" s="3459"/>
      <c r="G37" s="3458"/>
      <c r="H37" s="3463"/>
    </row>
    <row r="38" spans="2:8" ht="15.75" thickTop="1" x14ac:dyDescent="0.3">
      <c r="B38" s="2568" t="s">
        <v>949</v>
      </c>
      <c r="C38" s="2537" t="s">
        <v>960</v>
      </c>
      <c r="D38" s="2537" t="s">
        <v>873</v>
      </c>
      <c r="E38" s="2537" t="s">
        <v>961</v>
      </c>
      <c r="F38" s="2537" t="s">
        <v>314</v>
      </c>
      <c r="G38" s="2537" t="s">
        <v>951</v>
      </c>
      <c r="H38" s="2529" t="s">
        <v>962</v>
      </c>
    </row>
    <row r="39" spans="2:8" x14ac:dyDescent="0.3">
      <c r="B39" s="2390">
        <v>1</v>
      </c>
      <c r="C39" s="2572" t="s">
        <v>966</v>
      </c>
      <c r="D39" s="2147">
        <v>1</v>
      </c>
      <c r="E39" s="2573">
        <v>403671.20035076747</v>
      </c>
      <c r="F39" s="1301">
        <v>403671.20035076747</v>
      </c>
      <c r="G39" s="3669">
        <v>20</v>
      </c>
      <c r="H39" s="3670">
        <v>8073424.0070153493</v>
      </c>
    </row>
    <row r="40" spans="2:8" x14ac:dyDescent="0.3">
      <c r="B40" s="2390">
        <v>2</v>
      </c>
      <c r="C40" s="2572" t="s">
        <v>1650</v>
      </c>
      <c r="D40" s="2147">
        <v>1</v>
      </c>
      <c r="E40" s="2573">
        <v>290020.70325447264</v>
      </c>
      <c r="F40" s="1301">
        <v>290020.70325447264</v>
      </c>
      <c r="G40" s="3669">
        <v>55</v>
      </c>
      <c r="H40" s="3670">
        <v>15951138.678995995</v>
      </c>
    </row>
    <row r="41" spans="2:8" x14ac:dyDescent="0.3">
      <c r="B41" s="2390">
        <v>3</v>
      </c>
      <c r="C41" s="2572" t="s">
        <v>970</v>
      </c>
      <c r="D41" s="2147">
        <v>1</v>
      </c>
      <c r="E41" s="2573">
        <v>261541.84908698621</v>
      </c>
      <c r="F41" s="1301">
        <v>261541.84908698621</v>
      </c>
      <c r="G41" s="3669">
        <v>55</v>
      </c>
      <c r="H41" s="3670">
        <v>14384801.699784242</v>
      </c>
    </row>
    <row r="42" spans="2:8" x14ac:dyDescent="0.3">
      <c r="B42" s="2390">
        <v>4</v>
      </c>
      <c r="C42" s="2572" t="s">
        <v>967</v>
      </c>
      <c r="D42" s="2147">
        <v>2</v>
      </c>
      <c r="E42" s="2573">
        <v>166435.72214626396</v>
      </c>
      <c r="F42" s="1301">
        <v>332871.44429252791</v>
      </c>
      <c r="G42" s="3669">
        <v>55</v>
      </c>
      <c r="H42" s="3670">
        <v>18307929.436089035</v>
      </c>
    </row>
    <row r="43" spans="2:8" x14ac:dyDescent="0.3">
      <c r="B43" s="2390">
        <v>5</v>
      </c>
      <c r="C43" s="2572" t="s">
        <v>935</v>
      </c>
      <c r="D43" s="2147">
        <v>2</v>
      </c>
      <c r="E43" s="2573">
        <v>56298.72089551598</v>
      </c>
      <c r="F43" s="1301">
        <v>112597.44179103196</v>
      </c>
      <c r="G43" s="3669">
        <v>55</v>
      </c>
      <c r="H43" s="3670">
        <v>6192859.2985067582</v>
      </c>
    </row>
    <row r="44" spans="2:8" x14ac:dyDescent="0.3">
      <c r="B44" s="2390">
        <v>6</v>
      </c>
      <c r="C44" s="2572" t="s">
        <v>2604</v>
      </c>
      <c r="D44" s="2150">
        <v>1</v>
      </c>
      <c r="E44" s="2573">
        <v>290020.70325447264</v>
      </c>
      <c r="F44" s="1301">
        <v>290020.70325447264</v>
      </c>
      <c r="G44" s="3669">
        <v>27.5</v>
      </c>
      <c r="H44" s="3670">
        <v>7975569.3394979974</v>
      </c>
    </row>
    <row r="45" spans="2:8" x14ac:dyDescent="0.3">
      <c r="B45" s="2571"/>
      <c r="C45" s="3679"/>
      <c r="D45" s="2147"/>
      <c r="E45" s="2573"/>
      <c r="F45" s="1301"/>
      <c r="G45" s="3680"/>
      <c r="H45" s="3670"/>
    </row>
    <row r="46" spans="2:8" ht="15.75" thickBot="1" x14ac:dyDescent="0.35">
      <c r="B46" s="2571"/>
      <c r="C46" s="2572"/>
      <c r="D46" s="2147"/>
      <c r="E46" s="2573"/>
      <c r="F46" s="1301"/>
      <c r="G46" s="3680"/>
      <c r="H46" s="3670"/>
    </row>
    <row r="47" spans="2:8" ht="16.5" thickTop="1" thickBot="1" x14ac:dyDescent="0.35">
      <c r="B47" s="3230"/>
      <c r="C47" s="3458"/>
      <c r="D47" s="3459"/>
      <c r="E47" s="2532"/>
      <c r="F47" s="3459"/>
      <c r="G47" s="1172" t="s">
        <v>956</v>
      </c>
      <c r="H47" s="3462">
        <v>70885722.459889367</v>
      </c>
    </row>
    <row r="48" spans="2:8" ht="16.5" thickTop="1" thickBot="1" x14ac:dyDescent="0.35">
      <c r="B48" s="2960"/>
      <c r="C48" s="3476"/>
      <c r="D48" s="3477"/>
      <c r="E48" s="3478"/>
      <c r="F48" s="3479" t="s">
        <v>964</v>
      </c>
      <c r="G48" s="3479"/>
      <c r="H48" s="3469">
        <v>97591522.244301319</v>
      </c>
    </row>
  </sheetData>
  <mergeCells count="2">
    <mergeCell ref="B19:E19"/>
    <mergeCell ref="B20:E20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'D:\INFORMACION_CREG\GRACIELA\PROYECTOS DE REGULACIÓN\GENERAL\Distribución\Distribución  2013-2018\Resolución Definitiva\finales\[UC R_015_2018 C.xlsx]SALARIOS'!#REF!</xm:f>
          </x14:formula1>
          <xm:sqref>AA14 U14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06"/>
  <dimension ref="B2:CI43"/>
  <sheetViews>
    <sheetView showGridLines="0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11.42578125" style="2230"/>
    <col min="2" max="2" width="6.7109375" style="2230" customWidth="1"/>
    <col min="3" max="3" width="68.28515625" style="2230" customWidth="1"/>
    <col min="4" max="4" width="16.7109375" style="2230" bestFit="1" customWidth="1"/>
    <col min="5" max="5" width="14.7109375" style="2230" customWidth="1"/>
    <col min="6" max="6" width="16.5703125" style="2230" bestFit="1" customWidth="1"/>
    <col min="7" max="7" width="19.42578125" style="2230" customWidth="1"/>
    <col min="8" max="8" width="17.85546875" style="2230" bestFit="1" customWidth="1"/>
    <col min="9" max="16384" width="11.42578125" style="2230"/>
  </cols>
  <sheetData>
    <row r="2" spans="2:87" ht="18.75" x14ac:dyDescent="0.3">
      <c r="B2" s="549" t="s">
        <v>2804</v>
      </c>
    </row>
    <row r="3" spans="2:87" ht="18.75" x14ac:dyDescent="0.3">
      <c r="B3" s="549" t="s">
        <v>2831</v>
      </c>
    </row>
    <row r="4" spans="2:87" ht="18.75" x14ac:dyDescent="0.3">
      <c r="B4" s="549" t="s">
        <v>4314</v>
      </c>
    </row>
    <row r="5" spans="2:87" x14ac:dyDescent="0.3">
      <c r="B5" s="2322" t="s">
        <v>3372</v>
      </c>
    </row>
    <row r="9" spans="2:87" s="1342" customFormat="1" ht="25.5" x14ac:dyDescent="0.2">
      <c r="B9" s="3153" t="s">
        <v>3478</v>
      </c>
      <c r="C9" s="3153" t="s">
        <v>773</v>
      </c>
      <c r="D9" s="534" t="s">
        <v>1741</v>
      </c>
      <c r="E9" s="3153" t="s">
        <v>3362</v>
      </c>
      <c r="H9" s="3608"/>
      <c r="I9" s="3608"/>
      <c r="K9" s="3608"/>
      <c r="M9" s="3608"/>
      <c r="O9" s="3608"/>
      <c r="Q9" s="3608"/>
      <c r="S9" s="3608"/>
      <c r="U9" s="3608"/>
      <c r="W9" s="3608"/>
      <c r="Y9" s="3608"/>
      <c r="AA9" s="3608"/>
      <c r="AC9" s="3608"/>
      <c r="AE9" s="3608"/>
      <c r="AG9" s="3608"/>
      <c r="AI9" s="3608"/>
      <c r="AK9" s="3608"/>
      <c r="AM9" s="3608"/>
      <c r="AO9" s="3608"/>
      <c r="AQ9" s="3608"/>
      <c r="AS9" s="3608"/>
      <c r="AU9" s="3608"/>
      <c r="AW9" s="3608"/>
      <c r="AY9" s="3608"/>
      <c r="BA9" s="3608"/>
      <c r="BC9" s="3608"/>
      <c r="BE9" s="3608"/>
      <c r="BG9" s="3608"/>
      <c r="BI9" s="3608"/>
      <c r="BK9" s="3608"/>
      <c r="BM9" s="3608"/>
      <c r="BO9" s="3608"/>
      <c r="BP9" s="3608"/>
      <c r="BQ9" s="3608"/>
      <c r="BS9" s="3608"/>
      <c r="BU9" s="3608"/>
      <c r="BW9" s="3608"/>
      <c r="BY9" s="3608"/>
      <c r="CA9" s="3608"/>
      <c r="CC9" s="3608"/>
      <c r="CE9" s="3608"/>
      <c r="CG9" s="3608"/>
      <c r="CI9" s="3608"/>
    </row>
    <row r="10" spans="2:87" s="522" customFormat="1" x14ac:dyDescent="0.3">
      <c r="B10" s="538" t="s">
        <v>4257</v>
      </c>
      <c r="C10" s="2173" t="s">
        <v>4316</v>
      </c>
      <c r="D10" s="2147">
        <v>2</v>
      </c>
      <c r="E10" s="540">
        <v>84755378.08828263</v>
      </c>
      <c r="H10" s="524"/>
      <c r="I10" s="524"/>
      <c r="K10" s="524"/>
      <c r="M10" s="524"/>
      <c r="O10" s="524"/>
      <c r="Q10" s="524"/>
      <c r="S10" s="524"/>
      <c r="U10" s="524"/>
      <c r="W10" s="524"/>
      <c r="Y10" s="524"/>
      <c r="AA10" s="524"/>
      <c r="AC10" s="524"/>
      <c r="AE10" s="524"/>
      <c r="AG10" s="524"/>
      <c r="AI10" s="524"/>
      <c r="AK10" s="524"/>
      <c r="AM10" s="524"/>
      <c r="AO10" s="524"/>
      <c r="AQ10" s="524"/>
      <c r="AS10" s="524"/>
      <c r="AU10" s="524"/>
      <c r="AW10" s="524"/>
      <c r="AY10" s="524"/>
      <c r="BA10" s="524"/>
      <c r="BC10" s="524"/>
      <c r="BE10" s="524"/>
      <c r="BG10" s="524"/>
      <c r="BI10" s="524"/>
      <c r="BK10" s="524"/>
      <c r="BM10" s="524"/>
      <c r="BO10" s="524"/>
      <c r="BP10" s="524"/>
      <c r="BQ10" s="524"/>
      <c r="BS10" s="524"/>
      <c r="BU10" s="524"/>
      <c r="BW10" s="524"/>
      <c r="BY10" s="524"/>
      <c r="CA10" s="524"/>
      <c r="CC10" s="524"/>
      <c r="CE10" s="524"/>
      <c r="CG10" s="524"/>
      <c r="CI10" s="524"/>
    </row>
    <row r="11" spans="2:87" s="522" customFormat="1" x14ac:dyDescent="0.3">
      <c r="B11" s="538" t="s">
        <v>4260</v>
      </c>
      <c r="C11" s="2173" t="s">
        <v>4317</v>
      </c>
      <c r="D11" s="2147">
        <v>2</v>
      </c>
      <c r="E11" s="540">
        <v>84755378.08828263</v>
      </c>
      <c r="H11" s="524"/>
      <c r="I11" s="524"/>
      <c r="K11" s="524"/>
      <c r="M11" s="524"/>
      <c r="O11" s="524"/>
      <c r="Q11" s="524"/>
      <c r="S11" s="524"/>
      <c r="U11" s="524"/>
      <c r="W11" s="524"/>
      <c r="Y11" s="524"/>
      <c r="AA11" s="524"/>
      <c r="AC11" s="524"/>
      <c r="AE11" s="524"/>
      <c r="AG11" s="524"/>
      <c r="AI11" s="524"/>
      <c r="AK11" s="524"/>
      <c r="AM11" s="524"/>
      <c r="AO11" s="524"/>
      <c r="AQ11" s="524"/>
      <c r="AS11" s="524"/>
      <c r="AU11" s="524"/>
      <c r="AW11" s="524"/>
      <c r="AY11" s="524"/>
      <c r="BA11" s="524"/>
      <c r="BC11" s="524"/>
      <c r="BE11" s="524"/>
      <c r="BG11" s="524"/>
      <c r="BI11" s="524"/>
      <c r="BK11" s="524"/>
      <c r="BM11" s="524"/>
      <c r="BO11" s="524"/>
      <c r="BP11" s="524"/>
      <c r="BQ11" s="524"/>
      <c r="BS11" s="524"/>
      <c r="BU11" s="524"/>
      <c r="BW11" s="524"/>
      <c r="BY11" s="524"/>
      <c r="CA11" s="524"/>
      <c r="CC11" s="524"/>
      <c r="CE11" s="524"/>
      <c r="CG11" s="524"/>
      <c r="CI11" s="524"/>
    </row>
    <row r="12" spans="2:87" s="522" customFormat="1" x14ac:dyDescent="0.3">
      <c r="B12" s="3667"/>
      <c r="H12" s="524"/>
      <c r="I12" s="524"/>
      <c r="K12" s="524"/>
      <c r="M12" s="524"/>
      <c r="O12" s="524"/>
      <c r="Q12" s="524"/>
      <c r="S12" s="524"/>
      <c r="U12" s="524"/>
      <c r="W12" s="524"/>
      <c r="Y12" s="524"/>
      <c r="AA12" s="524"/>
      <c r="AC12" s="524"/>
      <c r="AE12" s="524"/>
      <c r="AG12" s="524"/>
      <c r="AI12" s="524"/>
      <c r="AK12" s="524"/>
      <c r="AM12" s="524"/>
      <c r="AO12" s="524"/>
      <c r="AQ12" s="524"/>
      <c r="AS12" s="524"/>
      <c r="AU12" s="524"/>
      <c r="AW12" s="524"/>
      <c r="AY12" s="524"/>
      <c r="BA12" s="524"/>
      <c r="BC12" s="524"/>
      <c r="BE12" s="524"/>
      <c r="BG12" s="524"/>
      <c r="BI12" s="524"/>
      <c r="BK12" s="524"/>
      <c r="BM12" s="524"/>
      <c r="BO12" s="524"/>
      <c r="BP12" s="524"/>
      <c r="BQ12" s="524"/>
      <c r="BS12" s="524"/>
      <c r="BU12" s="524"/>
      <c r="BW12" s="524"/>
      <c r="BY12" s="524"/>
      <c r="CA12" s="524"/>
      <c r="CC12" s="524"/>
      <c r="CE12" s="524"/>
      <c r="CG12" s="524"/>
      <c r="CI12" s="524"/>
    </row>
    <row r="13" spans="2:87" s="522" customFormat="1" x14ac:dyDescent="0.3">
      <c r="I13" s="3157"/>
      <c r="J13" s="3157"/>
    </row>
    <row r="15" spans="2:87" s="2227" customFormat="1" ht="25.5" x14ac:dyDescent="0.25">
      <c r="B15" s="2094" t="s">
        <v>938</v>
      </c>
      <c r="C15" s="2094" t="s">
        <v>776</v>
      </c>
      <c r="D15" s="2094" t="s">
        <v>925</v>
      </c>
      <c r="E15" s="2226" t="s">
        <v>4338</v>
      </c>
      <c r="F15" s="2094" t="s">
        <v>976</v>
      </c>
      <c r="G15" s="2226" t="s">
        <v>3364</v>
      </c>
    </row>
    <row r="16" spans="2:87" x14ac:dyDescent="0.3">
      <c r="B16" s="2147">
        <v>2</v>
      </c>
      <c r="C16" s="743" t="s">
        <v>4315</v>
      </c>
      <c r="D16" s="3166">
        <v>33913669.260510936</v>
      </c>
      <c r="E16" s="3166">
        <v>0</v>
      </c>
      <c r="F16" s="3166">
        <v>50841708.827771693</v>
      </c>
      <c r="G16" s="2229">
        <v>84755378.08828263</v>
      </c>
    </row>
    <row r="17" spans="2:8" ht="16.5" customHeight="1" thickBot="1" x14ac:dyDescent="0.35"/>
    <row r="18" spans="2:8" ht="15" customHeight="1" x14ac:dyDescent="0.3">
      <c r="B18" s="3763"/>
      <c r="C18" s="3764"/>
      <c r="D18" s="3764"/>
      <c r="E18" s="3764"/>
      <c r="F18" s="2958"/>
      <c r="G18" s="3076" t="s">
        <v>875</v>
      </c>
      <c r="H18" s="2958"/>
    </row>
    <row r="19" spans="2:8" ht="15.75" customHeight="1" thickBot="1" x14ac:dyDescent="0.35">
      <c r="B19" s="3765" t="s">
        <v>877</v>
      </c>
      <c r="C19" s="3766"/>
      <c r="D19" s="3766"/>
      <c r="E19" s="3766"/>
      <c r="F19" s="2517">
        <v>2</v>
      </c>
      <c r="G19" s="2354" t="s">
        <v>3366</v>
      </c>
      <c r="H19" s="3387"/>
    </row>
    <row r="20" spans="2:8" x14ac:dyDescent="0.3">
      <c r="B20" s="2955" t="s">
        <v>880</v>
      </c>
      <c r="C20" s="3674" t="s">
        <v>4315</v>
      </c>
      <c r="D20" s="3675"/>
      <c r="E20" s="3676"/>
      <c r="F20" s="3676"/>
      <c r="G20" s="3677"/>
      <c r="H20" s="3678"/>
    </row>
    <row r="21" spans="2:8" ht="15.75" thickBot="1" x14ac:dyDescent="0.35">
      <c r="B21" s="2791"/>
      <c r="C21" s="2786"/>
      <c r="D21" s="3477"/>
      <c r="E21" s="3478"/>
      <c r="F21" s="3477"/>
      <c r="G21" s="3349"/>
      <c r="H21" s="2529"/>
    </row>
    <row r="22" spans="2:8" ht="15.75" thickBot="1" x14ac:dyDescent="0.35">
      <c r="B22" s="3178" t="s">
        <v>947</v>
      </c>
      <c r="C22" s="3458"/>
      <c r="D22" s="3459"/>
      <c r="E22" s="2532"/>
      <c r="F22" s="3459"/>
      <c r="G22" s="3460"/>
      <c r="H22" s="2534"/>
    </row>
    <row r="23" spans="2:8" ht="15.75" thickTop="1" x14ac:dyDescent="0.3">
      <c r="B23" s="2583" t="s">
        <v>949</v>
      </c>
      <c r="C23" s="2535" t="s">
        <v>773</v>
      </c>
      <c r="D23" s="2536" t="s">
        <v>135</v>
      </c>
      <c r="E23" s="2537" t="s">
        <v>873</v>
      </c>
      <c r="F23" s="2536" t="s">
        <v>950</v>
      </c>
      <c r="G23" s="2537" t="s">
        <v>951</v>
      </c>
      <c r="H23" s="2529" t="s">
        <v>952</v>
      </c>
    </row>
    <row r="24" spans="2:8" x14ac:dyDescent="0.3">
      <c r="B24" s="2390">
        <v>1</v>
      </c>
      <c r="C24" s="3668" t="s">
        <v>953</v>
      </c>
      <c r="D24" s="2539" t="s">
        <v>921</v>
      </c>
      <c r="E24" s="2285">
        <v>6</v>
      </c>
      <c r="F24" s="2540">
        <v>26026.308555399723</v>
      </c>
      <c r="G24" s="3669">
        <v>60</v>
      </c>
      <c r="H24" s="3206">
        <v>9369471.0799439009</v>
      </c>
    </row>
    <row r="25" spans="2:8" x14ac:dyDescent="0.3">
      <c r="B25" s="2390">
        <v>2</v>
      </c>
      <c r="C25" s="3668" t="s">
        <v>954</v>
      </c>
      <c r="D25" s="2539" t="s">
        <v>921</v>
      </c>
      <c r="E25" s="2285">
        <v>2</v>
      </c>
      <c r="F25" s="2540">
        <v>57306.994189541183</v>
      </c>
      <c r="G25" s="3669">
        <v>3</v>
      </c>
      <c r="H25" s="3206">
        <v>343841.96513724711</v>
      </c>
    </row>
    <row r="26" spans="2:8" x14ac:dyDescent="0.3">
      <c r="B26" s="2390">
        <v>3</v>
      </c>
      <c r="C26" s="3668" t="s">
        <v>955</v>
      </c>
      <c r="D26" s="2539" t="s">
        <v>921</v>
      </c>
      <c r="E26" s="2285">
        <v>2</v>
      </c>
      <c r="F26" s="2540">
        <v>49100.321378481269</v>
      </c>
      <c r="G26" s="3669">
        <v>3</v>
      </c>
      <c r="H26" s="3206">
        <v>294601.92827088758</v>
      </c>
    </row>
    <row r="27" spans="2:8" x14ac:dyDescent="0.3">
      <c r="B27" s="2390">
        <v>4</v>
      </c>
      <c r="C27" s="3668" t="s">
        <v>936</v>
      </c>
      <c r="D27" s="2539" t="s">
        <v>921</v>
      </c>
      <c r="E27" s="2285">
        <v>6</v>
      </c>
      <c r="F27" s="2540">
        <v>4513.8849929873777</v>
      </c>
      <c r="G27" s="3669">
        <v>60</v>
      </c>
      <c r="H27" s="3206">
        <v>1624998.5974754561</v>
      </c>
    </row>
    <row r="28" spans="2:8" ht="15.75" thickBot="1" x14ac:dyDescent="0.35">
      <c r="B28" s="2390">
        <v>5</v>
      </c>
      <c r="C28" s="3668" t="s">
        <v>971</v>
      </c>
      <c r="D28" s="2539" t="s">
        <v>921</v>
      </c>
      <c r="E28" s="2150">
        <v>6</v>
      </c>
      <c r="F28" s="2540">
        <v>61890.988026898463</v>
      </c>
      <c r="G28" s="3669">
        <v>60</v>
      </c>
      <c r="H28" s="3206">
        <v>22280755.689683445</v>
      </c>
    </row>
    <row r="29" spans="2:8" ht="16.5" thickTop="1" thickBot="1" x14ac:dyDescent="0.35">
      <c r="B29" s="3086"/>
      <c r="C29" s="2354"/>
      <c r="D29" s="3461"/>
      <c r="E29" s="1973"/>
      <c r="F29" s="3461"/>
      <c r="G29" s="2549" t="s">
        <v>956</v>
      </c>
      <c r="H29" s="3462">
        <v>33913669.260510936</v>
      </c>
    </row>
    <row r="30" spans="2:8" ht="16.5" thickTop="1" thickBot="1" x14ac:dyDescent="0.35">
      <c r="B30" s="3228" t="s">
        <v>957</v>
      </c>
      <c r="C30" s="3458"/>
      <c r="D30" s="3459"/>
      <c r="E30" s="2532"/>
      <c r="F30" s="3459"/>
      <c r="G30" s="3458"/>
      <c r="H30" s="3463"/>
    </row>
    <row r="31" spans="2:8" ht="15.75" thickTop="1" x14ac:dyDescent="0.3">
      <c r="B31" s="2555" t="s">
        <v>949</v>
      </c>
      <c r="C31" s="3464"/>
      <c r="D31" s="2557"/>
      <c r="E31" s="2558" t="s">
        <v>135</v>
      </c>
      <c r="F31" s="2557" t="s">
        <v>929</v>
      </c>
      <c r="G31" s="2558" t="s">
        <v>958</v>
      </c>
      <c r="H31" s="2560" t="s">
        <v>952</v>
      </c>
    </row>
    <row r="32" spans="2:8" x14ac:dyDescent="0.3">
      <c r="B32" s="3229"/>
      <c r="C32" s="3599"/>
      <c r="D32" s="3600"/>
      <c r="E32" s="2564"/>
      <c r="F32" s="2740"/>
      <c r="G32" s="2150"/>
      <c r="H32" s="3465"/>
    </row>
    <row r="33" spans="2:8" x14ac:dyDescent="0.3">
      <c r="B33" s="3229"/>
      <c r="C33" s="3599"/>
      <c r="D33" s="3600"/>
      <c r="E33" s="2564"/>
      <c r="F33" s="2740"/>
      <c r="G33" s="2150"/>
      <c r="H33" s="3465"/>
    </row>
    <row r="34" spans="2:8" ht="15.75" thickBot="1" x14ac:dyDescent="0.35">
      <c r="B34" s="3229"/>
      <c r="C34" s="3599"/>
      <c r="D34" s="3600"/>
      <c r="E34" s="2564"/>
      <c r="F34" s="2740"/>
      <c r="G34" s="2150"/>
      <c r="H34" s="3465"/>
    </row>
    <row r="35" spans="2:8" ht="16.5" thickTop="1" thickBot="1" x14ac:dyDescent="0.35">
      <c r="B35" s="3086"/>
      <c r="C35" s="2354"/>
      <c r="D35" s="3461"/>
      <c r="E35" s="1973"/>
      <c r="F35" s="3461"/>
      <c r="G35" s="2549" t="s">
        <v>956</v>
      </c>
      <c r="H35" s="3466">
        <v>0</v>
      </c>
    </row>
    <row r="36" spans="2:8" ht="16.5" thickTop="1" thickBot="1" x14ac:dyDescent="0.35">
      <c r="B36" s="3178" t="s">
        <v>3382</v>
      </c>
      <c r="C36" s="3458"/>
      <c r="D36" s="3459"/>
      <c r="E36" s="2532"/>
      <c r="F36" s="3459"/>
      <c r="G36" s="3458"/>
      <c r="H36" s="3463"/>
    </row>
    <row r="37" spans="2:8" ht="15.75" thickTop="1" x14ac:dyDescent="0.3">
      <c r="B37" s="2568" t="s">
        <v>949</v>
      </c>
      <c r="C37" s="2568" t="s">
        <v>960</v>
      </c>
      <c r="D37" s="2537" t="s">
        <v>873</v>
      </c>
      <c r="E37" s="2569" t="s">
        <v>961</v>
      </c>
      <c r="F37" s="2536" t="s">
        <v>314</v>
      </c>
      <c r="G37" s="2537" t="s">
        <v>951</v>
      </c>
      <c r="H37" s="2529" t="s">
        <v>962</v>
      </c>
    </row>
    <row r="38" spans="2:8" x14ac:dyDescent="0.3">
      <c r="B38" s="2571">
        <v>1</v>
      </c>
      <c r="C38" s="2572" t="s">
        <v>1651</v>
      </c>
      <c r="D38" s="3681">
        <v>1</v>
      </c>
      <c r="E38" s="2573">
        <v>403671.20035076747</v>
      </c>
      <c r="F38" s="3682">
        <v>403671.20035076747</v>
      </c>
      <c r="G38" s="3669">
        <v>30</v>
      </c>
      <c r="H38" s="3683">
        <v>12110136.010523025</v>
      </c>
    </row>
    <row r="39" spans="2:8" x14ac:dyDescent="0.3">
      <c r="B39" s="2571">
        <v>2</v>
      </c>
      <c r="C39" s="2572" t="s">
        <v>2696</v>
      </c>
      <c r="D39" s="3681">
        <v>2</v>
      </c>
      <c r="E39" s="2573">
        <v>176370.20615817781</v>
      </c>
      <c r="F39" s="3682">
        <v>352740.41231635562</v>
      </c>
      <c r="G39" s="3669">
        <v>30</v>
      </c>
      <c r="H39" s="3683">
        <v>10582212.369490668</v>
      </c>
    </row>
    <row r="40" spans="2:8" x14ac:dyDescent="0.3">
      <c r="B40" s="2571">
        <v>3</v>
      </c>
      <c r="C40" s="2572" t="s">
        <v>969</v>
      </c>
      <c r="D40" s="3681">
        <v>2</v>
      </c>
      <c r="E40" s="2573">
        <v>93831.201492526641</v>
      </c>
      <c r="F40" s="3682">
        <v>187662.40298505328</v>
      </c>
      <c r="G40" s="3669">
        <v>60</v>
      </c>
      <c r="H40" s="3683">
        <v>11259744.179103198</v>
      </c>
    </row>
    <row r="41" spans="2:8" ht="15.75" thickBot="1" x14ac:dyDescent="0.35">
      <c r="B41" s="2571">
        <v>4</v>
      </c>
      <c r="C41" s="2572" t="s">
        <v>972</v>
      </c>
      <c r="D41" s="3681">
        <v>3</v>
      </c>
      <c r="E41" s="2573">
        <v>93831.201492526641</v>
      </c>
      <c r="F41" s="3682">
        <v>281493.60447757994</v>
      </c>
      <c r="G41" s="3669">
        <v>60</v>
      </c>
      <c r="H41" s="3683">
        <v>16889616.268654797</v>
      </c>
    </row>
    <row r="42" spans="2:8" ht="16.5" thickTop="1" thickBot="1" x14ac:dyDescent="0.35">
      <c r="B42" s="3230"/>
      <c r="C42" s="3458"/>
      <c r="D42" s="3459"/>
      <c r="E42" s="2532"/>
      <c r="F42" s="3459"/>
      <c r="G42" s="1172" t="s">
        <v>956</v>
      </c>
      <c r="H42" s="3462">
        <v>50841708.827771693</v>
      </c>
    </row>
    <row r="43" spans="2:8" ht="16.5" thickTop="1" thickBot="1" x14ac:dyDescent="0.35">
      <c r="B43" s="2960"/>
      <c r="C43" s="3476"/>
      <c r="D43" s="3477"/>
      <c r="E43" s="3478"/>
      <c r="F43" s="3479" t="s">
        <v>964</v>
      </c>
      <c r="G43" s="3479"/>
      <c r="H43" s="3469">
        <v>84755378.08828263</v>
      </c>
    </row>
  </sheetData>
  <mergeCells count="2">
    <mergeCell ref="B18:E18"/>
    <mergeCell ref="B19:E19"/>
  </mergeCell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'D:\INFORMACION_CREG\GRACIELA\PROYECTOS DE REGULACIÓN\GENERAL\Distribución\Distribución  2013-2018\Resolución Definitiva\finales\[UC R_015_2018 C.xlsx]SALARIOS'!#REF!</xm:f>
          </x14:formula1>
          <xm:sqref>AA13 U13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6">
    <tabColor theme="5" tint="-0.249977111117893"/>
  </sheetPr>
  <dimension ref="A2:R30"/>
  <sheetViews>
    <sheetView showGridLines="0" topLeftCell="F1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3.5703125" style="456" customWidth="1"/>
    <col min="2" max="2" width="4.7109375" style="456" customWidth="1"/>
    <col min="3" max="3" width="7.7109375" style="456" hidden="1" customWidth="1"/>
    <col min="4" max="4" width="7.140625" style="456" customWidth="1"/>
    <col min="5" max="5" width="72.28515625" style="456" customWidth="1"/>
    <col min="6" max="6" width="15.140625" style="456" bestFit="1" customWidth="1"/>
    <col min="7" max="7" width="13.140625" style="457" bestFit="1" customWidth="1"/>
    <col min="8" max="8" width="13.140625" style="458" bestFit="1" customWidth="1"/>
    <col min="9" max="9" width="12.140625" style="458" bestFit="1" customWidth="1"/>
    <col min="10" max="10" width="16.140625" style="458" customWidth="1"/>
    <col min="11" max="11" width="16.7109375" style="458" customWidth="1"/>
    <col min="12" max="12" width="15.140625" style="457" bestFit="1" customWidth="1"/>
    <col min="13" max="13" width="12.85546875" style="457" customWidth="1"/>
    <col min="14" max="14" width="13.140625" style="456" bestFit="1" customWidth="1"/>
    <col min="15" max="15" width="17" style="456" bestFit="1" customWidth="1"/>
    <col min="16" max="16" width="13.85546875" style="456" bestFit="1" customWidth="1"/>
    <col min="17" max="17" width="13.5703125" style="456" bestFit="1" customWidth="1"/>
    <col min="18" max="18" width="11.5703125" style="456" bestFit="1" customWidth="1"/>
    <col min="19" max="19" width="16.140625" style="456" bestFit="1" customWidth="1"/>
    <col min="20" max="20" width="17.7109375" style="456" bestFit="1" customWidth="1"/>
    <col min="21" max="21" width="17.85546875" style="456" bestFit="1" customWidth="1"/>
    <col min="22" max="23" width="17.7109375" style="456" bestFit="1" customWidth="1"/>
    <col min="24" max="24" width="16.7109375" style="456" bestFit="1" customWidth="1"/>
    <col min="25" max="16384" width="11.42578125" style="456"/>
  </cols>
  <sheetData>
    <row r="2" spans="1:18" ht="18.75" x14ac:dyDescent="0.3">
      <c r="B2" s="459" t="s">
        <v>2804</v>
      </c>
    </row>
    <row r="3" spans="1:18" ht="18.75" x14ac:dyDescent="0.3">
      <c r="B3" s="459" t="s">
        <v>2831</v>
      </c>
    </row>
    <row r="4" spans="1:18" ht="18.75" x14ac:dyDescent="0.3">
      <c r="B4" s="459" t="s">
        <v>2832</v>
      </c>
    </row>
    <row r="5" spans="1:18" x14ac:dyDescent="0.3">
      <c r="B5" s="2322" t="s">
        <v>4320</v>
      </c>
      <c r="C5" s="3365"/>
    </row>
    <row r="6" spans="1:18" s="455" customFormat="1" ht="12.75" x14ac:dyDescent="0.25">
      <c r="G6" s="460"/>
      <c r="H6" s="461"/>
      <c r="I6" s="461"/>
      <c r="J6" s="461"/>
      <c r="K6" s="461"/>
      <c r="L6" s="460"/>
      <c r="M6" s="460"/>
    </row>
    <row r="7" spans="1:18" s="455" customFormat="1" ht="12.75" x14ac:dyDescent="0.25">
      <c r="G7" s="460"/>
      <c r="H7" s="461"/>
      <c r="I7" s="461"/>
      <c r="J7" s="461"/>
      <c r="K7" s="461"/>
      <c r="L7" s="460"/>
      <c r="M7" s="460"/>
    </row>
    <row r="8" spans="1:18" s="455" customFormat="1" ht="12.75" x14ac:dyDescent="0.25">
      <c r="G8" s="462"/>
      <c r="H8" s="461"/>
      <c r="I8" s="461"/>
      <c r="J8" s="461"/>
      <c r="K8" s="462"/>
      <c r="L8" s="462"/>
      <c r="M8" s="462"/>
    </row>
    <row r="9" spans="1:18" s="455" customFormat="1" ht="12.75" x14ac:dyDescent="0.25">
      <c r="G9" s="462"/>
      <c r="H9" s="462"/>
      <c r="I9" s="462"/>
      <c r="J9" s="462"/>
      <c r="K9" s="461"/>
      <c r="L9" s="460"/>
      <c r="M9" s="462"/>
      <c r="N9" s="463"/>
    </row>
    <row r="10" spans="1:18" s="464" customFormat="1" ht="33.75" x14ac:dyDescent="0.25">
      <c r="B10" s="514"/>
      <c r="C10" s="511" t="s">
        <v>1397</v>
      </c>
      <c r="D10" s="511" t="s">
        <v>775</v>
      </c>
      <c r="E10" s="1928" t="s">
        <v>773</v>
      </c>
      <c r="F10" s="512" t="s">
        <v>1015</v>
      </c>
      <c r="G10" s="513" t="s">
        <v>1016</v>
      </c>
      <c r="H10" s="513" t="s">
        <v>1017</v>
      </c>
      <c r="I10" s="513" t="s">
        <v>1018</v>
      </c>
      <c r="J10" s="513" t="s">
        <v>1019</v>
      </c>
      <c r="K10" s="513" t="s">
        <v>1020</v>
      </c>
      <c r="L10" s="510" t="s">
        <v>1322</v>
      </c>
      <c r="M10" s="510" t="s">
        <v>2478</v>
      </c>
      <c r="N10" s="510" t="s">
        <v>1022</v>
      </c>
      <c r="O10" s="510" t="s">
        <v>3365</v>
      </c>
    </row>
    <row r="11" spans="1:18" s="455" customFormat="1" ht="12.75" x14ac:dyDescent="0.25">
      <c r="A11" s="461"/>
      <c r="B11" s="515"/>
      <c r="C11" s="465" t="s">
        <v>1388</v>
      </c>
      <c r="D11" s="471" t="s">
        <v>2479</v>
      </c>
      <c r="E11" s="472" t="s">
        <v>3320</v>
      </c>
      <c r="F11" s="466">
        <v>571775460.84451592</v>
      </c>
      <c r="G11" s="466">
        <v>40154042.264505617</v>
      </c>
      <c r="H11" s="466">
        <v>42422728.053759381</v>
      </c>
      <c r="I11" s="466">
        <v>43772938.535121977</v>
      </c>
      <c r="J11" s="466">
        <v>48105711.497333482</v>
      </c>
      <c r="K11" s="466">
        <v>27339707.331953362</v>
      </c>
      <c r="L11" s="466">
        <v>773570588.52718985</v>
      </c>
      <c r="M11" s="466">
        <v>962114.22994666966</v>
      </c>
      <c r="N11" s="466">
        <v>20752406.883749858</v>
      </c>
      <c r="O11" s="467">
        <v>795285109.64088631</v>
      </c>
      <c r="P11" s="468"/>
      <c r="Q11" s="3722"/>
      <c r="R11" s="469"/>
    </row>
    <row r="12" spans="1:18" s="455" customFormat="1" ht="25.5" x14ac:dyDescent="0.25">
      <c r="B12" s="515"/>
      <c r="C12" s="465" t="s">
        <v>1389</v>
      </c>
      <c r="D12" s="471" t="s">
        <v>2480</v>
      </c>
      <c r="E12" s="472" t="s">
        <v>3321</v>
      </c>
      <c r="F12" s="466">
        <v>780469101.55870128</v>
      </c>
      <c r="G12" s="466">
        <v>89325534.057016224</v>
      </c>
      <c r="H12" s="466">
        <v>79142850.30436039</v>
      </c>
      <c r="I12" s="466">
        <v>43772938.535121977</v>
      </c>
      <c r="J12" s="466">
        <v>48105711.497333482</v>
      </c>
      <c r="K12" s="466">
        <v>27339707.331953362</v>
      </c>
      <c r="L12" s="466">
        <v>1068155843.2844869</v>
      </c>
      <c r="M12" s="466">
        <v>962114.22994666966</v>
      </c>
      <c r="N12" s="466">
        <v>28655180.281993732</v>
      </c>
      <c r="O12" s="467">
        <v>1097773137.7964272</v>
      </c>
      <c r="P12" s="468"/>
      <c r="Q12" s="469"/>
      <c r="R12" s="469"/>
    </row>
    <row r="13" spans="1:18" s="455" customFormat="1" ht="12.75" x14ac:dyDescent="0.25">
      <c r="B13" s="515"/>
      <c r="C13" s="470" t="s">
        <v>1390</v>
      </c>
      <c r="D13" s="471" t="s">
        <v>2481</v>
      </c>
      <c r="E13" s="472" t="s">
        <v>3322</v>
      </c>
      <c r="F13" s="466">
        <v>723586669.32785821</v>
      </c>
      <c r="G13" s="466">
        <v>79966672.085424095</v>
      </c>
      <c r="H13" s="466">
        <v>72090188.874111772</v>
      </c>
      <c r="I13" s="466">
        <v>43772938.535121977</v>
      </c>
      <c r="J13" s="466">
        <v>48105711.497333482</v>
      </c>
      <c r="K13" s="466">
        <v>27339707.331953362</v>
      </c>
      <c r="L13" s="466">
        <v>994861887.6518029</v>
      </c>
      <c r="M13" s="466">
        <v>962114.22994666966</v>
      </c>
      <c r="N13" s="466">
        <v>26688939.563994274</v>
      </c>
      <c r="O13" s="467">
        <v>1022512941.4457438</v>
      </c>
      <c r="P13" s="468"/>
      <c r="Q13" s="469"/>
      <c r="R13" s="469"/>
    </row>
    <row r="14" spans="1:18" s="455" customFormat="1" ht="25.5" x14ac:dyDescent="0.25">
      <c r="B14" s="515"/>
      <c r="C14" s="470" t="s">
        <v>1391</v>
      </c>
      <c r="D14" s="471" t="s">
        <v>2482</v>
      </c>
      <c r="E14" s="472" t="s">
        <v>3324</v>
      </c>
      <c r="F14" s="466">
        <v>922503999.53094149</v>
      </c>
      <c r="G14" s="466">
        <v>129138163.87793468</v>
      </c>
      <c r="H14" s="466">
        <v>108810311.1247128</v>
      </c>
      <c r="I14" s="466">
        <v>43772938.535121977</v>
      </c>
      <c r="J14" s="466">
        <v>48105711.497333482</v>
      </c>
      <c r="K14" s="466">
        <v>27339707.331953362</v>
      </c>
      <c r="L14" s="466">
        <v>1279670831.8979976</v>
      </c>
      <c r="M14" s="466">
        <v>962114.22994666966</v>
      </c>
      <c r="N14" s="466">
        <v>34329446.044962317</v>
      </c>
      <c r="O14" s="467">
        <v>1314962392.1729066</v>
      </c>
      <c r="P14" s="468"/>
      <c r="Q14" s="469"/>
      <c r="R14" s="469"/>
    </row>
    <row r="15" spans="1:18" s="455" customFormat="1" ht="12.75" x14ac:dyDescent="0.25">
      <c r="B15" s="515"/>
      <c r="C15" s="470" t="s">
        <v>1392</v>
      </c>
      <c r="D15" s="471" t="s">
        <v>2483</v>
      </c>
      <c r="E15" s="472" t="s">
        <v>3325</v>
      </c>
      <c r="F15" s="466">
        <v>921252131.71997905</v>
      </c>
      <c r="G15" s="466">
        <v>100221295.00025706</v>
      </c>
      <c r="H15" s="466">
        <v>96521700.474570796</v>
      </c>
      <c r="I15" s="466">
        <v>43772938.535121977</v>
      </c>
      <c r="J15" s="466">
        <v>48105711.497333482</v>
      </c>
      <c r="K15" s="466">
        <v>27339707.331953362</v>
      </c>
      <c r="L15" s="466">
        <v>1237213484.5592155</v>
      </c>
      <c r="M15" s="466">
        <v>962114.22994666966</v>
      </c>
      <c r="N15" s="466">
        <v>33190452.189396247</v>
      </c>
      <c r="O15" s="467">
        <v>1271366050.9785583</v>
      </c>
      <c r="P15" s="468"/>
      <c r="Q15" s="469"/>
      <c r="R15" s="469"/>
    </row>
    <row r="16" spans="1:18" s="455" customFormat="1" ht="12.75" x14ac:dyDescent="0.25">
      <c r="B16" s="515"/>
      <c r="C16" s="465" t="s">
        <v>1393</v>
      </c>
      <c r="D16" s="471" t="s">
        <v>3326</v>
      </c>
      <c r="E16" s="472" t="s">
        <v>3327</v>
      </c>
      <c r="F16" s="466">
        <v>3990372782.5648866</v>
      </c>
      <c r="G16" s="466">
        <v>109415969.85296075</v>
      </c>
      <c r="H16" s="466">
        <v>69692338.638830364</v>
      </c>
      <c r="I16" s="466">
        <v>70663730.307343319</v>
      </c>
      <c r="J16" s="466">
        <v>87444618.508586466</v>
      </c>
      <c r="K16" s="466">
        <v>40887096.656094208</v>
      </c>
      <c r="L16" s="466">
        <v>4368476536.5287018</v>
      </c>
      <c r="M16" s="466">
        <v>1748892.3701717295</v>
      </c>
      <c r="N16" s="466">
        <v>117192152.71712922</v>
      </c>
      <c r="O16" s="467">
        <v>4487417581.6160021</v>
      </c>
      <c r="P16" s="468"/>
      <c r="Q16" s="469"/>
      <c r="R16" s="469"/>
    </row>
    <row r="17" spans="7:13" s="455" customFormat="1" ht="12.75" x14ac:dyDescent="0.25">
      <c r="G17" s="460"/>
      <c r="H17" s="461"/>
      <c r="I17" s="461"/>
      <c r="J17" s="461"/>
      <c r="K17" s="461"/>
      <c r="L17" s="460"/>
      <c r="M17" s="460"/>
    </row>
    <row r="18" spans="7:13" s="455" customFormat="1" ht="12.75" x14ac:dyDescent="0.25">
      <c r="G18" s="460"/>
      <c r="H18" s="461"/>
      <c r="I18" s="461"/>
      <c r="J18" s="461"/>
      <c r="K18" s="461"/>
      <c r="L18" s="460"/>
      <c r="M18" s="460"/>
    </row>
    <row r="19" spans="7:13" s="455" customFormat="1" ht="12.75" x14ac:dyDescent="0.25">
      <c r="G19" s="460"/>
      <c r="H19" s="461"/>
      <c r="I19" s="461"/>
      <c r="J19" s="461"/>
      <c r="K19" s="461"/>
      <c r="L19" s="460"/>
      <c r="M19" s="460"/>
    </row>
    <row r="20" spans="7:13" s="455" customFormat="1" ht="12.75" x14ac:dyDescent="0.25">
      <c r="G20" s="460"/>
      <c r="H20" s="461"/>
      <c r="I20" s="461"/>
      <c r="J20" s="461"/>
      <c r="K20" s="461"/>
      <c r="L20" s="460"/>
      <c r="M20" s="460"/>
    </row>
    <row r="21" spans="7:13" s="455" customFormat="1" ht="12.75" x14ac:dyDescent="0.25">
      <c r="G21" s="460"/>
      <c r="H21" s="461"/>
      <c r="I21" s="461"/>
      <c r="J21" s="461"/>
      <c r="K21" s="461"/>
      <c r="L21" s="460"/>
      <c r="M21" s="460"/>
    </row>
    <row r="22" spans="7:13" s="455" customFormat="1" ht="12.75" x14ac:dyDescent="0.25">
      <c r="G22" s="460"/>
      <c r="H22" s="461"/>
      <c r="I22" s="461"/>
      <c r="J22" s="461"/>
      <c r="K22" s="461"/>
      <c r="L22" s="460"/>
      <c r="M22" s="460"/>
    </row>
    <row r="23" spans="7:13" s="455" customFormat="1" ht="12.75" x14ac:dyDescent="0.25">
      <c r="G23" s="460"/>
      <c r="H23" s="461"/>
      <c r="I23" s="461"/>
      <c r="J23" s="461"/>
      <c r="K23" s="461"/>
      <c r="L23" s="460"/>
      <c r="M23" s="460"/>
    </row>
    <row r="24" spans="7:13" s="455" customFormat="1" ht="12.75" x14ac:dyDescent="0.25">
      <c r="G24" s="460"/>
      <c r="H24" s="461"/>
      <c r="I24" s="461"/>
      <c r="J24" s="461"/>
      <c r="K24" s="461"/>
      <c r="L24" s="460"/>
      <c r="M24" s="460"/>
    </row>
    <row r="25" spans="7:13" s="455" customFormat="1" ht="12.75" x14ac:dyDescent="0.25">
      <c r="G25" s="460"/>
      <c r="H25" s="461"/>
      <c r="I25" s="461"/>
      <c r="J25" s="461"/>
      <c r="K25" s="461"/>
      <c r="L25" s="460"/>
      <c r="M25" s="460"/>
    </row>
    <row r="26" spans="7:13" s="455" customFormat="1" ht="12.75" x14ac:dyDescent="0.25">
      <c r="G26" s="460"/>
      <c r="H26" s="461"/>
      <c r="I26" s="461"/>
      <c r="J26" s="461"/>
      <c r="K26" s="461"/>
      <c r="L26" s="460"/>
      <c r="M26" s="460"/>
    </row>
    <row r="27" spans="7:13" s="455" customFormat="1" ht="12.75" x14ac:dyDescent="0.25">
      <c r="G27" s="460"/>
      <c r="H27" s="461"/>
      <c r="I27" s="461"/>
      <c r="J27" s="461"/>
      <c r="K27" s="461"/>
      <c r="L27" s="460"/>
      <c r="M27" s="460"/>
    </row>
    <row r="28" spans="7:13" s="455" customFormat="1" ht="12.75" x14ac:dyDescent="0.25">
      <c r="G28" s="460"/>
      <c r="H28" s="461"/>
      <c r="I28" s="461"/>
      <c r="J28" s="461"/>
      <c r="K28" s="461"/>
      <c r="L28" s="460"/>
      <c r="M28" s="460"/>
    </row>
    <row r="29" spans="7:13" s="455" customFormat="1" ht="12.75" x14ac:dyDescent="0.25">
      <c r="G29" s="460"/>
      <c r="H29" s="461"/>
      <c r="I29" s="461"/>
      <c r="J29" s="461"/>
      <c r="K29" s="461"/>
      <c r="L29" s="460"/>
      <c r="M29" s="460"/>
    </row>
    <row r="30" spans="7:13" s="455" customFormat="1" ht="12.75" x14ac:dyDescent="0.25">
      <c r="G30" s="460"/>
      <c r="H30" s="461"/>
      <c r="I30" s="461"/>
      <c r="J30" s="461"/>
      <c r="K30" s="461"/>
      <c r="L30" s="460"/>
      <c r="M30" s="460"/>
    </row>
  </sheetData>
  <hyperlinks>
    <hyperlink ref="F10" location="'DDP SE 5'!A1" display="DDP" xr:uid="{00000000-0004-0000-0C00-000000000000}"/>
    <hyperlink ref="G10" location="'ObCi SE 5'!A1" display="OBRA CIVIL" xr:uid="{00000000-0004-0000-0C00-000001000000}"/>
    <hyperlink ref="H10" location="'Montaje SE 5'!A1" display="MONTAJE" xr:uid="{00000000-0004-0000-0C00-000002000000}"/>
    <hyperlink ref="I10" location="'Ingenieria SE 5'!A1" display="INGENIERIA" xr:uid="{00000000-0004-0000-0C00-000003000000}"/>
    <hyperlink ref="J10" location="'Interv SE 5'!A1" display="INTERVENTORIA" xr:uid="{00000000-0004-0000-0C00-000004000000}"/>
    <hyperlink ref="K10" location="'ADMON SE 5'!A1" display="ADMINISTRACIÓN EJECUCIÓN" xr:uid="{00000000-0004-0000-0C00-000005000000}"/>
  </hyperlink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7"/>
  <dimension ref="A2:GV83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5703125" style="2067" bestFit="1" customWidth="1"/>
    <col min="2" max="2" width="6.140625" style="2067" customWidth="1"/>
    <col min="3" max="3" width="79.42578125" style="3450" customWidth="1"/>
    <col min="4" max="4" width="17.85546875" style="2067" bestFit="1" customWidth="1"/>
    <col min="5" max="5" width="14.140625" style="2067" customWidth="1"/>
    <col min="6" max="6" width="16" style="2067" customWidth="1"/>
    <col min="7" max="7" width="14.42578125" style="2067" customWidth="1"/>
    <col min="8" max="8" width="16.140625" style="2182" bestFit="1" customWidth="1"/>
    <col min="9" max="9" width="11.5703125" style="2067" customWidth="1"/>
    <col min="10" max="10" width="16" style="2182" customWidth="1"/>
    <col min="11" max="11" width="11.5703125" style="2067" customWidth="1"/>
    <col min="12" max="12" width="16.140625" style="2182" bestFit="1" customWidth="1"/>
    <col min="13" max="13" width="11.5703125" style="2067" customWidth="1"/>
    <col min="14" max="14" width="15.42578125" style="2182" customWidth="1"/>
    <col min="15" max="15" width="11.5703125" style="2067" customWidth="1"/>
    <col min="16" max="16" width="13.85546875" style="2182" customWidth="1"/>
    <col min="17" max="17" width="14.42578125" style="2067" customWidth="1"/>
    <col min="18" max="18" width="11.5703125" style="2067" customWidth="1"/>
    <col min="19" max="19" width="14.42578125" style="2067" customWidth="1"/>
    <col min="20" max="20" width="11.5703125" style="2067" customWidth="1"/>
    <col min="21" max="21" width="14.42578125" style="2067" customWidth="1"/>
    <col min="22" max="22" width="11.5703125" style="2067" customWidth="1"/>
    <col min="23" max="23" width="14.42578125" style="2067" customWidth="1"/>
    <col min="24" max="24" width="11.5703125" style="2067" customWidth="1"/>
    <col min="25" max="25" width="14.42578125" style="2067" customWidth="1"/>
    <col min="26" max="26" width="11.5703125" style="2067" customWidth="1"/>
    <col min="27" max="27" width="13.42578125" style="2067" bestFit="1" customWidth="1"/>
    <col min="28" max="28" width="11.5703125" style="2067" customWidth="1"/>
    <col min="29" max="29" width="13.42578125" style="2067" bestFit="1" customWidth="1"/>
    <col min="30" max="30" width="11.5703125" style="2067" customWidth="1"/>
    <col min="31" max="31" width="14.140625" style="2067" bestFit="1" customWidth="1"/>
    <col min="32" max="32" width="11.5703125" style="2067" customWidth="1"/>
    <col min="33" max="33" width="14.140625" style="2067" bestFit="1" customWidth="1"/>
    <col min="34" max="34" width="11.5703125" style="2067" customWidth="1"/>
    <col min="35" max="35" width="14.85546875" style="2067" bestFit="1" customWidth="1"/>
    <col min="36" max="36" width="19" style="2067" customWidth="1"/>
    <col min="37" max="37" width="11.5703125" style="2067" bestFit="1" customWidth="1"/>
    <col min="38" max="38" width="14.5703125" style="2067" bestFit="1" customWidth="1"/>
    <col min="39" max="41" width="11.5703125" style="2067" bestFit="1" customWidth="1"/>
    <col min="42" max="47" width="11.7109375" style="2067" bestFit="1" customWidth="1"/>
    <col min="48" max="49" width="11.5703125" style="2067" bestFit="1" customWidth="1"/>
    <col min="50" max="16384" width="11.42578125" style="2067"/>
  </cols>
  <sheetData>
    <row r="2" spans="1:204" ht="18.75" x14ac:dyDescent="0.3">
      <c r="B2" s="1021" t="s">
        <v>2804</v>
      </c>
    </row>
    <row r="3" spans="1:204" ht="18.75" x14ac:dyDescent="0.3">
      <c r="B3" s="1021" t="s">
        <v>2831</v>
      </c>
      <c r="F3" s="2182"/>
    </row>
    <row r="4" spans="1:204" ht="18.75" x14ac:dyDescent="0.3">
      <c r="B4" s="1021" t="s">
        <v>2833</v>
      </c>
    </row>
    <row r="5" spans="1:204" x14ac:dyDescent="0.3">
      <c r="B5" s="3485" t="s">
        <v>3372</v>
      </c>
      <c r="C5" s="3594"/>
      <c r="F5" s="2182"/>
    </row>
    <row r="7" spans="1:204" x14ac:dyDescent="0.3">
      <c r="F7" s="2182"/>
    </row>
    <row r="9" spans="1:204" s="2844" customFormat="1" ht="25.5" x14ac:dyDescent="0.2">
      <c r="A9" s="597"/>
      <c r="B9" s="1928" t="s">
        <v>3478</v>
      </c>
      <c r="C9" s="1928" t="s">
        <v>773</v>
      </c>
      <c r="D9" s="1928" t="s">
        <v>3358</v>
      </c>
      <c r="E9" s="597"/>
      <c r="G9" s="597"/>
      <c r="I9" s="597"/>
      <c r="K9" s="597"/>
      <c r="M9" s="597"/>
      <c r="O9" s="597"/>
      <c r="Q9" s="597"/>
      <c r="R9" s="597"/>
      <c r="S9" s="597"/>
      <c r="T9" s="597"/>
      <c r="U9" s="597"/>
      <c r="V9" s="597"/>
      <c r="W9" s="597"/>
      <c r="X9" s="597"/>
      <c r="Y9" s="597"/>
      <c r="Z9" s="597"/>
      <c r="AA9" s="597"/>
      <c r="AB9" s="597"/>
      <c r="AC9" s="597"/>
      <c r="AD9" s="597"/>
      <c r="AE9" s="597"/>
      <c r="AF9" s="597"/>
      <c r="AG9" s="597"/>
      <c r="AH9" s="597"/>
      <c r="AI9" s="597"/>
      <c r="AJ9" s="597"/>
      <c r="AK9" s="597"/>
      <c r="AL9" s="597"/>
      <c r="AM9" s="597"/>
      <c r="AN9" s="597"/>
      <c r="AO9" s="597"/>
      <c r="AP9" s="597"/>
      <c r="AQ9" s="597"/>
      <c r="AR9" s="597"/>
      <c r="AS9" s="597"/>
      <c r="AT9" s="597"/>
      <c r="AU9" s="597"/>
      <c r="AV9" s="597"/>
      <c r="AW9" s="597"/>
      <c r="AX9" s="597"/>
      <c r="AY9" s="597"/>
      <c r="AZ9" s="597"/>
      <c r="BA9" s="597"/>
      <c r="BB9" s="597"/>
      <c r="BC9" s="597"/>
      <c r="BD9" s="597"/>
      <c r="BE9" s="597"/>
      <c r="BF9" s="597"/>
      <c r="BG9" s="597"/>
      <c r="BH9" s="597"/>
      <c r="BI9" s="597"/>
      <c r="BJ9" s="597"/>
      <c r="BK9" s="597"/>
      <c r="BL9" s="597"/>
      <c r="BM9" s="597"/>
      <c r="BN9" s="597"/>
      <c r="BO9" s="597"/>
      <c r="BP9" s="597"/>
      <c r="BQ9" s="597"/>
      <c r="BR9" s="597"/>
      <c r="BS9" s="597"/>
      <c r="BT9" s="597"/>
      <c r="BU9" s="597"/>
      <c r="BV9" s="597"/>
      <c r="BW9" s="597"/>
      <c r="BX9" s="597"/>
      <c r="BY9" s="597"/>
      <c r="BZ9" s="597"/>
      <c r="CA9" s="597"/>
      <c r="CB9" s="597"/>
      <c r="CC9" s="597"/>
      <c r="CD9" s="597"/>
      <c r="CE9" s="597"/>
      <c r="CF9" s="597"/>
      <c r="CG9" s="597"/>
      <c r="CH9" s="597"/>
      <c r="CI9" s="597"/>
      <c r="CJ9" s="597"/>
      <c r="CK9" s="597"/>
      <c r="CL9" s="597"/>
      <c r="CM9" s="597"/>
      <c r="CN9" s="597"/>
      <c r="CO9" s="597"/>
      <c r="CP9" s="597"/>
      <c r="CQ9" s="597"/>
      <c r="CR9" s="597"/>
      <c r="CS9" s="597"/>
      <c r="CT9" s="597"/>
      <c r="CU9" s="597"/>
      <c r="CV9" s="597"/>
      <c r="CW9" s="597"/>
      <c r="CX9" s="597"/>
      <c r="CY9" s="597"/>
      <c r="CZ9" s="597"/>
      <c r="DA9" s="597"/>
      <c r="DB9" s="597"/>
      <c r="DC9" s="597"/>
      <c r="DD9" s="597"/>
      <c r="DE9" s="597"/>
      <c r="DF9" s="597"/>
      <c r="DG9" s="597"/>
      <c r="DH9" s="597"/>
      <c r="DI9" s="597"/>
      <c r="DJ9" s="597"/>
      <c r="DK9" s="597"/>
      <c r="DL9" s="597"/>
      <c r="DM9" s="597"/>
      <c r="DN9" s="597"/>
      <c r="DO9" s="597"/>
      <c r="DP9" s="597"/>
      <c r="DQ9" s="597"/>
      <c r="DR9" s="597"/>
      <c r="DS9" s="597"/>
      <c r="DT9" s="597"/>
      <c r="DU9" s="597"/>
      <c r="DV9" s="597"/>
      <c r="DW9" s="597"/>
      <c r="DX9" s="597"/>
      <c r="DY9" s="597"/>
      <c r="DZ9" s="597"/>
      <c r="EA9" s="597"/>
      <c r="EB9" s="597"/>
      <c r="EC9" s="597"/>
      <c r="ED9" s="597"/>
      <c r="EE9" s="597"/>
      <c r="EF9" s="597"/>
      <c r="EG9" s="597"/>
      <c r="EH9" s="597"/>
      <c r="EI9" s="597"/>
      <c r="EJ9" s="597"/>
      <c r="EK9" s="597"/>
      <c r="EL9" s="597"/>
      <c r="EM9" s="597"/>
      <c r="EN9" s="597"/>
      <c r="EO9" s="597"/>
      <c r="EP9" s="597"/>
      <c r="EQ9" s="597"/>
      <c r="ER9" s="597"/>
      <c r="ES9" s="597"/>
      <c r="ET9" s="597"/>
      <c r="EU9" s="597"/>
      <c r="EV9" s="597"/>
      <c r="EW9" s="597"/>
      <c r="EX9" s="597"/>
      <c r="EY9" s="597"/>
      <c r="EZ9" s="597"/>
      <c r="FA9" s="597"/>
      <c r="FB9" s="597"/>
      <c r="FC9" s="597"/>
      <c r="FD9" s="597"/>
      <c r="FE9" s="597"/>
      <c r="FF9" s="597"/>
      <c r="FG9" s="597"/>
      <c r="FH9" s="597"/>
      <c r="FI9" s="597"/>
      <c r="FJ9" s="597"/>
      <c r="FK9" s="597"/>
      <c r="FL9" s="597"/>
      <c r="FM9" s="597"/>
      <c r="FN9" s="597"/>
      <c r="FO9" s="597"/>
      <c r="FP9" s="597"/>
      <c r="FQ9" s="597"/>
      <c r="FR9" s="597"/>
      <c r="FS9" s="597"/>
      <c r="FT9" s="597"/>
      <c r="FU9" s="597"/>
      <c r="FV9" s="597"/>
      <c r="FW9" s="597"/>
      <c r="FX9" s="597"/>
      <c r="FY9" s="597"/>
      <c r="FZ9" s="597"/>
      <c r="GA9" s="597"/>
      <c r="GB9" s="597"/>
      <c r="GC9" s="597"/>
      <c r="GD9" s="597"/>
      <c r="GE9" s="597"/>
      <c r="GF9" s="597"/>
      <c r="GG9" s="597"/>
      <c r="GH9" s="597"/>
      <c r="GI9" s="597"/>
      <c r="GJ9" s="597"/>
      <c r="GK9" s="597"/>
      <c r="GL9" s="597"/>
      <c r="GM9" s="597"/>
      <c r="GN9" s="597"/>
      <c r="GO9" s="597"/>
      <c r="GP9" s="597"/>
      <c r="GQ9" s="597"/>
      <c r="GR9" s="597"/>
      <c r="GS9" s="597"/>
      <c r="GT9" s="597"/>
      <c r="GU9" s="597"/>
      <c r="GV9" s="597"/>
    </row>
    <row r="10" spans="1:204" s="2182" customFormat="1" x14ac:dyDescent="0.3">
      <c r="A10" s="2067"/>
      <c r="B10" s="474" t="s">
        <v>2479</v>
      </c>
      <c r="C10" s="472" t="s">
        <v>3320</v>
      </c>
      <c r="D10" s="540">
        <v>571775460.84451592</v>
      </c>
      <c r="E10" s="2177"/>
      <c r="F10" s="2067"/>
      <c r="G10" s="475"/>
      <c r="H10" s="2177"/>
      <c r="I10" s="1206"/>
      <c r="K10" s="2067"/>
      <c r="M10" s="2067"/>
      <c r="O10" s="2067"/>
      <c r="Q10" s="2067"/>
      <c r="R10" s="2067"/>
      <c r="S10" s="2067"/>
      <c r="T10" s="2067"/>
      <c r="U10" s="2067"/>
      <c r="V10" s="2067"/>
      <c r="W10" s="2067"/>
      <c r="X10" s="2067"/>
      <c r="Y10" s="2067"/>
      <c r="Z10" s="2067"/>
      <c r="AA10" s="2067"/>
      <c r="AB10" s="2067"/>
      <c r="AC10" s="2067"/>
      <c r="AD10" s="2067"/>
      <c r="AE10" s="2067"/>
      <c r="AF10" s="2067"/>
      <c r="AG10" s="2067"/>
      <c r="AH10" s="2067"/>
      <c r="AI10" s="2067"/>
      <c r="AJ10" s="2067"/>
      <c r="AK10" s="2067"/>
      <c r="AL10" s="2067"/>
      <c r="AM10" s="2067"/>
      <c r="AN10" s="2067"/>
      <c r="AO10" s="2067"/>
      <c r="AP10" s="2067"/>
      <c r="AQ10" s="2067"/>
      <c r="AR10" s="2067"/>
      <c r="AS10" s="2067"/>
      <c r="AT10" s="2067"/>
      <c r="AU10" s="2067"/>
      <c r="AV10" s="2067"/>
      <c r="AW10" s="2067"/>
      <c r="AX10" s="2067"/>
      <c r="AY10" s="2067"/>
      <c r="AZ10" s="2067"/>
      <c r="BA10" s="2067"/>
      <c r="BB10" s="2067"/>
      <c r="BC10" s="2067"/>
      <c r="BD10" s="2067"/>
      <c r="BE10" s="2067"/>
      <c r="BF10" s="2067"/>
      <c r="BG10" s="2067"/>
      <c r="BH10" s="2067"/>
      <c r="BI10" s="2067"/>
      <c r="BJ10" s="2067"/>
      <c r="BK10" s="2067"/>
      <c r="BL10" s="2067"/>
      <c r="BM10" s="2067"/>
      <c r="BN10" s="2067"/>
      <c r="BO10" s="2067"/>
      <c r="BP10" s="2067"/>
      <c r="BQ10" s="2067"/>
      <c r="BR10" s="2067"/>
      <c r="BS10" s="2067"/>
      <c r="BT10" s="2067"/>
      <c r="BU10" s="2067"/>
      <c r="BV10" s="2067"/>
      <c r="BW10" s="2067"/>
      <c r="BX10" s="2067"/>
      <c r="BY10" s="2067"/>
      <c r="BZ10" s="2067"/>
      <c r="CA10" s="2067"/>
      <c r="CB10" s="2067"/>
      <c r="CC10" s="2067"/>
      <c r="CD10" s="2067"/>
      <c r="CE10" s="2067"/>
      <c r="CF10" s="2067"/>
      <c r="CG10" s="2067"/>
      <c r="CH10" s="2067"/>
      <c r="CI10" s="2067"/>
      <c r="CJ10" s="2067"/>
      <c r="CK10" s="2067"/>
      <c r="CL10" s="2067"/>
      <c r="CM10" s="2067"/>
      <c r="CN10" s="2067"/>
      <c r="CO10" s="2067"/>
      <c r="CP10" s="2067"/>
      <c r="CQ10" s="2067"/>
      <c r="CR10" s="2067"/>
      <c r="CS10" s="2067"/>
      <c r="CT10" s="2067"/>
      <c r="CU10" s="2067"/>
      <c r="CV10" s="2067"/>
      <c r="CW10" s="2067"/>
      <c r="CX10" s="2067"/>
      <c r="CY10" s="2067"/>
      <c r="CZ10" s="2067"/>
      <c r="DA10" s="2067"/>
      <c r="DB10" s="2067"/>
      <c r="DC10" s="2067"/>
      <c r="DD10" s="2067"/>
      <c r="DE10" s="2067"/>
      <c r="DF10" s="2067"/>
      <c r="DG10" s="2067"/>
      <c r="DH10" s="2067"/>
      <c r="DI10" s="2067"/>
      <c r="DJ10" s="2067"/>
      <c r="DK10" s="2067"/>
      <c r="DL10" s="2067"/>
      <c r="DM10" s="2067"/>
      <c r="DN10" s="2067"/>
      <c r="DO10" s="2067"/>
      <c r="DP10" s="2067"/>
      <c r="DQ10" s="2067"/>
      <c r="DR10" s="2067"/>
      <c r="DS10" s="2067"/>
      <c r="DT10" s="2067"/>
      <c r="DU10" s="2067"/>
      <c r="DV10" s="2067"/>
      <c r="DW10" s="2067"/>
      <c r="DX10" s="2067"/>
      <c r="DY10" s="2067"/>
      <c r="DZ10" s="2067"/>
      <c r="EA10" s="2067"/>
      <c r="EB10" s="2067"/>
      <c r="EC10" s="2067"/>
      <c r="ED10" s="2067"/>
      <c r="EE10" s="2067"/>
      <c r="EF10" s="2067"/>
      <c r="EG10" s="2067"/>
      <c r="EH10" s="2067"/>
      <c r="EI10" s="2067"/>
      <c r="EJ10" s="2067"/>
      <c r="EK10" s="2067"/>
      <c r="EL10" s="2067"/>
      <c r="EM10" s="2067"/>
      <c r="EN10" s="2067"/>
      <c r="EO10" s="2067"/>
      <c r="EP10" s="2067"/>
      <c r="EQ10" s="2067"/>
      <c r="ER10" s="2067"/>
      <c r="ES10" s="2067"/>
      <c r="ET10" s="2067"/>
      <c r="EU10" s="2067"/>
      <c r="EV10" s="2067"/>
      <c r="EW10" s="2067"/>
      <c r="EX10" s="2067"/>
      <c r="EY10" s="2067"/>
      <c r="EZ10" s="2067"/>
      <c r="FA10" s="2067"/>
      <c r="FB10" s="2067"/>
      <c r="FC10" s="2067"/>
      <c r="FD10" s="2067"/>
      <c r="FE10" s="2067"/>
      <c r="FF10" s="2067"/>
      <c r="FG10" s="2067"/>
      <c r="FH10" s="2067"/>
      <c r="FI10" s="2067"/>
      <c r="FJ10" s="2067"/>
      <c r="FK10" s="2067"/>
      <c r="FL10" s="2067"/>
      <c r="FM10" s="2067"/>
      <c r="FN10" s="2067"/>
      <c r="FO10" s="2067"/>
      <c r="FP10" s="2067"/>
      <c r="FQ10" s="2067"/>
      <c r="FR10" s="2067"/>
      <c r="FS10" s="2067"/>
      <c r="FT10" s="2067"/>
      <c r="FU10" s="2067"/>
      <c r="FV10" s="2067"/>
      <c r="FW10" s="2067"/>
      <c r="FX10" s="2067"/>
      <c r="FY10" s="2067"/>
      <c r="FZ10" s="2067"/>
      <c r="GA10" s="2067"/>
      <c r="GB10" s="2067"/>
      <c r="GC10" s="2067"/>
      <c r="GD10" s="2067"/>
      <c r="GE10" s="2067"/>
      <c r="GF10" s="2067"/>
      <c r="GG10" s="2067"/>
      <c r="GH10" s="2067"/>
      <c r="GI10" s="2067"/>
      <c r="GJ10" s="2067"/>
      <c r="GK10" s="2067"/>
      <c r="GL10" s="2067"/>
      <c r="GM10" s="2067"/>
      <c r="GN10" s="2067"/>
      <c r="GO10" s="2067"/>
      <c r="GP10" s="2067"/>
      <c r="GQ10" s="2067"/>
      <c r="GR10" s="2067"/>
      <c r="GS10" s="2067"/>
      <c r="GT10" s="2067"/>
      <c r="GU10" s="2067"/>
      <c r="GV10" s="2067"/>
    </row>
    <row r="11" spans="1:204" s="2182" customFormat="1" x14ac:dyDescent="0.3">
      <c r="A11" s="2067"/>
      <c r="B11" s="474" t="s">
        <v>2480</v>
      </c>
      <c r="C11" s="472" t="s">
        <v>3321</v>
      </c>
      <c r="D11" s="540">
        <v>780469101.55870128</v>
      </c>
      <c r="E11" s="2177"/>
      <c r="G11" s="475"/>
      <c r="H11" s="2177"/>
      <c r="I11" s="1206"/>
      <c r="K11" s="2067"/>
      <c r="M11" s="2067"/>
      <c r="O11" s="2067"/>
      <c r="Q11" s="2067"/>
      <c r="R11" s="2067"/>
      <c r="S11" s="2067"/>
      <c r="T11" s="2067"/>
      <c r="U11" s="2067"/>
      <c r="V11" s="2067"/>
      <c r="W11" s="2067"/>
      <c r="X11" s="2067"/>
      <c r="Y11" s="2067"/>
      <c r="Z11" s="2067"/>
      <c r="AA11" s="2067"/>
      <c r="AB11" s="2067"/>
      <c r="AC11" s="2067"/>
      <c r="AD11" s="2067"/>
      <c r="AE11" s="2067"/>
      <c r="AF11" s="2067"/>
      <c r="AG11" s="2067"/>
      <c r="AH11" s="2067"/>
      <c r="AI11" s="2067"/>
      <c r="AJ11" s="2067"/>
      <c r="AK11" s="2067"/>
      <c r="AL11" s="2067"/>
      <c r="AM11" s="2067"/>
      <c r="AN11" s="2067"/>
      <c r="AO11" s="2067"/>
      <c r="AP11" s="2067"/>
      <c r="AQ11" s="2067"/>
      <c r="AR11" s="2067"/>
      <c r="AS11" s="2067"/>
      <c r="AT11" s="2067"/>
      <c r="AU11" s="2067"/>
      <c r="AV11" s="2067"/>
      <c r="AW11" s="2067"/>
      <c r="AX11" s="2067"/>
      <c r="AY11" s="2067"/>
      <c r="AZ11" s="2067"/>
      <c r="BA11" s="2067"/>
      <c r="BB11" s="2067"/>
      <c r="BC11" s="2067"/>
      <c r="BD11" s="2067"/>
      <c r="BE11" s="2067"/>
      <c r="BF11" s="2067"/>
      <c r="BG11" s="2067"/>
      <c r="BH11" s="2067"/>
      <c r="BI11" s="2067"/>
      <c r="BJ11" s="2067"/>
      <c r="BK11" s="2067"/>
      <c r="BL11" s="2067"/>
      <c r="BM11" s="2067"/>
      <c r="BN11" s="2067"/>
      <c r="BO11" s="2067"/>
      <c r="BP11" s="2067"/>
      <c r="BQ11" s="2067"/>
      <c r="BR11" s="2067"/>
      <c r="BS11" s="2067"/>
      <c r="BT11" s="2067"/>
      <c r="BU11" s="2067"/>
      <c r="BV11" s="2067"/>
      <c r="BW11" s="2067"/>
      <c r="BX11" s="2067"/>
      <c r="BY11" s="2067"/>
      <c r="BZ11" s="2067"/>
      <c r="CA11" s="2067"/>
      <c r="CB11" s="2067"/>
      <c r="CC11" s="2067"/>
      <c r="CD11" s="2067"/>
      <c r="CE11" s="2067"/>
      <c r="CF11" s="2067"/>
      <c r="CG11" s="2067"/>
      <c r="CH11" s="2067"/>
      <c r="CI11" s="2067"/>
      <c r="CJ11" s="2067"/>
      <c r="CK11" s="2067"/>
      <c r="CL11" s="2067"/>
      <c r="CM11" s="2067"/>
      <c r="CN11" s="2067"/>
      <c r="CO11" s="2067"/>
      <c r="CP11" s="2067"/>
      <c r="CQ11" s="2067"/>
      <c r="CR11" s="2067"/>
      <c r="CS11" s="2067"/>
      <c r="CT11" s="2067"/>
      <c r="CU11" s="2067"/>
      <c r="CV11" s="2067"/>
      <c r="CW11" s="2067"/>
      <c r="CX11" s="2067"/>
      <c r="CY11" s="2067"/>
      <c r="CZ11" s="2067"/>
      <c r="DA11" s="2067"/>
      <c r="DB11" s="2067"/>
      <c r="DC11" s="2067"/>
      <c r="DD11" s="2067"/>
      <c r="DE11" s="2067"/>
      <c r="DF11" s="2067"/>
      <c r="DG11" s="2067"/>
      <c r="DH11" s="2067"/>
      <c r="DI11" s="2067"/>
      <c r="DJ11" s="2067"/>
      <c r="DK11" s="2067"/>
      <c r="DL11" s="2067"/>
      <c r="DM11" s="2067"/>
      <c r="DN11" s="2067"/>
      <c r="DO11" s="2067"/>
      <c r="DP11" s="2067"/>
      <c r="DQ11" s="2067"/>
      <c r="DR11" s="2067"/>
      <c r="DS11" s="2067"/>
      <c r="DT11" s="2067"/>
      <c r="DU11" s="2067"/>
      <c r="DV11" s="2067"/>
      <c r="DW11" s="2067"/>
      <c r="DX11" s="2067"/>
      <c r="DY11" s="2067"/>
      <c r="DZ11" s="2067"/>
      <c r="EA11" s="2067"/>
      <c r="EB11" s="2067"/>
      <c r="EC11" s="2067"/>
      <c r="ED11" s="2067"/>
      <c r="EE11" s="2067"/>
      <c r="EF11" s="2067"/>
      <c r="EG11" s="2067"/>
      <c r="EH11" s="2067"/>
      <c r="EI11" s="2067"/>
      <c r="EJ11" s="2067"/>
      <c r="EK11" s="2067"/>
      <c r="EL11" s="2067"/>
      <c r="EM11" s="2067"/>
      <c r="EN11" s="2067"/>
      <c r="EO11" s="2067"/>
      <c r="EP11" s="2067"/>
      <c r="EQ11" s="2067"/>
      <c r="ER11" s="2067"/>
      <c r="ES11" s="2067"/>
      <c r="ET11" s="2067"/>
      <c r="EU11" s="2067"/>
      <c r="EV11" s="2067"/>
      <c r="EW11" s="2067"/>
      <c r="EX11" s="2067"/>
      <c r="EY11" s="2067"/>
      <c r="EZ11" s="2067"/>
      <c r="FA11" s="2067"/>
      <c r="FB11" s="2067"/>
      <c r="FC11" s="2067"/>
      <c r="FD11" s="2067"/>
      <c r="FE11" s="2067"/>
      <c r="FF11" s="2067"/>
      <c r="FG11" s="2067"/>
      <c r="FH11" s="2067"/>
      <c r="FI11" s="2067"/>
      <c r="FJ11" s="2067"/>
      <c r="FK11" s="2067"/>
      <c r="FL11" s="2067"/>
      <c r="FM11" s="2067"/>
      <c r="FN11" s="2067"/>
      <c r="FO11" s="2067"/>
      <c r="FP11" s="2067"/>
      <c r="FQ11" s="2067"/>
      <c r="FR11" s="2067"/>
      <c r="FS11" s="2067"/>
      <c r="FT11" s="2067"/>
      <c r="FU11" s="2067"/>
      <c r="FV11" s="2067"/>
      <c r="FW11" s="2067"/>
      <c r="FX11" s="2067"/>
      <c r="FY11" s="2067"/>
      <c r="FZ11" s="2067"/>
      <c r="GA11" s="2067"/>
      <c r="GB11" s="2067"/>
      <c r="GC11" s="2067"/>
      <c r="GD11" s="2067"/>
      <c r="GE11" s="2067"/>
      <c r="GF11" s="2067"/>
      <c r="GG11" s="2067"/>
      <c r="GH11" s="2067"/>
      <c r="GI11" s="2067"/>
      <c r="GJ11" s="2067"/>
      <c r="GK11" s="2067"/>
      <c r="GL11" s="2067"/>
      <c r="GM11" s="2067"/>
      <c r="GN11" s="2067"/>
      <c r="GO11" s="2067"/>
      <c r="GP11" s="2067"/>
      <c r="GQ11" s="2067"/>
      <c r="GR11" s="2067"/>
      <c r="GS11" s="2067"/>
      <c r="GT11" s="2067"/>
      <c r="GU11" s="2067"/>
      <c r="GV11" s="2067"/>
    </row>
    <row r="12" spans="1:204" s="2182" customFormat="1" x14ac:dyDescent="0.3">
      <c r="A12" s="2067"/>
      <c r="B12" s="474" t="s">
        <v>2481</v>
      </c>
      <c r="C12" s="472" t="s">
        <v>3322</v>
      </c>
      <c r="D12" s="540">
        <v>723586669.32785821</v>
      </c>
      <c r="E12" s="2177"/>
      <c r="F12" s="2067"/>
      <c r="G12" s="475"/>
      <c r="H12" s="2177"/>
      <c r="I12" s="1206"/>
      <c r="K12" s="2067"/>
      <c r="M12" s="2067"/>
      <c r="O12" s="2067"/>
      <c r="Q12" s="2067"/>
      <c r="R12" s="2067"/>
      <c r="S12" s="2067"/>
      <c r="T12" s="2067"/>
      <c r="U12" s="2067"/>
      <c r="V12" s="2067"/>
      <c r="W12" s="2067"/>
      <c r="X12" s="2067"/>
      <c r="Y12" s="2067"/>
      <c r="Z12" s="2067"/>
      <c r="AA12" s="2067"/>
      <c r="AB12" s="2067"/>
      <c r="AC12" s="2067"/>
      <c r="AD12" s="2067"/>
      <c r="AE12" s="2067"/>
      <c r="AF12" s="2067"/>
      <c r="AG12" s="2067"/>
      <c r="AH12" s="2067"/>
      <c r="AI12" s="2067"/>
      <c r="AJ12" s="2067"/>
      <c r="AK12" s="2067"/>
      <c r="AL12" s="2067"/>
      <c r="AM12" s="2067"/>
      <c r="AN12" s="2067"/>
      <c r="AO12" s="2067"/>
      <c r="AP12" s="2067"/>
      <c r="AQ12" s="2067"/>
      <c r="AR12" s="2067"/>
      <c r="AS12" s="2067"/>
      <c r="AT12" s="2067"/>
      <c r="AU12" s="2067"/>
      <c r="AV12" s="2067"/>
      <c r="AW12" s="2067"/>
      <c r="AX12" s="2067"/>
      <c r="AY12" s="2067"/>
      <c r="AZ12" s="2067"/>
      <c r="BA12" s="2067"/>
      <c r="BB12" s="2067"/>
      <c r="BC12" s="2067"/>
      <c r="BD12" s="2067"/>
      <c r="BE12" s="2067"/>
      <c r="BF12" s="2067"/>
      <c r="BG12" s="2067"/>
      <c r="BH12" s="2067"/>
      <c r="BI12" s="2067"/>
      <c r="BJ12" s="2067"/>
      <c r="BK12" s="2067"/>
      <c r="BL12" s="2067"/>
      <c r="BM12" s="2067"/>
      <c r="BN12" s="2067"/>
      <c r="BO12" s="2067"/>
      <c r="BP12" s="2067"/>
      <c r="BQ12" s="2067"/>
      <c r="BR12" s="2067"/>
      <c r="BS12" s="2067"/>
      <c r="BT12" s="2067"/>
      <c r="BU12" s="2067"/>
      <c r="BV12" s="2067"/>
      <c r="BW12" s="2067"/>
      <c r="BX12" s="2067"/>
      <c r="BY12" s="2067"/>
      <c r="BZ12" s="2067"/>
      <c r="CA12" s="2067"/>
      <c r="CB12" s="2067"/>
      <c r="CC12" s="2067"/>
      <c r="CD12" s="2067"/>
      <c r="CE12" s="2067"/>
      <c r="CF12" s="2067"/>
      <c r="CG12" s="2067"/>
      <c r="CH12" s="2067"/>
      <c r="CI12" s="2067"/>
      <c r="CJ12" s="2067"/>
      <c r="CK12" s="2067"/>
      <c r="CL12" s="2067"/>
      <c r="CM12" s="2067"/>
      <c r="CN12" s="2067"/>
      <c r="CO12" s="2067"/>
      <c r="CP12" s="2067"/>
      <c r="CQ12" s="2067"/>
      <c r="CR12" s="2067"/>
      <c r="CS12" s="2067"/>
      <c r="CT12" s="2067"/>
      <c r="CU12" s="2067"/>
      <c r="CV12" s="2067"/>
      <c r="CW12" s="2067"/>
      <c r="CX12" s="2067"/>
      <c r="CY12" s="2067"/>
      <c r="CZ12" s="2067"/>
      <c r="DA12" s="2067"/>
      <c r="DB12" s="2067"/>
      <c r="DC12" s="2067"/>
      <c r="DD12" s="2067"/>
      <c r="DE12" s="2067"/>
      <c r="DF12" s="2067"/>
      <c r="DG12" s="2067"/>
      <c r="DH12" s="2067"/>
      <c r="DI12" s="2067"/>
      <c r="DJ12" s="2067"/>
      <c r="DK12" s="2067"/>
      <c r="DL12" s="2067"/>
      <c r="DM12" s="2067"/>
      <c r="DN12" s="2067"/>
      <c r="DO12" s="2067"/>
      <c r="DP12" s="2067"/>
      <c r="DQ12" s="2067"/>
      <c r="DR12" s="2067"/>
      <c r="DS12" s="2067"/>
      <c r="DT12" s="2067"/>
      <c r="DU12" s="2067"/>
      <c r="DV12" s="2067"/>
      <c r="DW12" s="2067"/>
      <c r="DX12" s="2067"/>
      <c r="DY12" s="2067"/>
      <c r="DZ12" s="2067"/>
      <c r="EA12" s="2067"/>
      <c r="EB12" s="2067"/>
      <c r="EC12" s="2067"/>
      <c r="ED12" s="2067"/>
      <c r="EE12" s="2067"/>
      <c r="EF12" s="2067"/>
      <c r="EG12" s="2067"/>
      <c r="EH12" s="2067"/>
      <c r="EI12" s="2067"/>
      <c r="EJ12" s="2067"/>
      <c r="EK12" s="2067"/>
      <c r="EL12" s="2067"/>
      <c r="EM12" s="2067"/>
      <c r="EN12" s="2067"/>
      <c r="EO12" s="2067"/>
      <c r="EP12" s="2067"/>
      <c r="EQ12" s="2067"/>
      <c r="ER12" s="2067"/>
      <c r="ES12" s="2067"/>
      <c r="ET12" s="2067"/>
      <c r="EU12" s="2067"/>
      <c r="EV12" s="2067"/>
      <c r="EW12" s="2067"/>
      <c r="EX12" s="2067"/>
      <c r="EY12" s="2067"/>
      <c r="EZ12" s="2067"/>
      <c r="FA12" s="2067"/>
      <c r="FB12" s="2067"/>
      <c r="FC12" s="2067"/>
      <c r="FD12" s="2067"/>
      <c r="FE12" s="2067"/>
      <c r="FF12" s="2067"/>
      <c r="FG12" s="2067"/>
      <c r="FH12" s="2067"/>
      <c r="FI12" s="2067"/>
      <c r="FJ12" s="2067"/>
      <c r="FK12" s="2067"/>
      <c r="FL12" s="2067"/>
      <c r="FM12" s="2067"/>
      <c r="FN12" s="2067"/>
      <c r="FO12" s="2067"/>
      <c r="FP12" s="2067"/>
      <c r="FQ12" s="2067"/>
      <c r="FR12" s="2067"/>
      <c r="FS12" s="2067"/>
      <c r="FT12" s="2067"/>
      <c r="FU12" s="2067"/>
      <c r="FV12" s="2067"/>
      <c r="FW12" s="2067"/>
      <c r="FX12" s="2067"/>
      <c r="FY12" s="2067"/>
      <c r="FZ12" s="2067"/>
      <c r="GA12" s="2067"/>
      <c r="GB12" s="2067"/>
      <c r="GC12" s="2067"/>
      <c r="GD12" s="2067"/>
      <c r="GE12" s="2067"/>
      <c r="GF12" s="2067"/>
      <c r="GG12" s="2067"/>
      <c r="GH12" s="2067"/>
      <c r="GI12" s="2067"/>
      <c r="GJ12" s="2067"/>
      <c r="GK12" s="2067"/>
      <c r="GL12" s="2067"/>
      <c r="GM12" s="2067"/>
      <c r="GN12" s="2067"/>
      <c r="GO12" s="2067"/>
      <c r="GP12" s="2067"/>
      <c r="GQ12" s="2067"/>
      <c r="GR12" s="2067"/>
      <c r="GS12" s="2067"/>
      <c r="GT12" s="2067"/>
      <c r="GU12" s="2067"/>
      <c r="GV12" s="2067"/>
    </row>
    <row r="13" spans="1:204" s="2182" customFormat="1" ht="25.5" x14ac:dyDescent="0.3">
      <c r="A13" s="2067"/>
      <c r="B13" s="474" t="s">
        <v>2482</v>
      </c>
      <c r="C13" s="472" t="s">
        <v>3324</v>
      </c>
      <c r="D13" s="540">
        <v>922503999.53094149</v>
      </c>
      <c r="E13" s="2177"/>
      <c r="G13" s="475"/>
      <c r="H13" s="2177"/>
      <c r="I13" s="1206"/>
      <c r="K13" s="2067"/>
      <c r="M13" s="2067"/>
      <c r="O13" s="2067"/>
      <c r="Q13" s="2067"/>
      <c r="R13" s="2067"/>
      <c r="S13" s="2067"/>
      <c r="T13" s="2067"/>
      <c r="U13" s="2067"/>
      <c r="V13" s="2067"/>
      <c r="W13" s="2067"/>
      <c r="X13" s="2067"/>
      <c r="Y13" s="2067"/>
      <c r="Z13" s="2067"/>
      <c r="AA13" s="2067"/>
      <c r="AB13" s="2067"/>
      <c r="AC13" s="2067"/>
      <c r="AD13" s="2067"/>
      <c r="AE13" s="2067"/>
      <c r="AF13" s="2067"/>
      <c r="AG13" s="2067"/>
      <c r="AH13" s="2067"/>
      <c r="AI13" s="2067"/>
      <c r="AJ13" s="2067"/>
      <c r="AK13" s="2067"/>
      <c r="AL13" s="2067"/>
      <c r="AM13" s="2067"/>
      <c r="AN13" s="2067"/>
      <c r="AO13" s="2067"/>
      <c r="AP13" s="2067"/>
      <c r="AQ13" s="2067"/>
      <c r="AR13" s="2067"/>
      <c r="AS13" s="2067"/>
      <c r="AT13" s="2067"/>
      <c r="AU13" s="2067"/>
      <c r="AV13" s="2067"/>
      <c r="AW13" s="2067"/>
      <c r="AX13" s="2067"/>
      <c r="AY13" s="2067"/>
      <c r="AZ13" s="2067"/>
      <c r="BA13" s="2067"/>
      <c r="BB13" s="2067"/>
      <c r="BC13" s="2067"/>
      <c r="BD13" s="2067"/>
      <c r="BE13" s="2067"/>
      <c r="BF13" s="2067"/>
      <c r="BG13" s="2067"/>
      <c r="BH13" s="2067"/>
      <c r="BI13" s="2067"/>
      <c r="BJ13" s="2067"/>
      <c r="BK13" s="2067"/>
      <c r="BL13" s="2067"/>
      <c r="BM13" s="2067"/>
      <c r="BN13" s="2067"/>
      <c r="BO13" s="2067"/>
      <c r="BP13" s="2067"/>
      <c r="BQ13" s="2067"/>
      <c r="BR13" s="2067"/>
      <c r="BS13" s="2067"/>
      <c r="BT13" s="2067"/>
      <c r="BU13" s="2067"/>
      <c r="BV13" s="2067"/>
      <c r="BW13" s="2067"/>
      <c r="BX13" s="2067"/>
      <c r="BY13" s="2067"/>
      <c r="BZ13" s="2067"/>
      <c r="CA13" s="2067"/>
      <c r="CB13" s="2067"/>
      <c r="CC13" s="2067"/>
      <c r="CD13" s="2067"/>
      <c r="CE13" s="2067"/>
      <c r="CF13" s="2067"/>
      <c r="CG13" s="2067"/>
      <c r="CH13" s="2067"/>
      <c r="CI13" s="2067"/>
      <c r="CJ13" s="2067"/>
      <c r="CK13" s="2067"/>
      <c r="CL13" s="2067"/>
      <c r="CM13" s="2067"/>
      <c r="CN13" s="2067"/>
      <c r="CO13" s="2067"/>
      <c r="CP13" s="2067"/>
      <c r="CQ13" s="2067"/>
      <c r="CR13" s="2067"/>
      <c r="CS13" s="2067"/>
      <c r="CT13" s="2067"/>
      <c r="CU13" s="2067"/>
      <c r="CV13" s="2067"/>
      <c r="CW13" s="2067"/>
      <c r="CX13" s="2067"/>
      <c r="CY13" s="2067"/>
      <c r="CZ13" s="2067"/>
      <c r="DA13" s="2067"/>
      <c r="DB13" s="2067"/>
      <c r="DC13" s="2067"/>
      <c r="DD13" s="2067"/>
      <c r="DE13" s="2067"/>
      <c r="DF13" s="2067"/>
      <c r="DG13" s="2067"/>
      <c r="DH13" s="2067"/>
      <c r="DI13" s="2067"/>
      <c r="DJ13" s="2067"/>
      <c r="DK13" s="2067"/>
      <c r="DL13" s="2067"/>
      <c r="DM13" s="2067"/>
      <c r="DN13" s="2067"/>
      <c r="DO13" s="2067"/>
      <c r="DP13" s="2067"/>
      <c r="DQ13" s="2067"/>
      <c r="DR13" s="2067"/>
      <c r="DS13" s="2067"/>
      <c r="DT13" s="2067"/>
      <c r="DU13" s="2067"/>
      <c r="DV13" s="2067"/>
      <c r="DW13" s="2067"/>
      <c r="DX13" s="2067"/>
      <c r="DY13" s="2067"/>
      <c r="DZ13" s="2067"/>
      <c r="EA13" s="2067"/>
      <c r="EB13" s="2067"/>
      <c r="EC13" s="2067"/>
      <c r="ED13" s="2067"/>
      <c r="EE13" s="2067"/>
      <c r="EF13" s="2067"/>
      <c r="EG13" s="2067"/>
      <c r="EH13" s="2067"/>
      <c r="EI13" s="2067"/>
      <c r="EJ13" s="2067"/>
      <c r="EK13" s="2067"/>
      <c r="EL13" s="2067"/>
      <c r="EM13" s="2067"/>
      <c r="EN13" s="2067"/>
      <c r="EO13" s="2067"/>
      <c r="EP13" s="2067"/>
      <c r="EQ13" s="2067"/>
      <c r="ER13" s="2067"/>
      <c r="ES13" s="2067"/>
      <c r="ET13" s="2067"/>
      <c r="EU13" s="2067"/>
      <c r="EV13" s="2067"/>
      <c r="EW13" s="2067"/>
      <c r="EX13" s="2067"/>
      <c r="EY13" s="2067"/>
      <c r="EZ13" s="2067"/>
      <c r="FA13" s="2067"/>
      <c r="FB13" s="2067"/>
      <c r="FC13" s="2067"/>
      <c r="FD13" s="2067"/>
      <c r="FE13" s="2067"/>
      <c r="FF13" s="2067"/>
      <c r="FG13" s="2067"/>
      <c r="FH13" s="2067"/>
      <c r="FI13" s="2067"/>
      <c r="FJ13" s="2067"/>
      <c r="FK13" s="2067"/>
      <c r="FL13" s="2067"/>
      <c r="FM13" s="2067"/>
      <c r="FN13" s="2067"/>
      <c r="FO13" s="2067"/>
      <c r="FP13" s="2067"/>
      <c r="FQ13" s="2067"/>
      <c r="FR13" s="2067"/>
      <c r="FS13" s="2067"/>
      <c r="FT13" s="2067"/>
      <c r="FU13" s="2067"/>
      <c r="FV13" s="2067"/>
      <c r="FW13" s="2067"/>
      <c r="FX13" s="2067"/>
      <c r="FY13" s="2067"/>
      <c r="FZ13" s="2067"/>
      <c r="GA13" s="2067"/>
      <c r="GB13" s="2067"/>
      <c r="GC13" s="2067"/>
      <c r="GD13" s="2067"/>
      <c r="GE13" s="2067"/>
      <c r="GF13" s="2067"/>
      <c r="GG13" s="2067"/>
      <c r="GH13" s="2067"/>
      <c r="GI13" s="2067"/>
      <c r="GJ13" s="2067"/>
      <c r="GK13" s="2067"/>
      <c r="GL13" s="2067"/>
      <c r="GM13" s="2067"/>
      <c r="GN13" s="2067"/>
      <c r="GO13" s="2067"/>
      <c r="GP13" s="2067"/>
      <c r="GQ13" s="2067"/>
      <c r="GR13" s="2067"/>
      <c r="GS13" s="2067"/>
      <c r="GT13" s="2067"/>
      <c r="GU13" s="2067"/>
      <c r="GV13" s="2067"/>
    </row>
    <row r="14" spans="1:204" s="2182" customFormat="1" x14ac:dyDescent="0.3">
      <c r="A14" s="2067"/>
      <c r="B14" s="474" t="s">
        <v>2483</v>
      </c>
      <c r="C14" s="472" t="s">
        <v>3325</v>
      </c>
      <c r="D14" s="540">
        <v>921252131.71997905</v>
      </c>
      <c r="E14" s="2177"/>
      <c r="F14" s="473"/>
      <c r="G14" s="475"/>
      <c r="H14" s="2177"/>
      <c r="I14" s="1206"/>
      <c r="K14" s="2067"/>
      <c r="M14" s="2067"/>
      <c r="O14" s="2067"/>
      <c r="Q14" s="2067"/>
      <c r="R14" s="2067"/>
      <c r="S14" s="2067"/>
      <c r="T14" s="2067"/>
      <c r="U14" s="2067"/>
      <c r="V14" s="2067"/>
      <c r="W14" s="2067"/>
      <c r="X14" s="2067"/>
      <c r="Y14" s="2067"/>
      <c r="Z14" s="2067"/>
      <c r="AA14" s="2067"/>
      <c r="AB14" s="2067"/>
      <c r="AC14" s="2067"/>
      <c r="AD14" s="2067"/>
      <c r="AE14" s="2067"/>
      <c r="AF14" s="2067"/>
      <c r="AG14" s="2067"/>
      <c r="AH14" s="2067"/>
      <c r="AI14" s="2067"/>
      <c r="AJ14" s="2067"/>
      <c r="AK14" s="2067"/>
      <c r="AL14" s="2067"/>
      <c r="AM14" s="2067"/>
      <c r="AN14" s="2067"/>
      <c r="AO14" s="2067"/>
      <c r="AP14" s="2067"/>
      <c r="AQ14" s="2067"/>
      <c r="AR14" s="2067"/>
      <c r="AS14" s="2067"/>
      <c r="AT14" s="2067"/>
      <c r="AU14" s="2067"/>
      <c r="AV14" s="2067"/>
      <c r="AW14" s="2067"/>
      <c r="AX14" s="2067"/>
      <c r="AY14" s="2067"/>
      <c r="AZ14" s="2067"/>
      <c r="BA14" s="2067"/>
      <c r="BB14" s="2067"/>
      <c r="BC14" s="2067"/>
      <c r="BD14" s="2067"/>
      <c r="BE14" s="2067"/>
      <c r="BF14" s="2067"/>
      <c r="BG14" s="2067"/>
      <c r="BH14" s="2067"/>
      <c r="BI14" s="2067"/>
      <c r="BJ14" s="2067"/>
      <c r="BK14" s="2067"/>
      <c r="BL14" s="2067"/>
      <c r="BM14" s="2067"/>
      <c r="BN14" s="2067"/>
      <c r="BO14" s="2067"/>
      <c r="BP14" s="2067"/>
      <c r="BQ14" s="2067"/>
      <c r="BR14" s="2067"/>
      <c r="BS14" s="2067"/>
      <c r="BT14" s="2067"/>
      <c r="BU14" s="2067"/>
      <c r="BV14" s="2067"/>
      <c r="BW14" s="2067"/>
      <c r="BX14" s="2067"/>
      <c r="BY14" s="2067"/>
      <c r="BZ14" s="2067"/>
      <c r="CA14" s="2067"/>
      <c r="CB14" s="2067"/>
      <c r="CC14" s="2067"/>
      <c r="CD14" s="2067"/>
      <c r="CE14" s="2067"/>
      <c r="CF14" s="2067"/>
      <c r="CG14" s="2067"/>
      <c r="CH14" s="2067"/>
      <c r="CI14" s="2067"/>
      <c r="CJ14" s="2067"/>
      <c r="CK14" s="2067"/>
      <c r="CL14" s="2067"/>
      <c r="CM14" s="2067"/>
      <c r="CN14" s="2067"/>
      <c r="CO14" s="2067"/>
      <c r="CP14" s="2067"/>
      <c r="CQ14" s="2067"/>
      <c r="CR14" s="2067"/>
      <c r="CS14" s="2067"/>
      <c r="CT14" s="2067"/>
      <c r="CU14" s="2067"/>
      <c r="CV14" s="2067"/>
      <c r="CW14" s="2067"/>
      <c r="CX14" s="2067"/>
      <c r="CY14" s="2067"/>
      <c r="CZ14" s="2067"/>
      <c r="DA14" s="2067"/>
      <c r="DB14" s="2067"/>
      <c r="DC14" s="2067"/>
      <c r="DD14" s="2067"/>
      <c r="DE14" s="2067"/>
      <c r="DF14" s="2067"/>
      <c r="DG14" s="2067"/>
      <c r="DH14" s="2067"/>
      <c r="DI14" s="2067"/>
      <c r="DJ14" s="2067"/>
      <c r="DK14" s="2067"/>
      <c r="DL14" s="2067"/>
      <c r="DM14" s="2067"/>
      <c r="DN14" s="2067"/>
      <c r="DO14" s="2067"/>
      <c r="DP14" s="2067"/>
      <c r="DQ14" s="2067"/>
      <c r="DR14" s="2067"/>
      <c r="DS14" s="2067"/>
      <c r="DT14" s="2067"/>
      <c r="DU14" s="2067"/>
      <c r="DV14" s="2067"/>
      <c r="DW14" s="2067"/>
      <c r="DX14" s="2067"/>
      <c r="DY14" s="2067"/>
      <c r="DZ14" s="2067"/>
      <c r="EA14" s="2067"/>
      <c r="EB14" s="2067"/>
      <c r="EC14" s="2067"/>
      <c r="ED14" s="2067"/>
      <c r="EE14" s="2067"/>
      <c r="EF14" s="2067"/>
      <c r="EG14" s="2067"/>
      <c r="EH14" s="2067"/>
      <c r="EI14" s="2067"/>
      <c r="EJ14" s="2067"/>
      <c r="EK14" s="2067"/>
      <c r="EL14" s="2067"/>
      <c r="EM14" s="2067"/>
      <c r="EN14" s="2067"/>
      <c r="EO14" s="2067"/>
      <c r="EP14" s="2067"/>
      <c r="EQ14" s="2067"/>
      <c r="ER14" s="2067"/>
      <c r="ES14" s="2067"/>
      <c r="ET14" s="2067"/>
      <c r="EU14" s="2067"/>
      <c r="EV14" s="2067"/>
      <c r="EW14" s="2067"/>
      <c r="EX14" s="2067"/>
      <c r="EY14" s="2067"/>
      <c r="EZ14" s="2067"/>
      <c r="FA14" s="2067"/>
      <c r="FB14" s="2067"/>
      <c r="FC14" s="2067"/>
      <c r="FD14" s="2067"/>
      <c r="FE14" s="2067"/>
      <c r="FF14" s="2067"/>
      <c r="FG14" s="2067"/>
      <c r="FH14" s="2067"/>
      <c r="FI14" s="2067"/>
      <c r="FJ14" s="2067"/>
      <c r="FK14" s="2067"/>
      <c r="FL14" s="2067"/>
      <c r="FM14" s="2067"/>
      <c r="FN14" s="2067"/>
      <c r="FO14" s="2067"/>
      <c r="FP14" s="2067"/>
      <c r="FQ14" s="2067"/>
      <c r="FR14" s="2067"/>
      <c r="FS14" s="2067"/>
      <c r="FT14" s="2067"/>
      <c r="FU14" s="2067"/>
      <c r="FV14" s="2067"/>
      <c r="FW14" s="2067"/>
      <c r="FX14" s="2067"/>
      <c r="FY14" s="2067"/>
      <c r="FZ14" s="2067"/>
      <c r="GA14" s="2067"/>
      <c r="GB14" s="2067"/>
      <c r="GC14" s="2067"/>
      <c r="GD14" s="2067"/>
      <c r="GE14" s="2067"/>
      <c r="GF14" s="2067"/>
      <c r="GG14" s="2067"/>
      <c r="GH14" s="2067"/>
      <c r="GI14" s="2067"/>
      <c r="GJ14" s="2067"/>
      <c r="GK14" s="2067"/>
      <c r="GL14" s="2067"/>
      <c r="GM14" s="2067"/>
      <c r="GN14" s="2067"/>
      <c r="GO14" s="2067"/>
      <c r="GP14" s="2067"/>
      <c r="GQ14" s="2067"/>
      <c r="GR14" s="2067"/>
      <c r="GS14" s="2067"/>
      <c r="GT14" s="2067"/>
      <c r="GU14" s="2067"/>
      <c r="GV14" s="2067"/>
    </row>
    <row r="15" spans="1:204" s="2182" customFormat="1" x14ac:dyDescent="0.3">
      <c r="A15" s="2067"/>
      <c r="B15" s="474" t="s">
        <v>3326</v>
      </c>
      <c r="C15" s="472" t="s">
        <v>3327</v>
      </c>
      <c r="D15" s="540">
        <v>3990372782.5648866</v>
      </c>
      <c r="E15" s="2177"/>
      <c r="F15" s="473"/>
      <c r="G15" s="475"/>
      <c r="H15" s="2177"/>
      <c r="I15" s="1206"/>
      <c r="K15" s="2067"/>
      <c r="M15" s="2067"/>
      <c r="O15" s="2067"/>
      <c r="Q15" s="2067"/>
      <c r="R15" s="2067"/>
      <c r="S15" s="2067"/>
      <c r="T15" s="2067"/>
      <c r="U15" s="2067"/>
      <c r="V15" s="2067"/>
      <c r="W15" s="2067"/>
      <c r="X15" s="2067"/>
      <c r="Y15" s="2067"/>
      <c r="Z15" s="2067"/>
      <c r="AA15" s="2067"/>
      <c r="AB15" s="2067"/>
      <c r="AC15" s="2067"/>
      <c r="AD15" s="2067"/>
      <c r="AE15" s="2067"/>
      <c r="AF15" s="2067"/>
      <c r="AG15" s="2067"/>
      <c r="AH15" s="2067"/>
      <c r="AI15" s="2067"/>
      <c r="AJ15" s="2067"/>
      <c r="AK15" s="2067"/>
      <c r="AL15" s="2067"/>
      <c r="AM15" s="2067"/>
      <c r="AN15" s="2067"/>
      <c r="AO15" s="2067"/>
      <c r="AP15" s="2067"/>
      <c r="AQ15" s="2067"/>
      <c r="AR15" s="2067"/>
      <c r="AS15" s="2067"/>
      <c r="AT15" s="2067"/>
      <c r="AU15" s="2067"/>
      <c r="AV15" s="2067"/>
      <c r="AW15" s="2067"/>
      <c r="AX15" s="2067"/>
      <c r="AY15" s="2067"/>
      <c r="AZ15" s="2067"/>
      <c r="BA15" s="2067"/>
      <c r="BB15" s="2067"/>
      <c r="BC15" s="2067"/>
      <c r="BD15" s="2067"/>
      <c r="BE15" s="2067"/>
      <c r="BF15" s="2067"/>
      <c r="BG15" s="2067"/>
      <c r="BH15" s="2067"/>
      <c r="BI15" s="2067"/>
      <c r="BJ15" s="2067"/>
      <c r="BK15" s="2067"/>
      <c r="BL15" s="2067"/>
      <c r="BM15" s="2067"/>
      <c r="BN15" s="2067"/>
      <c r="BO15" s="2067"/>
      <c r="BP15" s="2067"/>
      <c r="BQ15" s="2067"/>
      <c r="BR15" s="2067"/>
      <c r="BS15" s="2067"/>
      <c r="BT15" s="2067"/>
      <c r="BU15" s="2067"/>
      <c r="BV15" s="2067"/>
      <c r="BW15" s="2067"/>
      <c r="BX15" s="2067"/>
      <c r="BY15" s="2067"/>
      <c r="BZ15" s="2067"/>
      <c r="CA15" s="2067"/>
      <c r="CB15" s="2067"/>
      <c r="CC15" s="2067"/>
      <c r="CD15" s="2067"/>
      <c r="CE15" s="2067"/>
      <c r="CF15" s="2067"/>
      <c r="CG15" s="2067"/>
      <c r="CH15" s="2067"/>
      <c r="CI15" s="2067"/>
      <c r="CJ15" s="2067"/>
      <c r="CK15" s="2067"/>
      <c r="CL15" s="2067"/>
      <c r="CM15" s="2067"/>
      <c r="CN15" s="2067"/>
      <c r="CO15" s="2067"/>
      <c r="CP15" s="2067"/>
      <c r="CQ15" s="2067"/>
      <c r="CR15" s="2067"/>
      <c r="CS15" s="2067"/>
      <c r="CT15" s="2067"/>
      <c r="CU15" s="2067"/>
      <c r="CV15" s="2067"/>
      <c r="CW15" s="2067"/>
      <c r="CX15" s="2067"/>
      <c r="CY15" s="2067"/>
      <c r="CZ15" s="2067"/>
      <c r="DA15" s="2067"/>
      <c r="DB15" s="2067"/>
      <c r="DC15" s="2067"/>
      <c r="DD15" s="2067"/>
      <c r="DE15" s="2067"/>
      <c r="DF15" s="2067"/>
      <c r="DG15" s="2067"/>
      <c r="DH15" s="2067"/>
      <c r="DI15" s="2067"/>
      <c r="DJ15" s="2067"/>
      <c r="DK15" s="2067"/>
      <c r="DL15" s="2067"/>
      <c r="DM15" s="2067"/>
      <c r="DN15" s="2067"/>
      <c r="DO15" s="2067"/>
      <c r="DP15" s="2067"/>
      <c r="DQ15" s="2067"/>
      <c r="DR15" s="2067"/>
      <c r="DS15" s="2067"/>
      <c r="DT15" s="2067"/>
      <c r="DU15" s="2067"/>
      <c r="DV15" s="2067"/>
      <c r="DW15" s="2067"/>
      <c r="DX15" s="2067"/>
      <c r="DY15" s="2067"/>
      <c r="DZ15" s="2067"/>
      <c r="EA15" s="2067"/>
      <c r="EB15" s="2067"/>
      <c r="EC15" s="2067"/>
      <c r="ED15" s="2067"/>
      <c r="EE15" s="2067"/>
      <c r="EF15" s="2067"/>
      <c r="EG15" s="2067"/>
      <c r="EH15" s="2067"/>
      <c r="EI15" s="2067"/>
      <c r="EJ15" s="2067"/>
      <c r="EK15" s="2067"/>
      <c r="EL15" s="2067"/>
      <c r="EM15" s="2067"/>
      <c r="EN15" s="2067"/>
      <c r="EO15" s="2067"/>
      <c r="EP15" s="2067"/>
      <c r="EQ15" s="2067"/>
      <c r="ER15" s="2067"/>
      <c r="ES15" s="2067"/>
      <c r="ET15" s="2067"/>
      <c r="EU15" s="2067"/>
      <c r="EV15" s="2067"/>
      <c r="EW15" s="2067"/>
      <c r="EX15" s="2067"/>
      <c r="EY15" s="2067"/>
      <c r="EZ15" s="2067"/>
      <c r="FA15" s="2067"/>
      <c r="FB15" s="2067"/>
      <c r="FC15" s="2067"/>
      <c r="FD15" s="2067"/>
      <c r="FE15" s="2067"/>
      <c r="FF15" s="2067"/>
      <c r="FG15" s="2067"/>
      <c r="FH15" s="2067"/>
      <c r="FI15" s="2067"/>
      <c r="FJ15" s="2067"/>
      <c r="FK15" s="2067"/>
      <c r="FL15" s="2067"/>
      <c r="FM15" s="2067"/>
      <c r="FN15" s="2067"/>
      <c r="FO15" s="2067"/>
      <c r="FP15" s="2067"/>
      <c r="FQ15" s="2067"/>
      <c r="FR15" s="2067"/>
      <c r="FS15" s="2067"/>
      <c r="FT15" s="2067"/>
      <c r="FU15" s="2067"/>
      <c r="FV15" s="2067"/>
      <c r="FW15" s="2067"/>
      <c r="FX15" s="2067"/>
      <c r="FY15" s="2067"/>
      <c r="FZ15" s="2067"/>
      <c r="GA15" s="2067"/>
      <c r="GB15" s="2067"/>
      <c r="GC15" s="2067"/>
      <c r="GD15" s="2067"/>
      <c r="GE15" s="2067"/>
      <c r="GF15" s="2067"/>
      <c r="GG15" s="2067"/>
      <c r="GH15" s="2067"/>
      <c r="GI15" s="2067"/>
      <c r="GJ15" s="2067"/>
      <c r="GK15" s="2067"/>
      <c r="GL15" s="2067"/>
      <c r="GM15" s="2067"/>
      <c r="GN15" s="2067"/>
      <c r="GO15" s="2067"/>
      <c r="GP15" s="2067"/>
      <c r="GQ15" s="2067"/>
      <c r="GR15" s="2067"/>
      <c r="GS15" s="2067"/>
      <c r="GT15" s="2067"/>
      <c r="GU15" s="2067"/>
      <c r="GV15" s="2067"/>
    </row>
    <row r="16" spans="1:204" x14ac:dyDescent="0.3">
      <c r="B16" s="2176"/>
      <c r="C16" s="2191"/>
      <c r="D16" s="2192"/>
      <c r="F16" s="2182"/>
      <c r="G16" s="2182"/>
    </row>
    <row r="17" spans="2:25" x14ac:dyDescent="0.3">
      <c r="B17" s="3450"/>
      <c r="C17" s="2067"/>
      <c r="H17" s="473"/>
      <c r="I17" s="473"/>
      <c r="J17" s="473"/>
      <c r="K17" s="473"/>
      <c r="L17" s="473"/>
      <c r="M17" s="473"/>
      <c r="N17" s="473"/>
      <c r="O17" s="473"/>
      <c r="P17" s="473"/>
      <c r="Q17" s="473"/>
      <c r="R17" s="473"/>
      <c r="S17" s="473"/>
      <c r="T17" s="473"/>
      <c r="U17" s="473"/>
      <c r="V17" s="473"/>
      <c r="W17" s="473"/>
      <c r="X17" s="473"/>
      <c r="Y17" s="473"/>
    </row>
    <row r="18" spans="2:25" x14ac:dyDescent="0.3">
      <c r="B18" s="3450"/>
      <c r="C18" s="2067"/>
      <c r="H18" s="475"/>
      <c r="I18" s="475"/>
      <c r="J18" s="475"/>
      <c r="K18" s="475"/>
      <c r="L18" s="475"/>
      <c r="M18" s="475"/>
      <c r="N18" s="475"/>
      <c r="O18" s="475"/>
      <c r="P18" s="475"/>
      <c r="Q18" s="475"/>
      <c r="R18" s="475"/>
      <c r="S18" s="475"/>
      <c r="T18" s="475"/>
      <c r="U18" s="475"/>
      <c r="V18" s="475"/>
      <c r="W18" s="475"/>
      <c r="X18" s="475"/>
      <c r="Y18" s="475"/>
    </row>
    <row r="19" spans="2:25" x14ac:dyDescent="0.3">
      <c r="B19" s="3450"/>
      <c r="C19" s="2067"/>
      <c r="F19" s="2182"/>
    </row>
    <row r="20" spans="2:25" x14ac:dyDescent="0.3">
      <c r="C20" s="2067"/>
      <c r="E20" s="3767"/>
      <c r="F20" s="3767"/>
      <c r="G20" s="3767"/>
      <c r="H20" s="3767"/>
      <c r="I20" s="3767"/>
      <c r="J20" s="3767"/>
      <c r="K20" s="3767"/>
      <c r="L20" s="3767"/>
      <c r="M20" s="3767"/>
      <c r="N20" s="3767"/>
      <c r="O20" s="3767"/>
      <c r="P20" s="3767"/>
    </row>
    <row r="21" spans="2:25" s="2194" customFormat="1" ht="19.899999999999999" customHeight="1" x14ac:dyDescent="0.25">
      <c r="B21" s="3486"/>
      <c r="C21" s="3768" t="s">
        <v>1653</v>
      </c>
      <c r="D21" s="3740" t="s">
        <v>3360</v>
      </c>
      <c r="E21" s="3742" t="s">
        <v>2479</v>
      </c>
      <c r="F21" s="3743"/>
      <c r="G21" s="3742" t="s">
        <v>2480</v>
      </c>
      <c r="H21" s="3743"/>
      <c r="I21" s="3742" t="s">
        <v>2481</v>
      </c>
      <c r="J21" s="3743"/>
      <c r="K21" s="3742" t="s">
        <v>2482</v>
      </c>
      <c r="L21" s="3743"/>
      <c r="M21" s="3742" t="s">
        <v>2483</v>
      </c>
      <c r="N21" s="3743"/>
      <c r="O21" s="3742" t="s">
        <v>3326</v>
      </c>
      <c r="P21" s="3743"/>
    </row>
    <row r="22" spans="2:25" s="3596" customFormat="1" ht="54" customHeight="1" x14ac:dyDescent="0.25">
      <c r="B22" s="3595"/>
      <c r="C22" s="3769"/>
      <c r="D22" s="3741"/>
      <c r="E22" s="3744" t="s">
        <v>3320</v>
      </c>
      <c r="F22" s="3745"/>
      <c r="G22" s="3744" t="s">
        <v>3321</v>
      </c>
      <c r="H22" s="3745"/>
      <c r="I22" s="3744" t="s">
        <v>3323</v>
      </c>
      <c r="J22" s="3745"/>
      <c r="K22" s="3744" t="s">
        <v>3324</v>
      </c>
      <c r="L22" s="3745"/>
      <c r="M22" s="3744" t="s">
        <v>3325</v>
      </c>
      <c r="N22" s="3745"/>
      <c r="O22" s="3744" t="s">
        <v>3327</v>
      </c>
      <c r="P22" s="3745"/>
    </row>
    <row r="23" spans="2:25" x14ac:dyDescent="0.3">
      <c r="B23" s="3450"/>
      <c r="C23" s="2763" t="s">
        <v>1706</v>
      </c>
      <c r="D23" s="540">
        <v>14035863.261320641</v>
      </c>
      <c r="E23" s="2186">
        <v>3</v>
      </c>
      <c r="F23" s="2198">
        <v>42107589.783961922</v>
      </c>
      <c r="G23" s="2186">
        <v>3</v>
      </c>
      <c r="H23" s="2198">
        <v>42107589.783961922</v>
      </c>
      <c r="I23" s="2186">
        <v>3</v>
      </c>
      <c r="J23" s="2198">
        <v>42107589.783961922</v>
      </c>
      <c r="K23" s="2186">
        <v>3</v>
      </c>
      <c r="L23" s="2198">
        <v>42107589.783961922</v>
      </c>
      <c r="M23" s="2186">
        <v>3</v>
      </c>
      <c r="N23" s="2198">
        <v>42107589.783961922</v>
      </c>
      <c r="O23" s="2186">
        <v>3</v>
      </c>
      <c r="P23" s="2198">
        <v>42107589.783961922</v>
      </c>
    </row>
    <row r="24" spans="2:25" x14ac:dyDescent="0.3">
      <c r="B24" s="3450"/>
      <c r="C24" s="2763" t="s">
        <v>2851</v>
      </c>
      <c r="D24" s="540">
        <v>27832212.774804227</v>
      </c>
      <c r="E24" s="2186"/>
      <c r="F24" s="2198"/>
      <c r="G24" s="2186"/>
      <c r="H24" s="2198"/>
      <c r="I24" s="2186"/>
      <c r="J24" s="2198"/>
      <c r="K24" s="2186"/>
      <c r="L24" s="2198"/>
      <c r="M24" s="2186"/>
      <c r="N24" s="2198"/>
      <c r="O24" s="2186"/>
      <c r="P24" s="2198"/>
    </row>
    <row r="25" spans="2:25" x14ac:dyDescent="0.3">
      <c r="B25" s="3450"/>
      <c r="C25" s="2763" t="s">
        <v>2664</v>
      </c>
      <c r="D25" s="540">
        <v>231618316.00397673</v>
      </c>
      <c r="E25" s="2186">
        <v>1</v>
      </c>
      <c r="F25" s="2198">
        <v>231618316.00397673</v>
      </c>
      <c r="G25" s="2186">
        <v>1</v>
      </c>
      <c r="H25" s="2198">
        <v>231618316.00397673</v>
      </c>
      <c r="I25" s="2186">
        <v>1</v>
      </c>
      <c r="J25" s="2198">
        <v>231618316.00397673</v>
      </c>
      <c r="K25" s="2186">
        <v>1</v>
      </c>
      <c r="L25" s="2198">
        <v>231618316.00397673</v>
      </c>
      <c r="M25" s="2186">
        <v>1</v>
      </c>
      <c r="N25" s="2198">
        <v>231618316.00397673</v>
      </c>
      <c r="O25" s="2186"/>
      <c r="P25" s="2198">
        <v>0</v>
      </c>
    </row>
    <row r="26" spans="2:25" x14ac:dyDescent="0.3">
      <c r="B26" s="3450"/>
      <c r="C26" s="2763" t="s">
        <v>2850</v>
      </c>
      <c r="D26" s="540">
        <v>481766097.28827161</v>
      </c>
      <c r="E26" s="2186"/>
      <c r="F26" s="2198"/>
      <c r="G26" s="2186"/>
      <c r="H26" s="2198"/>
      <c r="I26" s="2186"/>
      <c r="J26" s="2198"/>
      <c r="K26" s="2186"/>
      <c r="L26" s="2198"/>
      <c r="M26" s="2186"/>
      <c r="N26" s="2198"/>
      <c r="O26" s="2186"/>
      <c r="P26" s="2198"/>
    </row>
    <row r="27" spans="2:25" x14ac:dyDescent="0.3">
      <c r="B27" s="3450"/>
      <c r="C27" s="2763" t="s">
        <v>1707</v>
      </c>
      <c r="D27" s="540">
        <v>58773684.025649637</v>
      </c>
      <c r="E27" s="2186">
        <v>1</v>
      </c>
      <c r="F27" s="2198">
        <v>58773684.025649637</v>
      </c>
      <c r="G27" s="2186">
        <v>2</v>
      </c>
      <c r="H27" s="2198">
        <v>117547368.05129927</v>
      </c>
      <c r="I27" s="2186">
        <v>2</v>
      </c>
      <c r="J27" s="2198">
        <v>117547368.05129927</v>
      </c>
      <c r="K27" s="2186">
        <v>3</v>
      </c>
      <c r="L27" s="2198">
        <v>176321052.07694891</v>
      </c>
      <c r="M27" s="2186">
        <v>4</v>
      </c>
      <c r="N27" s="2198">
        <v>235094736.10259855</v>
      </c>
      <c r="O27" s="2186"/>
      <c r="P27" s="2198">
        <v>0</v>
      </c>
    </row>
    <row r="28" spans="2:25" x14ac:dyDescent="0.3">
      <c r="B28" s="3450"/>
      <c r="C28" s="2763" t="s">
        <v>1708</v>
      </c>
      <c r="D28" s="540">
        <v>64122893.653584108</v>
      </c>
      <c r="E28" s="2186">
        <v>1</v>
      </c>
      <c r="F28" s="2198">
        <v>64122893.653584108</v>
      </c>
      <c r="G28" s="2186">
        <v>1</v>
      </c>
      <c r="H28" s="2198">
        <v>64122893.653584108</v>
      </c>
      <c r="I28" s="2186">
        <v>1</v>
      </c>
      <c r="J28" s="2198">
        <v>64122893.653584108</v>
      </c>
      <c r="K28" s="2186">
        <v>1</v>
      </c>
      <c r="L28" s="2198">
        <v>64122893.653584108</v>
      </c>
      <c r="M28" s="2186">
        <v>1</v>
      </c>
      <c r="N28" s="2198">
        <v>64122893.653584108</v>
      </c>
      <c r="O28" s="2186"/>
      <c r="P28" s="2198">
        <v>0</v>
      </c>
    </row>
    <row r="29" spans="2:25" x14ac:dyDescent="0.3">
      <c r="B29" s="3450"/>
      <c r="C29" s="2763" t="s">
        <v>1658</v>
      </c>
      <c r="D29" s="540">
        <v>42724879.347054735</v>
      </c>
      <c r="E29" s="2186">
        <v>3</v>
      </c>
      <c r="F29" s="2198">
        <v>128174638.0411642</v>
      </c>
      <c r="G29" s="2186">
        <v>3</v>
      </c>
      <c r="H29" s="2198">
        <v>128174638.0411642</v>
      </c>
      <c r="I29" s="2186">
        <v>3</v>
      </c>
      <c r="J29" s="2198">
        <v>128174638.0411642</v>
      </c>
      <c r="K29" s="2186">
        <v>3</v>
      </c>
      <c r="L29" s="2198">
        <v>128174638.0411642</v>
      </c>
      <c r="M29" s="2186">
        <v>3</v>
      </c>
      <c r="N29" s="2198">
        <v>128174638.0411642</v>
      </c>
      <c r="O29" s="2186"/>
      <c r="P29" s="2198">
        <v>0</v>
      </c>
    </row>
    <row r="30" spans="2:25" x14ac:dyDescent="0.3">
      <c r="B30" s="3450"/>
      <c r="C30" s="2763" t="s">
        <v>1659</v>
      </c>
      <c r="D30" s="540">
        <v>33170203.049831387</v>
      </c>
      <c r="E30" s="2186"/>
      <c r="F30" s="2198"/>
      <c r="G30" s="2186"/>
      <c r="H30" s="2198"/>
      <c r="I30" s="2186"/>
      <c r="J30" s="2198"/>
      <c r="K30" s="2186"/>
      <c r="L30" s="2198"/>
      <c r="M30" s="2186"/>
      <c r="N30" s="2198"/>
      <c r="O30" s="2186"/>
      <c r="P30" s="2198"/>
    </row>
    <row r="31" spans="2:25" x14ac:dyDescent="0.3">
      <c r="B31" s="3450"/>
      <c r="C31" s="2763" t="s">
        <v>1661</v>
      </c>
      <c r="D31" s="540">
        <v>5303181.8033822598</v>
      </c>
      <c r="E31" s="2186"/>
      <c r="F31" s="2198">
        <v>0</v>
      </c>
      <c r="G31" s="2186">
        <v>3</v>
      </c>
      <c r="H31" s="2198">
        <v>15909545.41014678</v>
      </c>
      <c r="I31" s="2186"/>
      <c r="J31" s="2198">
        <v>0</v>
      </c>
      <c r="K31" s="2186">
        <v>3</v>
      </c>
      <c r="L31" s="2198">
        <v>15909545.41014678</v>
      </c>
      <c r="M31" s="2186">
        <v>3</v>
      </c>
      <c r="N31" s="2198">
        <v>15909545.41014678</v>
      </c>
      <c r="O31" s="2186"/>
      <c r="P31" s="2198">
        <v>0</v>
      </c>
    </row>
    <row r="32" spans="2:25" x14ac:dyDescent="0.3">
      <c r="B32" s="3450"/>
      <c r="C32" s="2763" t="s">
        <v>2071</v>
      </c>
      <c r="D32" s="540">
        <v>231618316.00397673</v>
      </c>
      <c r="E32" s="2186"/>
      <c r="F32" s="2198">
        <v>0</v>
      </c>
      <c r="G32" s="2186"/>
      <c r="H32" s="2198">
        <v>0</v>
      </c>
      <c r="I32" s="2186"/>
      <c r="J32" s="2198">
        <v>0</v>
      </c>
      <c r="K32" s="2186"/>
      <c r="L32" s="2198">
        <v>0</v>
      </c>
      <c r="M32" s="2186"/>
      <c r="N32" s="2198">
        <v>0</v>
      </c>
      <c r="O32" s="2186"/>
      <c r="P32" s="2198">
        <v>0</v>
      </c>
    </row>
    <row r="33" spans="2:20" x14ac:dyDescent="0.3">
      <c r="B33" s="3450"/>
      <c r="C33" s="2763" t="s">
        <v>2072</v>
      </c>
      <c r="D33" s="540">
        <v>58773684.025649637</v>
      </c>
      <c r="E33" s="2186"/>
      <c r="F33" s="2198">
        <v>0</v>
      </c>
      <c r="G33" s="2186"/>
      <c r="H33" s="2198">
        <v>0</v>
      </c>
      <c r="I33" s="2186"/>
      <c r="J33" s="2198">
        <v>0</v>
      </c>
      <c r="K33" s="2186"/>
      <c r="L33" s="2198">
        <v>0</v>
      </c>
      <c r="M33" s="2186"/>
      <c r="N33" s="2198">
        <v>0</v>
      </c>
      <c r="O33" s="2186"/>
      <c r="P33" s="2198">
        <v>0</v>
      </c>
    </row>
    <row r="34" spans="2:20" x14ac:dyDescent="0.3">
      <c r="B34" s="3450"/>
      <c r="C34" s="2763" t="s">
        <v>2073</v>
      </c>
      <c r="D34" s="540">
        <v>42724879.347054735</v>
      </c>
      <c r="E34" s="2186"/>
      <c r="F34" s="2198">
        <v>0</v>
      </c>
      <c r="G34" s="2186"/>
      <c r="H34" s="2198">
        <v>0</v>
      </c>
      <c r="I34" s="2186"/>
      <c r="J34" s="2198">
        <v>0</v>
      </c>
      <c r="K34" s="2186"/>
      <c r="L34" s="2198">
        <v>0</v>
      </c>
      <c r="M34" s="2186"/>
      <c r="N34" s="2198">
        <v>0</v>
      </c>
      <c r="O34" s="2186"/>
      <c r="P34" s="2198">
        <v>0</v>
      </c>
    </row>
    <row r="35" spans="2:20" x14ac:dyDescent="0.3">
      <c r="B35" s="3450"/>
      <c r="C35" s="2763" t="s">
        <v>2074</v>
      </c>
      <c r="D35" s="540">
        <v>42724879.347054735</v>
      </c>
      <c r="E35" s="2186"/>
      <c r="F35" s="2198">
        <v>0</v>
      </c>
      <c r="G35" s="2186"/>
      <c r="H35" s="2198">
        <v>0</v>
      </c>
      <c r="I35" s="2186"/>
      <c r="J35" s="2198">
        <v>0</v>
      </c>
      <c r="K35" s="2186"/>
      <c r="L35" s="2198">
        <v>0</v>
      </c>
      <c r="M35" s="2186"/>
      <c r="N35" s="2198">
        <v>0</v>
      </c>
      <c r="O35" s="2186"/>
      <c r="P35" s="2198">
        <v>0</v>
      </c>
    </row>
    <row r="36" spans="2:20" x14ac:dyDescent="0.3">
      <c r="B36" s="3450"/>
      <c r="C36" s="2763" t="s">
        <v>2174</v>
      </c>
      <c r="D36" s="540">
        <v>3797645010.864325</v>
      </c>
      <c r="E36" s="2186"/>
      <c r="F36" s="2198">
        <v>0</v>
      </c>
      <c r="G36" s="2186"/>
      <c r="H36" s="2198">
        <v>0</v>
      </c>
      <c r="I36" s="2186"/>
      <c r="J36" s="2198">
        <v>0</v>
      </c>
      <c r="K36" s="2186"/>
      <c r="L36" s="2198">
        <v>0</v>
      </c>
      <c r="M36" s="2186"/>
      <c r="N36" s="2198">
        <v>0</v>
      </c>
      <c r="O36" s="2186">
        <v>1</v>
      </c>
      <c r="P36" s="2198">
        <v>3797645010.864325</v>
      </c>
    </row>
    <row r="37" spans="2:20" x14ac:dyDescent="0.3">
      <c r="B37" s="3450"/>
      <c r="C37" s="2763" t="s">
        <v>2175</v>
      </c>
      <c r="D37" s="540">
        <v>3500449842.9433508</v>
      </c>
      <c r="E37" s="2186"/>
      <c r="F37" s="2198">
        <v>0</v>
      </c>
      <c r="G37" s="2186"/>
      <c r="H37" s="2198">
        <v>0</v>
      </c>
      <c r="I37" s="2186"/>
      <c r="J37" s="2198">
        <v>0</v>
      </c>
      <c r="K37" s="2186"/>
      <c r="L37" s="2198">
        <v>0</v>
      </c>
      <c r="M37" s="2186"/>
      <c r="N37" s="2198">
        <v>0</v>
      </c>
      <c r="O37" s="2186"/>
      <c r="P37" s="2198">
        <v>0</v>
      </c>
    </row>
    <row r="38" spans="2:20" x14ac:dyDescent="0.3">
      <c r="B38" s="3450"/>
      <c r="C38" s="2763" t="s">
        <v>2176</v>
      </c>
      <c r="D38" s="540">
        <v>4109360937.1364875</v>
      </c>
      <c r="E38" s="2186"/>
      <c r="F38" s="2198">
        <v>0</v>
      </c>
      <c r="G38" s="2186"/>
      <c r="H38" s="2198">
        <v>0</v>
      </c>
      <c r="I38" s="2186"/>
      <c r="J38" s="2198">
        <v>0</v>
      </c>
      <c r="K38" s="2186"/>
      <c r="L38" s="2198">
        <v>0</v>
      </c>
      <c r="M38" s="2186"/>
      <c r="N38" s="2198">
        <v>0</v>
      </c>
      <c r="O38" s="2186"/>
      <c r="P38" s="2198">
        <v>0</v>
      </c>
    </row>
    <row r="39" spans="2:20" x14ac:dyDescent="0.3">
      <c r="B39" s="3450"/>
      <c r="C39" s="2763" t="s">
        <v>2177</v>
      </c>
      <c r="D39" s="540">
        <v>2390822177.19522</v>
      </c>
      <c r="E39" s="2186"/>
      <c r="F39" s="2198">
        <v>0</v>
      </c>
      <c r="G39" s="2186"/>
      <c r="H39" s="2198">
        <v>0</v>
      </c>
      <c r="I39" s="2186"/>
      <c r="J39" s="2198">
        <v>0</v>
      </c>
      <c r="K39" s="2186"/>
      <c r="L39" s="2198">
        <v>0</v>
      </c>
      <c r="M39" s="2186"/>
      <c r="N39" s="2198">
        <v>0</v>
      </c>
      <c r="O39" s="2186"/>
      <c r="P39" s="2198">
        <v>0</v>
      </c>
    </row>
    <row r="40" spans="2:20" x14ac:dyDescent="0.3">
      <c r="B40" s="3450"/>
      <c r="C40" s="2763" t="s">
        <v>1660</v>
      </c>
      <c r="D40" s="540">
        <v>125485197.91350365</v>
      </c>
      <c r="E40" s="2186"/>
      <c r="F40" s="2198">
        <v>0</v>
      </c>
      <c r="G40" s="2186"/>
      <c r="H40" s="2198">
        <v>0</v>
      </c>
      <c r="I40" s="2186"/>
      <c r="J40" s="2198">
        <v>0</v>
      </c>
      <c r="K40" s="2186"/>
      <c r="L40" s="2198">
        <v>0</v>
      </c>
      <c r="M40" s="2186"/>
      <c r="N40" s="2198">
        <v>0</v>
      </c>
      <c r="O40" s="2186">
        <v>1</v>
      </c>
      <c r="P40" s="2198">
        <v>125485197.91350365</v>
      </c>
    </row>
    <row r="41" spans="2:20" x14ac:dyDescent="0.3">
      <c r="B41" s="3450"/>
      <c r="C41" s="2067"/>
      <c r="F41" s="2182"/>
    </row>
    <row r="42" spans="2:20" x14ac:dyDescent="0.3">
      <c r="B42" s="3450"/>
      <c r="C42" s="2067"/>
      <c r="F42" s="2182"/>
    </row>
    <row r="43" spans="2:20" x14ac:dyDescent="0.3">
      <c r="C43" s="2067"/>
      <c r="F43" s="2182"/>
    </row>
    <row r="44" spans="2:20" s="2194" customFormat="1" ht="25.5" x14ac:dyDescent="0.25">
      <c r="B44" s="3486"/>
      <c r="C44" s="2599" t="s">
        <v>1654</v>
      </c>
      <c r="D44" s="2070" t="s">
        <v>3360</v>
      </c>
      <c r="E44" s="3597" t="s">
        <v>2479</v>
      </c>
      <c r="F44" s="3598"/>
      <c r="G44" s="3597" t="s">
        <v>2480</v>
      </c>
      <c r="H44" s="3598"/>
      <c r="I44" s="3597" t="s">
        <v>2481</v>
      </c>
      <c r="J44" s="3598"/>
      <c r="K44" s="3597" t="s">
        <v>2482</v>
      </c>
      <c r="L44" s="3598"/>
      <c r="M44" s="3597" t="s">
        <v>2483</v>
      </c>
      <c r="N44" s="3598"/>
      <c r="O44" s="3597" t="s">
        <v>3326</v>
      </c>
      <c r="P44" s="3598"/>
      <c r="Q44" s="2693"/>
      <c r="R44" s="2693"/>
      <c r="S44" s="2693"/>
      <c r="T44" s="2693"/>
    </row>
    <row r="45" spans="2:20" x14ac:dyDescent="0.3">
      <c r="B45" s="3450"/>
      <c r="C45" s="2763" t="s">
        <v>136</v>
      </c>
      <c r="D45" s="540">
        <v>8536.2338472122956</v>
      </c>
      <c r="E45" s="2767">
        <v>3937.5</v>
      </c>
      <c r="F45" s="2198">
        <v>33611420.773398414</v>
      </c>
      <c r="G45" s="2767">
        <v>17092.5</v>
      </c>
      <c r="H45" s="2198">
        <v>145905577.03347617</v>
      </c>
      <c r="I45" s="2767">
        <v>13117.5</v>
      </c>
      <c r="J45" s="2198">
        <v>111974047.49080728</v>
      </c>
      <c r="K45" s="2767">
        <v>24772.5</v>
      </c>
      <c r="L45" s="2198">
        <v>211463852.9800666</v>
      </c>
      <c r="M45" s="2767">
        <v>19252.5</v>
      </c>
      <c r="N45" s="2198">
        <v>164343842.14345473</v>
      </c>
      <c r="O45" s="2767">
        <v>2925</v>
      </c>
      <c r="P45" s="2198">
        <v>24968484.003095966</v>
      </c>
    </row>
    <row r="46" spans="2:20" x14ac:dyDescent="0.3">
      <c r="B46" s="3450"/>
      <c r="C46" s="2763" t="s">
        <v>1713</v>
      </c>
      <c r="D46" s="540"/>
      <c r="E46" s="2767">
        <v>187</v>
      </c>
      <c r="F46" s="2198">
        <v>12978418.562780822</v>
      </c>
      <c r="G46" s="2767">
        <v>381</v>
      </c>
      <c r="H46" s="2198">
        <v>26235002.84080822</v>
      </c>
      <c r="I46" s="2767">
        <v>357</v>
      </c>
      <c r="J46" s="2198">
        <v>16495208.562780822</v>
      </c>
      <c r="K46" s="2767">
        <v>581</v>
      </c>
      <c r="L46" s="2198">
        <v>30004182.84080822</v>
      </c>
      <c r="M46" s="2767">
        <v>461</v>
      </c>
      <c r="N46" s="2198">
        <v>27889962.84080822</v>
      </c>
      <c r="O46" s="2767">
        <v>0</v>
      </c>
      <c r="P46" s="2198">
        <v>0</v>
      </c>
    </row>
    <row r="47" spans="2:20" x14ac:dyDescent="0.3">
      <c r="B47" s="3450"/>
      <c r="C47" s="2763" t="s">
        <v>1714</v>
      </c>
      <c r="D47" s="540"/>
      <c r="E47" s="2767">
        <v>21</v>
      </c>
      <c r="F47" s="2198">
        <v>388500</v>
      </c>
      <c r="G47" s="2767">
        <v>43</v>
      </c>
      <c r="H47" s="2198">
        <v>755286.7402838422</v>
      </c>
      <c r="I47" s="2767">
        <v>37</v>
      </c>
      <c r="J47" s="2198">
        <v>644286.7402838422</v>
      </c>
      <c r="K47" s="2767">
        <v>55</v>
      </c>
      <c r="L47" s="2198">
        <v>977286.7402838422</v>
      </c>
      <c r="M47" s="2767">
        <v>61</v>
      </c>
      <c r="N47" s="2198">
        <v>1088286.7402838422</v>
      </c>
      <c r="O47" s="2767">
        <v>9</v>
      </c>
      <c r="P47" s="2198">
        <v>166500</v>
      </c>
    </row>
    <row r="48" spans="2:20" x14ac:dyDescent="0.3">
      <c r="B48" s="3450"/>
      <c r="C48" s="2763" t="s">
        <v>1715</v>
      </c>
      <c r="D48" s="540"/>
      <c r="E48" s="2767">
        <v>0</v>
      </c>
      <c r="F48" s="2767">
        <v>0</v>
      </c>
      <c r="G48" s="2767">
        <v>6</v>
      </c>
      <c r="H48" s="2198">
        <v>8092884</v>
      </c>
      <c r="I48" s="2767">
        <v>9</v>
      </c>
      <c r="J48" s="2198">
        <v>10902321</v>
      </c>
      <c r="K48" s="2767">
        <v>18</v>
      </c>
      <c r="L48" s="2198">
        <v>21804642</v>
      </c>
      <c r="M48" s="2767">
        <v>9</v>
      </c>
      <c r="N48" s="2198">
        <v>10902321</v>
      </c>
      <c r="O48" s="2767">
        <v>0</v>
      </c>
      <c r="P48" s="2198">
        <v>0</v>
      </c>
    </row>
    <row r="49" spans="2:28" x14ac:dyDescent="0.3">
      <c r="B49" s="3450"/>
      <c r="C49" s="2763" t="s">
        <v>2143</v>
      </c>
      <c r="D49" s="540">
        <v>3458589768.8379889</v>
      </c>
      <c r="E49" s="2186">
        <v>0</v>
      </c>
      <c r="F49" s="2198">
        <v>0</v>
      </c>
      <c r="G49" s="2186">
        <v>0</v>
      </c>
      <c r="H49" s="2198">
        <v>0</v>
      </c>
      <c r="I49" s="2186">
        <v>0</v>
      </c>
      <c r="J49" s="2198">
        <v>0</v>
      </c>
      <c r="K49" s="2186">
        <v>0</v>
      </c>
      <c r="L49" s="2198">
        <v>0</v>
      </c>
      <c r="M49" s="2186">
        <v>0</v>
      </c>
      <c r="N49" s="2198">
        <v>0</v>
      </c>
      <c r="O49" s="2186">
        <v>0</v>
      </c>
      <c r="P49" s="2198">
        <v>0</v>
      </c>
    </row>
    <row r="50" spans="2:28" hidden="1" x14ac:dyDescent="0.3">
      <c r="F50" s="2182"/>
    </row>
    <row r="51" spans="2:28" hidden="1" x14ac:dyDescent="0.3">
      <c r="C51" s="2763" t="s">
        <v>1446</v>
      </c>
      <c r="D51" s="540"/>
      <c r="E51" s="2179"/>
      <c r="F51" s="2179"/>
      <c r="G51" s="2179"/>
      <c r="H51" s="2179"/>
      <c r="I51" s="2179"/>
      <c r="J51" s="2179"/>
      <c r="K51" s="2179"/>
      <c r="L51" s="2179"/>
      <c r="M51" s="2179"/>
      <c r="N51" s="2179"/>
      <c r="O51" s="2179"/>
      <c r="P51" s="2179"/>
    </row>
    <row r="52" spans="2:28" hidden="1" x14ac:dyDescent="0.3">
      <c r="C52" s="2763" t="s">
        <v>1447</v>
      </c>
      <c r="D52" s="540"/>
      <c r="E52" s="2179"/>
      <c r="F52" s="2179"/>
      <c r="G52" s="2179"/>
      <c r="H52" s="2179"/>
      <c r="I52" s="2179"/>
      <c r="J52" s="2179"/>
      <c r="K52" s="2179"/>
      <c r="L52" s="2179"/>
      <c r="M52" s="2179"/>
      <c r="N52" s="2179"/>
      <c r="O52" s="2179"/>
      <c r="P52" s="2179"/>
    </row>
    <row r="53" spans="2:28" hidden="1" x14ac:dyDescent="0.3">
      <c r="C53" s="2763" t="s">
        <v>1452</v>
      </c>
      <c r="D53" s="540"/>
      <c r="E53" s="2179"/>
      <c r="F53" s="2179"/>
      <c r="G53" s="2179"/>
      <c r="H53" s="2179"/>
      <c r="I53" s="2179"/>
      <c r="J53" s="2179"/>
      <c r="K53" s="2179"/>
      <c r="L53" s="2179"/>
      <c r="M53" s="2179"/>
      <c r="N53" s="2179"/>
      <c r="O53" s="2179"/>
      <c r="P53" s="2180"/>
      <c r="R53" s="2182"/>
      <c r="T53" s="2182"/>
      <c r="V53" s="2182"/>
      <c r="X53" s="2182"/>
      <c r="Z53" s="2182"/>
      <c r="AB53" s="2182"/>
    </row>
    <row r="54" spans="2:28" hidden="1" x14ac:dyDescent="0.3">
      <c r="C54" s="2763" t="s">
        <v>1453</v>
      </c>
      <c r="D54" s="540"/>
      <c r="E54" s="2179"/>
      <c r="F54" s="2179"/>
      <c r="G54" s="2179"/>
      <c r="H54" s="2179"/>
      <c r="I54" s="2179"/>
      <c r="J54" s="2179"/>
      <c r="K54" s="2179"/>
      <c r="L54" s="2179"/>
      <c r="M54" s="2179"/>
      <c r="N54" s="2179"/>
      <c r="O54" s="2179"/>
      <c r="P54" s="2180"/>
      <c r="R54" s="2182"/>
      <c r="T54" s="2182"/>
      <c r="V54" s="2182"/>
      <c r="X54" s="2182"/>
      <c r="Z54" s="2182"/>
      <c r="AB54" s="2182"/>
    </row>
    <row r="55" spans="2:28" hidden="1" x14ac:dyDescent="0.3">
      <c r="C55" s="2763" t="s">
        <v>1454</v>
      </c>
      <c r="D55" s="540"/>
      <c r="E55" s="2179"/>
      <c r="F55" s="2179"/>
      <c r="G55" s="2179"/>
      <c r="H55" s="2179"/>
      <c r="I55" s="2179"/>
      <c r="J55" s="2179"/>
      <c r="K55" s="2179"/>
      <c r="L55" s="2179"/>
      <c r="M55" s="2179"/>
      <c r="N55" s="2179"/>
      <c r="O55" s="2179"/>
      <c r="P55" s="2180"/>
      <c r="R55" s="2182"/>
      <c r="T55" s="2182"/>
      <c r="V55" s="2182"/>
      <c r="X55" s="2182"/>
      <c r="Z55" s="2182"/>
      <c r="AB55" s="2182"/>
    </row>
    <row r="56" spans="2:28" hidden="1" x14ac:dyDescent="0.3">
      <c r="B56" s="3450"/>
      <c r="C56" s="2067"/>
      <c r="F56" s="2182"/>
    </row>
    <row r="57" spans="2:28" hidden="1" x14ac:dyDescent="0.3">
      <c r="B57" s="2067" t="s">
        <v>1655</v>
      </c>
      <c r="C57" s="2067"/>
      <c r="F57" s="2182"/>
    </row>
    <row r="58" spans="2:28" s="597" customFormat="1" ht="12.75" hidden="1" customHeight="1" x14ac:dyDescent="0.2">
      <c r="B58" s="3485"/>
      <c r="C58" s="1204" t="s">
        <v>869</v>
      </c>
      <c r="D58" s="1204"/>
      <c r="E58" s="3746" t="s">
        <v>1388</v>
      </c>
      <c r="F58" s="3747"/>
      <c r="G58" s="3746" t="s">
        <v>1389</v>
      </c>
      <c r="H58" s="3747"/>
      <c r="I58" s="3746" t="s">
        <v>1390</v>
      </c>
      <c r="J58" s="3747"/>
      <c r="K58" s="3746" t="s">
        <v>1391</v>
      </c>
      <c r="L58" s="3747"/>
      <c r="M58" s="3746" t="s">
        <v>1392</v>
      </c>
      <c r="N58" s="3747"/>
      <c r="O58" s="3746" t="s">
        <v>1393</v>
      </c>
      <c r="P58" s="3747"/>
    </row>
    <row r="59" spans="2:28" hidden="1" x14ac:dyDescent="0.3">
      <c r="B59" s="3450"/>
      <c r="C59" s="2763" t="s">
        <v>1663</v>
      </c>
      <c r="D59" s="540"/>
      <c r="E59" s="2186">
        <v>1</v>
      </c>
      <c r="F59" s="2180">
        <v>0</v>
      </c>
      <c r="G59" s="2186">
        <v>1</v>
      </c>
      <c r="H59" s="2180">
        <v>0</v>
      </c>
      <c r="I59" s="2186">
        <v>1</v>
      </c>
      <c r="J59" s="2180">
        <v>0</v>
      </c>
      <c r="K59" s="2186">
        <v>1</v>
      </c>
      <c r="L59" s="2180">
        <v>0</v>
      </c>
      <c r="M59" s="2186">
        <v>1</v>
      </c>
      <c r="N59" s="2180">
        <v>0</v>
      </c>
      <c r="O59" s="2186">
        <v>1</v>
      </c>
      <c r="P59" s="2180">
        <v>0</v>
      </c>
    </row>
    <row r="60" spans="2:28" hidden="1" x14ac:dyDescent="0.3">
      <c r="B60" s="3450"/>
      <c r="C60" s="2763" t="s">
        <v>1664</v>
      </c>
      <c r="D60" s="540"/>
      <c r="E60" s="2186">
        <v>0</v>
      </c>
      <c r="F60" s="2180">
        <v>0</v>
      </c>
      <c r="G60" s="2186"/>
      <c r="H60" s="2180">
        <v>0</v>
      </c>
      <c r="I60" s="2186"/>
      <c r="J60" s="2180">
        <v>0</v>
      </c>
      <c r="K60" s="2186">
        <v>0</v>
      </c>
      <c r="L60" s="2180">
        <v>0</v>
      </c>
      <c r="M60" s="2186">
        <v>0</v>
      </c>
      <c r="N60" s="2180">
        <v>0</v>
      </c>
      <c r="O60" s="2186"/>
      <c r="P60" s="2180">
        <v>0</v>
      </c>
    </row>
    <row r="61" spans="2:28" hidden="1" x14ac:dyDescent="0.3">
      <c r="B61" s="3450"/>
      <c r="C61" s="2763" t="s">
        <v>1665</v>
      </c>
      <c r="D61" s="540"/>
      <c r="E61" s="2186"/>
      <c r="F61" s="2180">
        <v>0</v>
      </c>
      <c r="G61" s="2186"/>
      <c r="H61" s="2180">
        <v>0</v>
      </c>
      <c r="I61" s="2186"/>
      <c r="J61" s="2180">
        <v>0</v>
      </c>
      <c r="K61" s="2186"/>
      <c r="L61" s="2180">
        <v>0</v>
      </c>
      <c r="M61" s="2186"/>
      <c r="N61" s="2180">
        <v>0</v>
      </c>
      <c r="O61" s="2186"/>
      <c r="P61" s="2180">
        <v>0</v>
      </c>
    </row>
    <row r="62" spans="2:28" hidden="1" x14ac:dyDescent="0.3">
      <c r="B62" s="3450"/>
      <c r="C62" s="2763" t="s">
        <v>1666</v>
      </c>
      <c r="D62" s="540"/>
      <c r="E62" s="2186"/>
      <c r="F62" s="2180">
        <v>0</v>
      </c>
      <c r="G62" s="2186"/>
      <c r="H62" s="2180">
        <v>0</v>
      </c>
      <c r="I62" s="2186"/>
      <c r="J62" s="2180">
        <v>0</v>
      </c>
      <c r="K62" s="2186"/>
      <c r="L62" s="2180">
        <v>0</v>
      </c>
      <c r="M62" s="2186"/>
      <c r="N62" s="2180">
        <v>0</v>
      </c>
      <c r="O62" s="2186"/>
      <c r="P62" s="2180">
        <v>0</v>
      </c>
    </row>
    <row r="63" spans="2:28" hidden="1" x14ac:dyDescent="0.3">
      <c r="B63" s="3450"/>
      <c r="C63" s="2763" t="s">
        <v>1667</v>
      </c>
      <c r="D63" s="540"/>
      <c r="E63" s="2186"/>
      <c r="F63" s="2180">
        <v>0</v>
      </c>
      <c r="G63" s="2186"/>
      <c r="H63" s="2180">
        <v>0</v>
      </c>
      <c r="I63" s="2186"/>
      <c r="J63" s="2180">
        <v>0</v>
      </c>
      <c r="K63" s="2186"/>
      <c r="L63" s="2180">
        <v>0</v>
      </c>
      <c r="M63" s="2186"/>
      <c r="N63" s="2180">
        <v>0</v>
      </c>
      <c r="O63" s="2186">
        <v>0.5</v>
      </c>
      <c r="P63" s="2180">
        <v>0</v>
      </c>
    </row>
    <row r="64" spans="2:28" hidden="1" x14ac:dyDescent="0.3">
      <c r="B64" s="3450"/>
      <c r="C64" s="2763" t="s">
        <v>1668</v>
      </c>
      <c r="D64" s="540"/>
      <c r="E64" s="2186"/>
      <c r="F64" s="2180">
        <v>0</v>
      </c>
      <c r="G64" s="2186"/>
      <c r="H64" s="2180">
        <v>0</v>
      </c>
      <c r="I64" s="2186"/>
      <c r="J64" s="2180">
        <v>0</v>
      </c>
      <c r="K64" s="2186"/>
      <c r="L64" s="2180">
        <v>0</v>
      </c>
      <c r="M64" s="2186"/>
      <c r="N64" s="2180">
        <v>0</v>
      </c>
      <c r="O64" s="2186"/>
      <c r="P64" s="2180">
        <v>0</v>
      </c>
    </row>
    <row r="65" spans="2:16" hidden="1" x14ac:dyDescent="0.3">
      <c r="B65" s="3450"/>
      <c r="C65" s="2763" t="s">
        <v>1669</v>
      </c>
      <c r="D65" s="540"/>
      <c r="E65" s="2186">
        <v>1</v>
      </c>
      <c r="F65" s="2180">
        <v>0</v>
      </c>
      <c r="G65" s="2186">
        <v>1</v>
      </c>
      <c r="H65" s="2180">
        <v>0</v>
      </c>
      <c r="I65" s="2186">
        <v>1</v>
      </c>
      <c r="J65" s="2180">
        <v>0</v>
      </c>
      <c r="K65" s="2186">
        <v>1</v>
      </c>
      <c r="L65" s="2180">
        <v>0</v>
      </c>
      <c r="M65" s="2186">
        <v>1</v>
      </c>
      <c r="N65" s="2180">
        <v>0</v>
      </c>
      <c r="O65" s="2186">
        <v>1</v>
      </c>
      <c r="P65" s="2180">
        <v>0</v>
      </c>
    </row>
    <row r="66" spans="2:16" hidden="1" x14ac:dyDescent="0.3">
      <c r="B66" s="3450"/>
      <c r="C66" s="2763" t="s">
        <v>1671</v>
      </c>
      <c r="D66" s="540"/>
      <c r="E66" s="2186"/>
      <c r="F66" s="2180">
        <v>0</v>
      </c>
      <c r="G66" s="2186"/>
      <c r="H66" s="2180">
        <v>0</v>
      </c>
      <c r="I66" s="2186"/>
      <c r="J66" s="2180">
        <v>0</v>
      </c>
      <c r="K66" s="2186"/>
      <c r="L66" s="2180">
        <v>0</v>
      </c>
      <c r="M66" s="2186"/>
      <c r="N66" s="2180">
        <v>0</v>
      </c>
      <c r="O66" s="2186"/>
      <c r="P66" s="2180">
        <v>0</v>
      </c>
    </row>
    <row r="67" spans="2:16" hidden="1" x14ac:dyDescent="0.3">
      <c r="B67" s="3450"/>
      <c r="C67" s="2763" t="s">
        <v>1672</v>
      </c>
      <c r="D67" s="540"/>
      <c r="E67" s="2186"/>
      <c r="F67" s="2180">
        <v>0</v>
      </c>
      <c r="G67" s="2186"/>
      <c r="H67" s="2180">
        <v>0</v>
      </c>
      <c r="I67" s="2186"/>
      <c r="J67" s="2180">
        <v>0</v>
      </c>
      <c r="K67" s="2186"/>
      <c r="L67" s="2180">
        <v>0</v>
      </c>
      <c r="M67" s="2186"/>
      <c r="N67" s="2180">
        <v>0</v>
      </c>
      <c r="O67" s="2186">
        <v>1</v>
      </c>
      <c r="P67" s="2180">
        <v>0</v>
      </c>
    </row>
    <row r="68" spans="2:16" hidden="1" x14ac:dyDescent="0.3">
      <c r="B68" s="3450"/>
      <c r="C68" s="2763" t="s">
        <v>1673</v>
      </c>
      <c r="D68" s="540"/>
      <c r="E68" s="2186">
        <v>1</v>
      </c>
      <c r="F68" s="2180">
        <v>0</v>
      </c>
      <c r="G68" s="2186">
        <v>1</v>
      </c>
      <c r="H68" s="2180">
        <v>0</v>
      </c>
      <c r="I68" s="2186">
        <v>1</v>
      </c>
      <c r="J68" s="2180">
        <v>0</v>
      </c>
      <c r="K68" s="2186">
        <v>1</v>
      </c>
      <c r="L68" s="2180">
        <v>0</v>
      </c>
      <c r="M68" s="2186">
        <v>1</v>
      </c>
      <c r="N68" s="2180">
        <v>0</v>
      </c>
      <c r="O68" s="2186">
        <v>1</v>
      </c>
      <c r="P68" s="2180">
        <v>0</v>
      </c>
    </row>
    <row r="69" spans="2:16" hidden="1" x14ac:dyDescent="0.3">
      <c r="B69" s="3450"/>
      <c r="C69" s="2763" t="s">
        <v>1683</v>
      </c>
      <c r="D69" s="540"/>
      <c r="E69" s="2186">
        <v>0.5</v>
      </c>
      <c r="F69" s="2180">
        <v>0</v>
      </c>
      <c r="G69" s="2186">
        <v>0.5</v>
      </c>
      <c r="H69" s="2180">
        <v>0</v>
      </c>
      <c r="I69" s="2186">
        <v>0.5</v>
      </c>
      <c r="J69" s="2180">
        <v>0</v>
      </c>
      <c r="K69" s="2186">
        <v>0.5</v>
      </c>
      <c r="L69" s="2180">
        <v>0</v>
      </c>
      <c r="M69" s="2186">
        <v>0.5</v>
      </c>
      <c r="N69" s="2180">
        <v>0</v>
      </c>
      <c r="O69" s="2186">
        <v>0.5</v>
      </c>
      <c r="P69" s="2180">
        <v>0</v>
      </c>
    </row>
    <row r="70" spans="2:16" hidden="1" x14ac:dyDescent="0.3">
      <c r="B70" s="3450"/>
      <c r="C70" s="2763" t="s">
        <v>1684</v>
      </c>
      <c r="D70" s="540"/>
      <c r="E70" s="2186">
        <v>0</v>
      </c>
      <c r="F70" s="2180">
        <v>0</v>
      </c>
      <c r="G70" s="2186">
        <v>0</v>
      </c>
      <c r="H70" s="2180">
        <v>0</v>
      </c>
      <c r="I70" s="2186">
        <v>0</v>
      </c>
      <c r="J70" s="2180">
        <v>0</v>
      </c>
      <c r="K70" s="2186">
        <v>0</v>
      </c>
      <c r="L70" s="2180">
        <v>0</v>
      </c>
      <c r="M70" s="2186">
        <v>0</v>
      </c>
      <c r="N70" s="2180">
        <v>0</v>
      </c>
      <c r="O70" s="2186">
        <v>0</v>
      </c>
      <c r="P70" s="2180">
        <v>0</v>
      </c>
    </row>
    <row r="71" spans="2:16" hidden="1" x14ac:dyDescent="0.3">
      <c r="B71" s="3450"/>
      <c r="C71" s="2763" t="s">
        <v>1685</v>
      </c>
      <c r="D71" s="540"/>
      <c r="E71" s="2186">
        <v>0</v>
      </c>
      <c r="F71" s="2180">
        <v>0</v>
      </c>
      <c r="G71" s="2186">
        <v>0</v>
      </c>
      <c r="H71" s="2180">
        <v>0</v>
      </c>
      <c r="I71" s="2186">
        <v>0</v>
      </c>
      <c r="J71" s="2180">
        <v>0</v>
      </c>
      <c r="K71" s="2186">
        <v>0</v>
      </c>
      <c r="L71" s="2180">
        <v>0</v>
      </c>
      <c r="M71" s="2186">
        <v>0</v>
      </c>
      <c r="N71" s="2180">
        <v>0</v>
      </c>
      <c r="O71" s="2186">
        <v>0</v>
      </c>
      <c r="P71" s="2180">
        <v>0</v>
      </c>
    </row>
    <row r="72" spans="2:16" x14ac:dyDescent="0.3">
      <c r="B72" s="3450"/>
      <c r="C72" s="2067"/>
      <c r="F72" s="2182"/>
    </row>
    <row r="73" spans="2:16" x14ac:dyDescent="0.3">
      <c r="B73" s="3450"/>
      <c r="C73" s="2051" t="s">
        <v>977</v>
      </c>
      <c r="D73" s="2051"/>
      <c r="E73" s="2051"/>
      <c r="F73" s="2769">
        <v>571775460.84451592</v>
      </c>
      <c r="G73" s="2051"/>
      <c r="H73" s="2769">
        <v>780469101.55870128</v>
      </c>
      <c r="I73" s="2051"/>
      <c r="J73" s="2769">
        <v>723586669.32785821</v>
      </c>
      <c r="K73" s="2051"/>
      <c r="L73" s="2769">
        <v>922503999.53094149</v>
      </c>
      <c r="M73" s="2051"/>
      <c r="N73" s="2769">
        <v>921252131.71997905</v>
      </c>
      <c r="O73" s="2051"/>
      <c r="P73" s="2769">
        <v>3990372782.5648866</v>
      </c>
    </row>
    <row r="74" spans="2:16" x14ac:dyDescent="0.3">
      <c r="B74" s="3450"/>
      <c r="C74" s="2067"/>
      <c r="F74" s="2182"/>
    </row>
    <row r="75" spans="2:16" x14ac:dyDescent="0.3">
      <c r="B75" s="3450"/>
      <c r="C75" s="2067"/>
    </row>
    <row r="76" spans="2:16" s="597" customFormat="1" ht="12.75" x14ac:dyDescent="0.2">
      <c r="B76" s="3485"/>
      <c r="H76" s="2844"/>
      <c r="J76" s="2844"/>
      <c r="L76" s="2844"/>
      <c r="N76" s="2844"/>
      <c r="P76" s="2844"/>
    </row>
    <row r="77" spans="2:16" x14ac:dyDescent="0.3">
      <c r="B77" s="3450"/>
      <c r="C77" s="2067"/>
    </row>
    <row r="78" spans="2:16" x14ac:dyDescent="0.3">
      <c r="B78" s="3450"/>
      <c r="C78" s="2067"/>
    </row>
    <row r="79" spans="2:16" x14ac:dyDescent="0.3">
      <c r="B79" s="3450"/>
      <c r="C79" s="2067"/>
    </row>
    <row r="80" spans="2:16" x14ac:dyDescent="0.3">
      <c r="B80" s="3450"/>
      <c r="C80" s="2067"/>
    </row>
    <row r="81" spans="2:3" x14ac:dyDescent="0.3">
      <c r="B81" s="3450"/>
      <c r="C81" s="2067"/>
    </row>
    <row r="82" spans="2:3" x14ac:dyDescent="0.3">
      <c r="B82" s="3450"/>
      <c r="C82" s="2067"/>
    </row>
    <row r="83" spans="2:3" x14ac:dyDescent="0.3">
      <c r="B83" s="3450"/>
      <c r="C83" s="2067"/>
    </row>
  </sheetData>
  <mergeCells count="26">
    <mergeCell ref="C21:C22"/>
    <mergeCell ref="O22:P22"/>
    <mergeCell ref="K22:L22"/>
    <mergeCell ref="M22:N22"/>
    <mergeCell ref="D21:D22"/>
    <mergeCell ref="E21:F21"/>
    <mergeCell ref="G21:H21"/>
    <mergeCell ref="O21:P21"/>
    <mergeCell ref="I21:J21"/>
    <mergeCell ref="K21:L21"/>
    <mergeCell ref="E22:F22"/>
    <mergeCell ref="G22:H22"/>
    <mergeCell ref="I22:J22"/>
    <mergeCell ref="E20:F20"/>
    <mergeCell ref="G20:H20"/>
    <mergeCell ref="I20:J20"/>
    <mergeCell ref="O58:P58"/>
    <mergeCell ref="M58:N58"/>
    <mergeCell ref="E58:F58"/>
    <mergeCell ref="G58:H58"/>
    <mergeCell ref="I58:J58"/>
    <mergeCell ref="K58:L58"/>
    <mergeCell ref="M21:N21"/>
    <mergeCell ref="O20:P20"/>
    <mergeCell ref="K20:L20"/>
    <mergeCell ref="M20:N20"/>
  </mergeCells>
  <pageMargins left="0.7" right="0.7" top="0.75" bottom="0.75" header="0.3" footer="0.3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/>
  <dimension ref="B2:DL213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42578125" style="3499"/>
    <col min="2" max="2" width="6.7109375" style="3499" customWidth="1"/>
    <col min="3" max="3" width="74.5703125" style="3499" customWidth="1"/>
    <col min="4" max="4" width="15.85546875" style="3499" bestFit="1" customWidth="1"/>
    <col min="5" max="5" width="17.7109375" style="3499" customWidth="1"/>
    <col min="6" max="8" width="18.7109375" style="3499" customWidth="1"/>
    <col min="9" max="9" width="47.28515625" style="3499" bestFit="1" customWidth="1"/>
    <col min="10" max="14" width="18.7109375" style="3499" customWidth="1"/>
    <col min="15" max="15" width="45.5703125" style="3499" customWidth="1"/>
    <col min="16" max="16" width="18.7109375" style="3499" customWidth="1"/>
    <col min="17" max="18" width="12.85546875" style="3499" customWidth="1"/>
    <col min="19" max="19" width="16" style="3499" customWidth="1"/>
    <col min="20" max="20" width="12.85546875" style="3499" customWidth="1"/>
    <col min="21" max="21" width="50.7109375" style="3499" bestFit="1" customWidth="1"/>
    <col min="22" max="22" width="13.7109375" style="3499" bestFit="1" customWidth="1"/>
    <col min="23" max="23" width="12.85546875" style="3499" customWidth="1"/>
    <col min="24" max="24" width="13.7109375" style="3499" bestFit="1" customWidth="1"/>
    <col min="25" max="25" width="17.5703125" style="3499" bestFit="1" customWidth="1"/>
    <col min="26" max="26" width="12.85546875" style="3499" customWidth="1"/>
    <col min="27" max="27" width="50.7109375" style="3499" bestFit="1" customWidth="1"/>
    <col min="28" max="30" width="12.85546875" style="3499" customWidth="1"/>
    <col min="31" max="31" width="17.5703125" style="3499" bestFit="1" customWidth="1"/>
    <col min="32" max="36" width="12.85546875" style="3499" customWidth="1"/>
    <col min="37" max="37" width="17.140625" style="3499" customWidth="1"/>
    <col min="38" max="85" width="12.85546875" style="3499" customWidth="1"/>
    <col min="86" max="86" width="13.5703125" style="3499" bestFit="1" customWidth="1"/>
    <col min="87" max="87" width="12.85546875" style="3499" customWidth="1"/>
    <col min="88" max="88" width="13.5703125" style="3499" bestFit="1" customWidth="1"/>
    <col min="89" max="103" width="12.85546875" style="3499" customWidth="1"/>
    <col min="104" max="104" width="16.140625" style="3499" bestFit="1" customWidth="1"/>
    <col min="105" max="105" width="12.85546875" style="3499" customWidth="1"/>
    <col min="106" max="106" width="15.28515625" style="3499" bestFit="1" customWidth="1"/>
    <col min="107" max="107" width="12.85546875" style="3499" customWidth="1"/>
    <col min="108" max="108" width="15.140625" style="3499" bestFit="1" customWidth="1"/>
    <col min="109" max="109" width="12.85546875" style="3499" customWidth="1"/>
    <col min="110" max="110" width="15.140625" style="3499" bestFit="1" customWidth="1"/>
    <col min="111" max="111" width="12.85546875" style="3499" customWidth="1"/>
    <col min="112" max="112" width="20.28515625" style="3499" bestFit="1" customWidth="1"/>
    <col min="113" max="113" width="12.85546875" style="3499" customWidth="1"/>
    <col min="114" max="114" width="19.42578125" style="3499" bestFit="1" customWidth="1"/>
    <col min="115" max="115" width="12.85546875" style="3499" customWidth="1"/>
    <col min="116" max="116" width="21.140625" style="3499" bestFit="1" customWidth="1"/>
    <col min="117" max="117" width="12.85546875" style="3499" customWidth="1"/>
    <col min="118" max="118" width="20.28515625" style="3499" bestFit="1" customWidth="1"/>
    <col min="119" max="128" width="12.85546875" style="3499" customWidth="1"/>
    <col min="129" max="133" width="11.42578125" style="3499"/>
    <col min="134" max="135" width="11.5703125" style="3499" bestFit="1" customWidth="1"/>
    <col min="136" max="137" width="11.85546875" style="3499" bestFit="1" customWidth="1"/>
    <col min="138" max="141" width="11.5703125" style="3499" bestFit="1" customWidth="1"/>
    <col min="142" max="16384" width="11.42578125" style="3499"/>
  </cols>
  <sheetData>
    <row r="2" spans="2:106" ht="18.75" x14ac:dyDescent="0.3">
      <c r="B2" s="459" t="s">
        <v>2804</v>
      </c>
    </row>
    <row r="3" spans="2:106" ht="18.75" x14ac:dyDescent="0.3">
      <c r="B3" s="459" t="s">
        <v>2831</v>
      </c>
    </row>
    <row r="4" spans="2:106" ht="18.75" x14ac:dyDescent="0.3">
      <c r="B4" s="459" t="s">
        <v>2834</v>
      </c>
    </row>
    <row r="5" spans="2:106" x14ac:dyDescent="0.3">
      <c r="B5" s="1091" t="s">
        <v>3367</v>
      </c>
      <c r="C5" s="3500" t="s">
        <v>3366</v>
      </c>
    </row>
    <row r="6" spans="2:106" x14ac:dyDescent="0.3">
      <c r="B6" s="1091"/>
    </row>
    <row r="7" spans="2:106" s="3502" customFormat="1" x14ac:dyDescent="0.3">
      <c r="B7" s="3501"/>
      <c r="H7" s="3503"/>
      <c r="J7" s="3503"/>
      <c r="L7" s="3503"/>
      <c r="N7" s="3503"/>
      <c r="P7" s="3503"/>
      <c r="R7" s="3503"/>
      <c r="T7" s="3503"/>
      <c r="V7" s="3503"/>
      <c r="X7" s="3503"/>
      <c r="Z7" s="3503"/>
      <c r="AB7" s="3503"/>
      <c r="AD7" s="3503"/>
      <c r="AF7" s="3503"/>
      <c r="AG7" s="3503"/>
      <c r="AH7" s="3503"/>
      <c r="AI7" s="3503"/>
      <c r="AJ7" s="3503"/>
      <c r="AK7" s="3503"/>
      <c r="AL7" s="3503"/>
      <c r="AM7" s="3503"/>
      <c r="AN7" s="3503"/>
      <c r="AO7" s="3503"/>
      <c r="AP7" s="3503"/>
      <c r="AQ7" s="3503"/>
      <c r="AR7" s="3503"/>
      <c r="AS7" s="3503"/>
      <c r="AT7" s="3503"/>
      <c r="AU7" s="3503"/>
      <c r="AV7" s="3503"/>
      <c r="AW7" s="3503"/>
      <c r="AX7" s="3503"/>
      <c r="AZ7" s="3503"/>
      <c r="BB7" s="3503"/>
      <c r="BD7" s="3503"/>
      <c r="BF7" s="3503"/>
      <c r="BH7" s="3503"/>
      <c r="BJ7" s="3503"/>
      <c r="BL7" s="3503"/>
      <c r="BN7" s="3503"/>
      <c r="BP7" s="3503"/>
      <c r="BR7" s="3503"/>
      <c r="BT7" s="3503"/>
      <c r="BV7" s="3503"/>
      <c r="BX7" s="3503"/>
      <c r="BZ7" s="3503"/>
      <c r="CB7" s="3503"/>
      <c r="CD7" s="3503"/>
      <c r="CF7" s="3503"/>
      <c r="CH7" s="3503"/>
      <c r="CI7" s="3503"/>
      <c r="CJ7" s="3503"/>
      <c r="CL7" s="3503"/>
      <c r="CN7" s="3503"/>
      <c r="CP7" s="3503"/>
      <c r="CR7" s="3503"/>
      <c r="CT7" s="3503"/>
      <c r="CV7" s="3503"/>
      <c r="CX7" s="3503"/>
      <c r="CZ7" s="3503"/>
      <c r="DB7" s="3503"/>
    </row>
    <row r="8" spans="2:106" s="3502" customFormat="1" x14ac:dyDescent="0.3">
      <c r="B8" s="3501"/>
      <c r="H8" s="3503"/>
      <c r="J8" s="3503"/>
      <c r="L8" s="3503"/>
      <c r="N8" s="3503"/>
      <c r="P8" s="3503"/>
      <c r="R8" s="3503"/>
      <c r="T8" s="3503"/>
      <c r="V8" s="3503"/>
      <c r="X8" s="3503"/>
      <c r="Z8" s="3503"/>
      <c r="AB8" s="3503"/>
      <c r="AD8" s="3503"/>
      <c r="AF8" s="3503"/>
      <c r="AG8" s="3503"/>
      <c r="AH8" s="3503"/>
      <c r="AI8" s="3503"/>
      <c r="AJ8" s="3503"/>
      <c r="AK8" s="3503"/>
      <c r="AL8" s="3503"/>
      <c r="AM8" s="3503"/>
      <c r="AN8" s="3503"/>
      <c r="AO8" s="3503"/>
      <c r="AP8" s="3503"/>
      <c r="AQ8" s="3503"/>
      <c r="AR8" s="3503"/>
      <c r="AS8" s="3503"/>
      <c r="AT8" s="3503"/>
      <c r="AU8" s="3503"/>
      <c r="AV8" s="3503"/>
      <c r="AW8" s="3503"/>
      <c r="AX8" s="3503"/>
      <c r="AZ8" s="3503"/>
      <c r="BB8" s="3503"/>
      <c r="BD8" s="3503"/>
      <c r="BF8" s="3503"/>
      <c r="BH8" s="3503"/>
      <c r="BJ8" s="3503"/>
      <c r="BL8" s="3503"/>
      <c r="BN8" s="3503"/>
      <c r="BP8" s="3503"/>
      <c r="BR8" s="3503"/>
      <c r="BT8" s="3503"/>
      <c r="BV8" s="3503"/>
      <c r="BX8" s="3503"/>
      <c r="BZ8" s="3503"/>
      <c r="CB8" s="3503"/>
      <c r="CD8" s="3503"/>
      <c r="CF8" s="3503"/>
      <c r="CH8" s="3503"/>
      <c r="CI8" s="3503"/>
      <c r="CJ8" s="3503"/>
      <c r="CL8" s="3503"/>
      <c r="CN8" s="3503"/>
      <c r="CP8" s="3503"/>
      <c r="CR8" s="3503"/>
      <c r="CT8" s="3503"/>
      <c r="CV8" s="3503"/>
      <c r="CX8" s="3503"/>
      <c r="CZ8" s="3503"/>
      <c r="DB8" s="3503"/>
    </row>
    <row r="9" spans="2:106" s="1091" customFormat="1" ht="25.5" x14ac:dyDescent="0.2">
      <c r="B9" s="3666" t="s">
        <v>775</v>
      </c>
      <c r="C9" s="3666" t="s">
        <v>773</v>
      </c>
      <c r="D9" s="3666" t="s">
        <v>3362</v>
      </c>
      <c r="H9" s="3521"/>
      <c r="J9" s="3521"/>
      <c r="L9" s="3521"/>
      <c r="N9" s="3521"/>
      <c r="P9" s="3521"/>
      <c r="R9" s="3521"/>
      <c r="T9" s="3521"/>
      <c r="V9" s="3521"/>
      <c r="X9" s="3521"/>
      <c r="Z9" s="3521"/>
      <c r="AB9" s="3521"/>
      <c r="AD9" s="3521"/>
      <c r="AF9" s="3521"/>
      <c r="AG9" s="3521"/>
      <c r="AH9" s="3521"/>
      <c r="AI9" s="3521"/>
      <c r="AJ9" s="3521"/>
      <c r="AK9" s="3521"/>
      <c r="AL9" s="3521"/>
      <c r="AM9" s="3521"/>
      <c r="AN9" s="3521"/>
      <c r="AO9" s="3521"/>
      <c r="AP9" s="3521"/>
      <c r="AQ9" s="3521"/>
      <c r="AR9" s="3521"/>
      <c r="AS9" s="3521"/>
      <c r="AT9" s="3521"/>
      <c r="AU9" s="3521"/>
      <c r="AV9" s="3521"/>
      <c r="AW9" s="3521"/>
      <c r="AX9" s="3521"/>
      <c r="AZ9" s="3521"/>
      <c r="BB9" s="3521"/>
      <c r="BD9" s="3521"/>
      <c r="BF9" s="3521"/>
      <c r="BH9" s="3521"/>
      <c r="BJ9" s="3521"/>
      <c r="BL9" s="3521"/>
      <c r="BN9" s="3521"/>
      <c r="BP9" s="3521"/>
      <c r="BR9" s="3521"/>
      <c r="BT9" s="3521"/>
      <c r="BV9" s="3521"/>
      <c r="BX9" s="3521"/>
      <c r="BZ9" s="3521"/>
      <c r="CB9" s="3521"/>
      <c r="CD9" s="3521"/>
      <c r="CF9" s="3521"/>
      <c r="CH9" s="3521"/>
      <c r="CI9" s="3521"/>
      <c r="CJ9" s="3521"/>
      <c r="CL9" s="3521"/>
      <c r="CN9" s="3521"/>
      <c r="CP9" s="3521"/>
      <c r="CR9" s="3521"/>
      <c r="CT9" s="3521"/>
      <c r="CV9" s="3521"/>
      <c r="CX9" s="3521"/>
      <c r="CZ9" s="3521"/>
      <c r="DB9" s="3521"/>
    </row>
    <row r="10" spans="2:106" s="3502" customFormat="1" x14ac:dyDescent="0.3">
      <c r="B10" s="516" t="s">
        <v>2479</v>
      </c>
      <c r="C10" s="517" t="s">
        <v>3320</v>
      </c>
      <c r="D10" s="2868">
        <v>33405098.803005144</v>
      </c>
      <c r="H10" s="3503"/>
      <c r="J10" s="3503"/>
      <c r="L10" s="3503"/>
      <c r="N10" s="3503"/>
      <c r="P10" s="3503"/>
      <c r="R10" s="3503"/>
      <c r="T10" s="3503"/>
      <c r="V10" s="3503"/>
      <c r="X10" s="3503"/>
      <c r="Z10" s="3503"/>
      <c r="AB10" s="3503"/>
      <c r="AD10" s="3503"/>
      <c r="AF10" s="3503"/>
      <c r="AG10" s="3503"/>
      <c r="AH10" s="3503"/>
      <c r="AI10" s="3503"/>
      <c r="AJ10" s="3503"/>
      <c r="AK10" s="3503"/>
      <c r="AL10" s="3503"/>
      <c r="AM10" s="3503"/>
      <c r="AN10" s="3503"/>
      <c r="AO10" s="3503"/>
      <c r="AP10" s="3503"/>
      <c r="AQ10" s="3503"/>
      <c r="AR10" s="3503"/>
      <c r="AS10" s="3503"/>
      <c r="AT10" s="3503"/>
      <c r="AU10" s="3503"/>
      <c r="AV10" s="3503"/>
      <c r="AW10" s="3503"/>
      <c r="AX10" s="3503"/>
      <c r="AZ10" s="3503"/>
      <c r="BB10" s="3503"/>
      <c r="BD10" s="3503"/>
      <c r="BF10" s="3503"/>
      <c r="BH10" s="3503"/>
      <c r="BJ10" s="3503"/>
      <c r="BL10" s="3503"/>
      <c r="BN10" s="3503"/>
      <c r="BP10" s="3503"/>
      <c r="BR10" s="3503"/>
      <c r="BT10" s="3503"/>
      <c r="BV10" s="3503"/>
      <c r="BX10" s="3503"/>
      <c r="BZ10" s="3503"/>
      <c r="CB10" s="3503"/>
      <c r="CD10" s="3503"/>
      <c r="CF10" s="3503"/>
      <c r="CH10" s="3503"/>
      <c r="CI10" s="3503"/>
      <c r="CJ10" s="3503"/>
      <c r="CL10" s="3503"/>
      <c r="CN10" s="3503"/>
      <c r="CP10" s="3503"/>
      <c r="CR10" s="3503"/>
      <c r="CT10" s="3503"/>
      <c r="CV10" s="3503"/>
      <c r="CX10" s="3503"/>
      <c r="CZ10" s="3503"/>
      <c r="DB10" s="3503"/>
    </row>
    <row r="11" spans="2:106" s="3502" customFormat="1" ht="25.5" x14ac:dyDescent="0.3">
      <c r="B11" s="516" t="s">
        <v>2480</v>
      </c>
      <c r="C11" s="517" t="s">
        <v>3321</v>
      </c>
      <c r="D11" s="2868">
        <v>74312027.445453167</v>
      </c>
      <c r="H11" s="3503"/>
      <c r="J11" s="3503"/>
      <c r="L11" s="3503"/>
      <c r="N11" s="3503"/>
      <c r="P11" s="3503"/>
      <c r="R11" s="3503"/>
      <c r="T11" s="3503"/>
      <c r="V11" s="3503"/>
      <c r="X11" s="3503"/>
      <c r="Z11" s="3503"/>
      <c r="AB11" s="3503"/>
      <c r="AD11" s="3503"/>
      <c r="AF11" s="3503"/>
      <c r="AG11" s="3503"/>
      <c r="AH11" s="3503"/>
      <c r="AI11" s="3503"/>
      <c r="AJ11" s="3503"/>
      <c r="AK11" s="3503"/>
      <c r="AL11" s="3503"/>
      <c r="AM11" s="3503"/>
      <c r="AN11" s="3503"/>
      <c r="AO11" s="3503"/>
      <c r="AP11" s="3503"/>
      <c r="AQ11" s="3503"/>
      <c r="AR11" s="3503"/>
      <c r="AS11" s="3503"/>
      <c r="AT11" s="3503"/>
      <c r="AU11" s="3503"/>
      <c r="AV11" s="3503"/>
      <c r="AW11" s="3503"/>
      <c r="AX11" s="3503"/>
      <c r="AZ11" s="3503"/>
      <c r="BB11" s="3503"/>
      <c r="BD11" s="3503"/>
      <c r="BF11" s="3503"/>
      <c r="BH11" s="3503"/>
      <c r="BJ11" s="3503"/>
      <c r="BL11" s="3503"/>
      <c r="BN11" s="3503"/>
      <c r="BP11" s="3503"/>
      <c r="BR11" s="3503"/>
      <c r="BT11" s="3503"/>
      <c r="BV11" s="3503"/>
      <c r="BX11" s="3503"/>
      <c r="BZ11" s="3503"/>
      <c r="CB11" s="3503"/>
      <c r="CD11" s="3503"/>
      <c r="CF11" s="3503"/>
      <c r="CH11" s="3503"/>
      <c r="CI11" s="3503"/>
      <c r="CJ11" s="3503"/>
      <c r="CL11" s="3503"/>
      <c r="CN11" s="3503"/>
      <c r="CP11" s="3503"/>
      <c r="CR11" s="3503"/>
      <c r="CT11" s="3503"/>
      <c r="CV11" s="3503"/>
      <c r="CX11" s="3503"/>
      <c r="CZ11" s="3503"/>
      <c r="DB11" s="3503"/>
    </row>
    <row r="12" spans="2:106" s="3502" customFormat="1" x14ac:dyDescent="0.3">
      <c r="B12" s="516" t="s">
        <v>2481</v>
      </c>
      <c r="C12" s="517" t="s">
        <v>3322</v>
      </c>
      <c r="D12" s="2868">
        <v>66526168.507881723</v>
      </c>
      <c r="H12" s="3503"/>
      <c r="J12" s="3503"/>
      <c r="L12" s="3503"/>
      <c r="N12" s="3503"/>
      <c r="P12" s="3503"/>
      <c r="R12" s="3503"/>
      <c r="T12" s="3503"/>
      <c r="V12" s="3503"/>
      <c r="X12" s="3503"/>
      <c r="Z12" s="3503"/>
      <c r="AB12" s="3503"/>
      <c r="AD12" s="3503"/>
      <c r="AF12" s="3503"/>
      <c r="AG12" s="3503"/>
      <c r="AH12" s="3503"/>
      <c r="AI12" s="3503"/>
      <c r="AJ12" s="3503"/>
      <c r="AK12" s="3503"/>
      <c r="AL12" s="3503"/>
      <c r="AM12" s="3503"/>
      <c r="AN12" s="3503"/>
      <c r="AO12" s="3503"/>
      <c r="AP12" s="3503"/>
      <c r="AQ12" s="3503"/>
      <c r="AR12" s="3503"/>
      <c r="AS12" s="3503"/>
      <c r="AT12" s="3503"/>
      <c r="AU12" s="3503"/>
      <c r="AV12" s="3503"/>
      <c r="AW12" s="3503"/>
      <c r="AX12" s="3503"/>
      <c r="AZ12" s="3503"/>
      <c r="BB12" s="3503"/>
      <c r="BD12" s="3503"/>
      <c r="BF12" s="3503"/>
      <c r="BH12" s="3503"/>
      <c r="BJ12" s="3503"/>
      <c r="BL12" s="3503"/>
      <c r="BN12" s="3503"/>
      <c r="BP12" s="3503"/>
      <c r="BR12" s="3503"/>
      <c r="BT12" s="3503"/>
      <c r="BV12" s="3503"/>
      <c r="BX12" s="3503"/>
      <c r="BZ12" s="3503"/>
      <c r="CB12" s="3503"/>
      <c r="CD12" s="3503"/>
      <c r="CF12" s="3503"/>
      <c r="CH12" s="3503"/>
      <c r="CI12" s="3503"/>
      <c r="CJ12" s="3503"/>
      <c r="CL12" s="3503"/>
      <c r="CN12" s="3503"/>
      <c r="CP12" s="3503"/>
      <c r="CR12" s="3503"/>
      <c r="CT12" s="3503"/>
      <c r="CV12" s="3503"/>
      <c r="CX12" s="3503"/>
      <c r="CZ12" s="3503"/>
      <c r="DB12" s="3503"/>
    </row>
    <row r="13" spans="2:106" s="3502" customFormat="1" ht="25.5" x14ac:dyDescent="0.3">
      <c r="B13" s="516" t="s">
        <v>2482</v>
      </c>
      <c r="C13" s="517" t="s">
        <v>3324</v>
      </c>
      <c r="D13" s="2868">
        <v>107433097.15032974</v>
      </c>
      <c r="H13" s="3503"/>
      <c r="J13" s="3503"/>
      <c r="L13" s="3503"/>
      <c r="N13" s="3503"/>
      <c r="P13" s="3503"/>
      <c r="R13" s="3503"/>
      <c r="T13" s="3503"/>
      <c r="V13" s="3503"/>
      <c r="X13" s="3503"/>
      <c r="Z13" s="3503"/>
      <c r="AB13" s="3503"/>
      <c r="AD13" s="3503"/>
      <c r="AF13" s="3503"/>
      <c r="AG13" s="3503"/>
      <c r="AH13" s="3503"/>
      <c r="AI13" s="3503"/>
      <c r="AJ13" s="3503"/>
      <c r="AK13" s="3503"/>
      <c r="AL13" s="3503"/>
      <c r="AM13" s="3503"/>
      <c r="AN13" s="3503"/>
      <c r="AO13" s="3503"/>
      <c r="AP13" s="3503"/>
      <c r="AQ13" s="3503"/>
      <c r="AR13" s="3503"/>
      <c r="AS13" s="3503"/>
      <c r="AT13" s="3503"/>
      <c r="AU13" s="3503"/>
      <c r="AV13" s="3503"/>
      <c r="AW13" s="3503"/>
      <c r="AX13" s="3503"/>
      <c r="AZ13" s="3503"/>
      <c r="BB13" s="3503"/>
      <c r="BD13" s="3503"/>
      <c r="BF13" s="3503"/>
      <c r="BH13" s="3503"/>
      <c r="BJ13" s="3503"/>
      <c r="BL13" s="3503"/>
      <c r="BN13" s="3503"/>
      <c r="BP13" s="3503"/>
      <c r="BR13" s="3503"/>
      <c r="BT13" s="3503"/>
      <c r="BV13" s="3503"/>
      <c r="BX13" s="3503"/>
      <c r="BZ13" s="3503"/>
      <c r="CB13" s="3503"/>
      <c r="CD13" s="3503"/>
      <c r="CF13" s="3503"/>
      <c r="CH13" s="3503"/>
      <c r="CI13" s="3503"/>
      <c r="CJ13" s="3503"/>
      <c r="CL13" s="3503"/>
      <c r="CN13" s="3503"/>
      <c r="CP13" s="3503"/>
      <c r="CR13" s="3503"/>
      <c r="CT13" s="3503"/>
      <c r="CV13" s="3503"/>
      <c r="CX13" s="3503"/>
      <c r="CZ13" s="3503"/>
      <c r="DB13" s="3503"/>
    </row>
    <row r="14" spans="2:106" s="3502" customFormat="1" x14ac:dyDescent="0.3">
      <c r="B14" s="516" t="s">
        <v>2483</v>
      </c>
      <c r="C14" s="517" t="s">
        <v>3325</v>
      </c>
      <c r="D14" s="2868">
        <v>83376469.03878738</v>
      </c>
      <c r="H14" s="3503"/>
      <c r="J14" s="3503"/>
      <c r="L14" s="3503"/>
      <c r="N14" s="3503"/>
      <c r="P14" s="3503"/>
      <c r="R14" s="3503"/>
      <c r="T14" s="3503"/>
      <c r="V14" s="3503"/>
      <c r="X14" s="3503"/>
      <c r="Z14" s="3503"/>
      <c r="AB14" s="3503"/>
      <c r="AD14" s="3503"/>
      <c r="AF14" s="3503"/>
      <c r="AG14" s="3503"/>
      <c r="AH14" s="3503"/>
      <c r="AI14" s="3503"/>
      <c r="AJ14" s="3503"/>
      <c r="AK14" s="3503"/>
      <c r="AL14" s="3503"/>
      <c r="AM14" s="3503"/>
      <c r="AN14" s="3503"/>
      <c r="AO14" s="3503"/>
      <c r="AP14" s="3503"/>
      <c r="AQ14" s="3503"/>
      <c r="AR14" s="3503"/>
      <c r="AS14" s="3503"/>
      <c r="AT14" s="3503"/>
      <c r="AU14" s="3503"/>
      <c r="AV14" s="3503"/>
      <c r="AW14" s="3503"/>
      <c r="AX14" s="3503"/>
      <c r="AZ14" s="3503"/>
      <c r="BB14" s="3503"/>
      <c r="BD14" s="3503"/>
      <c r="BF14" s="3503"/>
      <c r="BH14" s="3503"/>
      <c r="BJ14" s="3503"/>
      <c r="BL14" s="3503"/>
      <c r="BN14" s="3503"/>
      <c r="BP14" s="3503"/>
      <c r="BR14" s="3503"/>
      <c r="BT14" s="3503"/>
      <c r="BV14" s="3503"/>
      <c r="BX14" s="3503"/>
      <c r="BZ14" s="3503"/>
      <c r="CB14" s="3503"/>
      <c r="CD14" s="3503"/>
      <c r="CF14" s="3503"/>
      <c r="CH14" s="3503"/>
      <c r="CI14" s="3503"/>
      <c r="CJ14" s="3503"/>
      <c r="CL14" s="3503"/>
      <c r="CN14" s="3503"/>
      <c r="CP14" s="3503"/>
      <c r="CR14" s="3503"/>
      <c r="CT14" s="3503"/>
      <c r="CV14" s="3503"/>
      <c r="CX14" s="3503"/>
      <c r="CZ14" s="3503"/>
      <c r="DB14" s="3503"/>
    </row>
    <row r="15" spans="2:106" s="3502" customFormat="1" x14ac:dyDescent="0.3">
      <c r="B15" s="516" t="s">
        <v>3326</v>
      </c>
      <c r="C15" s="517" t="s">
        <v>3327</v>
      </c>
      <c r="D15" s="2868">
        <v>91025736.823405415</v>
      </c>
      <c r="H15" s="3503"/>
      <c r="J15" s="3503"/>
      <c r="L15" s="3503"/>
      <c r="N15" s="3503"/>
      <c r="P15" s="3503"/>
      <c r="R15" s="3503"/>
      <c r="T15" s="3503"/>
      <c r="V15" s="3503"/>
      <c r="X15" s="3503"/>
      <c r="Z15" s="3503"/>
      <c r="AB15" s="3503"/>
      <c r="AD15" s="3503"/>
      <c r="AF15" s="3503"/>
      <c r="AG15" s="3503"/>
      <c r="AH15" s="3503"/>
      <c r="AI15" s="3503"/>
      <c r="AJ15" s="3503"/>
      <c r="AK15" s="3503"/>
      <c r="AL15" s="3503"/>
      <c r="AM15" s="3503"/>
      <c r="AN15" s="3503"/>
      <c r="AO15" s="3503"/>
      <c r="AP15" s="3503"/>
      <c r="AQ15" s="3503"/>
      <c r="AR15" s="3503"/>
      <c r="AS15" s="3503"/>
      <c r="AT15" s="3503"/>
      <c r="AU15" s="3503"/>
      <c r="AV15" s="3503"/>
      <c r="AW15" s="3503"/>
      <c r="AX15" s="3503"/>
      <c r="AZ15" s="3503"/>
      <c r="BB15" s="3503"/>
      <c r="BD15" s="3503"/>
      <c r="BF15" s="3503"/>
      <c r="BH15" s="3503"/>
      <c r="BJ15" s="3503"/>
      <c r="BL15" s="3503"/>
      <c r="BN15" s="3503"/>
      <c r="BP15" s="3503"/>
      <c r="BR15" s="3503"/>
      <c r="BT15" s="3503"/>
      <c r="BV15" s="3503"/>
      <c r="BX15" s="3503"/>
      <c r="BZ15" s="3503"/>
      <c r="CB15" s="3503"/>
      <c r="CD15" s="3503"/>
      <c r="CF15" s="3503"/>
      <c r="CH15" s="3503"/>
      <c r="CI15" s="3503"/>
      <c r="CJ15" s="3503"/>
      <c r="CL15" s="3503"/>
      <c r="CN15" s="3503"/>
      <c r="CP15" s="3503"/>
      <c r="CR15" s="3503"/>
      <c r="CT15" s="3503"/>
      <c r="CV15" s="3503"/>
      <c r="CX15" s="3503"/>
      <c r="CZ15" s="3503"/>
      <c r="DB15" s="3503"/>
    </row>
    <row r="16" spans="2:106" s="3502" customFormat="1" x14ac:dyDescent="0.3">
      <c r="B16" s="3501"/>
      <c r="H16" s="3503"/>
      <c r="J16" s="3503"/>
      <c r="L16" s="3503"/>
      <c r="N16" s="3503"/>
      <c r="P16" s="3503"/>
      <c r="R16" s="3503"/>
      <c r="T16" s="3503"/>
      <c r="V16" s="3503"/>
      <c r="X16" s="3503"/>
      <c r="Z16" s="3503"/>
      <c r="AB16" s="3503"/>
      <c r="AD16" s="3503"/>
      <c r="AF16" s="3503"/>
      <c r="AG16" s="3503"/>
      <c r="AH16" s="3503"/>
      <c r="AI16" s="3503"/>
      <c r="AJ16" s="3503"/>
      <c r="AK16" s="3503"/>
      <c r="AL16" s="3503"/>
      <c r="AM16" s="3503"/>
      <c r="AN16" s="3503"/>
      <c r="AO16" s="3503"/>
      <c r="AP16" s="3503"/>
      <c r="AQ16" s="3503"/>
      <c r="AR16" s="3503"/>
      <c r="AS16" s="3503"/>
      <c r="AT16" s="3503"/>
      <c r="AU16" s="3503"/>
      <c r="AV16" s="3503"/>
      <c r="AW16" s="3503"/>
      <c r="AX16" s="3503"/>
      <c r="AZ16" s="3503"/>
      <c r="BB16" s="3503"/>
      <c r="BD16" s="3503"/>
      <c r="BF16" s="3503"/>
      <c r="BH16" s="3503"/>
      <c r="BJ16" s="3503"/>
      <c r="BL16" s="3503"/>
      <c r="BN16" s="3503"/>
      <c r="BP16" s="3503"/>
      <c r="BR16" s="3503"/>
      <c r="BT16" s="3503"/>
      <c r="BV16" s="3503"/>
      <c r="BX16" s="3503"/>
      <c r="BZ16" s="3503"/>
      <c r="CB16" s="3503"/>
      <c r="CD16" s="3503"/>
      <c r="CF16" s="3503"/>
      <c r="CH16" s="3503"/>
      <c r="CI16" s="3503"/>
      <c r="CJ16" s="3503"/>
      <c r="CL16" s="3503"/>
      <c r="CN16" s="3503"/>
      <c r="CP16" s="3503"/>
      <c r="CR16" s="3503"/>
      <c r="CT16" s="3503"/>
      <c r="CV16" s="3503"/>
      <c r="CX16" s="3503"/>
      <c r="CZ16" s="3503"/>
      <c r="DB16" s="3503"/>
    </row>
    <row r="17" spans="2:106" s="3502" customFormat="1" x14ac:dyDescent="0.3">
      <c r="B17" s="3501"/>
      <c r="H17" s="3503"/>
      <c r="J17" s="3503"/>
      <c r="L17" s="3503"/>
      <c r="N17" s="3503"/>
      <c r="P17" s="3503"/>
      <c r="R17" s="3503"/>
      <c r="T17" s="3503"/>
      <c r="V17" s="3503"/>
      <c r="X17" s="3503"/>
      <c r="Z17" s="3503"/>
      <c r="AB17" s="3503"/>
      <c r="AD17" s="3503"/>
      <c r="AF17" s="3503"/>
      <c r="AG17" s="3503"/>
      <c r="AH17" s="3503"/>
      <c r="AI17" s="3503"/>
      <c r="AJ17" s="3503"/>
      <c r="AK17" s="3503"/>
      <c r="AL17" s="3503"/>
      <c r="AM17" s="3503"/>
      <c r="AN17" s="3503"/>
      <c r="AO17" s="3503"/>
      <c r="AP17" s="3503"/>
      <c r="AQ17" s="3503"/>
      <c r="AR17" s="3503"/>
      <c r="AS17" s="3503"/>
      <c r="AT17" s="3503"/>
      <c r="AU17" s="3503"/>
      <c r="AV17" s="3503"/>
      <c r="AW17" s="3503"/>
      <c r="AX17" s="3503"/>
      <c r="AZ17" s="3503"/>
      <c r="BB17" s="3503"/>
      <c r="BD17" s="3503"/>
      <c r="BF17" s="3503"/>
      <c r="BH17" s="3503"/>
      <c r="BJ17" s="3503"/>
      <c r="BL17" s="3503"/>
      <c r="BN17" s="3503"/>
      <c r="BP17" s="3503"/>
      <c r="BR17" s="3503"/>
      <c r="BT17" s="3503"/>
      <c r="BV17" s="3503"/>
      <c r="BX17" s="3503"/>
      <c r="BZ17" s="3503"/>
      <c r="CB17" s="3503"/>
      <c r="CD17" s="3503"/>
      <c r="CF17" s="3503"/>
      <c r="CH17" s="3503"/>
      <c r="CI17" s="3503"/>
      <c r="CJ17" s="3503"/>
      <c r="CL17" s="3503"/>
      <c r="CN17" s="3503"/>
      <c r="CP17" s="3503"/>
      <c r="CR17" s="3503"/>
      <c r="CT17" s="3503"/>
      <c r="CV17" s="3503"/>
      <c r="CX17" s="3503"/>
      <c r="CZ17" s="3503"/>
      <c r="DB17" s="3503"/>
    </row>
    <row r="18" spans="2:106" s="3502" customFormat="1" x14ac:dyDescent="0.3">
      <c r="B18" s="3501"/>
      <c r="H18" s="3503"/>
      <c r="J18" s="3503"/>
      <c r="L18" s="3503"/>
      <c r="N18" s="3503"/>
      <c r="P18" s="3503"/>
      <c r="R18" s="3503"/>
      <c r="T18" s="3503"/>
      <c r="V18" s="3503"/>
      <c r="X18" s="3503"/>
      <c r="Z18" s="3503"/>
      <c r="AB18" s="3503"/>
      <c r="AD18" s="3503"/>
      <c r="AF18" s="3503"/>
      <c r="AG18" s="3503"/>
      <c r="AH18" s="3503"/>
      <c r="AI18" s="3503"/>
      <c r="AJ18" s="3503"/>
      <c r="AK18" s="3503"/>
      <c r="AL18" s="3503"/>
      <c r="AM18" s="3503"/>
      <c r="AN18" s="3503"/>
      <c r="AO18" s="3503"/>
      <c r="AP18" s="3503"/>
      <c r="AQ18" s="3503"/>
      <c r="AR18" s="3503"/>
      <c r="AS18" s="3503"/>
      <c r="AT18" s="3503"/>
      <c r="AU18" s="3503"/>
      <c r="AV18" s="3503"/>
      <c r="AW18" s="3503"/>
      <c r="AX18" s="3503"/>
      <c r="AZ18" s="3503"/>
      <c r="BB18" s="3503"/>
      <c r="BD18" s="3503"/>
      <c r="BF18" s="3503"/>
      <c r="BH18" s="3503"/>
      <c r="BJ18" s="3503"/>
      <c r="BL18" s="3503"/>
      <c r="BN18" s="3503"/>
      <c r="BP18" s="3503"/>
      <c r="BR18" s="3503"/>
      <c r="BT18" s="3503"/>
      <c r="BV18" s="3503"/>
      <c r="BX18" s="3503"/>
      <c r="BZ18" s="3503"/>
      <c r="CB18" s="3503"/>
      <c r="CD18" s="3503"/>
      <c r="CF18" s="3503"/>
      <c r="CH18" s="3503"/>
      <c r="CI18" s="3503"/>
      <c r="CJ18" s="3503"/>
      <c r="CL18" s="3503"/>
      <c r="CN18" s="3503"/>
      <c r="CP18" s="3503"/>
      <c r="CR18" s="3503"/>
      <c r="CT18" s="3503"/>
      <c r="CV18" s="3503"/>
      <c r="CX18" s="3503"/>
      <c r="CZ18" s="3503"/>
      <c r="DB18" s="3503"/>
    </row>
    <row r="19" spans="2:106" s="3502" customFormat="1" x14ac:dyDescent="0.3">
      <c r="B19" s="3501"/>
      <c r="F19" s="518"/>
      <c r="G19" s="518"/>
      <c r="H19" s="518"/>
      <c r="I19" s="518"/>
      <c r="J19" s="518"/>
      <c r="K19" s="518"/>
      <c r="L19" s="3503"/>
      <c r="N19" s="3503"/>
      <c r="O19" s="3503"/>
      <c r="P19" s="3503"/>
      <c r="S19" s="1091"/>
      <c r="T19" s="1091"/>
      <c r="U19" s="1091"/>
      <c r="V19" s="1091"/>
    </row>
    <row r="20" spans="2:106" s="3502" customFormat="1" x14ac:dyDescent="0.3">
      <c r="F20" s="3503"/>
      <c r="H20" s="3503"/>
      <c r="J20" s="3503"/>
      <c r="L20" s="3503"/>
      <c r="N20" s="3503"/>
      <c r="O20" s="3503"/>
      <c r="P20" s="3503"/>
      <c r="Q20" s="1091"/>
      <c r="R20" s="1091"/>
      <c r="S20" s="1091"/>
      <c r="T20" s="1091"/>
    </row>
    <row r="21" spans="2:106" s="1091" customFormat="1" ht="12.75" x14ac:dyDescent="0.2">
      <c r="B21" s="3504"/>
      <c r="C21" s="3770" t="s">
        <v>1653</v>
      </c>
      <c r="D21" s="3772" t="s">
        <v>3359</v>
      </c>
      <c r="E21" s="3776" t="s">
        <v>2479</v>
      </c>
      <c r="F21" s="3777"/>
      <c r="G21" s="3776" t="s">
        <v>2480</v>
      </c>
      <c r="H21" s="3777"/>
      <c r="I21" s="3776" t="s">
        <v>2481</v>
      </c>
      <c r="J21" s="3777"/>
      <c r="K21" s="3776" t="s">
        <v>2482</v>
      </c>
      <c r="L21" s="3777"/>
      <c r="M21" s="3776" t="s">
        <v>2483</v>
      </c>
      <c r="N21" s="3777"/>
      <c r="O21" s="3776" t="s">
        <v>3326</v>
      </c>
      <c r="P21" s="3777"/>
    </row>
    <row r="22" spans="2:106" s="1091" customFormat="1" ht="41.25" customHeight="1" x14ac:dyDescent="0.2">
      <c r="B22" s="3504"/>
      <c r="C22" s="3771"/>
      <c r="D22" s="3773"/>
      <c r="E22" s="3778" t="s">
        <v>1024</v>
      </c>
      <c r="F22" s="3779"/>
      <c r="G22" s="3778" t="s">
        <v>1030</v>
      </c>
      <c r="H22" s="3779"/>
      <c r="I22" s="3778" t="s">
        <v>1026</v>
      </c>
      <c r="J22" s="3779"/>
      <c r="K22" s="3778" t="s">
        <v>1698</v>
      </c>
      <c r="L22" s="3779"/>
      <c r="M22" s="3778" t="s">
        <v>1028</v>
      </c>
      <c r="N22" s="3779"/>
      <c r="O22" s="3778" t="s">
        <v>1035</v>
      </c>
      <c r="P22" s="3779"/>
    </row>
    <row r="23" spans="2:106" s="3502" customFormat="1" x14ac:dyDescent="0.3">
      <c r="B23" s="3501"/>
      <c r="C23" s="3505" t="s">
        <v>1706</v>
      </c>
      <c r="D23" s="2868">
        <v>3336314.6626986307</v>
      </c>
      <c r="E23" s="3506">
        <v>3</v>
      </c>
      <c r="F23" s="3507">
        <v>10008943.988095893</v>
      </c>
      <c r="G23" s="3506">
        <v>3</v>
      </c>
      <c r="H23" s="3507">
        <v>10008943.988095893</v>
      </c>
      <c r="I23" s="3506">
        <v>3</v>
      </c>
      <c r="J23" s="3507">
        <v>10008943.988095893</v>
      </c>
      <c r="K23" s="3506">
        <v>3</v>
      </c>
      <c r="L23" s="3507">
        <v>10008943.988095893</v>
      </c>
      <c r="M23" s="3506">
        <v>3</v>
      </c>
      <c r="N23" s="3507">
        <v>10008943.988095893</v>
      </c>
      <c r="O23" s="3506">
        <v>3</v>
      </c>
      <c r="P23" s="3507">
        <v>10008943.988095893</v>
      </c>
    </row>
    <row r="24" spans="2:106" s="3502" customFormat="1" x14ac:dyDescent="0.3">
      <c r="B24" s="3501"/>
      <c r="C24" s="3505" t="s">
        <v>1657</v>
      </c>
      <c r="D24" s="2868">
        <v>4929353.228788781</v>
      </c>
      <c r="E24" s="3506">
        <v>1</v>
      </c>
      <c r="F24" s="3507">
        <v>4929353.228788781</v>
      </c>
      <c r="G24" s="3506">
        <v>1</v>
      </c>
      <c r="H24" s="3507">
        <v>4929353.228788781</v>
      </c>
      <c r="I24" s="3506">
        <v>1</v>
      </c>
      <c r="J24" s="3507">
        <v>4929353.228788781</v>
      </c>
      <c r="K24" s="3506">
        <v>1</v>
      </c>
      <c r="L24" s="3507">
        <v>4929353.228788781</v>
      </c>
      <c r="M24" s="3506">
        <v>1</v>
      </c>
      <c r="N24" s="3507">
        <v>4929353.228788781</v>
      </c>
      <c r="O24" s="3506">
        <v>0</v>
      </c>
      <c r="P24" s="3507">
        <v>0</v>
      </c>
    </row>
    <row r="25" spans="2:106" s="3502" customFormat="1" x14ac:dyDescent="0.3">
      <c r="B25" s="3501"/>
      <c r="C25" s="3505" t="s">
        <v>1707</v>
      </c>
      <c r="D25" s="2868">
        <v>4532220.7966671064</v>
      </c>
      <c r="E25" s="3506">
        <v>1</v>
      </c>
      <c r="F25" s="3507">
        <v>4532220.7966671064</v>
      </c>
      <c r="G25" s="3506">
        <v>2</v>
      </c>
      <c r="H25" s="3507">
        <v>9064441.5933342129</v>
      </c>
      <c r="I25" s="3506">
        <v>2</v>
      </c>
      <c r="J25" s="3507">
        <v>9064441.5933342129</v>
      </c>
      <c r="K25" s="3506">
        <v>3</v>
      </c>
      <c r="L25" s="3507">
        <v>13596662.390001319</v>
      </c>
      <c r="M25" s="3506">
        <v>4</v>
      </c>
      <c r="N25" s="3507">
        <v>18128883.186668426</v>
      </c>
      <c r="O25" s="3506">
        <v>0</v>
      </c>
      <c r="P25" s="3507">
        <v>0</v>
      </c>
    </row>
    <row r="26" spans="2:106" s="3502" customFormat="1" x14ac:dyDescent="0.3">
      <c r="B26" s="3501"/>
      <c r="C26" s="3505" t="s">
        <v>1708</v>
      </c>
      <c r="D26" s="2868">
        <v>4300078.1398848984</v>
      </c>
      <c r="E26" s="3506">
        <v>1</v>
      </c>
      <c r="F26" s="3507">
        <v>4300078.1398848984</v>
      </c>
      <c r="G26" s="3506">
        <v>1</v>
      </c>
      <c r="H26" s="3507">
        <v>4300078.1398848984</v>
      </c>
      <c r="I26" s="3506">
        <v>1</v>
      </c>
      <c r="J26" s="3507">
        <v>4300078.1398848984</v>
      </c>
      <c r="K26" s="3506">
        <v>1</v>
      </c>
      <c r="L26" s="3507">
        <v>4300078.1398848984</v>
      </c>
      <c r="M26" s="3506">
        <v>1</v>
      </c>
      <c r="N26" s="3507">
        <v>4300078.1398848984</v>
      </c>
      <c r="O26" s="3506">
        <v>0</v>
      </c>
      <c r="P26" s="3507">
        <v>0</v>
      </c>
    </row>
    <row r="27" spans="2:106" s="3502" customFormat="1" x14ac:dyDescent="0.3">
      <c r="B27" s="3501"/>
      <c r="C27" s="3505" t="s">
        <v>1658</v>
      </c>
      <c r="D27" s="2868">
        <v>3211500.8831894896</v>
      </c>
      <c r="E27" s="3506">
        <v>3</v>
      </c>
      <c r="F27" s="3507">
        <v>9634502.6495684683</v>
      </c>
      <c r="G27" s="3506">
        <v>3</v>
      </c>
      <c r="H27" s="3507">
        <v>9634502.6495684683</v>
      </c>
      <c r="I27" s="3506">
        <v>3</v>
      </c>
      <c r="J27" s="3507">
        <v>9634502.6495684683</v>
      </c>
      <c r="K27" s="3506">
        <v>3</v>
      </c>
      <c r="L27" s="3507">
        <v>9634502.6495684683</v>
      </c>
      <c r="M27" s="3506">
        <v>3</v>
      </c>
      <c r="N27" s="3507">
        <v>9634502.6495684683</v>
      </c>
      <c r="O27" s="3506">
        <v>0</v>
      </c>
      <c r="P27" s="3507">
        <v>0</v>
      </c>
    </row>
    <row r="28" spans="2:106" s="3502" customFormat="1" x14ac:dyDescent="0.3">
      <c r="B28" s="3501"/>
      <c r="C28" s="3505" t="s">
        <v>1659</v>
      </c>
      <c r="D28" s="2868">
        <v>3812719.0410941746</v>
      </c>
      <c r="E28" s="3506">
        <v>0</v>
      </c>
      <c r="F28" s="3507">
        <v>0</v>
      </c>
      <c r="G28" s="3506">
        <v>0</v>
      </c>
      <c r="H28" s="3507">
        <v>0</v>
      </c>
      <c r="I28" s="3506">
        <v>0</v>
      </c>
      <c r="J28" s="3507">
        <v>0</v>
      </c>
      <c r="K28" s="3506">
        <v>0</v>
      </c>
      <c r="L28" s="3507">
        <v>0</v>
      </c>
      <c r="M28" s="3506">
        <v>0</v>
      </c>
      <c r="N28" s="3507">
        <v>0</v>
      </c>
      <c r="O28" s="3506">
        <v>0</v>
      </c>
      <c r="P28" s="3507">
        <v>0</v>
      </c>
    </row>
    <row r="29" spans="2:106" s="3502" customFormat="1" x14ac:dyDescent="0.3">
      <c r="B29" s="3501"/>
      <c r="C29" s="3505" t="s">
        <v>1661</v>
      </c>
      <c r="D29" s="2868">
        <v>2595286.3125238148</v>
      </c>
      <c r="E29" s="3506">
        <v>0</v>
      </c>
      <c r="F29" s="3507">
        <v>0</v>
      </c>
      <c r="G29" s="3506">
        <v>3</v>
      </c>
      <c r="H29" s="3507">
        <v>7785858.9375714445</v>
      </c>
      <c r="I29" s="3506">
        <v>0</v>
      </c>
      <c r="J29" s="3507">
        <v>0</v>
      </c>
      <c r="K29" s="3506">
        <v>3</v>
      </c>
      <c r="L29" s="3507">
        <v>7785858.9375714445</v>
      </c>
      <c r="M29" s="3506">
        <v>3</v>
      </c>
      <c r="N29" s="3507">
        <v>7785858.9375714445</v>
      </c>
      <c r="O29" s="3506">
        <v>0</v>
      </c>
      <c r="P29" s="3507">
        <v>0</v>
      </c>
    </row>
    <row r="30" spans="2:106" s="3502" customFormat="1" x14ac:dyDescent="0.3">
      <c r="B30" s="3501"/>
      <c r="C30" s="3505" t="s">
        <v>2071</v>
      </c>
      <c r="D30" s="2868">
        <v>4929353.228788781</v>
      </c>
      <c r="E30" s="3506">
        <v>0</v>
      </c>
      <c r="F30" s="3507">
        <v>0</v>
      </c>
      <c r="G30" s="3506">
        <v>0</v>
      </c>
      <c r="H30" s="3507">
        <v>0</v>
      </c>
      <c r="I30" s="3506">
        <v>0</v>
      </c>
      <c r="J30" s="3507">
        <v>0</v>
      </c>
      <c r="K30" s="3506">
        <v>0</v>
      </c>
      <c r="L30" s="3507">
        <v>0</v>
      </c>
      <c r="M30" s="3506">
        <v>0</v>
      </c>
      <c r="N30" s="3507">
        <v>0</v>
      </c>
      <c r="O30" s="3506">
        <v>0</v>
      </c>
      <c r="P30" s="3507">
        <v>0</v>
      </c>
    </row>
    <row r="31" spans="2:106" s="3502" customFormat="1" x14ac:dyDescent="0.3">
      <c r="B31" s="3501"/>
      <c r="C31" s="3505" t="s">
        <v>2072</v>
      </c>
      <c r="D31" s="2868">
        <v>4532220.7966671064</v>
      </c>
      <c r="E31" s="3506">
        <v>0</v>
      </c>
      <c r="F31" s="3507">
        <v>0</v>
      </c>
      <c r="G31" s="3506">
        <v>0</v>
      </c>
      <c r="H31" s="3507">
        <v>0</v>
      </c>
      <c r="I31" s="3506">
        <v>0</v>
      </c>
      <c r="J31" s="3507">
        <v>0</v>
      </c>
      <c r="K31" s="3506">
        <v>0</v>
      </c>
      <c r="L31" s="3507">
        <v>0</v>
      </c>
      <c r="M31" s="3506">
        <v>0</v>
      </c>
      <c r="N31" s="3507">
        <v>0</v>
      </c>
      <c r="O31" s="3506">
        <v>0</v>
      </c>
      <c r="P31" s="3507">
        <v>0</v>
      </c>
    </row>
    <row r="32" spans="2:106" s="3502" customFormat="1" x14ac:dyDescent="0.3">
      <c r="B32" s="3501"/>
      <c r="C32" s="3505" t="s">
        <v>2073</v>
      </c>
      <c r="D32" s="2868">
        <v>3211500.8831894896</v>
      </c>
      <c r="E32" s="3506">
        <v>0</v>
      </c>
      <c r="F32" s="3507">
        <v>0</v>
      </c>
      <c r="G32" s="3506">
        <v>0</v>
      </c>
      <c r="H32" s="3507">
        <v>0</v>
      </c>
      <c r="I32" s="3506">
        <v>0</v>
      </c>
      <c r="J32" s="3507">
        <v>0</v>
      </c>
      <c r="K32" s="3506">
        <v>0</v>
      </c>
      <c r="L32" s="3507">
        <v>0</v>
      </c>
      <c r="M32" s="3506">
        <v>0</v>
      </c>
      <c r="N32" s="3507">
        <v>0</v>
      </c>
      <c r="O32" s="3506">
        <v>0</v>
      </c>
      <c r="P32" s="3507">
        <v>0</v>
      </c>
    </row>
    <row r="33" spans="2:29" s="3502" customFormat="1" x14ac:dyDescent="0.3">
      <c r="B33" s="3501"/>
      <c r="C33" s="3505" t="s">
        <v>2074</v>
      </c>
      <c r="D33" s="2868">
        <v>3211500.8831894896</v>
      </c>
      <c r="E33" s="3506">
        <v>0</v>
      </c>
      <c r="F33" s="3507">
        <v>0</v>
      </c>
      <c r="G33" s="3506">
        <v>0</v>
      </c>
      <c r="H33" s="3507">
        <v>0</v>
      </c>
      <c r="I33" s="3506">
        <v>0</v>
      </c>
      <c r="J33" s="3507">
        <v>0</v>
      </c>
      <c r="K33" s="3506">
        <v>0</v>
      </c>
      <c r="L33" s="3507">
        <v>0</v>
      </c>
      <c r="M33" s="3506">
        <v>0</v>
      </c>
      <c r="N33" s="3507">
        <v>0</v>
      </c>
      <c r="O33" s="3506">
        <v>0</v>
      </c>
      <c r="P33" s="3507">
        <v>0</v>
      </c>
    </row>
    <row r="34" spans="2:29" s="3502" customFormat="1" x14ac:dyDescent="0.3">
      <c r="B34" s="3501"/>
      <c r="C34" s="3505" t="s">
        <v>2174</v>
      </c>
      <c r="D34" s="2868">
        <v>66722368.381204784</v>
      </c>
      <c r="E34" s="3506">
        <v>0</v>
      </c>
      <c r="F34" s="3507">
        <v>0</v>
      </c>
      <c r="G34" s="3506">
        <v>0</v>
      </c>
      <c r="H34" s="3507">
        <v>0</v>
      </c>
      <c r="I34" s="3506">
        <v>0</v>
      </c>
      <c r="J34" s="3507">
        <v>0</v>
      </c>
      <c r="K34" s="3506">
        <v>0</v>
      </c>
      <c r="L34" s="3507">
        <v>0</v>
      </c>
      <c r="M34" s="3506">
        <v>0</v>
      </c>
      <c r="N34" s="3507">
        <v>0</v>
      </c>
      <c r="O34" s="3506">
        <v>1</v>
      </c>
      <c r="P34" s="3507">
        <v>66722368.381204784</v>
      </c>
      <c r="Q34" s="3508"/>
      <c r="R34" s="3508"/>
      <c r="S34" s="1091"/>
      <c r="T34" s="1091"/>
      <c r="U34" s="1091"/>
      <c r="V34" s="1091"/>
    </row>
    <row r="35" spans="2:29" s="3502" customFormat="1" x14ac:dyDescent="0.3">
      <c r="B35" s="3501"/>
      <c r="C35" s="3505" t="s">
        <v>2175</v>
      </c>
      <c r="D35" s="2868">
        <v>66722368.381204784</v>
      </c>
      <c r="E35" s="3506">
        <v>0</v>
      </c>
      <c r="F35" s="3507">
        <v>0</v>
      </c>
      <c r="G35" s="3506">
        <v>0</v>
      </c>
      <c r="H35" s="3507">
        <v>0</v>
      </c>
      <c r="I35" s="3506">
        <v>0</v>
      </c>
      <c r="J35" s="3507">
        <v>0</v>
      </c>
      <c r="K35" s="3506">
        <v>0</v>
      </c>
      <c r="L35" s="3507">
        <v>0</v>
      </c>
      <c r="M35" s="3506">
        <v>0</v>
      </c>
      <c r="N35" s="3507">
        <v>0</v>
      </c>
      <c r="O35" s="3506">
        <v>0</v>
      </c>
      <c r="P35" s="3507">
        <v>0</v>
      </c>
      <c r="Q35" s="3508"/>
      <c r="R35" s="3508"/>
      <c r="S35" s="1091"/>
      <c r="T35" s="1091"/>
      <c r="U35" s="1091"/>
      <c r="V35" s="1091"/>
    </row>
    <row r="36" spans="2:29" s="3502" customFormat="1" x14ac:dyDescent="0.3">
      <c r="B36" s="3501"/>
      <c r="C36" s="3505" t="s">
        <v>2176</v>
      </c>
      <c r="D36" s="2868">
        <v>66722368.381204784</v>
      </c>
      <c r="E36" s="3506">
        <v>0</v>
      </c>
      <c r="F36" s="3507">
        <v>0</v>
      </c>
      <c r="G36" s="3506">
        <v>0</v>
      </c>
      <c r="H36" s="3507">
        <v>0</v>
      </c>
      <c r="I36" s="3506">
        <v>0</v>
      </c>
      <c r="J36" s="3507">
        <v>0</v>
      </c>
      <c r="K36" s="3506">
        <v>0</v>
      </c>
      <c r="L36" s="3507">
        <v>0</v>
      </c>
      <c r="M36" s="3509">
        <v>0</v>
      </c>
      <c r="N36" s="3507">
        <v>0</v>
      </c>
      <c r="O36" s="3506">
        <v>0</v>
      </c>
      <c r="P36" s="3507">
        <v>0</v>
      </c>
      <c r="Q36" s="3508"/>
      <c r="R36" s="3508"/>
      <c r="S36" s="1091"/>
      <c r="T36" s="1091"/>
    </row>
    <row r="37" spans="2:29" s="3502" customFormat="1" x14ac:dyDescent="0.3">
      <c r="B37" s="3501"/>
      <c r="C37" s="3505" t="s">
        <v>2177</v>
      </c>
      <c r="D37" s="2868">
        <v>66722368.381204784</v>
      </c>
      <c r="E37" s="3506">
        <v>0</v>
      </c>
      <c r="F37" s="3507">
        <v>0</v>
      </c>
      <c r="G37" s="3506">
        <v>0</v>
      </c>
      <c r="H37" s="3507">
        <v>0</v>
      </c>
      <c r="I37" s="3506">
        <v>0</v>
      </c>
      <c r="J37" s="3507">
        <v>0</v>
      </c>
      <c r="K37" s="3506">
        <v>0</v>
      </c>
      <c r="L37" s="3507">
        <v>0</v>
      </c>
      <c r="M37" s="3509">
        <v>0</v>
      </c>
      <c r="N37" s="3507">
        <v>0</v>
      </c>
      <c r="O37" s="3506">
        <v>0</v>
      </c>
      <c r="P37" s="3507">
        <v>0</v>
      </c>
      <c r="Q37" s="3508"/>
      <c r="R37" s="3508"/>
      <c r="S37" s="1091"/>
      <c r="T37" s="1091"/>
    </row>
    <row r="38" spans="2:29" s="3502" customFormat="1" x14ac:dyDescent="0.3">
      <c r="B38" s="3501"/>
      <c r="C38" s="3505" t="s">
        <v>1660</v>
      </c>
      <c r="D38" s="2868"/>
      <c r="E38" s="3506">
        <v>0</v>
      </c>
      <c r="F38" s="3507">
        <v>0</v>
      </c>
      <c r="G38" s="3506">
        <v>0</v>
      </c>
      <c r="H38" s="3507">
        <v>0</v>
      </c>
      <c r="I38" s="3506">
        <v>0</v>
      </c>
      <c r="J38" s="3507">
        <v>0</v>
      </c>
      <c r="K38" s="3506">
        <v>0</v>
      </c>
      <c r="L38" s="3507">
        <v>0</v>
      </c>
      <c r="M38" s="3509">
        <v>0</v>
      </c>
      <c r="N38" s="3507">
        <v>0</v>
      </c>
      <c r="O38" s="3506">
        <v>1</v>
      </c>
      <c r="P38" s="3507">
        <v>0</v>
      </c>
      <c r="Q38" s="3508"/>
      <c r="R38" s="3508"/>
      <c r="S38" s="1091"/>
      <c r="T38" s="1091"/>
      <c r="V38" s="3510"/>
      <c r="W38" s="3510"/>
      <c r="X38" s="3510"/>
      <c r="Y38" s="3510"/>
      <c r="Z38" s="3510"/>
      <c r="AA38" s="3510"/>
      <c r="AB38" s="3510"/>
      <c r="AC38" s="3510"/>
    </row>
    <row r="39" spans="2:29" s="3502" customFormat="1" x14ac:dyDescent="0.3">
      <c r="B39" s="3501"/>
      <c r="C39" s="2208"/>
      <c r="D39" s="2208"/>
      <c r="E39" s="2208"/>
      <c r="F39" s="3511"/>
      <c r="G39" s="2208"/>
      <c r="H39" s="3511"/>
      <c r="I39" s="2208"/>
      <c r="J39" s="3511"/>
      <c r="K39" s="2208"/>
      <c r="L39" s="3511"/>
      <c r="M39" s="2208"/>
      <c r="N39" s="3511"/>
      <c r="O39" s="2208"/>
      <c r="P39" s="3511"/>
      <c r="S39" s="1091"/>
      <c r="T39" s="1091"/>
    </row>
    <row r="40" spans="2:29" s="3502" customFormat="1" x14ac:dyDescent="0.3">
      <c r="B40" s="3501"/>
      <c r="C40" s="2208"/>
      <c r="D40" s="2208"/>
      <c r="E40" s="2208"/>
      <c r="F40" s="3511"/>
      <c r="G40" s="2208"/>
      <c r="H40" s="3511"/>
      <c r="I40" s="2208"/>
      <c r="J40" s="3511"/>
      <c r="K40" s="2208"/>
      <c r="L40" s="3511"/>
      <c r="M40" s="2208"/>
      <c r="N40" s="3511"/>
      <c r="O40" s="2208"/>
      <c r="P40" s="3511"/>
      <c r="S40" s="1091"/>
      <c r="T40" s="1091"/>
    </row>
    <row r="41" spans="2:29" s="3502" customFormat="1" x14ac:dyDescent="0.3">
      <c r="C41" s="2208"/>
      <c r="D41" s="3512"/>
      <c r="E41" s="2208"/>
      <c r="F41" s="3511"/>
      <c r="G41" s="2208"/>
      <c r="H41" s="3511"/>
      <c r="I41" s="2208"/>
      <c r="J41" s="3511"/>
      <c r="K41" s="2208"/>
      <c r="L41" s="3511"/>
      <c r="M41" s="2208"/>
      <c r="N41" s="3511"/>
      <c r="O41" s="2208"/>
      <c r="P41" s="3511"/>
      <c r="S41" s="1091"/>
      <c r="T41" s="1091"/>
      <c r="U41" s="1091"/>
      <c r="V41" s="1091"/>
    </row>
    <row r="42" spans="2:29" s="1091" customFormat="1" ht="27" x14ac:dyDescent="0.3">
      <c r="B42" s="3504"/>
      <c r="C42" s="3513" t="s">
        <v>1654</v>
      </c>
      <c r="D42" s="3514" t="s">
        <v>3359</v>
      </c>
      <c r="E42" s="3774" t="s">
        <v>2479</v>
      </c>
      <c r="F42" s="3775"/>
      <c r="G42" s="3774" t="s">
        <v>2480</v>
      </c>
      <c r="H42" s="3775"/>
      <c r="I42" s="3774" t="s">
        <v>2481</v>
      </c>
      <c r="J42" s="3775"/>
      <c r="K42" s="3774" t="s">
        <v>2482</v>
      </c>
      <c r="L42" s="3775"/>
      <c r="M42" s="3774" t="s">
        <v>2483</v>
      </c>
      <c r="N42" s="3775"/>
      <c r="O42" s="3774" t="s">
        <v>3326</v>
      </c>
      <c r="P42" s="3775"/>
      <c r="Q42" s="3515"/>
      <c r="R42" s="3515"/>
    </row>
    <row r="43" spans="2:29" s="3502" customFormat="1" x14ac:dyDescent="0.3">
      <c r="B43" s="3501"/>
      <c r="C43" s="3505" t="s">
        <v>136</v>
      </c>
      <c r="D43" s="2868">
        <v>11435539.56328379</v>
      </c>
      <c r="E43" s="3507">
        <v>0</v>
      </c>
      <c r="F43" s="3507">
        <v>0</v>
      </c>
      <c r="G43" s="3516">
        <v>2.5</v>
      </c>
      <c r="H43" s="3507">
        <v>28588848.908209473</v>
      </c>
      <c r="I43" s="3516">
        <v>2.5</v>
      </c>
      <c r="J43" s="3507">
        <v>28588848.908209473</v>
      </c>
      <c r="K43" s="3516">
        <v>5</v>
      </c>
      <c r="L43" s="3507">
        <v>57177697.816418946</v>
      </c>
      <c r="M43" s="3516">
        <v>2.5</v>
      </c>
      <c r="N43" s="3507">
        <v>28588848.908209473</v>
      </c>
      <c r="O43" s="3516">
        <v>1.25</v>
      </c>
      <c r="P43" s="3507">
        <v>14294424.454104736</v>
      </c>
      <c r="Q43" s="3508"/>
      <c r="R43" s="3508"/>
    </row>
    <row r="44" spans="2:29" s="3502" customFormat="1" x14ac:dyDescent="0.3">
      <c r="C44" s="3505" t="s">
        <v>201</v>
      </c>
      <c r="D44" s="2868">
        <v>221794.94864029431</v>
      </c>
      <c r="E44" s="3003"/>
      <c r="F44" s="3003"/>
      <c r="G44" s="3003"/>
      <c r="H44" s="3003"/>
      <c r="I44" s="3003"/>
      <c r="J44" s="3003"/>
      <c r="K44" s="3003"/>
      <c r="L44" s="3003"/>
      <c r="M44" s="3003"/>
      <c r="N44" s="3003"/>
      <c r="O44" s="3003"/>
      <c r="P44" s="3509"/>
      <c r="Q44" s="3508"/>
      <c r="R44" s="3508"/>
    </row>
    <row r="45" spans="2:29" s="3502" customFormat="1" x14ac:dyDescent="0.3">
      <c r="C45" s="3505" t="s">
        <v>1725</v>
      </c>
      <c r="D45" s="2868">
        <v>45992.665416698073</v>
      </c>
      <c r="E45" s="3003"/>
      <c r="F45" s="3003"/>
      <c r="G45" s="3003"/>
      <c r="H45" s="3003"/>
      <c r="I45" s="3003"/>
      <c r="J45" s="3003"/>
      <c r="K45" s="3003"/>
      <c r="L45" s="3003"/>
      <c r="M45" s="3003"/>
      <c r="N45" s="3003"/>
      <c r="O45" s="3003"/>
      <c r="P45" s="3509"/>
      <c r="Q45" s="3508"/>
      <c r="R45" s="3508"/>
    </row>
    <row r="46" spans="2:29" s="3502" customFormat="1" x14ac:dyDescent="0.3">
      <c r="C46" s="3505" t="s">
        <v>2235</v>
      </c>
      <c r="D46" s="2868"/>
      <c r="E46" s="3003"/>
      <c r="F46" s="3003"/>
      <c r="G46" s="3003"/>
      <c r="H46" s="3003"/>
      <c r="I46" s="3003"/>
      <c r="J46" s="3003"/>
      <c r="K46" s="3003"/>
      <c r="L46" s="3003"/>
      <c r="M46" s="3003"/>
      <c r="N46" s="3003"/>
      <c r="O46" s="3003"/>
      <c r="P46" s="3509"/>
      <c r="Q46" s="3508"/>
      <c r="R46" s="3508"/>
    </row>
    <row r="47" spans="2:29" s="3502" customFormat="1" x14ac:dyDescent="0.3">
      <c r="C47" s="3505" t="s">
        <v>2238</v>
      </c>
      <c r="D47" s="2868"/>
      <c r="E47" s="3003"/>
      <c r="F47" s="3003"/>
      <c r="G47" s="3003"/>
      <c r="H47" s="3003"/>
      <c r="I47" s="3003"/>
      <c r="J47" s="3003"/>
      <c r="K47" s="3003"/>
      <c r="L47" s="3003"/>
      <c r="M47" s="3003"/>
      <c r="N47" s="3003"/>
      <c r="O47" s="3003"/>
      <c r="P47" s="3509"/>
      <c r="Q47" s="3508"/>
      <c r="R47" s="3508"/>
    </row>
    <row r="48" spans="2:29" s="3502" customFormat="1" x14ac:dyDescent="0.3">
      <c r="C48" s="3505" t="s">
        <v>2236</v>
      </c>
      <c r="D48" s="2868"/>
      <c r="E48" s="3003"/>
      <c r="F48" s="3003"/>
      <c r="G48" s="3003"/>
      <c r="H48" s="3003"/>
      <c r="I48" s="3003"/>
      <c r="J48" s="3003"/>
      <c r="K48" s="3003"/>
      <c r="L48" s="3003"/>
      <c r="M48" s="3003"/>
      <c r="N48" s="3003"/>
      <c r="O48" s="3003"/>
      <c r="P48" s="3509"/>
    </row>
    <row r="49" spans="2:16" s="3502" customFormat="1" x14ac:dyDescent="0.3">
      <c r="C49" s="3505" t="s">
        <v>2237</v>
      </c>
      <c r="D49" s="2868"/>
      <c r="E49" s="3003"/>
      <c r="F49" s="3003"/>
      <c r="G49" s="3003"/>
      <c r="H49" s="3003"/>
      <c r="I49" s="3003"/>
      <c r="J49" s="3003"/>
      <c r="K49" s="3003"/>
      <c r="L49" s="3003"/>
      <c r="M49" s="3003"/>
      <c r="N49" s="3003"/>
      <c r="O49" s="3003"/>
      <c r="P49" s="3509"/>
    </row>
    <row r="50" spans="2:16" s="3502" customFormat="1" x14ac:dyDescent="0.3">
      <c r="C50" s="3505" t="s">
        <v>2633</v>
      </c>
      <c r="D50" s="2868"/>
      <c r="E50" s="3003"/>
      <c r="F50" s="3003"/>
      <c r="G50" s="3003"/>
      <c r="H50" s="3003"/>
      <c r="I50" s="3003"/>
      <c r="J50" s="3003"/>
      <c r="K50" s="3003"/>
      <c r="L50" s="3003"/>
      <c r="M50" s="3003"/>
      <c r="N50" s="3003"/>
      <c r="O50" s="3003"/>
      <c r="P50" s="3509"/>
    </row>
    <row r="51" spans="2:16" s="3502" customFormat="1" x14ac:dyDescent="0.3">
      <c r="B51" s="3501"/>
      <c r="C51" s="2208"/>
      <c r="D51" s="2208"/>
      <c r="E51" s="2208"/>
      <c r="F51" s="3511"/>
      <c r="G51" s="2208"/>
      <c r="H51" s="3511"/>
      <c r="I51" s="2208"/>
      <c r="J51" s="3511"/>
      <c r="K51" s="2208"/>
      <c r="L51" s="3511"/>
      <c r="M51" s="2208"/>
      <c r="N51" s="3511"/>
      <c r="O51" s="2208"/>
      <c r="P51" s="3511"/>
    </row>
    <row r="52" spans="2:16" s="3502" customFormat="1" x14ac:dyDescent="0.3">
      <c r="B52" s="3501"/>
      <c r="C52" s="2208"/>
      <c r="D52" s="2208"/>
      <c r="E52" s="2208"/>
      <c r="F52" s="3511"/>
      <c r="G52" s="2208"/>
      <c r="H52" s="3511"/>
      <c r="I52" s="2208"/>
      <c r="J52" s="3511"/>
      <c r="K52" s="2208"/>
      <c r="L52" s="3511"/>
      <c r="M52" s="2208"/>
      <c r="N52" s="3511"/>
      <c r="O52" s="2208"/>
      <c r="P52" s="3511"/>
    </row>
    <row r="53" spans="2:16" s="3502" customFormat="1" hidden="1" x14ac:dyDescent="0.3">
      <c r="B53" s="3502" t="s">
        <v>1655</v>
      </c>
      <c r="C53" s="2208"/>
      <c r="D53" s="2208"/>
      <c r="E53" s="2208"/>
      <c r="F53" s="3511"/>
      <c r="G53" s="2208"/>
      <c r="H53" s="3511"/>
      <c r="I53" s="2208"/>
      <c r="J53" s="3511"/>
      <c r="K53" s="2208"/>
      <c r="L53" s="3511"/>
      <c r="M53" s="2208"/>
      <c r="N53" s="3511"/>
      <c r="O53" s="2208"/>
      <c r="P53" s="3511"/>
    </row>
    <row r="54" spans="2:16" s="1091" customFormat="1" ht="12.75" hidden="1" x14ac:dyDescent="0.2">
      <c r="B54" s="3504"/>
      <c r="C54" s="3517" t="s">
        <v>869</v>
      </c>
      <c r="D54" s="3517"/>
      <c r="E54" s="3517" t="s">
        <v>1388</v>
      </c>
      <c r="F54" s="3518"/>
      <c r="G54" s="3517" t="s">
        <v>1389</v>
      </c>
      <c r="H54" s="3518"/>
      <c r="I54" s="3517" t="s">
        <v>1390</v>
      </c>
      <c r="J54" s="3518"/>
      <c r="K54" s="3517" t="s">
        <v>1391</v>
      </c>
      <c r="L54" s="3518"/>
      <c r="M54" s="3517" t="s">
        <v>1392</v>
      </c>
      <c r="N54" s="3518"/>
      <c r="O54" s="3517" t="s">
        <v>1393</v>
      </c>
      <c r="P54" s="3518"/>
    </row>
    <row r="55" spans="2:16" s="3502" customFormat="1" hidden="1" x14ac:dyDescent="0.3">
      <c r="B55" s="3501"/>
      <c r="C55" s="3505" t="s">
        <v>1663</v>
      </c>
      <c r="D55" s="2868" t="e">
        <v>#N/A</v>
      </c>
      <c r="E55" s="3506">
        <v>1</v>
      </c>
      <c r="F55" s="3509">
        <v>0</v>
      </c>
      <c r="G55" s="3506">
        <v>1</v>
      </c>
      <c r="H55" s="3509">
        <v>0</v>
      </c>
      <c r="I55" s="3506">
        <v>1</v>
      </c>
      <c r="J55" s="3509">
        <v>0</v>
      </c>
      <c r="K55" s="3506">
        <v>1</v>
      </c>
      <c r="L55" s="3509">
        <v>0</v>
      </c>
      <c r="M55" s="3506">
        <v>1</v>
      </c>
      <c r="N55" s="3509">
        <v>0</v>
      </c>
      <c r="O55" s="3506">
        <v>1</v>
      </c>
      <c r="P55" s="3509">
        <v>0</v>
      </c>
    </row>
    <row r="56" spans="2:16" s="3502" customFormat="1" hidden="1" x14ac:dyDescent="0.3">
      <c r="B56" s="3501"/>
      <c r="C56" s="3505" t="s">
        <v>1664</v>
      </c>
      <c r="D56" s="2868" t="e">
        <v>#N/A</v>
      </c>
      <c r="E56" s="3506">
        <v>0</v>
      </c>
      <c r="F56" s="3509">
        <v>0</v>
      </c>
      <c r="G56" s="3506"/>
      <c r="H56" s="3509">
        <v>0</v>
      </c>
      <c r="I56" s="3506">
        <v>0</v>
      </c>
      <c r="J56" s="3509">
        <v>0</v>
      </c>
      <c r="K56" s="3506">
        <v>0</v>
      </c>
      <c r="L56" s="3509">
        <v>0</v>
      </c>
      <c r="M56" s="3506">
        <v>0</v>
      </c>
      <c r="N56" s="3509">
        <v>0</v>
      </c>
      <c r="O56" s="3506"/>
      <c r="P56" s="3509">
        <v>0</v>
      </c>
    </row>
    <row r="57" spans="2:16" s="3502" customFormat="1" hidden="1" x14ac:dyDescent="0.3">
      <c r="B57" s="3501"/>
      <c r="C57" s="3505" t="s">
        <v>1665</v>
      </c>
      <c r="D57" s="2868" t="e">
        <v>#N/A</v>
      </c>
      <c r="E57" s="3506"/>
      <c r="F57" s="3509">
        <v>0</v>
      </c>
      <c r="G57" s="3506"/>
      <c r="H57" s="3509">
        <v>0</v>
      </c>
      <c r="I57" s="3506"/>
      <c r="J57" s="3509">
        <v>0</v>
      </c>
      <c r="K57" s="3506"/>
      <c r="L57" s="3509">
        <v>0</v>
      </c>
      <c r="M57" s="3506"/>
      <c r="N57" s="3509">
        <v>0</v>
      </c>
      <c r="O57" s="3506"/>
      <c r="P57" s="3509">
        <v>0</v>
      </c>
    </row>
    <row r="58" spans="2:16" s="3502" customFormat="1" hidden="1" x14ac:dyDescent="0.3">
      <c r="B58" s="3501"/>
      <c r="C58" s="3505" t="s">
        <v>1666</v>
      </c>
      <c r="D58" s="2868" t="e">
        <v>#N/A</v>
      </c>
      <c r="E58" s="3506"/>
      <c r="F58" s="3509">
        <v>0</v>
      </c>
      <c r="G58" s="3506"/>
      <c r="H58" s="3509">
        <v>0</v>
      </c>
      <c r="I58" s="3506"/>
      <c r="J58" s="3509">
        <v>0</v>
      </c>
      <c r="K58" s="3506"/>
      <c r="L58" s="3509">
        <v>0</v>
      </c>
      <c r="M58" s="3506"/>
      <c r="N58" s="3509">
        <v>0</v>
      </c>
      <c r="O58" s="3506"/>
      <c r="P58" s="3509">
        <v>0</v>
      </c>
    </row>
    <row r="59" spans="2:16" s="3502" customFormat="1" hidden="1" x14ac:dyDescent="0.3">
      <c r="B59" s="3501"/>
      <c r="C59" s="3505" t="s">
        <v>1667</v>
      </c>
      <c r="D59" s="2868" t="e">
        <v>#N/A</v>
      </c>
      <c r="E59" s="3506"/>
      <c r="F59" s="3509">
        <v>0</v>
      </c>
      <c r="G59" s="3506"/>
      <c r="H59" s="3509">
        <v>0</v>
      </c>
      <c r="I59" s="3506"/>
      <c r="J59" s="3509">
        <v>0</v>
      </c>
      <c r="K59" s="3506"/>
      <c r="L59" s="3509">
        <v>0</v>
      </c>
      <c r="M59" s="3506"/>
      <c r="N59" s="3509">
        <v>0</v>
      </c>
      <c r="O59" s="3506"/>
      <c r="P59" s="3509">
        <v>0</v>
      </c>
    </row>
    <row r="60" spans="2:16" s="3502" customFormat="1" hidden="1" x14ac:dyDescent="0.3">
      <c r="B60" s="3501"/>
      <c r="C60" s="3505" t="s">
        <v>1668</v>
      </c>
      <c r="D60" s="2868" t="e">
        <v>#N/A</v>
      </c>
      <c r="E60" s="3506"/>
      <c r="F60" s="3509">
        <v>0</v>
      </c>
      <c r="G60" s="3506"/>
      <c r="H60" s="3509">
        <v>0</v>
      </c>
      <c r="I60" s="3506"/>
      <c r="J60" s="3509">
        <v>0</v>
      </c>
      <c r="K60" s="3506"/>
      <c r="L60" s="3509">
        <v>0</v>
      </c>
      <c r="M60" s="3506"/>
      <c r="N60" s="3509">
        <v>0</v>
      </c>
      <c r="O60" s="3506"/>
      <c r="P60" s="3509">
        <v>0</v>
      </c>
    </row>
    <row r="61" spans="2:16" s="3502" customFormat="1" hidden="1" x14ac:dyDescent="0.3">
      <c r="B61" s="3501"/>
      <c r="C61" s="3505" t="s">
        <v>1669</v>
      </c>
      <c r="D61" s="2868" t="e">
        <v>#N/A</v>
      </c>
      <c r="E61" s="3506">
        <v>1</v>
      </c>
      <c r="F61" s="3509">
        <v>0</v>
      </c>
      <c r="G61" s="3506">
        <v>1</v>
      </c>
      <c r="H61" s="3509">
        <v>0</v>
      </c>
      <c r="I61" s="3506">
        <v>1</v>
      </c>
      <c r="J61" s="3509">
        <v>0</v>
      </c>
      <c r="K61" s="3506">
        <v>1</v>
      </c>
      <c r="L61" s="3509">
        <v>0</v>
      </c>
      <c r="M61" s="3506">
        <v>1</v>
      </c>
      <c r="N61" s="3509">
        <v>0</v>
      </c>
      <c r="O61" s="3506">
        <v>1</v>
      </c>
      <c r="P61" s="3509">
        <v>0</v>
      </c>
    </row>
    <row r="62" spans="2:16" s="3502" customFormat="1" hidden="1" x14ac:dyDescent="0.3">
      <c r="B62" s="3501"/>
      <c r="C62" s="3505" t="s">
        <v>1670</v>
      </c>
      <c r="D62" s="2868" t="e">
        <v>#N/A</v>
      </c>
      <c r="E62" s="3506"/>
      <c r="F62" s="3509">
        <v>0</v>
      </c>
      <c r="G62" s="3506"/>
      <c r="H62" s="3509">
        <v>0</v>
      </c>
      <c r="I62" s="3506"/>
      <c r="J62" s="3509">
        <v>0</v>
      </c>
      <c r="K62" s="3506"/>
      <c r="L62" s="3509">
        <v>0</v>
      </c>
      <c r="M62" s="3506"/>
      <c r="N62" s="3509">
        <v>0</v>
      </c>
      <c r="O62" s="3506"/>
      <c r="P62" s="3509">
        <v>0</v>
      </c>
    </row>
    <row r="63" spans="2:16" s="3502" customFormat="1" hidden="1" x14ac:dyDescent="0.3">
      <c r="B63" s="3501"/>
      <c r="C63" s="3505" t="s">
        <v>1671</v>
      </c>
      <c r="D63" s="2868" t="e">
        <v>#N/A</v>
      </c>
      <c r="E63" s="3506"/>
      <c r="F63" s="3509">
        <v>0</v>
      </c>
      <c r="G63" s="3506"/>
      <c r="H63" s="3509">
        <v>0</v>
      </c>
      <c r="I63" s="3506"/>
      <c r="J63" s="3509">
        <v>0</v>
      </c>
      <c r="K63" s="3506"/>
      <c r="L63" s="3509">
        <v>0</v>
      </c>
      <c r="M63" s="3506"/>
      <c r="N63" s="3509">
        <v>0</v>
      </c>
      <c r="O63" s="3506"/>
      <c r="P63" s="3509">
        <v>0</v>
      </c>
    </row>
    <row r="64" spans="2:16" s="3502" customFormat="1" hidden="1" x14ac:dyDescent="0.3">
      <c r="B64" s="3501"/>
      <c r="C64" s="3505" t="s">
        <v>1672</v>
      </c>
      <c r="D64" s="2868" t="e">
        <v>#N/A</v>
      </c>
      <c r="E64" s="3506"/>
      <c r="F64" s="3509">
        <v>0</v>
      </c>
      <c r="G64" s="3506"/>
      <c r="H64" s="3509">
        <v>0</v>
      </c>
      <c r="I64" s="3506"/>
      <c r="J64" s="3509">
        <v>0</v>
      </c>
      <c r="K64" s="3506"/>
      <c r="L64" s="3509">
        <v>0</v>
      </c>
      <c r="M64" s="3506"/>
      <c r="N64" s="3509">
        <v>0</v>
      </c>
      <c r="O64" s="3506"/>
      <c r="P64" s="3509">
        <v>0</v>
      </c>
    </row>
    <row r="65" spans="2:16" s="3502" customFormat="1" hidden="1" x14ac:dyDescent="0.3">
      <c r="B65" s="3501"/>
      <c r="C65" s="3505" t="s">
        <v>1673</v>
      </c>
      <c r="D65" s="2868" t="e">
        <v>#N/A</v>
      </c>
      <c r="E65" s="3506">
        <v>1</v>
      </c>
      <c r="F65" s="3509">
        <v>0</v>
      </c>
      <c r="G65" s="3506">
        <v>1</v>
      </c>
      <c r="H65" s="3509">
        <v>0</v>
      </c>
      <c r="I65" s="3506">
        <v>1</v>
      </c>
      <c r="J65" s="3509">
        <v>0</v>
      </c>
      <c r="K65" s="3506">
        <v>1</v>
      </c>
      <c r="L65" s="3509">
        <v>0</v>
      </c>
      <c r="M65" s="3506">
        <v>1</v>
      </c>
      <c r="N65" s="3509">
        <v>0</v>
      </c>
      <c r="O65" s="3506">
        <v>1</v>
      </c>
      <c r="P65" s="3509">
        <v>0</v>
      </c>
    </row>
    <row r="66" spans="2:16" s="3502" customFormat="1" hidden="1" x14ac:dyDescent="0.3">
      <c r="B66" s="3501"/>
      <c r="C66" s="3505" t="s">
        <v>1674</v>
      </c>
      <c r="D66" s="2868" t="e">
        <v>#N/A</v>
      </c>
      <c r="E66" s="3506"/>
      <c r="F66" s="3509">
        <v>0</v>
      </c>
      <c r="G66" s="3506"/>
      <c r="H66" s="3509">
        <v>0</v>
      </c>
      <c r="I66" s="3506"/>
      <c r="J66" s="3509">
        <v>0</v>
      </c>
      <c r="K66" s="3506"/>
      <c r="L66" s="3509">
        <v>0</v>
      </c>
      <c r="M66" s="3506"/>
      <c r="N66" s="3509">
        <v>0</v>
      </c>
      <c r="O66" s="3506"/>
      <c r="P66" s="3509">
        <v>0</v>
      </c>
    </row>
    <row r="67" spans="2:16" s="3502" customFormat="1" hidden="1" x14ac:dyDescent="0.3">
      <c r="B67" s="3501"/>
      <c r="C67" s="3505" t="s">
        <v>1675</v>
      </c>
      <c r="D67" s="2868" t="e">
        <v>#N/A</v>
      </c>
      <c r="E67" s="3506"/>
      <c r="F67" s="3509">
        <v>0</v>
      </c>
      <c r="G67" s="3506"/>
      <c r="H67" s="3509">
        <v>0</v>
      </c>
      <c r="I67" s="3506"/>
      <c r="J67" s="3509">
        <v>0</v>
      </c>
      <c r="K67" s="3506"/>
      <c r="L67" s="3509">
        <v>0</v>
      </c>
      <c r="M67" s="3506"/>
      <c r="N67" s="3509">
        <v>0</v>
      </c>
      <c r="O67" s="3506"/>
      <c r="P67" s="3509">
        <v>0</v>
      </c>
    </row>
    <row r="68" spans="2:16" s="3502" customFormat="1" hidden="1" x14ac:dyDescent="0.3">
      <c r="B68" s="3501"/>
      <c r="C68" s="3505" t="s">
        <v>1676</v>
      </c>
      <c r="D68" s="2868" t="e">
        <v>#N/A</v>
      </c>
      <c r="E68" s="3506"/>
      <c r="F68" s="3509">
        <v>0</v>
      </c>
      <c r="G68" s="3506"/>
      <c r="H68" s="3509">
        <v>0</v>
      </c>
      <c r="I68" s="3506"/>
      <c r="J68" s="3509">
        <v>0</v>
      </c>
      <c r="K68" s="3506"/>
      <c r="L68" s="3509">
        <v>0</v>
      </c>
      <c r="M68" s="3506"/>
      <c r="N68" s="3509">
        <v>0</v>
      </c>
      <c r="O68" s="3506"/>
      <c r="P68" s="3509">
        <v>0</v>
      </c>
    </row>
    <row r="69" spans="2:16" s="3502" customFormat="1" hidden="1" x14ac:dyDescent="0.3">
      <c r="B69" s="3501"/>
      <c r="C69" s="3505" t="s">
        <v>1677</v>
      </c>
      <c r="D69" s="2868" t="e">
        <v>#N/A</v>
      </c>
      <c r="E69" s="3506"/>
      <c r="F69" s="3509">
        <v>0</v>
      </c>
      <c r="G69" s="3506"/>
      <c r="H69" s="3509">
        <v>0</v>
      </c>
      <c r="I69" s="3506"/>
      <c r="J69" s="3509">
        <v>0</v>
      </c>
      <c r="K69" s="3506"/>
      <c r="L69" s="3509">
        <v>0</v>
      </c>
      <c r="M69" s="3506"/>
      <c r="N69" s="3509">
        <v>0</v>
      </c>
      <c r="O69" s="3506"/>
      <c r="P69" s="3509">
        <v>0</v>
      </c>
    </row>
    <row r="70" spans="2:16" s="3502" customFormat="1" hidden="1" x14ac:dyDescent="0.3">
      <c r="B70" s="3501"/>
      <c r="C70" s="3505" t="s">
        <v>1678</v>
      </c>
      <c r="D70" s="2868" t="e">
        <v>#N/A</v>
      </c>
      <c r="E70" s="3506"/>
      <c r="F70" s="3509">
        <v>0</v>
      </c>
      <c r="G70" s="3506"/>
      <c r="H70" s="3509">
        <v>0</v>
      </c>
      <c r="I70" s="3506"/>
      <c r="J70" s="3509">
        <v>0</v>
      </c>
      <c r="K70" s="3506"/>
      <c r="L70" s="3509">
        <v>0</v>
      </c>
      <c r="M70" s="3506"/>
      <c r="N70" s="3509">
        <v>0</v>
      </c>
      <c r="O70" s="3506"/>
      <c r="P70" s="3509">
        <v>0</v>
      </c>
    </row>
    <row r="71" spans="2:16" s="3502" customFormat="1" hidden="1" x14ac:dyDescent="0.3">
      <c r="B71" s="3501"/>
      <c r="C71" s="3505" t="s">
        <v>1679</v>
      </c>
      <c r="D71" s="2868" t="e">
        <v>#N/A</v>
      </c>
      <c r="E71" s="3506">
        <v>0.5</v>
      </c>
      <c r="F71" s="3509">
        <v>0</v>
      </c>
      <c r="G71" s="3506">
        <v>0.5</v>
      </c>
      <c r="H71" s="3509">
        <v>0</v>
      </c>
      <c r="I71" s="3506">
        <v>0.5</v>
      </c>
      <c r="J71" s="3509">
        <v>0</v>
      </c>
      <c r="K71" s="3506">
        <v>0.5</v>
      </c>
      <c r="L71" s="3509">
        <v>0</v>
      </c>
      <c r="M71" s="3506">
        <v>0.5</v>
      </c>
      <c r="N71" s="3509">
        <v>0</v>
      </c>
      <c r="O71" s="3506"/>
      <c r="P71" s="3509">
        <v>0</v>
      </c>
    </row>
    <row r="72" spans="2:16" s="3502" customFormat="1" hidden="1" x14ac:dyDescent="0.3">
      <c r="B72" s="3501"/>
      <c r="C72" s="3505" t="s">
        <v>1680</v>
      </c>
      <c r="D72" s="2868" t="e">
        <v>#N/A</v>
      </c>
      <c r="E72" s="3506"/>
      <c r="F72" s="3509">
        <v>0</v>
      </c>
      <c r="G72" s="3506"/>
      <c r="H72" s="3509">
        <v>0</v>
      </c>
      <c r="I72" s="3506"/>
      <c r="J72" s="3509">
        <v>0</v>
      </c>
      <c r="K72" s="3506"/>
      <c r="L72" s="3509">
        <v>0</v>
      </c>
      <c r="M72" s="3506"/>
      <c r="N72" s="3509">
        <v>0</v>
      </c>
      <c r="O72" s="3506"/>
      <c r="P72" s="3509">
        <v>0</v>
      </c>
    </row>
    <row r="73" spans="2:16" s="3502" customFormat="1" hidden="1" x14ac:dyDescent="0.3">
      <c r="B73" s="3501"/>
      <c r="C73" s="3505" t="s">
        <v>1681</v>
      </c>
      <c r="D73" s="2868" t="e">
        <v>#N/A</v>
      </c>
      <c r="E73" s="3506"/>
      <c r="F73" s="3509">
        <v>0</v>
      </c>
      <c r="G73" s="3506"/>
      <c r="H73" s="3509">
        <v>0</v>
      </c>
      <c r="I73" s="3506"/>
      <c r="J73" s="3509">
        <v>0</v>
      </c>
      <c r="K73" s="3506"/>
      <c r="L73" s="3509">
        <v>0</v>
      </c>
      <c r="M73" s="3506"/>
      <c r="N73" s="3509">
        <v>0</v>
      </c>
      <c r="O73" s="3506"/>
      <c r="P73" s="3509">
        <v>0</v>
      </c>
    </row>
    <row r="74" spans="2:16" s="3502" customFormat="1" hidden="1" x14ac:dyDescent="0.3">
      <c r="B74" s="3501"/>
      <c r="C74" s="3505" t="s">
        <v>1682</v>
      </c>
      <c r="D74" s="2868" t="e">
        <v>#N/A</v>
      </c>
      <c r="E74" s="3506"/>
      <c r="F74" s="3509">
        <v>0</v>
      </c>
      <c r="G74" s="3506"/>
      <c r="H74" s="3509">
        <v>0</v>
      </c>
      <c r="I74" s="3506"/>
      <c r="J74" s="3509">
        <v>0</v>
      </c>
      <c r="K74" s="3506"/>
      <c r="L74" s="3509">
        <v>0</v>
      </c>
      <c r="M74" s="3506"/>
      <c r="N74" s="3509">
        <v>0</v>
      </c>
      <c r="O74" s="3506"/>
      <c r="P74" s="3509">
        <v>0</v>
      </c>
    </row>
    <row r="75" spans="2:16" s="3502" customFormat="1" hidden="1" x14ac:dyDescent="0.3">
      <c r="B75" s="3501"/>
      <c r="C75" s="3505" t="s">
        <v>1683</v>
      </c>
      <c r="D75" s="2868" t="e">
        <v>#N/A</v>
      </c>
      <c r="E75" s="3506">
        <v>0.5</v>
      </c>
      <c r="F75" s="3509">
        <v>0</v>
      </c>
      <c r="G75" s="3506">
        <v>0.5</v>
      </c>
      <c r="H75" s="3509">
        <v>0</v>
      </c>
      <c r="I75" s="3506">
        <v>0.5</v>
      </c>
      <c r="J75" s="3509">
        <v>0</v>
      </c>
      <c r="K75" s="3506">
        <v>0.5</v>
      </c>
      <c r="L75" s="3509">
        <v>0</v>
      </c>
      <c r="M75" s="3506">
        <v>0.5</v>
      </c>
      <c r="N75" s="3509">
        <v>0</v>
      </c>
      <c r="O75" s="3506">
        <v>0.5</v>
      </c>
      <c r="P75" s="3509">
        <v>0</v>
      </c>
    </row>
    <row r="76" spans="2:16" s="3502" customFormat="1" hidden="1" x14ac:dyDescent="0.3">
      <c r="B76" s="3501"/>
      <c r="C76" s="3505" t="s">
        <v>1684</v>
      </c>
      <c r="D76" s="2868" t="e">
        <v>#N/A</v>
      </c>
      <c r="E76" s="3506">
        <v>0</v>
      </c>
      <c r="F76" s="3509">
        <v>0</v>
      </c>
      <c r="G76" s="3506">
        <v>0</v>
      </c>
      <c r="H76" s="3509">
        <v>0</v>
      </c>
      <c r="I76" s="3506">
        <v>0</v>
      </c>
      <c r="J76" s="3509">
        <v>0</v>
      </c>
      <c r="K76" s="3506">
        <v>0</v>
      </c>
      <c r="L76" s="3509">
        <v>0</v>
      </c>
      <c r="M76" s="3506">
        <v>0</v>
      </c>
      <c r="N76" s="3509">
        <v>0</v>
      </c>
      <c r="O76" s="3506"/>
      <c r="P76" s="3509">
        <v>0</v>
      </c>
    </row>
    <row r="77" spans="2:16" s="3502" customFormat="1" hidden="1" x14ac:dyDescent="0.3">
      <c r="B77" s="3501"/>
      <c r="C77" s="3505" t="s">
        <v>1685</v>
      </c>
      <c r="D77" s="2868" t="e">
        <v>#N/A</v>
      </c>
      <c r="E77" s="3506">
        <v>0</v>
      </c>
      <c r="F77" s="3509">
        <v>0</v>
      </c>
      <c r="G77" s="3506">
        <v>0</v>
      </c>
      <c r="H77" s="3509">
        <v>0</v>
      </c>
      <c r="I77" s="3506">
        <v>0</v>
      </c>
      <c r="J77" s="3509">
        <v>0</v>
      </c>
      <c r="K77" s="3506">
        <v>0</v>
      </c>
      <c r="L77" s="3509">
        <v>0</v>
      </c>
      <c r="M77" s="3506">
        <v>0</v>
      </c>
      <c r="N77" s="3509">
        <v>0</v>
      </c>
      <c r="O77" s="3506"/>
      <c r="P77" s="3509">
        <v>0</v>
      </c>
    </row>
    <row r="78" spans="2:16" s="3502" customFormat="1" x14ac:dyDescent="0.3">
      <c r="B78" s="3501"/>
      <c r="C78" s="2208"/>
      <c r="D78" s="2208"/>
      <c r="E78" s="2208"/>
      <c r="F78" s="3511"/>
      <c r="G78" s="2208"/>
      <c r="H78" s="3511"/>
      <c r="I78" s="2208"/>
      <c r="J78" s="3511"/>
      <c r="K78" s="2208"/>
      <c r="L78" s="3511"/>
      <c r="M78" s="2208"/>
      <c r="N78" s="3511"/>
      <c r="O78" s="2208"/>
      <c r="P78" s="3511"/>
    </row>
    <row r="79" spans="2:16" s="3502" customFormat="1" x14ac:dyDescent="0.3">
      <c r="B79" s="3501"/>
      <c r="C79" s="2208"/>
      <c r="D79" s="2208"/>
      <c r="E79" s="2208"/>
      <c r="F79" s="3519">
        <v>33405098.803005144</v>
      </c>
      <c r="G79" s="2208"/>
      <c r="H79" s="3519">
        <v>74312027.445453167</v>
      </c>
      <c r="I79" s="2208"/>
      <c r="J79" s="3519">
        <v>66526168.507881723</v>
      </c>
      <c r="K79" s="2208"/>
      <c r="L79" s="3519">
        <v>107433097.15032974</v>
      </c>
      <c r="M79" s="2208"/>
      <c r="N79" s="3519">
        <v>83376469.03878738</v>
      </c>
      <c r="O79" s="2208"/>
      <c r="P79" s="3519">
        <v>91025736.823405415</v>
      </c>
    </row>
    <row r="80" spans="2:16" s="3502" customFormat="1" x14ac:dyDescent="0.3">
      <c r="B80" s="3501"/>
      <c r="C80" s="2208"/>
      <c r="D80" s="2208"/>
      <c r="E80" s="2208"/>
      <c r="F80" s="2208"/>
      <c r="G80" s="2208"/>
      <c r="H80" s="3511"/>
      <c r="I80" s="2208"/>
      <c r="J80" s="3511"/>
      <c r="K80" s="2208"/>
      <c r="L80" s="3511"/>
      <c r="M80" s="2208"/>
      <c r="N80" s="3511"/>
      <c r="O80" s="2208"/>
      <c r="P80" s="3511"/>
    </row>
    <row r="81" spans="2:116" s="3502" customFormat="1" x14ac:dyDescent="0.3">
      <c r="B81" s="3501"/>
      <c r="H81" s="3503"/>
      <c r="J81" s="3503"/>
      <c r="L81" s="3503"/>
      <c r="N81" s="3503"/>
      <c r="P81" s="3503"/>
      <c r="R81" s="3503"/>
      <c r="T81" s="3503"/>
      <c r="V81" s="3503"/>
      <c r="X81" s="3503"/>
      <c r="Z81" s="3503"/>
      <c r="AB81" s="3503"/>
      <c r="AD81" s="3503"/>
      <c r="AE81" s="3503"/>
      <c r="AF81" s="3503"/>
      <c r="AG81" s="3503"/>
      <c r="AH81" s="3503"/>
      <c r="AI81" s="3503"/>
      <c r="AJ81" s="3503"/>
      <c r="AK81" s="3503"/>
      <c r="AL81" s="3503"/>
      <c r="AM81" s="3503"/>
      <c r="AN81" s="3503"/>
      <c r="AO81" s="3503"/>
      <c r="AP81" s="3503"/>
      <c r="AQ81" s="3503"/>
      <c r="AR81" s="3503"/>
      <c r="AS81" s="3503"/>
      <c r="AT81" s="3503"/>
      <c r="AU81" s="3503"/>
      <c r="AV81" s="3503"/>
      <c r="AX81" s="3503"/>
      <c r="AZ81" s="3503"/>
      <c r="BB81" s="3503"/>
      <c r="BD81" s="3503"/>
      <c r="BF81" s="3503"/>
      <c r="BH81" s="3503"/>
      <c r="BJ81" s="3503"/>
      <c r="BL81" s="3503"/>
      <c r="BN81" s="3503"/>
      <c r="BP81" s="3503"/>
      <c r="BR81" s="3503"/>
      <c r="BT81" s="3503"/>
      <c r="BV81" s="3503"/>
      <c r="BX81" s="3503"/>
      <c r="BZ81" s="3503"/>
      <c r="CB81" s="3503"/>
      <c r="CD81" s="3503"/>
      <c r="CF81" s="3503"/>
      <c r="CG81" s="3503"/>
      <c r="CH81" s="3503"/>
      <c r="CJ81" s="3503"/>
      <c r="CL81" s="3503"/>
      <c r="CN81" s="3503"/>
      <c r="CP81" s="3503"/>
      <c r="CR81" s="3503"/>
      <c r="CT81" s="3503"/>
      <c r="CV81" s="3503"/>
      <c r="CX81" s="3520">
        <v>0.9</v>
      </c>
      <c r="CY81" s="3520"/>
      <c r="CZ81" s="3520">
        <v>0.95</v>
      </c>
      <c r="DA81" s="3520"/>
      <c r="DB81" s="3520">
        <v>0.96</v>
      </c>
      <c r="DC81" s="3520"/>
      <c r="DD81" s="3520"/>
      <c r="DE81" s="3520"/>
      <c r="DF81" s="3520"/>
      <c r="DG81" s="3520"/>
      <c r="DH81" s="3520"/>
      <c r="DI81" s="3520"/>
      <c r="DJ81" s="3520"/>
      <c r="DK81" s="3520"/>
      <c r="DL81" s="3520"/>
    </row>
    <row r="82" spans="2:116" s="1091" customFormat="1" ht="12.75" x14ac:dyDescent="0.2">
      <c r="B82" s="3504"/>
      <c r="H82" s="3521"/>
      <c r="J82" s="3521"/>
      <c r="L82" s="3521"/>
      <c r="N82" s="3521"/>
      <c r="P82" s="3521"/>
      <c r="R82" s="3521"/>
      <c r="T82" s="3521"/>
      <c r="V82" s="3521"/>
      <c r="X82" s="3521"/>
      <c r="Z82" s="3521"/>
      <c r="AB82" s="3521"/>
      <c r="AD82" s="3521"/>
      <c r="AF82" s="3521"/>
      <c r="AG82" s="3521"/>
      <c r="AH82" s="3521"/>
      <c r="AI82" s="3521"/>
      <c r="AJ82" s="3521"/>
      <c r="AK82" s="3521"/>
      <c r="AL82" s="3521"/>
      <c r="AM82" s="3521"/>
      <c r="AN82" s="3521"/>
      <c r="AO82" s="3521"/>
      <c r="AP82" s="3521"/>
      <c r="AQ82" s="3521"/>
      <c r="AR82" s="3521"/>
      <c r="AS82" s="3521"/>
      <c r="AT82" s="3521"/>
      <c r="AU82" s="3521"/>
      <c r="AV82" s="3521"/>
      <c r="AW82" s="3521"/>
      <c r="AX82" s="3521"/>
      <c r="AZ82" s="3521"/>
      <c r="BB82" s="3521"/>
      <c r="BD82" s="3521"/>
      <c r="BF82" s="3521"/>
      <c r="BH82" s="3521"/>
      <c r="BJ82" s="3521"/>
      <c r="BL82" s="3521"/>
      <c r="BN82" s="3521"/>
      <c r="BP82" s="3521"/>
      <c r="BR82" s="3521"/>
      <c r="BT82" s="3521"/>
      <c r="BV82" s="3521"/>
      <c r="BX82" s="3521"/>
      <c r="BZ82" s="3521"/>
      <c r="CB82" s="3521"/>
      <c r="CD82" s="3521"/>
      <c r="CF82" s="3521"/>
      <c r="CH82" s="3521"/>
      <c r="CI82" s="3521"/>
      <c r="CJ82" s="3521"/>
      <c r="CL82" s="3521"/>
      <c r="CN82" s="3521"/>
      <c r="CP82" s="3521"/>
      <c r="CR82" s="3521"/>
      <c r="CT82" s="3521"/>
      <c r="CV82" s="3521"/>
      <c r="CX82" s="3521"/>
      <c r="CZ82" s="3521"/>
      <c r="DB82" s="3521"/>
    </row>
    <row r="83" spans="2:116" s="3502" customFormat="1" x14ac:dyDescent="0.3">
      <c r="B83" s="3501"/>
      <c r="H83" s="3503"/>
      <c r="J83" s="3503"/>
      <c r="L83" s="3503"/>
      <c r="N83" s="3503"/>
      <c r="P83" s="3503"/>
      <c r="R83" s="3503"/>
      <c r="T83" s="3503"/>
      <c r="V83" s="3503"/>
      <c r="X83" s="3503"/>
      <c r="Z83" s="3503"/>
      <c r="AB83" s="3503"/>
      <c r="AD83" s="3503"/>
      <c r="AF83" s="3503"/>
      <c r="AG83" s="3503"/>
      <c r="AH83" s="3503"/>
      <c r="AI83" s="3503"/>
      <c r="AJ83" s="3503"/>
      <c r="AK83" s="3503"/>
      <c r="AL83" s="3503"/>
      <c r="AM83" s="3503"/>
      <c r="AN83" s="3503"/>
      <c r="AO83" s="3503"/>
      <c r="AP83" s="3503"/>
      <c r="AQ83" s="3503"/>
      <c r="AR83" s="3503"/>
      <c r="AS83" s="3503"/>
      <c r="AT83" s="3503"/>
      <c r="AU83" s="3503"/>
      <c r="AV83" s="3503"/>
      <c r="AW83" s="3503"/>
      <c r="AX83" s="3503"/>
      <c r="AZ83" s="3503"/>
      <c r="BB83" s="3503"/>
      <c r="BD83" s="3503"/>
      <c r="BF83" s="3503"/>
      <c r="BH83" s="3503"/>
      <c r="BJ83" s="3503"/>
      <c r="BL83" s="3503"/>
      <c r="BN83" s="3503"/>
      <c r="BP83" s="3503"/>
      <c r="BR83" s="3503"/>
      <c r="BT83" s="3503"/>
      <c r="BV83" s="3503"/>
      <c r="BX83" s="3503"/>
      <c r="BZ83" s="3503"/>
      <c r="CB83" s="3503"/>
      <c r="CD83" s="3503"/>
      <c r="CF83" s="3503"/>
      <c r="CH83" s="3503"/>
      <c r="CI83" s="3503"/>
      <c r="CJ83" s="3503"/>
      <c r="CL83" s="3503"/>
      <c r="CN83" s="3503"/>
      <c r="CP83" s="3503"/>
      <c r="CR83" s="3503"/>
      <c r="CT83" s="3503"/>
      <c r="CV83" s="3503"/>
      <c r="CX83" s="3503"/>
      <c r="CZ83" s="3503"/>
      <c r="DB83" s="3503"/>
    </row>
    <row r="86" spans="2:116" x14ac:dyDescent="0.3">
      <c r="CZ86" s="3522">
        <v>75593925.84732683</v>
      </c>
    </row>
    <row r="87" spans="2:116" x14ac:dyDescent="0.3">
      <c r="CZ87" s="3522">
        <v>354752787.54509461</v>
      </c>
    </row>
    <row r="88" spans="2:116" s="3525" customFormat="1" ht="25.5" x14ac:dyDescent="0.25">
      <c r="B88" s="3523" t="s">
        <v>938</v>
      </c>
      <c r="C88" s="3523" t="s">
        <v>776</v>
      </c>
      <c r="D88" s="3523" t="s">
        <v>925</v>
      </c>
      <c r="E88" s="3524" t="s">
        <v>4338</v>
      </c>
      <c r="F88" s="3523" t="s">
        <v>976</v>
      </c>
      <c r="G88" s="3524" t="s">
        <v>3363</v>
      </c>
      <c r="CZ88" s="3526">
        <v>80318458.012105495</v>
      </c>
    </row>
    <row r="89" spans="2:116" x14ac:dyDescent="0.3">
      <c r="B89" s="3527">
        <v>1</v>
      </c>
      <c r="C89" s="3528" t="s">
        <v>1659</v>
      </c>
      <c r="D89" s="3529">
        <v>81939.110866247269</v>
      </c>
      <c r="E89" s="3529">
        <v>2321265.417379552</v>
      </c>
      <c r="F89" s="3529">
        <v>1409514.5128483754</v>
      </c>
      <c r="G89" s="3529">
        <v>3812719.0410941746</v>
      </c>
      <c r="I89" s="3530"/>
      <c r="M89" s="3531"/>
      <c r="CZ89" s="3522">
        <v>135625567.00271243</v>
      </c>
    </row>
    <row r="90" spans="2:116" x14ac:dyDescent="0.3">
      <c r="B90" s="3527">
        <v>2</v>
      </c>
      <c r="C90" s="3528" t="s">
        <v>1658</v>
      </c>
      <c r="D90" s="3529">
        <v>114381.84572230016</v>
      </c>
      <c r="E90" s="3529">
        <v>2139027.4781201812</v>
      </c>
      <c r="F90" s="3529">
        <v>958091.55934700835</v>
      </c>
      <c r="G90" s="3529">
        <v>3211500.8831894896</v>
      </c>
      <c r="I90" s="3530"/>
      <c r="M90" s="3531"/>
      <c r="CZ90" s="3522">
        <v>18153594.698747426</v>
      </c>
    </row>
    <row r="91" spans="2:116" x14ac:dyDescent="0.3">
      <c r="B91" s="3527">
        <v>3</v>
      </c>
      <c r="C91" s="3528" t="s">
        <v>1707</v>
      </c>
      <c r="D91" s="3529">
        <v>105996.10597584455</v>
      </c>
      <c r="E91" s="3529">
        <v>3000638.3682980924</v>
      </c>
      <c r="F91" s="3529">
        <v>1425586.3223931694</v>
      </c>
      <c r="G91" s="3529">
        <v>4532220.7966671064</v>
      </c>
      <c r="I91" s="3530"/>
      <c r="M91" s="3531"/>
      <c r="CZ91" s="3522">
        <v>730150238.60913396</v>
      </c>
    </row>
    <row r="92" spans="2:116" x14ac:dyDescent="0.3">
      <c r="B92" s="3527">
        <v>4</v>
      </c>
      <c r="C92" s="3528" t="s">
        <v>1706</v>
      </c>
      <c r="D92" s="3529">
        <v>60471.151151701881</v>
      </c>
      <c r="E92" s="3529">
        <v>1866328.9986985535</v>
      </c>
      <c r="F92" s="3529">
        <v>1409514.5128483754</v>
      </c>
      <c r="G92" s="3529">
        <v>3336314.6626986307</v>
      </c>
      <c r="I92" s="3530"/>
      <c r="M92" s="3531"/>
      <c r="CZ92" s="3522">
        <v>71186968.557768077</v>
      </c>
    </row>
    <row r="93" spans="2:116" x14ac:dyDescent="0.3">
      <c r="B93" s="3527">
        <v>5</v>
      </c>
      <c r="C93" s="3528" t="s">
        <v>1708</v>
      </c>
      <c r="D93" s="3529">
        <v>105996.10597584455</v>
      </c>
      <c r="E93" s="3529">
        <v>2768495.7115158844</v>
      </c>
      <c r="F93" s="3529">
        <v>1425586.3223931694</v>
      </c>
      <c r="G93" s="3529">
        <v>4300078.1398848984</v>
      </c>
      <c r="I93" s="3530"/>
      <c r="M93" s="3531"/>
    </row>
    <row r="94" spans="2:116" x14ac:dyDescent="0.3">
      <c r="B94" s="3527">
        <v>6</v>
      </c>
      <c r="C94" s="3528" t="s">
        <v>1657</v>
      </c>
      <c r="D94" s="3529">
        <v>88593.351351289471</v>
      </c>
      <c r="E94" s="3529">
        <v>3393744.4756512633</v>
      </c>
      <c r="F94" s="3529">
        <v>1447015.4017862282</v>
      </c>
      <c r="G94" s="3529">
        <v>4929353.228788781</v>
      </c>
      <c r="I94" s="3530"/>
      <c r="M94" s="3531"/>
    </row>
    <row r="95" spans="2:116" x14ac:dyDescent="0.3">
      <c r="B95" s="3527">
        <v>7</v>
      </c>
      <c r="C95" s="3528" t="s">
        <v>136</v>
      </c>
      <c r="D95" s="3529">
        <v>412708.71786816278</v>
      </c>
      <c r="E95" s="3529">
        <v>8525514.4012059476</v>
      </c>
      <c r="F95" s="3529">
        <v>2497316.44420968</v>
      </c>
      <c r="G95" s="3529">
        <v>11435539.56328379</v>
      </c>
      <c r="I95" s="3530"/>
      <c r="M95" s="3531"/>
    </row>
    <row r="96" spans="2:116" x14ac:dyDescent="0.3">
      <c r="B96" s="3527">
        <v>8</v>
      </c>
      <c r="C96" s="3528" t="s">
        <v>2143</v>
      </c>
      <c r="D96" s="3529">
        <v>9347610.9797635749</v>
      </c>
      <c r="E96" s="3529">
        <v>38237018.795287587</v>
      </c>
      <c r="F96" s="3529">
        <v>19137738.606153619</v>
      </c>
      <c r="G96" s="3529">
        <v>66722368.381204784</v>
      </c>
      <c r="I96" s="3530"/>
      <c r="M96" s="3531"/>
    </row>
    <row r="97" spans="2:31" x14ac:dyDescent="0.3">
      <c r="B97" s="3527">
        <v>9</v>
      </c>
      <c r="C97" s="3528" t="s">
        <v>2071</v>
      </c>
      <c r="D97" s="3529">
        <v>88593.351351289471</v>
      </c>
      <c r="E97" s="3529">
        <v>3393744.4756512633</v>
      </c>
      <c r="F97" s="3529">
        <v>1447015.4017862282</v>
      </c>
      <c r="G97" s="3529">
        <v>4929353.228788781</v>
      </c>
      <c r="I97" s="3530"/>
      <c r="M97" s="3531"/>
    </row>
    <row r="98" spans="2:31" x14ac:dyDescent="0.3">
      <c r="B98" s="3527">
        <v>10</v>
      </c>
      <c r="C98" s="3528" t="s">
        <v>2072</v>
      </c>
      <c r="D98" s="3529">
        <v>105996.10597584455</v>
      </c>
      <c r="E98" s="3529">
        <v>3000638.3682980924</v>
      </c>
      <c r="F98" s="3529">
        <v>1425586.3223931694</v>
      </c>
      <c r="G98" s="3529">
        <v>4532220.7966671064</v>
      </c>
      <c r="I98" s="3530"/>
      <c r="M98" s="3531"/>
    </row>
    <row r="99" spans="2:31" x14ac:dyDescent="0.3">
      <c r="B99" s="3527">
        <v>11</v>
      </c>
      <c r="C99" s="3528" t="s">
        <v>2073</v>
      </c>
      <c r="D99" s="3529">
        <v>114381.84572230016</v>
      </c>
      <c r="E99" s="3529">
        <v>2139027.4781201812</v>
      </c>
      <c r="F99" s="3529">
        <v>958091.55934700835</v>
      </c>
      <c r="G99" s="3529">
        <v>3211500.8831894896</v>
      </c>
      <c r="I99" s="3530"/>
      <c r="M99" s="3531"/>
    </row>
    <row r="100" spans="2:31" x14ac:dyDescent="0.3">
      <c r="B100" s="3527">
        <v>12</v>
      </c>
      <c r="C100" s="3528" t="s">
        <v>2074</v>
      </c>
      <c r="D100" s="3529">
        <v>114381.84572230016</v>
      </c>
      <c r="E100" s="3529">
        <v>2139027.4781201812</v>
      </c>
      <c r="F100" s="3529">
        <v>958091.55934700835</v>
      </c>
      <c r="G100" s="3529">
        <v>3211500.8831894896</v>
      </c>
      <c r="I100" s="3530"/>
      <c r="M100" s="3531"/>
    </row>
    <row r="101" spans="2:31" x14ac:dyDescent="0.3">
      <c r="B101" s="3527">
        <v>13</v>
      </c>
      <c r="C101" s="3528" t="s">
        <v>1661</v>
      </c>
      <c r="D101" s="3529">
        <v>62370.179607902232</v>
      </c>
      <c r="E101" s="3529">
        <v>1352628.2086731673</v>
      </c>
      <c r="F101" s="3529">
        <v>1180287.9242427456</v>
      </c>
      <c r="G101" s="3529">
        <v>2595286.3125238148</v>
      </c>
      <c r="I101" s="3530"/>
    </row>
    <row r="102" spans="2:31" x14ac:dyDescent="0.3">
      <c r="B102" s="3527">
        <v>14</v>
      </c>
      <c r="C102" s="3528" t="s">
        <v>2141</v>
      </c>
      <c r="D102" s="3529">
        <v>55358.949860302149</v>
      </c>
      <c r="E102" s="3529">
        <v>2018941.0077236181</v>
      </c>
      <c r="F102" s="3529">
        <v>1410042.9611679157</v>
      </c>
      <c r="G102" s="3529">
        <v>3484342.9187518358</v>
      </c>
      <c r="I102" s="3530"/>
    </row>
    <row r="105" spans="2:31" ht="15.75" thickBot="1" x14ac:dyDescent="0.35"/>
    <row r="106" spans="2:31" x14ac:dyDescent="0.3">
      <c r="C106" s="3532"/>
      <c r="D106" s="3533"/>
      <c r="E106" s="3534" t="s">
        <v>875</v>
      </c>
      <c r="F106" s="3534"/>
      <c r="G106" s="3535"/>
      <c r="I106" s="3532"/>
      <c r="J106" s="3533"/>
      <c r="K106" s="3534" t="s">
        <v>875</v>
      </c>
      <c r="L106" s="3534"/>
      <c r="M106" s="3535"/>
      <c r="O106" s="3532"/>
      <c r="P106" s="3533"/>
      <c r="Q106" s="3534" t="s">
        <v>875</v>
      </c>
      <c r="R106" s="3534"/>
      <c r="S106" s="3535"/>
      <c r="U106" s="3532"/>
      <c r="V106" s="3533"/>
      <c r="W106" s="3534" t="s">
        <v>875</v>
      </c>
      <c r="X106" s="3534"/>
      <c r="Y106" s="3535"/>
      <c r="AA106" s="3532"/>
      <c r="AB106" s="3533"/>
      <c r="AC106" s="3534" t="s">
        <v>875</v>
      </c>
      <c r="AD106" s="3534"/>
      <c r="AE106" s="3535"/>
    </row>
    <row r="107" spans="2:31" ht="15.75" thickBot="1" x14ac:dyDescent="0.35">
      <c r="C107" s="3536" t="s">
        <v>877</v>
      </c>
      <c r="D107" s="3537">
        <v>1</v>
      </c>
      <c r="E107" s="3538" t="s">
        <v>3366</v>
      </c>
      <c r="F107" s="3539"/>
      <c r="G107" s="3540"/>
      <c r="I107" s="3536" t="s">
        <v>877</v>
      </c>
      <c r="J107" s="3537" t="s">
        <v>3481</v>
      </c>
      <c r="K107" s="3538" t="s">
        <v>3366</v>
      </c>
      <c r="L107" s="3539"/>
      <c r="M107" s="3540"/>
      <c r="O107" s="3536" t="s">
        <v>877</v>
      </c>
      <c r="P107" s="3537">
        <v>3</v>
      </c>
      <c r="Q107" s="3538" t="s">
        <v>3366</v>
      </c>
      <c r="R107" s="3539"/>
      <c r="S107" s="3540"/>
      <c r="U107" s="3536" t="s">
        <v>877</v>
      </c>
      <c r="V107" s="3537">
        <v>4</v>
      </c>
      <c r="W107" s="3538" t="s">
        <v>3366</v>
      </c>
      <c r="X107" s="3539"/>
      <c r="Y107" s="3540"/>
      <c r="AA107" s="3536" t="s">
        <v>877</v>
      </c>
      <c r="AB107" s="3537" t="s">
        <v>3480</v>
      </c>
      <c r="AC107" s="3538" t="s">
        <v>3366</v>
      </c>
      <c r="AD107" s="3539"/>
      <c r="AE107" s="3540"/>
    </row>
    <row r="108" spans="2:31" x14ac:dyDescent="0.3">
      <c r="C108" s="3541" t="s">
        <v>880</v>
      </c>
      <c r="D108" s="3542"/>
      <c r="E108" s="3543"/>
      <c r="F108" s="3544" t="s">
        <v>881</v>
      </c>
      <c r="G108" s="3545" t="s">
        <v>883</v>
      </c>
      <c r="I108" s="3541" t="s">
        <v>880</v>
      </c>
      <c r="J108" s="3542"/>
      <c r="K108" s="3543"/>
      <c r="L108" s="3544" t="s">
        <v>881</v>
      </c>
      <c r="M108" s="3545" t="s">
        <v>883</v>
      </c>
      <c r="O108" s="3541" t="s">
        <v>880</v>
      </c>
      <c r="P108" s="3542"/>
      <c r="Q108" s="3543"/>
      <c r="R108" s="3544" t="s">
        <v>881</v>
      </c>
      <c r="S108" s="3545" t="s">
        <v>883</v>
      </c>
      <c r="U108" s="3541" t="s">
        <v>880</v>
      </c>
      <c r="V108" s="3542"/>
      <c r="W108" s="3543"/>
      <c r="X108" s="3544" t="s">
        <v>881</v>
      </c>
      <c r="Y108" s="3545" t="s">
        <v>883</v>
      </c>
      <c r="AA108" s="3541" t="s">
        <v>880</v>
      </c>
      <c r="AB108" s="3542"/>
      <c r="AC108" s="3543"/>
      <c r="AD108" s="3544" t="s">
        <v>881</v>
      </c>
      <c r="AE108" s="3545" t="s">
        <v>883</v>
      </c>
    </row>
    <row r="109" spans="2:31" ht="15.75" thickBot="1" x14ac:dyDescent="0.35">
      <c r="C109" s="3546" t="s">
        <v>1600</v>
      </c>
      <c r="D109" s="3547"/>
      <c r="E109" s="3548"/>
      <c r="F109" s="3538"/>
      <c r="G109" s="3549"/>
      <c r="I109" s="3546" t="s">
        <v>1601</v>
      </c>
      <c r="J109" s="3547"/>
      <c r="K109" s="3548"/>
      <c r="L109" s="3538"/>
      <c r="M109" s="3549"/>
      <c r="O109" s="3546" t="s">
        <v>1602</v>
      </c>
      <c r="P109" s="3547"/>
      <c r="Q109" s="3548"/>
      <c r="R109" s="3538"/>
      <c r="S109" s="3549"/>
      <c r="U109" s="3546" t="s">
        <v>1627</v>
      </c>
      <c r="V109" s="3547"/>
      <c r="W109" s="3548"/>
      <c r="X109" s="3538"/>
      <c r="Y109" s="3549"/>
      <c r="AA109" s="3546" t="s">
        <v>1630</v>
      </c>
      <c r="AB109" s="3547"/>
      <c r="AC109" s="3548"/>
      <c r="AD109" s="3538"/>
      <c r="AE109" s="3549"/>
    </row>
    <row r="110" spans="2:31" x14ac:dyDescent="0.3">
      <c r="C110" s="3550"/>
      <c r="D110" s="3538"/>
      <c r="E110" s="3538"/>
      <c r="F110" s="3538"/>
      <c r="G110" s="3551"/>
      <c r="I110" s="3550"/>
      <c r="J110" s="3538"/>
      <c r="K110" s="3538"/>
      <c r="L110" s="3538"/>
      <c r="M110" s="3551"/>
      <c r="O110" s="3550"/>
      <c r="P110" s="3538"/>
      <c r="Q110" s="3538"/>
      <c r="R110" s="3538"/>
      <c r="S110" s="3551"/>
      <c r="U110" s="3550"/>
      <c r="V110" s="3538"/>
      <c r="W110" s="3538"/>
      <c r="X110" s="3538"/>
      <c r="Y110" s="3551"/>
      <c r="AA110" s="3550"/>
      <c r="AB110" s="3538"/>
      <c r="AC110" s="3538"/>
      <c r="AD110" s="3538"/>
      <c r="AE110" s="3551"/>
    </row>
    <row r="111" spans="2:31" x14ac:dyDescent="0.3">
      <c r="C111" s="3552" t="s">
        <v>882</v>
      </c>
      <c r="D111" s="3538"/>
      <c r="E111" s="3539"/>
      <c r="F111" s="3538"/>
      <c r="G111" s="3549"/>
      <c r="I111" s="3552" t="s">
        <v>882</v>
      </c>
      <c r="J111" s="3538"/>
      <c r="K111" s="3539"/>
      <c r="L111" s="3538"/>
      <c r="M111" s="3549"/>
      <c r="O111" s="3552" t="s">
        <v>882</v>
      </c>
      <c r="P111" s="3538"/>
      <c r="Q111" s="3539"/>
      <c r="R111" s="3538"/>
      <c r="S111" s="3549"/>
      <c r="U111" s="3552" t="s">
        <v>882</v>
      </c>
      <c r="V111" s="3538"/>
      <c r="W111" s="3539"/>
      <c r="X111" s="3538"/>
      <c r="Y111" s="3549"/>
      <c r="AA111" s="3552" t="s">
        <v>882</v>
      </c>
      <c r="AB111" s="3538"/>
      <c r="AC111" s="3539"/>
      <c r="AD111" s="3538"/>
      <c r="AE111" s="3549"/>
    </row>
    <row r="112" spans="2:31" x14ac:dyDescent="0.3">
      <c r="C112" s="3553" t="s">
        <v>884</v>
      </c>
      <c r="D112" s="3554" t="s">
        <v>885</v>
      </c>
      <c r="E112" s="3555" t="s">
        <v>886</v>
      </c>
      <c r="F112" s="3554" t="s">
        <v>893</v>
      </c>
      <c r="G112" s="3556" t="s">
        <v>888</v>
      </c>
      <c r="I112" s="3553" t="s">
        <v>884</v>
      </c>
      <c r="J112" s="3554" t="s">
        <v>885</v>
      </c>
      <c r="K112" s="3555" t="s">
        <v>886</v>
      </c>
      <c r="L112" s="3554" t="s">
        <v>893</v>
      </c>
      <c r="M112" s="3556" t="s">
        <v>888</v>
      </c>
      <c r="O112" s="3553" t="s">
        <v>884</v>
      </c>
      <c r="P112" s="3554" t="s">
        <v>885</v>
      </c>
      <c r="Q112" s="3555" t="s">
        <v>886</v>
      </c>
      <c r="R112" s="3554" t="s">
        <v>893</v>
      </c>
      <c r="S112" s="3556" t="s">
        <v>888</v>
      </c>
      <c r="U112" s="3553" t="s">
        <v>884</v>
      </c>
      <c r="V112" s="3554" t="s">
        <v>885</v>
      </c>
      <c r="W112" s="3555" t="s">
        <v>886</v>
      </c>
      <c r="X112" s="3554" t="s">
        <v>893</v>
      </c>
      <c r="Y112" s="3556" t="s">
        <v>888</v>
      </c>
      <c r="AA112" s="3553" t="s">
        <v>884</v>
      </c>
      <c r="AB112" s="3554" t="s">
        <v>885</v>
      </c>
      <c r="AC112" s="3555" t="s">
        <v>886</v>
      </c>
      <c r="AD112" s="3554" t="s">
        <v>893</v>
      </c>
      <c r="AE112" s="3556" t="s">
        <v>888</v>
      </c>
    </row>
    <row r="113" spans="3:31" x14ac:dyDescent="0.3">
      <c r="C113" s="3557" t="s">
        <v>889</v>
      </c>
      <c r="D113" s="3558">
        <v>96448.825485874579</v>
      </c>
      <c r="E113" s="3559">
        <v>0.16000000000000003</v>
      </c>
      <c r="F113" s="3560">
        <v>1</v>
      </c>
      <c r="G113" s="3561">
        <v>15431.812077739936</v>
      </c>
      <c r="I113" s="3557" t="s">
        <v>889</v>
      </c>
      <c r="J113" s="3558">
        <v>96448.825485874579</v>
      </c>
      <c r="K113" s="3559">
        <v>0.4</v>
      </c>
      <c r="L113" s="3560">
        <v>1</v>
      </c>
      <c r="M113" s="3561">
        <v>38579.530194349834</v>
      </c>
      <c r="O113" s="3557" t="s">
        <v>889</v>
      </c>
      <c r="P113" s="3558">
        <v>96448.825485874579</v>
      </c>
      <c r="Q113" s="3559">
        <v>0.16000000000000003</v>
      </c>
      <c r="R113" s="3560">
        <v>1</v>
      </c>
      <c r="S113" s="3561">
        <v>15431.812077739936</v>
      </c>
      <c r="U113" s="3557" t="s">
        <v>889</v>
      </c>
      <c r="V113" s="3558">
        <v>96448.825485874579</v>
      </c>
      <c r="W113" s="3559">
        <v>0.16000000000000003</v>
      </c>
      <c r="X113" s="3560">
        <v>1</v>
      </c>
      <c r="Y113" s="3561">
        <v>15431.812077739936</v>
      </c>
      <c r="AA113" s="3557" t="s">
        <v>889</v>
      </c>
      <c r="AB113" s="3558">
        <v>96448.825485874579</v>
      </c>
      <c r="AC113" s="3559">
        <v>0.16000000000000003</v>
      </c>
      <c r="AD113" s="3560">
        <v>1</v>
      </c>
      <c r="AE113" s="3561">
        <v>15431.812077739936</v>
      </c>
    </row>
    <row r="114" spans="3:31" x14ac:dyDescent="0.3">
      <c r="C114" s="3562" t="s">
        <v>901</v>
      </c>
      <c r="D114" s="3558">
        <v>46213.584452013631</v>
      </c>
      <c r="E114" s="3563">
        <v>1.2</v>
      </c>
      <c r="F114" s="3560">
        <v>1</v>
      </c>
      <c r="G114" s="3564">
        <v>55456.301342416358</v>
      </c>
      <c r="I114" s="3562" t="s">
        <v>901</v>
      </c>
      <c r="J114" s="3558">
        <v>46213.584452013631</v>
      </c>
      <c r="K114" s="3563">
        <v>1.2</v>
      </c>
      <c r="L114" s="3560">
        <v>1</v>
      </c>
      <c r="M114" s="3564">
        <v>55456.301342416358</v>
      </c>
      <c r="O114" s="3562" t="s">
        <v>901</v>
      </c>
      <c r="P114" s="3558">
        <v>46213.584452013631</v>
      </c>
      <c r="Q114" s="3559">
        <v>1.6736000000000002</v>
      </c>
      <c r="R114" s="3560">
        <v>1</v>
      </c>
      <c r="S114" s="3564">
        <v>77343.054938890025</v>
      </c>
      <c r="U114" s="3562" t="s">
        <v>901</v>
      </c>
      <c r="V114" s="3558">
        <v>46213.584452013631</v>
      </c>
      <c r="W114" s="3559">
        <v>0.79360000000000008</v>
      </c>
      <c r="X114" s="3560">
        <v>1</v>
      </c>
      <c r="Y114" s="3564">
        <v>36675.100621118021</v>
      </c>
      <c r="AA114" s="3562" t="s">
        <v>901</v>
      </c>
      <c r="AB114" s="3558">
        <v>46213.584452013631</v>
      </c>
      <c r="AC114" s="3563">
        <v>1.6736000000000002</v>
      </c>
      <c r="AD114" s="3560">
        <v>1</v>
      </c>
      <c r="AE114" s="3564">
        <v>77343.054938890025</v>
      </c>
    </row>
    <row r="115" spans="3:31" x14ac:dyDescent="0.3">
      <c r="C115" s="3557" t="s">
        <v>926</v>
      </c>
      <c r="D115" s="3558">
        <v>39894.1454618313</v>
      </c>
      <c r="E115" s="3559">
        <v>0.16700799999999999</v>
      </c>
      <c r="F115" s="3560">
        <v>1</v>
      </c>
      <c r="G115" s="3561">
        <v>6662.6414452895215</v>
      </c>
      <c r="I115" s="3557" t="s">
        <v>926</v>
      </c>
      <c r="J115" s="3558">
        <v>39894.1454618313</v>
      </c>
      <c r="K115" s="3559">
        <v>0.4</v>
      </c>
      <c r="L115" s="3560">
        <v>1</v>
      </c>
      <c r="M115" s="3561">
        <v>15957.658184732521</v>
      </c>
      <c r="O115" s="3557" t="s">
        <v>926</v>
      </c>
      <c r="P115" s="3558">
        <v>39894.1454618313</v>
      </c>
      <c r="Q115" s="3559">
        <v>0.22140800000000005</v>
      </c>
      <c r="R115" s="3560">
        <v>1</v>
      </c>
      <c r="S115" s="3561">
        <v>8832.8829584131472</v>
      </c>
      <c r="U115" s="3557" t="s">
        <v>926</v>
      </c>
      <c r="V115" s="3558">
        <v>39894.1454618313</v>
      </c>
      <c r="W115" s="3559">
        <v>9.9660800000000008E-2</v>
      </c>
      <c r="X115" s="3560">
        <v>1</v>
      </c>
      <c r="Y115" s="3561">
        <v>3975.8824520424773</v>
      </c>
      <c r="AA115" s="3557" t="s">
        <v>926</v>
      </c>
      <c r="AB115" s="3558">
        <v>39894.1454618313</v>
      </c>
      <c r="AC115" s="3559">
        <v>0.22140800000000002</v>
      </c>
      <c r="AD115" s="3560">
        <v>1</v>
      </c>
      <c r="AE115" s="3561">
        <v>8832.8829584131454</v>
      </c>
    </row>
    <row r="116" spans="3:31" x14ac:dyDescent="0.3">
      <c r="C116" s="3557" t="s">
        <v>928</v>
      </c>
      <c r="D116" s="3558">
        <v>27427.225005009019</v>
      </c>
      <c r="E116" s="3559">
        <v>0.16000000000000003</v>
      </c>
      <c r="F116" s="3560">
        <v>1</v>
      </c>
      <c r="G116" s="3561">
        <v>4388.3560008014438</v>
      </c>
      <c r="I116" s="3557" t="s">
        <v>928</v>
      </c>
      <c r="J116" s="3558">
        <v>27427.225005009019</v>
      </c>
      <c r="K116" s="3559">
        <v>0.16000000000000003</v>
      </c>
      <c r="L116" s="3560">
        <v>1</v>
      </c>
      <c r="M116" s="3561">
        <v>4388.3560008014438</v>
      </c>
      <c r="O116" s="3557" t="s">
        <v>928</v>
      </c>
      <c r="P116" s="3558">
        <v>27427.225005009019</v>
      </c>
      <c r="Q116" s="3559">
        <v>0.16000000000000003</v>
      </c>
      <c r="R116" s="3560">
        <v>1</v>
      </c>
      <c r="S116" s="3561">
        <v>4388.3560008014438</v>
      </c>
      <c r="U116" s="3557" t="s">
        <v>928</v>
      </c>
      <c r="V116" s="3558">
        <v>27427.225005009019</v>
      </c>
      <c r="W116" s="3559">
        <v>0.16000000000000003</v>
      </c>
      <c r="X116" s="3560">
        <v>1</v>
      </c>
      <c r="Y116" s="3561">
        <v>4388.3560008014438</v>
      </c>
      <c r="AA116" s="3557" t="s">
        <v>928</v>
      </c>
      <c r="AB116" s="3558">
        <v>27427.225005009019</v>
      </c>
      <c r="AC116" s="3559">
        <v>0.16000000000000003</v>
      </c>
      <c r="AD116" s="3560">
        <v>1</v>
      </c>
      <c r="AE116" s="3561">
        <v>4388.3560008014438</v>
      </c>
    </row>
    <row r="117" spans="3:31" x14ac:dyDescent="0.3">
      <c r="C117" s="3550"/>
      <c r="D117" s="3538"/>
      <c r="E117" s="3538"/>
      <c r="F117" s="3565" t="s">
        <v>890</v>
      </c>
      <c r="G117" s="3566">
        <v>81939.110866247269</v>
      </c>
      <c r="I117" s="3550"/>
      <c r="J117" s="3538"/>
      <c r="K117" s="3538"/>
      <c r="L117" s="3565" t="s">
        <v>890</v>
      </c>
      <c r="M117" s="3566">
        <v>114381.84572230016</v>
      </c>
      <c r="O117" s="3550"/>
      <c r="P117" s="3538"/>
      <c r="Q117" s="3538"/>
      <c r="R117" s="3565" t="s">
        <v>890</v>
      </c>
      <c r="S117" s="3566">
        <v>105996.10597584455</v>
      </c>
      <c r="U117" s="3550"/>
      <c r="V117" s="3538"/>
      <c r="W117" s="3538"/>
      <c r="X117" s="3565" t="s">
        <v>890</v>
      </c>
      <c r="Y117" s="3566">
        <v>60471.151151701881</v>
      </c>
      <c r="AA117" s="3550"/>
      <c r="AB117" s="3538"/>
      <c r="AC117" s="3538"/>
      <c r="AD117" s="3565" t="s">
        <v>890</v>
      </c>
      <c r="AE117" s="3566">
        <v>105996.10597584455</v>
      </c>
    </row>
    <row r="118" spans="3:31" x14ac:dyDescent="0.3">
      <c r="C118" s="3552" t="s">
        <v>891</v>
      </c>
      <c r="D118" s="3539"/>
      <c r="E118" s="3539"/>
      <c r="F118" s="3538"/>
      <c r="G118" s="3567"/>
      <c r="I118" s="3552" t="s">
        <v>891</v>
      </c>
      <c r="J118" s="3539"/>
      <c r="K118" s="3539"/>
      <c r="L118" s="3538"/>
      <c r="M118" s="3567"/>
      <c r="O118" s="3552" t="s">
        <v>891</v>
      </c>
      <c r="P118" s="3539"/>
      <c r="Q118" s="3539"/>
      <c r="R118" s="3538"/>
      <c r="S118" s="3567"/>
      <c r="U118" s="3552" t="s">
        <v>891</v>
      </c>
      <c r="V118" s="3539"/>
      <c r="W118" s="3539"/>
      <c r="X118" s="3538"/>
      <c r="Y118" s="3567"/>
      <c r="AA118" s="3552" t="s">
        <v>891</v>
      </c>
      <c r="AB118" s="3539"/>
      <c r="AC118" s="3539"/>
      <c r="AD118" s="3538"/>
      <c r="AE118" s="3567"/>
    </row>
    <row r="119" spans="3:31" x14ac:dyDescent="0.3">
      <c r="C119" s="3553" t="s">
        <v>884</v>
      </c>
      <c r="D119" s="3554" t="s">
        <v>892</v>
      </c>
      <c r="E119" s="3555" t="s">
        <v>893</v>
      </c>
      <c r="F119" s="3554" t="s">
        <v>887</v>
      </c>
      <c r="G119" s="3568" t="s">
        <v>888</v>
      </c>
      <c r="I119" s="3553" t="s">
        <v>884</v>
      </c>
      <c r="J119" s="3554" t="s">
        <v>892</v>
      </c>
      <c r="K119" s="3555" t="s">
        <v>893</v>
      </c>
      <c r="L119" s="3554" t="s">
        <v>887</v>
      </c>
      <c r="M119" s="3568" t="s">
        <v>888</v>
      </c>
      <c r="O119" s="3553" t="s">
        <v>884</v>
      </c>
      <c r="P119" s="3554" t="s">
        <v>892</v>
      </c>
      <c r="Q119" s="3555" t="s">
        <v>893</v>
      </c>
      <c r="R119" s="3554" t="s">
        <v>887</v>
      </c>
      <c r="S119" s="3568" t="s">
        <v>888</v>
      </c>
      <c r="U119" s="3553" t="s">
        <v>884</v>
      </c>
      <c r="V119" s="3554" t="s">
        <v>892</v>
      </c>
      <c r="W119" s="3555" t="s">
        <v>893</v>
      </c>
      <c r="X119" s="3554" t="s">
        <v>887</v>
      </c>
      <c r="Y119" s="3568" t="s">
        <v>888</v>
      </c>
      <c r="AA119" s="3553" t="s">
        <v>884</v>
      </c>
      <c r="AB119" s="3554" t="s">
        <v>892</v>
      </c>
      <c r="AC119" s="3555" t="s">
        <v>893</v>
      </c>
      <c r="AD119" s="3554" t="s">
        <v>887</v>
      </c>
      <c r="AE119" s="3568" t="s">
        <v>888</v>
      </c>
    </row>
    <row r="120" spans="3:31" x14ac:dyDescent="0.3">
      <c r="C120" s="3557" t="s">
        <v>2167</v>
      </c>
      <c r="D120" s="3527" t="s">
        <v>894</v>
      </c>
      <c r="E120" s="3559">
        <v>6</v>
      </c>
      <c r="F120" s="3569">
        <v>31489.721498697658</v>
      </c>
      <c r="G120" s="3570">
        <v>188938.32899218594</v>
      </c>
      <c r="I120" s="3557" t="s">
        <v>2167</v>
      </c>
      <c r="J120" s="3527" t="s">
        <v>894</v>
      </c>
      <c r="K120" s="3559">
        <v>6</v>
      </c>
      <c r="L120" s="3569">
        <v>31489.721498697658</v>
      </c>
      <c r="M120" s="3570">
        <v>188938.32899218594</v>
      </c>
      <c r="O120" s="3557" t="s">
        <v>2167</v>
      </c>
      <c r="P120" s="3527" t="s">
        <v>894</v>
      </c>
      <c r="Q120" s="3559">
        <v>8.3680000000000003</v>
      </c>
      <c r="R120" s="3569">
        <v>31489.721498697658</v>
      </c>
      <c r="S120" s="3570">
        <v>263505.98950110201</v>
      </c>
      <c r="U120" s="3557" t="s">
        <v>2167</v>
      </c>
      <c r="V120" s="3527" t="s">
        <v>894</v>
      </c>
      <c r="W120" s="3559">
        <v>4.9600000000000009</v>
      </c>
      <c r="X120" s="3569">
        <v>31489.721498697658</v>
      </c>
      <c r="Y120" s="3570">
        <v>156189.0186335404</v>
      </c>
      <c r="AA120" s="3557" t="s">
        <v>2167</v>
      </c>
      <c r="AB120" s="3527" t="s">
        <v>894</v>
      </c>
      <c r="AC120" s="3559">
        <v>8.3680000000000003</v>
      </c>
      <c r="AD120" s="3569">
        <v>31489.721498697658</v>
      </c>
      <c r="AE120" s="3570">
        <v>263505.98950110201</v>
      </c>
    </row>
    <row r="121" spans="3:31" x14ac:dyDescent="0.3">
      <c r="C121" s="3557" t="s">
        <v>2166</v>
      </c>
      <c r="D121" s="3527" t="s">
        <v>894</v>
      </c>
      <c r="E121" s="3559">
        <v>7.8000000000000007</v>
      </c>
      <c r="F121" s="3569">
        <v>16121.017832097778</v>
      </c>
      <c r="G121" s="3570">
        <v>125743.93909036268</v>
      </c>
      <c r="I121" s="3557" t="s">
        <v>2166</v>
      </c>
      <c r="J121" s="3527" t="s">
        <v>894</v>
      </c>
      <c r="K121" s="3559">
        <v>7.8000000000000007</v>
      </c>
      <c r="L121" s="3569">
        <v>16121.017832097778</v>
      </c>
      <c r="M121" s="3570">
        <v>125743.93909036268</v>
      </c>
      <c r="O121" s="3557" t="s">
        <v>2166</v>
      </c>
      <c r="P121" s="3527" t="s">
        <v>894</v>
      </c>
      <c r="Q121" s="3559">
        <v>10.878400000000001</v>
      </c>
      <c r="R121" s="3569">
        <v>16121.017832097778</v>
      </c>
      <c r="S121" s="3570">
        <v>175370.88038469249</v>
      </c>
      <c r="U121" s="3557" t="s">
        <v>2166</v>
      </c>
      <c r="V121" s="3527" t="s">
        <v>894</v>
      </c>
      <c r="W121" s="3559">
        <v>6.4480000000000004</v>
      </c>
      <c r="X121" s="3569">
        <v>16121.017832097778</v>
      </c>
      <c r="Y121" s="3570">
        <v>103948.32298136648</v>
      </c>
      <c r="AA121" s="3557" t="s">
        <v>2166</v>
      </c>
      <c r="AB121" s="3527" t="s">
        <v>894</v>
      </c>
      <c r="AC121" s="3559">
        <v>10.878400000000001</v>
      </c>
      <c r="AD121" s="3569">
        <v>16121.017832097778</v>
      </c>
      <c r="AE121" s="3570">
        <v>175370.88038469249</v>
      </c>
    </row>
    <row r="122" spans="3:31" x14ac:dyDescent="0.3">
      <c r="C122" s="3557" t="s">
        <v>1896</v>
      </c>
      <c r="D122" s="3527" t="s">
        <v>894</v>
      </c>
      <c r="E122" s="3559">
        <v>0.19747200000000001</v>
      </c>
      <c r="F122" s="3569">
        <v>327256.66199158487</v>
      </c>
      <c r="G122" s="3570">
        <v>64624.027556802248</v>
      </c>
      <c r="I122" s="3557" t="s">
        <v>1896</v>
      </c>
      <c r="J122" s="3527" t="s">
        <v>894</v>
      </c>
      <c r="K122" s="3559">
        <v>0.21583200000000002</v>
      </c>
      <c r="L122" s="3569">
        <v>327256.66199158487</v>
      </c>
      <c r="M122" s="3570">
        <v>70632.459870967752</v>
      </c>
      <c r="O122" s="3557" t="s">
        <v>1896</v>
      </c>
      <c r="P122" s="3527" t="s">
        <v>894</v>
      </c>
      <c r="Q122" s="3559">
        <v>0.27744000000000008</v>
      </c>
      <c r="R122" s="3558">
        <v>327256.66199158487</v>
      </c>
      <c r="S122" s="3570">
        <v>90794.088302945325</v>
      </c>
      <c r="U122" s="3557" t="s">
        <v>1896</v>
      </c>
      <c r="V122" s="3527" t="s">
        <v>894</v>
      </c>
      <c r="W122" s="3559">
        <v>0.16320000000000001</v>
      </c>
      <c r="X122" s="3558">
        <v>327256.66199158487</v>
      </c>
      <c r="Y122" s="3570">
        <v>53408.287237026656</v>
      </c>
      <c r="AA122" s="3557" t="s">
        <v>1896</v>
      </c>
      <c r="AB122" s="3527" t="s">
        <v>894</v>
      </c>
      <c r="AC122" s="3559">
        <v>0.27744000000000008</v>
      </c>
      <c r="AD122" s="3558">
        <v>327256.66199158487</v>
      </c>
      <c r="AE122" s="3570">
        <v>90794.088302945325</v>
      </c>
    </row>
    <row r="123" spans="3:31" x14ac:dyDescent="0.3">
      <c r="C123" s="3557" t="s">
        <v>980</v>
      </c>
      <c r="D123" s="3527" t="s">
        <v>894</v>
      </c>
      <c r="E123" s="3559">
        <v>2.5051199999999998</v>
      </c>
      <c r="F123" s="3569">
        <v>372449.24864756566</v>
      </c>
      <c r="G123" s="3570">
        <v>933030.06177198957</v>
      </c>
      <c r="I123" s="3557" t="s">
        <v>980</v>
      </c>
      <c r="J123" s="3527" t="s">
        <v>894</v>
      </c>
      <c r="K123" s="3559">
        <v>2.1379200000000003</v>
      </c>
      <c r="L123" s="3569">
        <v>372449.24864756566</v>
      </c>
      <c r="M123" s="3570">
        <v>796266.69766860362</v>
      </c>
      <c r="O123" s="3557" t="s">
        <v>980</v>
      </c>
      <c r="P123" s="3527" t="s">
        <v>894</v>
      </c>
      <c r="Q123" s="3559">
        <v>3.3211200000000005</v>
      </c>
      <c r="R123" s="3558">
        <v>372449.24864756566</v>
      </c>
      <c r="S123" s="3570">
        <v>1236948.6486684035</v>
      </c>
      <c r="U123" s="3557" t="s">
        <v>980</v>
      </c>
      <c r="V123" s="3527" t="s">
        <v>894</v>
      </c>
      <c r="W123" s="3559">
        <v>1.8686400000000001</v>
      </c>
      <c r="X123" s="3558">
        <v>372449.24864756566</v>
      </c>
      <c r="Y123" s="3570">
        <v>695973.56399278715</v>
      </c>
      <c r="AA123" s="3557" t="s">
        <v>980</v>
      </c>
      <c r="AB123" s="3527" t="s">
        <v>894</v>
      </c>
      <c r="AC123" s="3559">
        <v>3.3211200000000005</v>
      </c>
      <c r="AD123" s="3558">
        <v>372449.24864756566</v>
      </c>
      <c r="AE123" s="3570">
        <v>1236948.6486684035</v>
      </c>
    </row>
    <row r="124" spans="3:31" x14ac:dyDescent="0.3">
      <c r="C124" s="3557" t="s">
        <v>896</v>
      </c>
      <c r="D124" s="3527" t="s">
        <v>894</v>
      </c>
      <c r="E124" s="3559">
        <v>4.2</v>
      </c>
      <c r="F124" s="3569">
        <v>20419.955920657183</v>
      </c>
      <c r="G124" s="3570">
        <v>85763.814866760178</v>
      </c>
      <c r="I124" s="3557" t="s">
        <v>896</v>
      </c>
      <c r="J124" s="3527" t="s">
        <v>894</v>
      </c>
      <c r="K124" s="3559">
        <v>4.2</v>
      </c>
      <c r="L124" s="3569">
        <v>20419.955920657183</v>
      </c>
      <c r="M124" s="3570">
        <v>85763.814866760178</v>
      </c>
      <c r="O124" s="3557" t="s">
        <v>896</v>
      </c>
      <c r="P124" s="3527" t="s">
        <v>894</v>
      </c>
      <c r="Q124" s="3559">
        <v>5.8576000000000006</v>
      </c>
      <c r="R124" s="3558">
        <v>20419.955920657183</v>
      </c>
      <c r="S124" s="3570">
        <v>119611.93380084152</v>
      </c>
      <c r="U124" s="3557" t="s">
        <v>896</v>
      </c>
      <c r="V124" s="3527" t="s">
        <v>894</v>
      </c>
      <c r="W124" s="3559">
        <v>3.472</v>
      </c>
      <c r="X124" s="3558">
        <v>20419.955920657183</v>
      </c>
      <c r="Y124" s="3570">
        <v>70898.086956521744</v>
      </c>
      <c r="AA124" s="3557" t="s">
        <v>896</v>
      </c>
      <c r="AB124" s="3527" t="s">
        <v>894</v>
      </c>
      <c r="AC124" s="3559">
        <v>5.8576000000000006</v>
      </c>
      <c r="AD124" s="3558">
        <v>20419.955920657183</v>
      </c>
      <c r="AE124" s="3570">
        <v>119611.93380084152</v>
      </c>
    </row>
    <row r="125" spans="3:31" x14ac:dyDescent="0.3">
      <c r="C125" s="3557" t="s">
        <v>902</v>
      </c>
      <c r="D125" s="3527" t="s">
        <v>903</v>
      </c>
      <c r="E125" s="3559">
        <v>3.2</v>
      </c>
      <c r="F125" s="3569">
        <v>96726.106992586661</v>
      </c>
      <c r="G125" s="3570">
        <v>309523.54237627733</v>
      </c>
      <c r="I125" s="3557" t="s">
        <v>902</v>
      </c>
      <c r="J125" s="3527" t="s">
        <v>903</v>
      </c>
      <c r="K125" s="3559">
        <v>3.2</v>
      </c>
      <c r="L125" s="3569">
        <v>96726.106992586661</v>
      </c>
      <c r="M125" s="3570">
        <v>309523.54237627733</v>
      </c>
      <c r="O125" s="3557" t="s">
        <v>902</v>
      </c>
      <c r="P125" s="3527" t="s">
        <v>903</v>
      </c>
      <c r="Q125" s="3559">
        <v>4</v>
      </c>
      <c r="R125" s="3558">
        <v>96726.106992586661</v>
      </c>
      <c r="S125" s="3570">
        <v>386904.42797034665</v>
      </c>
      <c r="U125" s="3557" t="s">
        <v>902</v>
      </c>
      <c r="V125" s="3527" t="s">
        <v>903</v>
      </c>
      <c r="W125" s="3559">
        <v>3.2</v>
      </c>
      <c r="X125" s="3558">
        <v>96726.106992586661</v>
      </c>
      <c r="Y125" s="3570">
        <v>309523.54237627733</v>
      </c>
      <c r="AA125" s="3557" t="s">
        <v>902</v>
      </c>
      <c r="AB125" s="3527" t="s">
        <v>903</v>
      </c>
      <c r="AC125" s="3559">
        <v>1.6</v>
      </c>
      <c r="AD125" s="3558">
        <v>96726.106992586661</v>
      </c>
      <c r="AE125" s="3570">
        <v>154761.77118813866</v>
      </c>
    </row>
    <row r="126" spans="3:31" x14ac:dyDescent="0.3">
      <c r="C126" s="3557" t="s">
        <v>988</v>
      </c>
      <c r="D126" s="3527" t="s">
        <v>904</v>
      </c>
      <c r="E126" s="3559">
        <v>4</v>
      </c>
      <c r="F126" s="3569">
        <v>9470.8830294530144</v>
      </c>
      <c r="G126" s="3570">
        <v>37883.532117812058</v>
      </c>
      <c r="I126" s="3557" t="s">
        <v>988</v>
      </c>
      <c r="J126" s="3527" t="s">
        <v>904</v>
      </c>
      <c r="K126" s="3559">
        <v>4</v>
      </c>
      <c r="L126" s="3569">
        <v>9470.8830294530144</v>
      </c>
      <c r="M126" s="3570">
        <v>37883.532117812058</v>
      </c>
      <c r="O126" s="3557" t="s">
        <v>988</v>
      </c>
      <c r="P126" s="3527" t="s">
        <v>904</v>
      </c>
      <c r="Q126" s="3559">
        <v>4</v>
      </c>
      <c r="R126" s="3558">
        <v>9470.8830294530144</v>
      </c>
      <c r="S126" s="3570">
        <v>37883.532117812058</v>
      </c>
      <c r="U126" s="3557" t="s">
        <v>988</v>
      </c>
      <c r="V126" s="3527" t="s">
        <v>904</v>
      </c>
      <c r="W126" s="3559">
        <v>4</v>
      </c>
      <c r="X126" s="3558">
        <v>9470.8830294530144</v>
      </c>
      <c r="Y126" s="3570">
        <v>37883.532117812058</v>
      </c>
      <c r="AA126" s="3557" t="s">
        <v>988</v>
      </c>
      <c r="AB126" s="3527" t="s">
        <v>904</v>
      </c>
      <c r="AC126" s="3559">
        <v>4</v>
      </c>
      <c r="AD126" s="3558">
        <v>9470.8830294530144</v>
      </c>
      <c r="AE126" s="3570">
        <v>37883.532117812058</v>
      </c>
    </row>
    <row r="127" spans="3:31" x14ac:dyDescent="0.3">
      <c r="C127" s="3557" t="s">
        <v>905</v>
      </c>
      <c r="D127" s="3527" t="s">
        <v>3</v>
      </c>
      <c r="E127" s="3559">
        <v>200.40960000000001</v>
      </c>
      <c r="F127" s="3569">
        <v>2256.9424964936889</v>
      </c>
      <c r="G127" s="3570">
        <v>452312.94294530159</v>
      </c>
      <c r="I127" s="3557" t="s">
        <v>905</v>
      </c>
      <c r="J127" s="3527" t="s">
        <v>3</v>
      </c>
      <c r="K127" s="3559">
        <v>181.84559999999999</v>
      </c>
      <c r="L127" s="3569">
        <v>2256.9424964936889</v>
      </c>
      <c r="M127" s="3570">
        <v>410415.06244039274</v>
      </c>
      <c r="O127" s="3557" t="s">
        <v>905</v>
      </c>
      <c r="P127" s="3527" t="s">
        <v>3</v>
      </c>
      <c r="Q127" s="3559">
        <v>232.59264000000005</v>
      </c>
      <c r="R127" s="3558">
        <v>2256.9424964936889</v>
      </c>
      <c r="S127" s="3570">
        <v>524948.2135876579</v>
      </c>
      <c r="U127" s="3557" t="s">
        <v>905</v>
      </c>
      <c r="V127" s="3527" t="s">
        <v>3</v>
      </c>
      <c r="W127" s="3559">
        <v>147.31248000000002</v>
      </c>
      <c r="X127" s="3558">
        <v>2256.9424964936889</v>
      </c>
      <c r="Y127" s="3570">
        <v>332475.79637587664</v>
      </c>
      <c r="AA127" s="3557" t="s">
        <v>905</v>
      </c>
      <c r="AB127" s="3527" t="s">
        <v>3</v>
      </c>
      <c r="AC127" s="3559">
        <v>232.59264000000005</v>
      </c>
      <c r="AD127" s="3558">
        <v>2256.9424964936889</v>
      </c>
      <c r="AE127" s="3570">
        <v>524948.2135876579</v>
      </c>
    </row>
    <row r="128" spans="3:31" x14ac:dyDescent="0.3">
      <c r="C128" s="3571" t="s">
        <v>2138</v>
      </c>
      <c r="D128" s="3527" t="s">
        <v>1599</v>
      </c>
      <c r="E128" s="3559">
        <v>0.8</v>
      </c>
      <c r="F128" s="3569">
        <v>47019.635343618516</v>
      </c>
      <c r="G128" s="3570">
        <v>37615.708274894816</v>
      </c>
      <c r="I128" s="3571" t="s">
        <v>2138</v>
      </c>
      <c r="J128" s="3527" t="s">
        <v>1599</v>
      </c>
      <c r="K128" s="3559">
        <v>0.8</v>
      </c>
      <c r="L128" s="3569">
        <v>47019.635343618516</v>
      </c>
      <c r="M128" s="3570">
        <v>37615.708274894816</v>
      </c>
      <c r="O128" s="3571" t="s">
        <v>2138</v>
      </c>
      <c r="P128" s="3527" t="s">
        <v>1599</v>
      </c>
      <c r="Q128" s="3559">
        <v>1.6</v>
      </c>
      <c r="R128" s="3558">
        <v>47019.635343618516</v>
      </c>
      <c r="S128" s="3570">
        <v>75231.416549789632</v>
      </c>
      <c r="U128" s="3571" t="s">
        <v>2138</v>
      </c>
      <c r="V128" s="3527" t="s">
        <v>1599</v>
      </c>
      <c r="W128" s="3559">
        <v>0.8</v>
      </c>
      <c r="X128" s="3558">
        <v>47019.635343618516</v>
      </c>
      <c r="Y128" s="3570">
        <v>37615.708274894816</v>
      </c>
      <c r="AA128" s="3571" t="s">
        <v>2138</v>
      </c>
      <c r="AB128" s="3527" t="s">
        <v>1599</v>
      </c>
      <c r="AC128" s="3559">
        <v>1.6</v>
      </c>
      <c r="AD128" s="3558">
        <v>47019.635343618516</v>
      </c>
      <c r="AE128" s="3570">
        <v>75231.416549789632</v>
      </c>
    </row>
    <row r="129" spans="3:31" x14ac:dyDescent="0.3">
      <c r="C129" s="3557" t="s">
        <v>985</v>
      </c>
      <c r="D129" s="3527" t="s">
        <v>3</v>
      </c>
      <c r="E129" s="3559">
        <v>9.8240000000000016</v>
      </c>
      <c r="F129" s="3569">
        <v>3186.5448687637754</v>
      </c>
      <c r="G129" s="3570">
        <v>31304.616790735334</v>
      </c>
      <c r="I129" s="3557" t="s">
        <v>985</v>
      </c>
      <c r="J129" s="3527" t="s">
        <v>3</v>
      </c>
      <c r="K129" s="3559">
        <v>6.8159999999999998</v>
      </c>
      <c r="L129" s="3569">
        <v>3186.5448687637754</v>
      </c>
      <c r="M129" s="3570">
        <v>21719.489825493893</v>
      </c>
      <c r="O129" s="3557" t="s">
        <v>985</v>
      </c>
      <c r="P129" s="3527" t="s">
        <v>3</v>
      </c>
      <c r="Q129" s="3559">
        <v>10.956799999999999</v>
      </c>
      <c r="R129" s="3558">
        <v>3186.5448687637754</v>
      </c>
      <c r="S129" s="3570">
        <v>34914.334818070929</v>
      </c>
      <c r="U129" s="3557" t="s">
        <v>985</v>
      </c>
      <c r="V129" s="3527" t="s">
        <v>3</v>
      </c>
      <c r="W129" s="3559">
        <v>4.3584000000000005</v>
      </c>
      <c r="X129" s="3558">
        <v>3186.5448687637754</v>
      </c>
      <c r="Y129" s="3570">
        <v>13888.237156020041</v>
      </c>
      <c r="AA129" s="3557" t="s">
        <v>985</v>
      </c>
      <c r="AB129" s="3527" t="s">
        <v>3</v>
      </c>
      <c r="AC129" s="3559">
        <v>10.956799999999999</v>
      </c>
      <c r="AD129" s="3558">
        <v>3186.5448687637754</v>
      </c>
      <c r="AE129" s="3570">
        <v>34914.334818070929</v>
      </c>
    </row>
    <row r="130" spans="3:31" x14ac:dyDescent="0.3">
      <c r="C130" s="3557" t="s">
        <v>916</v>
      </c>
      <c r="D130" s="3527" t="s">
        <v>1</v>
      </c>
      <c r="E130" s="3559">
        <v>1.6</v>
      </c>
      <c r="F130" s="3569">
        <v>13219.234622320177</v>
      </c>
      <c r="G130" s="3570">
        <v>21150.775395712284</v>
      </c>
      <c r="I130" s="3557" t="s">
        <v>916</v>
      </c>
      <c r="J130" s="3527" t="s">
        <v>1</v>
      </c>
      <c r="K130" s="3559">
        <v>1.6</v>
      </c>
      <c r="L130" s="3569">
        <v>13219.234622320177</v>
      </c>
      <c r="M130" s="3570">
        <v>21150.775395712284</v>
      </c>
      <c r="O130" s="3557" t="s">
        <v>916</v>
      </c>
      <c r="P130" s="3527" t="s">
        <v>1</v>
      </c>
      <c r="Q130" s="3559">
        <v>1.6</v>
      </c>
      <c r="R130" s="3558">
        <v>13219.234622320177</v>
      </c>
      <c r="S130" s="3570">
        <v>21150.775395712284</v>
      </c>
      <c r="U130" s="3557" t="s">
        <v>916</v>
      </c>
      <c r="V130" s="3527" t="s">
        <v>1</v>
      </c>
      <c r="W130" s="3559">
        <v>1.6</v>
      </c>
      <c r="X130" s="3558">
        <v>13219.234622320177</v>
      </c>
      <c r="Y130" s="3570">
        <v>21150.775395712284</v>
      </c>
      <c r="AA130" s="3557" t="s">
        <v>916</v>
      </c>
      <c r="AB130" s="3527" t="s">
        <v>1</v>
      </c>
      <c r="AC130" s="3559">
        <v>1.6</v>
      </c>
      <c r="AD130" s="3558">
        <v>13219.234622320177</v>
      </c>
      <c r="AE130" s="3570">
        <v>21150.775395712284</v>
      </c>
    </row>
    <row r="131" spans="3:31" x14ac:dyDescent="0.3">
      <c r="C131" s="3557" t="s">
        <v>908</v>
      </c>
      <c r="D131" s="3527" t="s">
        <v>1</v>
      </c>
      <c r="E131" s="3559">
        <v>1.6</v>
      </c>
      <c r="F131" s="3569">
        <v>10102.504508114607</v>
      </c>
      <c r="G131" s="3570">
        <v>16164.007212983372</v>
      </c>
      <c r="I131" s="3557" t="s">
        <v>908</v>
      </c>
      <c r="J131" s="3527" t="s">
        <v>1</v>
      </c>
      <c r="K131" s="3559">
        <v>1.6</v>
      </c>
      <c r="L131" s="3569">
        <v>10102.504508114607</v>
      </c>
      <c r="M131" s="3570">
        <v>16164.007212983372</v>
      </c>
      <c r="O131" s="3557" t="s">
        <v>908</v>
      </c>
      <c r="P131" s="3527" t="s">
        <v>1</v>
      </c>
      <c r="Q131" s="3559">
        <v>1.6</v>
      </c>
      <c r="R131" s="3558">
        <v>10102.504508114607</v>
      </c>
      <c r="S131" s="3570">
        <v>16164.007212983372</v>
      </c>
      <c r="U131" s="3557" t="s">
        <v>908</v>
      </c>
      <c r="V131" s="3527" t="s">
        <v>1</v>
      </c>
      <c r="W131" s="3559">
        <v>1.6</v>
      </c>
      <c r="X131" s="3558">
        <v>10102.504508114607</v>
      </c>
      <c r="Y131" s="3570">
        <v>16164.007212983372</v>
      </c>
      <c r="AA131" s="3557" t="s">
        <v>908</v>
      </c>
      <c r="AB131" s="3527" t="s">
        <v>1</v>
      </c>
      <c r="AC131" s="3559">
        <v>1.6</v>
      </c>
      <c r="AD131" s="3558">
        <v>10102.504508114607</v>
      </c>
      <c r="AE131" s="3570">
        <v>16164.007212983372</v>
      </c>
    </row>
    <row r="132" spans="3:31" x14ac:dyDescent="0.3">
      <c r="C132" s="3557" t="s">
        <v>909</v>
      </c>
      <c r="D132" s="3527" t="s">
        <v>1</v>
      </c>
      <c r="E132" s="3559">
        <v>0.8</v>
      </c>
      <c r="F132" s="3569">
        <v>4701.963534361852</v>
      </c>
      <c r="G132" s="3570">
        <v>3761.5708274894819</v>
      </c>
      <c r="I132" s="3557" t="s">
        <v>909</v>
      </c>
      <c r="J132" s="3527" t="s">
        <v>1</v>
      </c>
      <c r="K132" s="3559">
        <v>0.8</v>
      </c>
      <c r="L132" s="3569">
        <v>4701.963534361852</v>
      </c>
      <c r="M132" s="3570">
        <v>3761.5708274894819</v>
      </c>
      <c r="O132" s="3557" t="s">
        <v>909</v>
      </c>
      <c r="P132" s="3527" t="s">
        <v>1</v>
      </c>
      <c r="Q132" s="3559">
        <v>0.8</v>
      </c>
      <c r="R132" s="3558">
        <v>4701.963534361852</v>
      </c>
      <c r="S132" s="3570">
        <v>3761.5708274894819</v>
      </c>
      <c r="U132" s="3557" t="s">
        <v>909</v>
      </c>
      <c r="V132" s="3527" t="s">
        <v>1</v>
      </c>
      <c r="W132" s="3559">
        <v>0.8</v>
      </c>
      <c r="X132" s="3558">
        <v>4701.963534361852</v>
      </c>
      <c r="Y132" s="3570">
        <v>3761.5708274894819</v>
      </c>
      <c r="AA132" s="3557" t="s">
        <v>909</v>
      </c>
      <c r="AB132" s="3527" t="s">
        <v>1</v>
      </c>
      <c r="AC132" s="3559">
        <v>0.8</v>
      </c>
      <c r="AD132" s="3558">
        <v>4701.963534361852</v>
      </c>
      <c r="AE132" s="3570">
        <v>3761.5708274894819</v>
      </c>
    </row>
    <row r="133" spans="3:31" x14ac:dyDescent="0.3">
      <c r="C133" s="3557" t="s">
        <v>910</v>
      </c>
      <c r="D133" s="3572" t="s">
        <v>1</v>
      </c>
      <c r="E133" s="3559">
        <v>1.6</v>
      </c>
      <c r="F133" s="3569">
        <v>3414.2761043356804</v>
      </c>
      <c r="G133" s="3570">
        <v>5462.8417669370892</v>
      </c>
      <c r="I133" s="3557" t="s">
        <v>910</v>
      </c>
      <c r="J133" s="3572" t="s">
        <v>1</v>
      </c>
      <c r="K133" s="3559">
        <v>1.6</v>
      </c>
      <c r="L133" s="3569">
        <v>3414.2761043356804</v>
      </c>
      <c r="M133" s="3570">
        <v>5462.8417669370892</v>
      </c>
      <c r="O133" s="3557" t="s">
        <v>910</v>
      </c>
      <c r="P133" s="3572" t="s">
        <v>1</v>
      </c>
      <c r="Q133" s="3559">
        <v>1.6</v>
      </c>
      <c r="R133" s="3558">
        <v>3414.2761043356804</v>
      </c>
      <c r="S133" s="3570">
        <v>5462.8417669370892</v>
      </c>
      <c r="U133" s="3557" t="s">
        <v>910</v>
      </c>
      <c r="V133" s="3572" t="s">
        <v>1</v>
      </c>
      <c r="W133" s="3559">
        <v>1.6</v>
      </c>
      <c r="X133" s="3558">
        <v>3414.2761043356804</v>
      </c>
      <c r="Y133" s="3570">
        <v>5462.8417669370892</v>
      </c>
      <c r="AA133" s="3557" t="s">
        <v>910</v>
      </c>
      <c r="AB133" s="3572" t="s">
        <v>1</v>
      </c>
      <c r="AC133" s="3559">
        <v>1.6</v>
      </c>
      <c r="AD133" s="3558">
        <v>3414.2761043356804</v>
      </c>
      <c r="AE133" s="3570">
        <v>5462.8417669370892</v>
      </c>
    </row>
    <row r="134" spans="3:31" x14ac:dyDescent="0.3">
      <c r="C134" s="3557" t="s">
        <v>1900</v>
      </c>
      <c r="D134" s="3573" t="s">
        <v>3</v>
      </c>
      <c r="E134" s="3559">
        <v>0.8</v>
      </c>
      <c r="F134" s="3569">
        <v>2244.0456822280107</v>
      </c>
      <c r="G134" s="3570">
        <v>1795.2365457824087</v>
      </c>
      <c r="I134" s="3557" t="s">
        <v>1900</v>
      </c>
      <c r="J134" s="3573" t="s">
        <v>3</v>
      </c>
      <c r="K134" s="3559">
        <v>0.8</v>
      </c>
      <c r="L134" s="3569">
        <v>2244.0456822280107</v>
      </c>
      <c r="M134" s="3570">
        <v>1795.2365457824087</v>
      </c>
      <c r="O134" s="3557" t="s">
        <v>1900</v>
      </c>
      <c r="P134" s="3573" t="s">
        <v>3</v>
      </c>
      <c r="Q134" s="3559">
        <v>0.8</v>
      </c>
      <c r="R134" s="3558">
        <v>2244.0456822280107</v>
      </c>
      <c r="S134" s="3570">
        <v>1795.2365457824087</v>
      </c>
      <c r="U134" s="3557" t="s">
        <v>1900</v>
      </c>
      <c r="V134" s="3573" t="s">
        <v>3</v>
      </c>
      <c r="W134" s="3559">
        <v>0.8</v>
      </c>
      <c r="X134" s="3558">
        <v>2244.0456822280107</v>
      </c>
      <c r="Y134" s="3570">
        <v>1795.2365457824087</v>
      </c>
      <c r="AA134" s="3557" t="s">
        <v>1900</v>
      </c>
      <c r="AB134" s="3573" t="s">
        <v>3</v>
      </c>
      <c r="AC134" s="3559">
        <v>0.8</v>
      </c>
      <c r="AD134" s="3558">
        <v>2244.0456822280107</v>
      </c>
      <c r="AE134" s="3570">
        <v>1795.2365457824087</v>
      </c>
    </row>
    <row r="135" spans="3:31" x14ac:dyDescent="0.3">
      <c r="C135" s="3557" t="s">
        <v>912</v>
      </c>
      <c r="D135" s="3527" t="s">
        <v>913</v>
      </c>
      <c r="E135" s="3559">
        <v>1.6</v>
      </c>
      <c r="F135" s="3569">
        <v>3869.0442797034666</v>
      </c>
      <c r="G135" s="3570">
        <v>6190.4708475255466</v>
      </c>
      <c r="I135" s="3557" t="s">
        <v>912</v>
      </c>
      <c r="J135" s="3527" t="s">
        <v>913</v>
      </c>
      <c r="K135" s="3559">
        <v>1.6</v>
      </c>
      <c r="L135" s="3569">
        <v>3869.0442797034666</v>
      </c>
      <c r="M135" s="3570">
        <v>6190.4708475255466</v>
      </c>
      <c r="O135" s="3557" t="s">
        <v>912</v>
      </c>
      <c r="P135" s="3527" t="s">
        <v>913</v>
      </c>
      <c r="Q135" s="3559">
        <v>1.6</v>
      </c>
      <c r="R135" s="3558">
        <v>3869.0442797034666</v>
      </c>
      <c r="S135" s="3570">
        <v>6190.4708475255466</v>
      </c>
      <c r="U135" s="3557" t="s">
        <v>912</v>
      </c>
      <c r="V135" s="3527" t="s">
        <v>913</v>
      </c>
      <c r="W135" s="3559">
        <v>1.6</v>
      </c>
      <c r="X135" s="3558">
        <v>3869.0442797034666</v>
      </c>
      <c r="Y135" s="3570">
        <v>6190.4708475255466</v>
      </c>
      <c r="AA135" s="3557" t="s">
        <v>912</v>
      </c>
      <c r="AB135" s="3527" t="s">
        <v>913</v>
      </c>
      <c r="AC135" s="3559">
        <v>1.6</v>
      </c>
      <c r="AD135" s="3558">
        <v>3869.0442797034666</v>
      </c>
      <c r="AE135" s="3570">
        <v>6190.4708475255466</v>
      </c>
    </row>
    <row r="136" spans="3:31" x14ac:dyDescent="0.3">
      <c r="C136" s="3550"/>
      <c r="D136" s="3538"/>
      <c r="E136" s="3538"/>
      <c r="F136" s="3565" t="s">
        <v>890</v>
      </c>
      <c r="G136" s="3566">
        <v>2321265.417379552</v>
      </c>
      <c r="I136" s="3550"/>
      <c r="J136" s="3538"/>
      <c r="K136" s="3538"/>
      <c r="L136" s="3565" t="s">
        <v>890</v>
      </c>
      <c r="M136" s="3566">
        <v>2139027.4781201812</v>
      </c>
      <c r="O136" s="3550"/>
      <c r="P136" s="3538"/>
      <c r="Q136" s="3538"/>
      <c r="R136" s="3565" t="s">
        <v>890</v>
      </c>
      <c r="S136" s="3566">
        <v>3000638.3682980924</v>
      </c>
      <c r="U136" s="3550"/>
      <c r="V136" s="3538"/>
      <c r="W136" s="3538"/>
      <c r="X136" s="3565" t="s">
        <v>890</v>
      </c>
      <c r="Y136" s="3566">
        <v>1866328.9986985535</v>
      </c>
      <c r="AA136" s="3550"/>
      <c r="AB136" s="3538"/>
      <c r="AC136" s="3538"/>
      <c r="AD136" s="3565" t="s">
        <v>890</v>
      </c>
      <c r="AE136" s="3566">
        <v>2768495.7115158844</v>
      </c>
    </row>
    <row r="137" spans="3:31" x14ac:dyDescent="0.3">
      <c r="C137" s="3552" t="s">
        <v>898</v>
      </c>
      <c r="D137" s="3539"/>
      <c r="E137" s="3539"/>
      <c r="F137" s="3538"/>
      <c r="G137" s="3567"/>
      <c r="I137" s="3552" t="s">
        <v>898</v>
      </c>
      <c r="J137" s="3539"/>
      <c r="K137" s="3539"/>
      <c r="L137" s="3538"/>
      <c r="M137" s="3567"/>
      <c r="O137" s="3552" t="s">
        <v>898</v>
      </c>
      <c r="P137" s="3539"/>
      <c r="Q137" s="3539"/>
      <c r="R137" s="3538"/>
      <c r="S137" s="3567"/>
      <c r="U137" s="3552" t="s">
        <v>898</v>
      </c>
      <c r="V137" s="3539"/>
      <c r="W137" s="3539"/>
      <c r="X137" s="3538"/>
      <c r="Y137" s="3567"/>
      <c r="AA137" s="3552" t="s">
        <v>898</v>
      </c>
      <c r="AB137" s="3539"/>
      <c r="AC137" s="3539"/>
      <c r="AD137" s="3538"/>
      <c r="AE137" s="3567"/>
    </row>
    <row r="138" spans="3:31" x14ac:dyDescent="0.3">
      <c r="C138" s="3553" t="s">
        <v>884</v>
      </c>
      <c r="D138" s="3554" t="s">
        <v>885</v>
      </c>
      <c r="E138" s="3555" t="s">
        <v>886</v>
      </c>
      <c r="F138" s="3554" t="s">
        <v>893</v>
      </c>
      <c r="G138" s="3568" t="s">
        <v>888</v>
      </c>
      <c r="I138" s="3553" t="s">
        <v>884</v>
      </c>
      <c r="J138" s="3554" t="s">
        <v>885</v>
      </c>
      <c r="K138" s="3555" t="s">
        <v>886</v>
      </c>
      <c r="L138" s="3554" t="s">
        <v>893</v>
      </c>
      <c r="M138" s="3568" t="s">
        <v>888</v>
      </c>
      <c r="O138" s="3553" t="s">
        <v>884</v>
      </c>
      <c r="P138" s="3554" t="s">
        <v>885</v>
      </c>
      <c r="Q138" s="3555" t="s">
        <v>886</v>
      </c>
      <c r="R138" s="3554" t="s">
        <v>893</v>
      </c>
      <c r="S138" s="3568" t="s">
        <v>888</v>
      </c>
      <c r="U138" s="3553" t="s">
        <v>884</v>
      </c>
      <c r="V138" s="3554" t="s">
        <v>885</v>
      </c>
      <c r="W138" s="3555" t="s">
        <v>886</v>
      </c>
      <c r="X138" s="3554" t="s">
        <v>893</v>
      </c>
      <c r="Y138" s="3568" t="s">
        <v>888</v>
      </c>
      <c r="AA138" s="3553" t="s">
        <v>884</v>
      </c>
      <c r="AB138" s="3554" t="s">
        <v>885</v>
      </c>
      <c r="AC138" s="3555" t="s">
        <v>886</v>
      </c>
      <c r="AD138" s="3554" t="s">
        <v>893</v>
      </c>
      <c r="AE138" s="3568" t="s">
        <v>888</v>
      </c>
    </row>
    <row r="139" spans="3:31" x14ac:dyDescent="0.3">
      <c r="C139" s="3557" t="s">
        <v>899</v>
      </c>
      <c r="D139" s="3574">
        <v>133931.74620661701</v>
      </c>
      <c r="E139" s="3559">
        <v>0.36000000000000004</v>
      </c>
      <c r="F139" s="3560">
        <v>1</v>
      </c>
      <c r="G139" s="3570">
        <v>48215.42863438213</v>
      </c>
      <c r="I139" s="3557" t="s">
        <v>899</v>
      </c>
      <c r="J139" s="3574">
        <v>133931.74620661701</v>
      </c>
      <c r="K139" s="3559">
        <v>0.36000000000000004</v>
      </c>
      <c r="L139" s="3560">
        <v>1</v>
      </c>
      <c r="M139" s="3570">
        <v>48215.42863438213</v>
      </c>
      <c r="O139" s="3557" t="s">
        <v>899</v>
      </c>
      <c r="P139" s="3574">
        <v>133931.74620661701</v>
      </c>
      <c r="Q139" s="3559">
        <v>0.48</v>
      </c>
      <c r="R139" s="3560">
        <v>1</v>
      </c>
      <c r="S139" s="3570">
        <v>64287.238179176165</v>
      </c>
      <c r="U139" s="3557" t="s">
        <v>899</v>
      </c>
      <c r="V139" s="3574">
        <v>133931.74620661701</v>
      </c>
      <c r="W139" s="3559">
        <v>0.36000000000000004</v>
      </c>
      <c r="X139" s="3560">
        <v>1</v>
      </c>
      <c r="Y139" s="3570">
        <v>48215.42863438213</v>
      </c>
      <c r="AA139" s="3557" t="s">
        <v>899</v>
      </c>
      <c r="AB139" s="3574">
        <v>133931.74620661701</v>
      </c>
      <c r="AC139" s="3559">
        <v>0.48</v>
      </c>
      <c r="AD139" s="3560">
        <v>1</v>
      </c>
      <c r="AE139" s="3570">
        <v>64287.238179176165</v>
      </c>
    </row>
    <row r="140" spans="3:31" x14ac:dyDescent="0.3">
      <c r="C140" s="3571" t="s">
        <v>990</v>
      </c>
      <c r="D140" s="3574">
        <v>100448.75998254272</v>
      </c>
      <c r="E140" s="3559">
        <v>1.6</v>
      </c>
      <c r="F140" s="3560">
        <v>1</v>
      </c>
      <c r="G140" s="3570">
        <v>160718.01597206836</v>
      </c>
      <c r="I140" s="3571" t="s">
        <v>990</v>
      </c>
      <c r="J140" s="3574">
        <v>100448.75998254272</v>
      </c>
      <c r="K140" s="3559">
        <v>1.6</v>
      </c>
      <c r="L140" s="3560">
        <v>1</v>
      </c>
      <c r="M140" s="3570">
        <v>160718.01597206836</v>
      </c>
      <c r="O140" s="3571" t="s">
        <v>990</v>
      </c>
      <c r="P140" s="3574">
        <v>100448.75998254272</v>
      </c>
      <c r="Q140" s="3559">
        <v>1.6</v>
      </c>
      <c r="R140" s="3560">
        <v>1</v>
      </c>
      <c r="S140" s="3570">
        <v>160718.01597206836</v>
      </c>
      <c r="U140" s="3571" t="s">
        <v>990</v>
      </c>
      <c r="V140" s="3574">
        <v>100448.75998254272</v>
      </c>
      <c r="W140" s="3559">
        <v>1.6</v>
      </c>
      <c r="X140" s="3560">
        <v>1</v>
      </c>
      <c r="Y140" s="3570">
        <v>160718.01597206836</v>
      </c>
      <c r="AA140" s="3571" t="s">
        <v>990</v>
      </c>
      <c r="AB140" s="3574">
        <v>100448.75998254272</v>
      </c>
      <c r="AC140" s="3559">
        <v>1.6</v>
      </c>
      <c r="AD140" s="3560">
        <v>1</v>
      </c>
      <c r="AE140" s="3570">
        <v>160718.01597206836</v>
      </c>
    </row>
    <row r="141" spans="3:31" x14ac:dyDescent="0.3">
      <c r="C141" s="3557" t="s">
        <v>1154</v>
      </c>
      <c r="D141" s="3574">
        <v>64040.167561799884</v>
      </c>
      <c r="E141" s="3559">
        <v>1.6</v>
      </c>
      <c r="F141" s="3560">
        <v>2</v>
      </c>
      <c r="G141" s="3570">
        <v>204928.53619775965</v>
      </c>
      <c r="I141" s="3557" t="s">
        <v>1154</v>
      </c>
      <c r="J141" s="3574">
        <v>64040.167561799884</v>
      </c>
      <c r="K141" s="3559">
        <v>1.6</v>
      </c>
      <c r="L141" s="3560">
        <v>2</v>
      </c>
      <c r="M141" s="3570">
        <v>204928.53619775965</v>
      </c>
      <c r="O141" s="3557" t="s">
        <v>1154</v>
      </c>
      <c r="P141" s="3574">
        <v>64040.167561799884</v>
      </c>
      <c r="Q141" s="3559">
        <v>1.6</v>
      </c>
      <c r="R141" s="3560">
        <v>2</v>
      </c>
      <c r="S141" s="3570">
        <v>204928.53619775965</v>
      </c>
      <c r="U141" s="3557" t="s">
        <v>1154</v>
      </c>
      <c r="V141" s="3574">
        <v>64040.167561799884</v>
      </c>
      <c r="W141" s="3559">
        <v>1.6</v>
      </c>
      <c r="X141" s="3560">
        <v>2</v>
      </c>
      <c r="Y141" s="3570">
        <v>204928.53619775965</v>
      </c>
      <c r="AA141" s="3557" t="s">
        <v>1154</v>
      </c>
      <c r="AB141" s="3574">
        <v>64040.167561799884</v>
      </c>
      <c r="AC141" s="3559">
        <v>1.6</v>
      </c>
      <c r="AD141" s="3560">
        <v>2</v>
      </c>
      <c r="AE141" s="3570">
        <v>204928.53619775965</v>
      </c>
    </row>
    <row r="142" spans="3:31" x14ac:dyDescent="0.3">
      <c r="C142" s="3557" t="s">
        <v>2603</v>
      </c>
      <c r="D142" s="3574">
        <v>290020.70325447264</v>
      </c>
      <c r="E142" s="3559">
        <v>0.32000000000000006</v>
      </c>
      <c r="F142" s="3560">
        <v>1</v>
      </c>
      <c r="G142" s="3570">
        <v>92806.625041431267</v>
      </c>
      <c r="I142" s="3557" t="s">
        <v>2603</v>
      </c>
      <c r="J142" s="3574">
        <v>290020.70325447264</v>
      </c>
      <c r="K142" s="3559">
        <v>0.32000000000000006</v>
      </c>
      <c r="L142" s="3560">
        <v>1</v>
      </c>
      <c r="M142" s="3570">
        <v>92806.625041431267</v>
      </c>
      <c r="O142" s="3557" t="s">
        <v>2603</v>
      </c>
      <c r="P142" s="3574">
        <v>290020.70325447264</v>
      </c>
      <c r="Q142" s="3559">
        <v>0.32000000000000006</v>
      </c>
      <c r="R142" s="3560">
        <v>1</v>
      </c>
      <c r="S142" s="3570">
        <v>92806.625041431267</v>
      </c>
      <c r="U142" s="3557" t="s">
        <v>2603</v>
      </c>
      <c r="V142" s="3574">
        <v>290020.70325447264</v>
      </c>
      <c r="W142" s="3559">
        <v>0.32000000000000006</v>
      </c>
      <c r="X142" s="3560">
        <v>1</v>
      </c>
      <c r="Y142" s="3570">
        <v>92806.625041431267</v>
      </c>
      <c r="AA142" s="3557" t="s">
        <v>2603</v>
      </c>
      <c r="AB142" s="3574">
        <v>290020.70325447264</v>
      </c>
      <c r="AC142" s="3559">
        <v>0.32000000000000006</v>
      </c>
      <c r="AD142" s="3560">
        <v>1</v>
      </c>
      <c r="AE142" s="3570">
        <v>92806.625041431267</v>
      </c>
    </row>
    <row r="143" spans="3:31" x14ac:dyDescent="0.3">
      <c r="C143" s="3557" t="s">
        <v>2602</v>
      </c>
      <c r="D143" s="3574">
        <v>282139.34593835432</v>
      </c>
      <c r="E143" s="3559">
        <v>1.6</v>
      </c>
      <c r="F143" s="3560">
        <v>2</v>
      </c>
      <c r="G143" s="3570">
        <v>902845.9070027339</v>
      </c>
      <c r="I143" s="3557" t="s">
        <v>2602</v>
      </c>
      <c r="J143" s="3574">
        <v>282139.34593835432</v>
      </c>
      <c r="K143" s="3559">
        <v>0.8</v>
      </c>
      <c r="L143" s="3560">
        <v>2</v>
      </c>
      <c r="M143" s="3570">
        <v>451422.95350136695</v>
      </c>
      <c r="O143" s="3557" t="s">
        <v>2602</v>
      </c>
      <c r="P143" s="3574">
        <v>282139.34593835432</v>
      </c>
      <c r="Q143" s="3559">
        <v>1.6</v>
      </c>
      <c r="R143" s="3560">
        <v>2</v>
      </c>
      <c r="S143" s="3570">
        <v>902845.9070027339</v>
      </c>
      <c r="U143" s="3557" t="s">
        <v>2602</v>
      </c>
      <c r="V143" s="3574">
        <v>282139.34593835432</v>
      </c>
      <c r="W143" s="3559">
        <v>1.6</v>
      </c>
      <c r="X143" s="3560">
        <v>2</v>
      </c>
      <c r="Y143" s="3570">
        <v>902845.9070027339</v>
      </c>
      <c r="AA143" s="3557" t="s">
        <v>2602</v>
      </c>
      <c r="AB143" s="3574">
        <v>282139.34593835432</v>
      </c>
      <c r="AC143" s="3559">
        <v>1.6</v>
      </c>
      <c r="AD143" s="3560">
        <v>2</v>
      </c>
      <c r="AE143" s="3570">
        <v>902845.9070027339</v>
      </c>
    </row>
    <row r="144" spans="3:31" x14ac:dyDescent="0.3">
      <c r="C144" s="3557"/>
      <c r="D144" s="3575"/>
      <c r="E144" s="3559"/>
      <c r="F144" s="3575"/>
      <c r="G144" s="3566"/>
      <c r="I144" s="3557"/>
      <c r="J144" s="3575"/>
      <c r="K144" s="3559"/>
      <c r="L144" s="3575"/>
      <c r="M144" s="3566"/>
      <c r="O144" s="3557"/>
      <c r="P144" s="3575"/>
      <c r="Q144" s="3559"/>
      <c r="R144" s="3575"/>
      <c r="S144" s="3566"/>
      <c r="U144" s="3557"/>
      <c r="V144" s="3575"/>
      <c r="W144" s="3559"/>
      <c r="X144" s="3575"/>
      <c r="Y144" s="3566"/>
      <c r="AA144" s="3557"/>
      <c r="AB144" s="3575"/>
      <c r="AC144" s="3559"/>
      <c r="AD144" s="3575"/>
      <c r="AE144" s="3566"/>
    </row>
    <row r="145" spans="3:31" x14ac:dyDescent="0.3">
      <c r="C145" s="3550"/>
      <c r="D145" s="3538"/>
      <c r="E145" s="3538"/>
      <c r="F145" s="3565" t="s">
        <v>890</v>
      </c>
      <c r="G145" s="3566">
        <v>1409514.5128483754</v>
      </c>
      <c r="I145" s="3550"/>
      <c r="J145" s="3538"/>
      <c r="K145" s="3538"/>
      <c r="L145" s="3565" t="s">
        <v>890</v>
      </c>
      <c r="M145" s="3566">
        <v>958091.55934700835</v>
      </c>
      <c r="O145" s="3550"/>
      <c r="P145" s="3538"/>
      <c r="Q145" s="3538"/>
      <c r="R145" s="3565" t="s">
        <v>890</v>
      </c>
      <c r="S145" s="3566">
        <v>1425586.3223931694</v>
      </c>
      <c r="U145" s="3550"/>
      <c r="V145" s="3538"/>
      <c r="W145" s="3538"/>
      <c r="X145" s="3565" t="s">
        <v>890</v>
      </c>
      <c r="Y145" s="3566">
        <v>1409514.5128483754</v>
      </c>
      <c r="AA145" s="3550"/>
      <c r="AB145" s="3538"/>
      <c r="AC145" s="3538"/>
      <c r="AD145" s="3565" t="s">
        <v>890</v>
      </c>
      <c r="AE145" s="3566">
        <v>1425586.3223931694</v>
      </c>
    </row>
    <row r="146" spans="3:31" x14ac:dyDescent="0.3">
      <c r="C146" s="3550"/>
      <c r="D146" s="3538"/>
      <c r="E146" s="3538"/>
      <c r="F146" s="3576" t="s">
        <v>2601</v>
      </c>
      <c r="G146" s="3577"/>
      <c r="I146" s="3550"/>
      <c r="J146" s="3538"/>
      <c r="K146" s="3538"/>
      <c r="L146" s="3576"/>
      <c r="M146" s="3577"/>
      <c r="O146" s="3550"/>
      <c r="P146" s="3538"/>
      <c r="Q146" s="3538"/>
      <c r="R146" s="3576"/>
      <c r="S146" s="3577"/>
      <c r="U146" s="3550"/>
      <c r="V146" s="3538"/>
      <c r="W146" s="3538"/>
      <c r="X146" s="3576"/>
      <c r="Y146" s="3577"/>
      <c r="AA146" s="3550"/>
      <c r="AB146" s="3538"/>
      <c r="AC146" s="3538"/>
      <c r="AD146" s="3576"/>
      <c r="AE146" s="3577"/>
    </row>
    <row r="147" spans="3:31" ht="15.75" thickBot="1" x14ac:dyDescent="0.35">
      <c r="C147" s="3578"/>
      <c r="D147" s="3579"/>
      <c r="E147" s="3580" t="s">
        <v>900</v>
      </c>
      <c r="F147" s="3581"/>
      <c r="G147" s="3582">
        <v>3812719.0410941746</v>
      </c>
      <c r="I147" s="3578"/>
      <c r="J147" s="3579"/>
      <c r="K147" s="3580" t="s">
        <v>900</v>
      </c>
      <c r="L147" s="3581"/>
      <c r="M147" s="3582">
        <v>3211500.8831894896</v>
      </c>
      <c r="O147" s="3578"/>
      <c r="P147" s="3579"/>
      <c r="Q147" s="3580" t="s">
        <v>900</v>
      </c>
      <c r="R147" s="3581"/>
      <c r="S147" s="3582">
        <v>4532220.7966671064</v>
      </c>
      <c r="U147" s="3578"/>
      <c r="V147" s="3579"/>
      <c r="W147" s="3580" t="s">
        <v>900</v>
      </c>
      <c r="X147" s="3581"/>
      <c r="Y147" s="3582">
        <v>3336314.6626986307</v>
      </c>
      <c r="AA147" s="3578"/>
      <c r="AB147" s="3579"/>
      <c r="AC147" s="3580" t="s">
        <v>900</v>
      </c>
      <c r="AD147" s="3581"/>
      <c r="AE147" s="3582">
        <v>4300078.1398848984</v>
      </c>
    </row>
    <row r="149" spans="3:31" ht="15.75" thickBot="1" x14ac:dyDescent="0.35"/>
    <row r="150" spans="3:31" x14ac:dyDescent="0.3">
      <c r="C150" s="3532"/>
      <c r="D150" s="3533"/>
      <c r="E150" s="3534" t="s">
        <v>875</v>
      </c>
      <c r="F150" s="3534"/>
      <c r="G150" s="3535"/>
      <c r="I150" s="3532"/>
      <c r="J150" s="3533"/>
      <c r="K150" s="3534" t="s">
        <v>875</v>
      </c>
      <c r="L150" s="3534"/>
      <c r="M150" s="3535"/>
      <c r="O150" s="3532"/>
      <c r="P150" s="3533"/>
      <c r="Q150" s="3534" t="s">
        <v>875</v>
      </c>
      <c r="R150" s="3534"/>
      <c r="S150" s="3535"/>
      <c r="U150" s="3532"/>
      <c r="V150" s="3533"/>
      <c r="W150" s="3534" t="s">
        <v>875</v>
      </c>
      <c r="X150" s="3534"/>
      <c r="Y150" s="3535"/>
      <c r="AA150" s="3532"/>
      <c r="AB150" s="3533"/>
      <c r="AC150" s="3534" t="s">
        <v>875</v>
      </c>
      <c r="AD150" s="3534"/>
      <c r="AE150" s="3535"/>
    </row>
    <row r="151" spans="3:31" ht="15.75" thickBot="1" x14ac:dyDescent="0.35">
      <c r="C151" s="3536" t="s">
        <v>877</v>
      </c>
      <c r="D151" s="3537" t="s">
        <v>3479</v>
      </c>
      <c r="E151" s="3538" t="s">
        <v>3366</v>
      </c>
      <c r="F151" s="3539"/>
      <c r="G151" s="3540"/>
      <c r="I151" s="3536" t="s">
        <v>877</v>
      </c>
      <c r="J151" s="3537">
        <v>7</v>
      </c>
      <c r="K151" s="3538" t="s">
        <v>3366</v>
      </c>
      <c r="L151" s="3539"/>
      <c r="M151" s="3540"/>
      <c r="O151" s="3536" t="s">
        <v>877</v>
      </c>
      <c r="P151" s="3537">
        <v>8</v>
      </c>
      <c r="Q151" s="3538" t="s">
        <v>3366</v>
      </c>
      <c r="R151" s="3539"/>
      <c r="S151" s="3540"/>
      <c r="U151" s="3536" t="s">
        <v>877</v>
      </c>
      <c r="V151" s="3537">
        <v>13</v>
      </c>
      <c r="W151" s="3538" t="s">
        <v>3366</v>
      </c>
      <c r="X151" s="3539"/>
      <c r="Y151" s="3540"/>
      <c r="AA151" s="3536" t="s">
        <v>877</v>
      </c>
      <c r="AB151" s="3537">
        <v>14</v>
      </c>
      <c r="AC151" s="3538" t="s">
        <v>3366</v>
      </c>
      <c r="AD151" s="3539"/>
      <c r="AE151" s="3540"/>
    </row>
    <row r="152" spans="3:31" x14ac:dyDescent="0.3">
      <c r="C152" s="3541" t="s">
        <v>880</v>
      </c>
      <c r="D152" s="3542"/>
      <c r="E152" s="3543"/>
      <c r="F152" s="3544" t="s">
        <v>881</v>
      </c>
      <c r="G152" s="3545" t="s">
        <v>883</v>
      </c>
      <c r="I152" s="3541" t="s">
        <v>880</v>
      </c>
      <c r="J152" s="3542"/>
      <c r="K152" s="3543"/>
      <c r="L152" s="3544" t="s">
        <v>881</v>
      </c>
      <c r="M152" s="3545" t="s">
        <v>883</v>
      </c>
      <c r="O152" s="3541" t="s">
        <v>880</v>
      </c>
      <c r="P152" s="3542"/>
      <c r="Q152" s="3543"/>
      <c r="R152" s="3544" t="s">
        <v>881</v>
      </c>
      <c r="S152" s="3545" t="s">
        <v>883</v>
      </c>
      <c r="U152" s="3541" t="s">
        <v>880</v>
      </c>
      <c r="V152" s="3542"/>
      <c r="W152" s="3543"/>
      <c r="X152" s="3544" t="s">
        <v>881</v>
      </c>
      <c r="Y152" s="3545" t="s">
        <v>883</v>
      </c>
      <c r="AA152" s="3541" t="s">
        <v>880</v>
      </c>
      <c r="AB152" s="3542"/>
      <c r="AC152" s="3543"/>
      <c r="AD152" s="3544" t="s">
        <v>881</v>
      </c>
      <c r="AE152" s="3545" t="s">
        <v>883</v>
      </c>
    </row>
    <row r="153" spans="3:31" ht="15.75" thickBot="1" x14ac:dyDescent="0.35">
      <c r="C153" s="3546" t="s">
        <v>1603</v>
      </c>
      <c r="D153" s="3547"/>
      <c r="E153" s="3548"/>
      <c r="F153" s="3538"/>
      <c r="G153" s="3549"/>
      <c r="I153" s="3546" t="s">
        <v>2656</v>
      </c>
      <c r="J153" s="3547"/>
      <c r="K153" s="3548"/>
      <c r="L153" s="3538"/>
      <c r="M153" s="3549"/>
      <c r="O153" s="3546" t="s">
        <v>2140</v>
      </c>
      <c r="P153" s="3547"/>
      <c r="Q153" s="3548"/>
      <c r="R153" s="3538"/>
      <c r="S153" s="3549"/>
      <c r="U153" s="3546" t="s">
        <v>2142</v>
      </c>
      <c r="V153" s="3547"/>
      <c r="W153" s="3548"/>
      <c r="X153" s="3538"/>
      <c r="Y153" s="3549"/>
      <c r="AA153" s="3546" t="s">
        <v>2141</v>
      </c>
      <c r="AB153" s="3547"/>
      <c r="AC153" s="3548"/>
      <c r="AD153" s="3538"/>
      <c r="AE153" s="3549"/>
    </row>
    <row r="154" spans="3:31" x14ac:dyDescent="0.3">
      <c r="C154" s="3550"/>
      <c r="D154" s="3538"/>
      <c r="E154" s="3538"/>
      <c r="F154" s="3538"/>
      <c r="G154" s="3551"/>
      <c r="I154" s="3550"/>
      <c r="J154" s="3538"/>
      <c r="K154" s="3538"/>
      <c r="L154" s="3538"/>
      <c r="M154" s="3551"/>
      <c r="O154" s="3550"/>
      <c r="P154" s="3538"/>
      <c r="Q154" s="3538"/>
      <c r="R154" s="3538"/>
      <c r="S154" s="3551"/>
      <c r="U154" s="3550"/>
      <c r="V154" s="3538"/>
      <c r="W154" s="3538"/>
      <c r="X154" s="3538"/>
      <c r="Y154" s="3551"/>
      <c r="AA154" s="3550"/>
      <c r="AB154" s="3538"/>
      <c r="AC154" s="3538"/>
      <c r="AD154" s="3538"/>
      <c r="AE154" s="3551"/>
    </row>
    <row r="155" spans="3:31" x14ac:dyDescent="0.3">
      <c r="C155" s="3665" t="s">
        <v>882</v>
      </c>
      <c r="D155" s="3538"/>
      <c r="E155" s="3539"/>
      <c r="F155" s="3538"/>
      <c r="G155" s="3549"/>
      <c r="I155" s="3552" t="s">
        <v>882</v>
      </c>
      <c r="J155" s="3538"/>
      <c r="K155" s="3539"/>
      <c r="L155" s="3538"/>
      <c r="M155" s="3549"/>
      <c r="O155" s="3552" t="s">
        <v>882</v>
      </c>
      <c r="P155" s="3538"/>
      <c r="Q155" s="3539"/>
      <c r="R155" s="3538"/>
      <c r="S155" s="3549"/>
      <c r="U155" s="3552" t="s">
        <v>882</v>
      </c>
      <c r="V155" s="3538"/>
      <c r="W155" s="3539"/>
      <c r="X155" s="3538"/>
      <c r="Y155" s="3549"/>
      <c r="AA155" s="3552" t="s">
        <v>882</v>
      </c>
      <c r="AB155" s="3538"/>
      <c r="AC155" s="3539"/>
      <c r="AD155" s="3538"/>
      <c r="AE155" s="3549"/>
    </row>
    <row r="156" spans="3:31" x14ac:dyDescent="0.3">
      <c r="C156" s="3553" t="s">
        <v>884</v>
      </c>
      <c r="D156" s="3554" t="s">
        <v>885</v>
      </c>
      <c r="E156" s="3555" t="s">
        <v>886</v>
      </c>
      <c r="F156" s="3554" t="s">
        <v>893</v>
      </c>
      <c r="G156" s="3556" t="s">
        <v>888</v>
      </c>
      <c r="I156" s="3553" t="s">
        <v>884</v>
      </c>
      <c r="J156" s="3554" t="s">
        <v>885</v>
      </c>
      <c r="K156" s="3555" t="s">
        <v>886</v>
      </c>
      <c r="L156" s="3554" t="s">
        <v>893</v>
      </c>
      <c r="M156" s="3556" t="s">
        <v>888</v>
      </c>
      <c r="O156" s="3553" t="s">
        <v>884</v>
      </c>
      <c r="P156" s="3554" t="s">
        <v>885</v>
      </c>
      <c r="Q156" s="3555" t="s">
        <v>886</v>
      </c>
      <c r="R156" s="3554" t="s">
        <v>893</v>
      </c>
      <c r="S156" s="3556" t="s">
        <v>888</v>
      </c>
      <c r="U156" s="3553" t="s">
        <v>884</v>
      </c>
      <c r="V156" s="3554" t="s">
        <v>885</v>
      </c>
      <c r="W156" s="3555" t="s">
        <v>886</v>
      </c>
      <c r="X156" s="3554" t="s">
        <v>893</v>
      </c>
      <c r="Y156" s="3556" t="s">
        <v>888</v>
      </c>
      <c r="AA156" s="3553" t="s">
        <v>884</v>
      </c>
      <c r="AB156" s="3554" t="s">
        <v>885</v>
      </c>
      <c r="AC156" s="3555" t="s">
        <v>886</v>
      </c>
      <c r="AD156" s="3554" t="s">
        <v>893</v>
      </c>
      <c r="AE156" s="3556" t="s">
        <v>888</v>
      </c>
    </row>
    <row r="157" spans="3:31" x14ac:dyDescent="0.3">
      <c r="C157" s="3557" t="s">
        <v>889</v>
      </c>
      <c r="D157" s="3558">
        <v>96448.825485874579</v>
      </c>
      <c r="E157" s="3559">
        <v>0.16000000000000003</v>
      </c>
      <c r="F157" s="3560">
        <v>1</v>
      </c>
      <c r="G157" s="3561">
        <v>15431.812077739936</v>
      </c>
      <c r="I157" s="3583" t="s">
        <v>889</v>
      </c>
      <c r="J157" s="3558">
        <v>96448.825485874579</v>
      </c>
      <c r="K157" s="3559">
        <v>0.16000000000000003</v>
      </c>
      <c r="L157" s="3584">
        <v>1</v>
      </c>
      <c r="M157" s="3564">
        <v>15431.812077739936</v>
      </c>
      <c r="O157" s="3557" t="s">
        <v>889</v>
      </c>
      <c r="P157" s="3558">
        <v>96448.825485874579</v>
      </c>
      <c r="Q157" s="3559">
        <v>16</v>
      </c>
      <c r="R157" s="3560">
        <v>5</v>
      </c>
      <c r="S157" s="3561">
        <v>7715906.0388699658</v>
      </c>
      <c r="U157" s="3557" t="s">
        <v>889</v>
      </c>
      <c r="V157" s="3558">
        <v>96448.825485874579</v>
      </c>
      <c r="W157" s="3559">
        <v>0.16000000000000003</v>
      </c>
      <c r="X157" s="3560">
        <v>1</v>
      </c>
      <c r="Y157" s="3561">
        <v>15431.812077739936</v>
      </c>
      <c r="AA157" s="3557" t="s">
        <v>889</v>
      </c>
      <c r="AB157" s="3558">
        <v>96448.825485874579</v>
      </c>
      <c r="AC157" s="3559">
        <v>0.16000000000000003</v>
      </c>
      <c r="AD157" s="3560">
        <v>1</v>
      </c>
      <c r="AE157" s="3561">
        <v>15431.812077739936</v>
      </c>
    </row>
    <row r="158" spans="3:31" x14ac:dyDescent="0.3">
      <c r="C158" s="3562" t="s">
        <v>901</v>
      </c>
      <c r="D158" s="3558">
        <v>46213.584452013631</v>
      </c>
      <c r="E158" s="3563">
        <v>1.1428571428571428</v>
      </c>
      <c r="F158" s="3560">
        <v>1</v>
      </c>
      <c r="G158" s="3564">
        <v>52815.525088015573</v>
      </c>
      <c r="I158" s="3585" t="s">
        <v>901</v>
      </c>
      <c r="J158" s="3558">
        <v>46213.584452013631</v>
      </c>
      <c r="K158" s="3586">
        <v>5.3248000000000006</v>
      </c>
      <c r="L158" s="3584">
        <v>1</v>
      </c>
      <c r="M158" s="3564">
        <v>246078.09449008221</v>
      </c>
      <c r="O158" s="3562" t="s">
        <v>901</v>
      </c>
      <c r="P158" s="3558">
        <v>46213.584452013631</v>
      </c>
      <c r="Q158" s="3559">
        <v>12</v>
      </c>
      <c r="R158" s="3560">
        <v>1</v>
      </c>
      <c r="S158" s="3564">
        <v>554563.01342416357</v>
      </c>
      <c r="U158" s="3562" t="s">
        <v>901</v>
      </c>
      <c r="V158" s="3558">
        <v>46213.584452013631</v>
      </c>
      <c r="W158" s="3563">
        <v>0.4847999999999999</v>
      </c>
      <c r="X158" s="3560">
        <v>1</v>
      </c>
      <c r="Y158" s="3564">
        <v>22404.345742336205</v>
      </c>
      <c r="AA158" s="3562" t="s">
        <v>901</v>
      </c>
      <c r="AB158" s="3558">
        <v>46213.584452013631</v>
      </c>
      <c r="AC158" s="3559">
        <v>0.27</v>
      </c>
      <c r="AD158" s="3560">
        <v>1</v>
      </c>
      <c r="AE158" s="3564">
        <v>12477.667802043681</v>
      </c>
    </row>
    <row r="159" spans="3:31" x14ac:dyDescent="0.3">
      <c r="C159" s="3557" t="s">
        <v>926</v>
      </c>
      <c r="D159" s="3558">
        <v>39894.1454618313</v>
      </c>
      <c r="E159" s="3559">
        <v>0.4</v>
      </c>
      <c r="F159" s="3560">
        <v>1</v>
      </c>
      <c r="G159" s="3561">
        <v>15957.658184732521</v>
      </c>
      <c r="I159" s="3583" t="s">
        <v>926</v>
      </c>
      <c r="J159" s="3558">
        <v>39894.1454618313</v>
      </c>
      <c r="K159" s="3559">
        <v>2.8000000000000003</v>
      </c>
      <c r="L159" s="3584">
        <v>1</v>
      </c>
      <c r="M159" s="3564">
        <v>111703.60729312766</v>
      </c>
      <c r="O159" s="3557" t="s">
        <v>926</v>
      </c>
      <c r="P159" s="3558">
        <v>39894.1454618313</v>
      </c>
      <c r="Q159" s="3559">
        <v>16</v>
      </c>
      <c r="R159" s="3560">
        <v>1</v>
      </c>
      <c r="S159" s="3561">
        <v>638306.3273893008</v>
      </c>
      <c r="U159" s="3557" t="s">
        <v>926</v>
      </c>
      <c r="V159" s="3558">
        <v>39894.1454618313</v>
      </c>
      <c r="W159" s="3559">
        <v>0.55999999999999994</v>
      </c>
      <c r="X159" s="3560">
        <v>1</v>
      </c>
      <c r="Y159" s="3561">
        <v>22340.721458625525</v>
      </c>
      <c r="AA159" s="3557" t="s">
        <v>926</v>
      </c>
      <c r="AB159" s="3558">
        <v>39894.1454618313</v>
      </c>
      <c r="AC159" s="3559">
        <v>0.55999999999999994</v>
      </c>
      <c r="AD159" s="3560">
        <v>1</v>
      </c>
      <c r="AE159" s="3561">
        <v>22340.721458625525</v>
      </c>
    </row>
    <row r="160" spans="3:31" x14ac:dyDescent="0.3">
      <c r="C160" s="3557" t="s">
        <v>928</v>
      </c>
      <c r="D160" s="3558">
        <v>27427.225005009019</v>
      </c>
      <c r="E160" s="3559">
        <v>0.16000000000000003</v>
      </c>
      <c r="F160" s="3560">
        <v>1</v>
      </c>
      <c r="G160" s="3561">
        <v>4388.3560008014438</v>
      </c>
      <c r="I160" s="3583" t="s">
        <v>928</v>
      </c>
      <c r="J160" s="3558">
        <v>27427.225005009019</v>
      </c>
      <c r="K160" s="3559">
        <v>1.4400000000000002</v>
      </c>
      <c r="L160" s="3584">
        <v>1</v>
      </c>
      <c r="M160" s="3564">
        <v>39495.204007212989</v>
      </c>
      <c r="O160" s="3557" t="s">
        <v>928</v>
      </c>
      <c r="P160" s="3558">
        <v>27427.225005009019</v>
      </c>
      <c r="Q160" s="3559">
        <v>16</v>
      </c>
      <c r="R160" s="3560">
        <v>1</v>
      </c>
      <c r="S160" s="3561">
        <v>438835.6000801443</v>
      </c>
      <c r="U160" s="3557" t="s">
        <v>928</v>
      </c>
      <c r="V160" s="3558">
        <v>27427.225005009019</v>
      </c>
      <c r="W160" s="3559">
        <v>7.9968000000000011E-2</v>
      </c>
      <c r="X160" s="3560">
        <v>1</v>
      </c>
      <c r="Y160" s="3561">
        <v>2193.3003292005615</v>
      </c>
      <c r="AA160" s="3557" t="s">
        <v>928</v>
      </c>
      <c r="AB160" s="3558">
        <v>27427.225005009019</v>
      </c>
      <c r="AC160" s="3559">
        <v>0.1862656</v>
      </c>
      <c r="AD160" s="3560">
        <v>1</v>
      </c>
      <c r="AE160" s="3561">
        <v>5108.7485218930078</v>
      </c>
    </row>
    <row r="161" spans="3:31" x14ac:dyDescent="0.3">
      <c r="C161" s="3550"/>
      <c r="D161" s="3538"/>
      <c r="E161" s="3538"/>
      <c r="F161" s="3565" t="s">
        <v>890</v>
      </c>
      <c r="G161" s="3566">
        <v>88593.351351289471</v>
      </c>
      <c r="I161" s="3550"/>
      <c r="J161" s="3538"/>
      <c r="K161" s="3538"/>
      <c r="L161" s="3565" t="s">
        <v>890</v>
      </c>
      <c r="M161" s="3566">
        <v>412708.71786816278</v>
      </c>
      <c r="O161" s="3550"/>
      <c r="P161" s="3538"/>
      <c r="Q161" s="3538"/>
      <c r="R161" s="3565" t="s">
        <v>890</v>
      </c>
      <c r="S161" s="3566">
        <v>9347610.9797635749</v>
      </c>
      <c r="U161" s="3550"/>
      <c r="V161" s="3538"/>
      <c r="W161" s="3538"/>
      <c r="X161" s="3565" t="s">
        <v>890</v>
      </c>
      <c r="Y161" s="3566">
        <v>62370.179607902232</v>
      </c>
      <c r="AA161" s="3550"/>
      <c r="AB161" s="3538"/>
      <c r="AC161" s="3538"/>
      <c r="AD161" s="3565" t="s">
        <v>890</v>
      </c>
      <c r="AE161" s="3566">
        <v>55358.949860302149</v>
      </c>
    </row>
    <row r="162" spans="3:31" x14ac:dyDescent="0.3">
      <c r="C162" s="3665" t="s">
        <v>891</v>
      </c>
      <c r="D162" s="3539"/>
      <c r="E162" s="3539"/>
      <c r="F162" s="3538"/>
      <c r="G162" s="3567"/>
      <c r="I162" s="3552" t="s">
        <v>891</v>
      </c>
      <c r="J162" s="3539"/>
      <c r="K162" s="3539"/>
      <c r="L162" s="3538"/>
      <c r="M162" s="3567"/>
      <c r="O162" s="3552" t="s">
        <v>891</v>
      </c>
      <c r="P162" s="3539"/>
      <c r="Q162" s="3539"/>
      <c r="R162" s="3538"/>
      <c r="S162" s="3567"/>
      <c r="U162" s="3552" t="s">
        <v>891</v>
      </c>
      <c r="V162" s="3539"/>
      <c r="W162" s="3539"/>
      <c r="X162" s="3538"/>
      <c r="Y162" s="3567"/>
      <c r="AA162" s="3552" t="s">
        <v>891</v>
      </c>
      <c r="AB162" s="3539"/>
      <c r="AC162" s="3539"/>
      <c r="AD162" s="3538"/>
      <c r="AE162" s="3567"/>
    </row>
    <row r="163" spans="3:31" x14ac:dyDescent="0.3">
      <c r="C163" s="3553" t="s">
        <v>884</v>
      </c>
      <c r="D163" s="3554" t="s">
        <v>892</v>
      </c>
      <c r="E163" s="3555" t="s">
        <v>893</v>
      </c>
      <c r="F163" s="3554" t="s">
        <v>887</v>
      </c>
      <c r="G163" s="3568" t="s">
        <v>888</v>
      </c>
      <c r="I163" s="3553" t="s">
        <v>884</v>
      </c>
      <c r="J163" s="3554" t="s">
        <v>892</v>
      </c>
      <c r="K163" s="3555" t="s">
        <v>893</v>
      </c>
      <c r="L163" s="3554" t="s">
        <v>887</v>
      </c>
      <c r="M163" s="3568" t="s">
        <v>888</v>
      </c>
      <c r="O163" s="3553" t="s">
        <v>884</v>
      </c>
      <c r="P163" s="3554" t="s">
        <v>892</v>
      </c>
      <c r="Q163" s="3555" t="s">
        <v>893</v>
      </c>
      <c r="R163" s="3554" t="s">
        <v>887</v>
      </c>
      <c r="S163" s="3568" t="s">
        <v>888</v>
      </c>
      <c r="U163" s="3553" t="s">
        <v>884</v>
      </c>
      <c r="V163" s="3554" t="s">
        <v>892</v>
      </c>
      <c r="W163" s="3555" t="s">
        <v>893</v>
      </c>
      <c r="X163" s="3554" t="s">
        <v>887</v>
      </c>
      <c r="Y163" s="3568" t="s">
        <v>888</v>
      </c>
      <c r="AA163" s="3553" t="s">
        <v>884</v>
      </c>
      <c r="AB163" s="3554" t="s">
        <v>892</v>
      </c>
      <c r="AC163" s="3555" t="s">
        <v>893</v>
      </c>
      <c r="AD163" s="3554" t="s">
        <v>887</v>
      </c>
      <c r="AE163" s="3568" t="s">
        <v>888</v>
      </c>
    </row>
    <row r="164" spans="3:31" x14ac:dyDescent="0.3">
      <c r="C164" s="3557" t="s">
        <v>2167</v>
      </c>
      <c r="D164" s="3527" t="s">
        <v>894</v>
      </c>
      <c r="E164" s="3559">
        <v>8.3680000000000003</v>
      </c>
      <c r="F164" s="3569">
        <v>31489.721498697658</v>
      </c>
      <c r="G164" s="3570">
        <v>263505.98950110201</v>
      </c>
      <c r="I164" s="3557" t="s">
        <v>2167</v>
      </c>
      <c r="J164" s="3527" t="s">
        <v>894</v>
      </c>
      <c r="K164" s="3559">
        <v>26.624000000000002</v>
      </c>
      <c r="L164" s="3569">
        <v>31489.721498697658</v>
      </c>
      <c r="M164" s="3570">
        <v>838382.3451813265</v>
      </c>
      <c r="O164" s="3557" t="s">
        <v>2167</v>
      </c>
      <c r="P164" s="3527" t="s">
        <v>894</v>
      </c>
      <c r="Q164" s="3559">
        <v>240</v>
      </c>
      <c r="R164" s="3569">
        <v>31489.721498697658</v>
      </c>
      <c r="S164" s="3570">
        <v>7557533.159687438</v>
      </c>
      <c r="U164" s="3557" t="s">
        <v>2167</v>
      </c>
      <c r="V164" s="3527" t="s">
        <v>894</v>
      </c>
      <c r="W164" s="3559">
        <v>2.4239999999999999</v>
      </c>
      <c r="X164" s="3569">
        <v>31489.721498697658</v>
      </c>
      <c r="Y164" s="3570">
        <v>76331.084912843115</v>
      </c>
      <c r="AA164" s="3557" t="s">
        <v>2167</v>
      </c>
      <c r="AB164" s="3527" t="s">
        <v>894</v>
      </c>
      <c r="AC164" s="3559">
        <v>0</v>
      </c>
      <c r="AD164" s="3569">
        <v>31489.721498697658</v>
      </c>
      <c r="AE164" s="3570">
        <v>0</v>
      </c>
    </row>
    <row r="165" spans="3:31" x14ac:dyDescent="0.3">
      <c r="C165" s="3557" t="s">
        <v>2166</v>
      </c>
      <c r="D165" s="3527" t="s">
        <v>894</v>
      </c>
      <c r="E165" s="3559">
        <v>10.878400000000001</v>
      </c>
      <c r="F165" s="3569">
        <v>16121.017832097778</v>
      </c>
      <c r="G165" s="3570">
        <v>175370.88038469249</v>
      </c>
      <c r="I165" s="3557" t="s">
        <v>2166</v>
      </c>
      <c r="J165" s="3527" t="s">
        <v>894</v>
      </c>
      <c r="K165" s="3559">
        <v>34.611200000000004</v>
      </c>
      <c r="L165" s="3569">
        <v>16121.017832097778</v>
      </c>
      <c r="M165" s="3570">
        <v>557967.77239030262</v>
      </c>
      <c r="O165" s="3557" t="s">
        <v>2166</v>
      </c>
      <c r="P165" s="3527" t="s">
        <v>894</v>
      </c>
      <c r="Q165" s="3559">
        <v>312</v>
      </c>
      <c r="R165" s="3569">
        <v>16121.017832097778</v>
      </c>
      <c r="S165" s="3570">
        <v>5029757.5636145063</v>
      </c>
      <c r="U165" s="3557" t="s">
        <v>2166</v>
      </c>
      <c r="V165" s="3527" t="s">
        <v>894</v>
      </c>
      <c r="W165" s="3559">
        <v>3.1512000000000002</v>
      </c>
      <c r="X165" s="3569">
        <v>16121.017832097778</v>
      </c>
      <c r="Y165" s="3570">
        <v>50800.551392506517</v>
      </c>
      <c r="AA165" s="3557" t="s">
        <v>2166</v>
      </c>
      <c r="AB165" s="3527" t="s">
        <v>894</v>
      </c>
      <c r="AC165" s="3559">
        <v>0</v>
      </c>
      <c r="AD165" s="3569">
        <v>16121.017832097778</v>
      </c>
      <c r="AE165" s="3570">
        <v>0</v>
      </c>
    </row>
    <row r="166" spans="3:31" x14ac:dyDescent="0.3">
      <c r="C166" s="3557" t="s">
        <v>1896</v>
      </c>
      <c r="D166" s="3527" t="s">
        <v>894</v>
      </c>
      <c r="E166" s="3559">
        <v>0.27744000000000008</v>
      </c>
      <c r="F166" s="3558">
        <v>327256.66199158487</v>
      </c>
      <c r="G166" s="3570">
        <v>90794.088302945325</v>
      </c>
      <c r="I166" s="3557" t="s">
        <v>1896</v>
      </c>
      <c r="J166" s="3527" t="s">
        <v>894</v>
      </c>
      <c r="K166" s="3559">
        <v>0.83572800000000003</v>
      </c>
      <c r="L166" s="3558">
        <v>327256.66199158487</v>
      </c>
      <c r="M166" s="3570">
        <v>273497.55561290326</v>
      </c>
      <c r="O166" s="3557" t="s">
        <v>1896</v>
      </c>
      <c r="P166" s="3527" t="s">
        <v>894</v>
      </c>
      <c r="Q166" s="3559">
        <v>4.08</v>
      </c>
      <c r="R166" s="3558">
        <v>327256.66199158487</v>
      </c>
      <c r="S166" s="3570">
        <v>1335207.1809256664</v>
      </c>
      <c r="U166" s="3557" t="s">
        <v>1896</v>
      </c>
      <c r="V166" s="3527" t="s">
        <v>894</v>
      </c>
      <c r="W166" s="3559">
        <v>8.1600000000000006E-2</v>
      </c>
      <c r="X166" s="3558">
        <v>327256.66199158487</v>
      </c>
      <c r="Y166" s="3570">
        <v>26704.143618513328</v>
      </c>
      <c r="AA166" s="3557" t="s">
        <v>1896</v>
      </c>
      <c r="AB166" s="3527" t="s">
        <v>894</v>
      </c>
      <c r="AC166" s="3559">
        <v>0.20930400000000005</v>
      </c>
      <c r="AD166" s="3558">
        <v>327256.66199158487</v>
      </c>
      <c r="AE166" s="3570">
        <v>68496.128381486691</v>
      </c>
    </row>
    <row r="167" spans="3:31" x14ac:dyDescent="0.3">
      <c r="C167" s="3557" t="s">
        <v>980</v>
      </c>
      <c r="D167" s="3527" t="s">
        <v>894</v>
      </c>
      <c r="E167" s="3559">
        <v>4.1289600000000002</v>
      </c>
      <c r="F167" s="3558">
        <v>372449.24864756566</v>
      </c>
      <c r="G167" s="3570">
        <v>1537828.0496958527</v>
      </c>
      <c r="I167" s="3557" t="s">
        <v>980</v>
      </c>
      <c r="J167" s="3527" t="s">
        <v>894</v>
      </c>
      <c r="K167" s="3559">
        <v>9.3383519999999987</v>
      </c>
      <c r="L167" s="3558">
        <v>372449.24864756566</v>
      </c>
      <c r="M167" s="3570">
        <v>3478062.1860064915</v>
      </c>
      <c r="O167" s="3557" t="s">
        <v>980</v>
      </c>
      <c r="P167" s="3527" t="s">
        <v>894</v>
      </c>
      <c r="Q167" s="3559">
        <v>35.088000000000001</v>
      </c>
      <c r="R167" s="3558">
        <v>372449.24864756566</v>
      </c>
      <c r="S167" s="3570">
        <v>13068499.236545784</v>
      </c>
      <c r="U167" s="3557" t="s">
        <v>980</v>
      </c>
      <c r="V167" s="3527" t="s">
        <v>894</v>
      </c>
      <c r="W167" s="3559">
        <v>1.1995200000000001</v>
      </c>
      <c r="X167" s="3558">
        <v>372449.24864756566</v>
      </c>
      <c r="Y167" s="3570">
        <v>446760.32273772801</v>
      </c>
      <c r="AA167" s="3557" t="s">
        <v>980</v>
      </c>
      <c r="AB167" s="3527" t="s">
        <v>894</v>
      </c>
      <c r="AC167" s="3559">
        <v>2.793984</v>
      </c>
      <c r="AD167" s="3558">
        <v>372449.24864756566</v>
      </c>
      <c r="AE167" s="3570">
        <v>1040617.2415333202</v>
      </c>
    </row>
    <row r="168" spans="3:31" x14ac:dyDescent="0.3">
      <c r="C168" s="3557" t="s">
        <v>896</v>
      </c>
      <c r="D168" s="3527" t="s">
        <v>894</v>
      </c>
      <c r="E168" s="3559">
        <v>5.8576000000000006</v>
      </c>
      <c r="F168" s="3558">
        <v>20419.955920657183</v>
      </c>
      <c r="G168" s="3570">
        <v>119611.93380084152</v>
      </c>
      <c r="I168" s="3557" t="s">
        <v>896</v>
      </c>
      <c r="J168" s="3527" t="s">
        <v>894</v>
      </c>
      <c r="K168" s="3559">
        <v>18.636800000000001</v>
      </c>
      <c r="L168" s="3558">
        <v>20419.955920657183</v>
      </c>
      <c r="M168" s="3570">
        <v>380562.63450210379</v>
      </c>
      <c r="O168" s="3557" t="s">
        <v>896</v>
      </c>
      <c r="P168" s="3527" t="s">
        <v>894</v>
      </c>
      <c r="Q168" s="3559">
        <v>72</v>
      </c>
      <c r="R168" s="3558">
        <v>20419.955920657183</v>
      </c>
      <c r="S168" s="3570">
        <v>1470236.8262873171</v>
      </c>
      <c r="U168" s="3557" t="s">
        <v>896</v>
      </c>
      <c r="V168" s="3527" t="s">
        <v>894</v>
      </c>
      <c r="W168" s="3559">
        <v>1.6967999999999996</v>
      </c>
      <c r="X168" s="3558">
        <v>20419.955920657183</v>
      </c>
      <c r="Y168" s="3570">
        <v>34648.581206171104</v>
      </c>
      <c r="AA168" s="3557" t="s">
        <v>896</v>
      </c>
      <c r="AB168" s="3527" t="s">
        <v>894</v>
      </c>
      <c r="AC168" s="3559">
        <v>0</v>
      </c>
      <c r="AD168" s="3558">
        <v>20419.955920657183</v>
      </c>
      <c r="AE168" s="3570">
        <v>0</v>
      </c>
    </row>
    <row r="169" spans="3:31" x14ac:dyDescent="0.3">
      <c r="C169" s="3557" t="s">
        <v>902</v>
      </c>
      <c r="D169" s="3527" t="s">
        <v>903</v>
      </c>
      <c r="E169" s="3559">
        <v>4</v>
      </c>
      <c r="F169" s="3558">
        <v>96726.106992586661</v>
      </c>
      <c r="G169" s="3570">
        <v>386904.42797034665</v>
      </c>
      <c r="I169" s="3557" t="s">
        <v>902</v>
      </c>
      <c r="J169" s="3527" t="s">
        <v>903</v>
      </c>
      <c r="K169" s="3559">
        <v>8</v>
      </c>
      <c r="L169" s="3558">
        <v>96726.106992586661</v>
      </c>
      <c r="M169" s="3570">
        <v>773808.85594069329</v>
      </c>
      <c r="O169" s="3557" t="s">
        <v>902</v>
      </c>
      <c r="P169" s="3527" t="s">
        <v>903</v>
      </c>
      <c r="Q169" s="3559">
        <v>51.2</v>
      </c>
      <c r="R169" s="3558">
        <v>96726.106992586661</v>
      </c>
      <c r="S169" s="3570">
        <v>4952376.6780204372</v>
      </c>
      <c r="U169" s="3557" t="s">
        <v>902</v>
      </c>
      <c r="V169" s="3527" t="s">
        <v>903</v>
      </c>
      <c r="W169" s="3559">
        <v>2.4000000000000004</v>
      </c>
      <c r="X169" s="3558">
        <v>96726.106992586661</v>
      </c>
      <c r="Y169" s="3570">
        <v>232142.65678220801</v>
      </c>
      <c r="AA169" s="3557" t="s">
        <v>902</v>
      </c>
      <c r="AB169" s="3527" t="s">
        <v>903</v>
      </c>
      <c r="AC169" s="3559">
        <v>2.0966888888888895</v>
      </c>
      <c r="AD169" s="3558">
        <v>96726.106992586661</v>
      </c>
      <c r="AE169" s="3570">
        <v>202804.55379683437</v>
      </c>
    </row>
    <row r="170" spans="3:31" x14ac:dyDescent="0.3">
      <c r="C170" s="3557" t="s">
        <v>988</v>
      </c>
      <c r="D170" s="3527" t="s">
        <v>904</v>
      </c>
      <c r="E170" s="3559">
        <v>4</v>
      </c>
      <c r="F170" s="3558">
        <v>9470.8830294530144</v>
      </c>
      <c r="G170" s="3570">
        <v>37883.532117812058</v>
      </c>
      <c r="I170" s="3557" t="s">
        <v>988</v>
      </c>
      <c r="J170" s="3527" t="s">
        <v>904</v>
      </c>
      <c r="K170" s="3559">
        <v>4</v>
      </c>
      <c r="L170" s="3558">
        <v>9470.8830294530144</v>
      </c>
      <c r="M170" s="3570">
        <v>37883.532117812058</v>
      </c>
      <c r="O170" s="3557" t="s">
        <v>988</v>
      </c>
      <c r="P170" s="3527" t="s">
        <v>904</v>
      </c>
      <c r="Q170" s="3559">
        <v>12</v>
      </c>
      <c r="R170" s="3558">
        <v>9470.8830294530144</v>
      </c>
      <c r="S170" s="3570">
        <v>113650.59635343618</v>
      </c>
      <c r="U170" s="3557" t="s">
        <v>988</v>
      </c>
      <c r="V170" s="3527" t="s">
        <v>904</v>
      </c>
      <c r="W170" s="3559">
        <v>4</v>
      </c>
      <c r="X170" s="3558">
        <v>9470.8830294530144</v>
      </c>
      <c r="Y170" s="3570">
        <v>37883.532117812058</v>
      </c>
      <c r="AA170" s="3557" t="s">
        <v>988</v>
      </c>
      <c r="AB170" s="3527" t="s">
        <v>904</v>
      </c>
      <c r="AC170" s="3559">
        <v>4</v>
      </c>
      <c r="AD170" s="3558">
        <v>9470.8830294530144</v>
      </c>
      <c r="AE170" s="3570">
        <v>37883.532117812058</v>
      </c>
    </row>
    <row r="171" spans="3:31" x14ac:dyDescent="0.3">
      <c r="C171" s="3557" t="s">
        <v>905</v>
      </c>
      <c r="D171" s="3527" t="s">
        <v>3</v>
      </c>
      <c r="E171" s="3559">
        <v>289.17408</v>
      </c>
      <c r="F171" s="3558">
        <v>2256.9424964936889</v>
      </c>
      <c r="G171" s="3570">
        <v>652649.27003646572</v>
      </c>
      <c r="I171" s="3557" t="s">
        <v>905</v>
      </c>
      <c r="J171" s="3527" t="s">
        <v>3</v>
      </c>
      <c r="K171" s="3559">
        <v>653.43028800000002</v>
      </c>
      <c r="L171" s="3558">
        <v>2256.9424964936889</v>
      </c>
      <c r="M171" s="3570">
        <v>1474754.58548331</v>
      </c>
      <c r="O171" s="3557" t="s">
        <v>905</v>
      </c>
      <c r="P171" s="3527" t="s">
        <v>3</v>
      </c>
      <c r="Q171" s="3559">
        <v>889.11359999999991</v>
      </c>
      <c r="R171" s="3558">
        <v>2256.9424964936889</v>
      </c>
      <c r="S171" s="3570">
        <v>2006678.2680504909</v>
      </c>
      <c r="U171" s="3557" t="s">
        <v>905</v>
      </c>
      <c r="V171" s="3527" t="s">
        <v>3</v>
      </c>
      <c r="W171" s="3559">
        <v>141.91871999999998</v>
      </c>
      <c r="X171" s="3558">
        <v>2256.9424964936889</v>
      </c>
      <c r="Y171" s="3570">
        <v>320302.39021598874</v>
      </c>
      <c r="AA171" s="3557" t="s">
        <v>905</v>
      </c>
      <c r="AB171" s="3527" t="s">
        <v>3</v>
      </c>
      <c r="AC171" s="3559">
        <v>223.51872000000003</v>
      </c>
      <c r="AD171" s="3558">
        <v>2256.9424964936889</v>
      </c>
      <c r="AE171" s="3570">
        <v>504468.8979298739</v>
      </c>
    </row>
    <row r="172" spans="3:31" x14ac:dyDescent="0.3">
      <c r="C172" s="3571" t="s">
        <v>2138</v>
      </c>
      <c r="D172" s="3527" t="s">
        <v>1599</v>
      </c>
      <c r="E172" s="3559">
        <v>0.8</v>
      </c>
      <c r="F172" s="3558">
        <v>47019.635343618516</v>
      </c>
      <c r="G172" s="3570">
        <v>37615.708274894816</v>
      </c>
      <c r="I172" s="3571" t="s">
        <v>2138</v>
      </c>
      <c r="J172" s="3527" t="s">
        <v>1599</v>
      </c>
      <c r="K172" s="3559">
        <v>12.8</v>
      </c>
      <c r="L172" s="3558">
        <v>47019.635343618516</v>
      </c>
      <c r="M172" s="3570">
        <v>601851.33239831706</v>
      </c>
      <c r="O172" s="3571" t="s">
        <v>2138</v>
      </c>
      <c r="P172" s="3527" t="s">
        <v>1599</v>
      </c>
      <c r="Q172" s="3559">
        <v>48</v>
      </c>
      <c r="R172" s="3558">
        <v>47019.635343618516</v>
      </c>
      <c r="S172" s="3570">
        <v>2256942.4964936888</v>
      </c>
      <c r="U172" s="3571" t="s">
        <v>2138</v>
      </c>
      <c r="V172" s="3527" t="s">
        <v>1599</v>
      </c>
      <c r="W172" s="3559">
        <v>0.8</v>
      </c>
      <c r="X172" s="3558">
        <v>47019.635343618516</v>
      </c>
      <c r="Y172" s="3570">
        <v>37615.708274894816</v>
      </c>
      <c r="AA172" s="3571" t="s">
        <v>2138</v>
      </c>
      <c r="AB172" s="3527" t="s">
        <v>1599</v>
      </c>
      <c r="AC172" s="3559">
        <v>1.6</v>
      </c>
      <c r="AD172" s="3558">
        <v>47019.635343618516</v>
      </c>
      <c r="AE172" s="3570">
        <v>75231.416549789632</v>
      </c>
    </row>
    <row r="173" spans="3:31" x14ac:dyDescent="0.3">
      <c r="C173" s="3557" t="s">
        <v>985</v>
      </c>
      <c r="D173" s="3527" t="s">
        <v>3</v>
      </c>
      <c r="E173" s="3559">
        <v>11.628800000000002</v>
      </c>
      <c r="F173" s="3558">
        <v>3186.5448687637754</v>
      </c>
      <c r="G173" s="3570">
        <v>37055.692969880198</v>
      </c>
      <c r="I173" s="3557" t="s">
        <v>985</v>
      </c>
      <c r="J173" s="3527" t="s">
        <v>3</v>
      </c>
      <c r="K173" s="3559">
        <v>3.2671514400000001</v>
      </c>
      <c r="L173" s="3558">
        <v>3186.5448687637754</v>
      </c>
      <c r="M173" s="3570">
        <v>10410.924656606181</v>
      </c>
      <c r="O173" s="3557" t="s">
        <v>985</v>
      </c>
      <c r="P173" s="3527" t="s">
        <v>3</v>
      </c>
      <c r="Q173" s="3559">
        <v>25.6</v>
      </c>
      <c r="R173" s="3558">
        <v>3186.5448687637754</v>
      </c>
      <c r="S173" s="3570">
        <v>81575.548640352659</v>
      </c>
      <c r="U173" s="3557" t="s">
        <v>985</v>
      </c>
      <c r="V173" s="3527" t="s">
        <v>3</v>
      </c>
      <c r="W173" s="3559">
        <v>10.956799999999999</v>
      </c>
      <c r="X173" s="3558">
        <v>3186.5448687637754</v>
      </c>
      <c r="Y173" s="3570">
        <v>34914.334818070929</v>
      </c>
      <c r="AA173" s="3557" t="s">
        <v>985</v>
      </c>
      <c r="AB173" s="3527" t="s">
        <v>3</v>
      </c>
      <c r="AC173" s="3559">
        <v>10.956799999999999</v>
      </c>
      <c r="AD173" s="3558">
        <v>3186.5448687637754</v>
      </c>
      <c r="AE173" s="3570">
        <v>34914.334818070929</v>
      </c>
    </row>
    <row r="174" spans="3:31" x14ac:dyDescent="0.3">
      <c r="C174" s="3557" t="s">
        <v>916</v>
      </c>
      <c r="D174" s="3527" t="s">
        <v>1</v>
      </c>
      <c r="E174" s="3559">
        <v>1.6</v>
      </c>
      <c r="F174" s="3558">
        <v>13219.234622320177</v>
      </c>
      <c r="G174" s="3570">
        <v>21150.775395712284</v>
      </c>
      <c r="I174" s="3557" t="s">
        <v>916</v>
      </c>
      <c r="J174" s="3527" t="s">
        <v>1</v>
      </c>
      <c r="K174" s="3559">
        <v>3.2</v>
      </c>
      <c r="L174" s="3558">
        <v>13219.234622320177</v>
      </c>
      <c r="M174" s="3570">
        <v>42301.550791424568</v>
      </c>
      <c r="O174" s="3557" t="s">
        <v>916</v>
      </c>
      <c r="P174" s="3527" t="s">
        <v>1</v>
      </c>
      <c r="Q174" s="3559">
        <v>12.8</v>
      </c>
      <c r="R174" s="3558">
        <v>13219.234622320177</v>
      </c>
      <c r="S174" s="3570">
        <v>169206.20316569827</v>
      </c>
      <c r="U174" s="3557" t="s">
        <v>916</v>
      </c>
      <c r="V174" s="3527" t="s">
        <v>1</v>
      </c>
      <c r="W174" s="3559">
        <v>1.6</v>
      </c>
      <c r="X174" s="3558">
        <v>13219.234622320177</v>
      </c>
      <c r="Y174" s="3570">
        <v>21150.775395712284</v>
      </c>
      <c r="AA174" s="3557" t="s">
        <v>916</v>
      </c>
      <c r="AB174" s="3527" t="s">
        <v>1</v>
      </c>
      <c r="AC174" s="3559">
        <v>1.6</v>
      </c>
      <c r="AD174" s="3558">
        <v>13219.234622320177</v>
      </c>
      <c r="AE174" s="3570">
        <v>21150.775395712284</v>
      </c>
    </row>
    <row r="175" spans="3:31" x14ac:dyDescent="0.3">
      <c r="C175" s="3557" t="s">
        <v>908</v>
      </c>
      <c r="D175" s="3527" t="s">
        <v>1</v>
      </c>
      <c r="E175" s="3559">
        <v>1.6</v>
      </c>
      <c r="F175" s="3558">
        <v>10102.504508114607</v>
      </c>
      <c r="G175" s="3570">
        <v>16164.007212983372</v>
      </c>
      <c r="I175" s="3557" t="s">
        <v>908</v>
      </c>
      <c r="J175" s="3527" t="s">
        <v>1</v>
      </c>
      <c r="K175" s="3559">
        <v>3.2</v>
      </c>
      <c r="L175" s="3558">
        <v>10102.504508114607</v>
      </c>
      <c r="M175" s="3570">
        <v>32328.014425966743</v>
      </c>
      <c r="O175" s="3557" t="s">
        <v>908</v>
      </c>
      <c r="P175" s="3527" t="s">
        <v>1</v>
      </c>
      <c r="Q175" s="3559">
        <v>12.8</v>
      </c>
      <c r="R175" s="3558">
        <v>10102.504508114607</v>
      </c>
      <c r="S175" s="3570">
        <v>129312.05770386697</v>
      </c>
      <c r="U175" s="3557" t="s">
        <v>908</v>
      </c>
      <c r="V175" s="3527" t="s">
        <v>1</v>
      </c>
      <c r="W175" s="3559">
        <v>1.6</v>
      </c>
      <c r="X175" s="3558">
        <v>10102.504508114607</v>
      </c>
      <c r="Y175" s="3570">
        <v>16164.007212983372</v>
      </c>
      <c r="AA175" s="3557" t="s">
        <v>908</v>
      </c>
      <c r="AB175" s="3527" t="s">
        <v>1</v>
      </c>
      <c r="AC175" s="3559">
        <v>1.6</v>
      </c>
      <c r="AD175" s="3558">
        <v>10102.504508114607</v>
      </c>
      <c r="AE175" s="3570">
        <v>16164.007212983372</v>
      </c>
    </row>
    <row r="176" spans="3:31" x14ac:dyDescent="0.3">
      <c r="C176" s="3557" t="s">
        <v>909</v>
      </c>
      <c r="D176" s="3527" t="s">
        <v>1</v>
      </c>
      <c r="E176" s="3559">
        <v>0.8</v>
      </c>
      <c r="F176" s="3558">
        <v>4701.963534361852</v>
      </c>
      <c r="G176" s="3570">
        <v>3761.5708274894819</v>
      </c>
      <c r="I176" s="3557" t="s">
        <v>909</v>
      </c>
      <c r="J176" s="3527" t="s">
        <v>1</v>
      </c>
      <c r="K176" s="3559">
        <v>1.6</v>
      </c>
      <c r="L176" s="3558">
        <v>4701.963534361852</v>
      </c>
      <c r="M176" s="3570">
        <v>7523.1416549789637</v>
      </c>
      <c r="O176" s="3557" t="s">
        <v>909</v>
      </c>
      <c r="P176" s="3527" t="s">
        <v>1</v>
      </c>
      <c r="Q176" s="3559">
        <v>6.4</v>
      </c>
      <c r="R176" s="3558">
        <v>4701.963534361852</v>
      </c>
      <c r="S176" s="3570">
        <v>30092.566619915855</v>
      </c>
      <c r="U176" s="3557" t="s">
        <v>909</v>
      </c>
      <c r="V176" s="3527" t="s">
        <v>1</v>
      </c>
      <c r="W176" s="3559">
        <v>0.8</v>
      </c>
      <c r="X176" s="3558">
        <v>4701.963534361852</v>
      </c>
      <c r="Y176" s="3570">
        <v>3761.5708274894819</v>
      </c>
      <c r="AA176" s="3557" t="s">
        <v>909</v>
      </c>
      <c r="AB176" s="3527" t="s">
        <v>1</v>
      </c>
      <c r="AC176" s="3559">
        <v>0.8</v>
      </c>
      <c r="AD176" s="3558">
        <v>4701.963534361852</v>
      </c>
      <c r="AE176" s="3570">
        <v>3761.5708274894819</v>
      </c>
    </row>
    <row r="177" spans="3:31" x14ac:dyDescent="0.3">
      <c r="C177" s="3557" t="s">
        <v>910</v>
      </c>
      <c r="D177" s="3572" t="s">
        <v>1</v>
      </c>
      <c r="E177" s="3559">
        <v>1.6</v>
      </c>
      <c r="F177" s="3558">
        <v>3414.2761043356804</v>
      </c>
      <c r="G177" s="3570">
        <v>5462.8417669370892</v>
      </c>
      <c r="I177" s="3557" t="s">
        <v>910</v>
      </c>
      <c r="J177" s="3572" t="s">
        <v>1</v>
      </c>
      <c r="K177" s="3559">
        <v>2.4000000000000004</v>
      </c>
      <c r="L177" s="3558">
        <v>3414.2761043356804</v>
      </c>
      <c r="M177" s="3570">
        <v>8194.2626504056334</v>
      </c>
      <c r="O177" s="3557" t="s">
        <v>910</v>
      </c>
      <c r="P177" s="3572" t="s">
        <v>1</v>
      </c>
      <c r="Q177" s="3559">
        <v>4.8000000000000007</v>
      </c>
      <c r="R177" s="3558">
        <v>3414.2761043356804</v>
      </c>
      <c r="S177" s="3570">
        <v>16388.525300811267</v>
      </c>
      <c r="U177" s="3557" t="s">
        <v>910</v>
      </c>
      <c r="V177" s="3572" t="s">
        <v>1</v>
      </c>
      <c r="W177" s="3559">
        <v>1.6</v>
      </c>
      <c r="X177" s="3558">
        <v>3414.2761043356804</v>
      </c>
      <c r="Y177" s="3570">
        <v>5462.8417669370892</v>
      </c>
      <c r="AA177" s="3557" t="s">
        <v>910</v>
      </c>
      <c r="AB177" s="3572" t="s">
        <v>1</v>
      </c>
      <c r="AC177" s="3559">
        <v>1.6</v>
      </c>
      <c r="AD177" s="3558">
        <v>3414.2761043356804</v>
      </c>
      <c r="AE177" s="3570">
        <v>5462.8417669370892</v>
      </c>
    </row>
    <row r="178" spans="3:31" x14ac:dyDescent="0.3">
      <c r="C178" s="3557" t="s">
        <v>1900</v>
      </c>
      <c r="D178" s="3573" t="s">
        <v>3</v>
      </c>
      <c r="E178" s="3559">
        <v>0.8</v>
      </c>
      <c r="F178" s="3558">
        <v>2244.0456822280107</v>
      </c>
      <c r="G178" s="3570">
        <v>1795.2365457824087</v>
      </c>
      <c r="I178" s="3557" t="s">
        <v>1900</v>
      </c>
      <c r="J178" s="3573" t="s">
        <v>3</v>
      </c>
      <c r="K178" s="3559">
        <v>0.8</v>
      </c>
      <c r="L178" s="3558">
        <v>2244.0456822280107</v>
      </c>
      <c r="M178" s="3570">
        <v>1795.2365457824087</v>
      </c>
      <c r="O178" s="3557" t="s">
        <v>1900</v>
      </c>
      <c r="P178" s="3573" t="s">
        <v>3</v>
      </c>
      <c r="Q178" s="3559">
        <v>3.2</v>
      </c>
      <c r="R178" s="3558">
        <v>2244.0456822280107</v>
      </c>
      <c r="S178" s="3570">
        <v>7180.9461831296348</v>
      </c>
      <c r="U178" s="3557" t="s">
        <v>1900</v>
      </c>
      <c r="V178" s="3573" t="s">
        <v>3</v>
      </c>
      <c r="W178" s="3559">
        <v>0.8</v>
      </c>
      <c r="X178" s="3558">
        <v>2244.0456822280107</v>
      </c>
      <c r="Y178" s="3570">
        <v>1795.2365457824087</v>
      </c>
      <c r="AA178" s="3557" t="s">
        <v>1900</v>
      </c>
      <c r="AB178" s="3573" t="s">
        <v>3</v>
      </c>
      <c r="AC178" s="3559">
        <v>0.8</v>
      </c>
      <c r="AD178" s="3558">
        <v>2244.0456822280107</v>
      </c>
      <c r="AE178" s="3570">
        <v>1795.2365457824087</v>
      </c>
    </row>
    <row r="179" spans="3:31" x14ac:dyDescent="0.3">
      <c r="C179" s="3557" t="s">
        <v>912</v>
      </c>
      <c r="D179" s="3527" t="s">
        <v>913</v>
      </c>
      <c r="E179" s="3559">
        <v>1.6</v>
      </c>
      <c r="F179" s="3558">
        <v>3869.0442797034666</v>
      </c>
      <c r="G179" s="3570">
        <v>6190.4708475255466</v>
      </c>
      <c r="I179" s="3557" t="s">
        <v>912</v>
      </c>
      <c r="J179" s="3527" t="s">
        <v>913</v>
      </c>
      <c r="K179" s="3559">
        <v>1.6</v>
      </c>
      <c r="L179" s="3558">
        <v>3869.0442797034666</v>
      </c>
      <c r="M179" s="3570">
        <v>6190.4708475255466</v>
      </c>
      <c r="O179" s="3557" t="s">
        <v>912</v>
      </c>
      <c r="P179" s="3527" t="s">
        <v>913</v>
      </c>
      <c r="Q179" s="3559">
        <v>3.2</v>
      </c>
      <c r="R179" s="3558">
        <v>3869.0442797034666</v>
      </c>
      <c r="S179" s="3570">
        <v>12380.941695051093</v>
      </c>
      <c r="U179" s="3557" t="s">
        <v>912</v>
      </c>
      <c r="V179" s="3527" t="s">
        <v>913</v>
      </c>
      <c r="W179" s="3559">
        <v>1.6</v>
      </c>
      <c r="X179" s="3558">
        <v>3869.0442797034666</v>
      </c>
      <c r="Y179" s="3570">
        <v>6190.4708475255466</v>
      </c>
      <c r="AA179" s="3557" t="s">
        <v>912</v>
      </c>
      <c r="AB179" s="3527" t="s">
        <v>913</v>
      </c>
      <c r="AC179" s="3559">
        <v>1.6</v>
      </c>
      <c r="AD179" s="3558">
        <v>3869.0442797034666</v>
      </c>
      <c r="AE179" s="3570">
        <v>6190.4708475255466</v>
      </c>
    </row>
    <row r="180" spans="3:31" x14ac:dyDescent="0.3">
      <c r="C180" s="3550"/>
      <c r="D180" s="3538"/>
      <c r="E180" s="3538"/>
      <c r="F180" s="3565" t="s">
        <v>890</v>
      </c>
      <c r="G180" s="3566">
        <v>3393744.4756512633</v>
      </c>
      <c r="I180" s="3550"/>
      <c r="J180" s="3538"/>
      <c r="K180" s="3587"/>
      <c r="L180" s="3565" t="s">
        <v>890</v>
      </c>
      <c r="M180" s="3566">
        <v>8525514.4012059476</v>
      </c>
      <c r="O180" s="3550"/>
      <c r="P180" s="3538"/>
      <c r="Q180" s="3538"/>
      <c r="R180" s="3565" t="s">
        <v>890</v>
      </c>
      <c r="S180" s="3566">
        <v>38237018.795287587</v>
      </c>
      <c r="U180" s="3550"/>
      <c r="V180" s="3538"/>
      <c r="W180" s="3538"/>
      <c r="X180" s="3565" t="s">
        <v>890</v>
      </c>
      <c r="Y180" s="3566">
        <v>1352628.2086731673</v>
      </c>
      <c r="AA180" s="3550"/>
      <c r="AB180" s="3538"/>
      <c r="AC180" s="3538"/>
      <c r="AD180" s="3565" t="s">
        <v>890</v>
      </c>
      <c r="AE180" s="3566">
        <v>2018941.0077236181</v>
      </c>
    </row>
    <row r="181" spans="3:31" x14ac:dyDescent="0.3">
      <c r="C181" s="3665" t="s">
        <v>898</v>
      </c>
      <c r="D181" s="3539"/>
      <c r="E181" s="3539"/>
      <c r="F181" s="3538"/>
      <c r="G181" s="3567"/>
      <c r="I181" s="3552" t="s">
        <v>898</v>
      </c>
      <c r="J181" s="3539"/>
      <c r="K181" s="3588"/>
      <c r="L181" s="3538"/>
      <c r="M181" s="3567"/>
      <c r="O181" s="3552" t="s">
        <v>898</v>
      </c>
      <c r="P181" s="3539"/>
      <c r="Q181" s="3539"/>
      <c r="R181" s="3538"/>
      <c r="S181" s="3567"/>
      <c r="U181" s="3552" t="s">
        <v>898</v>
      </c>
      <c r="V181" s="3539"/>
      <c r="W181" s="3539"/>
      <c r="X181" s="3538"/>
      <c r="Y181" s="3567"/>
      <c r="AA181" s="3552" t="s">
        <v>898</v>
      </c>
      <c r="AB181" s="3539"/>
      <c r="AC181" s="3539"/>
      <c r="AD181" s="3538"/>
      <c r="AE181" s="3567"/>
    </row>
    <row r="182" spans="3:31" x14ac:dyDescent="0.3">
      <c r="C182" s="3553" t="s">
        <v>884</v>
      </c>
      <c r="D182" s="3554" t="s">
        <v>885</v>
      </c>
      <c r="E182" s="3555" t="s">
        <v>886</v>
      </c>
      <c r="F182" s="3554" t="s">
        <v>893</v>
      </c>
      <c r="G182" s="3568" t="s">
        <v>888</v>
      </c>
      <c r="I182" s="3553" t="s">
        <v>884</v>
      </c>
      <c r="J182" s="3554" t="s">
        <v>885</v>
      </c>
      <c r="K182" s="3589" t="s">
        <v>886</v>
      </c>
      <c r="L182" s="3554" t="s">
        <v>893</v>
      </c>
      <c r="M182" s="3568" t="s">
        <v>888</v>
      </c>
      <c r="O182" s="3553" t="s">
        <v>884</v>
      </c>
      <c r="P182" s="3554" t="s">
        <v>885</v>
      </c>
      <c r="Q182" s="3555" t="s">
        <v>886</v>
      </c>
      <c r="R182" s="3554" t="s">
        <v>893</v>
      </c>
      <c r="S182" s="3568" t="s">
        <v>888</v>
      </c>
      <c r="U182" s="3553" t="s">
        <v>884</v>
      </c>
      <c r="V182" s="3554" t="s">
        <v>885</v>
      </c>
      <c r="W182" s="3555" t="s">
        <v>886</v>
      </c>
      <c r="X182" s="3554" t="s">
        <v>893</v>
      </c>
      <c r="Y182" s="3568" t="s">
        <v>888</v>
      </c>
      <c r="AA182" s="3553" t="s">
        <v>884</v>
      </c>
      <c r="AB182" s="3554" t="s">
        <v>885</v>
      </c>
      <c r="AC182" s="3555" t="s">
        <v>886</v>
      </c>
      <c r="AD182" s="3554" t="s">
        <v>893</v>
      </c>
      <c r="AE182" s="3568" t="s">
        <v>888</v>
      </c>
    </row>
    <row r="183" spans="3:31" x14ac:dyDescent="0.3">
      <c r="C183" s="3557" t="s">
        <v>899</v>
      </c>
      <c r="D183" s="3574">
        <v>133931.74620661701</v>
      </c>
      <c r="E183" s="3559">
        <v>0.64000000000000012</v>
      </c>
      <c r="F183" s="3560">
        <v>1</v>
      </c>
      <c r="G183" s="3570">
        <v>85716.317572234911</v>
      </c>
      <c r="I183" s="3557" t="s">
        <v>899</v>
      </c>
      <c r="J183" s="3574">
        <v>133931.74620661701</v>
      </c>
      <c r="K183" s="3559">
        <v>1.6</v>
      </c>
      <c r="L183" s="3560">
        <v>1</v>
      </c>
      <c r="M183" s="3570">
        <v>214290.79393058724</v>
      </c>
      <c r="O183" s="3557" t="s">
        <v>899</v>
      </c>
      <c r="P183" s="3574">
        <v>133931.74620661701</v>
      </c>
      <c r="Q183" s="3559">
        <v>9.6000000000000014</v>
      </c>
      <c r="R183" s="3560">
        <v>1</v>
      </c>
      <c r="S183" s="3570">
        <v>1285744.7635835235</v>
      </c>
      <c r="U183" s="3557" t="s">
        <v>899</v>
      </c>
      <c r="V183" s="3574">
        <v>133931.74620661701</v>
      </c>
      <c r="W183" s="3559">
        <v>0.36000000000000004</v>
      </c>
      <c r="X183" s="3560">
        <v>1</v>
      </c>
      <c r="Y183" s="3570">
        <v>48215.42863438213</v>
      </c>
      <c r="AA183" s="3557" t="s">
        <v>899</v>
      </c>
      <c r="AB183" s="3574">
        <v>133931.74620661701</v>
      </c>
      <c r="AC183" s="3559">
        <v>0.4</v>
      </c>
      <c r="AD183" s="3560">
        <v>1</v>
      </c>
      <c r="AE183" s="3570">
        <v>53572.698482646811</v>
      </c>
    </row>
    <row r="184" spans="3:31" x14ac:dyDescent="0.3">
      <c r="C184" s="3571" t="s">
        <v>990</v>
      </c>
      <c r="D184" s="3574">
        <v>100448.75998254272</v>
      </c>
      <c r="E184" s="3559">
        <v>1.6</v>
      </c>
      <c r="F184" s="3560">
        <v>1</v>
      </c>
      <c r="G184" s="3570">
        <v>160718.01597206836</v>
      </c>
      <c r="I184" s="3571" t="s">
        <v>990</v>
      </c>
      <c r="J184" s="3574">
        <v>100448.75998254272</v>
      </c>
      <c r="K184" s="3559">
        <v>2.4000000000000004</v>
      </c>
      <c r="L184" s="3560">
        <v>2</v>
      </c>
      <c r="M184" s="3570">
        <v>482154.04791620513</v>
      </c>
      <c r="O184" s="3571" t="s">
        <v>990</v>
      </c>
      <c r="P184" s="3574">
        <v>100448.75998254272</v>
      </c>
      <c r="Q184" s="3559">
        <v>16</v>
      </c>
      <c r="R184" s="3560">
        <v>3</v>
      </c>
      <c r="S184" s="3570">
        <v>4821540.4791620504</v>
      </c>
      <c r="U184" s="3571" t="s">
        <v>990</v>
      </c>
      <c r="V184" s="3574">
        <v>100448.75998254272</v>
      </c>
      <c r="W184" s="3559">
        <v>0.8</v>
      </c>
      <c r="X184" s="3560">
        <v>1</v>
      </c>
      <c r="Y184" s="3570">
        <v>80359.007986034179</v>
      </c>
      <c r="AA184" s="3571" t="s">
        <v>990</v>
      </c>
      <c r="AB184" s="3574">
        <v>100448.75998254272</v>
      </c>
      <c r="AC184" s="3559">
        <v>0.8</v>
      </c>
      <c r="AD184" s="3560">
        <v>2</v>
      </c>
      <c r="AE184" s="3570">
        <v>160718.01597206836</v>
      </c>
    </row>
    <row r="185" spans="3:31" x14ac:dyDescent="0.3">
      <c r="C185" s="3557" t="s">
        <v>1154</v>
      </c>
      <c r="D185" s="3574">
        <v>64040.167561799884</v>
      </c>
      <c r="E185" s="3559">
        <v>1.6</v>
      </c>
      <c r="F185" s="3560">
        <v>2</v>
      </c>
      <c r="G185" s="3570">
        <v>204928.53619775965</v>
      </c>
      <c r="I185" s="3557" t="s">
        <v>1154</v>
      </c>
      <c r="J185" s="3574">
        <v>64040.167561799884</v>
      </c>
      <c r="K185" s="3559">
        <v>2.4000000000000004</v>
      </c>
      <c r="L185" s="3560">
        <v>2</v>
      </c>
      <c r="M185" s="3570">
        <v>307392.80429663952</v>
      </c>
      <c r="O185" s="3557" t="s">
        <v>1154</v>
      </c>
      <c r="P185" s="3574">
        <v>64040.167561799884</v>
      </c>
      <c r="Q185" s="3559">
        <v>16</v>
      </c>
      <c r="R185" s="3560">
        <v>3</v>
      </c>
      <c r="S185" s="3570">
        <v>3073928.0429663947</v>
      </c>
      <c r="U185" s="3557" t="s">
        <v>1154</v>
      </c>
      <c r="V185" s="3574">
        <v>64040.167561799884</v>
      </c>
      <c r="W185" s="3559">
        <v>0.8</v>
      </c>
      <c r="X185" s="3560">
        <v>2</v>
      </c>
      <c r="Y185" s="3570">
        <v>102464.26809887982</v>
      </c>
      <c r="AA185" s="3557" t="s">
        <v>1154</v>
      </c>
      <c r="AB185" s="3574">
        <v>64040.167561799884</v>
      </c>
      <c r="AC185" s="3559">
        <v>2.4000000000000004</v>
      </c>
      <c r="AD185" s="3560">
        <v>1</v>
      </c>
      <c r="AE185" s="3570">
        <v>153696.40214831976</v>
      </c>
    </row>
    <row r="186" spans="3:31" x14ac:dyDescent="0.3">
      <c r="C186" s="3557" t="s">
        <v>2603</v>
      </c>
      <c r="D186" s="3574">
        <v>290020.70325447264</v>
      </c>
      <c r="E186" s="3559">
        <v>0.32000000000000006</v>
      </c>
      <c r="F186" s="3560">
        <v>1</v>
      </c>
      <c r="G186" s="3570">
        <v>92806.625041431267</v>
      </c>
      <c r="I186" s="3557" t="s">
        <v>2603</v>
      </c>
      <c r="J186" s="3574">
        <v>290020.70325447264</v>
      </c>
      <c r="K186" s="3559">
        <v>0.48000000000000009</v>
      </c>
      <c r="L186" s="3560">
        <v>1</v>
      </c>
      <c r="M186" s="3570">
        <v>139209.93756214689</v>
      </c>
      <c r="O186" s="3557" t="s">
        <v>2603</v>
      </c>
      <c r="P186" s="3574">
        <v>290020.70325447264</v>
      </c>
      <c r="Q186" s="3559">
        <v>3.2</v>
      </c>
      <c r="R186" s="3560">
        <v>1</v>
      </c>
      <c r="S186" s="3570">
        <v>928066.25041431247</v>
      </c>
      <c r="U186" s="3557" t="s">
        <v>2603</v>
      </c>
      <c r="V186" s="3574">
        <v>290020.70325447264</v>
      </c>
      <c r="W186" s="3559">
        <v>0.16000000000000003</v>
      </c>
      <c r="X186" s="3560">
        <v>1</v>
      </c>
      <c r="Y186" s="3570">
        <v>46403.312520715634</v>
      </c>
      <c r="AA186" s="3557" t="s">
        <v>2603</v>
      </c>
      <c r="AB186" s="3574">
        <v>290020.70325447264</v>
      </c>
      <c r="AC186" s="3559">
        <v>0.48000000000000009</v>
      </c>
      <c r="AD186" s="3560">
        <v>1</v>
      </c>
      <c r="AE186" s="3570">
        <v>139209.93756214689</v>
      </c>
    </row>
    <row r="187" spans="3:31" x14ac:dyDescent="0.3">
      <c r="C187" s="3557" t="s">
        <v>2602</v>
      </c>
      <c r="D187" s="3574">
        <v>282139.34593835432</v>
      </c>
      <c r="E187" s="3559">
        <v>1.6</v>
      </c>
      <c r="F187" s="3560">
        <v>2</v>
      </c>
      <c r="G187" s="3570">
        <v>902845.9070027339</v>
      </c>
      <c r="I187" s="3557" t="s">
        <v>2602</v>
      </c>
      <c r="J187" s="3574">
        <v>282139.34593835432</v>
      </c>
      <c r="K187" s="3559">
        <v>2.4000000000000004</v>
      </c>
      <c r="L187" s="3560">
        <v>2</v>
      </c>
      <c r="M187" s="3570">
        <v>1354268.860504101</v>
      </c>
      <c r="O187" s="3557" t="s">
        <v>2602</v>
      </c>
      <c r="P187" s="3574">
        <v>282139.34593835432</v>
      </c>
      <c r="Q187" s="3559">
        <v>16</v>
      </c>
      <c r="R187" s="3560">
        <v>2</v>
      </c>
      <c r="S187" s="3570">
        <v>9028459.0700273383</v>
      </c>
      <c r="U187" s="3557" t="s">
        <v>2602</v>
      </c>
      <c r="V187" s="3574">
        <v>282139.34593835432</v>
      </c>
      <c r="W187" s="3559">
        <v>1.6</v>
      </c>
      <c r="X187" s="3560">
        <v>2</v>
      </c>
      <c r="Y187" s="3570">
        <v>902845.9070027339</v>
      </c>
      <c r="AA187" s="3557" t="s">
        <v>2602</v>
      </c>
      <c r="AB187" s="3574">
        <v>282139.34593835432</v>
      </c>
      <c r="AC187" s="3559">
        <v>1.6</v>
      </c>
      <c r="AD187" s="3560">
        <v>2</v>
      </c>
      <c r="AE187" s="3570">
        <v>902845.9070027339</v>
      </c>
    </row>
    <row r="188" spans="3:31" x14ac:dyDescent="0.3">
      <c r="C188" s="3557"/>
      <c r="D188" s="3575"/>
      <c r="E188" s="3559"/>
      <c r="F188" s="3575"/>
      <c r="G188" s="3566"/>
      <c r="I188" s="3557"/>
      <c r="J188" s="3575"/>
      <c r="K188" s="3559"/>
      <c r="L188" s="3575"/>
      <c r="M188" s="3566"/>
      <c r="O188" s="3557"/>
      <c r="P188" s="3575"/>
      <c r="Q188" s="3559"/>
      <c r="R188" s="3575"/>
      <c r="S188" s="3566"/>
      <c r="U188" s="3557"/>
      <c r="V188" s="3575"/>
      <c r="W188" s="3559"/>
      <c r="X188" s="3575"/>
      <c r="Y188" s="3566"/>
      <c r="AA188" s="3557"/>
      <c r="AB188" s="3575"/>
      <c r="AC188" s="3559"/>
      <c r="AD188" s="3575"/>
      <c r="AE188" s="3566"/>
    </row>
    <row r="189" spans="3:31" x14ac:dyDescent="0.3">
      <c r="C189" s="3550"/>
      <c r="D189" s="3538"/>
      <c r="E189" s="3538"/>
      <c r="F189" s="3565" t="s">
        <v>890</v>
      </c>
      <c r="G189" s="3566">
        <v>1447015.4017862282</v>
      </c>
      <c r="I189" s="3550"/>
      <c r="J189" s="3538"/>
      <c r="K189" s="3538"/>
      <c r="L189" s="3565" t="s">
        <v>890</v>
      </c>
      <c r="M189" s="3566">
        <v>2497316.44420968</v>
      </c>
      <c r="O189" s="3550"/>
      <c r="P189" s="3538"/>
      <c r="Q189" s="3538"/>
      <c r="R189" s="3565" t="s">
        <v>890</v>
      </c>
      <c r="S189" s="3566">
        <v>19137738.606153619</v>
      </c>
      <c r="U189" s="3550"/>
      <c r="V189" s="3538"/>
      <c r="W189" s="3538"/>
      <c r="X189" s="3565" t="s">
        <v>890</v>
      </c>
      <c r="Y189" s="3566">
        <v>1180287.9242427456</v>
      </c>
      <c r="AA189" s="3550"/>
      <c r="AB189" s="3538"/>
      <c r="AC189" s="3538"/>
      <c r="AD189" s="3565" t="s">
        <v>890</v>
      </c>
      <c r="AE189" s="3566">
        <v>1410042.9611679157</v>
      </c>
    </row>
    <row r="190" spans="3:31" ht="15.75" thickBot="1" x14ac:dyDescent="0.35">
      <c r="C190" s="3578"/>
      <c r="D190" s="3579"/>
      <c r="E190" s="3580" t="s">
        <v>900</v>
      </c>
      <c r="F190" s="3581"/>
      <c r="G190" s="3582">
        <v>4929353.228788781</v>
      </c>
      <c r="I190" s="3578"/>
      <c r="J190" s="3579"/>
      <c r="K190" s="3580" t="s">
        <v>900</v>
      </c>
      <c r="L190" s="3581"/>
      <c r="M190" s="3582">
        <v>11435539.56328379</v>
      </c>
      <c r="O190" s="3578"/>
      <c r="P190" s="3579"/>
      <c r="Q190" s="3580" t="s">
        <v>900</v>
      </c>
      <c r="R190" s="3581"/>
      <c r="S190" s="3582">
        <v>66722368.381204784</v>
      </c>
      <c r="U190" s="3578"/>
      <c r="V190" s="3579"/>
      <c r="W190" s="3580" t="s">
        <v>900</v>
      </c>
      <c r="X190" s="3581"/>
      <c r="Y190" s="3582">
        <v>2595286.3125238148</v>
      </c>
      <c r="AA190" s="3578"/>
      <c r="AB190" s="3579"/>
      <c r="AC190" s="3580" t="s">
        <v>900</v>
      </c>
      <c r="AD190" s="3581"/>
      <c r="AE190" s="3582">
        <v>3484342.9187518358</v>
      </c>
    </row>
    <row r="197" spans="18:25" x14ac:dyDescent="0.3">
      <c r="R197" s="3590"/>
      <c r="S197" s="3590"/>
      <c r="U197" s="3538"/>
      <c r="X197" s="3591"/>
      <c r="Y197" s="3538"/>
    </row>
    <row r="198" spans="18:25" x14ac:dyDescent="0.3">
      <c r="U198" s="3592"/>
      <c r="V198" s="3538"/>
      <c r="W198" s="3593"/>
      <c r="X198" s="3538"/>
      <c r="Y198" s="3538"/>
    </row>
    <row r="213" spans="7:7" x14ac:dyDescent="0.3">
      <c r="G213" s="3590"/>
    </row>
  </sheetData>
  <mergeCells count="20">
    <mergeCell ref="M21:N21"/>
    <mergeCell ref="E21:F21"/>
    <mergeCell ref="G21:H21"/>
    <mergeCell ref="I21:J21"/>
    <mergeCell ref="C21:C22"/>
    <mergeCell ref="D21:D22"/>
    <mergeCell ref="O42:P42"/>
    <mergeCell ref="K42:L42"/>
    <mergeCell ref="M42:N42"/>
    <mergeCell ref="E42:F42"/>
    <mergeCell ref="G42:H42"/>
    <mergeCell ref="I42:J42"/>
    <mergeCell ref="O21:P21"/>
    <mergeCell ref="K21:L21"/>
    <mergeCell ref="O22:P22"/>
    <mergeCell ref="M22:N22"/>
    <mergeCell ref="E22:F22"/>
    <mergeCell ref="G22:H22"/>
    <mergeCell ref="I22:J22"/>
    <mergeCell ref="K22:L22"/>
  </mergeCells>
  <pageMargins left="0.7" right="0.7" top="0.75" bottom="0.75" header="0.3" footer="0.3"/>
  <pageSetup orientation="landscape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2">
    <pageSetUpPr fitToPage="1"/>
  </sheetPr>
  <dimension ref="B2:CX206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5703125" style="2694" bestFit="1" customWidth="1"/>
    <col min="2" max="2" width="6.42578125" style="2694" customWidth="1"/>
    <col min="3" max="3" width="70.85546875" style="2694" customWidth="1"/>
    <col min="4" max="4" width="14.28515625" style="2694" customWidth="1"/>
    <col min="5" max="5" width="19.5703125" style="2694" customWidth="1"/>
    <col min="6" max="6" width="17.140625" style="2694" bestFit="1" customWidth="1"/>
    <col min="7" max="7" width="17.5703125" style="2694" bestFit="1" customWidth="1"/>
    <col min="8" max="8" width="16.140625" style="2694" customWidth="1"/>
    <col min="9" max="9" width="47.140625" style="2694" bestFit="1" customWidth="1"/>
    <col min="10" max="10" width="14.7109375" style="2694" bestFit="1" customWidth="1"/>
    <col min="11" max="11" width="16.28515625" style="2694" bestFit="1" customWidth="1"/>
    <col min="12" max="12" width="14.7109375" style="2694" bestFit="1" customWidth="1"/>
    <col min="13" max="13" width="17.5703125" style="2694" bestFit="1" customWidth="1"/>
    <col min="14" max="14" width="16.140625" style="2694" bestFit="1" customWidth="1"/>
    <col min="15" max="15" width="14" style="2694" bestFit="1" customWidth="1"/>
    <col min="16" max="16" width="14.7109375" style="2694" bestFit="1" customWidth="1"/>
    <col min="17" max="17" width="14" style="2694" bestFit="1" customWidth="1"/>
    <col min="18" max="18" width="14.42578125" style="2694" bestFit="1" customWidth="1"/>
    <col min="19" max="19" width="17.5703125" style="2694" bestFit="1" customWidth="1"/>
    <col min="20" max="20" width="12.5703125" style="2694" bestFit="1" customWidth="1"/>
    <col min="21" max="21" width="12.42578125" style="2694" bestFit="1" customWidth="1"/>
    <col min="22" max="22" width="14.7109375" style="2694" bestFit="1" customWidth="1"/>
    <col min="23" max="23" width="13" style="2694" bestFit="1" customWidth="1"/>
    <col min="24" max="24" width="13.42578125" style="2694" bestFit="1" customWidth="1"/>
    <col min="25" max="25" width="14.42578125" style="2694" customWidth="1"/>
    <col min="26" max="26" width="12.5703125" style="2694" bestFit="1" customWidth="1"/>
    <col min="27" max="27" width="44.140625" style="2694" bestFit="1" customWidth="1"/>
    <col min="28" max="28" width="14.7109375" style="2694" bestFit="1" customWidth="1"/>
    <col min="29" max="29" width="13" style="2694" bestFit="1" customWidth="1"/>
    <col min="30" max="30" width="13.42578125" style="2694" bestFit="1" customWidth="1"/>
    <col min="31" max="31" width="17.5703125" style="2694" bestFit="1" customWidth="1"/>
    <col min="32" max="32" width="13.42578125" style="2694" bestFit="1" customWidth="1"/>
    <col min="33" max="33" width="11.42578125" style="2694"/>
    <col min="34" max="34" width="14.42578125" style="2694" bestFit="1" customWidth="1"/>
    <col min="35" max="35" width="11.42578125" style="2694"/>
    <col min="36" max="36" width="14.42578125" style="2694" bestFit="1" customWidth="1"/>
    <col min="37" max="37" width="11.42578125" style="2694"/>
    <col min="38" max="38" width="14.42578125" style="2694" bestFit="1" customWidth="1"/>
    <col min="39" max="39" width="11.42578125" style="2694"/>
    <col min="40" max="40" width="14.42578125" style="2694" bestFit="1" customWidth="1"/>
    <col min="41" max="41" width="11.42578125" style="2694"/>
    <col min="42" max="42" width="13.42578125" style="2694" bestFit="1" customWidth="1"/>
    <col min="43" max="43" width="11.42578125" style="2694"/>
    <col min="44" max="44" width="13.42578125" style="2694" bestFit="1" customWidth="1"/>
    <col min="45" max="45" width="11.42578125" style="2694"/>
    <col min="46" max="46" width="13.42578125" style="2694" bestFit="1" customWidth="1"/>
    <col min="47" max="47" width="11.42578125" style="2694"/>
    <col min="48" max="48" width="14.42578125" style="2694" bestFit="1" customWidth="1"/>
    <col min="49" max="49" width="11.42578125" style="2694"/>
    <col min="50" max="50" width="13.42578125" style="2694" bestFit="1" customWidth="1"/>
    <col min="51" max="51" width="19.140625" style="2694" customWidth="1"/>
    <col min="52" max="52" width="20.5703125" style="2694" customWidth="1"/>
    <col min="53" max="53" width="11.42578125" style="2694"/>
    <col min="54" max="54" width="13.42578125" style="2694" bestFit="1" customWidth="1"/>
    <col min="55" max="55" width="11.42578125" style="2694"/>
    <col min="56" max="56" width="13.42578125" style="2694" bestFit="1" customWidth="1"/>
    <col min="57" max="57" width="11.42578125" style="2694"/>
    <col min="58" max="58" width="14.42578125" style="2694" bestFit="1" customWidth="1"/>
    <col min="59" max="59" width="11.42578125" style="2694"/>
    <col min="60" max="60" width="14.42578125" style="2694" bestFit="1" customWidth="1"/>
    <col min="61" max="61" width="11.42578125" style="2694"/>
    <col min="62" max="62" width="14.42578125" style="2694" bestFit="1" customWidth="1"/>
    <col min="63" max="63" width="11.42578125" style="2694"/>
    <col min="64" max="64" width="14.42578125" style="2694" bestFit="1" customWidth="1"/>
    <col min="65" max="65" width="11.42578125" style="2694"/>
    <col min="66" max="66" width="13.42578125" style="2694" bestFit="1" customWidth="1"/>
    <col min="67" max="67" width="11.42578125" style="2694"/>
    <col min="68" max="68" width="13.42578125" style="2694" bestFit="1" customWidth="1"/>
    <col min="69" max="69" width="11.42578125" style="2694"/>
    <col min="70" max="70" width="13.42578125" style="2694" bestFit="1" customWidth="1"/>
    <col min="71" max="71" width="11.42578125" style="2694"/>
    <col min="72" max="72" width="13.42578125" style="2694" bestFit="1" customWidth="1"/>
    <col min="73" max="73" width="11.42578125" style="2694"/>
    <col min="74" max="74" width="13.42578125" style="2694" bestFit="1" customWidth="1"/>
    <col min="75" max="75" width="11.42578125" style="2694"/>
    <col min="76" max="76" width="13.42578125" style="2694" bestFit="1" customWidth="1"/>
    <col min="77" max="77" width="11.42578125" style="2694"/>
    <col min="78" max="78" width="13.42578125" style="2694" bestFit="1" customWidth="1"/>
    <col min="79" max="79" width="11.42578125" style="2694"/>
    <col min="80" max="80" width="13.42578125" style="2694" bestFit="1" customWidth="1"/>
    <col min="81" max="81" width="11.42578125" style="2694"/>
    <col min="82" max="82" width="13.42578125" style="2694" bestFit="1" customWidth="1"/>
    <col min="83" max="83" width="11.42578125" style="2694"/>
    <col min="84" max="84" width="13.42578125" style="2694" bestFit="1" customWidth="1"/>
    <col min="85" max="85" width="11.42578125" style="2694"/>
    <col min="86" max="86" width="13.42578125" style="2694" bestFit="1" customWidth="1"/>
    <col min="87" max="87" width="11.42578125" style="2694"/>
    <col min="88" max="88" width="13.42578125" style="2694" bestFit="1" customWidth="1"/>
    <col min="89" max="89" width="11.42578125" style="2694"/>
    <col min="90" max="90" width="13.42578125" style="2694" bestFit="1" customWidth="1"/>
    <col min="91" max="91" width="11.42578125" style="2694"/>
    <col min="92" max="92" width="13.42578125" style="2694" bestFit="1" customWidth="1"/>
    <col min="93" max="93" width="11.42578125" style="2694"/>
    <col min="94" max="94" width="13.42578125" style="2694" bestFit="1" customWidth="1"/>
    <col min="95" max="95" width="11.42578125" style="2694"/>
    <col min="96" max="96" width="13.42578125" style="2694" bestFit="1" customWidth="1"/>
    <col min="97" max="97" width="11.42578125" style="2694"/>
    <col min="98" max="98" width="13.42578125" style="2694" bestFit="1" customWidth="1"/>
    <col min="99" max="99" width="11.42578125" style="2694"/>
    <col min="100" max="100" width="13.42578125" style="2694" bestFit="1" customWidth="1"/>
    <col min="101" max="101" width="11.42578125" style="2694"/>
    <col min="102" max="102" width="13.5703125" style="2694" bestFit="1" customWidth="1"/>
    <col min="103" max="103" width="11.42578125" style="2694"/>
    <col min="104" max="104" width="13.42578125" style="2694" bestFit="1" customWidth="1"/>
    <col min="105" max="105" width="11.42578125" style="2694"/>
    <col min="106" max="106" width="13.42578125" style="2694" bestFit="1" customWidth="1"/>
    <col min="107" max="107" width="11.42578125" style="2694"/>
    <col min="108" max="108" width="13.42578125" style="2694" bestFit="1" customWidth="1"/>
    <col min="109" max="109" width="11.42578125" style="2694"/>
    <col min="110" max="110" width="13.42578125" style="2694" bestFit="1" customWidth="1"/>
    <col min="111" max="111" width="11.42578125" style="2694"/>
    <col min="112" max="112" width="13.42578125" style="2694" bestFit="1" customWidth="1"/>
    <col min="113" max="113" width="11.42578125" style="2694"/>
    <col min="114" max="114" width="13.42578125" style="2694" bestFit="1" customWidth="1"/>
    <col min="115" max="115" width="11.42578125" style="2694"/>
    <col min="116" max="116" width="13.42578125" style="2694" bestFit="1" customWidth="1"/>
    <col min="117" max="117" width="11.42578125" style="2694"/>
    <col min="118" max="118" width="13.42578125" style="2694" bestFit="1" customWidth="1"/>
    <col min="119" max="119" width="11.42578125" style="2694"/>
    <col min="120" max="120" width="13.42578125" style="2694" bestFit="1" customWidth="1"/>
    <col min="121" max="121" width="11.42578125" style="2694"/>
    <col min="122" max="122" width="13.42578125" style="2694" bestFit="1" customWidth="1"/>
    <col min="123" max="123" width="11.42578125" style="2694"/>
    <col min="124" max="124" width="13.42578125" style="2694" bestFit="1" customWidth="1"/>
    <col min="125" max="125" width="11.42578125" style="2694"/>
    <col min="126" max="126" width="13.42578125" style="2694" bestFit="1" customWidth="1"/>
    <col min="127" max="127" width="11.42578125" style="2694"/>
    <col min="128" max="128" width="13.42578125" style="2694" bestFit="1" customWidth="1"/>
    <col min="129" max="16384" width="11.42578125" style="2694"/>
  </cols>
  <sheetData>
    <row r="2" spans="2:88" ht="18.75" x14ac:dyDescent="0.3">
      <c r="B2" s="1021" t="s">
        <v>2804</v>
      </c>
    </row>
    <row r="3" spans="2:88" ht="18.75" x14ac:dyDescent="0.3">
      <c r="B3" s="1021" t="s">
        <v>2831</v>
      </c>
    </row>
    <row r="4" spans="2:88" ht="18.75" x14ac:dyDescent="0.3">
      <c r="B4" s="1021" t="s">
        <v>2835</v>
      </c>
    </row>
    <row r="5" spans="2:88" x14ac:dyDescent="0.3">
      <c r="B5" s="597" t="s">
        <v>2904</v>
      </c>
      <c r="C5" s="3297" t="s">
        <v>3366</v>
      </c>
    </row>
    <row r="8" spans="2:88" ht="18.75" x14ac:dyDescent="0.3">
      <c r="B8" s="1021"/>
    </row>
    <row r="9" spans="2:88" s="597" customFormat="1" ht="25.5" x14ac:dyDescent="0.2">
      <c r="B9" s="1928" t="s">
        <v>3478</v>
      </c>
      <c r="C9" s="1928" t="s">
        <v>773</v>
      </c>
      <c r="D9" s="1928" t="s">
        <v>3362</v>
      </c>
      <c r="H9" s="2844"/>
      <c r="J9" s="2844"/>
      <c r="L9" s="2844"/>
      <c r="N9" s="2844"/>
      <c r="P9" s="2844"/>
      <c r="R9" s="2844"/>
      <c r="T9" s="2844"/>
      <c r="V9" s="2844"/>
      <c r="X9" s="2844"/>
      <c r="Z9" s="2844"/>
      <c r="AB9" s="2844"/>
      <c r="AD9" s="2844"/>
      <c r="AF9" s="2844"/>
      <c r="AH9" s="2844"/>
      <c r="AJ9" s="2844"/>
      <c r="AL9" s="2844"/>
      <c r="AN9" s="2844"/>
      <c r="AP9" s="2844"/>
      <c r="AR9" s="2844"/>
      <c r="AT9" s="2844"/>
      <c r="AV9" s="2844"/>
      <c r="AX9" s="2844"/>
      <c r="AZ9" s="2844"/>
      <c r="BB9" s="2844"/>
      <c r="BD9" s="2844"/>
      <c r="BF9" s="2844"/>
      <c r="BH9" s="2844"/>
      <c r="BJ9" s="2844"/>
      <c r="BL9" s="2844"/>
      <c r="BN9" s="2844"/>
      <c r="BP9" s="2844"/>
      <c r="BQ9" s="2844"/>
      <c r="BR9" s="2844"/>
      <c r="BT9" s="2844"/>
      <c r="BV9" s="2844"/>
      <c r="BX9" s="2844"/>
      <c r="BZ9" s="2844"/>
      <c r="CB9" s="2844"/>
      <c r="CD9" s="2844"/>
      <c r="CF9" s="2844"/>
      <c r="CH9" s="2844"/>
      <c r="CJ9" s="2844"/>
    </row>
    <row r="10" spans="2:88" s="2067" customFormat="1" x14ac:dyDescent="0.3">
      <c r="B10" s="2173" t="s">
        <v>2479</v>
      </c>
      <c r="C10" s="2173" t="s">
        <v>1024</v>
      </c>
      <c r="D10" s="540">
        <v>35292472.244607233</v>
      </c>
      <c r="H10" s="2182"/>
      <c r="J10" s="2182"/>
      <c r="L10" s="2182"/>
      <c r="N10" s="2182"/>
      <c r="P10" s="2182"/>
      <c r="R10" s="2182"/>
      <c r="T10" s="2182"/>
      <c r="V10" s="2182"/>
      <c r="X10" s="2182"/>
      <c r="Z10" s="2182"/>
      <c r="AB10" s="2182"/>
      <c r="AD10" s="2182"/>
      <c r="AF10" s="2182"/>
      <c r="AH10" s="2182"/>
      <c r="AJ10" s="2182"/>
      <c r="AL10" s="2182"/>
      <c r="AN10" s="2182"/>
      <c r="AP10" s="2182"/>
      <c r="AR10" s="2182"/>
      <c r="AT10" s="2182"/>
      <c r="AV10" s="2182"/>
      <c r="AX10" s="2182"/>
      <c r="AZ10" s="2182"/>
      <c r="BB10" s="2182"/>
      <c r="BD10" s="2182"/>
      <c r="BF10" s="2182"/>
      <c r="BH10" s="2182"/>
      <c r="BJ10" s="2182"/>
      <c r="BL10" s="2182"/>
      <c r="BN10" s="2182"/>
      <c r="BP10" s="2182"/>
      <c r="BQ10" s="2182"/>
      <c r="BR10" s="2182"/>
      <c r="BT10" s="2182"/>
      <c r="BV10" s="2182"/>
      <c r="BX10" s="2182"/>
      <c r="BZ10" s="2182"/>
      <c r="CB10" s="2182"/>
      <c r="CD10" s="2182"/>
      <c r="CF10" s="2182"/>
      <c r="CH10" s="2182"/>
      <c r="CJ10" s="2182"/>
    </row>
    <row r="11" spans="2:88" s="2067" customFormat="1" x14ac:dyDescent="0.3">
      <c r="B11" s="2173" t="s">
        <v>2480</v>
      </c>
      <c r="C11" s="2173" t="s">
        <v>1030</v>
      </c>
      <c r="D11" s="540">
        <v>65840811.656105265</v>
      </c>
      <c r="H11" s="2182"/>
      <c r="J11" s="2182"/>
      <c r="L11" s="2182"/>
      <c r="N11" s="2182"/>
      <c r="P11" s="2182"/>
      <c r="R11" s="2182"/>
      <c r="T11" s="2182"/>
      <c r="V11" s="2182"/>
      <c r="X11" s="2182"/>
      <c r="Z11" s="2182"/>
      <c r="AB11" s="2182"/>
      <c r="AD11" s="2182"/>
      <c r="AF11" s="2182"/>
      <c r="AH11" s="2182"/>
      <c r="AJ11" s="2182"/>
      <c r="AL11" s="2182"/>
      <c r="AN11" s="2182"/>
      <c r="AP11" s="2182"/>
      <c r="AR11" s="2182"/>
      <c r="AT11" s="2182"/>
      <c r="AV11" s="2182"/>
      <c r="AX11" s="2182"/>
      <c r="AZ11" s="2182"/>
      <c r="BB11" s="2182"/>
      <c r="BD11" s="2182"/>
      <c r="BF11" s="2182"/>
      <c r="BH11" s="2182"/>
      <c r="BJ11" s="2182"/>
      <c r="BL11" s="2182"/>
      <c r="BN11" s="2182"/>
      <c r="BP11" s="2182"/>
      <c r="BQ11" s="2182"/>
      <c r="BR11" s="2182"/>
      <c r="BT11" s="2182"/>
      <c r="BV11" s="2182"/>
      <c r="BX11" s="2182"/>
      <c r="BZ11" s="2182"/>
      <c r="CB11" s="2182"/>
      <c r="CD11" s="2182"/>
      <c r="CF11" s="2182"/>
      <c r="CH11" s="2182"/>
      <c r="CJ11" s="2182"/>
    </row>
    <row r="12" spans="2:88" s="2067" customFormat="1" x14ac:dyDescent="0.3">
      <c r="B12" s="2173" t="s">
        <v>2481</v>
      </c>
      <c r="C12" s="2173" t="s">
        <v>1026</v>
      </c>
      <c r="D12" s="540">
        <v>59973535.570931293</v>
      </c>
      <c r="H12" s="2182"/>
      <c r="J12" s="2182"/>
      <c r="L12" s="2182"/>
      <c r="N12" s="2182"/>
      <c r="P12" s="2182"/>
      <c r="R12" s="2182"/>
      <c r="T12" s="2182"/>
      <c r="V12" s="2182"/>
      <c r="X12" s="2182"/>
      <c r="Z12" s="2182"/>
      <c r="AB12" s="2182"/>
      <c r="AD12" s="2182"/>
      <c r="AF12" s="2182"/>
      <c r="AH12" s="2182"/>
      <c r="AJ12" s="2182"/>
      <c r="AL12" s="2182"/>
      <c r="AN12" s="2182"/>
      <c r="AP12" s="2182"/>
      <c r="AR12" s="2182"/>
      <c r="AT12" s="2182"/>
      <c r="AV12" s="2182"/>
      <c r="AX12" s="2182"/>
      <c r="AZ12" s="2182"/>
      <c r="BB12" s="2182"/>
      <c r="BD12" s="2182"/>
      <c r="BF12" s="2182"/>
      <c r="BH12" s="2182"/>
      <c r="BJ12" s="2182"/>
      <c r="BL12" s="2182"/>
      <c r="BN12" s="2182"/>
      <c r="BP12" s="2182"/>
      <c r="BQ12" s="2182"/>
      <c r="BR12" s="2182"/>
      <c r="BT12" s="2182"/>
      <c r="BV12" s="2182"/>
      <c r="BX12" s="2182"/>
      <c r="BZ12" s="2182"/>
      <c r="CB12" s="2182"/>
      <c r="CD12" s="2182"/>
      <c r="CF12" s="2182"/>
      <c r="CH12" s="2182"/>
      <c r="CJ12" s="2182"/>
    </row>
    <row r="13" spans="2:88" s="2067" customFormat="1" x14ac:dyDescent="0.3">
      <c r="B13" s="2173" t="s">
        <v>2482</v>
      </c>
      <c r="C13" s="2173" t="s">
        <v>1698</v>
      </c>
      <c r="D13" s="540">
        <v>90521874.982429326</v>
      </c>
      <c r="H13" s="2182"/>
      <c r="J13" s="2182"/>
      <c r="L13" s="2182"/>
      <c r="N13" s="2182"/>
      <c r="P13" s="2182"/>
      <c r="R13" s="2182"/>
      <c r="T13" s="2182"/>
      <c r="V13" s="2182"/>
      <c r="X13" s="2182"/>
      <c r="Z13" s="2182"/>
      <c r="AB13" s="2182"/>
      <c r="AD13" s="2182"/>
      <c r="AF13" s="2182"/>
      <c r="AH13" s="2182"/>
      <c r="AJ13" s="2182"/>
      <c r="AL13" s="2182"/>
      <c r="AN13" s="2182"/>
      <c r="AP13" s="2182"/>
      <c r="AR13" s="2182"/>
      <c r="AT13" s="2182"/>
      <c r="AV13" s="2182"/>
      <c r="AX13" s="2182"/>
      <c r="AZ13" s="2182"/>
      <c r="BB13" s="2182"/>
      <c r="BD13" s="2182"/>
      <c r="BF13" s="2182"/>
      <c r="BH13" s="2182"/>
      <c r="BJ13" s="2182"/>
      <c r="BL13" s="2182"/>
      <c r="BN13" s="2182"/>
      <c r="BP13" s="2182"/>
      <c r="BQ13" s="2182"/>
      <c r="BR13" s="2182"/>
      <c r="BT13" s="2182"/>
      <c r="BV13" s="2182"/>
      <c r="BX13" s="2182"/>
      <c r="BZ13" s="2182"/>
      <c r="CB13" s="2182"/>
      <c r="CD13" s="2182"/>
      <c r="CF13" s="2182"/>
      <c r="CH13" s="2182"/>
      <c r="CJ13" s="2182"/>
    </row>
    <row r="14" spans="2:88" s="2067" customFormat="1" x14ac:dyDescent="0.3">
      <c r="B14" s="2173" t="s">
        <v>2483</v>
      </c>
      <c r="C14" s="2173" t="s">
        <v>1028</v>
      </c>
      <c r="D14" s="540">
        <v>80298688.728463545</v>
      </c>
      <c r="H14" s="2182"/>
      <c r="J14" s="2182"/>
      <c r="L14" s="2182"/>
      <c r="N14" s="2182"/>
      <c r="P14" s="2182"/>
      <c r="R14" s="2182"/>
      <c r="T14" s="2182"/>
      <c r="V14" s="2182"/>
      <c r="X14" s="2182"/>
      <c r="Z14" s="2182"/>
      <c r="AB14" s="2182"/>
      <c r="AD14" s="2182"/>
      <c r="AF14" s="2182"/>
      <c r="AH14" s="2182"/>
      <c r="AJ14" s="2182"/>
      <c r="AL14" s="2182"/>
      <c r="AN14" s="2182"/>
      <c r="AP14" s="2182"/>
      <c r="AR14" s="2182"/>
      <c r="AT14" s="2182"/>
      <c r="AV14" s="2182"/>
      <c r="AX14" s="2182"/>
      <c r="AZ14" s="2182"/>
      <c r="BB14" s="2182"/>
      <c r="BD14" s="2182"/>
      <c r="BF14" s="2182"/>
      <c r="BH14" s="2182"/>
      <c r="BJ14" s="2182"/>
      <c r="BL14" s="2182"/>
      <c r="BN14" s="2182"/>
      <c r="BP14" s="2182"/>
      <c r="BQ14" s="2182"/>
      <c r="BR14" s="2182"/>
      <c r="BT14" s="2182"/>
      <c r="BV14" s="2182"/>
      <c r="BX14" s="2182"/>
      <c r="BZ14" s="2182"/>
      <c r="CB14" s="2182"/>
      <c r="CD14" s="2182"/>
      <c r="CF14" s="2182"/>
      <c r="CH14" s="2182"/>
      <c r="CJ14" s="2182"/>
    </row>
    <row r="15" spans="2:88" s="2067" customFormat="1" x14ac:dyDescent="0.3">
      <c r="B15" s="2173" t="s">
        <v>3326</v>
      </c>
      <c r="C15" s="2173" t="s">
        <v>1035</v>
      </c>
      <c r="D15" s="540">
        <v>57978707.167436033</v>
      </c>
      <c r="H15" s="2182"/>
      <c r="J15" s="2182"/>
      <c r="L15" s="2182"/>
      <c r="N15" s="2182"/>
      <c r="P15" s="2182"/>
      <c r="R15" s="2182"/>
      <c r="T15" s="2182"/>
      <c r="V15" s="2182"/>
      <c r="X15" s="2182"/>
      <c r="Z15" s="2182"/>
      <c r="AB15" s="2182"/>
      <c r="AD15" s="2182"/>
      <c r="AF15" s="2182"/>
      <c r="AH15" s="2182"/>
      <c r="AJ15" s="2182"/>
      <c r="AL15" s="2182"/>
      <c r="AN15" s="2182"/>
      <c r="AP15" s="2182"/>
      <c r="AR15" s="2182"/>
      <c r="AT15" s="2182"/>
      <c r="AV15" s="2182"/>
      <c r="AX15" s="2182"/>
      <c r="AZ15" s="2182"/>
      <c r="BB15" s="2182"/>
      <c r="BD15" s="2182"/>
      <c r="BF15" s="2182"/>
      <c r="BH15" s="2182"/>
      <c r="BJ15" s="2182"/>
      <c r="BL15" s="2182"/>
      <c r="BN15" s="2182"/>
      <c r="BP15" s="2182"/>
      <c r="BQ15" s="2182"/>
      <c r="BR15" s="2182"/>
      <c r="BT15" s="2182"/>
      <c r="BV15" s="2182"/>
      <c r="BX15" s="2182"/>
      <c r="BZ15" s="2182"/>
      <c r="CB15" s="2182"/>
      <c r="CD15" s="2182"/>
      <c r="CF15" s="2182"/>
      <c r="CH15" s="2182"/>
      <c r="CJ15" s="2182"/>
    </row>
    <row r="16" spans="2:88" s="2067" customFormat="1" x14ac:dyDescent="0.3">
      <c r="B16" s="3450"/>
      <c r="C16" s="2191"/>
      <c r="H16" s="2182"/>
      <c r="J16" s="2182"/>
      <c r="L16" s="2182"/>
      <c r="N16" s="2182"/>
      <c r="P16" s="2182"/>
      <c r="R16" s="2182"/>
      <c r="T16" s="2182"/>
      <c r="V16" s="2182"/>
      <c r="X16" s="2182"/>
      <c r="Z16" s="2182"/>
      <c r="AB16" s="2182"/>
      <c r="AD16" s="2182"/>
      <c r="AF16" s="2182"/>
      <c r="AH16" s="2182"/>
      <c r="AJ16" s="2182"/>
      <c r="AL16" s="2182"/>
      <c r="AN16" s="2182"/>
      <c r="AP16" s="2182"/>
      <c r="AR16" s="2182"/>
      <c r="AT16" s="2182"/>
      <c r="AV16" s="2182"/>
      <c r="AX16" s="2182"/>
      <c r="AZ16" s="2182"/>
      <c r="BB16" s="2182"/>
      <c r="BD16" s="2182"/>
      <c r="BF16" s="2182"/>
      <c r="BH16" s="2182"/>
      <c r="BJ16" s="2182"/>
      <c r="BL16" s="2182"/>
      <c r="BN16" s="2182"/>
      <c r="BP16" s="2182"/>
      <c r="BQ16" s="2182"/>
      <c r="BR16" s="2182"/>
      <c r="BT16" s="2182"/>
      <c r="BV16" s="2182"/>
      <c r="BX16" s="2182"/>
      <c r="BZ16" s="2182"/>
      <c r="CB16" s="2182"/>
      <c r="CD16" s="2182"/>
      <c r="CF16" s="2182"/>
      <c r="CH16" s="2182"/>
      <c r="CJ16" s="2182"/>
    </row>
    <row r="17" spans="2:88" s="2067" customFormat="1" x14ac:dyDescent="0.3">
      <c r="B17" s="3450"/>
      <c r="H17" s="2182"/>
      <c r="J17" s="2182"/>
      <c r="L17" s="2182"/>
      <c r="N17" s="2182"/>
      <c r="P17" s="2182"/>
      <c r="R17" s="2182"/>
      <c r="T17" s="2182"/>
      <c r="V17" s="2182"/>
      <c r="X17" s="2182"/>
      <c r="Z17" s="2182"/>
      <c r="AB17" s="2182"/>
      <c r="AD17" s="2182"/>
      <c r="AF17" s="2182"/>
      <c r="AH17" s="2182"/>
      <c r="AJ17" s="2182"/>
      <c r="AL17" s="2182"/>
      <c r="AN17" s="2182"/>
      <c r="AP17" s="2182"/>
      <c r="AR17" s="2182"/>
      <c r="AT17" s="2182"/>
      <c r="AV17" s="2182"/>
      <c r="AX17" s="2182"/>
      <c r="AZ17" s="2182"/>
      <c r="BB17" s="2182"/>
      <c r="BD17" s="2182"/>
      <c r="BF17" s="2182"/>
      <c r="BH17" s="2182"/>
      <c r="BJ17" s="2182"/>
      <c r="BL17" s="2182"/>
      <c r="BN17" s="2182"/>
      <c r="BP17" s="2182"/>
      <c r="BQ17" s="2182"/>
      <c r="BR17" s="2182"/>
      <c r="BT17" s="2182"/>
      <c r="BV17" s="2182"/>
      <c r="BX17" s="2182"/>
      <c r="BZ17" s="2182"/>
      <c r="CB17" s="2182"/>
      <c r="CD17" s="2182"/>
      <c r="CF17" s="2182"/>
      <c r="CH17" s="2182"/>
      <c r="CJ17" s="2182"/>
    </row>
    <row r="18" spans="2:88" s="2067" customFormat="1" x14ac:dyDescent="0.3">
      <c r="B18" s="3450"/>
      <c r="H18" s="2182"/>
      <c r="J18" s="2182"/>
      <c r="L18" s="2182"/>
      <c r="N18" s="2182"/>
      <c r="P18" s="2182"/>
      <c r="R18" s="2182"/>
      <c r="T18" s="2182"/>
      <c r="V18" s="2182"/>
      <c r="X18" s="2182"/>
      <c r="Z18" s="2182"/>
      <c r="AB18" s="2182"/>
      <c r="AD18" s="2182"/>
      <c r="AF18" s="2182"/>
      <c r="AH18" s="2182"/>
      <c r="AJ18" s="2182"/>
      <c r="AL18" s="2182"/>
      <c r="AN18" s="2182"/>
      <c r="AP18" s="2182"/>
      <c r="AR18" s="2182"/>
      <c r="AT18" s="2182"/>
      <c r="AV18" s="2182"/>
      <c r="AX18" s="2182"/>
      <c r="AZ18" s="2182"/>
      <c r="BB18" s="2182"/>
      <c r="BD18" s="2182"/>
      <c r="BF18" s="2182"/>
      <c r="BH18" s="2182"/>
      <c r="BJ18" s="2182"/>
      <c r="BL18" s="2182"/>
      <c r="BN18" s="2182"/>
      <c r="BP18" s="2182"/>
      <c r="BQ18" s="2182"/>
      <c r="BR18" s="2182"/>
      <c r="BT18" s="2182"/>
      <c r="BV18" s="2182"/>
      <c r="BX18" s="2182"/>
      <c r="BZ18" s="2182"/>
      <c r="CB18" s="2182"/>
      <c r="CD18" s="2182"/>
      <c r="CF18" s="2182"/>
      <c r="CH18" s="2182"/>
      <c r="CJ18" s="2182"/>
    </row>
    <row r="19" spans="2:88" s="2067" customFormat="1" x14ac:dyDescent="0.3">
      <c r="B19" s="3450"/>
      <c r="F19" s="475"/>
      <c r="G19" s="475"/>
      <c r="H19" s="475"/>
      <c r="I19" s="475"/>
      <c r="J19" s="475"/>
      <c r="K19" s="475"/>
      <c r="L19" s="2182"/>
      <c r="N19" s="2182"/>
      <c r="P19" s="2182"/>
    </row>
    <row r="20" spans="2:88" s="2067" customFormat="1" x14ac:dyDescent="0.3">
      <c r="F20" s="2182"/>
      <c r="H20" s="2182"/>
      <c r="J20" s="2182"/>
      <c r="L20" s="2182"/>
      <c r="N20" s="2182"/>
      <c r="P20" s="2182"/>
    </row>
    <row r="21" spans="2:88" s="597" customFormat="1" x14ac:dyDescent="0.3">
      <c r="B21" s="3485"/>
      <c r="C21" s="3768" t="s">
        <v>1653</v>
      </c>
      <c r="D21" s="3780" t="s">
        <v>3359</v>
      </c>
      <c r="E21" s="3746" t="s">
        <v>2479</v>
      </c>
      <c r="F21" s="3747"/>
      <c r="G21" s="3746" t="s">
        <v>2480</v>
      </c>
      <c r="H21" s="3747"/>
      <c r="I21" s="3746" t="s">
        <v>2481</v>
      </c>
      <c r="J21" s="3747"/>
      <c r="K21" s="3746" t="s">
        <v>2482</v>
      </c>
      <c r="L21" s="3747"/>
      <c r="M21" s="3746" t="s">
        <v>2483</v>
      </c>
      <c r="N21" s="3747"/>
      <c r="O21" s="3746" t="s">
        <v>3326</v>
      </c>
      <c r="P21" s="3747"/>
      <c r="Q21" s="2067"/>
      <c r="R21" s="2067"/>
    </row>
    <row r="22" spans="2:88" s="597" customFormat="1" ht="39" customHeight="1" x14ac:dyDescent="0.3">
      <c r="B22" s="3485"/>
      <c r="C22" s="3769"/>
      <c r="D22" s="3741"/>
      <c r="E22" s="3744" t="s">
        <v>1024</v>
      </c>
      <c r="F22" s="3745"/>
      <c r="G22" s="3744" t="s">
        <v>1030</v>
      </c>
      <c r="H22" s="3745"/>
      <c r="I22" s="3744" t="s">
        <v>1026</v>
      </c>
      <c r="J22" s="3745"/>
      <c r="K22" s="3744" t="s">
        <v>1698</v>
      </c>
      <c r="L22" s="3745"/>
      <c r="M22" s="3744" t="s">
        <v>1028</v>
      </c>
      <c r="N22" s="3745"/>
      <c r="O22" s="3744" t="s">
        <v>1035</v>
      </c>
      <c r="P22" s="3745"/>
      <c r="Q22" s="2067"/>
      <c r="R22" s="2067"/>
    </row>
    <row r="23" spans="2:88" s="2067" customFormat="1" x14ac:dyDescent="0.3">
      <c r="B23" s="3450"/>
      <c r="C23" s="2763" t="s">
        <v>1706</v>
      </c>
      <c r="D23" s="540">
        <v>1300962.3601404994</v>
      </c>
      <c r="E23" s="2186">
        <v>3</v>
      </c>
      <c r="F23" s="2198">
        <v>3902887.080421498</v>
      </c>
      <c r="G23" s="2186">
        <v>3</v>
      </c>
      <c r="H23" s="2198">
        <v>3902887.080421498</v>
      </c>
      <c r="I23" s="2186">
        <v>3</v>
      </c>
      <c r="J23" s="2198">
        <v>3902887.080421498</v>
      </c>
      <c r="K23" s="2186">
        <v>3</v>
      </c>
      <c r="L23" s="2198">
        <v>3902887.080421498</v>
      </c>
      <c r="M23" s="2186">
        <v>3</v>
      </c>
      <c r="N23" s="2198">
        <v>3902887.080421498</v>
      </c>
      <c r="O23" s="2186">
        <v>3</v>
      </c>
      <c r="P23" s="2198">
        <v>3902887.080421498</v>
      </c>
    </row>
    <row r="24" spans="2:88" s="2067" customFormat="1" x14ac:dyDescent="0.3">
      <c r="B24" s="3450"/>
      <c r="C24" s="2763" t="s">
        <v>1657</v>
      </c>
      <c r="D24" s="540">
        <v>5961988.9495488536</v>
      </c>
      <c r="E24" s="2186">
        <v>1</v>
      </c>
      <c r="F24" s="2198">
        <v>5961988.9495488536</v>
      </c>
      <c r="G24" s="2186">
        <v>1</v>
      </c>
      <c r="H24" s="2198">
        <v>5961988.9495488536</v>
      </c>
      <c r="I24" s="2186">
        <v>1</v>
      </c>
      <c r="J24" s="2198">
        <v>5961988.9495488536</v>
      </c>
      <c r="K24" s="2186">
        <v>1</v>
      </c>
      <c r="L24" s="2198">
        <v>5961988.9495488536</v>
      </c>
      <c r="M24" s="2186">
        <v>1</v>
      </c>
      <c r="N24" s="2198">
        <v>5961988.9495488536</v>
      </c>
      <c r="O24" s="2186">
        <v>0</v>
      </c>
      <c r="P24" s="2198">
        <v>0</v>
      </c>
    </row>
    <row r="25" spans="2:88" s="2067" customFormat="1" x14ac:dyDescent="0.3">
      <c r="B25" s="3450"/>
      <c r="C25" s="2763" t="s">
        <v>1707</v>
      </c>
      <c r="D25" s="540">
        <v>7228938.5361791383</v>
      </c>
      <c r="E25" s="2186">
        <v>1</v>
      </c>
      <c r="F25" s="2198">
        <v>7228938.5361791383</v>
      </c>
      <c r="G25" s="2186">
        <v>2</v>
      </c>
      <c r="H25" s="2198">
        <v>14457877.072358277</v>
      </c>
      <c r="I25" s="2186">
        <v>2</v>
      </c>
      <c r="J25" s="2198">
        <v>14457877.072358277</v>
      </c>
      <c r="K25" s="2186">
        <v>3</v>
      </c>
      <c r="L25" s="2198">
        <v>21686815.608537413</v>
      </c>
      <c r="M25" s="2186">
        <v>4</v>
      </c>
      <c r="N25" s="2198">
        <v>28915754.144716553</v>
      </c>
      <c r="O25" s="2186">
        <v>0</v>
      </c>
      <c r="P25" s="2198">
        <v>0</v>
      </c>
    </row>
    <row r="26" spans="2:88" s="2067" customFormat="1" x14ac:dyDescent="0.3">
      <c r="B26" s="3450"/>
      <c r="C26" s="2763" t="s">
        <v>1708</v>
      </c>
      <c r="D26" s="540">
        <v>8088058.5574500319</v>
      </c>
      <c r="E26" s="2186">
        <v>1</v>
      </c>
      <c r="F26" s="2198">
        <v>8088058.5574500319</v>
      </c>
      <c r="G26" s="2186">
        <v>1</v>
      </c>
      <c r="H26" s="2198">
        <v>8088058.5574500319</v>
      </c>
      <c r="I26" s="2186">
        <v>1</v>
      </c>
      <c r="J26" s="2198">
        <v>8088058.5574500319</v>
      </c>
      <c r="K26" s="2186">
        <v>1</v>
      </c>
      <c r="L26" s="2198">
        <v>8088058.5574500319</v>
      </c>
      <c r="M26" s="2186">
        <v>1</v>
      </c>
      <c r="N26" s="2198">
        <v>8088058.5574500319</v>
      </c>
      <c r="O26" s="2186">
        <v>0</v>
      </c>
      <c r="P26" s="2198">
        <v>0</v>
      </c>
    </row>
    <row r="27" spans="2:88" s="2067" customFormat="1" x14ac:dyDescent="0.3">
      <c r="B27" s="3450"/>
      <c r="C27" s="2763" t="s">
        <v>1658</v>
      </c>
      <c r="D27" s="540">
        <v>1609168.5486941102</v>
      </c>
      <c r="E27" s="2186">
        <v>3</v>
      </c>
      <c r="F27" s="2198">
        <v>4827505.6460823305</v>
      </c>
      <c r="G27" s="2186">
        <v>3</v>
      </c>
      <c r="H27" s="2198">
        <v>4827505.6460823305</v>
      </c>
      <c r="I27" s="2186">
        <v>3</v>
      </c>
      <c r="J27" s="2198">
        <v>4827505.6460823305</v>
      </c>
      <c r="K27" s="2186">
        <v>3</v>
      </c>
      <c r="L27" s="2198">
        <v>4827505.6460823305</v>
      </c>
      <c r="M27" s="2186">
        <v>3</v>
      </c>
      <c r="N27" s="2198">
        <v>4827505.6460823305</v>
      </c>
      <c r="O27" s="2186">
        <v>0</v>
      </c>
      <c r="P27" s="2198">
        <v>0</v>
      </c>
    </row>
    <row r="28" spans="2:88" s="2067" customFormat="1" x14ac:dyDescent="0.3">
      <c r="B28" s="3450"/>
      <c r="C28" s="2763" t="s">
        <v>1659</v>
      </c>
      <c r="D28" s="540">
        <v>1609168.5486941102</v>
      </c>
      <c r="E28" s="2186">
        <v>0</v>
      </c>
      <c r="F28" s="2198">
        <v>0</v>
      </c>
      <c r="G28" s="2186">
        <v>0</v>
      </c>
      <c r="H28" s="2198">
        <v>0</v>
      </c>
      <c r="I28" s="2186">
        <v>0</v>
      </c>
      <c r="J28" s="2198">
        <v>0</v>
      </c>
      <c r="K28" s="2186">
        <v>0</v>
      </c>
      <c r="L28" s="2198">
        <v>0</v>
      </c>
      <c r="M28" s="2186">
        <v>0</v>
      </c>
      <c r="N28" s="2198">
        <v>0</v>
      </c>
      <c r="O28" s="2186">
        <v>0</v>
      </c>
      <c r="P28" s="2198">
        <v>0</v>
      </c>
    </row>
    <row r="29" spans="2:88" s="2067" customFormat="1" x14ac:dyDescent="0.3">
      <c r="B29" s="3450"/>
      <c r="C29" s="2763" t="s">
        <v>1661</v>
      </c>
      <c r="D29" s="540">
        <v>663008.71060280909</v>
      </c>
      <c r="E29" s="2186">
        <v>0</v>
      </c>
      <c r="F29" s="2198">
        <v>0</v>
      </c>
      <c r="G29" s="2186">
        <v>3</v>
      </c>
      <c r="H29" s="2198">
        <v>1989026.1318084272</v>
      </c>
      <c r="I29" s="2186">
        <v>0</v>
      </c>
      <c r="J29" s="2198">
        <v>0</v>
      </c>
      <c r="K29" s="2186">
        <v>3</v>
      </c>
      <c r="L29" s="2198">
        <v>1989026.1318084272</v>
      </c>
      <c r="M29" s="2186">
        <v>3</v>
      </c>
      <c r="N29" s="2198">
        <v>1989026.1318084272</v>
      </c>
      <c r="O29" s="2186">
        <v>0</v>
      </c>
      <c r="P29" s="2198">
        <v>0</v>
      </c>
    </row>
    <row r="30" spans="2:88" s="2067" customFormat="1" x14ac:dyDescent="0.3">
      <c r="B30" s="3450"/>
      <c r="C30" s="2763" t="s">
        <v>2071</v>
      </c>
      <c r="D30" s="540">
        <v>5961988.9495488536</v>
      </c>
      <c r="E30" s="2186">
        <v>0</v>
      </c>
      <c r="F30" s="2198">
        <v>0</v>
      </c>
      <c r="G30" s="2186">
        <v>0</v>
      </c>
      <c r="H30" s="2198">
        <v>0</v>
      </c>
      <c r="I30" s="2186">
        <v>0</v>
      </c>
      <c r="J30" s="2198">
        <v>0</v>
      </c>
      <c r="K30" s="2186">
        <v>0</v>
      </c>
      <c r="L30" s="2198">
        <v>0</v>
      </c>
      <c r="M30" s="2186">
        <v>0</v>
      </c>
      <c r="N30" s="2198">
        <v>0</v>
      </c>
      <c r="O30" s="2186">
        <v>0</v>
      </c>
      <c r="P30" s="2198">
        <v>0</v>
      </c>
    </row>
    <row r="31" spans="2:88" s="2067" customFormat="1" x14ac:dyDescent="0.3">
      <c r="B31" s="3450"/>
      <c r="C31" s="2763" t="s">
        <v>2072</v>
      </c>
      <c r="D31" s="540">
        <v>7228938.5361791383</v>
      </c>
      <c r="E31" s="2186">
        <v>0</v>
      </c>
      <c r="F31" s="2198">
        <v>0</v>
      </c>
      <c r="G31" s="2186">
        <v>0</v>
      </c>
      <c r="H31" s="2198">
        <v>0</v>
      </c>
      <c r="I31" s="2186">
        <v>0</v>
      </c>
      <c r="J31" s="2198">
        <v>0</v>
      </c>
      <c r="K31" s="2186">
        <v>0</v>
      </c>
      <c r="L31" s="2198">
        <v>0</v>
      </c>
      <c r="M31" s="2186">
        <v>0</v>
      </c>
      <c r="N31" s="2198">
        <v>0</v>
      </c>
      <c r="O31" s="2186">
        <v>0</v>
      </c>
      <c r="P31" s="2198">
        <v>0</v>
      </c>
    </row>
    <row r="32" spans="2:88" s="2067" customFormat="1" x14ac:dyDescent="0.3">
      <c r="B32" s="3450"/>
      <c r="C32" s="2763" t="s">
        <v>2073</v>
      </c>
      <c r="D32" s="540">
        <v>1609168.5486941102</v>
      </c>
      <c r="E32" s="2186">
        <v>0</v>
      </c>
      <c r="F32" s="2198">
        <v>0</v>
      </c>
      <c r="G32" s="2186">
        <v>0</v>
      </c>
      <c r="H32" s="2198">
        <v>0</v>
      </c>
      <c r="I32" s="2186">
        <v>0</v>
      </c>
      <c r="J32" s="2198">
        <v>0</v>
      </c>
      <c r="K32" s="2186">
        <v>0</v>
      </c>
      <c r="L32" s="2198">
        <v>0</v>
      </c>
      <c r="M32" s="2186">
        <v>0</v>
      </c>
      <c r="N32" s="2198">
        <v>0</v>
      </c>
      <c r="O32" s="2186">
        <v>0</v>
      </c>
      <c r="P32" s="2198">
        <v>0</v>
      </c>
    </row>
    <row r="33" spans="2:18" s="2067" customFormat="1" x14ac:dyDescent="0.3">
      <c r="B33" s="3450"/>
      <c r="C33" s="2763" t="s">
        <v>2074</v>
      </c>
      <c r="D33" s="540">
        <v>1609168.5486941102</v>
      </c>
      <c r="E33" s="2186">
        <v>0</v>
      </c>
      <c r="F33" s="2198">
        <v>0</v>
      </c>
      <c r="G33" s="2186">
        <v>0</v>
      </c>
      <c r="H33" s="2198">
        <v>0</v>
      </c>
      <c r="I33" s="2186">
        <v>0</v>
      </c>
      <c r="J33" s="2198">
        <v>0</v>
      </c>
      <c r="K33" s="2186">
        <v>0</v>
      </c>
      <c r="L33" s="2198">
        <v>0</v>
      </c>
      <c r="M33" s="2186">
        <v>0</v>
      </c>
      <c r="N33" s="2198">
        <v>0</v>
      </c>
      <c r="O33" s="2186">
        <v>0</v>
      </c>
      <c r="P33" s="2198">
        <v>0</v>
      </c>
    </row>
    <row r="34" spans="2:18" s="2067" customFormat="1" x14ac:dyDescent="0.3">
      <c r="B34" s="3450"/>
      <c r="C34" s="2763" t="s">
        <v>2174</v>
      </c>
      <c r="D34" s="540">
        <v>32823929.57572484</v>
      </c>
      <c r="E34" s="2186">
        <v>0</v>
      </c>
      <c r="F34" s="2198">
        <v>0</v>
      </c>
      <c r="G34" s="2186">
        <v>0</v>
      </c>
      <c r="H34" s="2198">
        <v>0</v>
      </c>
      <c r="I34" s="2186">
        <v>0</v>
      </c>
      <c r="J34" s="2198">
        <v>0</v>
      </c>
      <c r="K34" s="2186">
        <v>0</v>
      </c>
      <c r="L34" s="2198">
        <v>0</v>
      </c>
      <c r="M34" s="2186">
        <v>0</v>
      </c>
      <c r="N34" s="2198">
        <v>0</v>
      </c>
      <c r="O34" s="2186">
        <v>1</v>
      </c>
      <c r="P34" s="2198">
        <v>32823929.57572484</v>
      </c>
    </row>
    <row r="35" spans="2:18" s="2067" customFormat="1" x14ac:dyDescent="0.3">
      <c r="B35" s="3450"/>
      <c r="C35" s="2763" t="s">
        <v>2175</v>
      </c>
      <c r="D35" s="540">
        <v>32823929.57572484</v>
      </c>
      <c r="E35" s="2186">
        <v>0</v>
      </c>
      <c r="F35" s="2198">
        <v>0</v>
      </c>
      <c r="G35" s="2186">
        <v>0</v>
      </c>
      <c r="H35" s="2198">
        <v>0</v>
      </c>
      <c r="I35" s="2186">
        <v>0</v>
      </c>
      <c r="J35" s="2198">
        <v>0</v>
      </c>
      <c r="K35" s="2186">
        <v>0</v>
      </c>
      <c r="L35" s="2198">
        <v>0</v>
      </c>
      <c r="M35" s="2186">
        <v>0</v>
      </c>
      <c r="N35" s="2198">
        <v>0</v>
      </c>
      <c r="O35" s="2186">
        <v>0</v>
      </c>
      <c r="P35" s="2198">
        <v>0</v>
      </c>
    </row>
    <row r="36" spans="2:18" s="2067" customFormat="1" x14ac:dyDescent="0.3">
      <c r="B36" s="3450"/>
      <c r="C36" s="2763" t="s">
        <v>2176</v>
      </c>
      <c r="D36" s="540">
        <v>32823929.57572484</v>
      </c>
      <c r="E36" s="2186">
        <v>0</v>
      </c>
      <c r="F36" s="2198">
        <v>0</v>
      </c>
      <c r="G36" s="2186">
        <v>0</v>
      </c>
      <c r="H36" s="2198">
        <v>0</v>
      </c>
      <c r="I36" s="2186">
        <v>0</v>
      </c>
      <c r="J36" s="2198">
        <v>0</v>
      </c>
      <c r="K36" s="2186">
        <v>0</v>
      </c>
      <c r="L36" s="2198">
        <v>0</v>
      </c>
      <c r="M36" s="2186">
        <v>0</v>
      </c>
      <c r="N36" s="2198">
        <v>0</v>
      </c>
      <c r="O36" s="2186">
        <v>0</v>
      </c>
      <c r="P36" s="2198">
        <v>0</v>
      </c>
    </row>
    <row r="37" spans="2:18" s="2067" customFormat="1" x14ac:dyDescent="0.3">
      <c r="B37" s="3450"/>
      <c r="C37" s="2763" t="s">
        <v>2177</v>
      </c>
      <c r="D37" s="540">
        <v>32823929.57572484</v>
      </c>
      <c r="E37" s="2186">
        <v>0</v>
      </c>
      <c r="F37" s="2198">
        <v>0</v>
      </c>
      <c r="G37" s="2186">
        <v>0</v>
      </c>
      <c r="H37" s="2198">
        <v>0</v>
      </c>
      <c r="I37" s="2186">
        <v>0</v>
      </c>
      <c r="J37" s="2198">
        <v>0</v>
      </c>
      <c r="K37" s="2186">
        <v>0</v>
      </c>
      <c r="L37" s="2198">
        <v>0</v>
      </c>
      <c r="M37" s="2186">
        <v>0</v>
      </c>
      <c r="N37" s="2198">
        <v>0</v>
      </c>
      <c r="O37" s="2186">
        <v>0</v>
      </c>
      <c r="P37" s="2198">
        <v>0</v>
      </c>
    </row>
    <row r="38" spans="2:18" s="2067" customFormat="1" x14ac:dyDescent="0.3">
      <c r="B38" s="3450"/>
      <c r="C38" s="2763" t="s">
        <v>1660</v>
      </c>
      <c r="D38" s="540">
        <v>5560492.2973286975</v>
      </c>
      <c r="E38" s="2186">
        <v>0</v>
      </c>
      <c r="F38" s="2198">
        <v>0</v>
      </c>
      <c r="G38" s="2186">
        <v>0</v>
      </c>
      <c r="H38" s="2198">
        <v>0</v>
      </c>
      <c r="I38" s="2186">
        <v>0</v>
      </c>
      <c r="J38" s="2198">
        <v>0</v>
      </c>
      <c r="K38" s="2186">
        <v>0</v>
      </c>
      <c r="L38" s="2198">
        <v>0</v>
      </c>
      <c r="M38" s="2186">
        <v>0</v>
      </c>
      <c r="N38" s="2198">
        <v>0</v>
      </c>
      <c r="O38" s="2186">
        <v>1</v>
      </c>
      <c r="P38" s="2198">
        <v>5560492.2973286975</v>
      </c>
    </row>
    <row r="39" spans="2:18" s="2067" customFormat="1" x14ac:dyDescent="0.3">
      <c r="B39" s="3450"/>
      <c r="F39" s="2182"/>
      <c r="H39" s="2182"/>
      <c r="J39" s="2182"/>
      <c r="L39" s="2182"/>
      <c r="N39" s="2182"/>
      <c r="P39" s="2182"/>
    </row>
    <row r="40" spans="2:18" s="2067" customFormat="1" x14ac:dyDescent="0.3">
      <c r="B40" s="3450"/>
      <c r="F40" s="2182"/>
      <c r="H40" s="2182"/>
      <c r="J40" s="2182"/>
      <c r="L40" s="2182"/>
      <c r="N40" s="2182"/>
      <c r="P40" s="2182"/>
    </row>
    <row r="41" spans="2:18" s="2067" customFormat="1" x14ac:dyDescent="0.3">
      <c r="F41" s="2182"/>
      <c r="H41" s="2182"/>
      <c r="J41" s="2182"/>
      <c r="L41" s="2182"/>
      <c r="N41" s="2182"/>
      <c r="P41" s="2182"/>
    </row>
    <row r="42" spans="2:18" s="2194" customFormat="1" ht="38.25" x14ac:dyDescent="0.25">
      <c r="B42" s="3486"/>
      <c r="C42" s="2599" t="s">
        <v>1654</v>
      </c>
      <c r="D42" s="2070" t="s">
        <v>3359</v>
      </c>
      <c r="E42" s="3742" t="s">
        <v>2479</v>
      </c>
      <c r="F42" s="3743"/>
      <c r="G42" s="3742" t="s">
        <v>2480</v>
      </c>
      <c r="H42" s="3743"/>
      <c r="I42" s="3742" t="s">
        <v>2481</v>
      </c>
      <c r="J42" s="3743"/>
      <c r="K42" s="3742" t="s">
        <v>2482</v>
      </c>
      <c r="L42" s="3743"/>
      <c r="M42" s="3742" t="s">
        <v>2483</v>
      </c>
      <c r="N42" s="3743"/>
      <c r="O42" s="3742" t="s">
        <v>3326</v>
      </c>
      <c r="P42" s="3743"/>
      <c r="Q42" s="2693"/>
      <c r="R42" s="2693"/>
    </row>
    <row r="43" spans="2:18" s="2067" customFormat="1" x14ac:dyDescent="0.3">
      <c r="B43" s="3450"/>
      <c r="C43" s="2763" t="s">
        <v>136</v>
      </c>
      <c r="D43" s="540">
        <v>3878249.9533655387</v>
      </c>
      <c r="E43" s="2139">
        <v>0</v>
      </c>
      <c r="F43" s="2198">
        <v>0</v>
      </c>
      <c r="G43" s="2139">
        <v>5.5</v>
      </c>
      <c r="H43" s="2198">
        <v>21330374.743510462</v>
      </c>
      <c r="I43" s="2139">
        <v>4.5</v>
      </c>
      <c r="J43" s="2198">
        <v>17452124.790144924</v>
      </c>
      <c r="K43" s="2139">
        <v>10</v>
      </c>
      <c r="L43" s="2198">
        <v>38782499.53365539</v>
      </c>
      <c r="M43" s="2139">
        <v>5.5</v>
      </c>
      <c r="N43" s="2198">
        <v>21330374.743510462</v>
      </c>
      <c r="O43" s="2139">
        <v>1.25</v>
      </c>
      <c r="P43" s="2198">
        <v>4847812.4417069238</v>
      </c>
    </row>
    <row r="44" spans="2:18" s="2067" customFormat="1" x14ac:dyDescent="0.3">
      <c r="B44" s="3450"/>
      <c r="C44" s="2763" t="s">
        <v>1727</v>
      </c>
      <c r="D44" s="540">
        <v>5283093.4749253783</v>
      </c>
      <c r="E44" s="2767">
        <v>1</v>
      </c>
      <c r="F44" s="2198">
        <v>5283093.4749253783</v>
      </c>
      <c r="G44" s="2767">
        <v>1</v>
      </c>
      <c r="H44" s="2767">
        <v>5283093.4749253783</v>
      </c>
      <c r="I44" s="2767">
        <v>1</v>
      </c>
      <c r="J44" s="2198">
        <v>5283093.4749253783</v>
      </c>
      <c r="K44" s="2767">
        <v>1</v>
      </c>
      <c r="L44" s="2198">
        <v>5283093.4749253783</v>
      </c>
      <c r="M44" s="2767">
        <v>1</v>
      </c>
      <c r="N44" s="2198">
        <v>5283093.4749253783</v>
      </c>
      <c r="O44" s="2767">
        <v>1</v>
      </c>
      <c r="P44" s="2198">
        <v>5283093.4749253783</v>
      </c>
    </row>
    <row r="45" spans="2:18" s="2067" customFormat="1" x14ac:dyDescent="0.3">
      <c r="B45" s="3450"/>
      <c r="C45" s="2763" t="s">
        <v>1662</v>
      </c>
      <c r="D45" s="540">
        <v>5560492.2973286975</v>
      </c>
      <c r="E45" s="2186">
        <v>0</v>
      </c>
      <c r="F45" s="2198">
        <v>0</v>
      </c>
      <c r="G45" s="2186">
        <v>0</v>
      </c>
      <c r="H45" s="2198">
        <v>0</v>
      </c>
      <c r="I45" s="2186">
        <v>0</v>
      </c>
      <c r="J45" s="2198">
        <v>0</v>
      </c>
      <c r="K45" s="2186">
        <v>0</v>
      </c>
      <c r="L45" s="2198">
        <v>0</v>
      </c>
      <c r="M45" s="2186">
        <v>0</v>
      </c>
      <c r="N45" s="2198">
        <v>0</v>
      </c>
      <c r="O45" s="2186">
        <v>1</v>
      </c>
      <c r="P45" s="2198">
        <v>5560492.2973286975</v>
      </c>
    </row>
    <row r="46" spans="2:18" s="2067" customFormat="1" x14ac:dyDescent="0.3">
      <c r="B46" s="3450"/>
      <c r="F46" s="2182"/>
      <c r="H46" s="2182"/>
      <c r="J46" s="2182"/>
      <c r="L46" s="2182"/>
      <c r="N46" s="2182"/>
      <c r="P46" s="2182"/>
    </row>
    <row r="47" spans="2:18" s="2067" customFormat="1" x14ac:dyDescent="0.3">
      <c r="B47" s="3450"/>
      <c r="F47" s="2182"/>
      <c r="H47" s="2182"/>
      <c r="J47" s="2182"/>
      <c r="L47" s="2182"/>
      <c r="N47" s="2182"/>
      <c r="P47" s="2182"/>
    </row>
    <row r="48" spans="2:18" s="2067" customFormat="1" x14ac:dyDescent="0.3">
      <c r="J48" s="2732"/>
    </row>
    <row r="49" spans="2:102" s="2693" customFormat="1" ht="38.25" x14ac:dyDescent="0.25">
      <c r="C49" s="2599" t="s">
        <v>1728</v>
      </c>
      <c r="D49" s="2070" t="s">
        <v>3359</v>
      </c>
      <c r="E49" s="3742" t="s">
        <v>2479</v>
      </c>
      <c r="F49" s="3743"/>
      <c r="G49" s="3742" t="s">
        <v>2480</v>
      </c>
      <c r="H49" s="3743"/>
      <c r="I49" s="3742" t="s">
        <v>2481</v>
      </c>
      <c r="J49" s="3743"/>
      <c r="K49" s="3742" t="s">
        <v>2482</v>
      </c>
      <c r="L49" s="3743"/>
      <c r="M49" s="3742" t="s">
        <v>2483</v>
      </c>
      <c r="N49" s="3743"/>
      <c r="O49" s="3781" t="s">
        <v>3326</v>
      </c>
      <c r="P49" s="3782"/>
    </row>
    <row r="50" spans="2:102" s="2067" customFormat="1" x14ac:dyDescent="0.3">
      <c r="C50" s="2763" t="s">
        <v>341</v>
      </c>
      <c r="D50" s="540">
        <v>35339242.795282423</v>
      </c>
      <c r="E50" s="2179"/>
      <c r="F50" s="2179"/>
      <c r="G50" s="2179"/>
      <c r="H50" s="2179"/>
      <c r="I50" s="2179"/>
      <c r="J50" s="2179"/>
      <c r="K50" s="2179"/>
      <c r="L50" s="2179"/>
      <c r="M50" s="2179"/>
      <c r="N50" s="2179"/>
      <c r="O50" s="2179"/>
      <c r="P50" s="2179"/>
      <c r="T50" s="3302"/>
      <c r="U50" s="3302"/>
      <c r="V50" s="3302"/>
      <c r="W50" s="3302"/>
      <c r="X50" s="3302"/>
      <c r="Y50" s="3302"/>
      <c r="Z50" s="3302"/>
      <c r="AA50" s="3302"/>
      <c r="AC50" s="2182"/>
      <c r="AE50" s="2182"/>
      <c r="AG50" s="2182"/>
    </row>
    <row r="51" spans="2:102" s="2067" customFormat="1" x14ac:dyDescent="0.3">
      <c r="C51" s="2763" t="s">
        <v>1737</v>
      </c>
      <c r="D51" s="540">
        <v>11757639.632942697</v>
      </c>
      <c r="E51" s="2179"/>
      <c r="F51" s="2179"/>
      <c r="G51" s="2179"/>
      <c r="H51" s="2179"/>
      <c r="I51" s="2179"/>
      <c r="J51" s="2179"/>
      <c r="K51" s="2179"/>
      <c r="L51" s="2179"/>
      <c r="M51" s="2179"/>
      <c r="N51" s="2179"/>
      <c r="O51" s="2179"/>
      <c r="P51" s="2179"/>
      <c r="AC51" s="2182"/>
      <c r="AE51" s="2182"/>
      <c r="AG51" s="2182"/>
    </row>
    <row r="52" spans="2:102" s="2067" customFormat="1" x14ac:dyDescent="0.3">
      <c r="C52" s="2763" t="s">
        <v>330</v>
      </c>
      <c r="D52" s="540">
        <v>10095739.75797803</v>
      </c>
      <c r="E52" s="2179"/>
      <c r="F52" s="2179"/>
      <c r="G52" s="2179"/>
      <c r="H52" s="2179"/>
      <c r="I52" s="2179"/>
      <c r="J52" s="2179"/>
      <c r="K52" s="2179"/>
      <c r="L52" s="2179"/>
      <c r="M52" s="2179"/>
      <c r="N52" s="2179"/>
      <c r="O52" s="2179"/>
      <c r="P52" s="2179"/>
      <c r="AC52" s="2182"/>
      <c r="AE52" s="2182"/>
      <c r="AG52" s="2182"/>
    </row>
    <row r="53" spans="2:102" s="2067" customFormat="1" x14ac:dyDescent="0.3">
      <c r="C53" s="2763" t="s">
        <v>2658</v>
      </c>
      <c r="D53" s="540">
        <v>6890346.0078356713</v>
      </c>
      <c r="E53" s="2179"/>
      <c r="F53" s="2179"/>
      <c r="G53" s="2179"/>
      <c r="H53" s="2179"/>
      <c r="I53" s="2179"/>
      <c r="J53" s="2179"/>
      <c r="K53" s="2179"/>
      <c r="L53" s="2179"/>
      <c r="M53" s="2179"/>
      <c r="N53" s="2179"/>
      <c r="O53" s="2179"/>
      <c r="P53" s="2179"/>
      <c r="T53" s="3302"/>
      <c r="U53" s="3302"/>
      <c r="V53" s="3302"/>
      <c r="W53" s="3302"/>
      <c r="X53" s="3302"/>
      <c r="Y53" s="3302"/>
      <c r="Z53" s="3302"/>
      <c r="AA53" s="3302"/>
      <c r="AC53" s="2182"/>
      <c r="AE53" s="2182"/>
      <c r="AG53" s="2182"/>
    </row>
    <row r="55" spans="2:102" s="2067" customFormat="1" x14ac:dyDescent="0.3">
      <c r="B55" s="3450"/>
      <c r="F55" s="2182"/>
      <c r="H55" s="2182"/>
      <c r="J55" s="2182"/>
      <c r="L55" s="2182"/>
      <c r="N55" s="2182"/>
      <c r="P55" s="2182"/>
    </row>
    <row r="56" spans="2:102" s="2067" customFormat="1" x14ac:dyDescent="0.3">
      <c r="B56" s="3450"/>
      <c r="F56" s="2182"/>
      <c r="H56" s="2182"/>
      <c r="J56" s="2182"/>
      <c r="L56" s="2182"/>
      <c r="N56" s="2182"/>
      <c r="P56" s="2182"/>
    </row>
    <row r="57" spans="2:102" s="2067" customFormat="1" x14ac:dyDescent="0.3">
      <c r="B57" s="3450"/>
      <c r="C57" s="2050" t="s">
        <v>977</v>
      </c>
      <c r="D57" s="2051"/>
      <c r="E57" s="2051"/>
      <c r="F57" s="2769">
        <v>35292472.244607233</v>
      </c>
      <c r="G57" s="2051"/>
      <c r="H57" s="2769">
        <v>65840811.656105265</v>
      </c>
      <c r="I57" s="2051"/>
      <c r="J57" s="2769">
        <v>59973535.570931293</v>
      </c>
      <c r="K57" s="2051"/>
      <c r="L57" s="2769">
        <v>90521874.982429326</v>
      </c>
      <c r="M57" s="2051"/>
      <c r="N57" s="2769">
        <v>80298688.728463545</v>
      </c>
      <c r="O57" s="2051"/>
      <c r="P57" s="2769">
        <v>57978707.167436033</v>
      </c>
    </row>
    <row r="58" spans="2:102" s="2067" customFormat="1" x14ac:dyDescent="0.3">
      <c r="B58" s="3450"/>
      <c r="F58" s="2182"/>
      <c r="H58" s="2182"/>
      <c r="J58" s="2182"/>
      <c r="L58" s="2182"/>
      <c r="N58" s="2182"/>
      <c r="P58" s="2182"/>
    </row>
    <row r="59" spans="2:102" s="2067" customFormat="1" x14ac:dyDescent="0.3">
      <c r="B59" s="3450"/>
      <c r="H59" s="2182"/>
      <c r="J59" s="2182"/>
      <c r="L59" s="2182"/>
      <c r="N59" s="2182"/>
      <c r="P59" s="2182"/>
      <c r="R59" s="2182"/>
      <c r="T59" s="2182"/>
      <c r="V59" s="2182"/>
      <c r="X59" s="2182"/>
      <c r="Z59" s="2182"/>
      <c r="AB59" s="2182"/>
      <c r="AD59" s="2182"/>
      <c r="AF59" s="2182"/>
      <c r="AH59" s="2182"/>
      <c r="AJ59" s="2182"/>
      <c r="AL59" s="2182"/>
      <c r="AN59" s="2182"/>
      <c r="AP59" s="2182"/>
      <c r="AR59" s="2182"/>
      <c r="AT59" s="2182"/>
      <c r="AV59" s="2182"/>
      <c r="AX59" s="2182"/>
      <c r="AZ59" s="2182"/>
      <c r="BB59" s="2182"/>
      <c r="BD59" s="2182"/>
      <c r="BF59" s="2182"/>
      <c r="BH59" s="2182"/>
      <c r="BJ59" s="2182"/>
      <c r="BL59" s="2182"/>
      <c r="BN59" s="2182"/>
      <c r="BO59" s="2182"/>
      <c r="BP59" s="2182"/>
      <c r="BR59" s="2182"/>
      <c r="BT59" s="2182"/>
      <c r="BV59" s="2182"/>
      <c r="BX59" s="2182"/>
      <c r="BZ59" s="2182"/>
      <c r="CB59" s="2182"/>
      <c r="CD59" s="2182"/>
      <c r="CF59" s="2182"/>
      <c r="CH59" s="2182"/>
      <c r="CX59" s="2067">
        <v>0.95</v>
      </c>
    </row>
    <row r="60" spans="2:102" s="597" customFormat="1" ht="12.75" x14ac:dyDescent="0.2">
      <c r="B60" s="3485"/>
      <c r="H60" s="2844"/>
      <c r="J60" s="2844"/>
      <c r="L60" s="2844"/>
      <c r="N60" s="2844"/>
      <c r="P60" s="2844"/>
      <c r="R60" s="2844"/>
      <c r="T60" s="2844"/>
      <c r="V60" s="2844"/>
      <c r="X60" s="2844"/>
      <c r="Z60" s="2844"/>
      <c r="AB60" s="2844"/>
      <c r="AD60" s="2844"/>
      <c r="AF60" s="2844"/>
      <c r="AH60" s="2844"/>
      <c r="AJ60" s="2844"/>
      <c r="AL60" s="2844"/>
      <c r="AN60" s="2844"/>
      <c r="AP60" s="2844"/>
      <c r="AR60" s="2844"/>
      <c r="AT60" s="2844"/>
      <c r="AV60" s="2844"/>
      <c r="AX60" s="2844"/>
      <c r="AZ60" s="2844"/>
      <c r="BB60" s="2844"/>
      <c r="BD60" s="2844"/>
      <c r="BF60" s="2844"/>
      <c r="BH60" s="2844"/>
      <c r="BJ60" s="2844"/>
      <c r="BL60" s="2844"/>
      <c r="BN60" s="2844"/>
      <c r="BP60" s="2844"/>
      <c r="BQ60" s="2844"/>
      <c r="BR60" s="2844"/>
      <c r="BT60" s="2844"/>
      <c r="BV60" s="2844"/>
      <c r="BX60" s="2844"/>
      <c r="BZ60" s="2844"/>
      <c r="CB60" s="2844"/>
      <c r="CD60" s="2844"/>
      <c r="CF60" s="2844"/>
      <c r="CH60" s="2844"/>
      <c r="CJ60" s="2844"/>
    </row>
    <row r="61" spans="2:102" s="2067" customFormat="1" x14ac:dyDescent="0.3">
      <c r="B61" s="3450"/>
      <c r="H61" s="2182"/>
      <c r="J61" s="2182"/>
      <c r="L61" s="2182"/>
      <c r="N61" s="2182"/>
      <c r="P61" s="2182"/>
      <c r="R61" s="2182"/>
      <c r="T61" s="2182"/>
      <c r="V61" s="2182"/>
      <c r="X61" s="2182"/>
      <c r="Z61" s="2182"/>
      <c r="AB61" s="2182"/>
      <c r="AD61" s="2182"/>
      <c r="AF61" s="2182"/>
      <c r="AH61" s="2182"/>
      <c r="AJ61" s="2182"/>
      <c r="AL61" s="2182"/>
      <c r="AN61" s="2182"/>
      <c r="AP61" s="2182"/>
      <c r="AR61" s="2182"/>
      <c r="AT61" s="2182"/>
      <c r="AV61" s="2182"/>
      <c r="AX61" s="2182"/>
      <c r="AZ61" s="2182"/>
      <c r="BB61" s="2182"/>
      <c r="BD61" s="2182"/>
      <c r="BF61" s="2182"/>
      <c r="BH61" s="2182"/>
      <c r="BJ61" s="2182"/>
      <c r="BL61" s="2182"/>
      <c r="BN61" s="2182"/>
      <c r="BP61" s="2182"/>
      <c r="BQ61" s="2182"/>
      <c r="BR61" s="2182"/>
      <c r="BT61" s="2182"/>
      <c r="BV61" s="2182"/>
      <c r="BX61" s="2182"/>
      <c r="BZ61" s="2182"/>
      <c r="CB61" s="2182"/>
      <c r="CD61" s="2182"/>
      <c r="CF61" s="2182"/>
      <c r="CH61" s="2182"/>
      <c r="CJ61" s="2182"/>
    </row>
    <row r="63" spans="2:102" s="2849" customFormat="1" ht="25.5" x14ac:dyDescent="0.25">
      <c r="B63" s="2599" t="s">
        <v>938</v>
      </c>
      <c r="C63" s="2599" t="s">
        <v>776</v>
      </c>
      <c r="D63" s="2599" t="s">
        <v>925</v>
      </c>
      <c r="E63" s="2070" t="s">
        <v>4338</v>
      </c>
      <c r="F63" s="2599" t="s">
        <v>976</v>
      </c>
      <c r="G63" s="2070" t="s">
        <v>3363</v>
      </c>
    </row>
    <row r="64" spans="2:102" x14ac:dyDescent="0.3">
      <c r="B64" s="2150">
        <v>1</v>
      </c>
      <c r="C64" s="2179" t="s">
        <v>1657</v>
      </c>
      <c r="D64" s="2512">
        <v>2358141.2237299965</v>
      </c>
      <c r="E64" s="2512">
        <v>0</v>
      </c>
      <c r="F64" s="2512">
        <v>3603847.7258188576</v>
      </c>
      <c r="G64" s="2512">
        <v>5961988.9495488536</v>
      </c>
      <c r="K64" s="3487"/>
      <c r="L64" s="3487"/>
      <c r="M64" s="3487"/>
      <c r="N64" s="3487"/>
    </row>
    <row r="65" spans="2:14" x14ac:dyDescent="0.3">
      <c r="B65" s="2150">
        <v>2</v>
      </c>
      <c r="C65" s="2179" t="s">
        <v>1707</v>
      </c>
      <c r="D65" s="2512">
        <v>2683450.4667674638</v>
      </c>
      <c r="E65" s="2512">
        <v>0</v>
      </c>
      <c r="F65" s="2512">
        <v>4545488.0694116745</v>
      </c>
      <c r="G65" s="2512">
        <v>7228938.5361791383</v>
      </c>
      <c r="K65" s="3487"/>
      <c r="L65" s="3487"/>
      <c r="M65" s="3487"/>
      <c r="N65" s="3487"/>
    </row>
    <row r="66" spans="2:14" x14ac:dyDescent="0.3">
      <c r="B66" s="2150">
        <v>3</v>
      </c>
      <c r="C66" s="2179" t="s">
        <v>1708</v>
      </c>
      <c r="D66" s="2512">
        <v>2887178.8623595298</v>
      </c>
      <c r="E66" s="2512">
        <v>0</v>
      </c>
      <c r="F66" s="2512">
        <v>5200879.6950905025</v>
      </c>
      <c r="G66" s="2512">
        <v>8088058.5574500319</v>
      </c>
      <c r="K66" s="3487"/>
      <c r="L66" s="3487"/>
      <c r="M66" s="3487"/>
      <c r="N66" s="3487"/>
    </row>
    <row r="67" spans="2:14" x14ac:dyDescent="0.3">
      <c r="B67" s="2150">
        <v>4</v>
      </c>
      <c r="C67" s="2179" t="s">
        <v>1658</v>
      </c>
      <c r="D67" s="2512">
        <v>786047.07457666553</v>
      </c>
      <c r="E67" s="2512">
        <v>0</v>
      </c>
      <c r="F67" s="2512">
        <v>823121.47411744448</v>
      </c>
      <c r="G67" s="2512">
        <v>1609168.5486941102</v>
      </c>
      <c r="K67" s="3487"/>
      <c r="L67" s="3487"/>
      <c r="M67" s="3487"/>
      <c r="N67" s="3487"/>
    </row>
    <row r="68" spans="2:14" x14ac:dyDescent="0.3">
      <c r="B68" s="2150">
        <v>5</v>
      </c>
      <c r="C68" s="2179" t="s">
        <v>1659</v>
      </c>
      <c r="D68" s="2512">
        <v>786047.07457666553</v>
      </c>
      <c r="E68" s="2512">
        <v>0</v>
      </c>
      <c r="F68" s="2512">
        <v>823121.47411744448</v>
      </c>
      <c r="G68" s="2512">
        <v>1609168.5486941102</v>
      </c>
      <c r="K68" s="3487"/>
      <c r="L68" s="3487"/>
      <c r="M68" s="3487"/>
      <c r="N68" s="3487"/>
    </row>
    <row r="69" spans="2:14" x14ac:dyDescent="0.3">
      <c r="B69" s="2150">
        <v>6</v>
      </c>
      <c r="C69" s="2179" t="s">
        <v>1706</v>
      </c>
      <c r="D69" s="2512">
        <v>730411.74615857657</v>
      </c>
      <c r="E69" s="2512">
        <v>0</v>
      </c>
      <c r="F69" s="2512">
        <v>570550.61398192274</v>
      </c>
      <c r="G69" s="2512">
        <v>1300962.3601404994</v>
      </c>
      <c r="K69" s="3487"/>
      <c r="L69" s="3487"/>
      <c r="M69" s="3487"/>
      <c r="N69" s="3487"/>
    </row>
    <row r="70" spans="2:14" x14ac:dyDescent="0.3">
      <c r="B70" s="2150">
        <v>7</v>
      </c>
      <c r="C70" s="2179" t="s">
        <v>1661</v>
      </c>
      <c r="D70" s="2512">
        <v>261020.82246899887</v>
      </c>
      <c r="E70" s="2512">
        <v>0</v>
      </c>
      <c r="F70" s="2512">
        <v>401987.88813381013</v>
      </c>
      <c r="G70" s="2512">
        <v>663008.71060280909</v>
      </c>
      <c r="K70" s="3487"/>
      <c r="L70" s="3487"/>
      <c r="M70" s="3487"/>
      <c r="N70" s="3487"/>
    </row>
    <row r="71" spans="2:14" x14ac:dyDescent="0.3">
      <c r="B71" s="2150">
        <v>8</v>
      </c>
      <c r="C71" s="2179" t="s">
        <v>2071</v>
      </c>
      <c r="D71" s="2512">
        <v>2358141.2237299965</v>
      </c>
      <c r="E71" s="2512">
        <v>0</v>
      </c>
      <c r="F71" s="2512">
        <v>3603847.7258188576</v>
      </c>
      <c r="G71" s="2512">
        <v>5961988.9495488536</v>
      </c>
      <c r="K71" s="3487"/>
      <c r="L71" s="3487"/>
      <c r="M71" s="3487"/>
      <c r="N71" s="3487"/>
    </row>
    <row r="72" spans="2:14" x14ac:dyDescent="0.3">
      <c r="B72" s="2150">
        <v>9</v>
      </c>
      <c r="C72" s="2179" t="s">
        <v>2072</v>
      </c>
      <c r="D72" s="2512">
        <v>2683450.4667674638</v>
      </c>
      <c r="E72" s="2512">
        <v>0</v>
      </c>
      <c r="F72" s="2512">
        <v>4545488.0694116745</v>
      </c>
      <c r="G72" s="2512">
        <v>7228938.5361791383</v>
      </c>
      <c r="K72" s="3487"/>
      <c r="L72" s="3487"/>
      <c r="M72" s="3487"/>
      <c r="N72" s="3487"/>
    </row>
    <row r="73" spans="2:14" x14ac:dyDescent="0.3">
      <c r="B73" s="2150">
        <v>10</v>
      </c>
      <c r="C73" s="2179" t="s">
        <v>2073</v>
      </c>
      <c r="D73" s="2512">
        <v>786047.07457666553</v>
      </c>
      <c r="E73" s="2512">
        <v>0</v>
      </c>
      <c r="F73" s="2512">
        <v>823121.47411744448</v>
      </c>
      <c r="G73" s="2512">
        <v>1609168.5486941102</v>
      </c>
      <c r="K73" s="3487"/>
      <c r="L73" s="3487"/>
      <c r="M73" s="3487"/>
      <c r="N73" s="3487"/>
    </row>
    <row r="74" spans="2:14" x14ac:dyDescent="0.3">
      <c r="B74" s="2150">
        <v>11</v>
      </c>
      <c r="C74" s="2179" t="s">
        <v>2074</v>
      </c>
      <c r="D74" s="2512">
        <v>786047.07457666553</v>
      </c>
      <c r="E74" s="2512">
        <v>0</v>
      </c>
      <c r="F74" s="2512">
        <v>823121.47411744448</v>
      </c>
      <c r="G74" s="2512">
        <v>1609168.5486941102</v>
      </c>
      <c r="K74" s="3487"/>
      <c r="L74" s="3487"/>
      <c r="M74" s="3487"/>
      <c r="N74" s="3487"/>
    </row>
    <row r="75" spans="2:14" x14ac:dyDescent="0.3">
      <c r="B75" s="2150">
        <v>12</v>
      </c>
      <c r="C75" s="2179" t="s">
        <v>1640</v>
      </c>
      <c r="D75" s="2512">
        <v>1386464.8583531273</v>
      </c>
      <c r="E75" s="2512">
        <v>0</v>
      </c>
      <c r="F75" s="2512">
        <v>2491785.0950124115</v>
      </c>
      <c r="G75" s="2512">
        <v>3878249.9533655387</v>
      </c>
      <c r="K75" s="3487"/>
      <c r="L75" s="3487"/>
      <c r="M75" s="3487"/>
      <c r="N75" s="3487"/>
    </row>
    <row r="76" spans="2:14" x14ac:dyDescent="0.3">
      <c r="B76" s="2150">
        <v>13</v>
      </c>
      <c r="C76" s="2179" t="s">
        <v>1740</v>
      </c>
      <c r="D76" s="2512">
        <v>4639557.2887278022</v>
      </c>
      <c r="E76" s="2512">
        <v>0</v>
      </c>
      <c r="F76" s="2512">
        <v>7118082.3442148948</v>
      </c>
      <c r="G76" s="2512">
        <v>11757639.632942697</v>
      </c>
      <c r="K76" s="3487"/>
      <c r="L76" s="3487"/>
      <c r="M76" s="3487"/>
      <c r="N76" s="3487"/>
    </row>
    <row r="77" spans="2:14" x14ac:dyDescent="0.3">
      <c r="B77" s="2150">
        <v>14</v>
      </c>
      <c r="C77" s="2179" t="s">
        <v>1730</v>
      </c>
      <c r="D77" s="2512">
        <v>1362476.783818966</v>
      </c>
      <c r="E77" s="2512">
        <v>0</v>
      </c>
      <c r="F77" s="2512">
        <v>3920616.6911064126</v>
      </c>
      <c r="G77" s="2512">
        <v>5283093.4749253783</v>
      </c>
      <c r="K77" s="3487"/>
      <c r="L77" s="3487"/>
      <c r="M77" s="3487"/>
      <c r="N77" s="3487"/>
    </row>
    <row r="78" spans="2:14" x14ac:dyDescent="0.3">
      <c r="B78" s="2150">
        <v>15</v>
      </c>
      <c r="C78" s="2179" t="s">
        <v>1662</v>
      </c>
      <c r="D78" s="2512">
        <v>2891430.2260950627</v>
      </c>
      <c r="E78" s="2512">
        <v>0</v>
      </c>
      <c r="F78" s="2512">
        <v>2669062.0712336348</v>
      </c>
      <c r="G78" s="2512">
        <v>5560492.2973286975</v>
      </c>
      <c r="K78" s="3487"/>
      <c r="L78" s="3487"/>
      <c r="M78" s="3487"/>
      <c r="N78" s="3487"/>
    </row>
    <row r="79" spans="2:14" x14ac:dyDescent="0.3">
      <c r="B79" s="2150">
        <v>16</v>
      </c>
      <c r="C79" s="2179" t="s">
        <v>317</v>
      </c>
      <c r="D79" s="2512">
        <v>23338883.32924119</v>
      </c>
      <c r="E79" s="2512">
        <v>0</v>
      </c>
      <c r="F79" s="2512">
        <v>9485046.2464836519</v>
      </c>
      <c r="G79" s="2512">
        <v>32823929.57572484</v>
      </c>
      <c r="K79" s="3487"/>
      <c r="L79" s="3487"/>
      <c r="M79" s="3487"/>
      <c r="N79" s="3487"/>
    </row>
    <row r="80" spans="2:14" x14ac:dyDescent="0.3">
      <c r="B80" s="2150">
        <v>17</v>
      </c>
      <c r="C80" s="2179" t="s">
        <v>341</v>
      </c>
      <c r="D80" s="2512">
        <v>19095685.255083431</v>
      </c>
      <c r="E80" s="2512">
        <v>0</v>
      </c>
      <c r="F80" s="2512">
        <v>16243557.540198989</v>
      </c>
      <c r="G80" s="2512">
        <v>35339242.795282423</v>
      </c>
      <c r="K80" s="3487"/>
      <c r="L80" s="3487"/>
      <c r="M80" s="3487"/>
      <c r="N80" s="3487"/>
    </row>
    <row r="81" spans="2:19" x14ac:dyDescent="0.3">
      <c r="B81" s="2150">
        <v>18</v>
      </c>
      <c r="C81" s="2179" t="s">
        <v>2662</v>
      </c>
      <c r="D81" s="2512">
        <v>3954448.9102846733</v>
      </c>
      <c r="E81" s="2512">
        <v>0</v>
      </c>
      <c r="F81" s="2512">
        <v>6141290.8476933558</v>
      </c>
      <c r="G81" s="2512">
        <v>10095739.75797803</v>
      </c>
      <c r="K81" s="3487"/>
      <c r="L81" s="3487"/>
      <c r="M81" s="3487"/>
      <c r="N81" s="3487"/>
    </row>
    <row r="82" spans="2:19" x14ac:dyDescent="0.3">
      <c r="B82" s="2150">
        <v>19</v>
      </c>
      <c r="C82" s="2179" t="s">
        <v>2663</v>
      </c>
      <c r="D82" s="2512">
        <v>2527157.0184674901</v>
      </c>
      <c r="E82" s="2512">
        <v>0</v>
      </c>
      <c r="F82" s="2512">
        <v>4363188.9893681817</v>
      </c>
      <c r="G82" s="2512">
        <v>6890346.0078356713</v>
      </c>
      <c r="K82" s="3487"/>
      <c r="L82" s="3487"/>
      <c r="M82" s="3487"/>
      <c r="N82" s="3487"/>
    </row>
    <row r="87" spans="2:19" ht="15.75" thickBot="1" x14ac:dyDescent="0.35"/>
    <row r="88" spans="2:19" x14ac:dyDescent="0.3">
      <c r="C88" s="3072"/>
      <c r="D88" s="2958"/>
      <c r="E88" s="3076" t="s">
        <v>875</v>
      </c>
      <c r="F88" s="3076"/>
      <c r="G88" s="3357"/>
      <c r="I88" s="3072"/>
      <c r="J88" s="2958"/>
      <c r="K88" s="3076" t="s">
        <v>875</v>
      </c>
      <c r="L88" s="3076"/>
      <c r="M88" s="3357"/>
      <c r="O88" s="3072"/>
      <c r="P88" s="2958"/>
      <c r="Q88" s="3076" t="s">
        <v>875</v>
      </c>
      <c r="R88" s="3076"/>
      <c r="S88" s="3357"/>
    </row>
    <row r="89" spans="2:19" ht="15.75" thickBot="1" x14ac:dyDescent="0.35">
      <c r="C89" s="2777" t="s">
        <v>877</v>
      </c>
      <c r="D89" s="3488" t="s">
        <v>3482</v>
      </c>
      <c r="E89" s="2354" t="s">
        <v>3366</v>
      </c>
      <c r="F89" s="2961"/>
      <c r="G89" s="3489"/>
      <c r="I89" s="2777" t="s">
        <v>877</v>
      </c>
      <c r="J89" s="3488" t="s">
        <v>3484</v>
      </c>
      <c r="K89" s="2354" t="s">
        <v>3366</v>
      </c>
      <c r="L89" s="2961"/>
      <c r="M89" s="3489"/>
      <c r="O89" s="2777" t="s">
        <v>877</v>
      </c>
      <c r="P89" s="3488">
        <v>3</v>
      </c>
      <c r="Q89" s="2354" t="s">
        <v>3366</v>
      </c>
      <c r="R89" s="2961"/>
      <c r="S89" s="3489"/>
    </row>
    <row r="90" spans="2:19" x14ac:dyDescent="0.3">
      <c r="C90" s="2956" t="s">
        <v>1631</v>
      </c>
      <c r="D90" s="3076"/>
      <c r="E90" s="2958"/>
      <c r="F90" s="3490" t="s">
        <v>881</v>
      </c>
      <c r="G90" s="2641" t="s">
        <v>883</v>
      </c>
      <c r="I90" s="2956" t="s">
        <v>1637</v>
      </c>
      <c r="J90" s="3076"/>
      <c r="K90" s="2958"/>
      <c r="L90" s="3490" t="s">
        <v>881</v>
      </c>
      <c r="M90" s="2641" t="s">
        <v>883</v>
      </c>
      <c r="O90" s="2956" t="s">
        <v>1638</v>
      </c>
      <c r="P90" s="3076"/>
      <c r="Q90" s="2958"/>
      <c r="R90" s="3490" t="s">
        <v>881</v>
      </c>
      <c r="S90" s="2641" t="s">
        <v>883</v>
      </c>
    </row>
    <row r="91" spans="2:19" ht="15.75" thickBot="1" x14ac:dyDescent="0.35">
      <c r="C91" s="2791"/>
      <c r="D91" s="3476"/>
      <c r="E91" s="3491"/>
      <c r="F91" s="2354"/>
      <c r="G91" s="3085"/>
      <c r="I91" s="2791"/>
      <c r="J91" s="3476"/>
      <c r="K91" s="3491"/>
      <c r="L91" s="2354"/>
      <c r="M91" s="3085"/>
      <c r="O91" s="2791"/>
      <c r="P91" s="3476"/>
      <c r="Q91" s="3491"/>
      <c r="R91" s="2354"/>
      <c r="S91" s="3085"/>
    </row>
    <row r="92" spans="2:19" x14ac:dyDescent="0.3">
      <c r="C92" s="3648" t="s">
        <v>882</v>
      </c>
      <c r="D92" s="2354"/>
      <c r="E92" s="2446"/>
      <c r="F92" s="2354"/>
      <c r="G92" s="3085"/>
      <c r="I92" s="2445" t="s">
        <v>882</v>
      </c>
      <c r="J92" s="2354"/>
      <c r="K92" s="2446"/>
      <c r="L92" s="2354"/>
      <c r="M92" s="3085"/>
      <c r="O92" s="2445" t="s">
        <v>882</v>
      </c>
      <c r="P92" s="2354"/>
      <c r="Q92" s="2446"/>
      <c r="R92" s="2354"/>
      <c r="S92" s="3085"/>
    </row>
    <row r="93" spans="2:19" x14ac:dyDescent="0.3">
      <c r="C93" s="2126" t="s">
        <v>884</v>
      </c>
      <c r="D93" s="2127" t="s">
        <v>885</v>
      </c>
      <c r="E93" s="2128" t="s">
        <v>886</v>
      </c>
      <c r="F93" s="2127" t="s">
        <v>887</v>
      </c>
      <c r="G93" s="2129" t="s">
        <v>888</v>
      </c>
      <c r="I93" s="2126" t="s">
        <v>884</v>
      </c>
      <c r="J93" s="2127" t="s">
        <v>885</v>
      </c>
      <c r="K93" s="2128" t="s">
        <v>886</v>
      </c>
      <c r="L93" s="2127" t="s">
        <v>887</v>
      </c>
      <c r="M93" s="2129" t="s">
        <v>888</v>
      </c>
      <c r="O93" s="2126" t="s">
        <v>884</v>
      </c>
      <c r="P93" s="2127" t="s">
        <v>885</v>
      </c>
      <c r="Q93" s="2128" t="s">
        <v>886</v>
      </c>
      <c r="R93" s="2127" t="s">
        <v>887</v>
      </c>
      <c r="S93" s="2129" t="s">
        <v>888</v>
      </c>
    </row>
    <row r="94" spans="2:19" x14ac:dyDescent="0.3">
      <c r="C94" s="2390" t="s">
        <v>1815</v>
      </c>
      <c r="D94" s="2656">
        <v>353695.13123622525</v>
      </c>
      <c r="E94" s="2307">
        <v>2.88</v>
      </c>
      <c r="F94" s="2308">
        <v>1</v>
      </c>
      <c r="G94" s="2309">
        <v>1018641.9779603287</v>
      </c>
      <c r="I94" s="2390" t="s">
        <v>1815</v>
      </c>
      <c r="J94" s="2656">
        <v>353695.13123622525</v>
      </c>
      <c r="K94" s="2307">
        <v>2.88</v>
      </c>
      <c r="L94" s="2308">
        <v>1</v>
      </c>
      <c r="M94" s="2309">
        <v>1018641.9779603287</v>
      </c>
      <c r="O94" s="2390" t="s">
        <v>1815</v>
      </c>
      <c r="P94" s="2656">
        <v>353695.13123622525</v>
      </c>
      <c r="Q94" s="2307">
        <v>3.4560000000000004</v>
      </c>
      <c r="R94" s="2308">
        <v>1</v>
      </c>
      <c r="S94" s="2309">
        <v>1222370.3735523946</v>
      </c>
    </row>
    <row r="95" spans="2:19" x14ac:dyDescent="0.3">
      <c r="C95" s="2390" t="s">
        <v>1587</v>
      </c>
      <c r="D95" s="2656">
        <v>225909.19655379685</v>
      </c>
      <c r="E95" s="2307">
        <v>5.76</v>
      </c>
      <c r="F95" s="2308">
        <v>1</v>
      </c>
      <c r="G95" s="2309">
        <v>1301236.9721498699</v>
      </c>
      <c r="I95" s="2390" t="s">
        <v>1587</v>
      </c>
      <c r="J95" s="2656">
        <v>225909.19655379685</v>
      </c>
      <c r="K95" s="2307">
        <v>7.2</v>
      </c>
      <c r="L95" s="2308">
        <v>1</v>
      </c>
      <c r="M95" s="2309">
        <v>1626546.2151873372</v>
      </c>
      <c r="O95" s="2390" t="s">
        <v>1587</v>
      </c>
      <c r="P95" s="2656">
        <v>225909.19655379685</v>
      </c>
      <c r="Q95" s="2307">
        <v>7.2</v>
      </c>
      <c r="R95" s="2308">
        <v>1</v>
      </c>
      <c r="S95" s="2309">
        <v>1626546.2151873372</v>
      </c>
    </row>
    <row r="96" spans="2:19" x14ac:dyDescent="0.3">
      <c r="C96" s="2390" t="s">
        <v>932</v>
      </c>
      <c r="D96" s="2656">
        <v>4251.3637355331075</v>
      </c>
      <c r="E96" s="2307">
        <v>9</v>
      </c>
      <c r="F96" s="2308">
        <v>1</v>
      </c>
      <c r="G96" s="2309">
        <v>38262.273619797968</v>
      </c>
      <c r="I96" s="2390" t="s">
        <v>932</v>
      </c>
      <c r="J96" s="2656">
        <v>4251.3637355331075</v>
      </c>
      <c r="K96" s="2307">
        <v>9</v>
      </c>
      <c r="L96" s="2308">
        <v>1</v>
      </c>
      <c r="M96" s="2309">
        <v>38262.273619797968</v>
      </c>
      <c r="O96" s="2390" t="s">
        <v>932</v>
      </c>
      <c r="P96" s="2656">
        <v>4251.3637355331075</v>
      </c>
      <c r="Q96" s="2307">
        <v>9</v>
      </c>
      <c r="R96" s="2308">
        <v>1</v>
      </c>
      <c r="S96" s="2309">
        <v>38262.273619797968</v>
      </c>
    </row>
    <row r="97" spans="3:19" x14ac:dyDescent="0.3">
      <c r="C97" s="2390"/>
      <c r="D97" s="2656"/>
      <c r="E97" s="2391"/>
      <c r="F97" s="2308"/>
      <c r="G97" s="2309"/>
      <c r="I97" s="2390"/>
      <c r="J97" s="2656"/>
      <c r="K97" s="2391"/>
      <c r="L97" s="2308">
        <v>0</v>
      </c>
      <c r="M97" s="2309">
        <v>0</v>
      </c>
      <c r="O97" s="2390"/>
      <c r="P97" s="2656"/>
      <c r="Q97" s="2391"/>
      <c r="R97" s="2308">
        <v>0</v>
      </c>
      <c r="S97" s="2309">
        <v>0</v>
      </c>
    </row>
    <row r="98" spans="3:19" x14ac:dyDescent="0.3">
      <c r="C98" s="3086"/>
      <c r="D98" s="2354"/>
      <c r="E98" s="2354"/>
      <c r="F98" s="3492" t="s">
        <v>890</v>
      </c>
      <c r="G98" s="3493">
        <v>2358141.2237299965</v>
      </c>
      <c r="I98" s="3086"/>
      <c r="J98" s="2354"/>
      <c r="K98" s="2354"/>
      <c r="L98" s="3492" t="s">
        <v>890</v>
      </c>
      <c r="M98" s="3493">
        <v>2683450.4667674638</v>
      </c>
      <c r="O98" s="3086"/>
      <c r="P98" s="2354"/>
      <c r="Q98" s="2354"/>
      <c r="R98" s="3492" t="s">
        <v>890</v>
      </c>
      <c r="S98" s="3493">
        <v>2887178.8623595298</v>
      </c>
    </row>
    <row r="99" spans="3:19" x14ac:dyDescent="0.3">
      <c r="C99" s="3648" t="s">
        <v>891</v>
      </c>
      <c r="D99" s="2446"/>
      <c r="E99" s="2446"/>
      <c r="F99" s="2354"/>
      <c r="G99" s="3085"/>
      <c r="I99" s="2445" t="s">
        <v>891</v>
      </c>
      <c r="J99" s="2446"/>
      <c r="K99" s="2446"/>
      <c r="L99" s="2354"/>
      <c r="M99" s="3085"/>
      <c r="O99" s="2445" t="s">
        <v>891</v>
      </c>
      <c r="P99" s="2446"/>
      <c r="Q99" s="2446"/>
      <c r="R99" s="2354"/>
      <c r="S99" s="3085"/>
    </row>
    <row r="100" spans="3:19" x14ac:dyDescent="0.3">
      <c r="C100" s="2126" t="s">
        <v>884</v>
      </c>
      <c r="D100" s="2127" t="s">
        <v>892</v>
      </c>
      <c r="E100" s="2128" t="s">
        <v>893</v>
      </c>
      <c r="F100" s="2127" t="s">
        <v>887</v>
      </c>
      <c r="G100" s="2129" t="s">
        <v>888</v>
      </c>
      <c r="I100" s="2126" t="s">
        <v>884</v>
      </c>
      <c r="J100" s="2127" t="s">
        <v>892</v>
      </c>
      <c r="K100" s="2128" t="s">
        <v>893</v>
      </c>
      <c r="L100" s="2127" t="s">
        <v>887</v>
      </c>
      <c r="M100" s="2129" t="s">
        <v>888</v>
      </c>
      <c r="O100" s="2126" t="s">
        <v>884</v>
      </c>
      <c r="P100" s="2127" t="s">
        <v>892</v>
      </c>
      <c r="Q100" s="2128" t="s">
        <v>893</v>
      </c>
      <c r="R100" s="2127" t="s">
        <v>887</v>
      </c>
      <c r="S100" s="2129" t="s">
        <v>888</v>
      </c>
    </row>
    <row r="101" spans="3:19" x14ac:dyDescent="0.3">
      <c r="C101" s="2390"/>
      <c r="D101" s="2150"/>
      <c r="E101" s="2307"/>
      <c r="F101" s="2411"/>
      <c r="G101" s="2309"/>
      <c r="I101" s="2390"/>
      <c r="J101" s="2150"/>
      <c r="K101" s="2307"/>
      <c r="L101" s="2411"/>
      <c r="M101" s="2309"/>
      <c r="O101" s="2390"/>
      <c r="P101" s="2150"/>
      <c r="Q101" s="2307"/>
      <c r="R101" s="2411"/>
      <c r="S101" s="2309"/>
    </row>
    <row r="102" spans="3:19" x14ac:dyDescent="0.3">
      <c r="C102" s="2390"/>
      <c r="D102" s="2150"/>
      <c r="E102" s="2307"/>
      <c r="F102" s="2411"/>
      <c r="G102" s="2309"/>
      <c r="I102" s="2390"/>
      <c r="J102" s="2150"/>
      <c r="K102" s="2307"/>
      <c r="L102" s="2411"/>
      <c r="M102" s="2309"/>
      <c r="O102" s="2390"/>
      <c r="P102" s="2150"/>
      <c r="Q102" s="2307"/>
      <c r="R102" s="2411"/>
      <c r="S102" s="2309"/>
    </row>
    <row r="103" spans="3:19" x14ac:dyDescent="0.3">
      <c r="C103" s="2390"/>
      <c r="D103" s="2150"/>
      <c r="E103" s="2307"/>
      <c r="F103" s="2411"/>
      <c r="G103" s="2309"/>
      <c r="I103" s="2390"/>
      <c r="J103" s="2150"/>
      <c r="K103" s="2307"/>
      <c r="L103" s="2411"/>
      <c r="M103" s="2309"/>
      <c r="O103" s="2390"/>
      <c r="P103" s="2150"/>
      <c r="Q103" s="2307"/>
      <c r="R103" s="2411"/>
      <c r="S103" s="2309"/>
    </row>
    <row r="104" spans="3:19" x14ac:dyDescent="0.3">
      <c r="C104" s="3086"/>
      <c r="D104" s="2354"/>
      <c r="E104" s="2354"/>
      <c r="F104" s="2411"/>
      <c r="G104" s="3493"/>
      <c r="I104" s="3086"/>
      <c r="J104" s="2354"/>
      <c r="K104" s="2354"/>
      <c r="L104" s="2411"/>
      <c r="M104" s="3493"/>
      <c r="O104" s="3086"/>
      <c r="P104" s="2354"/>
      <c r="Q104" s="2354"/>
      <c r="R104" s="2411"/>
      <c r="S104" s="3493"/>
    </row>
    <row r="105" spans="3:19" x14ac:dyDescent="0.3">
      <c r="C105" s="3648" t="s">
        <v>898</v>
      </c>
      <c r="D105" s="2446"/>
      <c r="E105" s="2446"/>
      <c r="F105" s="2354"/>
      <c r="G105" s="3085"/>
      <c r="I105" s="2445" t="s">
        <v>898</v>
      </c>
      <c r="J105" s="2446"/>
      <c r="K105" s="2446"/>
      <c r="L105" s="2354"/>
      <c r="M105" s="3085"/>
      <c r="O105" s="2445" t="s">
        <v>898</v>
      </c>
      <c r="P105" s="2446"/>
      <c r="Q105" s="2446"/>
      <c r="R105" s="2354"/>
      <c r="S105" s="3085"/>
    </row>
    <row r="106" spans="3:19" x14ac:dyDescent="0.3">
      <c r="C106" s="2126" t="s">
        <v>884</v>
      </c>
      <c r="D106" s="2127" t="s">
        <v>885</v>
      </c>
      <c r="E106" s="2128" t="s">
        <v>886</v>
      </c>
      <c r="F106" s="2127" t="s">
        <v>893</v>
      </c>
      <c r="G106" s="2129" t="s">
        <v>888</v>
      </c>
      <c r="I106" s="2126" t="s">
        <v>884</v>
      </c>
      <c r="J106" s="2127" t="s">
        <v>885</v>
      </c>
      <c r="K106" s="2128" t="s">
        <v>886</v>
      </c>
      <c r="L106" s="2127" t="s">
        <v>893</v>
      </c>
      <c r="M106" s="2129" t="s">
        <v>888</v>
      </c>
      <c r="O106" s="2126" t="s">
        <v>884</v>
      </c>
      <c r="P106" s="2127" t="s">
        <v>885</v>
      </c>
      <c r="Q106" s="2128" t="s">
        <v>886</v>
      </c>
      <c r="R106" s="2127" t="s">
        <v>893</v>
      </c>
      <c r="S106" s="2129" t="s">
        <v>888</v>
      </c>
    </row>
    <row r="107" spans="3:19" x14ac:dyDescent="0.3">
      <c r="C107" s="2390" t="s">
        <v>1650</v>
      </c>
      <c r="D107" s="2664">
        <v>290020.70325447264</v>
      </c>
      <c r="E107" s="2307">
        <v>0.72</v>
      </c>
      <c r="F107" s="2308">
        <v>1</v>
      </c>
      <c r="G107" s="2309">
        <v>208814.9063432203</v>
      </c>
      <c r="I107" s="2390" t="s">
        <v>1650</v>
      </c>
      <c r="J107" s="2664">
        <v>290020.70325447264</v>
      </c>
      <c r="K107" s="2307">
        <v>0.72</v>
      </c>
      <c r="L107" s="2308">
        <v>1</v>
      </c>
      <c r="M107" s="2309">
        <v>208814.9063432203</v>
      </c>
      <c r="O107" s="2390" t="s">
        <v>1650</v>
      </c>
      <c r="P107" s="2664">
        <v>290020.70325447264</v>
      </c>
      <c r="Q107" s="2307">
        <v>0.72</v>
      </c>
      <c r="R107" s="2308">
        <v>1</v>
      </c>
      <c r="S107" s="2309">
        <v>208814.9063432203</v>
      </c>
    </row>
    <row r="108" spans="3:19" x14ac:dyDescent="0.3">
      <c r="C108" s="2390" t="s">
        <v>923</v>
      </c>
      <c r="D108" s="2664">
        <v>64040.167561799884</v>
      </c>
      <c r="E108" s="2307">
        <v>5.76</v>
      </c>
      <c r="F108" s="2308">
        <v>1</v>
      </c>
      <c r="G108" s="2309">
        <v>368871.3651559673</v>
      </c>
      <c r="I108" s="2390" t="s">
        <v>923</v>
      </c>
      <c r="J108" s="2664">
        <v>64040.167561799884</v>
      </c>
      <c r="K108" s="2307">
        <v>7.2</v>
      </c>
      <c r="L108" s="2308">
        <v>1</v>
      </c>
      <c r="M108" s="2309">
        <v>461089.20644495916</v>
      </c>
      <c r="O108" s="2390" t="s">
        <v>923</v>
      </c>
      <c r="P108" s="2664">
        <v>64040.167561799884</v>
      </c>
      <c r="Q108" s="2307">
        <v>8.6399999999999988</v>
      </c>
      <c r="R108" s="2308">
        <v>1</v>
      </c>
      <c r="S108" s="2309">
        <v>553307.04773395089</v>
      </c>
    </row>
    <row r="109" spans="3:19" x14ac:dyDescent="0.3">
      <c r="C109" s="2390" t="s">
        <v>934</v>
      </c>
      <c r="D109" s="2664">
        <v>64040.167561799884</v>
      </c>
      <c r="E109" s="2307">
        <v>5.76</v>
      </c>
      <c r="F109" s="2308">
        <v>2</v>
      </c>
      <c r="G109" s="2309">
        <v>737742.7303119346</v>
      </c>
      <c r="I109" s="2390" t="s">
        <v>934</v>
      </c>
      <c r="J109" s="2664">
        <v>64040.167561799884</v>
      </c>
      <c r="K109" s="2307">
        <v>7.2</v>
      </c>
      <c r="L109" s="2308">
        <v>2</v>
      </c>
      <c r="M109" s="2309">
        <v>922178.41288991831</v>
      </c>
      <c r="O109" s="2390" t="s">
        <v>934</v>
      </c>
      <c r="P109" s="2664">
        <v>64040.167561799884</v>
      </c>
      <c r="Q109" s="2307">
        <v>8.488421052631578</v>
      </c>
      <c r="R109" s="2308">
        <v>2</v>
      </c>
      <c r="S109" s="2309">
        <v>1087199.813091272</v>
      </c>
    </row>
    <row r="110" spans="3:19" x14ac:dyDescent="0.3">
      <c r="C110" s="2390" t="s">
        <v>935</v>
      </c>
      <c r="D110" s="2664">
        <v>56298.72089551598</v>
      </c>
      <c r="E110" s="2307">
        <v>2.88</v>
      </c>
      <c r="F110" s="2308">
        <v>1</v>
      </c>
      <c r="G110" s="2309">
        <v>162140.31617908602</v>
      </c>
      <c r="I110" s="2390" t="s">
        <v>935</v>
      </c>
      <c r="J110" s="2664">
        <v>56298.72089551598</v>
      </c>
      <c r="K110" s="2307">
        <v>5.2498090408889855</v>
      </c>
      <c r="L110" s="2308">
        <v>1</v>
      </c>
      <c r="M110" s="2309">
        <v>295557.53394776542</v>
      </c>
      <c r="O110" s="2390" t="s">
        <v>935</v>
      </c>
      <c r="P110" s="2664">
        <v>56298.72089551598</v>
      </c>
      <c r="Q110" s="2307">
        <v>2.88</v>
      </c>
      <c r="R110" s="2308">
        <v>1</v>
      </c>
      <c r="S110" s="2309">
        <v>162140.31617908602</v>
      </c>
    </row>
    <row r="111" spans="3:19" x14ac:dyDescent="0.3">
      <c r="C111" s="2390" t="s">
        <v>2604</v>
      </c>
      <c r="D111" s="2664">
        <v>290020.70325447264</v>
      </c>
      <c r="E111" s="2307">
        <v>1.728</v>
      </c>
      <c r="F111" s="2308">
        <v>1</v>
      </c>
      <c r="G111" s="2309">
        <v>501155.77522372873</v>
      </c>
      <c r="I111" s="2390" t="s">
        <v>2604</v>
      </c>
      <c r="J111" s="2664">
        <v>290020.70325447264</v>
      </c>
      <c r="K111" s="2307">
        <v>2.16</v>
      </c>
      <c r="L111" s="2308">
        <v>1</v>
      </c>
      <c r="M111" s="2309">
        <v>626444.71902966092</v>
      </c>
      <c r="O111" s="2390" t="s">
        <v>2604</v>
      </c>
      <c r="P111" s="2664">
        <v>290020.70325447264</v>
      </c>
      <c r="Q111" s="2307">
        <v>2.5919999999999996</v>
      </c>
      <c r="R111" s="2308">
        <v>1</v>
      </c>
      <c r="S111" s="2309">
        <v>751733.66283559299</v>
      </c>
    </row>
    <row r="112" spans="3:19" x14ac:dyDescent="0.3">
      <c r="C112" s="2390" t="s">
        <v>2605</v>
      </c>
      <c r="D112" s="2664">
        <v>282139.34593835432</v>
      </c>
      <c r="E112" s="2307">
        <v>5.76</v>
      </c>
      <c r="F112" s="2308">
        <v>1</v>
      </c>
      <c r="G112" s="2309">
        <v>1625122.6326049208</v>
      </c>
      <c r="I112" s="2390" t="s">
        <v>2605</v>
      </c>
      <c r="J112" s="2664">
        <v>282139.34593835432</v>
      </c>
      <c r="K112" s="2307">
        <v>7.2</v>
      </c>
      <c r="L112" s="2308">
        <v>1</v>
      </c>
      <c r="M112" s="2309">
        <v>2031403.2907561511</v>
      </c>
      <c r="O112" s="2390" t="s">
        <v>2605</v>
      </c>
      <c r="P112" s="2664">
        <v>282139.34593835432</v>
      </c>
      <c r="Q112" s="2307">
        <v>8.6399999999999988</v>
      </c>
      <c r="R112" s="2308">
        <v>1</v>
      </c>
      <c r="S112" s="2309">
        <v>2437683.9489073809</v>
      </c>
    </row>
    <row r="113" spans="3:31" x14ac:dyDescent="0.3">
      <c r="C113" s="3086"/>
      <c r="D113" s="2834"/>
      <c r="E113" s="2476"/>
      <c r="F113" s="2308"/>
      <c r="G113" s="2309"/>
      <c r="I113" s="3086"/>
      <c r="J113" s="2834"/>
      <c r="K113" s="2476"/>
      <c r="L113" s="2308"/>
      <c r="M113" s="2309"/>
      <c r="O113" s="3086"/>
      <c r="P113" s="2834"/>
      <c r="Q113" s="2476"/>
      <c r="R113" s="2308"/>
      <c r="S113" s="2309"/>
    </row>
    <row r="114" spans="3:31" x14ac:dyDescent="0.3">
      <c r="C114" s="3086"/>
      <c r="D114" s="2354"/>
      <c r="E114" s="2354"/>
      <c r="F114" s="3492" t="s">
        <v>890</v>
      </c>
      <c r="G114" s="3493">
        <v>3603847.7258188576</v>
      </c>
      <c r="I114" s="3086"/>
      <c r="J114" s="2354"/>
      <c r="K114" s="2354"/>
      <c r="L114" s="3492" t="s">
        <v>890</v>
      </c>
      <c r="M114" s="3493">
        <v>4545488.0694116745</v>
      </c>
      <c r="O114" s="3086"/>
      <c r="P114" s="2354"/>
      <c r="Q114" s="2354"/>
      <c r="R114" s="3492" t="s">
        <v>890</v>
      </c>
      <c r="S114" s="3493">
        <v>5200879.6950905025</v>
      </c>
    </row>
    <row r="115" spans="3:31" ht="15.75" thickBot="1" x14ac:dyDescent="0.35">
      <c r="C115" s="2960"/>
      <c r="D115" s="2961"/>
      <c r="E115" s="2425" t="s">
        <v>900</v>
      </c>
      <c r="F115" s="2426"/>
      <c r="G115" s="3494">
        <v>5961988.9495488536</v>
      </c>
      <c r="I115" s="2960"/>
      <c r="J115" s="2961"/>
      <c r="K115" s="2425" t="s">
        <v>900</v>
      </c>
      <c r="L115" s="2426"/>
      <c r="M115" s="3494">
        <v>7228938.5361791383</v>
      </c>
      <c r="O115" s="2960"/>
      <c r="P115" s="2961"/>
      <c r="Q115" s="2425" t="s">
        <v>900</v>
      </c>
      <c r="R115" s="2426"/>
      <c r="S115" s="3494">
        <v>8088058.5574500319</v>
      </c>
    </row>
    <row r="117" spans="3:31" ht="15.75" thickBot="1" x14ac:dyDescent="0.35"/>
    <row r="118" spans="3:31" x14ac:dyDescent="0.3">
      <c r="C118" s="3072"/>
      <c r="D118" s="2958"/>
      <c r="E118" s="3076" t="s">
        <v>875</v>
      </c>
      <c r="F118" s="3076"/>
      <c r="G118" s="3357"/>
      <c r="I118" s="3072"/>
      <c r="J118" s="2958"/>
      <c r="K118" s="3076" t="s">
        <v>875</v>
      </c>
      <c r="L118" s="3076"/>
      <c r="M118" s="3357"/>
      <c r="O118" s="3072"/>
      <c r="P118" s="2958"/>
      <c r="Q118" s="3076" t="s">
        <v>875</v>
      </c>
      <c r="R118" s="3076"/>
      <c r="S118" s="3357"/>
      <c r="U118" s="3072"/>
      <c r="V118" s="2958"/>
      <c r="W118" s="3076" t="s">
        <v>875</v>
      </c>
      <c r="X118" s="3076"/>
      <c r="Y118" s="3357"/>
      <c r="AA118" s="3072"/>
      <c r="AB118" s="2958"/>
      <c r="AC118" s="3076" t="s">
        <v>875</v>
      </c>
      <c r="AD118" s="3076"/>
      <c r="AE118" s="3357"/>
    </row>
    <row r="119" spans="3:31" ht="15.75" thickBot="1" x14ac:dyDescent="0.35">
      <c r="C119" s="2777" t="s">
        <v>877</v>
      </c>
      <c r="D119" s="3488" t="s">
        <v>3483</v>
      </c>
      <c r="E119" s="2354" t="s">
        <v>3366</v>
      </c>
      <c r="F119" s="2961"/>
      <c r="G119" s="3489"/>
      <c r="I119" s="2777" t="s">
        <v>877</v>
      </c>
      <c r="J119" s="3488">
        <v>5</v>
      </c>
      <c r="K119" s="2354" t="s">
        <v>3366</v>
      </c>
      <c r="L119" s="2961"/>
      <c r="M119" s="3489"/>
      <c r="O119" s="2777" t="s">
        <v>877</v>
      </c>
      <c r="P119" s="3488">
        <v>6</v>
      </c>
      <c r="Q119" s="2354" t="s">
        <v>3366</v>
      </c>
      <c r="R119" s="2961"/>
      <c r="S119" s="3489"/>
      <c r="U119" s="2777" t="s">
        <v>877</v>
      </c>
      <c r="V119" s="3488">
        <v>7</v>
      </c>
      <c r="W119" s="2354" t="s">
        <v>3366</v>
      </c>
      <c r="X119" s="2961"/>
      <c r="Y119" s="3489"/>
      <c r="AA119" s="2777" t="s">
        <v>877</v>
      </c>
      <c r="AB119" s="3488">
        <v>15</v>
      </c>
      <c r="AC119" s="2354" t="s">
        <v>3366</v>
      </c>
      <c r="AD119" s="2961"/>
      <c r="AE119" s="3489"/>
    </row>
    <row r="120" spans="3:31" x14ac:dyDescent="0.3">
      <c r="C120" s="2956" t="s">
        <v>1632</v>
      </c>
      <c r="D120" s="3076"/>
      <c r="E120" s="2958"/>
      <c r="F120" s="3490" t="s">
        <v>881</v>
      </c>
      <c r="G120" s="2641" t="s">
        <v>883</v>
      </c>
      <c r="I120" s="2956" t="s">
        <v>1633</v>
      </c>
      <c r="J120" s="3076"/>
      <c r="K120" s="2958"/>
      <c r="L120" s="3490" t="s">
        <v>881</v>
      </c>
      <c r="M120" s="2641" t="s">
        <v>883</v>
      </c>
      <c r="O120" s="2956" t="s">
        <v>3485</v>
      </c>
      <c r="P120" s="3076"/>
      <c r="Q120" s="2958"/>
      <c r="R120" s="3490" t="s">
        <v>881</v>
      </c>
      <c r="S120" s="2641" t="s">
        <v>883</v>
      </c>
      <c r="U120" s="2956" t="s">
        <v>1634</v>
      </c>
      <c r="V120" s="3076"/>
      <c r="W120" s="2958"/>
      <c r="X120" s="3490" t="s">
        <v>881</v>
      </c>
      <c r="Y120" s="2641" t="s">
        <v>883</v>
      </c>
      <c r="AA120" s="2956" t="s">
        <v>1662</v>
      </c>
      <c r="AB120" s="3076"/>
      <c r="AC120" s="2958"/>
      <c r="AD120" s="3490" t="s">
        <v>881</v>
      </c>
      <c r="AE120" s="2641" t="s">
        <v>883</v>
      </c>
    </row>
    <row r="121" spans="3:31" ht="15.75" thickBot="1" x14ac:dyDescent="0.35">
      <c r="C121" s="2791"/>
      <c r="D121" s="3476"/>
      <c r="E121" s="3491"/>
      <c r="F121" s="2354"/>
      <c r="G121" s="3085"/>
      <c r="I121" s="2791"/>
      <c r="J121" s="3476"/>
      <c r="K121" s="3491"/>
      <c r="L121" s="2354"/>
      <c r="M121" s="3085"/>
      <c r="O121" s="2791"/>
      <c r="P121" s="3476"/>
      <c r="Q121" s="3491"/>
      <c r="R121" s="2354"/>
      <c r="S121" s="3085"/>
      <c r="U121" s="2791"/>
      <c r="V121" s="3476"/>
      <c r="W121" s="3491"/>
      <c r="X121" s="2354"/>
      <c r="Y121" s="3085"/>
      <c r="AA121" s="2791"/>
      <c r="AB121" s="3476"/>
      <c r="AC121" s="3491"/>
      <c r="AD121" s="2354"/>
      <c r="AE121" s="3085"/>
    </row>
    <row r="122" spans="3:31" x14ac:dyDescent="0.3">
      <c r="C122" s="2445" t="s">
        <v>882</v>
      </c>
      <c r="D122" s="2354"/>
      <c r="E122" s="2446"/>
      <c r="F122" s="2354"/>
      <c r="G122" s="3085"/>
      <c r="I122" s="2445" t="s">
        <v>882</v>
      </c>
      <c r="J122" s="2354"/>
      <c r="K122" s="2446"/>
      <c r="L122" s="2354"/>
      <c r="M122" s="3085"/>
      <c r="O122" s="2445" t="s">
        <v>882</v>
      </c>
      <c r="P122" s="2354"/>
      <c r="Q122" s="2446"/>
      <c r="R122" s="2354"/>
      <c r="S122" s="3085"/>
      <c r="U122" s="2445" t="s">
        <v>882</v>
      </c>
      <c r="V122" s="2354"/>
      <c r="W122" s="2446"/>
      <c r="X122" s="2354"/>
      <c r="Y122" s="3085"/>
      <c r="AA122" s="2445" t="s">
        <v>882</v>
      </c>
      <c r="AB122" s="2354"/>
      <c r="AC122" s="2446"/>
      <c r="AD122" s="2354"/>
      <c r="AE122" s="3085"/>
    </row>
    <row r="123" spans="3:31" x14ac:dyDescent="0.3">
      <c r="C123" s="2126" t="s">
        <v>884</v>
      </c>
      <c r="D123" s="2127" t="s">
        <v>885</v>
      </c>
      <c r="E123" s="2128" t="s">
        <v>886</v>
      </c>
      <c r="F123" s="2127" t="s">
        <v>887</v>
      </c>
      <c r="G123" s="2129" t="s">
        <v>888</v>
      </c>
      <c r="I123" s="2126" t="s">
        <v>884</v>
      </c>
      <c r="J123" s="2127" t="s">
        <v>885</v>
      </c>
      <c r="K123" s="2128" t="s">
        <v>886</v>
      </c>
      <c r="L123" s="2127" t="s">
        <v>887</v>
      </c>
      <c r="M123" s="2129" t="s">
        <v>888</v>
      </c>
      <c r="O123" s="2126" t="s">
        <v>884</v>
      </c>
      <c r="P123" s="2127" t="s">
        <v>885</v>
      </c>
      <c r="Q123" s="2128" t="s">
        <v>886</v>
      </c>
      <c r="R123" s="2127" t="s">
        <v>887</v>
      </c>
      <c r="S123" s="2129" t="s">
        <v>888</v>
      </c>
      <c r="U123" s="2126" t="s">
        <v>884</v>
      </c>
      <c r="V123" s="2127" t="s">
        <v>885</v>
      </c>
      <c r="W123" s="2128" t="s">
        <v>886</v>
      </c>
      <c r="X123" s="2127" t="s">
        <v>887</v>
      </c>
      <c r="Y123" s="2129" t="s">
        <v>888</v>
      </c>
      <c r="AA123" s="2126" t="s">
        <v>884</v>
      </c>
      <c r="AB123" s="2127" t="s">
        <v>885</v>
      </c>
      <c r="AC123" s="2128" t="s">
        <v>886</v>
      </c>
      <c r="AD123" s="2127" t="s">
        <v>887</v>
      </c>
      <c r="AE123" s="2129" t="s">
        <v>888</v>
      </c>
    </row>
    <row r="124" spans="3:31" x14ac:dyDescent="0.3">
      <c r="C124" s="2390" t="s">
        <v>1815</v>
      </c>
      <c r="D124" s="2656">
        <v>353695.13123622525</v>
      </c>
      <c r="E124" s="2307">
        <v>2.88</v>
      </c>
      <c r="F124" s="2308">
        <v>1</v>
      </c>
      <c r="G124" s="2309">
        <v>1018641.9779603287</v>
      </c>
      <c r="I124" s="2390" t="s">
        <v>1815</v>
      </c>
      <c r="J124" s="2656">
        <v>353695.13123622525</v>
      </c>
      <c r="K124" s="2307">
        <v>2.88</v>
      </c>
      <c r="L124" s="2308">
        <v>1</v>
      </c>
      <c r="M124" s="2309">
        <v>1018641.9779603287</v>
      </c>
      <c r="O124" s="2390" t="s">
        <v>1815</v>
      </c>
      <c r="P124" s="2656">
        <v>353695.13123622525</v>
      </c>
      <c r="Q124" s="2307">
        <v>2.88</v>
      </c>
      <c r="R124" s="2308">
        <v>1</v>
      </c>
      <c r="S124" s="2309">
        <v>1018641.9779603287</v>
      </c>
      <c r="U124" s="2390" t="s">
        <v>1815</v>
      </c>
      <c r="V124" s="2656">
        <v>353695.13123622525</v>
      </c>
      <c r="W124" s="2307">
        <v>1.44</v>
      </c>
      <c r="X124" s="2308">
        <v>1</v>
      </c>
      <c r="Y124" s="2309">
        <v>509320.98898016434</v>
      </c>
      <c r="AA124" s="2390" t="s">
        <v>1815</v>
      </c>
      <c r="AB124" s="2656">
        <v>353695.13123622525</v>
      </c>
      <c r="AC124" s="2307">
        <v>3.4560000000000004</v>
      </c>
      <c r="AD124" s="2308">
        <v>1</v>
      </c>
      <c r="AE124" s="2309">
        <v>1222370.3735523946</v>
      </c>
    </row>
    <row r="125" spans="3:31" x14ac:dyDescent="0.3">
      <c r="C125" s="2390" t="s">
        <v>1587</v>
      </c>
      <c r="D125" s="2656">
        <v>225909.19655379685</v>
      </c>
      <c r="E125" s="2307">
        <v>5.76</v>
      </c>
      <c r="F125" s="2308">
        <v>1</v>
      </c>
      <c r="G125" s="2309">
        <v>1301236.9721498699</v>
      </c>
      <c r="I125" s="2390" t="s">
        <v>1587</v>
      </c>
      <c r="J125" s="2656">
        <v>225909.19655379685</v>
      </c>
      <c r="K125" s="2307">
        <v>5.76</v>
      </c>
      <c r="L125" s="2308">
        <v>1</v>
      </c>
      <c r="M125" s="2309">
        <v>1301236.9721498699</v>
      </c>
      <c r="O125" s="2390" t="s">
        <v>1587</v>
      </c>
      <c r="P125" s="2656">
        <v>225909.19655379685</v>
      </c>
      <c r="Q125" s="2307">
        <v>5.0400000000000009</v>
      </c>
      <c r="R125" s="2308">
        <v>1</v>
      </c>
      <c r="S125" s="2309">
        <v>1138582.3506311364</v>
      </c>
      <c r="U125" s="2390" t="s">
        <v>1587</v>
      </c>
      <c r="V125" s="2656">
        <v>225909.19655379685</v>
      </c>
      <c r="W125" s="2307">
        <v>1.0799999999999998</v>
      </c>
      <c r="X125" s="2308">
        <v>1</v>
      </c>
      <c r="Y125" s="2309">
        <v>243981.93227810058</v>
      </c>
      <c r="AA125" s="2390" t="s">
        <v>1587</v>
      </c>
      <c r="AB125" s="2656">
        <v>225909.19655379685</v>
      </c>
      <c r="AC125" s="2307">
        <v>7.2</v>
      </c>
      <c r="AD125" s="2308">
        <v>1</v>
      </c>
      <c r="AE125" s="2309">
        <v>1626546.2151873372</v>
      </c>
    </row>
    <row r="126" spans="3:31" x14ac:dyDescent="0.3">
      <c r="C126" s="2390" t="s">
        <v>932</v>
      </c>
      <c r="D126" s="2656">
        <v>4251.3637355331075</v>
      </c>
      <c r="E126" s="2307">
        <v>9</v>
      </c>
      <c r="F126" s="2308">
        <v>1</v>
      </c>
      <c r="G126" s="2309">
        <v>38262.273619797968</v>
      </c>
      <c r="I126" s="2390" t="s">
        <v>932</v>
      </c>
      <c r="J126" s="2656">
        <v>4251.3637355331075</v>
      </c>
      <c r="K126" s="2307">
        <v>9</v>
      </c>
      <c r="L126" s="2308">
        <v>1</v>
      </c>
      <c r="M126" s="2309">
        <v>38262.273619797968</v>
      </c>
      <c r="O126" s="2390" t="s">
        <v>932</v>
      </c>
      <c r="P126" s="2656">
        <v>4251.3637355331075</v>
      </c>
      <c r="Q126" s="2307">
        <v>8</v>
      </c>
      <c r="R126" s="2308">
        <v>1</v>
      </c>
      <c r="S126" s="2309">
        <v>34010.90988426486</v>
      </c>
      <c r="U126" s="2390" t="s">
        <v>932</v>
      </c>
      <c r="V126" s="2656">
        <v>4251.3637355331075</v>
      </c>
      <c r="W126" s="2307">
        <v>7</v>
      </c>
      <c r="X126" s="2308">
        <v>1</v>
      </c>
      <c r="Y126" s="2309">
        <v>29759.546148731752</v>
      </c>
      <c r="AA126" s="2390" t="s">
        <v>932</v>
      </c>
      <c r="AB126" s="2656">
        <v>4251.3637355331075</v>
      </c>
      <c r="AC126" s="2307">
        <v>10</v>
      </c>
      <c r="AD126" s="2308">
        <v>1</v>
      </c>
      <c r="AE126" s="2309">
        <v>42513.637355331077</v>
      </c>
    </row>
    <row r="127" spans="3:31" x14ac:dyDescent="0.3">
      <c r="C127" s="2390"/>
      <c r="D127" s="2656"/>
      <c r="E127" s="2391"/>
      <c r="F127" s="2308"/>
      <c r="G127" s="2309"/>
      <c r="I127" s="2390"/>
      <c r="J127" s="2656"/>
      <c r="K127" s="2307">
        <v>0</v>
      </c>
      <c r="L127" s="2308"/>
      <c r="M127" s="2309"/>
      <c r="O127" s="2390"/>
      <c r="P127" s="2656"/>
      <c r="Q127" s="2391"/>
      <c r="R127" s="2308"/>
      <c r="S127" s="2309"/>
      <c r="U127" s="2390"/>
      <c r="V127" s="2656"/>
      <c r="W127" s="2391"/>
      <c r="X127" s="2308"/>
      <c r="Y127" s="2309"/>
      <c r="AA127" s="2390"/>
      <c r="AB127" s="2656"/>
      <c r="AC127" s="2391"/>
      <c r="AD127" s="2308"/>
      <c r="AE127" s="2309"/>
    </row>
    <row r="128" spans="3:31" x14ac:dyDescent="0.3">
      <c r="C128" s="3086"/>
      <c r="D128" s="2354"/>
      <c r="E128" s="2354"/>
      <c r="F128" s="3492" t="s">
        <v>890</v>
      </c>
      <c r="G128" s="3493">
        <v>2358141.2237299965</v>
      </c>
      <c r="I128" s="3086"/>
      <c r="J128" s="2354"/>
      <c r="K128" s="2354"/>
      <c r="L128" s="3492" t="s">
        <v>890</v>
      </c>
      <c r="M128" s="3493">
        <v>2358141.2237299965</v>
      </c>
      <c r="O128" s="3086"/>
      <c r="P128" s="2354"/>
      <c r="Q128" s="2354"/>
      <c r="R128" s="3492" t="s">
        <v>890</v>
      </c>
      <c r="S128" s="3493">
        <v>2191235.2384757297</v>
      </c>
      <c r="U128" s="3086"/>
      <c r="V128" s="2354"/>
      <c r="W128" s="2354"/>
      <c r="X128" s="3492" t="s">
        <v>890</v>
      </c>
      <c r="Y128" s="3493">
        <v>783062.46740699664</v>
      </c>
      <c r="AA128" s="3086"/>
      <c r="AB128" s="2354"/>
      <c r="AC128" s="2354"/>
      <c r="AD128" s="3492" t="s">
        <v>890</v>
      </c>
      <c r="AE128" s="3493">
        <v>2891430.2260950627</v>
      </c>
    </row>
    <row r="129" spans="3:31" x14ac:dyDescent="0.3">
      <c r="C129" s="2445" t="s">
        <v>891</v>
      </c>
      <c r="D129" s="2446"/>
      <c r="E129" s="2446"/>
      <c r="F129" s="2354"/>
      <c r="G129" s="3085"/>
      <c r="I129" s="2445" t="s">
        <v>891</v>
      </c>
      <c r="J129" s="2446"/>
      <c r="K129" s="2446"/>
      <c r="L129" s="2354"/>
      <c r="M129" s="3085"/>
      <c r="O129" s="2445" t="s">
        <v>891</v>
      </c>
      <c r="P129" s="2446"/>
      <c r="Q129" s="2446"/>
      <c r="R129" s="2354"/>
      <c r="S129" s="3085"/>
      <c r="U129" s="2445" t="s">
        <v>891</v>
      </c>
      <c r="V129" s="2446"/>
      <c r="W129" s="2446"/>
      <c r="X129" s="2354"/>
      <c r="Y129" s="3085"/>
      <c r="AA129" s="2445" t="s">
        <v>891</v>
      </c>
      <c r="AB129" s="2446"/>
      <c r="AC129" s="2446"/>
      <c r="AD129" s="2354"/>
      <c r="AE129" s="3085"/>
    </row>
    <row r="130" spans="3:31" x14ac:dyDescent="0.3">
      <c r="C130" s="2126" t="s">
        <v>884</v>
      </c>
      <c r="D130" s="2127" t="s">
        <v>892</v>
      </c>
      <c r="E130" s="2128" t="s">
        <v>893</v>
      </c>
      <c r="F130" s="2127" t="s">
        <v>887</v>
      </c>
      <c r="G130" s="2129" t="s">
        <v>888</v>
      </c>
      <c r="I130" s="2126" t="s">
        <v>884</v>
      </c>
      <c r="J130" s="2127" t="s">
        <v>892</v>
      </c>
      <c r="K130" s="2128" t="s">
        <v>893</v>
      </c>
      <c r="L130" s="2127" t="s">
        <v>887</v>
      </c>
      <c r="M130" s="2129" t="s">
        <v>888</v>
      </c>
      <c r="O130" s="2126" t="s">
        <v>884</v>
      </c>
      <c r="P130" s="2127" t="s">
        <v>892</v>
      </c>
      <c r="Q130" s="2128" t="s">
        <v>893</v>
      </c>
      <c r="R130" s="2127" t="s">
        <v>887</v>
      </c>
      <c r="S130" s="2129" t="s">
        <v>888</v>
      </c>
      <c r="U130" s="2126" t="s">
        <v>884</v>
      </c>
      <c r="V130" s="2127" t="s">
        <v>892</v>
      </c>
      <c r="W130" s="2128" t="s">
        <v>893</v>
      </c>
      <c r="X130" s="2127" t="s">
        <v>887</v>
      </c>
      <c r="Y130" s="2129" t="s">
        <v>888</v>
      </c>
      <c r="AA130" s="2126" t="s">
        <v>884</v>
      </c>
      <c r="AB130" s="2127" t="s">
        <v>892</v>
      </c>
      <c r="AC130" s="2128" t="s">
        <v>893</v>
      </c>
      <c r="AD130" s="2127" t="s">
        <v>887</v>
      </c>
      <c r="AE130" s="2129" t="s">
        <v>888</v>
      </c>
    </row>
    <row r="131" spans="3:31" x14ac:dyDescent="0.3">
      <c r="C131" s="2390"/>
      <c r="D131" s="2150"/>
      <c r="E131" s="2307"/>
      <c r="F131" s="2411"/>
      <c r="G131" s="2309"/>
      <c r="I131" s="2390"/>
      <c r="J131" s="2150"/>
      <c r="K131" s="2307"/>
      <c r="L131" s="2411"/>
      <c r="M131" s="2309"/>
      <c r="O131" s="2390"/>
      <c r="P131" s="2150"/>
      <c r="Q131" s="2307"/>
      <c r="R131" s="2411"/>
      <c r="S131" s="2309"/>
      <c r="U131" s="2390"/>
      <c r="V131" s="2150"/>
      <c r="W131" s="2307"/>
      <c r="X131" s="2411"/>
      <c r="Y131" s="2309"/>
      <c r="AA131" s="2390"/>
      <c r="AB131" s="2150"/>
      <c r="AC131" s="2307"/>
      <c r="AD131" s="2411"/>
      <c r="AE131" s="2309"/>
    </row>
    <row r="132" spans="3:31" x14ac:dyDescent="0.3">
      <c r="C132" s="2390"/>
      <c r="D132" s="2150"/>
      <c r="E132" s="2307"/>
      <c r="F132" s="2411"/>
      <c r="G132" s="2309"/>
      <c r="I132" s="2390"/>
      <c r="J132" s="2150"/>
      <c r="K132" s="2307"/>
      <c r="L132" s="2411"/>
      <c r="M132" s="2309"/>
      <c r="O132" s="2390"/>
      <c r="P132" s="2150"/>
      <c r="Q132" s="2307"/>
      <c r="R132" s="2411"/>
      <c r="S132" s="2309"/>
      <c r="U132" s="2390"/>
      <c r="V132" s="2150"/>
      <c r="W132" s="2307"/>
      <c r="X132" s="2411"/>
      <c r="Y132" s="2309"/>
      <c r="AA132" s="2390"/>
      <c r="AB132" s="2150"/>
      <c r="AC132" s="2307"/>
      <c r="AD132" s="2411"/>
      <c r="AE132" s="2309"/>
    </row>
    <row r="133" spans="3:31" x14ac:dyDescent="0.3">
      <c r="C133" s="2390"/>
      <c r="D133" s="2150"/>
      <c r="E133" s="2307"/>
      <c r="F133" s="2411"/>
      <c r="G133" s="2309"/>
      <c r="I133" s="2390"/>
      <c r="J133" s="2150"/>
      <c r="K133" s="2307"/>
      <c r="L133" s="2411"/>
      <c r="M133" s="2309"/>
      <c r="O133" s="2390"/>
      <c r="P133" s="2150"/>
      <c r="Q133" s="2307"/>
      <c r="R133" s="2411"/>
      <c r="S133" s="2309"/>
      <c r="U133" s="2390"/>
      <c r="V133" s="2150"/>
      <c r="W133" s="2307"/>
      <c r="X133" s="2411"/>
      <c r="Y133" s="2309"/>
      <c r="AA133" s="2390"/>
      <c r="AB133" s="2150"/>
      <c r="AC133" s="2307"/>
      <c r="AD133" s="2411"/>
      <c r="AE133" s="2309"/>
    </row>
    <row r="134" spans="3:31" x14ac:dyDescent="0.3">
      <c r="C134" s="3495"/>
      <c r="D134" s="3496"/>
      <c r="E134" s="3497"/>
      <c r="F134" s="3492" t="s">
        <v>890</v>
      </c>
      <c r="G134" s="2309"/>
      <c r="I134" s="3498"/>
      <c r="J134" s="3496"/>
      <c r="K134" s="3497"/>
      <c r="L134" s="3492" t="s">
        <v>890</v>
      </c>
      <c r="M134" s="2309"/>
      <c r="O134" s="3498"/>
      <c r="P134" s="3496"/>
      <c r="Q134" s="3497"/>
      <c r="R134" s="3492" t="s">
        <v>890</v>
      </c>
      <c r="S134" s="2309"/>
      <c r="U134" s="2390"/>
      <c r="V134" s="2150"/>
      <c r="W134" s="2307"/>
      <c r="X134" s="2411"/>
      <c r="Y134" s="2309"/>
      <c r="AA134" s="3086"/>
      <c r="AB134" s="3496"/>
      <c r="AC134" s="3497"/>
      <c r="AD134" s="3492" t="s">
        <v>890</v>
      </c>
      <c r="AE134" s="2309"/>
    </row>
    <row r="135" spans="3:31" x14ac:dyDescent="0.3">
      <c r="C135" s="2445" t="s">
        <v>898</v>
      </c>
      <c r="D135" s="2446"/>
      <c r="E135" s="2446"/>
      <c r="F135" s="2354"/>
      <c r="G135" s="3085"/>
      <c r="I135" s="2445" t="s">
        <v>898</v>
      </c>
      <c r="J135" s="2446"/>
      <c r="K135" s="2446"/>
      <c r="L135" s="2354"/>
      <c r="M135" s="3085"/>
      <c r="O135" s="2445" t="s">
        <v>898</v>
      </c>
      <c r="P135" s="2446"/>
      <c r="Q135" s="2446"/>
      <c r="R135" s="2354"/>
      <c r="S135" s="3085"/>
      <c r="U135" s="2445" t="s">
        <v>898</v>
      </c>
      <c r="V135" s="2446"/>
      <c r="W135" s="2446"/>
      <c r="X135" s="2354"/>
      <c r="Y135" s="3085"/>
      <c r="AA135" s="2445" t="s">
        <v>898</v>
      </c>
      <c r="AB135" s="2446"/>
      <c r="AC135" s="2446"/>
      <c r="AD135" s="2354"/>
      <c r="AE135" s="3085"/>
    </row>
    <row r="136" spans="3:31" x14ac:dyDescent="0.3">
      <c r="C136" s="2126" t="s">
        <v>884</v>
      </c>
      <c r="D136" s="2127" t="s">
        <v>885</v>
      </c>
      <c r="E136" s="2128" t="s">
        <v>886</v>
      </c>
      <c r="F136" s="2127" t="s">
        <v>893</v>
      </c>
      <c r="G136" s="2129" t="s">
        <v>888</v>
      </c>
      <c r="I136" s="2126" t="s">
        <v>884</v>
      </c>
      <c r="J136" s="2127" t="s">
        <v>885</v>
      </c>
      <c r="K136" s="2128" t="s">
        <v>886</v>
      </c>
      <c r="L136" s="2127" t="s">
        <v>893</v>
      </c>
      <c r="M136" s="2129" t="s">
        <v>888</v>
      </c>
      <c r="O136" s="2126" t="s">
        <v>884</v>
      </c>
      <c r="P136" s="2127" t="s">
        <v>885</v>
      </c>
      <c r="Q136" s="2128" t="s">
        <v>886</v>
      </c>
      <c r="R136" s="2127" t="s">
        <v>893</v>
      </c>
      <c r="S136" s="2129" t="s">
        <v>888</v>
      </c>
      <c r="U136" s="2126" t="s">
        <v>884</v>
      </c>
      <c r="V136" s="2127" t="s">
        <v>885</v>
      </c>
      <c r="W136" s="2128" t="s">
        <v>886</v>
      </c>
      <c r="X136" s="2127" t="s">
        <v>893</v>
      </c>
      <c r="Y136" s="2129" t="s">
        <v>888</v>
      </c>
      <c r="AA136" s="2126" t="s">
        <v>884</v>
      </c>
      <c r="AB136" s="2127" t="s">
        <v>885</v>
      </c>
      <c r="AC136" s="2128" t="s">
        <v>886</v>
      </c>
      <c r="AD136" s="2127" t="s">
        <v>893</v>
      </c>
      <c r="AE136" s="2129" t="s">
        <v>888</v>
      </c>
    </row>
    <row r="137" spans="3:31" x14ac:dyDescent="0.3">
      <c r="C137" s="2390" t="s">
        <v>1650</v>
      </c>
      <c r="D137" s="2664">
        <v>290020.70325447264</v>
      </c>
      <c r="E137" s="2307">
        <v>0.72</v>
      </c>
      <c r="F137" s="2308">
        <v>1</v>
      </c>
      <c r="G137" s="2309">
        <v>208814.9063432203</v>
      </c>
      <c r="I137" s="2390" t="s">
        <v>1650</v>
      </c>
      <c r="J137" s="2664">
        <v>290020.70325447264</v>
      </c>
      <c r="K137" s="2307">
        <v>0.72</v>
      </c>
      <c r="L137" s="2308">
        <v>1</v>
      </c>
      <c r="M137" s="2309">
        <v>208814.9063432203</v>
      </c>
      <c r="O137" s="2390" t="s">
        <v>1650</v>
      </c>
      <c r="P137" s="2664">
        <v>290020.70325447264</v>
      </c>
      <c r="Q137" s="2307">
        <v>0.72</v>
      </c>
      <c r="R137" s="2308">
        <v>1</v>
      </c>
      <c r="S137" s="2309">
        <v>208814.9063432203</v>
      </c>
      <c r="U137" s="2390" t="s">
        <v>1650</v>
      </c>
      <c r="V137" s="2664">
        <v>290020.70325447264</v>
      </c>
      <c r="W137" s="2307">
        <v>0.43200000000000005</v>
      </c>
      <c r="X137" s="2308">
        <v>0.5</v>
      </c>
      <c r="Y137" s="2309">
        <v>62644.471902966099</v>
      </c>
      <c r="AA137" s="2390" t="s">
        <v>1588</v>
      </c>
      <c r="AB137" s="2664">
        <v>529640.45762183552</v>
      </c>
      <c r="AC137" s="2307">
        <v>0.43200000000000005</v>
      </c>
      <c r="AD137" s="2308">
        <v>1</v>
      </c>
      <c r="AE137" s="2309">
        <v>228804.67769263298</v>
      </c>
    </row>
    <row r="138" spans="3:31" x14ac:dyDescent="0.3">
      <c r="C138" s="2390" t="s">
        <v>923</v>
      </c>
      <c r="D138" s="2664">
        <v>64040.167561799884</v>
      </c>
      <c r="E138" s="2307">
        <v>2.1599999999999997</v>
      </c>
      <c r="F138" s="2308">
        <v>1</v>
      </c>
      <c r="G138" s="2309">
        <v>138326.76193348772</v>
      </c>
      <c r="I138" s="2390" t="s">
        <v>923</v>
      </c>
      <c r="J138" s="2664">
        <v>64040.167561799884</v>
      </c>
      <c r="K138" s="2307">
        <v>2.1599999999999997</v>
      </c>
      <c r="L138" s="2308">
        <v>1</v>
      </c>
      <c r="M138" s="2309">
        <v>138326.76193348772</v>
      </c>
      <c r="O138" s="2390" t="s">
        <v>923</v>
      </c>
      <c r="P138" s="2664">
        <v>64040.167561799884</v>
      </c>
      <c r="Q138" s="2307">
        <v>1.44</v>
      </c>
      <c r="R138" s="2308">
        <v>1</v>
      </c>
      <c r="S138" s="2309">
        <v>92217.841288991825</v>
      </c>
      <c r="U138" s="2390" t="s">
        <v>923</v>
      </c>
      <c r="V138" s="2664">
        <v>64040.167561799884</v>
      </c>
      <c r="W138" s="2307">
        <v>0.43200000000000005</v>
      </c>
      <c r="X138" s="2308">
        <v>1</v>
      </c>
      <c r="Y138" s="2309">
        <v>27665.352386697552</v>
      </c>
      <c r="AA138" s="2390" t="s">
        <v>1589</v>
      </c>
      <c r="AB138" s="2664">
        <v>529640.45762183552</v>
      </c>
      <c r="AC138" s="2307">
        <v>0.43200000000000005</v>
      </c>
      <c r="AD138" s="2308">
        <v>1</v>
      </c>
      <c r="AE138" s="2309">
        <v>228804.67769263298</v>
      </c>
    </row>
    <row r="139" spans="3:31" x14ac:dyDescent="0.3">
      <c r="C139" s="2390" t="s">
        <v>934</v>
      </c>
      <c r="D139" s="2664">
        <v>64040.167561799884</v>
      </c>
      <c r="E139" s="2307">
        <v>4.3199999999999994</v>
      </c>
      <c r="F139" s="2308">
        <v>2</v>
      </c>
      <c r="G139" s="2309">
        <v>553307.04773395089</v>
      </c>
      <c r="I139" s="2390" t="s">
        <v>934</v>
      </c>
      <c r="J139" s="2664">
        <v>64040.167561799884</v>
      </c>
      <c r="K139" s="2307">
        <v>4.3199999999999994</v>
      </c>
      <c r="L139" s="2308">
        <v>2</v>
      </c>
      <c r="M139" s="2309">
        <v>553307.04773395089</v>
      </c>
      <c r="O139" s="2390" t="s">
        <v>934</v>
      </c>
      <c r="P139" s="2664">
        <v>64040.167561799884</v>
      </c>
      <c r="Q139" s="2307">
        <v>2.4252631578947366</v>
      </c>
      <c r="R139" s="2308">
        <v>2</v>
      </c>
      <c r="S139" s="2309">
        <v>310628.51802607771</v>
      </c>
      <c r="U139" s="2390" t="s">
        <v>934</v>
      </c>
      <c r="V139" s="2664">
        <v>64040.167561799884</v>
      </c>
      <c r="W139" s="2307">
        <v>1.44</v>
      </c>
      <c r="X139" s="2308">
        <v>2</v>
      </c>
      <c r="Y139" s="2309">
        <v>184435.68257798365</v>
      </c>
      <c r="AA139" s="2390" t="s">
        <v>923</v>
      </c>
      <c r="AB139" s="2664">
        <v>64040.167561799884</v>
      </c>
      <c r="AC139" s="2307">
        <v>2.88</v>
      </c>
      <c r="AD139" s="2308">
        <v>1</v>
      </c>
      <c r="AE139" s="2309">
        <v>184435.68257798365</v>
      </c>
    </row>
    <row r="140" spans="3:31" x14ac:dyDescent="0.3">
      <c r="C140" s="2390" t="s">
        <v>935</v>
      </c>
      <c r="D140" s="2664">
        <v>56298.72089551598</v>
      </c>
      <c r="E140" s="2307">
        <v>2.88</v>
      </c>
      <c r="F140" s="2308">
        <v>1</v>
      </c>
      <c r="G140" s="2309">
        <v>162140.31617908602</v>
      </c>
      <c r="I140" s="2390" t="s">
        <v>935</v>
      </c>
      <c r="J140" s="2664">
        <v>56298.72089551598</v>
      </c>
      <c r="K140" s="2307">
        <v>2.88</v>
      </c>
      <c r="L140" s="2308">
        <v>1</v>
      </c>
      <c r="M140" s="2309">
        <v>162140.31617908602</v>
      </c>
      <c r="O140" s="2390" t="s">
        <v>935</v>
      </c>
      <c r="P140" s="2664">
        <v>56298.72089551598</v>
      </c>
      <c r="Q140" s="2307">
        <v>2.88</v>
      </c>
      <c r="R140" s="2308">
        <v>1</v>
      </c>
      <c r="S140" s="2309">
        <v>162140.31617908602</v>
      </c>
      <c r="U140" s="2390" t="s">
        <v>935</v>
      </c>
      <c r="V140" s="2664">
        <v>56298.72089551598</v>
      </c>
      <c r="W140" s="2307">
        <v>1.44</v>
      </c>
      <c r="X140" s="2308">
        <v>1</v>
      </c>
      <c r="Y140" s="2309">
        <v>81070.158089543009</v>
      </c>
      <c r="AA140" s="2390" t="s">
        <v>934</v>
      </c>
      <c r="AB140" s="2664">
        <v>64040.167561799884</v>
      </c>
      <c r="AC140" s="2307">
        <v>4.3199999999999994</v>
      </c>
      <c r="AD140" s="2308">
        <v>1</v>
      </c>
      <c r="AE140" s="2309">
        <v>276653.52386697545</v>
      </c>
    </row>
    <row r="141" spans="3:31" x14ac:dyDescent="0.3">
      <c r="C141" s="2390" t="s">
        <v>2604</v>
      </c>
      <c r="D141" s="2664">
        <v>290020.70325447264</v>
      </c>
      <c r="E141" s="2307">
        <v>0.64799999999999991</v>
      </c>
      <c r="F141" s="2308">
        <v>1</v>
      </c>
      <c r="G141" s="2309">
        <v>187933.41570889825</v>
      </c>
      <c r="I141" s="2390" t="s">
        <v>2604</v>
      </c>
      <c r="J141" s="2664">
        <v>290020.70325447264</v>
      </c>
      <c r="K141" s="2307">
        <v>0.64799999999999991</v>
      </c>
      <c r="L141" s="2308">
        <v>1</v>
      </c>
      <c r="M141" s="2309">
        <v>187933.41570889825</v>
      </c>
      <c r="O141" s="2390" t="s">
        <v>2604</v>
      </c>
      <c r="P141" s="2664">
        <v>290020.70325447264</v>
      </c>
      <c r="Q141" s="2307">
        <v>0.432</v>
      </c>
      <c r="R141" s="2308">
        <v>1</v>
      </c>
      <c r="S141" s="2309">
        <v>125288.94380593218</v>
      </c>
      <c r="U141" s="2390" t="s">
        <v>2604</v>
      </c>
      <c r="V141" s="2664">
        <v>290020.70325447264</v>
      </c>
      <c r="W141" s="2307">
        <v>0.12960000000000002</v>
      </c>
      <c r="X141" s="2308">
        <v>1</v>
      </c>
      <c r="Y141" s="2309">
        <v>37586.683141779657</v>
      </c>
      <c r="AA141" s="2390" t="s">
        <v>935</v>
      </c>
      <c r="AB141" s="2664">
        <v>56298.72089551598</v>
      </c>
      <c r="AC141" s="2307">
        <v>2.7648000000000006</v>
      </c>
      <c r="AD141" s="2308">
        <v>1</v>
      </c>
      <c r="AE141" s="2309">
        <v>155654.70353192263</v>
      </c>
    </row>
    <row r="142" spans="3:31" x14ac:dyDescent="0.3">
      <c r="C142" s="2390" t="s">
        <v>2605</v>
      </c>
      <c r="D142" s="2664">
        <v>282139.34593835432</v>
      </c>
      <c r="E142" s="2307">
        <v>4.3199999999999994</v>
      </c>
      <c r="F142" s="2308">
        <v>1</v>
      </c>
      <c r="G142" s="2309">
        <v>1218841.9744536905</v>
      </c>
      <c r="I142" s="2390" t="s">
        <v>2605</v>
      </c>
      <c r="J142" s="2664">
        <v>282139.34593835432</v>
      </c>
      <c r="K142" s="2307">
        <v>4.3199999999999994</v>
      </c>
      <c r="L142" s="2308">
        <v>1</v>
      </c>
      <c r="M142" s="2309">
        <v>1218841.9744536905</v>
      </c>
      <c r="O142" s="2390" t="s">
        <v>2605</v>
      </c>
      <c r="P142" s="2664">
        <v>282139.34593835432</v>
      </c>
      <c r="Q142" s="2307">
        <v>2.88</v>
      </c>
      <c r="R142" s="2308">
        <v>1</v>
      </c>
      <c r="S142" s="2309">
        <v>812561.31630246039</v>
      </c>
      <c r="U142" s="2390" t="s">
        <v>2605</v>
      </c>
      <c r="V142" s="2664">
        <v>282139.34593835432</v>
      </c>
      <c r="W142" s="2307">
        <v>2.88</v>
      </c>
      <c r="X142" s="2308">
        <v>1</v>
      </c>
      <c r="Y142" s="2309">
        <v>812561.31630246039</v>
      </c>
      <c r="AA142" s="2390" t="s">
        <v>2604</v>
      </c>
      <c r="AB142" s="2664">
        <v>290020.70325447264</v>
      </c>
      <c r="AC142" s="2307">
        <v>1.2959999999999998</v>
      </c>
      <c r="AD142" s="2308">
        <v>1</v>
      </c>
      <c r="AE142" s="2309">
        <v>375866.83141779649</v>
      </c>
    </row>
    <row r="143" spans="3:31" x14ac:dyDescent="0.3">
      <c r="C143" s="3086"/>
      <c r="D143" s="2834"/>
      <c r="E143" s="2476"/>
      <c r="F143" s="2308"/>
      <c r="G143" s="2309"/>
      <c r="I143" s="3086"/>
      <c r="J143" s="2834"/>
      <c r="K143" s="2476"/>
      <c r="L143" s="2308"/>
      <c r="M143" s="2309"/>
      <c r="O143" s="3086"/>
      <c r="P143" s="2834"/>
      <c r="Q143" s="2476"/>
      <c r="R143" s="2308"/>
      <c r="S143" s="2309"/>
      <c r="U143" s="3086"/>
      <c r="V143" s="2834"/>
      <c r="W143" s="2476"/>
      <c r="X143" s="2308"/>
      <c r="Y143" s="2309"/>
      <c r="AA143" s="2390" t="s">
        <v>2605</v>
      </c>
      <c r="AB143" s="2664">
        <v>282139.34593835432</v>
      </c>
      <c r="AC143" s="2307">
        <v>4.3199999999999994</v>
      </c>
      <c r="AD143" s="2308">
        <v>1</v>
      </c>
      <c r="AE143" s="2309">
        <v>1218841.9744536905</v>
      </c>
    </row>
    <row r="144" spans="3:31" x14ac:dyDescent="0.3">
      <c r="C144" s="3086"/>
      <c r="D144" s="2834"/>
      <c r="E144" s="2476"/>
      <c r="F144" s="2308"/>
      <c r="G144" s="2309"/>
      <c r="I144" s="3086"/>
      <c r="J144" s="2834"/>
      <c r="K144" s="2476"/>
      <c r="L144" s="2308"/>
      <c r="M144" s="2309"/>
      <c r="O144" s="3086"/>
      <c r="P144" s="2834"/>
      <c r="Q144" s="2476"/>
      <c r="R144" s="2308"/>
      <c r="S144" s="2309"/>
      <c r="U144" s="3086"/>
      <c r="V144" s="2834"/>
      <c r="W144" s="2476"/>
      <c r="X144" s="2308"/>
      <c r="Y144" s="2309"/>
      <c r="AA144" s="3086"/>
      <c r="AB144" s="2834"/>
      <c r="AC144" s="2476"/>
      <c r="AD144" s="2308"/>
      <c r="AE144" s="2309"/>
    </row>
    <row r="145" spans="3:31" x14ac:dyDescent="0.3">
      <c r="C145" s="3086"/>
      <c r="D145" s="2354"/>
      <c r="E145" s="2354"/>
      <c r="F145" s="3492" t="s">
        <v>890</v>
      </c>
      <c r="G145" s="3493">
        <v>2469364.4223523336</v>
      </c>
      <c r="I145" s="3086"/>
      <c r="J145" s="2354"/>
      <c r="K145" s="2354"/>
      <c r="L145" s="3492" t="s">
        <v>890</v>
      </c>
      <c r="M145" s="3493">
        <v>2469364.4223523336</v>
      </c>
      <c r="O145" s="3086"/>
      <c r="P145" s="2354"/>
      <c r="Q145" s="2354"/>
      <c r="R145" s="3492" t="s">
        <v>890</v>
      </c>
      <c r="S145" s="3493">
        <v>1711651.8419457683</v>
      </c>
      <c r="U145" s="3086"/>
      <c r="V145" s="2354"/>
      <c r="W145" s="2354"/>
      <c r="X145" s="3492" t="s">
        <v>890</v>
      </c>
      <c r="Y145" s="3493">
        <v>1205963.6644014304</v>
      </c>
      <c r="AA145" s="3086"/>
      <c r="AB145" s="2354"/>
      <c r="AC145" s="2354"/>
      <c r="AD145" s="3492" t="s">
        <v>890</v>
      </c>
      <c r="AE145" s="3493">
        <v>2669062.0712336348</v>
      </c>
    </row>
    <row r="146" spans="3:31" ht="15.75" thickBot="1" x14ac:dyDescent="0.35">
      <c r="C146" s="2960"/>
      <c r="D146" s="2961"/>
      <c r="E146" s="2425" t="s">
        <v>900</v>
      </c>
      <c r="F146" s="2426"/>
      <c r="G146" s="3494">
        <v>4827505.6460823305</v>
      </c>
      <c r="I146" s="2960"/>
      <c r="J146" s="2961"/>
      <c r="K146" s="2425" t="s">
        <v>900</v>
      </c>
      <c r="L146" s="2426"/>
      <c r="M146" s="3494">
        <v>4827505.6460823305</v>
      </c>
      <c r="O146" s="2960"/>
      <c r="P146" s="2961"/>
      <c r="Q146" s="2425" t="s">
        <v>900</v>
      </c>
      <c r="R146" s="2426"/>
      <c r="S146" s="3494">
        <v>3902887.080421498</v>
      </c>
      <c r="U146" s="2960"/>
      <c r="V146" s="2961"/>
      <c r="W146" s="2425" t="s">
        <v>900</v>
      </c>
      <c r="X146" s="2426"/>
      <c r="Y146" s="3494">
        <v>1989026.1318084272</v>
      </c>
      <c r="AA146" s="2960"/>
      <c r="AB146" s="2961"/>
      <c r="AC146" s="2425" t="s">
        <v>900</v>
      </c>
      <c r="AD146" s="2426"/>
      <c r="AE146" s="3494">
        <v>5560492.2973286975</v>
      </c>
    </row>
    <row r="148" spans="3:31" ht="15.75" thickBot="1" x14ac:dyDescent="0.35"/>
    <row r="149" spans="3:31" x14ac:dyDescent="0.3">
      <c r="C149" s="3072"/>
      <c r="D149" s="2958"/>
      <c r="E149" s="3076" t="s">
        <v>875</v>
      </c>
      <c r="F149" s="3076"/>
      <c r="G149" s="3357"/>
      <c r="I149" s="3072"/>
      <c r="J149" s="2958"/>
      <c r="K149" s="3076" t="s">
        <v>875</v>
      </c>
      <c r="L149" s="3076"/>
      <c r="M149" s="3357"/>
      <c r="O149" s="3072"/>
      <c r="P149" s="2958"/>
      <c r="Q149" s="3076" t="s">
        <v>875</v>
      </c>
      <c r="R149" s="3076"/>
      <c r="S149" s="3357"/>
      <c r="U149" s="3072"/>
      <c r="V149" s="2958"/>
      <c r="W149" s="3076" t="s">
        <v>875</v>
      </c>
      <c r="X149" s="3076"/>
      <c r="Y149" s="3357"/>
      <c r="AA149" s="3072"/>
      <c r="AB149" s="2958"/>
      <c r="AC149" s="3076" t="s">
        <v>875</v>
      </c>
      <c r="AD149" s="3076"/>
      <c r="AE149" s="3357"/>
    </row>
    <row r="150" spans="3:31" ht="15.75" thickBot="1" x14ac:dyDescent="0.35">
      <c r="C150" s="2777" t="s">
        <v>877</v>
      </c>
      <c r="D150" s="3488">
        <v>18</v>
      </c>
      <c r="E150" s="2354" t="s">
        <v>3366</v>
      </c>
      <c r="F150" s="2961"/>
      <c r="G150" s="3489"/>
      <c r="I150" s="2777" t="s">
        <v>877</v>
      </c>
      <c r="J150" s="3488">
        <v>12</v>
      </c>
      <c r="K150" s="2354" t="s">
        <v>3366</v>
      </c>
      <c r="L150" s="2961"/>
      <c r="M150" s="3489"/>
      <c r="O150" s="2777" t="s">
        <v>877</v>
      </c>
      <c r="P150" s="3488">
        <v>13</v>
      </c>
      <c r="Q150" s="2354" t="s">
        <v>3366</v>
      </c>
      <c r="R150" s="2961"/>
      <c r="S150" s="3489"/>
      <c r="U150" s="2777" t="s">
        <v>877</v>
      </c>
      <c r="V150" s="3488">
        <v>14</v>
      </c>
      <c r="W150" s="2354" t="s">
        <v>3366</v>
      </c>
      <c r="X150" s="2961"/>
      <c r="Y150" s="3489"/>
      <c r="AA150" s="2777" t="s">
        <v>877</v>
      </c>
      <c r="AB150" s="3488">
        <v>17</v>
      </c>
      <c r="AC150" s="2354" t="s">
        <v>3366</v>
      </c>
      <c r="AD150" s="2961"/>
      <c r="AE150" s="3489"/>
    </row>
    <row r="151" spans="3:31" x14ac:dyDescent="0.3">
      <c r="C151" s="2956" t="s">
        <v>2662</v>
      </c>
      <c r="D151" s="3076"/>
      <c r="E151" s="2958"/>
      <c r="F151" s="3490" t="s">
        <v>881</v>
      </c>
      <c r="G151" s="2641" t="s">
        <v>883</v>
      </c>
      <c r="I151" s="2956" t="s">
        <v>1640</v>
      </c>
      <c r="J151" s="3076"/>
      <c r="K151" s="2958"/>
      <c r="L151" s="3490" t="s">
        <v>881</v>
      </c>
      <c r="M151" s="2641" t="s">
        <v>883</v>
      </c>
      <c r="O151" s="2956" t="s">
        <v>1740</v>
      </c>
      <c r="P151" s="3076"/>
      <c r="Q151" s="2958"/>
      <c r="R151" s="3490" t="s">
        <v>881</v>
      </c>
      <c r="S151" s="2641" t="s">
        <v>883</v>
      </c>
      <c r="U151" s="2956" t="s">
        <v>1730</v>
      </c>
      <c r="V151" s="3076"/>
      <c r="W151" s="2958"/>
      <c r="X151" s="3490" t="s">
        <v>881</v>
      </c>
      <c r="Y151" s="2641" t="s">
        <v>883</v>
      </c>
      <c r="AA151" s="2956" t="s">
        <v>1173</v>
      </c>
      <c r="AB151" s="3076"/>
      <c r="AC151" s="2958"/>
      <c r="AD151" s="3490" t="s">
        <v>881</v>
      </c>
      <c r="AE151" s="2641" t="s">
        <v>883</v>
      </c>
    </row>
    <row r="152" spans="3:31" ht="15.75" thickBot="1" x14ac:dyDescent="0.35">
      <c r="C152" s="2791"/>
      <c r="D152" s="3476"/>
      <c r="E152" s="3491"/>
      <c r="F152" s="2354"/>
      <c r="G152" s="3085"/>
      <c r="I152" s="2791"/>
      <c r="J152" s="3476"/>
      <c r="K152" s="3491"/>
      <c r="L152" s="2354"/>
      <c r="M152" s="3085"/>
      <c r="O152" s="2791"/>
      <c r="P152" s="3476"/>
      <c r="Q152" s="3491"/>
      <c r="R152" s="2354"/>
      <c r="S152" s="3085"/>
      <c r="U152" s="2791"/>
      <c r="V152" s="3476"/>
      <c r="W152" s="3491"/>
      <c r="X152" s="2354"/>
      <c r="Y152" s="3085"/>
      <c r="AA152" s="2791"/>
      <c r="AB152" s="3476"/>
      <c r="AC152" s="3491"/>
      <c r="AD152" s="2354"/>
      <c r="AE152" s="3085"/>
    </row>
    <row r="153" spans="3:31" x14ac:dyDescent="0.3">
      <c r="C153" s="2651" t="s">
        <v>882</v>
      </c>
      <c r="D153" s="1206"/>
      <c r="E153" s="2595"/>
      <c r="F153" s="1206"/>
      <c r="G153" s="2646"/>
      <c r="I153" s="2445" t="s">
        <v>882</v>
      </c>
      <c r="J153" s="2354"/>
      <c r="K153" s="2446"/>
      <c r="L153" s="2354"/>
      <c r="M153" s="3085"/>
      <c r="O153" s="2445" t="s">
        <v>882</v>
      </c>
      <c r="P153" s="2354"/>
      <c r="Q153" s="2446"/>
      <c r="R153" s="2354"/>
      <c r="S153" s="3085"/>
      <c r="U153" s="2445" t="s">
        <v>882</v>
      </c>
      <c r="V153" s="2354"/>
      <c r="W153" s="2446"/>
      <c r="X153" s="2354"/>
      <c r="Y153" s="3085"/>
      <c r="AA153" s="2651" t="s">
        <v>882</v>
      </c>
      <c r="AB153" s="1206"/>
      <c r="AC153" s="2595"/>
      <c r="AD153" s="1206"/>
      <c r="AE153" s="2646"/>
    </row>
    <row r="154" spans="3:31" x14ac:dyDescent="0.3">
      <c r="C154" s="2126" t="s">
        <v>884</v>
      </c>
      <c r="D154" s="2127" t="s">
        <v>885</v>
      </c>
      <c r="E154" s="2128" t="s">
        <v>886</v>
      </c>
      <c r="F154" s="2127" t="s">
        <v>893</v>
      </c>
      <c r="G154" s="2129" t="s">
        <v>888</v>
      </c>
      <c r="I154" s="2126" t="s">
        <v>884</v>
      </c>
      <c r="J154" s="2127" t="s">
        <v>885</v>
      </c>
      <c r="K154" s="2128" t="s">
        <v>886</v>
      </c>
      <c r="L154" s="2127" t="s">
        <v>887</v>
      </c>
      <c r="M154" s="2129" t="s">
        <v>888</v>
      </c>
      <c r="O154" s="2126" t="s">
        <v>884</v>
      </c>
      <c r="P154" s="2127" t="s">
        <v>885</v>
      </c>
      <c r="Q154" s="2128" t="s">
        <v>886</v>
      </c>
      <c r="R154" s="2127" t="s">
        <v>887</v>
      </c>
      <c r="S154" s="2129" t="s">
        <v>888</v>
      </c>
      <c r="U154" s="2126" t="s">
        <v>884</v>
      </c>
      <c r="V154" s="2127" t="s">
        <v>885</v>
      </c>
      <c r="W154" s="2128" t="s">
        <v>886</v>
      </c>
      <c r="X154" s="2127" t="s">
        <v>887</v>
      </c>
      <c r="Y154" s="2129" t="s">
        <v>888</v>
      </c>
      <c r="AA154" s="2126" t="s">
        <v>884</v>
      </c>
      <c r="AB154" s="2127" t="s">
        <v>885</v>
      </c>
      <c r="AC154" s="2128" t="s">
        <v>886</v>
      </c>
      <c r="AD154" s="2127" t="s">
        <v>893</v>
      </c>
      <c r="AE154" s="2129" t="s">
        <v>888</v>
      </c>
    </row>
    <row r="155" spans="3:31" x14ac:dyDescent="0.3">
      <c r="C155" s="2390" t="s">
        <v>1815</v>
      </c>
      <c r="D155" s="2656">
        <v>353695.13123622525</v>
      </c>
      <c r="E155" s="2307">
        <v>2.4241523804382572</v>
      </c>
      <c r="F155" s="2308">
        <v>1</v>
      </c>
      <c r="G155" s="2309">
        <v>857410.8943357172</v>
      </c>
      <c r="I155" s="2390" t="s">
        <v>1815</v>
      </c>
      <c r="J155" s="2656">
        <v>353695.13123622525</v>
      </c>
      <c r="K155" s="2307">
        <v>2.88</v>
      </c>
      <c r="L155" s="2308">
        <v>1</v>
      </c>
      <c r="M155" s="2309">
        <v>1018641.9779603287</v>
      </c>
      <c r="O155" s="2390" t="s">
        <v>1815</v>
      </c>
      <c r="P155" s="2656">
        <v>353695.13123622525</v>
      </c>
      <c r="Q155" s="2307">
        <v>2.88</v>
      </c>
      <c r="R155" s="2308">
        <v>1</v>
      </c>
      <c r="S155" s="2309">
        <v>1018641.9779603287</v>
      </c>
      <c r="U155" s="2390" t="s">
        <v>1815</v>
      </c>
      <c r="V155" s="2656">
        <v>353695.13123622525</v>
      </c>
      <c r="W155" s="2307">
        <v>3.4560000000000004</v>
      </c>
      <c r="X155" s="2308">
        <v>1</v>
      </c>
      <c r="Y155" s="2309">
        <v>1222370.3735523946</v>
      </c>
      <c r="AA155" s="2390" t="s">
        <v>1815</v>
      </c>
      <c r="AB155" s="2656">
        <v>353695.13123622525</v>
      </c>
      <c r="AC155" s="2307">
        <v>12.24</v>
      </c>
      <c r="AD155" s="2139">
        <v>1</v>
      </c>
      <c r="AE155" s="2140">
        <v>4329228.4063313976</v>
      </c>
    </row>
    <row r="156" spans="3:31" x14ac:dyDescent="0.3">
      <c r="C156" s="2390" t="s">
        <v>1587</v>
      </c>
      <c r="D156" s="2656">
        <v>225909.19655379685</v>
      </c>
      <c r="E156" s="2307">
        <v>13.332838092410412</v>
      </c>
      <c r="F156" s="2308">
        <v>1</v>
      </c>
      <c r="G156" s="2309">
        <v>3012010.7412382937</v>
      </c>
      <c r="I156" s="2390" t="s">
        <v>1587</v>
      </c>
      <c r="J156" s="2656">
        <v>225909.19655379685</v>
      </c>
      <c r="K156" s="2307">
        <v>1.44</v>
      </c>
      <c r="L156" s="2308">
        <v>1</v>
      </c>
      <c r="M156" s="2309">
        <v>325309.24303746747</v>
      </c>
      <c r="O156" s="2390" t="s">
        <v>1587</v>
      </c>
      <c r="P156" s="2656">
        <v>225909.19655379685</v>
      </c>
      <c r="Q156" s="2307">
        <v>15.839999999999998</v>
      </c>
      <c r="R156" s="2308">
        <v>1</v>
      </c>
      <c r="S156" s="2309">
        <v>3578401.6734121419</v>
      </c>
      <c r="U156" s="2390" t="s">
        <v>1587</v>
      </c>
      <c r="V156" s="2656">
        <v>225909.19655379685</v>
      </c>
      <c r="W156" s="2307">
        <v>0.43200000000000005</v>
      </c>
      <c r="X156" s="2308">
        <v>1</v>
      </c>
      <c r="Y156" s="2309">
        <v>97592.772911240245</v>
      </c>
      <c r="AA156" s="2390" t="s">
        <v>1587</v>
      </c>
      <c r="AB156" s="2656">
        <v>225909.19655379685</v>
      </c>
      <c r="AC156" s="2307">
        <v>21.6</v>
      </c>
      <c r="AD156" s="2139">
        <v>3</v>
      </c>
      <c r="AE156" s="2140">
        <v>14638915.936686039</v>
      </c>
    </row>
    <row r="157" spans="3:31" x14ac:dyDescent="0.3">
      <c r="C157" s="2390" t="s">
        <v>932</v>
      </c>
      <c r="D157" s="2656">
        <v>4251.3637355331075</v>
      </c>
      <c r="E157" s="2307">
        <v>20</v>
      </c>
      <c r="F157" s="2308">
        <v>1</v>
      </c>
      <c r="G157" s="2309">
        <v>85027.274710662154</v>
      </c>
      <c r="I157" s="2390" t="s">
        <v>932</v>
      </c>
      <c r="J157" s="2656">
        <v>4251.3637355331075</v>
      </c>
      <c r="K157" s="2307">
        <v>10</v>
      </c>
      <c r="L157" s="2308">
        <v>1</v>
      </c>
      <c r="M157" s="2309">
        <v>42513.637355331077</v>
      </c>
      <c r="O157" s="2390" t="s">
        <v>932</v>
      </c>
      <c r="P157" s="2656">
        <v>4251.3637355331075</v>
      </c>
      <c r="Q157" s="2307">
        <v>10</v>
      </c>
      <c r="R157" s="2308">
        <v>1</v>
      </c>
      <c r="S157" s="2309">
        <v>42513.637355331077</v>
      </c>
      <c r="U157" s="2390" t="s">
        <v>932</v>
      </c>
      <c r="V157" s="2656">
        <v>4251.3637355331075</v>
      </c>
      <c r="W157" s="2307">
        <v>10</v>
      </c>
      <c r="X157" s="2308">
        <v>1</v>
      </c>
      <c r="Y157" s="2309">
        <v>42513.637355331077</v>
      </c>
      <c r="AA157" s="2390" t="s">
        <v>932</v>
      </c>
      <c r="AB157" s="2656">
        <v>4251.3637355331075</v>
      </c>
      <c r="AC157" s="2307">
        <v>10</v>
      </c>
      <c r="AD157" s="2139">
        <v>3</v>
      </c>
      <c r="AE157" s="2140">
        <v>127540.91206599324</v>
      </c>
    </row>
    <row r="158" spans="3:31" x14ac:dyDescent="0.3">
      <c r="C158" s="2390"/>
      <c r="D158" s="2656"/>
      <c r="E158" s="2391"/>
      <c r="F158" s="2308"/>
      <c r="G158" s="2309"/>
      <c r="I158" s="2390"/>
      <c r="J158" s="2656"/>
      <c r="K158" s="2391"/>
      <c r="L158" s="2308"/>
      <c r="M158" s="2309"/>
      <c r="O158" s="2390"/>
      <c r="P158" s="2656"/>
      <c r="Q158" s="2391"/>
      <c r="R158" s="2308"/>
      <c r="S158" s="2309"/>
      <c r="U158" s="2390"/>
      <c r="V158" s="2656"/>
      <c r="W158" s="2391"/>
      <c r="X158" s="2308"/>
      <c r="Y158" s="2309"/>
      <c r="AA158" s="2561"/>
      <c r="AB158" s="2656"/>
      <c r="AC158" s="2655"/>
      <c r="AD158" s="2139"/>
      <c r="AE158" s="2140"/>
    </row>
    <row r="159" spans="3:31" x14ac:dyDescent="0.3">
      <c r="C159" s="3086"/>
      <c r="D159" s="2354"/>
      <c r="E159" s="2354"/>
      <c r="F159" s="3492" t="s">
        <v>890</v>
      </c>
      <c r="G159" s="3493">
        <v>3954448.9102846733</v>
      </c>
      <c r="I159" s="3086"/>
      <c r="J159" s="2354"/>
      <c r="K159" s="2354"/>
      <c r="L159" s="3492" t="s">
        <v>890</v>
      </c>
      <c r="M159" s="3493">
        <v>1386464.8583531273</v>
      </c>
      <c r="O159" s="3086"/>
      <c r="P159" s="2354"/>
      <c r="Q159" s="2354"/>
      <c r="R159" s="3492" t="s">
        <v>890</v>
      </c>
      <c r="S159" s="3493">
        <v>4639557.2887278022</v>
      </c>
      <c r="U159" s="3086"/>
      <c r="V159" s="2354"/>
      <c r="W159" s="2354"/>
      <c r="X159" s="3492" t="s">
        <v>890</v>
      </c>
      <c r="Y159" s="3493">
        <v>1362476.783818966</v>
      </c>
      <c r="AA159" s="2266"/>
      <c r="AB159" s="1206"/>
      <c r="AC159" s="1206"/>
      <c r="AD159" s="2143" t="s">
        <v>890</v>
      </c>
      <c r="AE159" s="2659">
        <v>19095685.255083431</v>
      </c>
    </row>
    <row r="160" spans="3:31" x14ac:dyDescent="0.3">
      <c r="C160" s="2445" t="s">
        <v>891</v>
      </c>
      <c r="D160" s="2446"/>
      <c r="E160" s="2446"/>
      <c r="F160" s="2354"/>
      <c r="G160" s="3085"/>
      <c r="I160" s="2445" t="s">
        <v>891</v>
      </c>
      <c r="J160" s="2446"/>
      <c r="K160" s="2446"/>
      <c r="L160" s="2354"/>
      <c r="M160" s="3085"/>
      <c r="O160" s="2445" t="s">
        <v>891</v>
      </c>
      <c r="P160" s="2446"/>
      <c r="Q160" s="2446"/>
      <c r="R160" s="2354"/>
      <c r="S160" s="3085"/>
      <c r="U160" s="2445" t="s">
        <v>891</v>
      </c>
      <c r="V160" s="2446"/>
      <c r="W160" s="2446"/>
      <c r="X160" s="2354"/>
      <c r="Y160" s="3085"/>
      <c r="AA160" s="2651" t="s">
        <v>891</v>
      </c>
      <c r="AB160" s="2595"/>
      <c r="AC160" s="2595"/>
      <c r="AD160" s="1206"/>
      <c r="AE160" s="2646"/>
    </row>
    <row r="161" spans="3:31" x14ac:dyDescent="0.3">
      <c r="C161" s="2126" t="s">
        <v>884</v>
      </c>
      <c r="D161" s="2127" t="s">
        <v>892</v>
      </c>
      <c r="E161" s="2128" t="s">
        <v>893</v>
      </c>
      <c r="F161" s="2127" t="s">
        <v>887</v>
      </c>
      <c r="G161" s="2129" t="s">
        <v>888</v>
      </c>
      <c r="I161" s="2126" t="s">
        <v>884</v>
      </c>
      <c r="J161" s="2127" t="s">
        <v>892</v>
      </c>
      <c r="K161" s="2128" t="s">
        <v>893</v>
      </c>
      <c r="L161" s="2127" t="s">
        <v>887</v>
      </c>
      <c r="M161" s="2129" t="s">
        <v>888</v>
      </c>
      <c r="O161" s="2126" t="s">
        <v>884</v>
      </c>
      <c r="P161" s="2127" t="s">
        <v>892</v>
      </c>
      <c r="Q161" s="2128" t="s">
        <v>893</v>
      </c>
      <c r="R161" s="2127" t="s">
        <v>887</v>
      </c>
      <c r="S161" s="2129" t="s">
        <v>888</v>
      </c>
      <c r="U161" s="2126" t="s">
        <v>884</v>
      </c>
      <c r="V161" s="2127" t="s">
        <v>892</v>
      </c>
      <c r="W161" s="2128" t="s">
        <v>893</v>
      </c>
      <c r="X161" s="2127" t="s">
        <v>887</v>
      </c>
      <c r="Y161" s="2129" t="s">
        <v>888</v>
      </c>
      <c r="AA161" s="2126" t="s">
        <v>884</v>
      </c>
      <c r="AB161" s="2127" t="s">
        <v>892</v>
      </c>
      <c r="AC161" s="2128" t="s">
        <v>893</v>
      </c>
      <c r="AD161" s="2127" t="s">
        <v>887</v>
      </c>
      <c r="AE161" s="2129" t="s">
        <v>888</v>
      </c>
    </row>
    <row r="162" spans="3:31" x14ac:dyDescent="0.3">
      <c r="C162" s="2390"/>
      <c r="D162" s="2150"/>
      <c r="E162" s="2307"/>
      <c r="F162" s="2411"/>
      <c r="G162" s="2309"/>
      <c r="I162" s="2390"/>
      <c r="J162" s="2150"/>
      <c r="K162" s="2307"/>
      <c r="L162" s="2411"/>
      <c r="M162" s="2309"/>
      <c r="O162" s="2390"/>
      <c r="P162" s="2150"/>
      <c r="Q162" s="2307"/>
      <c r="R162" s="2411"/>
      <c r="S162" s="2309"/>
      <c r="U162" s="2390"/>
      <c r="V162" s="2150"/>
      <c r="W162" s="2307"/>
      <c r="X162" s="2411"/>
      <c r="Y162" s="2309"/>
      <c r="AA162" s="2146"/>
      <c r="AB162" s="2150"/>
      <c r="AC162" s="2148"/>
      <c r="AD162" s="2149"/>
      <c r="AE162" s="2140"/>
    </row>
    <row r="163" spans="3:31" x14ac:dyDescent="0.3">
      <c r="C163" s="2390"/>
      <c r="D163" s="2150"/>
      <c r="E163" s="2307"/>
      <c r="F163" s="2411"/>
      <c r="G163" s="2309"/>
      <c r="I163" s="2390"/>
      <c r="J163" s="2150"/>
      <c r="K163" s="2307"/>
      <c r="L163" s="2411"/>
      <c r="M163" s="2309"/>
      <c r="O163" s="2390"/>
      <c r="P163" s="2150"/>
      <c r="Q163" s="2307"/>
      <c r="R163" s="2411"/>
      <c r="S163" s="2309"/>
      <c r="U163" s="2390"/>
      <c r="V163" s="2150"/>
      <c r="W163" s="2307"/>
      <c r="X163" s="2411"/>
      <c r="Y163" s="2309"/>
      <c r="AA163" s="2146"/>
      <c r="AB163" s="2150"/>
      <c r="AC163" s="2148"/>
      <c r="AD163" s="2149"/>
      <c r="AE163" s="2140"/>
    </row>
    <row r="164" spans="3:31" x14ac:dyDescent="0.3">
      <c r="C164" s="2390"/>
      <c r="D164" s="2150"/>
      <c r="E164" s="2307"/>
      <c r="F164" s="2411"/>
      <c r="G164" s="2309"/>
      <c r="I164" s="2390"/>
      <c r="J164" s="2150"/>
      <c r="K164" s="2307"/>
      <c r="L164" s="2411"/>
      <c r="M164" s="2309"/>
      <c r="O164" s="2390"/>
      <c r="P164" s="2150"/>
      <c r="Q164" s="2307"/>
      <c r="R164" s="2411"/>
      <c r="S164" s="2309"/>
      <c r="U164" s="2390"/>
      <c r="V164" s="2150"/>
      <c r="W164" s="2307"/>
      <c r="X164" s="2411"/>
      <c r="Y164" s="2309"/>
      <c r="AA164" s="2146"/>
      <c r="AB164" s="2150"/>
      <c r="AC164" s="2148"/>
      <c r="AD164" s="2149"/>
      <c r="AE164" s="2140"/>
    </row>
    <row r="165" spans="3:31" x14ac:dyDescent="0.3">
      <c r="C165" s="3086"/>
      <c r="D165" s="3496"/>
      <c r="E165" s="3497"/>
      <c r="F165" s="3492" t="s">
        <v>890</v>
      </c>
      <c r="G165" s="2309"/>
      <c r="I165" s="3086"/>
      <c r="J165" s="3496"/>
      <c r="K165" s="3497"/>
      <c r="L165" s="3492" t="s">
        <v>890</v>
      </c>
      <c r="M165" s="2309"/>
      <c r="O165" s="3086"/>
      <c r="P165" s="3496"/>
      <c r="Q165" s="3497"/>
      <c r="R165" s="3492" t="s">
        <v>890</v>
      </c>
      <c r="S165" s="2309"/>
      <c r="U165" s="3086"/>
      <c r="V165" s="3496"/>
      <c r="W165" s="2354"/>
      <c r="X165" s="3492" t="s">
        <v>890</v>
      </c>
      <c r="Y165" s="2309"/>
      <c r="AA165" s="2266"/>
      <c r="AB165" s="1206"/>
      <c r="AC165" s="1206"/>
      <c r="AD165" s="2149"/>
      <c r="AE165" s="2659"/>
    </row>
    <row r="166" spans="3:31" x14ac:dyDescent="0.3">
      <c r="C166" s="2445" t="s">
        <v>898</v>
      </c>
      <c r="D166" s="2446"/>
      <c r="E166" s="2446"/>
      <c r="F166" s="2354"/>
      <c r="G166" s="3085"/>
      <c r="I166" s="2445" t="s">
        <v>898</v>
      </c>
      <c r="J166" s="2446"/>
      <c r="K166" s="2446"/>
      <c r="L166" s="2354"/>
      <c r="M166" s="3085"/>
      <c r="O166" s="2445" t="s">
        <v>898</v>
      </c>
      <c r="P166" s="2446"/>
      <c r="Q166" s="2446"/>
      <c r="R166" s="2354"/>
      <c r="S166" s="3085"/>
      <c r="U166" s="2445" t="s">
        <v>898</v>
      </c>
      <c r="V166" s="2446"/>
      <c r="W166" s="2446"/>
      <c r="X166" s="2354"/>
      <c r="Y166" s="3085"/>
      <c r="AA166" s="2651" t="s">
        <v>898</v>
      </c>
      <c r="AB166" s="2595"/>
      <c r="AC166" s="2595"/>
      <c r="AD166" s="1206"/>
      <c r="AE166" s="2646"/>
    </row>
    <row r="167" spans="3:31" x14ac:dyDescent="0.3">
      <c r="C167" s="2126" t="s">
        <v>884</v>
      </c>
      <c r="D167" s="2127" t="s">
        <v>885</v>
      </c>
      <c r="E167" s="2128" t="s">
        <v>886</v>
      </c>
      <c r="F167" s="2127" t="s">
        <v>893</v>
      </c>
      <c r="G167" s="2129" t="s">
        <v>888</v>
      </c>
      <c r="I167" s="2126" t="s">
        <v>884</v>
      </c>
      <c r="J167" s="2127" t="s">
        <v>885</v>
      </c>
      <c r="K167" s="2128" t="s">
        <v>886</v>
      </c>
      <c r="L167" s="2127" t="s">
        <v>893</v>
      </c>
      <c r="M167" s="2129" t="s">
        <v>888</v>
      </c>
      <c r="O167" s="2126" t="s">
        <v>884</v>
      </c>
      <c r="P167" s="2127" t="s">
        <v>885</v>
      </c>
      <c r="Q167" s="2128" t="s">
        <v>886</v>
      </c>
      <c r="R167" s="2127" t="s">
        <v>893</v>
      </c>
      <c r="S167" s="2129" t="s">
        <v>888</v>
      </c>
      <c r="U167" s="2126" t="s">
        <v>884</v>
      </c>
      <c r="V167" s="2127" t="s">
        <v>885</v>
      </c>
      <c r="W167" s="2128" t="s">
        <v>886</v>
      </c>
      <c r="X167" s="2127" t="s">
        <v>893</v>
      </c>
      <c r="Y167" s="2129" t="s">
        <v>888</v>
      </c>
      <c r="AA167" s="2126" t="s">
        <v>884</v>
      </c>
      <c r="AB167" s="2127" t="s">
        <v>885</v>
      </c>
      <c r="AC167" s="2128" t="s">
        <v>886</v>
      </c>
      <c r="AD167" s="2127" t="s">
        <v>893</v>
      </c>
      <c r="AE167" s="2129" t="s">
        <v>888</v>
      </c>
    </row>
    <row r="168" spans="3:31" x14ac:dyDescent="0.3">
      <c r="C168" s="2390" t="s">
        <v>1650</v>
      </c>
      <c r="D168" s="2664">
        <v>290020.70325447264</v>
      </c>
      <c r="E168" s="2307">
        <v>1.8181142853286929</v>
      </c>
      <c r="F168" s="2308">
        <v>1</v>
      </c>
      <c r="G168" s="2309">
        <v>527290.78362803045</v>
      </c>
      <c r="I168" s="2390" t="s">
        <v>1650</v>
      </c>
      <c r="J168" s="2664">
        <v>290020.70325447264</v>
      </c>
      <c r="K168" s="2307">
        <v>0.72</v>
      </c>
      <c r="L168" s="2308">
        <v>1</v>
      </c>
      <c r="M168" s="2309">
        <v>208814.9063432203</v>
      </c>
      <c r="O168" s="2390" t="s">
        <v>1650</v>
      </c>
      <c r="P168" s="2664">
        <v>290020.70325447264</v>
      </c>
      <c r="Q168" s="2307">
        <v>2.1599999999999997</v>
      </c>
      <c r="R168" s="2308">
        <v>1</v>
      </c>
      <c r="S168" s="2309">
        <v>626444.7190296608</v>
      </c>
      <c r="U168" s="2390" t="s">
        <v>1650</v>
      </c>
      <c r="V168" s="2664">
        <v>290020.70325447264</v>
      </c>
      <c r="W168" s="2307">
        <v>0.72</v>
      </c>
      <c r="X168" s="2308">
        <v>1</v>
      </c>
      <c r="Y168" s="2309">
        <v>208814.9063432203</v>
      </c>
      <c r="AA168" s="2561" t="s">
        <v>997</v>
      </c>
      <c r="AB168" s="2664">
        <v>290020.70325447264</v>
      </c>
      <c r="AC168" s="2307">
        <v>10.080000000000002</v>
      </c>
      <c r="AD168" s="2133">
        <v>1</v>
      </c>
      <c r="AE168" s="2140">
        <v>2923408.6888050847</v>
      </c>
    </row>
    <row r="169" spans="3:31" x14ac:dyDescent="0.3">
      <c r="C169" s="2390" t="s">
        <v>923</v>
      </c>
      <c r="D169" s="2664">
        <v>64040.167561799884</v>
      </c>
      <c r="E169" s="2307">
        <v>8.4845333315339015</v>
      </c>
      <c r="F169" s="2308">
        <v>1</v>
      </c>
      <c r="G169" s="2309">
        <v>543350.93623510725</v>
      </c>
      <c r="I169" s="2390" t="s">
        <v>923</v>
      </c>
      <c r="J169" s="2664">
        <v>64040.167561799884</v>
      </c>
      <c r="K169" s="2307">
        <v>1.44</v>
      </c>
      <c r="L169" s="2308">
        <v>1</v>
      </c>
      <c r="M169" s="2309">
        <v>92217.841288991825</v>
      </c>
      <c r="O169" s="2390" t="s">
        <v>923</v>
      </c>
      <c r="P169" s="2664">
        <v>64040.167561799884</v>
      </c>
      <c r="Q169" s="2307">
        <v>10.080000000000002</v>
      </c>
      <c r="R169" s="2308">
        <v>1</v>
      </c>
      <c r="S169" s="2309">
        <v>645524.88902294298</v>
      </c>
      <c r="U169" s="2390" t="s">
        <v>923</v>
      </c>
      <c r="V169" s="2664">
        <v>64040.167561799884</v>
      </c>
      <c r="W169" s="2307">
        <v>4.3199999999999994</v>
      </c>
      <c r="X169" s="2308">
        <v>1</v>
      </c>
      <c r="Y169" s="2309">
        <v>276653.52386697545</v>
      </c>
      <c r="AA169" s="2561" t="s">
        <v>923</v>
      </c>
      <c r="AB169" s="2664">
        <v>64040.167561799884</v>
      </c>
      <c r="AC169" s="2307">
        <v>10.080000000000002</v>
      </c>
      <c r="AD169" s="2133">
        <v>1</v>
      </c>
      <c r="AE169" s="2140">
        <v>645524.88902294298</v>
      </c>
    </row>
    <row r="170" spans="3:31" x14ac:dyDescent="0.3">
      <c r="C170" s="2390" t="s">
        <v>934</v>
      </c>
      <c r="D170" s="2664">
        <v>64040.167561799884</v>
      </c>
      <c r="E170" s="2307">
        <v>10.206957391318978</v>
      </c>
      <c r="F170" s="2308">
        <v>1</v>
      </c>
      <c r="G170" s="2309">
        <v>653655.26163621922</v>
      </c>
      <c r="I170" s="2390" t="s">
        <v>934</v>
      </c>
      <c r="J170" s="2664">
        <v>64040.167561799884</v>
      </c>
      <c r="K170" s="2307">
        <v>4.8505263157894731</v>
      </c>
      <c r="L170" s="2308">
        <v>1</v>
      </c>
      <c r="M170" s="2309">
        <v>310628.51802607771</v>
      </c>
      <c r="O170" s="2390" t="s">
        <v>934</v>
      </c>
      <c r="P170" s="2664">
        <v>64040.167561799884</v>
      </c>
      <c r="Q170" s="2307">
        <v>12.126315789473685</v>
      </c>
      <c r="R170" s="2308">
        <v>1</v>
      </c>
      <c r="S170" s="2309">
        <v>776571.29506519437</v>
      </c>
      <c r="U170" s="2390" t="s">
        <v>934</v>
      </c>
      <c r="V170" s="2664">
        <v>64040.167561799884</v>
      </c>
      <c r="W170" s="2307">
        <v>7.2757894736842106</v>
      </c>
      <c r="X170" s="2308">
        <v>1</v>
      </c>
      <c r="Y170" s="2309">
        <v>465942.77703911666</v>
      </c>
      <c r="AA170" s="2561" t="s">
        <v>995</v>
      </c>
      <c r="AB170" s="2664">
        <v>64040.167561799884</v>
      </c>
      <c r="AC170" s="2307">
        <v>21.6</v>
      </c>
      <c r="AD170" s="2133">
        <v>3</v>
      </c>
      <c r="AE170" s="2140">
        <v>4149802.8580046333</v>
      </c>
    </row>
    <row r="171" spans="3:31" x14ac:dyDescent="0.3">
      <c r="C171" s="2390" t="s">
        <v>935</v>
      </c>
      <c r="D171" s="2664">
        <v>56298.72089551598</v>
      </c>
      <c r="E171" s="2307">
        <v>1.9393219043506058</v>
      </c>
      <c r="F171" s="2308">
        <v>1</v>
      </c>
      <c r="G171" s="2309">
        <v>109181.34261959529</v>
      </c>
      <c r="I171" s="2390" t="s">
        <v>935</v>
      </c>
      <c r="J171" s="2664">
        <v>56298.72089551598</v>
      </c>
      <c r="K171" s="2307">
        <v>2.3039999999999998</v>
      </c>
      <c r="L171" s="2308">
        <v>1</v>
      </c>
      <c r="M171" s="2309">
        <v>129712.2529432688</v>
      </c>
      <c r="O171" s="2390" t="s">
        <v>935</v>
      </c>
      <c r="P171" s="2664">
        <v>56298.72089551598</v>
      </c>
      <c r="Q171" s="2307">
        <v>2.3039999999999998</v>
      </c>
      <c r="R171" s="2308">
        <v>1</v>
      </c>
      <c r="S171" s="2309">
        <v>129712.2529432688</v>
      </c>
      <c r="U171" s="2390" t="s">
        <v>935</v>
      </c>
      <c r="V171" s="2664">
        <v>56298.72089551598</v>
      </c>
      <c r="W171" s="2307">
        <v>2.7648000000000006</v>
      </c>
      <c r="X171" s="2308">
        <v>1</v>
      </c>
      <c r="Y171" s="2309">
        <v>155654.70353192263</v>
      </c>
      <c r="AA171" s="2561" t="s">
        <v>996</v>
      </c>
      <c r="AB171" s="2664">
        <v>56298.72089551598</v>
      </c>
      <c r="AC171" s="2307">
        <v>9.7920000000000016</v>
      </c>
      <c r="AD171" s="2133">
        <v>1</v>
      </c>
      <c r="AE171" s="2140">
        <v>551277.07500889257</v>
      </c>
    </row>
    <row r="172" spans="3:31" x14ac:dyDescent="0.3">
      <c r="C172" s="2390" t="s">
        <v>2604</v>
      </c>
      <c r="D172" s="2664">
        <v>290020.70325447264</v>
      </c>
      <c r="E172" s="2307">
        <v>3.0620872173956935</v>
      </c>
      <c r="F172" s="2308">
        <v>1</v>
      </c>
      <c r="G172" s="2309">
        <v>888068.68821563025</v>
      </c>
      <c r="I172" s="2390" t="s">
        <v>2604</v>
      </c>
      <c r="J172" s="2664">
        <v>290020.70325447264</v>
      </c>
      <c r="K172" s="2307">
        <v>0.432</v>
      </c>
      <c r="L172" s="2308">
        <v>1</v>
      </c>
      <c r="M172" s="2309">
        <v>125288.94380593218</v>
      </c>
      <c r="O172" s="2390" t="s">
        <v>2604</v>
      </c>
      <c r="P172" s="2664">
        <v>290020.70325447264</v>
      </c>
      <c r="Q172" s="2307">
        <v>3.0240000000000005</v>
      </c>
      <c r="R172" s="2308">
        <v>1</v>
      </c>
      <c r="S172" s="2309">
        <v>877022.6066415254</v>
      </c>
      <c r="U172" s="2390" t="s">
        <v>2604</v>
      </c>
      <c r="V172" s="2664">
        <v>290020.70325447264</v>
      </c>
      <c r="W172" s="2307">
        <v>1.2959999999999998</v>
      </c>
      <c r="X172" s="2308">
        <v>1</v>
      </c>
      <c r="Y172" s="2309">
        <v>375866.83141779649</v>
      </c>
      <c r="AA172" s="2390" t="s">
        <v>2604</v>
      </c>
      <c r="AB172" s="2664">
        <v>290020.70325447264</v>
      </c>
      <c r="AC172" s="2307">
        <v>6.48</v>
      </c>
      <c r="AD172" s="2308">
        <v>1</v>
      </c>
      <c r="AE172" s="2309">
        <v>1879334.1570889829</v>
      </c>
    </row>
    <row r="173" spans="3:31" x14ac:dyDescent="0.3">
      <c r="C173" s="2390" t="s">
        <v>2605</v>
      </c>
      <c r="D173" s="2664">
        <v>282139.34593835432</v>
      </c>
      <c r="E173" s="2307">
        <v>12.120761902191287</v>
      </c>
      <c r="F173" s="2308">
        <v>1</v>
      </c>
      <c r="G173" s="2309">
        <v>3419743.8353587729</v>
      </c>
      <c r="I173" s="2390" t="s">
        <v>2605</v>
      </c>
      <c r="J173" s="2664">
        <v>282139.34593835432</v>
      </c>
      <c r="K173" s="2307">
        <v>5.76</v>
      </c>
      <c r="L173" s="2308">
        <v>1</v>
      </c>
      <c r="M173" s="2309">
        <v>1625122.6326049208</v>
      </c>
      <c r="O173" s="2390" t="s">
        <v>2605</v>
      </c>
      <c r="P173" s="2664">
        <v>282139.34593835432</v>
      </c>
      <c r="Q173" s="2307">
        <v>14.4</v>
      </c>
      <c r="R173" s="2308">
        <v>1</v>
      </c>
      <c r="S173" s="2309">
        <v>4062806.5815123022</v>
      </c>
      <c r="U173" s="2390" t="s">
        <v>2605</v>
      </c>
      <c r="V173" s="2664">
        <v>282139.34593835432</v>
      </c>
      <c r="W173" s="2307">
        <v>8.6399999999999988</v>
      </c>
      <c r="X173" s="2308">
        <v>1</v>
      </c>
      <c r="Y173" s="2309">
        <v>2437683.9489073809</v>
      </c>
      <c r="AA173" s="2390" t="s">
        <v>2605</v>
      </c>
      <c r="AB173" s="2664">
        <v>282139.34593835432</v>
      </c>
      <c r="AC173" s="2307">
        <v>21.6</v>
      </c>
      <c r="AD173" s="2308">
        <v>1</v>
      </c>
      <c r="AE173" s="2309">
        <v>6094209.8722684542</v>
      </c>
    </row>
    <row r="174" spans="3:31" x14ac:dyDescent="0.3">
      <c r="C174" s="3086"/>
      <c r="D174" s="2834"/>
      <c r="E174" s="2476"/>
      <c r="F174" s="2308"/>
      <c r="G174" s="2309"/>
      <c r="I174" s="3086"/>
      <c r="J174" s="2834"/>
      <c r="K174" s="2476"/>
      <c r="L174" s="2308"/>
      <c r="M174" s="2309"/>
      <c r="O174" s="3086"/>
      <c r="P174" s="2834"/>
      <c r="Q174" s="2476"/>
      <c r="R174" s="2308"/>
      <c r="S174" s="2309"/>
      <c r="U174" s="3086"/>
      <c r="V174" s="2834"/>
      <c r="W174" s="2476"/>
      <c r="X174" s="2308"/>
      <c r="Y174" s="2309"/>
      <c r="AA174" s="3086"/>
      <c r="AB174" s="2834"/>
      <c r="AC174" s="2476"/>
      <c r="AD174" s="2308"/>
      <c r="AE174" s="2309"/>
    </row>
    <row r="175" spans="3:31" x14ac:dyDescent="0.3">
      <c r="C175" s="3086"/>
      <c r="D175" s="2354"/>
      <c r="E175" s="2354"/>
      <c r="F175" s="3492" t="s">
        <v>890</v>
      </c>
      <c r="G175" s="3493">
        <v>6141290.8476933558</v>
      </c>
      <c r="I175" s="3086"/>
      <c r="J175" s="2354"/>
      <c r="K175" s="2354"/>
      <c r="L175" s="3492" t="s">
        <v>890</v>
      </c>
      <c r="M175" s="3493">
        <v>2491785.0950124115</v>
      </c>
      <c r="O175" s="3086"/>
      <c r="P175" s="2354"/>
      <c r="Q175" s="2354"/>
      <c r="R175" s="3492" t="s">
        <v>890</v>
      </c>
      <c r="S175" s="3493">
        <v>7118082.3442148948</v>
      </c>
      <c r="U175" s="3086"/>
      <c r="V175" s="2354"/>
      <c r="W175" s="2354"/>
      <c r="X175" s="3492" t="s">
        <v>890</v>
      </c>
      <c r="Y175" s="3493">
        <v>3920616.6911064126</v>
      </c>
      <c r="AA175" s="3086"/>
      <c r="AB175" s="2354"/>
      <c r="AC175" s="2354"/>
      <c r="AD175" s="3492" t="s">
        <v>890</v>
      </c>
      <c r="AE175" s="3493">
        <v>16243557.540198989</v>
      </c>
    </row>
    <row r="176" spans="3:31" ht="15.75" thickBot="1" x14ac:dyDescent="0.35">
      <c r="C176" s="2286"/>
      <c r="D176" s="2578"/>
      <c r="E176" s="2288" t="s">
        <v>900</v>
      </c>
      <c r="F176" s="2667"/>
      <c r="G176" s="2170">
        <v>10095739.75797803</v>
      </c>
      <c r="I176" s="2960"/>
      <c r="J176" s="2961"/>
      <c r="K176" s="2425" t="s">
        <v>900</v>
      </c>
      <c r="L176" s="2426"/>
      <c r="M176" s="3494">
        <v>3878249.9533655387</v>
      </c>
      <c r="O176" s="2960"/>
      <c r="P176" s="2961"/>
      <c r="Q176" s="2425" t="s">
        <v>900</v>
      </c>
      <c r="R176" s="2426"/>
      <c r="S176" s="3494">
        <v>11757639.632942697</v>
      </c>
      <c r="U176" s="2960"/>
      <c r="V176" s="2961"/>
      <c r="W176" s="2425" t="s">
        <v>900</v>
      </c>
      <c r="X176" s="2426"/>
      <c r="Y176" s="3494">
        <v>5283093.4749253783</v>
      </c>
      <c r="AA176" s="2960"/>
      <c r="AB176" s="2961"/>
      <c r="AC176" s="2425" t="s">
        <v>900</v>
      </c>
      <c r="AD176" s="2426"/>
      <c r="AE176" s="3494">
        <v>35339242.795282423</v>
      </c>
    </row>
    <row r="178" spans="3:13" ht="15.75" thickBot="1" x14ac:dyDescent="0.35"/>
    <row r="179" spans="3:13" x14ac:dyDescent="0.3">
      <c r="C179" s="3072"/>
      <c r="D179" s="2958"/>
      <c r="E179" s="3076" t="s">
        <v>875</v>
      </c>
      <c r="F179" s="3076"/>
      <c r="G179" s="3357"/>
      <c r="I179" s="3072"/>
      <c r="J179" s="2958"/>
      <c r="K179" s="3076" t="s">
        <v>875</v>
      </c>
      <c r="L179" s="3076"/>
      <c r="M179" s="3357"/>
    </row>
    <row r="180" spans="3:13" ht="15.75" thickBot="1" x14ac:dyDescent="0.35">
      <c r="C180" s="2777" t="s">
        <v>877</v>
      </c>
      <c r="D180" s="3488">
        <v>19</v>
      </c>
      <c r="E180" s="2354" t="s">
        <v>3366</v>
      </c>
      <c r="F180" s="2961"/>
      <c r="G180" s="3489"/>
      <c r="I180" s="2777" t="s">
        <v>877</v>
      </c>
      <c r="J180" s="3488">
        <v>16</v>
      </c>
      <c r="K180" s="2354" t="s">
        <v>3366</v>
      </c>
      <c r="L180" s="2961"/>
      <c r="M180" s="3489"/>
    </row>
    <row r="181" spans="3:13" x14ac:dyDescent="0.3">
      <c r="C181" s="2956" t="s">
        <v>2663</v>
      </c>
      <c r="D181" s="3076"/>
      <c r="E181" s="2958"/>
      <c r="F181" s="3490" t="s">
        <v>881</v>
      </c>
      <c r="G181" s="2641" t="s">
        <v>883</v>
      </c>
      <c r="I181" s="2956" t="s">
        <v>1649</v>
      </c>
      <c r="J181" s="3076"/>
      <c r="K181" s="2958"/>
      <c r="L181" s="3490" t="s">
        <v>881</v>
      </c>
      <c r="M181" s="2641" t="s">
        <v>883</v>
      </c>
    </row>
    <row r="182" spans="3:13" ht="15.75" thickBot="1" x14ac:dyDescent="0.35">
      <c r="C182" s="2791"/>
      <c r="D182" s="3476"/>
      <c r="E182" s="3491"/>
      <c r="F182" s="2354"/>
      <c r="G182" s="3085"/>
      <c r="I182" s="2791"/>
      <c r="J182" s="3476"/>
      <c r="K182" s="3491"/>
      <c r="L182" s="2354"/>
      <c r="M182" s="3085"/>
    </row>
    <row r="183" spans="3:13" x14ac:dyDescent="0.3">
      <c r="C183" s="2651" t="s">
        <v>882</v>
      </c>
      <c r="D183" s="1206"/>
      <c r="E183" s="2595"/>
      <c r="F183" s="1206"/>
      <c r="G183" s="2646"/>
      <c r="I183" s="2445" t="s">
        <v>882</v>
      </c>
      <c r="J183" s="2354"/>
      <c r="K183" s="2446"/>
      <c r="L183" s="2354"/>
      <c r="M183" s="3085"/>
    </row>
    <row r="184" spans="3:13" x14ac:dyDescent="0.3">
      <c r="C184" s="2126" t="s">
        <v>884</v>
      </c>
      <c r="D184" s="2127" t="s">
        <v>885</v>
      </c>
      <c r="E184" s="2128" t="s">
        <v>886</v>
      </c>
      <c r="F184" s="2127" t="s">
        <v>893</v>
      </c>
      <c r="G184" s="2129" t="s">
        <v>888</v>
      </c>
      <c r="I184" s="2126" t="s">
        <v>884</v>
      </c>
      <c r="J184" s="2127" t="s">
        <v>885</v>
      </c>
      <c r="K184" s="2128" t="s">
        <v>886</v>
      </c>
      <c r="L184" s="2127" t="s">
        <v>887</v>
      </c>
      <c r="M184" s="2129" t="s">
        <v>888</v>
      </c>
    </row>
    <row r="185" spans="3:13" x14ac:dyDescent="0.3">
      <c r="C185" s="2390" t="s">
        <v>1815</v>
      </c>
      <c r="D185" s="2656">
        <v>353695.13123622525</v>
      </c>
      <c r="E185" s="2307">
        <v>1.5566032172582538</v>
      </c>
      <c r="F185" s="2308">
        <v>1</v>
      </c>
      <c r="G185" s="2309">
        <v>550562.9792108885</v>
      </c>
      <c r="I185" s="2390" t="s">
        <v>1815</v>
      </c>
      <c r="J185" s="2656">
        <v>353695.13123622525</v>
      </c>
      <c r="K185" s="2307">
        <v>10.080000000000002</v>
      </c>
      <c r="L185" s="2308">
        <v>1</v>
      </c>
      <c r="M185" s="2309">
        <v>3565246.9228611514</v>
      </c>
    </row>
    <row r="186" spans="3:13" x14ac:dyDescent="0.3">
      <c r="C186" s="2390" t="s">
        <v>1587</v>
      </c>
      <c r="D186" s="2656">
        <v>225909.19655379685</v>
      </c>
      <c r="E186" s="2307">
        <v>8.5613176949203957</v>
      </c>
      <c r="F186" s="2308">
        <v>1</v>
      </c>
      <c r="G186" s="2309">
        <v>1934080.4019012707</v>
      </c>
      <c r="I186" s="2390" t="s">
        <v>1587</v>
      </c>
      <c r="J186" s="2656">
        <v>225909.19655379685</v>
      </c>
      <c r="K186" s="2307">
        <v>43.2</v>
      </c>
      <c r="L186" s="2308">
        <v>2</v>
      </c>
      <c r="M186" s="2309">
        <v>19518554.582248051</v>
      </c>
    </row>
    <row r="187" spans="3:13" x14ac:dyDescent="0.3">
      <c r="C187" s="2390" t="s">
        <v>932</v>
      </c>
      <c r="D187" s="2656">
        <v>4251.3637355331075</v>
      </c>
      <c r="E187" s="2307">
        <v>10</v>
      </c>
      <c r="F187" s="2308">
        <v>1</v>
      </c>
      <c r="G187" s="2309">
        <v>42513.637355331077</v>
      </c>
      <c r="I187" s="2390" t="s">
        <v>932</v>
      </c>
      <c r="J187" s="2656">
        <v>4251.3637355331075</v>
      </c>
      <c r="K187" s="2307">
        <v>60</v>
      </c>
      <c r="L187" s="2308">
        <v>1</v>
      </c>
      <c r="M187" s="2309">
        <v>255081.82413198645</v>
      </c>
    </row>
    <row r="188" spans="3:13" x14ac:dyDescent="0.3">
      <c r="C188" s="2390"/>
      <c r="D188" s="2656"/>
      <c r="E188" s="2391"/>
      <c r="F188" s="2308"/>
      <c r="G188" s="2309"/>
      <c r="I188" s="2390"/>
      <c r="J188" s="2656"/>
      <c r="K188" s="2391"/>
      <c r="L188" s="2308"/>
      <c r="M188" s="2309"/>
    </row>
    <row r="189" spans="3:13" x14ac:dyDescent="0.3">
      <c r="C189" s="3086"/>
      <c r="D189" s="2354"/>
      <c r="E189" s="2354"/>
      <c r="F189" s="3492" t="s">
        <v>890</v>
      </c>
      <c r="G189" s="3493">
        <v>2527157.0184674901</v>
      </c>
      <c r="I189" s="3086"/>
      <c r="J189" s="2354"/>
      <c r="K189" s="2354"/>
      <c r="L189" s="3492" t="s">
        <v>890</v>
      </c>
      <c r="M189" s="3493">
        <v>23338883.32924119</v>
      </c>
    </row>
    <row r="190" spans="3:13" x14ac:dyDescent="0.3">
      <c r="C190" s="2445" t="s">
        <v>891</v>
      </c>
      <c r="D190" s="2446"/>
      <c r="E190" s="2446"/>
      <c r="F190" s="2354"/>
      <c r="G190" s="3085"/>
      <c r="I190" s="2445" t="s">
        <v>891</v>
      </c>
      <c r="J190" s="2446"/>
      <c r="K190" s="2446"/>
      <c r="L190" s="2354"/>
      <c r="M190" s="3085"/>
    </row>
    <row r="191" spans="3:13" x14ac:dyDescent="0.3">
      <c r="C191" s="2126" t="s">
        <v>884</v>
      </c>
      <c r="D191" s="2127" t="s">
        <v>892</v>
      </c>
      <c r="E191" s="2128" t="s">
        <v>893</v>
      </c>
      <c r="F191" s="2127" t="s">
        <v>887</v>
      </c>
      <c r="G191" s="2129" t="s">
        <v>888</v>
      </c>
      <c r="I191" s="2126" t="s">
        <v>884</v>
      </c>
      <c r="J191" s="2127" t="s">
        <v>892</v>
      </c>
      <c r="K191" s="2128" t="s">
        <v>893</v>
      </c>
      <c r="L191" s="2127" t="s">
        <v>887</v>
      </c>
      <c r="M191" s="2129" t="s">
        <v>888</v>
      </c>
    </row>
    <row r="192" spans="3:13" x14ac:dyDescent="0.3">
      <c r="C192" s="2390"/>
      <c r="D192" s="2150"/>
      <c r="E192" s="2307"/>
      <c r="F192" s="2411"/>
      <c r="G192" s="2309"/>
      <c r="I192" s="2390"/>
      <c r="J192" s="2150"/>
      <c r="K192" s="2307"/>
      <c r="L192" s="2411"/>
      <c r="M192" s="2309"/>
    </row>
    <row r="193" spans="3:13" x14ac:dyDescent="0.3">
      <c r="C193" s="2390"/>
      <c r="D193" s="2150"/>
      <c r="E193" s="2307"/>
      <c r="F193" s="2411"/>
      <c r="G193" s="2309"/>
      <c r="I193" s="2390"/>
      <c r="J193" s="2150"/>
      <c r="K193" s="2307"/>
      <c r="L193" s="2411"/>
      <c r="M193" s="2309"/>
    </row>
    <row r="194" spans="3:13" x14ac:dyDescent="0.3">
      <c r="C194" s="2390"/>
      <c r="D194" s="2150"/>
      <c r="E194" s="2307"/>
      <c r="F194" s="2411"/>
      <c r="G194" s="2309"/>
      <c r="I194" s="2390"/>
      <c r="J194" s="2150"/>
      <c r="K194" s="2307"/>
      <c r="L194" s="2411"/>
      <c r="M194" s="2309"/>
    </row>
    <row r="195" spans="3:13" x14ac:dyDescent="0.3">
      <c r="C195" s="3086"/>
      <c r="D195" s="3496"/>
      <c r="E195" s="3497"/>
      <c r="F195" s="3492" t="s">
        <v>890</v>
      </c>
      <c r="G195" s="2309"/>
      <c r="I195" s="3086"/>
      <c r="J195" s="3496"/>
      <c r="K195" s="3497"/>
      <c r="L195" s="3492" t="s">
        <v>890</v>
      </c>
      <c r="M195" s="2309"/>
    </row>
    <row r="196" spans="3:13" x14ac:dyDescent="0.3">
      <c r="C196" s="2445" t="s">
        <v>898</v>
      </c>
      <c r="D196" s="2446"/>
      <c r="E196" s="2446"/>
      <c r="F196" s="2354"/>
      <c r="G196" s="3085"/>
      <c r="I196" s="2126" t="s">
        <v>884</v>
      </c>
      <c r="J196" s="2127" t="s">
        <v>885</v>
      </c>
      <c r="K196" s="2128" t="s">
        <v>886</v>
      </c>
      <c r="L196" s="2127" t="s">
        <v>893</v>
      </c>
      <c r="M196" s="2129" t="s">
        <v>888</v>
      </c>
    </row>
    <row r="197" spans="3:13" x14ac:dyDescent="0.3">
      <c r="C197" s="2126" t="s">
        <v>884</v>
      </c>
      <c r="D197" s="2127" t="s">
        <v>885</v>
      </c>
      <c r="E197" s="2128" t="s">
        <v>886</v>
      </c>
      <c r="F197" s="2127" t="s">
        <v>893</v>
      </c>
      <c r="G197" s="2129" t="s">
        <v>888</v>
      </c>
      <c r="I197" s="2390" t="s">
        <v>1588</v>
      </c>
      <c r="J197" s="2664">
        <v>529640.45762183552</v>
      </c>
      <c r="K197" s="2307">
        <v>4.3199999999999994</v>
      </c>
      <c r="L197" s="2308">
        <v>1</v>
      </c>
      <c r="M197" s="2309">
        <v>2288046.7769263294</v>
      </c>
    </row>
    <row r="198" spans="3:13" x14ac:dyDescent="0.3">
      <c r="C198" s="2390" t="s">
        <v>1650</v>
      </c>
      <c r="D198" s="2664">
        <v>290020.70325447264</v>
      </c>
      <c r="E198" s="2307">
        <v>1.1674524129436903</v>
      </c>
      <c r="F198" s="2308">
        <v>1</v>
      </c>
      <c r="G198" s="2309">
        <v>338585.36981806008</v>
      </c>
      <c r="I198" s="2390" t="s">
        <v>1589</v>
      </c>
      <c r="J198" s="2664">
        <v>529640.45762183552</v>
      </c>
      <c r="K198" s="2307">
        <v>5.76</v>
      </c>
      <c r="L198" s="2308">
        <v>1</v>
      </c>
      <c r="M198" s="2309">
        <v>3050729.0359017723</v>
      </c>
    </row>
    <row r="199" spans="3:13" x14ac:dyDescent="0.3">
      <c r="C199" s="2390" t="s">
        <v>923</v>
      </c>
      <c r="D199" s="2664">
        <v>64040.167561799884</v>
      </c>
      <c r="E199" s="2307">
        <v>5.4481112604038886</v>
      </c>
      <c r="F199" s="2308">
        <v>1</v>
      </c>
      <c r="G199" s="2309">
        <v>348897.95801159379</v>
      </c>
      <c r="I199" s="2390" t="s">
        <v>923</v>
      </c>
      <c r="J199" s="2664">
        <v>64040.167561799884</v>
      </c>
      <c r="K199" s="2307">
        <v>5.0400000000000009</v>
      </c>
      <c r="L199" s="2308">
        <v>1</v>
      </c>
      <c r="M199" s="2309">
        <v>322762.44451147149</v>
      </c>
    </row>
    <row r="200" spans="3:13" x14ac:dyDescent="0.3">
      <c r="C200" s="2390" t="s">
        <v>934</v>
      </c>
      <c r="D200" s="2664">
        <v>64040.167561799884</v>
      </c>
      <c r="E200" s="2307">
        <v>6.5541188095084371</v>
      </c>
      <c r="F200" s="2308">
        <v>2</v>
      </c>
      <c r="G200" s="2309">
        <v>839453.73356172943</v>
      </c>
      <c r="I200" s="2390" t="s">
        <v>934</v>
      </c>
      <c r="J200" s="2664">
        <v>64040.167561799884</v>
      </c>
      <c r="K200" s="2307">
        <v>10.080000000000002</v>
      </c>
      <c r="L200" s="2308">
        <v>3</v>
      </c>
      <c r="M200" s="2309">
        <v>1936574.6670688288</v>
      </c>
    </row>
    <row r="201" spans="3:13" x14ac:dyDescent="0.3">
      <c r="C201" s="2390" t="s">
        <v>935</v>
      </c>
      <c r="D201" s="2664">
        <v>56298.72089551598</v>
      </c>
      <c r="E201" s="2307">
        <v>1.2452825738066031</v>
      </c>
      <c r="F201" s="2308">
        <v>1</v>
      </c>
      <c r="G201" s="2309">
        <v>70107.816058787721</v>
      </c>
      <c r="I201" s="2390" t="s">
        <v>935</v>
      </c>
      <c r="J201" s="2664">
        <v>56298.72089551598</v>
      </c>
      <c r="K201" s="2307">
        <v>8.0640000000000018</v>
      </c>
      <c r="L201" s="2308">
        <v>1</v>
      </c>
      <c r="M201" s="2309">
        <v>453992.88530144095</v>
      </c>
    </row>
    <row r="202" spans="3:13" x14ac:dyDescent="0.3">
      <c r="C202" s="2390" t="s">
        <v>2604</v>
      </c>
      <c r="D202" s="2664">
        <v>290020.70325447264</v>
      </c>
      <c r="E202" s="2307">
        <v>1.9662356428525309</v>
      </c>
      <c r="F202" s="2308">
        <v>1</v>
      </c>
      <c r="G202" s="2309">
        <v>570249.04390410113</v>
      </c>
      <c r="I202" s="2390" t="s">
        <v>2604</v>
      </c>
      <c r="J202" s="2664">
        <v>290020.70325447264</v>
      </c>
      <c r="K202" s="2307">
        <v>3.0240000000000005</v>
      </c>
      <c r="L202" s="2308">
        <v>1</v>
      </c>
      <c r="M202" s="2309">
        <v>877022.6066415254</v>
      </c>
    </row>
    <row r="203" spans="3:13" x14ac:dyDescent="0.3">
      <c r="C203" s="2390" t="s">
        <v>2605</v>
      </c>
      <c r="D203" s="2664">
        <v>282139.34593835432</v>
      </c>
      <c r="E203" s="2307">
        <v>7.7830160862912692</v>
      </c>
      <c r="F203" s="2308">
        <v>1</v>
      </c>
      <c r="G203" s="2309">
        <v>2195895.0680139088</v>
      </c>
      <c r="I203" s="2390" t="s">
        <v>2605</v>
      </c>
      <c r="J203" s="2664">
        <v>282139.34593835432</v>
      </c>
      <c r="K203" s="2307">
        <v>10.080000000000002</v>
      </c>
      <c r="L203" s="2308">
        <v>1</v>
      </c>
      <c r="M203" s="2309">
        <v>2843964.6070586122</v>
      </c>
    </row>
    <row r="204" spans="3:13" x14ac:dyDescent="0.3">
      <c r="C204" s="3086"/>
      <c r="D204" s="2834"/>
      <c r="E204" s="2476"/>
      <c r="F204" s="2308"/>
      <c r="G204" s="2309"/>
      <c r="I204" s="3086"/>
      <c r="J204" s="2834"/>
      <c r="K204" s="2476"/>
      <c r="L204" s="2308"/>
      <c r="M204" s="2309"/>
    </row>
    <row r="205" spans="3:13" x14ac:dyDescent="0.3">
      <c r="C205" s="3086"/>
      <c r="D205" s="2354"/>
      <c r="E205" s="2354"/>
      <c r="F205" s="3492" t="s">
        <v>890</v>
      </c>
      <c r="G205" s="3493">
        <v>4363188.9893681817</v>
      </c>
      <c r="I205" s="3086"/>
      <c r="J205" s="2354"/>
      <c r="K205" s="2354"/>
      <c r="L205" s="3492" t="s">
        <v>890</v>
      </c>
      <c r="M205" s="3493">
        <v>9485046.2464836519</v>
      </c>
    </row>
    <row r="206" spans="3:13" ht="15.75" thickBot="1" x14ac:dyDescent="0.35">
      <c r="C206" s="2286"/>
      <c r="D206" s="2578"/>
      <c r="E206" s="2288" t="s">
        <v>900</v>
      </c>
      <c r="F206" s="2667"/>
      <c r="G206" s="2170">
        <v>6890346.0078356713</v>
      </c>
      <c r="I206" s="2960"/>
      <c r="J206" s="2961"/>
      <c r="K206" s="2425" t="s">
        <v>900</v>
      </c>
      <c r="L206" s="2426"/>
      <c r="M206" s="3494">
        <v>32823929.57572484</v>
      </c>
    </row>
  </sheetData>
  <mergeCells count="26">
    <mergeCell ref="E22:F22"/>
    <mergeCell ref="G22:H22"/>
    <mergeCell ref="I22:J22"/>
    <mergeCell ref="K22:L22"/>
    <mergeCell ref="O21:P21"/>
    <mergeCell ref="K21:L21"/>
    <mergeCell ref="M21:N21"/>
    <mergeCell ref="E21:F21"/>
    <mergeCell ref="G21:H21"/>
    <mergeCell ref="I21:J21"/>
    <mergeCell ref="C21:C22"/>
    <mergeCell ref="D21:D22"/>
    <mergeCell ref="O49:P49"/>
    <mergeCell ref="M49:N49"/>
    <mergeCell ref="E49:F49"/>
    <mergeCell ref="G49:H49"/>
    <mergeCell ref="I49:J49"/>
    <mergeCell ref="K49:L49"/>
    <mergeCell ref="O42:P42"/>
    <mergeCell ref="K42:L42"/>
    <mergeCell ref="M42:N42"/>
    <mergeCell ref="E42:F42"/>
    <mergeCell ref="G42:H42"/>
    <mergeCell ref="I42:J42"/>
    <mergeCell ref="O22:P22"/>
    <mergeCell ref="M22:N22"/>
  </mergeCells>
  <pageMargins left="0.7" right="0.7" top="0.75" bottom="0.75" header="0.3" footer="0.3"/>
  <pageSetup scale="92" orientation="landscape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3"/>
  <dimension ref="B2:CA99"/>
  <sheetViews>
    <sheetView showGridLines="0" zoomScale="83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694"/>
    <col min="2" max="2" width="7.7109375" style="2694" customWidth="1"/>
    <col min="3" max="3" width="123.42578125" style="2694" customWidth="1"/>
    <col min="4" max="4" width="16.7109375" style="2694" bestFit="1" customWidth="1"/>
    <col min="5" max="5" width="14.85546875" style="2694" customWidth="1"/>
    <col min="6" max="6" width="16.7109375" style="2694" bestFit="1" customWidth="1"/>
    <col min="7" max="7" width="19.42578125" style="2694" customWidth="1"/>
    <col min="8" max="8" width="17.7109375" style="2694" bestFit="1" customWidth="1"/>
    <col min="9" max="9" width="14.85546875" style="2694" bestFit="1" customWidth="1"/>
    <col min="10" max="16384" width="11.42578125" style="2694"/>
  </cols>
  <sheetData>
    <row r="2" spans="2:79" ht="18.75" x14ac:dyDescent="0.3">
      <c r="B2" s="1021" t="s">
        <v>2804</v>
      </c>
    </row>
    <row r="3" spans="2:79" ht="18.75" x14ac:dyDescent="0.3">
      <c r="B3" s="1021" t="s">
        <v>2831</v>
      </c>
    </row>
    <row r="4" spans="2:79" ht="18.75" x14ac:dyDescent="0.3">
      <c r="B4" s="1021" t="s">
        <v>2836</v>
      </c>
    </row>
    <row r="5" spans="2:79" x14ac:dyDescent="0.3">
      <c r="B5" s="597" t="s">
        <v>3372</v>
      </c>
      <c r="C5" s="3297"/>
    </row>
    <row r="8" spans="2:79" ht="18.75" x14ac:dyDescent="0.3">
      <c r="B8" s="1021"/>
    </row>
    <row r="9" spans="2:79" s="597" customFormat="1" ht="25.5" x14ac:dyDescent="0.2">
      <c r="B9" s="1928" t="s">
        <v>3478</v>
      </c>
      <c r="C9" s="1928" t="s">
        <v>773</v>
      </c>
      <c r="D9" s="534" t="s">
        <v>1741</v>
      </c>
      <c r="E9" s="1928" t="s">
        <v>3362</v>
      </c>
      <c r="H9" s="2844"/>
      <c r="I9" s="2844"/>
      <c r="K9" s="2844"/>
      <c r="M9" s="2844"/>
      <c r="O9" s="2844"/>
      <c r="Q9" s="2844"/>
      <c r="S9" s="2844"/>
      <c r="U9" s="2844"/>
      <c r="W9" s="2844"/>
      <c r="Y9" s="2844"/>
      <c r="AA9" s="2844"/>
      <c r="AC9" s="2844"/>
      <c r="AE9" s="2844"/>
      <c r="AG9" s="2844"/>
      <c r="AI9" s="2844"/>
      <c r="AK9" s="2844"/>
      <c r="AM9" s="2844"/>
      <c r="AO9" s="2844"/>
      <c r="AQ9" s="2844"/>
      <c r="AS9" s="2844"/>
      <c r="AU9" s="2844"/>
      <c r="AW9" s="2844"/>
      <c r="AY9" s="2844"/>
      <c r="BA9" s="2844"/>
      <c r="BC9" s="2844"/>
      <c r="BE9" s="2844"/>
      <c r="BG9" s="2844"/>
      <c r="BH9" s="2844"/>
      <c r="BI9" s="2844"/>
      <c r="BK9" s="2844"/>
      <c r="BM9" s="2844"/>
      <c r="BO9" s="2844"/>
      <c r="BQ9" s="2844"/>
      <c r="BS9" s="2844"/>
      <c r="BU9" s="2844"/>
      <c r="BW9" s="2844"/>
      <c r="BY9" s="2844"/>
      <c r="CA9" s="2844"/>
    </row>
    <row r="10" spans="2:79" s="2067" customFormat="1" x14ac:dyDescent="0.3">
      <c r="B10" s="2173" t="s">
        <v>2479</v>
      </c>
      <c r="C10" s="2173" t="s">
        <v>1024</v>
      </c>
      <c r="D10" s="2150">
        <v>2</v>
      </c>
      <c r="E10" s="540">
        <v>36415744.323608868</v>
      </c>
      <c r="H10" s="2182"/>
      <c r="I10" s="2182"/>
      <c r="K10" s="2182"/>
      <c r="M10" s="2182"/>
      <c r="O10" s="2182"/>
      <c r="Q10" s="2182"/>
      <c r="S10" s="2182"/>
      <c r="U10" s="2182"/>
      <c r="W10" s="2182"/>
      <c r="Y10" s="2182"/>
      <c r="AA10" s="2182"/>
      <c r="AC10" s="2182"/>
      <c r="AE10" s="2182"/>
      <c r="AG10" s="2182"/>
      <c r="AI10" s="2182"/>
      <c r="AK10" s="2182"/>
      <c r="AM10" s="2182"/>
      <c r="AO10" s="2182"/>
      <c r="AQ10" s="2182"/>
      <c r="AS10" s="2182"/>
      <c r="AU10" s="2182"/>
      <c r="AW10" s="2182"/>
      <c r="AY10" s="2182"/>
      <c r="BA10" s="2182"/>
      <c r="BC10" s="2182"/>
      <c r="BE10" s="2182"/>
      <c r="BG10" s="2182"/>
      <c r="BH10" s="2182"/>
      <c r="BI10" s="2182"/>
      <c r="BK10" s="2182"/>
      <c r="BM10" s="2182"/>
      <c r="BO10" s="2182"/>
      <c r="BQ10" s="2182"/>
      <c r="BS10" s="2182"/>
      <c r="BU10" s="2182"/>
      <c r="BW10" s="2182"/>
      <c r="BY10" s="2182"/>
      <c r="CA10" s="2182"/>
    </row>
    <row r="11" spans="2:79" s="2067" customFormat="1" x14ac:dyDescent="0.3">
      <c r="B11" s="2173" t="s">
        <v>2480</v>
      </c>
      <c r="C11" s="2173" t="s">
        <v>1030</v>
      </c>
      <c r="D11" s="2150">
        <v>2</v>
      </c>
      <c r="E11" s="540">
        <v>36415744.323608868</v>
      </c>
      <c r="H11" s="2182"/>
      <c r="I11" s="2182"/>
      <c r="K11" s="2182"/>
      <c r="M11" s="2182"/>
      <c r="O11" s="2182"/>
      <c r="Q11" s="2182"/>
      <c r="S11" s="2182"/>
      <c r="U11" s="2182"/>
      <c r="W11" s="2182"/>
      <c r="Y11" s="2182"/>
      <c r="AA11" s="2182"/>
      <c r="AC11" s="2182"/>
      <c r="AE11" s="2182"/>
      <c r="AG11" s="2182"/>
      <c r="AI11" s="2182"/>
      <c r="AK11" s="2182"/>
      <c r="AM11" s="2182"/>
      <c r="AO11" s="2182"/>
      <c r="AQ11" s="2182"/>
      <c r="AS11" s="2182"/>
      <c r="AU11" s="2182"/>
      <c r="AW11" s="2182"/>
      <c r="AY11" s="2182"/>
      <c r="BA11" s="2182"/>
      <c r="BC11" s="2182"/>
      <c r="BE11" s="2182"/>
      <c r="BG11" s="2182"/>
      <c r="BH11" s="2182"/>
      <c r="BI11" s="2182"/>
      <c r="BK11" s="2182"/>
      <c r="BM11" s="2182"/>
      <c r="BO11" s="2182"/>
      <c r="BQ11" s="2182"/>
      <c r="BS11" s="2182"/>
      <c r="BU11" s="2182"/>
      <c r="BW11" s="2182"/>
      <c r="BY11" s="2182"/>
      <c r="CA11" s="2182"/>
    </row>
    <row r="12" spans="2:79" s="2067" customFormat="1" x14ac:dyDescent="0.3">
      <c r="B12" s="2173" t="s">
        <v>2481</v>
      </c>
      <c r="C12" s="2173" t="s">
        <v>1026</v>
      </c>
      <c r="D12" s="2150">
        <v>2</v>
      </c>
      <c r="E12" s="540">
        <v>36415744.323608868</v>
      </c>
      <c r="H12" s="2182"/>
      <c r="I12" s="2182"/>
      <c r="K12" s="2182"/>
      <c r="M12" s="2182"/>
      <c r="O12" s="2182"/>
      <c r="Q12" s="2182"/>
      <c r="S12" s="2182"/>
      <c r="U12" s="2182"/>
      <c r="W12" s="2182"/>
      <c r="Y12" s="2182"/>
      <c r="AA12" s="2182"/>
      <c r="AC12" s="2182"/>
      <c r="AE12" s="2182"/>
      <c r="AG12" s="2182"/>
      <c r="AI12" s="2182"/>
      <c r="AK12" s="2182"/>
      <c r="AM12" s="2182"/>
      <c r="AO12" s="2182"/>
      <c r="AQ12" s="2182"/>
      <c r="AS12" s="2182"/>
      <c r="AU12" s="2182"/>
      <c r="AW12" s="2182"/>
      <c r="AY12" s="2182"/>
      <c r="BA12" s="2182"/>
      <c r="BC12" s="2182"/>
      <c r="BE12" s="2182"/>
      <c r="BG12" s="2182"/>
      <c r="BH12" s="2182"/>
      <c r="BI12" s="2182"/>
      <c r="BK12" s="2182"/>
      <c r="BM12" s="2182"/>
      <c r="BO12" s="2182"/>
      <c r="BQ12" s="2182"/>
      <c r="BS12" s="2182"/>
      <c r="BU12" s="2182"/>
      <c r="BW12" s="2182"/>
      <c r="BY12" s="2182"/>
      <c r="CA12" s="2182"/>
    </row>
    <row r="13" spans="2:79" s="2067" customFormat="1" x14ac:dyDescent="0.3">
      <c r="B13" s="2173" t="s">
        <v>2482</v>
      </c>
      <c r="C13" s="2173" t="s">
        <v>1698</v>
      </c>
      <c r="D13" s="2150">
        <v>2</v>
      </c>
      <c r="E13" s="540">
        <v>36415744.323608868</v>
      </c>
      <c r="H13" s="2182"/>
      <c r="I13" s="2182"/>
      <c r="K13" s="2182"/>
      <c r="M13" s="2182"/>
      <c r="O13" s="2182"/>
      <c r="Q13" s="2182"/>
      <c r="S13" s="2182"/>
      <c r="U13" s="2182"/>
      <c r="W13" s="2182"/>
      <c r="Y13" s="2182"/>
      <c r="AA13" s="2182"/>
      <c r="AC13" s="2182"/>
      <c r="AE13" s="2182"/>
      <c r="AG13" s="2182"/>
      <c r="AI13" s="2182"/>
      <c r="AK13" s="2182"/>
      <c r="AM13" s="2182"/>
      <c r="AO13" s="2182"/>
      <c r="AQ13" s="2182"/>
      <c r="AS13" s="2182"/>
      <c r="AU13" s="2182"/>
      <c r="AW13" s="2182"/>
      <c r="AY13" s="2182"/>
      <c r="BA13" s="2182"/>
      <c r="BC13" s="2182"/>
      <c r="BE13" s="2182"/>
      <c r="BG13" s="2182"/>
      <c r="BH13" s="2182"/>
      <c r="BI13" s="2182"/>
      <c r="BK13" s="2182"/>
      <c r="BM13" s="2182"/>
      <c r="BO13" s="2182"/>
      <c r="BQ13" s="2182"/>
      <c r="BS13" s="2182"/>
      <c r="BU13" s="2182"/>
      <c r="BW13" s="2182"/>
      <c r="BY13" s="2182"/>
      <c r="CA13" s="2182"/>
    </row>
    <row r="14" spans="2:79" s="2067" customFormat="1" x14ac:dyDescent="0.3">
      <c r="B14" s="2173" t="s">
        <v>2483</v>
      </c>
      <c r="C14" s="2173" t="s">
        <v>1028</v>
      </c>
      <c r="D14" s="2150">
        <v>2</v>
      </c>
      <c r="E14" s="540">
        <v>36415744.323608868</v>
      </c>
      <c r="H14" s="2182"/>
      <c r="I14" s="2182"/>
      <c r="K14" s="2182"/>
      <c r="M14" s="2182"/>
      <c r="O14" s="2182"/>
      <c r="Q14" s="2182"/>
      <c r="S14" s="2182"/>
      <c r="U14" s="2182"/>
      <c r="W14" s="2182"/>
      <c r="Y14" s="2182"/>
      <c r="AA14" s="2182"/>
      <c r="AC14" s="2182"/>
      <c r="AE14" s="2182"/>
      <c r="AG14" s="2182"/>
      <c r="AI14" s="2182"/>
      <c r="AK14" s="2182"/>
      <c r="AM14" s="2182"/>
      <c r="AO14" s="2182"/>
      <c r="AQ14" s="2182"/>
      <c r="AS14" s="2182"/>
      <c r="AU14" s="2182"/>
      <c r="AW14" s="2182"/>
      <c r="AY14" s="2182"/>
      <c r="BA14" s="2182"/>
      <c r="BC14" s="2182"/>
      <c r="BE14" s="2182"/>
      <c r="BG14" s="2182"/>
      <c r="BH14" s="2182"/>
      <c r="BI14" s="2182"/>
      <c r="BK14" s="2182"/>
      <c r="BM14" s="2182"/>
      <c r="BO14" s="2182"/>
      <c r="BQ14" s="2182"/>
      <c r="BS14" s="2182"/>
      <c r="BU14" s="2182"/>
      <c r="BW14" s="2182"/>
      <c r="BY14" s="2182"/>
      <c r="CA14" s="2182"/>
    </row>
    <row r="15" spans="2:79" s="2067" customFormat="1" x14ac:dyDescent="0.3">
      <c r="B15" s="2173" t="s">
        <v>3326</v>
      </c>
      <c r="C15" s="2173" t="s">
        <v>1035</v>
      </c>
      <c r="D15" s="2150">
        <v>5</v>
      </c>
      <c r="E15" s="540">
        <v>58786830.903754741</v>
      </c>
      <c r="H15" s="2182"/>
      <c r="I15" s="2182"/>
      <c r="K15" s="2182"/>
      <c r="M15" s="2182"/>
      <c r="O15" s="2182"/>
      <c r="Q15" s="2182"/>
      <c r="S15" s="2182"/>
      <c r="U15" s="2182"/>
      <c r="W15" s="2182"/>
      <c r="Y15" s="2182"/>
      <c r="AA15" s="2182"/>
      <c r="AC15" s="2182"/>
      <c r="AE15" s="2182"/>
      <c r="AG15" s="2182"/>
      <c r="AI15" s="2182"/>
      <c r="AK15" s="2182"/>
      <c r="AM15" s="2182"/>
      <c r="AO15" s="2182"/>
      <c r="AQ15" s="2182"/>
      <c r="AS15" s="2182"/>
      <c r="AU15" s="2182"/>
      <c r="AW15" s="2182"/>
      <c r="AY15" s="2182"/>
      <c r="BA15" s="2182"/>
      <c r="BC15" s="2182"/>
      <c r="BE15" s="2182"/>
      <c r="BG15" s="2182"/>
      <c r="BH15" s="2182"/>
      <c r="BI15" s="2182"/>
      <c r="BK15" s="2182"/>
      <c r="BM15" s="2182"/>
      <c r="BO15" s="2182"/>
      <c r="BQ15" s="2182"/>
      <c r="BS15" s="2182"/>
      <c r="BU15" s="2182"/>
      <c r="BW15" s="2182"/>
      <c r="BY15" s="2182"/>
      <c r="CA15" s="2182"/>
    </row>
    <row r="17" spans="2:10" s="2067" customFormat="1" x14ac:dyDescent="0.3">
      <c r="I17" s="2732"/>
      <c r="J17" s="2732"/>
    </row>
    <row r="18" spans="2:10" s="2067" customFormat="1" x14ac:dyDescent="0.3"/>
    <row r="19" spans="2:10" s="2600" customFormat="1" ht="25.5" x14ac:dyDescent="0.25">
      <c r="B19" s="2942" t="s">
        <v>938</v>
      </c>
      <c r="C19" s="2942" t="s">
        <v>776</v>
      </c>
      <c r="D19" s="2942" t="s">
        <v>925</v>
      </c>
      <c r="E19" s="3029" t="s">
        <v>975</v>
      </c>
      <c r="F19" s="2942" t="s">
        <v>976</v>
      </c>
      <c r="G19" s="3029" t="s">
        <v>3363</v>
      </c>
    </row>
    <row r="20" spans="2:10" x14ac:dyDescent="0.3">
      <c r="B20" s="2150">
        <v>2</v>
      </c>
      <c r="C20" s="2179" t="s">
        <v>2208</v>
      </c>
      <c r="D20" s="2759">
        <v>15730744.537063817</v>
      </c>
      <c r="E20" s="2759">
        <v>0</v>
      </c>
      <c r="F20" s="2759">
        <v>20684999.786545053</v>
      </c>
      <c r="G20" s="2512">
        <v>36415744.323608868</v>
      </c>
    </row>
    <row r="21" spans="2:10" x14ac:dyDescent="0.3">
      <c r="B21" s="2150">
        <v>5</v>
      </c>
      <c r="C21" s="2179" t="s">
        <v>2606</v>
      </c>
      <c r="D21" s="2759">
        <v>20085233.736264698</v>
      </c>
      <c r="E21" s="2759">
        <v>0</v>
      </c>
      <c r="F21" s="2759">
        <v>38701597.167490043</v>
      </c>
      <c r="G21" s="2512">
        <v>58786830.903754741</v>
      </c>
    </row>
    <row r="24" spans="2:10" ht="15.75" thickBot="1" x14ac:dyDescent="0.35"/>
    <row r="25" spans="2:10" ht="16.5" customHeight="1" x14ac:dyDescent="0.3">
      <c r="B25" s="3763"/>
      <c r="C25" s="3764"/>
      <c r="D25" s="3764"/>
      <c r="E25" s="3764"/>
      <c r="F25" s="2958"/>
      <c r="G25" s="3076" t="s">
        <v>875</v>
      </c>
      <c r="H25" s="2958"/>
    </row>
    <row r="26" spans="2:10" ht="16.5" customHeight="1" thickBot="1" x14ac:dyDescent="0.35">
      <c r="B26" s="3765" t="s">
        <v>877</v>
      </c>
      <c r="C26" s="3766"/>
      <c r="D26" s="3766"/>
      <c r="E26" s="3766"/>
      <c r="F26" s="2517">
        <v>2</v>
      </c>
      <c r="G26" s="2354" t="s">
        <v>3366</v>
      </c>
      <c r="H26" s="3387"/>
    </row>
    <row r="27" spans="2:10" ht="16.5" customHeight="1" x14ac:dyDescent="0.3">
      <c r="B27" s="2244" t="s">
        <v>3384</v>
      </c>
      <c r="C27" s="3452" t="s">
        <v>2208</v>
      </c>
      <c r="D27" s="3452"/>
      <c r="E27" s="3471"/>
      <c r="F27" s="3471"/>
      <c r="G27" s="3472"/>
      <c r="H27" s="3473"/>
    </row>
    <row r="28" spans="2:10" ht="16.5" customHeight="1" thickBot="1" x14ac:dyDescent="0.35">
      <c r="B28" s="2523"/>
      <c r="C28" s="2455"/>
      <c r="D28" s="2455"/>
      <c r="E28" s="3474"/>
      <c r="F28" s="3474"/>
      <c r="G28" s="3475"/>
      <c r="H28" s="3473"/>
    </row>
    <row r="29" spans="2:10" ht="16.5" customHeight="1" thickBot="1" x14ac:dyDescent="0.35">
      <c r="B29" s="3178" t="s">
        <v>947</v>
      </c>
      <c r="C29" s="3458"/>
      <c r="D29" s="3459"/>
      <c r="E29" s="2532"/>
      <c r="F29" s="3459"/>
      <c r="G29" s="3460"/>
      <c r="H29" s="2534"/>
    </row>
    <row r="30" spans="2:10" ht="16.5" customHeight="1" thickTop="1" x14ac:dyDescent="0.3">
      <c r="B30" s="2935" t="s">
        <v>949</v>
      </c>
      <c r="C30" s="2535" t="s">
        <v>773</v>
      </c>
      <c r="D30" s="2536" t="s">
        <v>135</v>
      </c>
      <c r="E30" s="2537" t="s">
        <v>873</v>
      </c>
      <c r="F30" s="2536" t="s">
        <v>950</v>
      </c>
      <c r="G30" s="2537" t="s">
        <v>951</v>
      </c>
      <c r="H30" s="2529" t="s">
        <v>952</v>
      </c>
    </row>
    <row r="31" spans="2:10" x14ac:dyDescent="0.3">
      <c r="B31" s="2928">
        <v>1</v>
      </c>
      <c r="C31" s="2738" t="s">
        <v>932</v>
      </c>
      <c r="D31" s="2539" t="s">
        <v>921</v>
      </c>
      <c r="E31" s="2285">
        <v>10</v>
      </c>
      <c r="F31" s="2540">
        <v>4251.3637355331075</v>
      </c>
      <c r="G31" s="2263">
        <v>12</v>
      </c>
      <c r="H31" s="2761">
        <v>510163.64826397295</v>
      </c>
    </row>
    <row r="32" spans="2:10" x14ac:dyDescent="0.3">
      <c r="B32" s="2928">
        <v>2</v>
      </c>
      <c r="C32" s="2738" t="s">
        <v>954</v>
      </c>
      <c r="D32" s="2539" t="s">
        <v>921</v>
      </c>
      <c r="E32" s="2285">
        <v>2</v>
      </c>
      <c r="F32" s="2540">
        <v>57306.994189541183</v>
      </c>
      <c r="G32" s="2263">
        <v>4</v>
      </c>
      <c r="H32" s="2761">
        <v>458455.95351632946</v>
      </c>
    </row>
    <row r="33" spans="2:8" x14ac:dyDescent="0.3">
      <c r="B33" s="2928">
        <v>3</v>
      </c>
      <c r="C33" s="2738" t="s">
        <v>955</v>
      </c>
      <c r="D33" s="2539" t="s">
        <v>921</v>
      </c>
      <c r="E33" s="2285">
        <v>2</v>
      </c>
      <c r="F33" s="2540">
        <v>49100.321378481269</v>
      </c>
      <c r="G33" s="2263">
        <v>4</v>
      </c>
      <c r="H33" s="2761">
        <v>392802.57102785015</v>
      </c>
    </row>
    <row r="34" spans="2:8" x14ac:dyDescent="0.3">
      <c r="B34" s="2928">
        <v>4</v>
      </c>
      <c r="C34" s="2738" t="s">
        <v>953</v>
      </c>
      <c r="D34" s="2539" t="s">
        <v>921</v>
      </c>
      <c r="E34" s="2285">
        <v>10</v>
      </c>
      <c r="F34" s="2540">
        <v>26026.308555399723</v>
      </c>
      <c r="G34" s="2263">
        <v>12</v>
      </c>
      <c r="H34" s="2761">
        <v>3123157.0266479668</v>
      </c>
    </row>
    <row r="35" spans="2:8" x14ac:dyDescent="0.3">
      <c r="B35" s="2928">
        <v>5</v>
      </c>
      <c r="C35" s="2738" t="s">
        <v>936</v>
      </c>
      <c r="D35" s="2539" t="s">
        <v>921</v>
      </c>
      <c r="E35" s="2285">
        <v>10</v>
      </c>
      <c r="F35" s="2540">
        <v>4513.8849929873777</v>
      </c>
      <c r="G35" s="2263">
        <v>15</v>
      </c>
      <c r="H35" s="2761">
        <v>677082.74894810654</v>
      </c>
    </row>
    <row r="36" spans="2:8" x14ac:dyDescent="0.3">
      <c r="B36" s="2928">
        <v>6</v>
      </c>
      <c r="C36" s="2738" t="s">
        <v>1592</v>
      </c>
      <c r="D36" s="2539" t="s">
        <v>921</v>
      </c>
      <c r="E36" s="2285">
        <v>2</v>
      </c>
      <c r="F36" s="2540">
        <v>483630.53496293334</v>
      </c>
      <c r="G36" s="2263">
        <v>5.3333333333333339</v>
      </c>
      <c r="H36" s="2761">
        <v>5158725.7062712898</v>
      </c>
    </row>
    <row r="37" spans="2:8" x14ac:dyDescent="0.3">
      <c r="B37" s="2928">
        <v>7</v>
      </c>
      <c r="C37" s="2738" t="s">
        <v>774</v>
      </c>
      <c r="D37" s="2539" t="s">
        <v>921</v>
      </c>
      <c r="E37" s="2285">
        <v>2</v>
      </c>
      <c r="F37" s="2540">
        <v>182704.86876377481</v>
      </c>
      <c r="G37" s="2263">
        <v>5.3333333333333339</v>
      </c>
      <c r="H37" s="2761">
        <v>1948851.9334802649</v>
      </c>
    </row>
    <row r="38" spans="2:8" ht="15.75" thickBot="1" x14ac:dyDescent="0.35">
      <c r="B38" s="2928">
        <v>8</v>
      </c>
      <c r="C38" s="2738" t="s">
        <v>1747</v>
      </c>
      <c r="D38" s="2539" t="s">
        <v>921</v>
      </c>
      <c r="E38" s="2285">
        <v>2</v>
      </c>
      <c r="F38" s="2540">
        <v>144229.3728711681</v>
      </c>
      <c r="G38" s="2263">
        <v>12</v>
      </c>
      <c r="H38" s="2761">
        <v>3461504.9489080347</v>
      </c>
    </row>
    <row r="39" spans="2:8" ht="16.5" thickTop="1" thickBot="1" x14ac:dyDescent="0.35">
      <c r="B39" s="3086"/>
      <c r="C39" s="2354"/>
      <c r="D39" s="3461"/>
      <c r="E39" s="1973"/>
      <c r="F39" s="3461"/>
      <c r="G39" s="2549" t="s">
        <v>956</v>
      </c>
      <c r="H39" s="3462">
        <v>15730744.537063817</v>
      </c>
    </row>
    <row r="40" spans="2:8" ht="16.5" thickTop="1" thickBot="1" x14ac:dyDescent="0.35">
      <c r="B40" s="3228" t="s">
        <v>957</v>
      </c>
      <c r="C40" s="3458"/>
      <c r="D40" s="3459"/>
      <c r="E40" s="2532"/>
      <c r="F40" s="3459"/>
      <c r="G40" s="3458"/>
      <c r="H40" s="3463"/>
    </row>
    <row r="41" spans="2:8" ht="15.75" thickTop="1" x14ac:dyDescent="0.3">
      <c r="B41" s="2555" t="s">
        <v>949</v>
      </c>
      <c r="C41" s="3464"/>
      <c r="D41" s="2557"/>
      <c r="E41" s="2558" t="s">
        <v>135</v>
      </c>
      <c r="F41" s="2557" t="s">
        <v>929</v>
      </c>
      <c r="G41" s="2558" t="s">
        <v>958</v>
      </c>
      <c r="H41" s="2560" t="s">
        <v>952</v>
      </c>
    </row>
    <row r="42" spans="2:8" x14ac:dyDescent="0.3">
      <c r="B42" s="3229"/>
      <c r="C42" s="2562"/>
      <c r="D42" s="2563"/>
      <c r="E42" s="2564"/>
      <c r="F42" s="2740"/>
      <c r="G42" s="2150"/>
      <c r="H42" s="3465"/>
    </row>
    <row r="43" spans="2:8" x14ac:dyDescent="0.3">
      <c r="B43" s="3229"/>
      <c r="C43" s="2562"/>
      <c r="D43" s="2563"/>
      <c r="E43" s="2564"/>
      <c r="F43" s="2740"/>
      <c r="G43" s="2150"/>
      <c r="H43" s="3465"/>
    </row>
    <row r="44" spans="2:8" ht="15.75" thickBot="1" x14ac:dyDescent="0.35">
      <c r="B44" s="3229"/>
      <c r="C44" s="2562"/>
      <c r="D44" s="2563"/>
      <c r="E44" s="2564"/>
      <c r="F44" s="2740"/>
      <c r="G44" s="2150"/>
      <c r="H44" s="3465"/>
    </row>
    <row r="45" spans="2:8" ht="16.5" thickTop="1" thickBot="1" x14ac:dyDescent="0.35">
      <c r="B45" s="3086"/>
      <c r="C45" s="2354"/>
      <c r="D45" s="3461"/>
      <c r="E45" s="1973"/>
      <c r="F45" s="3461"/>
      <c r="G45" s="2549" t="s">
        <v>956</v>
      </c>
      <c r="H45" s="3466">
        <v>0</v>
      </c>
    </row>
    <row r="46" spans="2:8" ht="16.5" thickTop="1" thickBot="1" x14ac:dyDescent="0.35">
      <c r="B46" s="3178" t="s">
        <v>3382</v>
      </c>
      <c r="C46" s="3458"/>
      <c r="D46" s="3459"/>
      <c r="E46" s="2532"/>
      <c r="F46" s="3459"/>
      <c r="G46" s="3458"/>
      <c r="H46" s="3463"/>
    </row>
    <row r="47" spans="2:8" ht="15.75" thickTop="1" x14ac:dyDescent="0.3">
      <c r="B47" s="2568" t="s">
        <v>949</v>
      </c>
      <c r="C47" s="2568" t="s">
        <v>960</v>
      </c>
      <c r="D47" s="2537" t="s">
        <v>873</v>
      </c>
      <c r="E47" s="2569" t="s">
        <v>961</v>
      </c>
      <c r="F47" s="2536" t="s">
        <v>314</v>
      </c>
      <c r="G47" s="2537" t="s">
        <v>951</v>
      </c>
      <c r="H47" s="2529" t="s">
        <v>962</v>
      </c>
    </row>
    <row r="48" spans="2:8" x14ac:dyDescent="0.3">
      <c r="B48" s="2928">
        <v>1</v>
      </c>
      <c r="C48" s="2572" t="s">
        <v>966</v>
      </c>
      <c r="D48" s="2409">
        <v>1</v>
      </c>
      <c r="E48" s="2573">
        <v>403671.20035076747</v>
      </c>
      <c r="F48" s="2610">
        <v>403671.20035076747</v>
      </c>
      <c r="G48" s="2263">
        <v>5</v>
      </c>
      <c r="H48" s="2761">
        <v>2018356.0017538373</v>
      </c>
    </row>
    <row r="49" spans="2:8" x14ac:dyDescent="0.3">
      <c r="B49" s="2928">
        <v>2</v>
      </c>
      <c r="C49" s="2572" t="s">
        <v>1650</v>
      </c>
      <c r="D49" s="2409">
        <v>1</v>
      </c>
      <c r="E49" s="2573">
        <v>290020.70325447264</v>
      </c>
      <c r="F49" s="2610">
        <v>290020.70325447264</v>
      </c>
      <c r="G49" s="2263">
        <v>12</v>
      </c>
      <c r="H49" s="2761">
        <v>3480248.4390536714</v>
      </c>
    </row>
    <row r="50" spans="2:8" x14ac:dyDescent="0.3">
      <c r="B50" s="2928">
        <v>3</v>
      </c>
      <c r="C50" s="2572" t="s">
        <v>969</v>
      </c>
      <c r="D50" s="2409">
        <v>2</v>
      </c>
      <c r="E50" s="2573">
        <v>93831.201492526641</v>
      </c>
      <c r="F50" s="2610">
        <v>187662.40298505328</v>
      </c>
      <c r="G50" s="2263">
        <v>12</v>
      </c>
      <c r="H50" s="2761">
        <v>2251948.8358206395</v>
      </c>
    </row>
    <row r="51" spans="2:8" x14ac:dyDescent="0.3">
      <c r="B51" s="2928">
        <v>4</v>
      </c>
      <c r="C51" s="2572" t="s">
        <v>970</v>
      </c>
      <c r="D51" s="2409">
        <v>1</v>
      </c>
      <c r="E51" s="2573">
        <v>261541.84908698621</v>
      </c>
      <c r="F51" s="2610">
        <v>261541.84908698621</v>
      </c>
      <c r="G51" s="2263">
        <v>12</v>
      </c>
      <c r="H51" s="2761">
        <v>3138502.1890438348</v>
      </c>
    </row>
    <row r="52" spans="2:8" x14ac:dyDescent="0.3">
      <c r="B52" s="2928">
        <v>5</v>
      </c>
      <c r="C52" s="2572" t="s">
        <v>969</v>
      </c>
      <c r="D52" s="2409">
        <v>2</v>
      </c>
      <c r="E52" s="2573">
        <v>93831.201492526641</v>
      </c>
      <c r="F52" s="2610">
        <v>187662.40298505328</v>
      </c>
      <c r="G52" s="2263">
        <v>12</v>
      </c>
      <c r="H52" s="2761">
        <v>2251948.8358206395</v>
      </c>
    </row>
    <row r="53" spans="2:8" x14ac:dyDescent="0.3">
      <c r="B53" s="2928">
        <v>6</v>
      </c>
      <c r="C53" s="2572" t="s">
        <v>963</v>
      </c>
      <c r="D53" s="2409">
        <v>3</v>
      </c>
      <c r="E53" s="2573">
        <v>93831.201492526641</v>
      </c>
      <c r="F53" s="2610">
        <v>281493.60447757994</v>
      </c>
      <c r="G53" s="2263">
        <v>16</v>
      </c>
      <c r="H53" s="2761">
        <v>4503897.671641279</v>
      </c>
    </row>
    <row r="54" spans="2:8" x14ac:dyDescent="0.3">
      <c r="B54" s="2928">
        <v>7</v>
      </c>
      <c r="C54" s="2572" t="s">
        <v>924</v>
      </c>
      <c r="D54" s="2409">
        <v>1</v>
      </c>
      <c r="E54" s="2573">
        <v>112590.81880169069</v>
      </c>
      <c r="F54" s="2610">
        <v>112590.81880169069</v>
      </c>
      <c r="G54" s="2263">
        <v>5</v>
      </c>
      <c r="H54" s="2761">
        <v>562954.09400845342</v>
      </c>
    </row>
    <row r="55" spans="2:8" x14ac:dyDescent="0.3">
      <c r="B55" s="2928">
        <v>8</v>
      </c>
      <c r="C55" s="2572" t="s">
        <v>1591</v>
      </c>
      <c r="D55" s="2409">
        <v>1</v>
      </c>
      <c r="E55" s="2573">
        <v>93831.201492526641</v>
      </c>
      <c r="F55" s="2610">
        <v>93831.201492526641</v>
      </c>
      <c r="G55" s="2263">
        <v>12</v>
      </c>
      <c r="H55" s="2761">
        <v>1125974.4179103198</v>
      </c>
    </row>
    <row r="56" spans="2:8" x14ac:dyDescent="0.3">
      <c r="B56" s="2928">
        <v>9</v>
      </c>
      <c r="C56" s="2572" t="s">
        <v>935</v>
      </c>
      <c r="D56" s="2409">
        <v>2</v>
      </c>
      <c r="E56" s="2573">
        <v>56298.72089551598</v>
      </c>
      <c r="F56" s="2610">
        <v>112597.44179103196</v>
      </c>
      <c r="G56" s="2263">
        <v>12</v>
      </c>
      <c r="H56" s="2761">
        <v>1351169.3014923835</v>
      </c>
    </row>
    <row r="57" spans="2:8" ht="15.75" thickBot="1" x14ac:dyDescent="0.35">
      <c r="B57" s="2571"/>
      <c r="C57" s="2572"/>
      <c r="D57" s="2409"/>
      <c r="E57" s="2573"/>
      <c r="F57" s="2610"/>
      <c r="G57" s="2545"/>
      <c r="H57" s="2761"/>
    </row>
    <row r="58" spans="2:8" ht="16.5" thickTop="1" thickBot="1" x14ac:dyDescent="0.35">
      <c r="B58" s="3230"/>
      <c r="C58" s="3458"/>
      <c r="D58" s="3459"/>
      <c r="E58" s="2532"/>
      <c r="F58" s="3459"/>
      <c r="G58" s="1172" t="s">
        <v>956</v>
      </c>
      <c r="H58" s="3462">
        <v>20684999.786545053</v>
      </c>
    </row>
    <row r="59" spans="2:8" ht="16.5" thickTop="1" thickBot="1" x14ac:dyDescent="0.35">
      <c r="B59" s="2960"/>
      <c r="C59" s="3476"/>
      <c r="D59" s="3477"/>
      <c r="E59" s="3478"/>
      <c r="F59" s="3479" t="s">
        <v>964</v>
      </c>
      <c r="G59" s="3479"/>
      <c r="H59" s="3469">
        <v>36415744.323608868</v>
      </c>
    </row>
    <row r="64" spans="2:8" ht="15.75" thickBot="1" x14ac:dyDescent="0.35"/>
    <row r="65" spans="2:8" ht="15" customHeight="1" x14ac:dyDescent="0.3">
      <c r="B65" s="3763"/>
      <c r="C65" s="3764"/>
      <c r="D65" s="3764"/>
      <c r="E65" s="3764"/>
      <c r="F65" s="2958"/>
      <c r="G65" s="3076" t="s">
        <v>875</v>
      </c>
      <c r="H65" s="2958"/>
    </row>
    <row r="66" spans="2:8" ht="15.75" thickBot="1" x14ac:dyDescent="0.35">
      <c r="B66" s="3765" t="s">
        <v>877</v>
      </c>
      <c r="C66" s="3766"/>
      <c r="D66" s="3766"/>
      <c r="E66" s="3766"/>
      <c r="F66" s="2517">
        <v>5</v>
      </c>
      <c r="G66" s="2354" t="s">
        <v>3366</v>
      </c>
      <c r="H66" s="3387"/>
    </row>
    <row r="67" spans="2:8" x14ac:dyDescent="0.3">
      <c r="B67" s="2244" t="s">
        <v>3384</v>
      </c>
      <c r="C67" s="3452" t="s">
        <v>2606</v>
      </c>
      <c r="D67" s="3076"/>
      <c r="E67" s="3480"/>
      <c r="F67" s="3480"/>
      <c r="G67" s="3481"/>
      <c r="H67" s="3473"/>
    </row>
    <row r="68" spans="2:8" ht="15.75" thickBot="1" x14ac:dyDescent="0.35">
      <c r="B68" s="3482"/>
      <c r="C68" s="3476"/>
      <c r="D68" s="3476"/>
      <c r="E68" s="3483"/>
      <c r="F68" s="3483"/>
      <c r="G68" s="3484"/>
      <c r="H68" s="3473"/>
    </row>
    <row r="69" spans="2:8" ht="15.75" thickBot="1" x14ac:dyDescent="0.35">
      <c r="B69" s="3178" t="s">
        <v>947</v>
      </c>
      <c r="C69" s="3458"/>
      <c r="D69" s="3459"/>
      <c r="E69" s="2532"/>
      <c r="F69" s="3459"/>
      <c r="G69" s="3460"/>
      <c r="H69" s="2534"/>
    </row>
    <row r="70" spans="2:8" ht="15.75" thickTop="1" x14ac:dyDescent="0.3">
      <c r="B70" s="2935" t="s">
        <v>949</v>
      </c>
      <c r="C70" s="2535" t="s">
        <v>773</v>
      </c>
      <c r="D70" s="2536" t="s">
        <v>135</v>
      </c>
      <c r="E70" s="2537" t="s">
        <v>873</v>
      </c>
      <c r="F70" s="2536" t="s">
        <v>950</v>
      </c>
      <c r="G70" s="2537" t="s">
        <v>951</v>
      </c>
      <c r="H70" s="2529" t="s">
        <v>952</v>
      </c>
    </row>
    <row r="71" spans="2:8" x14ac:dyDescent="0.3">
      <c r="B71" s="2928">
        <v>1</v>
      </c>
      <c r="C71" s="2738" t="s">
        <v>932</v>
      </c>
      <c r="D71" s="2539" t="s">
        <v>921</v>
      </c>
      <c r="E71" s="2285">
        <v>2</v>
      </c>
      <c r="F71" s="2540">
        <v>4251.3637355331075</v>
      </c>
      <c r="G71" s="2263">
        <v>12</v>
      </c>
      <c r="H71" s="2761">
        <v>102032.72965279457</v>
      </c>
    </row>
    <row r="72" spans="2:8" x14ac:dyDescent="0.3">
      <c r="B72" s="2928">
        <v>2</v>
      </c>
      <c r="C72" s="2738" t="s">
        <v>954</v>
      </c>
      <c r="D72" s="2539" t="s">
        <v>921</v>
      </c>
      <c r="E72" s="2285">
        <v>2</v>
      </c>
      <c r="F72" s="2540">
        <v>57306.994189541183</v>
      </c>
      <c r="G72" s="2263">
        <v>2</v>
      </c>
      <c r="H72" s="2761">
        <v>229227.97675816473</v>
      </c>
    </row>
    <row r="73" spans="2:8" x14ac:dyDescent="0.3">
      <c r="B73" s="2928">
        <v>3</v>
      </c>
      <c r="C73" s="2738" t="s">
        <v>955</v>
      </c>
      <c r="D73" s="2539" t="s">
        <v>921</v>
      </c>
      <c r="E73" s="2285">
        <v>2</v>
      </c>
      <c r="F73" s="2540">
        <v>49100.321378481269</v>
      </c>
      <c r="G73" s="2263">
        <v>2</v>
      </c>
      <c r="H73" s="2761">
        <v>196401.28551392508</v>
      </c>
    </row>
    <row r="74" spans="2:8" x14ac:dyDescent="0.3">
      <c r="B74" s="2928">
        <v>4</v>
      </c>
      <c r="C74" s="2738" t="s">
        <v>953</v>
      </c>
      <c r="D74" s="2539" t="s">
        <v>921</v>
      </c>
      <c r="E74" s="2285">
        <v>6</v>
      </c>
      <c r="F74" s="2540">
        <v>26026.308555399723</v>
      </c>
      <c r="G74" s="2263">
        <v>16</v>
      </c>
      <c r="H74" s="2761">
        <v>2498525.6213183734</v>
      </c>
    </row>
    <row r="75" spans="2:8" x14ac:dyDescent="0.3">
      <c r="B75" s="2928">
        <v>5</v>
      </c>
      <c r="C75" s="2738" t="s">
        <v>936</v>
      </c>
      <c r="D75" s="2539" t="s">
        <v>921</v>
      </c>
      <c r="E75" s="2285">
        <v>2</v>
      </c>
      <c r="F75" s="2540">
        <v>4513.8849929873777</v>
      </c>
      <c r="G75" s="2263">
        <v>30</v>
      </c>
      <c r="H75" s="2761">
        <v>270833.09957924264</v>
      </c>
    </row>
    <row r="76" spans="2:8" x14ac:dyDescent="0.3">
      <c r="B76" s="2928">
        <v>6</v>
      </c>
      <c r="C76" s="2738" t="s">
        <v>1592</v>
      </c>
      <c r="D76" s="2539" t="s">
        <v>921</v>
      </c>
      <c r="E76" s="2285">
        <v>2</v>
      </c>
      <c r="F76" s="2540">
        <v>483630.53496293334</v>
      </c>
      <c r="G76" s="2263">
        <v>10</v>
      </c>
      <c r="H76" s="2761">
        <v>9672610.6992586665</v>
      </c>
    </row>
    <row r="77" spans="2:8" x14ac:dyDescent="0.3">
      <c r="B77" s="2928">
        <v>7</v>
      </c>
      <c r="C77" s="2738" t="s">
        <v>774</v>
      </c>
      <c r="D77" s="2539" t="s">
        <v>921</v>
      </c>
      <c r="E77" s="2285">
        <v>2</v>
      </c>
      <c r="F77" s="2540">
        <v>182704.86876377481</v>
      </c>
      <c r="G77" s="2263">
        <v>10</v>
      </c>
      <c r="H77" s="2761">
        <v>3654097.3752754964</v>
      </c>
    </row>
    <row r="78" spans="2:8" ht="15.75" thickBot="1" x14ac:dyDescent="0.35">
      <c r="B78" s="2928">
        <v>8</v>
      </c>
      <c r="C78" s="2738" t="s">
        <v>1747</v>
      </c>
      <c r="D78" s="2539" t="s">
        <v>921</v>
      </c>
      <c r="E78" s="2285">
        <v>1</v>
      </c>
      <c r="F78" s="2540">
        <v>144229.3728711681</v>
      </c>
      <c r="G78" s="2263">
        <v>24</v>
      </c>
      <c r="H78" s="2761">
        <v>3461504.9489080347</v>
      </c>
    </row>
    <row r="79" spans="2:8" ht="16.5" thickTop="1" thickBot="1" x14ac:dyDescent="0.35">
      <c r="B79" s="3086"/>
      <c r="C79" s="2354"/>
      <c r="D79" s="3461"/>
      <c r="E79" s="1973"/>
      <c r="F79" s="3461"/>
      <c r="G79" s="2549" t="s">
        <v>956</v>
      </c>
      <c r="H79" s="3462">
        <v>20085233.736264698</v>
      </c>
    </row>
    <row r="80" spans="2:8" ht="16.5" thickTop="1" thickBot="1" x14ac:dyDescent="0.35">
      <c r="B80" s="3228" t="s">
        <v>957</v>
      </c>
      <c r="C80" s="3458"/>
      <c r="D80" s="3459"/>
      <c r="E80" s="2532"/>
      <c r="F80" s="3459"/>
      <c r="G80" s="3458"/>
      <c r="H80" s="3463"/>
    </row>
    <row r="81" spans="2:8" ht="15.75" thickTop="1" x14ac:dyDescent="0.3">
      <c r="B81" s="2555" t="s">
        <v>949</v>
      </c>
      <c r="C81" s="3464"/>
      <c r="D81" s="2557"/>
      <c r="E81" s="2558" t="s">
        <v>135</v>
      </c>
      <c r="F81" s="2557" t="s">
        <v>929</v>
      </c>
      <c r="G81" s="2558" t="s">
        <v>958</v>
      </c>
      <c r="H81" s="2560" t="s">
        <v>952</v>
      </c>
    </row>
    <row r="82" spans="2:8" x14ac:dyDescent="0.3">
      <c r="B82" s="3229"/>
      <c r="C82" s="2562"/>
      <c r="D82" s="2563"/>
      <c r="E82" s="2564"/>
      <c r="F82" s="2740"/>
      <c r="G82" s="2150"/>
      <c r="H82" s="3465"/>
    </row>
    <row r="83" spans="2:8" x14ac:dyDescent="0.3">
      <c r="B83" s="3229"/>
      <c r="C83" s="2562"/>
      <c r="D83" s="2563"/>
      <c r="E83" s="2564"/>
      <c r="F83" s="2740"/>
      <c r="G83" s="2150"/>
      <c r="H83" s="3465"/>
    </row>
    <row r="84" spans="2:8" ht="15.75" thickBot="1" x14ac:dyDescent="0.35">
      <c r="B84" s="3229"/>
      <c r="C84" s="2562"/>
      <c r="D84" s="2563"/>
      <c r="E84" s="2564"/>
      <c r="F84" s="2740"/>
      <c r="G84" s="2150"/>
      <c r="H84" s="3465"/>
    </row>
    <row r="85" spans="2:8" ht="16.5" thickTop="1" thickBot="1" x14ac:dyDescent="0.35">
      <c r="B85" s="3086"/>
      <c r="C85" s="2354"/>
      <c r="D85" s="3461"/>
      <c r="E85" s="1973"/>
      <c r="F85" s="3461"/>
      <c r="G85" s="2549" t="s">
        <v>956</v>
      </c>
      <c r="H85" s="3466">
        <v>0</v>
      </c>
    </row>
    <row r="86" spans="2:8" ht="16.5" thickTop="1" thickBot="1" x14ac:dyDescent="0.35">
      <c r="B86" s="3178" t="s">
        <v>3382</v>
      </c>
      <c r="C86" s="3458"/>
      <c r="D86" s="3459"/>
      <c r="E86" s="2532"/>
      <c r="F86" s="3459"/>
      <c r="G86" s="3458"/>
      <c r="H86" s="3463"/>
    </row>
    <row r="87" spans="2:8" ht="15.75" thickTop="1" x14ac:dyDescent="0.3">
      <c r="B87" s="2568" t="s">
        <v>949</v>
      </c>
      <c r="C87" s="2568" t="s">
        <v>960</v>
      </c>
      <c r="D87" s="2537" t="s">
        <v>873</v>
      </c>
      <c r="E87" s="2569" t="s">
        <v>961</v>
      </c>
      <c r="F87" s="2536" t="s">
        <v>314</v>
      </c>
      <c r="G87" s="2537" t="s">
        <v>951</v>
      </c>
      <c r="H87" s="2529" t="s">
        <v>962</v>
      </c>
    </row>
    <row r="88" spans="2:8" x14ac:dyDescent="0.3">
      <c r="B88" s="2928">
        <v>1</v>
      </c>
      <c r="C88" s="2572" t="s">
        <v>966</v>
      </c>
      <c r="D88" s="2409">
        <v>1</v>
      </c>
      <c r="E88" s="2573">
        <v>403671.20035076747</v>
      </c>
      <c r="F88" s="2610">
        <v>403671.20035076747</v>
      </c>
      <c r="G88" s="2263">
        <v>10</v>
      </c>
      <c r="H88" s="2761">
        <v>4036712.0035076747</v>
      </c>
    </row>
    <row r="89" spans="2:8" x14ac:dyDescent="0.3">
      <c r="B89" s="2928">
        <v>2</v>
      </c>
      <c r="C89" s="2572" t="s">
        <v>2607</v>
      </c>
      <c r="D89" s="2409">
        <v>1</v>
      </c>
      <c r="E89" s="2573">
        <v>529640.45762183552</v>
      </c>
      <c r="F89" s="2610">
        <v>529640.45762183552</v>
      </c>
      <c r="G89" s="2263">
        <v>20</v>
      </c>
      <c r="H89" s="2761">
        <v>10592809.152436711</v>
      </c>
    </row>
    <row r="90" spans="2:8" x14ac:dyDescent="0.3">
      <c r="B90" s="2928">
        <v>3</v>
      </c>
      <c r="C90" s="2572" t="s">
        <v>969</v>
      </c>
      <c r="D90" s="2409">
        <v>2</v>
      </c>
      <c r="E90" s="2573">
        <v>93831.201492526641</v>
      </c>
      <c r="F90" s="2610">
        <v>187662.40298505328</v>
      </c>
      <c r="G90" s="2263">
        <v>16</v>
      </c>
      <c r="H90" s="2761">
        <v>3002598.4477608525</v>
      </c>
    </row>
    <row r="91" spans="2:8" x14ac:dyDescent="0.3">
      <c r="B91" s="2928">
        <v>4</v>
      </c>
      <c r="C91" s="2572" t="s">
        <v>970</v>
      </c>
      <c r="D91" s="2409">
        <v>1</v>
      </c>
      <c r="E91" s="2573">
        <v>261541.84908698621</v>
      </c>
      <c r="F91" s="2610">
        <v>261541.84908698621</v>
      </c>
      <c r="G91" s="2263">
        <v>20</v>
      </c>
      <c r="H91" s="2761">
        <v>5230836.9817397241</v>
      </c>
    </row>
    <row r="92" spans="2:8" x14ac:dyDescent="0.3">
      <c r="B92" s="2928">
        <v>5</v>
      </c>
      <c r="C92" s="2572" t="s">
        <v>969</v>
      </c>
      <c r="D92" s="2409">
        <v>2</v>
      </c>
      <c r="E92" s="2573">
        <v>93831.201492526641</v>
      </c>
      <c r="F92" s="2610">
        <v>187662.40298505328</v>
      </c>
      <c r="G92" s="2263">
        <v>16</v>
      </c>
      <c r="H92" s="2761">
        <v>3002598.4477608525</v>
      </c>
    </row>
    <row r="93" spans="2:8" x14ac:dyDescent="0.3">
      <c r="B93" s="2928">
        <v>6</v>
      </c>
      <c r="C93" s="2572" t="s">
        <v>963</v>
      </c>
      <c r="D93" s="2409">
        <v>3</v>
      </c>
      <c r="E93" s="2573">
        <v>93831.201492526641</v>
      </c>
      <c r="F93" s="2610">
        <v>281493.60447757994</v>
      </c>
      <c r="G93" s="2263">
        <v>24</v>
      </c>
      <c r="H93" s="2761">
        <v>6755846.5074619185</v>
      </c>
    </row>
    <row r="94" spans="2:8" x14ac:dyDescent="0.3">
      <c r="B94" s="2928">
        <v>7</v>
      </c>
      <c r="C94" s="2572" t="s">
        <v>924</v>
      </c>
      <c r="D94" s="2409">
        <v>1</v>
      </c>
      <c r="E94" s="2573">
        <v>112590.81880169069</v>
      </c>
      <c r="F94" s="2610">
        <v>112590.81880169069</v>
      </c>
      <c r="G94" s="2263">
        <v>10</v>
      </c>
      <c r="H94" s="2761">
        <v>1125908.1880169068</v>
      </c>
    </row>
    <row r="95" spans="2:8" x14ac:dyDescent="0.3">
      <c r="B95" s="2928">
        <v>8</v>
      </c>
      <c r="C95" s="2572" t="s">
        <v>1591</v>
      </c>
      <c r="D95" s="2409">
        <v>1</v>
      </c>
      <c r="E95" s="2573">
        <v>93831.201492526641</v>
      </c>
      <c r="F95" s="2610">
        <v>93831.201492526641</v>
      </c>
      <c r="G95" s="2263">
        <v>24</v>
      </c>
      <c r="H95" s="2761">
        <v>2251948.8358206395</v>
      </c>
    </row>
    <row r="96" spans="2:8" x14ac:dyDescent="0.3">
      <c r="B96" s="2928">
        <v>9</v>
      </c>
      <c r="C96" s="2572" t="s">
        <v>935</v>
      </c>
      <c r="D96" s="2409">
        <v>2</v>
      </c>
      <c r="E96" s="2573">
        <v>56298.72089551598</v>
      </c>
      <c r="F96" s="2610">
        <v>112597.44179103196</v>
      </c>
      <c r="G96" s="2263">
        <v>24</v>
      </c>
      <c r="H96" s="2761">
        <v>2702338.6029847669</v>
      </c>
    </row>
    <row r="97" spans="2:8" ht="15.75" thickBot="1" x14ac:dyDescent="0.35">
      <c r="B97" s="2571"/>
      <c r="C97" s="2572"/>
      <c r="D97" s="2409"/>
      <c r="E97" s="2573"/>
      <c r="F97" s="2610"/>
      <c r="G97" s="2545"/>
      <c r="H97" s="2761"/>
    </row>
    <row r="98" spans="2:8" ht="16.5" thickTop="1" thickBot="1" x14ac:dyDescent="0.35">
      <c r="B98" s="3230"/>
      <c r="C98" s="3458"/>
      <c r="D98" s="3459"/>
      <c r="E98" s="2532"/>
      <c r="F98" s="3459"/>
      <c r="G98" s="1172" t="s">
        <v>956</v>
      </c>
      <c r="H98" s="3462">
        <v>38701597.167490043</v>
      </c>
    </row>
    <row r="99" spans="2:8" ht="16.5" thickTop="1" thickBot="1" x14ac:dyDescent="0.35">
      <c r="B99" s="2960"/>
      <c r="C99" s="3476"/>
      <c r="D99" s="3477"/>
      <c r="E99" s="3478"/>
      <c r="F99" s="3479" t="s">
        <v>964</v>
      </c>
      <c r="G99" s="3479"/>
      <c r="H99" s="3469">
        <v>58786830.903754741</v>
      </c>
    </row>
  </sheetData>
  <mergeCells count="4">
    <mergeCell ref="B65:E65"/>
    <mergeCell ref="B66:E66"/>
    <mergeCell ref="B25:E25"/>
    <mergeCell ref="B26:E26"/>
  </mergeCells>
  <dataValidations count="1">
    <dataValidation type="list" allowBlank="1" showInputMessage="1" showErrorMessage="1" sqref="M17 S17" xr:uid="{00000000-0002-0000-1000-000000000000}">
      <formula1>#REF!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7"/>
  <dimension ref="B2:BY90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42578125" style="2694"/>
    <col min="2" max="2" width="7.140625" style="2694" customWidth="1"/>
    <col min="3" max="3" width="100.28515625" style="2694" bestFit="1" customWidth="1"/>
    <col min="4" max="4" width="16" style="2694" customWidth="1"/>
    <col min="5" max="5" width="15.42578125" style="2694" customWidth="1"/>
    <col min="6" max="6" width="16" style="2694" customWidth="1"/>
    <col min="7" max="7" width="14.140625" style="2694" customWidth="1"/>
    <col min="8" max="8" width="17.7109375" style="2694" bestFit="1" customWidth="1"/>
    <col min="9" max="16384" width="11.42578125" style="2694"/>
  </cols>
  <sheetData>
    <row r="2" spans="2:77" ht="18.75" x14ac:dyDescent="0.3">
      <c r="B2" s="1021" t="s">
        <v>2804</v>
      </c>
    </row>
    <row r="3" spans="2:77" ht="18.75" x14ac:dyDescent="0.3">
      <c r="B3" s="1021" t="s">
        <v>2831</v>
      </c>
    </row>
    <row r="4" spans="2:77" ht="18.75" x14ac:dyDescent="0.3">
      <c r="B4" s="1021" t="s">
        <v>2837</v>
      </c>
    </row>
    <row r="5" spans="2:77" x14ac:dyDescent="0.3">
      <c r="B5" s="597" t="s">
        <v>3368</v>
      </c>
      <c r="C5" s="3297" t="s">
        <v>3366</v>
      </c>
    </row>
    <row r="9" spans="2:77" s="597" customFormat="1" ht="25.5" x14ac:dyDescent="0.2">
      <c r="B9" s="1928" t="s">
        <v>3478</v>
      </c>
      <c r="C9" s="1928" t="s">
        <v>773</v>
      </c>
      <c r="D9" s="534" t="s">
        <v>1741</v>
      </c>
      <c r="E9" s="1928" t="s">
        <v>3362</v>
      </c>
      <c r="H9" s="2844"/>
      <c r="I9" s="2844"/>
      <c r="K9" s="2844"/>
      <c r="M9" s="2844"/>
      <c r="O9" s="2844"/>
      <c r="Q9" s="2844"/>
      <c r="S9" s="2844"/>
      <c r="U9" s="2844"/>
      <c r="W9" s="2844"/>
      <c r="Y9" s="2844"/>
      <c r="AA9" s="2844"/>
      <c r="AC9" s="2844"/>
      <c r="AE9" s="2844"/>
      <c r="AG9" s="2844"/>
      <c r="AI9" s="2844"/>
      <c r="AK9" s="2844"/>
      <c r="AM9" s="2844"/>
      <c r="AO9" s="2844"/>
      <c r="AQ9" s="2844"/>
      <c r="AS9" s="2844"/>
      <c r="AU9" s="2844"/>
      <c r="AW9" s="2844"/>
      <c r="AY9" s="2844"/>
      <c r="BA9" s="2844"/>
      <c r="BC9" s="2844"/>
      <c r="BE9" s="2844"/>
      <c r="BF9" s="2844"/>
      <c r="BG9" s="2844"/>
      <c r="BI9" s="2844"/>
      <c r="BK9" s="2844"/>
      <c r="BM9" s="2844"/>
      <c r="BO9" s="2844"/>
      <c r="BQ9" s="2844"/>
      <c r="BS9" s="2844"/>
      <c r="BU9" s="2844"/>
      <c r="BW9" s="2844"/>
      <c r="BY9" s="2844"/>
    </row>
    <row r="10" spans="2:77" s="2067" customFormat="1" x14ac:dyDescent="0.3">
      <c r="B10" s="2173" t="s">
        <v>2479</v>
      </c>
      <c r="C10" s="2173" t="s">
        <v>1024</v>
      </c>
      <c r="D10" s="2150">
        <v>2</v>
      </c>
      <c r="E10" s="540">
        <v>40020280.772025302</v>
      </c>
      <c r="H10" s="2182"/>
      <c r="I10" s="2182"/>
      <c r="K10" s="2182"/>
      <c r="M10" s="2182"/>
      <c r="O10" s="2182"/>
      <c r="Q10" s="2182"/>
      <c r="S10" s="2182"/>
      <c r="U10" s="2182"/>
      <c r="W10" s="2182"/>
      <c r="Y10" s="2182"/>
      <c r="AA10" s="2182"/>
      <c r="AC10" s="2182"/>
      <c r="AE10" s="2182"/>
      <c r="AG10" s="2182"/>
      <c r="AI10" s="2182"/>
      <c r="AK10" s="2182"/>
      <c r="AM10" s="2182"/>
      <c r="AO10" s="2182"/>
      <c r="AQ10" s="2182"/>
      <c r="AS10" s="2182"/>
      <c r="AU10" s="2182"/>
      <c r="AW10" s="2182"/>
      <c r="AY10" s="2182"/>
      <c r="BA10" s="2182"/>
      <c r="BC10" s="2182"/>
      <c r="BE10" s="2182"/>
      <c r="BF10" s="2182"/>
      <c r="BG10" s="2182"/>
      <c r="BI10" s="2182"/>
      <c r="BK10" s="2182"/>
      <c r="BM10" s="2182"/>
      <c r="BO10" s="2182"/>
      <c r="BQ10" s="2182"/>
      <c r="BS10" s="2182"/>
      <c r="BU10" s="2182"/>
      <c r="BW10" s="2182"/>
      <c r="BY10" s="2182"/>
    </row>
    <row r="11" spans="2:77" s="2067" customFormat="1" x14ac:dyDescent="0.3">
      <c r="B11" s="2173" t="s">
        <v>2480</v>
      </c>
      <c r="C11" s="2173" t="s">
        <v>1030</v>
      </c>
      <c r="D11" s="2150">
        <v>2</v>
      </c>
      <c r="E11" s="540">
        <v>40020280.772025302</v>
      </c>
      <c r="H11" s="2182"/>
      <c r="I11" s="2182"/>
      <c r="K11" s="2182"/>
      <c r="M11" s="2182"/>
      <c r="O11" s="2182"/>
      <c r="Q11" s="2182"/>
      <c r="S11" s="2182"/>
      <c r="U11" s="2182"/>
      <c r="W11" s="2182"/>
      <c r="Y11" s="2182"/>
      <c r="AA11" s="2182"/>
      <c r="AC11" s="2182"/>
      <c r="AE11" s="2182"/>
      <c r="AG11" s="2182"/>
      <c r="AI11" s="2182"/>
      <c r="AK11" s="2182"/>
      <c r="AM11" s="2182"/>
      <c r="AO11" s="2182"/>
      <c r="AQ11" s="2182"/>
      <c r="AS11" s="2182"/>
      <c r="AU11" s="2182"/>
      <c r="AW11" s="2182"/>
      <c r="AY11" s="2182"/>
      <c r="BA11" s="2182"/>
      <c r="BC11" s="2182"/>
      <c r="BE11" s="2182"/>
      <c r="BF11" s="2182"/>
      <c r="BG11" s="2182"/>
      <c r="BI11" s="2182"/>
      <c r="BK11" s="2182"/>
      <c r="BM11" s="2182"/>
      <c r="BO11" s="2182"/>
      <c r="BQ11" s="2182"/>
      <c r="BS11" s="2182"/>
      <c r="BU11" s="2182"/>
      <c r="BW11" s="2182"/>
      <c r="BY11" s="2182"/>
    </row>
    <row r="12" spans="2:77" s="2067" customFormat="1" x14ac:dyDescent="0.3">
      <c r="B12" s="2173" t="s">
        <v>2481</v>
      </c>
      <c r="C12" s="2173" t="s">
        <v>1026</v>
      </c>
      <c r="D12" s="2150">
        <v>2</v>
      </c>
      <c r="E12" s="540">
        <v>40020280.772025302</v>
      </c>
      <c r="H12" s="2182"/>
      <c r="I12" s="2182"/>
      <c r="K12" s="2182"/>
      <c r="M12" s="2182"/>
      <c r="O12" s="2182"/>
      <c r="Q12" s="2182"/>
      <c r="S12" s="2182"/>
      <c r="U12" s="2182"/>
      <c r="W12" s="2182"/>
      <c r="Y12" s="2182"/>
      <c r="AA12" s="2182"/>
      <c r="AC12" s="2182"/>
      <c r="AE12" s="2182"/>
      <c r="AG12" s="2182"/>
      <c r="AI12" s="2182"/>
      <c r="AK12" s="2182"/>
      <c r="AM12" s="2182"/>
      <c r="AO12" s="2182"/>
      <c r="AQ12" s="2182"/>
      <c r="AS12" s="2182"/>
      <c r="AU12" s="2182"/>
      <c r="AW12" s="2182"/>
      <c r="AY12" s="2182"/>
      <c r="BA12" s="2182"/>
      <c r="BC12" s="2182"/>
      <c r="BE12" s="2182"/>
      <c r="BF12" s="2182"/>
      <c r="BG12" s="2182"/>
      <c r="BI12" s="2182"/>
      <c r="BK12" s="2182"/>
      <c r="BM12" s="2182"/>
      <c r="BO12" s="2182"/>
      <c r="BQ12" s="2182"/>
      <c r="BS12" s="2182"/>
      <c r="BU12" s="2182"/>
      <c r="BW12" s="2182"/>
      <c r="BY12" s="2182"/>
    </row>
    <row r="13" spans="2:77" s="2067" customFormat="1" x14ac:dyDescent="0.3">
      <c r="B13" s="2173" t="s">
        <v>2482</v>
      </c>
      <c r="C13" s="2173" t="s">
        <v>1698</v>
      </c>
      <c r="D13" s="2150">
        <v>2</v>
      </c>
      <c r="E13" s="540">
        <v>40020280.772025302</v>
      </c>
      <c r="H13" s="2182"/>
      <c r="I13" s="2182"/>
      <c r="K13" s="2182"/>
      <c r="M13" s="2182"/>
      <c r="O13" s="2182"/>
      <c r="Q13" s="2182"/>
      <c r="S13" s="2182"/>
      <c r="U13" s="2182"/>
      <c r="W13" s="2182"/>
      <c r="Y13" s="2182"/>
      <c r="AA13" s="2182"/>
      <c r="AC13" s="2182"/>
      <c r="AE13" s="2182"/>
      <c r="AG13" s="2182"/>
      <c r="AI13" s="2182"/>
      <c r="AK13" s="2182"/>
      <c r="AM13" s="2182"/>
      <c r="AO13" s="2182"/>
      <c r="AQ13" s="2182"/>
      <c r="AS13" s="2182"/>
      <c r="AU13" s="2182"/>
      <c r="AW13" s="2182"/>
      <c r="AY13" s="2182"/>
      <c r="BA13" s="2182"/>
      <c r="BC13" s="2182"/>
      <c r="BE13" s="2182"/>
      <c r="BF13" s="2182"/>
      <c r="BG13" s="2182"/>
      <c r="BI13" s="2182"/>
      <c r="BK13" s="2182"/>
      <c r="BM13" s="2182"/>
      <c r="BO13" s="2182"/>
      <c r="BQ13" s="2182"/>
      <c r="BS13" s="2182"/>
      <c r="BU13" s="2182"/>
      <c r="BW13" s="2182"/>
      <c r="BY13" s="2182"/>
    </row>
    <row r="14" spans="2:77" s="2067" customFormat="1" x14ac:dyDescent="0.3">
      <c r="B14" s="2173" t="s">
        <v>2483</v>
      </c>
      <c r="C14" s="2173" t="s">
        <v>1028</v>
      </c>
      <c r="D14" s="2150">
        <v>2</v>
      </c>
      <c r="E14" s="540">
        <v>40020280.772025302</v>
      </c>
      <c r="H14" s="2182"/>
      <c r="I14" s="2182"/>
      <c r="K14" s="2182"/>
      <c r="M14" s="2182"/>
      <c r="O14" s="2182"/>
      <c r="Q14" s="2182"/>
      <c r="S14" s="2182"/>
      <c r="U14" s="2182"/>
      <c r="W14" s="2182"/>
      <c r="Y14" s="2182"/>
      <c r="AA14" s="2182"/>
      <c r="AC14" s="2182"/>
      <c r="AE14" s="2182"/>
      <c r="AG14" s="2182"/>
      <c r="AI14" s="2182"/>
      <c r="AK14" s="2182"/>
      <c r="AM14" s="2182"/>
      <c r="AO14" s="2182"/>
      <c r="AQ14" s="2182"/>
      <c r="AS14" s="2182"/>
      <c r="AU14" s="2182"/>
      <c r="AW14" s="2182"/>
      <c r="AY14" s="2182"/>
      <c r="BA14" s="2182"/>
      <c r="BC14" s="2182"/>
      <c r="BE14" s="2182"/>
      <c r="BF14" s="2182"/>
      <c r="BG14" s="2182"/>
      <c r="BI14" s="2182"/>
      <c r="BK14" s="2182"/>
      <c r="BM14" s="2182"/>
      <c r="BO14" s="2182"/>
      <c r="BQ14" s="2182"/>
      <c r="BS14" s="2182"/>
      <c r="BU14" s="2182"/>
      <c r="BW14" s="2182"/>
      <c r="BY14" s="2182"/>
    </row>
    <row r="15" spans="2:77" s="2067" customFormat="1" x14ac:dyDescent="0.3">
      <c r="B15" s="2173" t="s">
        <v>3326</v>
      </c>
      <c r="C15" s="2173" t="s">
        <v>1035</v>
      </c>
      <c r="D15" s="2150">
        <v>5</v>
      </c>
      <c r="E15" s="540">
        <v>72747249.251479268</v>
      </c>
      <c r="H15" s="2182"/>
      <c r="I15" s="2182"/>
      <c r="K15" s="2182"/>
      <c r="M15" s="2182"/>
      <c r="O15" s="2182"/>
      <c r="Q15" s="2182"/>
      <c r="S15" s="2182"/>
      <c r="U15" s="2182"/>
      <c r="W15" s="2182"/>
      <c r="Y15" s="2182"/>
      <c r="AA15" s="2182"/>
      <c r="AC15" s="2182"/>
      <c r="AE15" s="2182"/>
      <c r="AG15" s="2182"/>
      <c r="AI15" s="2182"/>
      <c r="AK15" s="2182"/>
      <c r="AM15" s="2182"/>
      <c r="AO15" s="2182"/>
      <c r="AQ15" s="2182"/>
      <c r="AS15" s="2182"/>
      <c r="AU15" s="2182"/>
      <c r="AW15" s="2182"/>
      <c r="AY15" s="2182"/>
      <c r="BA15" s="2182"/>
      <c r="BC15" s="2182"/>
      <c r="BE15" s="2182"/>
      <c r="BF15" s="2182"/>
      <c r="BG15" s="2182"/>
      <c r="BI15" s="2182"/>
      <c r="BK15" s="2182"/>
      <c r="BM15" s="2182"/>
      <c r="BO15" s="2182"/>
      <c r="BQ15" s="2182"/>
      <c r="BS15" s="2182"/>
      <c r="BU15" s="2182"/>
      <c r="BW15" s="2182"/>
      <c r="BY15" s="2182"/>
    </row>
    <row r="16" spans="2:77" s="2067" customFormat="1" x14ac:dyDescent="0.3">
      <c r="B16" s="3450"/>
      <c r="H16" s="2182"/>
      <c r="I16" s="2182"/>
      <c r="K16" s="2182"/>
      <c r="M16" s="2182"/>
      <c r="O16" s="2182"/>
      <c r="Q16" s="2182"/>
      <c r="S16" s="2182"/>
      <c r="U16" s="2182"/>
      <c r="W16" s="2182"/>
      <c r="Y16" s="2182"/>
      <c r="AA16" s="2182"/>
      <c r="AC16" s="2182"/>
      <c r="AE16" s="2182"/>
      <c r="AG16" s="2182"/>
      <c r="AI16" s="2182"/>
      <c r="AK16" s="2182"/>
      <c r="AM16" s="2182"/>
      <c r="AO16" s="2182"/>
      <c r="AQ16" s="2182"/>
      <c r="AS16" s="2182"/>
      <c r="AU16" s="2182"/>
      <c r="AW16" s="2182"/>
      <c r="AY16" s="2182"/>
      <c r="BA16" s="2182"/>
      <c r="BC16" s="2182"/>
      <c r="BE16" s="2182"/>
      <c r="BF16" s="2182"/>
      <c r="BG16" s="2182"/>
      <c r="BI16" s="2182"/>
      <c r="BK16" s="2182"/>
      <c r="BM16" s="2182"/>
      <c r="BO16" s="2182"/>
      <c r="BQ16" s="2182"/>
      <c r="BS16" s="2182"/>
      <c r="BU16" s="2182"/>
      <c r="BW16" s="2182"/>
      <c r="BY16" s="2182"/>
    </row>
    <row r="17" spans="2:9" s="2067" customFormat="1" x14ac:dyDescent="0.3">
      <c r="I17" s="2732"/>
    </row>
    <row r="19" spans="2:9" s="2600" customFormat="1" ht="25.5" x14ac:dyDescent="0.25">
      <c r="B19" s="2599" t="s">
        <v>938</v>
      </c>
      <c r="C19" s="2599" t="s">
        <v>776</v>
      </c>
      <c r="D19" s="2599" t="s">
        <v>925</v>
      </c>
      <c r="E19" s="2070" t="s">
        <v>975</v>
      </c>
      <c r="F19" s="2599" t="s">
        <v>976</v>
      </c>
      <c r="G19" s="2070" t="s">
        <v>3363</v>
      </c>
    </row>
    <row r="20" spans="2:9" x14ac:dyDescent="0.3">
      <c r="B20" s="2150">
        <v>2</v>
      </c>
      <c r="C20" s="2179" t="s">
        <v>2216</v>
      </c>
      <c r="D20" s="2759">
        <v>6625181.6165097188</v>
      </c>
      <c r="E20" s="2759">
        <v>0</v>
      </c>
      <c r="F20" s="2759">
        <v>33395099.155515585</v>
      </c>
      <c r="G20" s="2512">
        <v>40020280.772025302</v>
      </c>
    </row>
    <row r="21" spans="2:9" x14ac:dyDescent="0.3">
      <c r="B21" s="2150">
        <v>5</v>
      </c>
      <c r="C21" s="2179" t="s">
        <v>2608</v>
      </c>
      <c r="D21" s="2759">
        <v>7693317.268683631</v>
      </c>
      <c r="E21" s="2759">
        <v>0</v>
      </c>
      <c r="F21" s="2759">
        <v>65053931.982795633</v>
      </c>
      <c r="G21" s="2512">
        <v>72747249.251479268</v>
      </c>
    </row>
    <row r="22" spans="2:9" x14ac:dyDescent="0.3">
      <c r="B22" s="1206"/>
      <c r="C22" s="1206"/>
      <c r="D22" s="2945"/>
      <c r="E22" s="2945"/>
      <c r="F22" s="2945"/>
      <c r="G22" s="2269"/>
    </row>
    <row r="23" spans="2:9" x14ac:dyDescent="0.3">
      <c r="B23" s="1206"/>
      <c r="C23" s="1206"/>
      <c r="D23" s="2945"/>
      <c r="E23" s="2945"/>
      <c r="F23" s="2945"/>
      <c r="G23" s="2269"/>
    </row>
    <row r="25" spans="2:9" ht="15.75" thickBot="1" x14ac:dyDescent="0.35"/>
    <row r="26" spans="2:9" ht="15" customHeight="1" x14ac:dyDescent="0.3">
      <c r="B26" s="3763"/>
      <c r="C26" s="3764"/>
      <c r="D26" s="3764"/>
      <c r="E26" s="3764"/>
      <c r="F26" s="2958"/>
      <c r="G26" s="3076" t="s">
        <v>875</v>
      </c>
      <c r="H26" s="2958"/>
    </row>
    <row r="27" spans="2:9" ht="15.75" customHeight="1" thickBot="1" x14ac:dyDescent="0.35">
      <c r="B27" s="3765" t="s">
        <v>877</v>
      </c>
      <c r="C27" s="3766"/>
      <c r="D27" s="3766"/>
      <c r="E27" s="3766"/>
      <c r="F27" s="2517">
        <v>2</v>
      </c>
      <c r="G27" s="2354" t="s">
        <v>3366</v>
      </c>
      <c r="H27" s="3387"/>
    </row>
    <row r="28" spans="2:9" x14ac:dyDescent="0.3">
      <c r="B28" s="2244" t="s">
        <v>3384</v>
      </c>
      <c r="C28" s="3451" t="s">
        <v>2216</v>
      </c>
      <c r="D28" s="3452"/>
      <c r="E28" s="3453"/>
      <c r="F28" s="3453"/>
      <c r="G28" s="3454"/>
      <c r="H28" s="3360"/>
    </row>
    <row r="29" spans="2:9" ht="15.75" thickBot="1" x14ac:dyDescent="0.35">
      <c r="B29" s="2791"/>
      <c r="C29" s="2455"/>
      <c r="D29" s="3455"/>
      <c r="E29" s="3456"/>
      <c r="F29" s="3455"/>
      <c r="G29" s="3457"/>
      <c r="H29" s="2529"/>
    </row>
    <row r="30" spans="2:9" ht="15.75" thickBot="1" x14ac:dyDescent="0.35">
      <c r="B30" s="3178" t="s">
        <v>947</v>
      </c>
      <c r="C30" s="3458"/>
      <c r="D30" s="3459"/>
      <c r="E30" s="2532"/>
      <c r="F30" s="3459"/>
      <c r="G30" s="3460"/>
      <c r="H30" s="2534"/>
    </row>
    <row r="31" spans="2:9" ht="15.75" thickTop="1" x14ac:dyDescent="0.3">
      <c r="B31" s="2583" t="s">
        <v>949</v>
      </c>
      <c r="C31" s="2535" t="s">
        <v>773</v>
      </c>
      <c r="D31" s="2536" t="s">
        <v>135</v>
      </c>
      <c r="E31" s="2537" t="s">
        <v>873</v>
      </c>
      <c r="F31" s="2536" t="s">
        <v>950</v>
      </c>
      <c r="G31" s="2537" t="s">
        <v>951</v>
      </c>
      <c r="H31" s="2529" t="s">
        <v>952</v>
      </c>
    </row>
    <row r="32" spans="2:9" x14ac:dyDescent="0.3">
      <c r="B32" s="2928">
        <v>1</v>
      </c>
      <c r="C32" s="2738" t="s">
        <v>954</v>
      </c>
      <c r="D32" s="2539" t="s">
        <v>921</v>
      </c>
      <c r="E32" s="2739">
        <v>2</v>
      </c>
      <c r="F32" s="2540">
        <v>57306.994189541183</v>
      </c>
      <c r="G32" s="2263">
        <v>2</v>
      </c>
      <c r="H32" s="3206">
        <v>229227.97675816473</v>
      </c>
    </row>
    <row r="33" spans="2:8" x14ac:dyDescent="0.3">
      <c r="B33" s="2928">
        <v>2</v>
      </c>
      <c r="C33" s="2738" t="s">
        <v>955</v>
      </c>
      <c r="D33" s="2539" t="s">
        <v>921</v>
      </c>
      <c r="E33" s="2739">
        <v>2</v>
      </c>
      <c r="F33" s="2540">
        <v>49100.321378481269</v>
      </c>
      <c r="G33" s="2263">
        <v>2</v>
      </c>
      <c r="H33" s="3206">
        <v>196401.28551392508</v>
      </c>
    </row>
    <row r="34" spans="2:8" x14ac:dyDescent="0.3">
      <c r="B34" s="2928">
        <v>3</v>
      </c>
      <c r="C34" s="2738" t="s">
        <v>953</v>
      </c>
      <c r="D34" s="2539" t="s">
        <v>921</v>
      </c>
      <c r="E34" s="2739">
        <v>4</v>
      </c>
      <c r="F34" s="2540">
        <v>26026.308555399723</v>
      </c>
      <c r="G34" s="2263">
        <v>25</v>
      </c>
      <c r="H34" s="3206">
        <v>2602630.8555399724</v>
      </c>
    </row>
    <row r="35" spans="2:8" x14ac:dyDescent="0.3">
      <c r="B35" s="2928">
        <v>4</v>
      </c>
      <c r="C35" s="2738" t="s">
        <v>936</v>
      </c>
      <c r="D35" s="2539" t="s">
        <v>921</v>
      </c>
      <c r="E35" s="2285">
        <v>3</v>
      </c>
      <c r="F35" s="2540">
        <v>4513.8849929873777</v>
      </c>
      <c r="G35" s="2263">
        <v>10</v>
      </c>
      <c r="H35" s="3206">
        <v>135416.54978962132</v>
      </c>
    </row>
    <row r="36" spans="2:8" ht="15.75" thickBot="1" x14ac:dyDescent="0.35">
      <c r="B36" s="2928">
        <v>5</v>
      </c>
      <c r="C36" s="2738" t="s">
        <v>1747</v>
      </c>
      <c r="D36" s="2539" t="s">
        <v>921</v>
      </c>
      <c r="E36" s="3207">
        <v>2</v>
      </c>
      <c r="F36" s="2540">
        <v>144229.3728711681</v>
      </c>
      <c r="G36" s="2263">
        <v>12</v>
      </c>
      <c r="H36" s="3206">
        <v>3461504.9489080347</v>
      </c>
    </row>
    <row r="37" spans="2:8" ht="16.5" thickTop="1" thickBot="1" x14ac:dyDescent="0.35">
      <c r="B37" s="3086"/>
      <c r="C37" s="2354"/>
      <c r="D37" s="3461"/>
      <c r="E37" s="1973"/>
      <c r="F37" s="3461"/>
      <c r="G37" s="2549" t="s">
        <v>956</v>
      </c>
      <c r="H37" s="3462">
        <v>6625181.6165097188</v>
      </c>
    </row>
    <row r="38" spans="2:8" ht="16.5" thickTop="1" thickBot="1" x14ac:dyDescent="0.35">
      <c r="B38" s="3228" t="s">
        <v>957</v>
      </c>
      <c r="C38" s="3458"/>
      <c r="D38" s="3459"/>
      <c r="E38" s="2532"/>
      <c r="F38" s="3459"/>
      <c r="G38" s="3458"/>
      <c r="H38" s="3463"/>
    </row>
    <row r="39" spans="2:8" ht="15.75" thickTop="1" x14ac:dyDescent="0.3">
      <c r="B39" s="2555" t="s">
        <v>949</v>
      </c>
      <c r="C39" s="3464"/>
      <c r="D39" s="2557"/>
      <c r="E39" s="2558" t="s">
        <v>135</v>
      </c>
      <c r="F39" s="2557" t="s">
        <v>929</v>
      </c>
      <c r="G39" s="2558" t="s">
        <v>958</v>
      </c>
      <c r="H39" s="2560" t="s">
        <v>952</v>
      </c>
    </row>
    <row r="40" spans="2:8" x14ac:dyDescent="0.3">
      <c r="B40" s="3229"/>
      <c r="C40" s="2562"/>
      <c r="D40" s="2563"/>
      <c r="E40" s="2564"/>
      <c r="F40" s="2740"/>
      <c r="G40" s="2150"/>
      <c r="H40" s="3465"/>
    </row>
    <row r="41" spans="2:8" x14ac:dyDescent="0.3">
      <c r="B41" s="3229"/>
      <c r="C41" s="2562"/>
      <c r="D41" s="2563"/>
      <c r="E41" s="2564"/>
      <c r="F41" s="2740"/>
      <c r="G41" s="2150"/>
      <c r="H41" s="3465"/>
    </row>
    <row r="42" spans="2:8" ht="15.75" thickBot="1" x14ac:dyDescent="0.35">
      <c r="B42" s="3229"/>
      <c r="C42" s="2562"/>
      <c r="D42" s="2563"/>
      <c r="E42" s="2564"/>
      <c r="F42" s="2740"/>
      <c r="G42" s="2150"/>
      <c r="H42" s="3465"/>
    </row>
    <row r="43" spans="2:8" ht="16.5" thickTop="1" thickBot="1" x14ac:dyDescent="0.35">
      <c r="B43" s="3086"/>
      <c r="C43" s="2354"/>
      <c r="D43" s="3461"/>
      <c r="E43" s="1973"/>
      <c r="F43" s="3461"/>
      <c r="G43" s="2549" t="s">
        <v>956</v>
      </c>
      <c r="H43" s="3466">
        <v>0</v>
      </c>
    </row>
    <row r="44" spans="2:8" ht="16.5" thickTop="1" thickBot="1" x14ac:dyDescent="0.35">
      <c r="B44" s="3178" t="s">
        <v>3382</v>
      </c>
      <c r="C44" s="3458"/>
      <c r="D44" s="3459"/>
      <c r="E44" s="2532"/>
      <c r="F44" s="3459"/>
      <c r="G44" s="3458"/>
      <c r="H44" s="3463"/>
    </row>
    <row r="45" spans="2:8" ht="15.75" thickTop="1" x14ac:dyDescent="0.3">
      <c r="B45" s="2568" t="s">
        <v>949</v>
      </c>
      <c r="C45" s="2537" t="s">
        <v>960</v>
      </c>
      <c r="D45" s="2537" t="s">
        <v>873</v>
      </c>
      <c r="E45" s="2537" t="s">
        <v>961</v>
      </c>
      <c r="F45" s="2537" t="s">
        <v>314</v>
      </c>
      <c r="G45" s="2537" t="s">
        <v>951</v>
      </c>
      <c r="H45" s="2529" t="s">
        <v>962</v>
      </c>
    </row>
    <row r="46" spans="2:8" x14ac:dyDescent="0.3">
      <c r="B46" s="2928">
        <v>1</v>
      </c>
      <c r="C46" s="2572" t="s">
        <v>966</v>
      </c>
      <c r="D46" s="2150">
        <v>1</v>
      </c>
      <c r="E46" s="2573">
        <v>403671.20035076747</v>
      </c>
      <c r="F46" s="1301">
        <v>403671.20035076747</v>
      </c>
      <c r="G46" s="2263">
        <v>12</v>
      </c>
      <c r="H46" s="2761">
        <v>4844054.4042092096</v>
      </c>
    </row>
    <row r="47" spans="2:8" x14ac:dyDescent="0.3">
      <c r="B47" s="2928">
        <v>2</v>
      </c>
      <c r="C47" s="2572" t="s">
        <v>1650</v>
      </c>
      <c r="D47" s="2150">
        <v>1</v>
      </c>
      <c r="E47" s="2573">
        <v>290020.70325447264</v>
      </c>
      <c r="F47" s="1301">
        <v>290020.70325447264</v>
      </c>
      <c r="G47" s="2263">
        <v>25</v>
      </c>
      <c r="H47" s="2761">
        <v>7250517.5813618163</v>
      </c>
    </row>
    <row r="48" spans="2:8" x14ac:dyDescent="0.3">
      <c r="B48" s="2928">
        <v>3</v>
      </c>
      <c r="C48" s="2572" t="s">
        <v>970</v>
      </c>
      <c r="D48" s="2150">
        <v>1</v>
      </c>
      <c r="E48" s="2573">
        <v>261541.84908698621</v>
      </c>
      <c r="F48" s="1301">
        <v>261541.84908698621</v>
      </c>
      <c r="G48" s="2263">
        <v>25</v>
      </c>
      <c r="H48" s="2761">
        <v>6538546.2271746555</v>
      </c>
    </row>
    <row r="49" spans="2:8" x14ac:dyDescent="0.3">
      <c r="B49" s="2928">
        <v>4</v>
      </c>
      <c r="C49" s="2572" t="s">
        <v>967</v>
      </c>
      <c r="D49" s="2150">
        <v>2</v>
      </c>
      <c r="E49" s="2573">
        <v>166435.72214626396</v>
      </c>
      <c r="F49" s="1301">
        <v>332871.44429252791</v>
      </c>
      <c r="G49" s="2263">
        <v>25</v>
      </c>
      <c r="H49" s="2761">
        <v>8321786.107313198</v>
      </c>
    </row>
    <row r="50" spans="2:8" x14ac:dyDescent="0.3">
      <c r="B50" s="2928">
        <v>5</v>
      </c>
      <c r="C50" s="2572" t="s">
        <v>935</v>
      </c>
      <c r="D50" s="2150">
        <v>2</v>
      </c>
      <c r="E50" s="2573">
        <v>56298.72089551598</v>
      </c>
      <c r="F50" s="1301">
        <v>112597.44179103196</v>
      </c>
      <c r="G50" s="2263">
        <v>25</v>
      </c>
      <c r="H50" s="2761">
        <v>2814936.0447757989</v>
      </c>
    </row>
    <row r="51" spans="2:8" x14ac:dyDescent="0.3">
      <c r="B51" s="2928">
        <v>6</v>
      </c>
      <c r="C51" s="2572" t="s">
        <v>2604</v>
      </c>
      <c r="D51" s="2150">
        <v>1</v>
      </c>
      <c r="E51" s="2573">
        <v>290020.70325447264</v>
      </c>
      <c r="F51" s="1301">
        <v>290020.70325447264</v>
      </c>
      <c r="G51" s="2263">
        <v>12.5</v>
      </c>
      <c r="H51" s="2761">
        <v>3625258.7906809081</v>
      </c>
    </row>
    <row r="52" spans="2:8" x14ac:dyDescent="0.3">
      <c r="B52" s="2571"/>
      <c r="C52" s="2572"/>
      <c r="D52" s="2150"/>
      <c r="E52" s="2573"/>
      <c r="F52" s="1301"/>
      <c r="G52" s="3467"/>
      <c r="H52" s="2761"/>
    </row>
    <row r="53" spans="2:8" ht="15.75" thickBot="1" x14ac:dyDescent="0.35">
      <c r="B53" s="2571"/>
      <c r="C53" s="2572"/>
      <c r="D53" s="2150"/>
      <c r="E53" s="2573"/>
      <c r="F53" s="1301"/>
      <c r="G53" s="3467"/>
      <c r="H53" s="2761"/>
    </row>
    <row r="54" spans="2:8" ht="16.5" thickTop="1" thickBot="1" x14ac:dyDescent="0.35">
      <c r="B54" s="3230"/>
      <c r="C54" s="3458"/>
      <c r="D54" s="3459"/>
      <c r="E54" s="2532"/>
      <c r="F54" s="3459"/>
      <c r="G54" s="1172" t="s">
        <v>956</v>
      </c>
      <c r="H54" s="3462">
        <v>33395099.155515585</v>
      </c>
    </row>
    <row r="55" spans="2:8" ht="16.5" thickTop="1" thickBot="1" x14ac:dyDescent="0.35">
      <c r="B55" s="2960"/>
      <c r="C55" s="2961"/>
      <c r="D55" s="3468"/>
      <c r="E55" s="2580"/>
      <c r="F55" s="2581" t="s">
        <v>964</v>
      </c>
      <c r="G55" s="2581"/>
      <c r="H55" s="3469">
        <v>40020280.772025302</v>
      </c>
    </row>
    <row r="59" spans="2:8" ht="15.75" thickBot="1" x14ac:dyDescent="0.35"/>
    <row r="60" spans="2:8" ht="15" customHeight="1" x14ac:dyDescent="0.3">
      <c r="B60" s="3763"/>
      <c r="C60" s="3764"/>
      <c r="D60" s="3764"/>
      <c r="E60" s="3764"/>
      <c r="F60" s="3076"/>
      <c r="G60" s="3470" t="s">
        <v>875</v>
      </c>
      <c r="H60" s="2958"/>
    </row>
    <row r="61" spans="2:8" ht="15.75" customHeight="1" thickBot="1" x14ac:dyDescent="0.35">
      <c r="B61" s="3765" t="s">
        <v>877</v>
      </c>
      <c r="C61" s="3766"/>
      <c r="D61" s="3766"/>
      <c r="E61" s="3766"/>
      <c r="F61" s="2585">
        <v>5</v>
      </c>
      <c r="G61" s="2436" t="s">
        <v>3366</v>
      </c>
      <c r="H61" s="3387"/>
    </row>
    <row r="62" spans="2:8" x14ac:dyDescent="0.3">
      <c r="B62" s="2244" t="s">
        <v>3384</v>
      </c>
      <c r="C62" s="3451" t="s">
        <v>2608</v>
      </c>
      <c r="D62" s="3452"/>
      <c r="E62" s="3453"/>
      <c r="F62" s="3453"/>
      <c r="G62" s="3454"/>
      <c r="H62" s="3360"/>
    </row>
    <row r="63" spans="2:8" ht="15.75" thickBot="1" x14ac:dyDescent="0.35">
      <c r="B63" s="2791"/>
      <c r="C63" s="2455"/>
      <c r="D63" s="3455"/>
      <c r="E63" s="3456"/>
      <c r="F63" s="3455"/>
      <c r="G63" s="3457"/>
      <c r="H63" s="2529"/>
    </row>
    <row r="64" spans="2:8" ht="15.75" thickBot="1" x14ac:dyDescent="0.35">
      <c r="B64" s="3178" t="s">
        <v>947</v>
      </c>
      <c r="C64" s="3458"/>
      <c r="D64" s="3459"/>
      <c r="E64" s="2532"/>
      <c r="F64" s="3459"/>
      <c r="G64" s="3460"/>
      <c r="H64" s="2534"/>
    </row>
    <row r="65" spans="2:8" ht="15.75" thickTop="1" x14ac:dyDescent="0.3">
      <c r="B65" s="2583" t="s">
        <v>949</v>
      </c>
      <c r="C65" s="2535" t="s">
        <v>773</v>
      </c>
      <c r="D65" s="2536" t="s">
        <v>135</v>
      </c>
      <c r="E65" s="2537" t="s">
        <v>873</v>
      </c>
      <c r="F65" s="2536" t="s">
        <v>950</v>
      </c>
      <c r="G65" s="2537" t="s">
        <v>951</v>
      </c>
      <c r="H65" s="2529" t="s">
        <v>952</v>
      </c>
    </row>
    <row r="66" spans="2:8" x14ac:dyDescent="0.3">
      <c r="B66" s="2928">
        <v>1</v>
      </c>
      <c r="C66" s="2738" t="s">
        <v>954</v>
      </c>
      <c r="D66" s="2539" t="s">
        <v>921</v>
      </c>
      <c r="E66" s="2739">
        <v>2</v>
      </c>
      <c r="F66" s="2540">
        <v>57306.994189541183</v>
      </c>
      <c r="G66" s="2263">
        <v>2</v>
      </c>
      <c r="H66" s="3206">
        <v>229227.97675816473</v>
      </c>
    </row>
    <row r="67" spans="2:8" x14ac:dyDescent="0.3">
      <c r="B67" s="2928">
        <v>2</v>
      </c>
      <c r="C67" s="2738" t="s">
        <v>955</v>
      </c>
      <c r="D67" s="2539" t="s">
        <v>921</v>
      </c>
      <c r="E67" s="2739">
        <v>1</v>
      </c>
      <c r="F67" s="2540">
        <v>49100.321378481269</v>
      </c>
      <c r="G67" s="2263">
        <v>4</v>
      </c>
      <c r="H67" s="3206">
        <v>196401.28551392508</v>
      </c>
    </row>
    <row r="68" spans="2:8" x14ac:dyDescent="0.3">
      <c r="B68" s="2928">
        <v>3</v>
      </c>
      <c r="C68" s="2738" t="s">
        <v>953</v>
      </c>
      <c r="D68" s="2539" t="s">
        <v>921</v>
      </c>
      <c r="E68" s="2739">
        <v>4</v>
      </c>
      <c r="F68" s="2540">
        <v>26026.308555399723</v>
      </c>
      <c r="G68" s="2263">
        <v>35</v>
      </c>
      <c r="H68" s="3206">
        <v>3643683.1977559612</v>
      </c>
    </row>
    <row r="69" spans="2:8" x14ac:dyDescent="0.3">
      <c r="B69" s="2928">
        <v>4</v>
      </c>
      <c r="C69" s="2738" t="s">
        <v>936</v>
      </c>
      <c r="D69" s="2539" t="s">
        <v>921</v>
      </c>
      <c r="E69" s="2285">
        <v>3</v>
      </c>
      <c r="F69" s="2540">
        <v>4513.8849929873777</v>
      </c>
      <c r="G69" s="2263">
        <v>12</v>
      </c>
      <c r="H69" s="3206">
        <v>162499.85974754559</v>
      </c>
    </row>
    <row r="70" spans="2:8" ht="15.75" thickBot="1" x14ac:dyDescent="0.35">
      <c r="B70" s="2928">
        <v>5</v>
      </c>
      <c r="C70" s="2738" t="s">
        <v>1747</v>
      </c>
      <c r="D70" s="2539" t="s">
        <v>921</v>
      </c>
      <c r="E70" s="3207">
        <v>1</v>
      </c>
      <c r="F70" s="2540">
        <v>144229.3728711681</v>
      </c>
      <c r="G70" s="2263">
        <v>24</v>
      </c>
      <c r="H70" s="3206">
        <v>3461504.9489080347</v>
      </c>
    </row>
    <row r="71" spans="2:8" ht="16.5" thickTop="1" thickBot="1" x14ac:dyDescent="0.35">
      <c r="B71" s="3086"/>
      <c r="C71" s="2354"/>
      <c r="D71" s="3461"/>
      <c r="E71" s="1973"/>
      <c r="F71" s="3461"/>
      <c r="G71" s="2549" t="s">
        <v>956</v>
      </c>
      <c r="H71" s="3462">
        <v>7693317.268683631</v>
      </c>
    </row>
    <row r="72" spans="2:8" ht="16.5" thickTop="1" thickBot="1" x14ac:dyDescent="0.35">
      <c r="B72" s="3228" t="s">
        <v>957</v>
      </c>
      <c r="C72" s="3458"/>
      <c r="D72" s="3459"/>
      <c r="E72" s="2532"/>
      <c r="F72" s="3459"/>
      <c r="G72" s="3458"/>
      <c r="H72" s="3463"/>
    </row>
    <row r="73" spans="2:8" ht="15.75" thickTop="1" x14ac:dyDescent="0.3">
      <c r="B73" s="2555" t="s">
        <v>949</v>
      </c>
      <c r="C73" s="3464"/>
      <c r="D73" s="2557"/>
      <c r="E73" s="2558" t="s">
        <v>135</v>
      </c>
      <c r="F73" s="2557" t="s">
        <v>929</v>
      </c>
      <c r="G73" s="2558" t="s">
        <v>958</v>
      </c>
      <c r="H73" s="2560" t="s">
        <v>952</v>
      </c>
    </row>
    <row r="74" spans="2:8" x14ac:dyDescent="0.3">
      <c r="B74" s="3229"/>
      <c r="C74" s="2562"/>
      <c r="D74" s="2563"/>
      <c r="E74" s="2564"/>
      <c r="F74" s="2740"/>
      <c r="G74" s="2150"/>
      <c r="H74" s="3465"/>
    </row>
    <row r="75" spans="2:8" x14ac:dyDescent="0.3">
      <c r="B75" s="3229"/>
      <c r="C75" s="2562"/>
      <c r="D75" s="2563"/>
      <c r="E75" s="2564"/>
      <c r="F75" s="2740"/>
      <c r="G75" s="2150"/>
      <c r="H75" s="3465"/>
    </row>
    <row r="76" spans="2:8" ht="15.75" thickBot="1" x14ac:dyDescent="0.35">
      <c r="B76" s="3229"/>
      <c r="C76" s="2562"/>
      <c r="D76" s="2563"/>
      <c r="E76" s="2564"/>
      <c r="F76" s="2740"/>
      <c r="G76" s="2150"/>
      <c r="H76" s="3465"/>
    </row>
    <row r="77" spans="2:8" ht="16.5" thickTop="1" thickBot="1" x14ac:dyDescent="0.35">
      <c r="B77" s="3086"/>
      <c r="C77" s="2354"/>
      <c r="D77" s="3461"/>
      <c r="E77" s="1973"/>
      <c r="F77" s="3461"/>
      <c r="G77" s="2549" t="s">
        <v>956</v>
      </c>
      <c r="H77" s="3466">
        <v>0</v>
      </c>
    </row>
    <row r="78" spans="2:8" ht="16.5" thickTop="1" thickBot="1" x14ac:dyDescent="0.35">
      <c r="B78" s="3178" t="s">
        <v>3382</v>
      </c>
      <c r="C78" s="3458"/>
      <c r="D78" s="3459"/>
      <c r="E78" s="2532"/>
      <c r="F78" s="3459"/>
      <c r="G78" s="3458"/>
      <c r="H78" s="3463"/>
    </row>
    <row r="79" spans="2:8" ht="15.75" thickTop="1" x14ac:dyDescent="0.3">
      <c r="B79" s="2568" t="s">
        <v>949</v>
      </c>
      <c r="C79" s="2537" t="s">
        <v>960</v>
      </c>
      <c r="D79" s="2537" t="s">
        <v>873</v>
      </c>
      <c r="E79" s="2537" t="s">
        <v>961</v>
      </c>
      <c r="F79" s="2537" t="s">
        <v>314</v>
      </c>
      <c r="G79" s="2537" t="s">
        <v>951</v>
      </c>
      <c r="H79" s="2529" t="s">
        <v>962</v>
      </c>
    </row>
    <row r="80" spans="2:8" x14ac:dyDescent="0.3">
      <c r="B80" s="2928">
        <v>1</v>
      </c>
      <c r="C80" s="2572" t="s">
        <v>966</v>
      </c>
      <c r="D80" s="2150">
        <v>1</v>
      </c>
      <c r="E80" s="2573">
        <v>403671.20035076747</v>
      </c>
      <c r="F80" s="1301">
        <v>403671.20035076747</v>
      </c>
      <c r="G80" s="2263">
        <v>20</v>
      </c>
      <c r="H80" s="2761">
        <v>8073424.0070153493</v>
      </c>
    </row>
    <row r="81" spans="2:8" x14ac:dyDescent="0.3">
      <c r="B81" s="2928">
        <v>2</v>
      </c>
      <c r="C81" s="2572" t="s">
        <v>2609</v>
      </c>
      <c r="D81" s="2150">
        <v>1</v>
      </c>
      <c r="E81" s="2573">
        <v>529640.45762183552</v>
      </c>
      <c r="F81" s="1301">
        <v>529640.45762183552</v>
      </c>
      <c r="G81" s="2263">
        <v>20</v>
      </c>
      <c r="H81" s="2761">
        <v>10592809.152436711</v>
      </c>
    </row>
    <row r="82" spans="2:8" x14ac:dyDescent="0.3">
      <c r="B82" s="2928">
        <v>3</v>
      </c>
      <c r="C82" s="2572" t="s">
        <v>2607</v>
      </c>
      <c r="D82" s="2150">
        <v>1</v>
      </c>
      <c r="E82" s="2573">
        <v>529640.45762183552</v>
      </c>
      <c r="F82" s="1301">
        <v>529640.45762183552</v>
      </c>
      <c r="G82" s="2263">
        <v>35</v>
      </c>
      <c r="H82" s="2761">
        <v>18537416.016764242</v>
      </c>
    </row>
    <row r="83" spans="2:8" x14ac:dyDescent="0.3">
      <c r="B83" s="2928">
        <v>4</v>
      </c>
      <c r="C83" s="2572" t="s">
        <v>970</v>
      </c>
      <c r="D83" s="2150">
        <v>1</v>
      </c>
      <c r="E83" s="2573">
        <v>261541.84908698621</v>
      </c>
      <c r="F83" s="1301">
        <v>261541.84908698621</v>
      </c>
      <c r="G83" s="2263">
        <v>35</v>
      </c>
      <c r="H83" s="2761">
        <v>9153964.7180445176</v>
      </c>
    </row>
    <row r="84" spans="2:8" x14ac:dyDescent="0.3">
      <c r="B84" s="2928">
        <v>5</v>
      </c>
      <c r="C84" s="2572" t="s">
        <v>967</v>
      </c>
      <c r="D84" s="2150">
        <v>2</v>
      </c>
      <c r="E84" s="2573">
        <v>166435.72214626396</v>
      </c>
      <c r="F84" s="1301">
        <v>332871.44429252791</v>
      </c>
      <c r="G84" s="2263">
        <v>35</v>
      </c>
      <c r="H84" s="2761">
        <v>11650500.550238477</v>
      </c>
    </row>
    <row r="85" spans="2:8" x14ac:dyDescent="0.3">
      <c r="B85" s="2928">
        <v>6</v>
      </c>
      <c r="C85" s="2572" t="s">
        <v>935</v>
      </c>
      <c r="D85" s="2150">
        <v>1</v>
      </c>
      <c r="E85" s="2573">
        <v>56298.72089551598</v>
      </c>
      <c r="F85" s="1301">
        <v>56298.72089551598</v>
      </c>
      <c r="G85" s="2263">
        <v>35</v>
      </c>
      <c r="H85" s="2761">
        <v>1970455.2313430593</v>
      </c>
    </row>
    <row r="86" spans="2:8" x14ac:dyDescent="0.3">
      <c r="B86" s="2928">
        <v>7</v>
      </c>
      <c r="C86" s="2572" t="s">
        <v>2604</v>
      </c>
      <c r="D86" s="2150">
        <v>1</v>
      </c>
      <c r="E86" s="2573">
        <v>290020.70325447264</v>
      </c>
      <c r="F86" s="1301">
        <v>290020.70325447264</v>
      </c>
      <c r="G86" s="2263">
        <v>17.5</v>
      </c>
      <c r="H86" s="2761">
        <v>5075362.3069532709</v>
      </c>
    </row>
    <row r="87" spans="2:8" x14ac:dyDescent="0.3">
      <c r="B87" s="2571"/>
      <c r="C87" s="2572"/>
      <c r="D87" s="2150"/>
      <c r="E87" s="2573"/>
      <c r="F87" s="1301"/>
      <c r="G87" s="3467"/>
      <c r="H87" s="2761"/>
    </row>
    <row r="88" spans="2:8" ht="15.75" thickBot="1" x14ac:dyDescent="0.35">
      <c r="B88" s="2571"/>
      <c r="C88" s="2572"/>
      <c r="D88" s="2150"/>
      <c r="E88" s="2573"/>
      <c r="F88" s="1301"/>
      <c r="G88" s="3467"/>
      <c r="H88" s="2761"/>
    </row>
    <row r="89" spans="2:8" ht="16.5" thickTop="1" thickBot="1" x14ac:dyDescent="0.35">
      <c r="B89" s="3230"/>
      <c r="C89" s="3458"/>
      <c r="D89" s="3459"/>
      <c r="E89" s="2532"/>
      <c r="F89" s="3459"/>
      <c r="G89" s="1172" t="s">
        <v>956</v>
      </c>
      <c r="H89" s="3462">
        <v>65053931.982795633</v>
      </c>
    </row>
    <row r="90" spans="2:8" ht="16.5" thickTop="1" thickBot="1" x14ac:dyDescent="0.35">
      <c r="B90" s="2960"/>
      <c r="C90" s="2961"/>
      <c r="D90" s="3468"/>
      <c r="E90" s="2580"/>
      <c r="F90" s="2581" t="s">
        <v>964</v>
      </c>
      <c r="G90" s="2581"/>
      <c r="H90" s="3469">
        <v>72747249.251479268</v>
      </c>
    </row>
  </sheetData>
  <mergeCells count="4">
    <mergeCell ref="B60:E60"/>
    <mergeCell ref="B61:E61"/>
    <mergeCell ref="B26:E26"/>
    <mergeCell ref="B27:E27"/>
  </mergeCells>
  <dataValidations count="1">
    <dataValidation type="list" allowBlank="1" showInputMessage="1" showErrorMessage="1" sqref="K17 Q17" xr:uid="{00000000-0002-0000-1100-000000000000}">
      <formula1>#REF!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8"/>
  <dimension ref="B2:CA81"/>
  <sheetViews>
    <sheetView showGridLines="0" zoomScale="55" zoomScaleNormal="55" workbookViewId="0">
      <selection activeCell="H16" sqref="H16"/>
    </sheetView>
  </sheetViews>
  <sheetFormatPr baseColWidth="10" defaultColWidth="11.42578125" defaultRowHeight="15" x14ac:dyDescent="0.3"/>
  <cols>
    <col min="1" max="1" width="11.42578125" style="3373"/>
    <col min="2" max="2" width="6.7109375" style="3373" customWidth="1"/>
    <col min="3" max="3" width="98.42578125" style="3373" customWidth="1"/>
    <col min="4" max="4" width="15.42578125" style="3373" bestFit="1" customWidth="1"/>
    <col min="5" max="5" width="20.140625" style="3373" bestFit="1" customWidth="1"/>
    <col min="6" max="6" width="19.5703125" style="3373" bestFit="1" customWidth="1"/>
    <col min="7" max="7" width="33.140625" style="3373" bestFit="1" customWidth="1"/>
    <col min="8" max="8" width="17.85546875" style="3373" bestFit="1" customWidth="1"/>
    <col min="9" max="16384" width="11.42578125" style="3373"/>
  </cols>
  <sheetData>
    <row r="2" spans="2:79" ht="18.75" x14ac:dyDescent="0.3">
      <c r="B2" s="459" t="s">
        <v>2804</v>
      </c>
    </row>
    <row r="3" spans="2:79" ht="18.75" x14ac:dyDescent="0.3">
      <c r="B3" s="459" t="s">
        <v>2831</v>
      </c>
    </row>
    <row r="4" spans="2:79" ht="18.75" x14ac:dyDescent="0.3">
      <c r="B4" s="459" t="s">
        <v>2838</v>
      </c>
    </row>
    <row r="5" spans="2:79" x14ac:dyDescent="0.3">
      <c r="B5" s="1091" t="s">
        <v>3372</v>
      </c>
    </row>
    <row r="9" spans="2:79" s="3374" customFormat="1" ht="25.5" x14ac:dyDescent="0.2">
      <c r="B9" s="1928" t="s">
        <v>3478</v>
      </c>
      <c r="C9" s="1928" t="s">
        <v>773</v>
      </c>
      <c r="D9" s="534" t="s">
        <v>1741</v>
      </c>
      <c r="E9" s="1928" t="s">
        <v>3362</v>
      </c>
      <c r="H9" s="3375"/>
      <c r="I9" s="3375"/>
      <c r="K9" s="3375"/>
      <c r="M9" s="3375"/>
      <c r="O9" s="3375"/>
      <c r="Q9" s="3375"/>
      <c r="S9" s="3375"/>
      <c r="U9" s="3375"/>
      <c r="W9" s="3375"/>
      <c r="Y9" s="3375"/>
      <c r="AA9" s="3375"/>
      <c r="AC9" s="3375"/>
      <c r="AE9" s="3375"/>
      <c r="AG9" s="3375"/>
      <c r="AI9" s="3375"/>
      <c r="AK9" s="3375"/>
      <c r="AM9" s="3375"/>
      <c r="AO9" s="3375"/>
      <c r="AQ9" s="3375"/>
      <c r="AS9" s="3375"/>
      <c r="AU9" s="3375"/>
      <c r="AW9" s="3375"/>
      <c r="AY9" s="3375"/>
      <c r="BA9" s="3375"/>
      <c r="BC9" s="3375"/>
      <c r="BE9" s="3375"/>
      <c r="BG9" s="3375"/>
      <c r="BH9" s="3375"/>
      <c r="BI9" s="3375"/>
      <c r="BK9" s="3375"/>
      <c r="BM9" s="3375"/>
      <c r="BO9" s="3375"/>
      <c r="BQ9" s="3375"/>
      <c r="BS9" s="3375"/>
      <c r="BU9" s="3375"/>
      <c r="BW9" s="3375"/>
      <c r="BY9" s="3375"/>
      <c r="CA9" s="3375"/>
    </row>
    <row r="10" spans="2:79" s="456" customFormat="1" x14ac:dyDescent="0.3">
      <c r="B10" s="2173" t="s">
        <v>2479</v>
      </c>
      <c r="C10" s="3376" t="s">
        <v>1024</v>
      </c>
      <c r="D10" s="3377">
        <v>2</v>
      </c>
      <c r="E10" s="2868">
        <v>27339707.331953362</v>
      </c>
      <c r="H10" s="458"/>
      <c r="I10" s="458"/>
      <c r="K10" s="458"/>
      <c r="M10" s="458"/>
      <c r="O10" s="458"/>
      <c r="Q10" s="458"/>
      <c r="S10" s="458"/>
      <c r="U10" s="458"/>
      <c r="W10" s="458"/>
      <c r="Y10" s="458"/>
      <c r="AA10" s="458"/>
      <c r="AC10" s="458"/>
      <c r="AE10" s="458"/>
      <c r="AG10" s="458"/>
      <c r="AI10" s="458"/>
      <c r="AK10" s="458"/>
      <c r="AM10" s="458"/>
      <c r="AO10" s="458"/>
      <c r="AQ10" s="458"/>
      <c r="AS10" s="458"/>
      <c r="AU10" s="458"/>
      <c r="AW10" s="458"/>
      <c r="AY10" s="458"/>
      <c r="BA10" s="458"/>
      <c r="BC10" s="458"/>
      <c r="BE10" s="458"/>
      <c r="BG10" s="458"/>
      <c r="BH10" s="458"/>
      <c r="BI10" s="458"/>
      <c r="BK10" s="458"/>
      <c r="BM10" s="458"/>
      <c r="BO10" s="458"/>
      <c r="BQ10" s="458"/>
      <c r="BS10" s="458"/>
      <c r="BU10" s="458"/>
      <c r="BW10" s="458"/>
      <c r="BY10" s="458"/>
      <c r="CA10" s="458"/>
    </row>
    <row r="11" spans="2:79" s="456" customFormat="1" x14ac:dyDescent="0.3">
      <c r="B11" s="2173" t="s">
        <v>2480</v>
      </c>
      <c r="C11" s="3376" t="s">
        <v>1030</v>
      </c>
      <c r="D11" s="3377">
        <v>2</v>
      </c>
      <c r="E11" s="2868">
        <v>27339707.331953362</v>
      </c>
      <c r="H11" s="458"/>
      <c r="I11" s="458"/>
      <c r="K11" s="458"/>
      <c r="M11" s="458"/>
      <c r="O11" s="458"/>
      <c r="Q11" s="458"/>
      <c r="S11" s="458"/>
      <c r="U11" s="458"/>
      <c r="W11" s="458"/>
      <c r="Y11" s="458"/>
      <c r="AA11" s="458"/>
      <c r="AC11" s="458"/>
      <c r="AE11" s="458"/>
      <c r="AG11" s="458"/>
      <c r="AI11" s="458"/>
      <c r="AK11" s="458"/>
      <c r="AM11" s="458"/>
      <c r="AO11" s="458"/>
      <c r="AQ11" s="458"/>
      <c r="AS11" s="458"/>
      <c r="AU11" s="458"/>
      <c r="AW11" s="458"/>
      <c r="AY11" s="458"/>
      <c r="BA11" s="458"/>
      <c r="BC11" s="458"/>
      <c r="BE11" s="458"/>
      <c r="BG11" s="458"/>
      <c r="BH11" s="458"/>
      <c r="BI11" s="458"/>
      <c r="BK11" s="458"/>
      <c r="BM11" s="458"/>
      <c r="BO11" s="458"/>
      <c r="BQ11" s="458"/>
      <c r="BS11" s="458"/>
      <c r="BU11" s="458"/>
      <c r="BW11" s="458"/>
      <c r="BY11" s="458"/>
      <c r="CA11" s="458"/>
    </row>
    <row r="12" spans="2:79" s="456" customFormat="1" x14ac:dyDescent="0.3">
      <c r="B12" s="2173" t="s">
        <v>2481</v>
      </c>
      <c r="C12" s="539" t="s">
        <v>1026</v>
      </c>
      <c r="D12" s="3377">
        <v>2</v>
      </c>
      <c r="E12" s="2868">
        <v>27339707.331953362</v>
      </c>
      <c r="H12" s="458"/>
      <c r="I12" s="458"/>
      <c r="K12" s="458"/>
      <c r="M12" s="458"/>
      <c r="O12" s="458"/>
      <c r="Q12" s="458"/>
      <c r="S12" s="458"/>
      <c r="U12" s="458"/>
      <c r="W12" s="458"/>
      <c r="Y12" s="458"/>
      <c r="AA12" s="458"/>
      <c r="AC12" s="458"/>
      <c r="AE12" s="458"/>
      <c r="AG12" s="458"/>
      <c r="AI12" s="458"/>
      <c r="AK12" s="458"/>
      <c r="AM12" s="458"/>
      <c r="AO12" s="458"/>
      <c r="AQ12" s="458"/>
      <c r="AS12" s="458"/>
      <c r="AU12" s="458"/>
      <c r="AW12" s="458"/>
      <c r="AY12" s="458"/>
      <c r="BA12" s="458"/>
      <c r="BC12" s="458"/>
      <c r="BE12" s="458"/>
      <c r="BG12" s="458"/>
      <c r="BH12" s="458"/>
      <c r="BI12" s="458"/>
      <c r="BK12" s="458"/>
      <c r="BM12" s="458"/>
      <c r="BO12" s="458"/>
      <c r="BQ12" s="458"/>
      <c r="BS12" s="458"/>
      <c r="BU12" s="458"/>
      <c r="BW12" s="458"/>
      <c r="BY12" s="458"/>
      <c r="CA12" s="458"/>
    </row>
    <row r="13" spans="2:79" s="456" customFormat="1" x14ac:dyDescent="0.3">
      <c r="B13" s="2173" t="s">
        <v>2482</v>
      </c>
      <c r="C13" s="539" t="s">
        <v>1698</v>
      </c>
      <c r="D13" s="3377">
        <v>2</v>
      </c>
      <c r="E13" s="2868">
        <v>27339707.331953362</v>
      </c>
      <c r="H13" s="458"/>
      <c r="I13" s="458"/>
      <c r="K13" s="458"/>
      <c r="M13" s="458"/>
      <c r="O13" s="458"/>
      <c r="Q13" s="458"/>
      <c r="S13" s="458"/>
      <c r="U13" s="458"/>
      <c r="W13" s="458"/>
      <c r="Y13" s="458"/>
      <c r="AA13" s="458"/>
      <c r="AC13" s="458"/>
      <c r="AE13" s="458"/>
      <c r="AG13" s="458"/>
      <c r="AI13" s="458"/>
      <c r="AK13" s="458"/>
      <c r="AM13" s="458"/>
      <c r="AO13" s="458"/>
      <c r="AQ13" s="458"/>
      <c r="AS13" s="458"/>
      <c r="AU13" s="458"/>
      <c r="AW13" s="458"/>
      <c r="AY13" s="458"/>
      <c r="BA13" s="458"/>
      <c r="BC13" s="458"/>
      <c r="BE13" s="458"/>
      <c r="BG13" s="458"/>
      <c r="BH13" s="458"/>
      <c r="BI13" s="458"/>
      <c r="BK13" s="458"/>
      <c r="BM13" s="458"/>
      <c r="BO13" s="458"/>
      <c r="BQ13" s="458"/>
      <c r="BS13" s="458"/>
      <c r="BU13" s="458"/>
      <c r="BW13" s="458"/>
      <c r="BY13" s="458"/>
      <c r="CA13" s="458"/>
    </row>
    <row r="14" spans="2:79" s="456" customFormat="1" x14ac:dyDescent="0.3">
      <c r="B14" s="2173" t="s">
        <v>2483</v>
      </c>
      <c r="C14" s="539" t="s">
        <v>1028</v>
      </c>
      <c r="D14" s="3377">
        <v>2</v>
      </c>
      <c r="E14" s="2868">
        <v>27339707.331953362</v>
      </c>
      <c r="H14" s="458"/>
      <c r="I14" s="458"/>
      <c r="K14" s="458"/>
      <c r="M14" s="458"/>
      <c r="O14" s="458"/>
      <c r="Q14" s="458"/>
      <c r="S14" s="458"/>
      <c r="U14" s="458"/>
      <c r="W14" s="458"/>
      <c r="Y14" s="458"/>
      <c r="AA14" s="458"/>
      <c r="AC14" s="458"/>
      <c r="AE14" s="458"/>
      <c r="AG14" s="458"/>
      <c r="AI14" s="458"/>
      <c r="AK14" s="458"/>
      <c r="AM14" s="458"/>
      <c r="AO14" s="458"/>
      <c r="AQ14" s="458"/>
      <c r="AS14" s="458"/>
      <c r="AU14" s="458"/>
      <c r="AW14" s="458"/>
      <c r="AY14" s="458"/>
      <c r="BA14" s="458"/>
      <c r="BC14" s="458"/>
      <c r="BE14" s="458"/>
      <c r="BG14" s="458"/>
      <c r="BH14" s="458"/>
      <c r="BI14" s="458"/>
      <c r="BK14" s="458"/>
      <c r="BM14" s="458"/>
      <c r="BO14" s="458"/>
      <c r="BQ14" s="458"/>
      <c r="BS14" s="458"/>
      <c r="BU14" s="458"/>
      <c r="BW14" s="458"/>
      <c r="BY14" s="458"/>
      <c r="CA14" s="458"/>
    </row>
    <row r="15" spans="2:79" s="456" customFormat="1" x14ac:dyDescent="0.3">
      <c r="B15" s="2173" t="s">
        <v>3326</v>
      </c>
      <c r="C15" s="3376" t="s">
        <v>1035</v>
      </c>
      <c r="D15" s="3377">
        <v>5</v>
      </c>
      <c r="E15" s="2868">
        <v>40887096.656094208</v>
      </c>
      <c r="H15" s="458"/>
      <c r="I15" s="458"/>
      <c r="K15" s="458"/>
      <c r="M15" s="458"/>
      <c r="O15" s="458"/>
      <c r="Q15" s="458"/>
      <c r="S15" s="458"/>
      <c r="U15" s="458"/>
      <c r="W15" s="458"/>
      <c r="Y15" s="458"/>
      <c r="AA15" s="458"/>
      <c r="AC15" s="458"/>
      <c r="AE15" s="458"/>
      <c r="AG15" s="458"/>
      <c r="AI15" s="458"/>
      <c r="AK15" s="458"/>
      <c r="AM15" s="458"/>
      <c r="AO15" s="458"/>
      <c r="AQ15" s="458"/>
      <c r="AS15" s="458"/>
      <c r="AU15" s="458"/>
      <c r="AW15" s="458"/>
      <c r="AY15" s="458"/>
      <c r="BA15" s="458"/>
      <c r="BC15" s="458"/>
      <c r="BE15" s="458"/>
      <c r="BG15" s="458"/>
      <c r="BH15" s="458"/>
      <c r="BI15" s="458"/>
      <c r="BK15" s="458"/>
      <c r="BM15" s="458"/>
      <c r="BO15" s="458"/>
      <c r="BQ15" s="458"/>
      <c r="BS15" s="458"/>
      <c r="BU15" s="458"/>
      <c r="BW15" s="458"/>
      <c r="BY15" s="458"/>
      <c r="CA15" s="458"/>
    </row>
    <row r="16" spans="2:79" s="456" customFormat="1" x14ac:dyDescent="0.3">
      <c r="B16" s="3378"/>
      <c r="H16" s="458"/>
      <c r="I16" s="458"/>
      <c r="K16" s="458"/>
      <c r="M16" s="458"/>
      <c r="O16" s="458"/>
      <c r="Q16" s="458"/>
      <c r="S16" s="458"/>
      <c r="U16" s="458"/>
      <c r="W16" s="458"/>
      <c r="Y16" s="458"/>
      <c r="AA16" s="458"/>
      <c r="AC16" s="458"/>
      <c r="AE16" s="458"/>
      <c r="AG16" s="458"/>
      <c r="AI16" s="458"/>
      <c r="AK16" s="458"/>
      <c r="AM16" s="458"/>
      <c r="AO16" s="458"/>
      <c r="AQ16" s="458"/>
      <c r="AS16" s="458"/>
      <c r="AU16" s="458"/>
      <c r="AW16" s="458"/>
      <c r="AY16" s="458"/>
      <c r="BA16" s="458"/>
      <c r="BC16" s="458"/>
      <c r="BE16" s="458"/>
      <c r="BG16" s="458"/>
      <c r="BH16" s="458"/>
      <c r="BI16" s="458"/>
      <c r="BK16" s="458"/>
      <c r="BM16" s="458"/>
      <c r="BO16" s="458"/>
      <c r="BQ16" s="458"/>
      <c r="BS16" s="458"/>
      <c r="BU16" s="458"/>
      <c r="BW16" s="458"/>
      <c r="BY16" s="458"/>
      <c r="CA16" s="458"/>
    </row>
    <row r="17" spans="2:9" s="522" customFormat="1" x14ac:dyDescent="0.3">
      <c r="I17" s="3157"/>
    </row>
    <row r="19" spans="2:9" s="3381" customFormat="1" ht="25.5" x14ac:dyDescent="0.25">
      <c r="B19" s="3379" t="s">
        <v>938</v>
      </c>
      <c r="C19" s="3379" t="s">
        <v>776</v>
      </c>
      <c r="D19" s="3379" t="s">
        <v>925</v>
      </c>
      <c r="E19" s="3380" t="s">
        <v>975</v>
      </c>
      <c r="F19" s="3379" t="s">
        <v>976</v>
      </c>
      <c r="G19" s="3380" t="s">
        <v>3363</v>
      </c>
    </row>
    <row r="20" spans="2:9" x14ac:dyDescent="0.3">
      <c r="B20" s="3377">
        <v>2</v>
      </c>
      <c r="C20" s="788" t="s">
        <v>2222</v>
      </c>
      <c r="D20" s="3382">
        <v>6610412.9926938526</v>
      </c>
      <c r="E20" s="3382">
        <v>0</v>
      </c>
      <c r="F20" s="3382">
        <v>20729294.339259509</v>
      </c>
      <c r="G20" s="3383">
        <v>27339707.331953362</v>
      </c>
    </row>
    <row r="21" spans="2:9" x14ac:dyDescent="0.3">
      <c r="B21" s="3377">
        <v>5</v>
      </c>
      <c r="C21" s="3384" t="s">
        <v>2610</v>
      </c>
      <c r="D21" s="3382">
        <v>9868988.3751625475</v>
      </c>
      <c r="E21" s="3382">
        <v>0</v>
      </c>
      <c r="F21" s="3382">
        <v>31018108.280931659</v>
      </c>
      <c r="G21" s="3383">
        <v>40887096.656094208</v>
      </c>
    </row>
    <row r="22" spans="2:9" ht="16.5" customHeight="1" x14ac:dyDescent="0.3"/>
    <row r="24" spans="2:9" ht="15.75" thickBot="1" x14ac:dyDescent="0.35"/>
    <row r="25" spans="2:9" ht="15" customHeight="1" x14ac:dyDescent="0.3">
      <c r="B25" s="3763"/>
      <c r="C25" s="3764"/>
      <c r="D25" s="3764"/>
      <c r="E25" s="3764"/>
      <c r="F25" s="3385"/>
      <c r="G25" s="3386" t="s">
        <v>875</v>
      </c>
      <c r="H25" s="3385"/>
    </row>
    <row r="26" spans="2:9" ht="15.75" thickBot="1" x14ac:dyDescent="0.35">
      <c r="B26" s="3765" t="s">
        <v>877</v>
      </c>
      <c r="C26" s="3766"/>
      <c r="D26" s="3766"/>
      <c r="E26" s="3766"/>
      <c r="F26" s="2517">
        <v>2</v>
      </c>
      <c r="G26" s="2354" t="s">
        <v>3366</v>
      </c>
      <c r="H26" s="3387"/>
    </row>
    <row r="27" spans="2:9" x14ac:dyDescent="0.3">
      <c r="B27" s="3388"/>
      <c r="C27" s="3389"/>
      <c r="D27" s="3389"/>
      <c r="E27" s="3389"/>
      <c r="F27" s="3389"/>
      <c r="G27" s="3390"/>
      <c r="H27" s="3391"/>
    </row>
    <row r="28" spans="2:9" ht="15.75" thickBot="1" x14ac:dyDescent="0.35">
      <c r="B28" s="2523" t="s">
        <v>3384</v>
      </c>
      <c r="C28" s="3392" t="s">
        <v>2222</v>
      </c>
      <c r="D28" s="3393"/>
      <c r="E28" s="3394"/>
      <c r="F28" s="3394"/>
      <c r="G28" s="3395"/>
      <c r="H28" s="3396"/>
    </row>
    <row r="29" spans="2:9" x14ac:dyDescent="0.3">
      <c r="B29" s="3397"/>
      <c r="C29" s="3398"/>
      <c r="D29" s="3399"/>
      <c r="E29" s="3400"/>
      <c r="F29" s="3399"/>
      <c r="G29" s="3401"/>
      <c r="H29" s="3402"/>
    </row>
    <row r="30" spans="2:9" ht="15.75" thickBot="1" x14ac:dyDescent="0.35">
      <c r="B30" s="3397" t="s">
        <v>947</v>
      </c>
      <c r="C30" s="3403"/>
      <c r="D30" s="3404"/>
      <c r="E30" s="3405"/>
      <c r="F30" s="3404"/>
      <c r="G30" s="3406"/>
      <c r="H30" s="3407" t="s">
        <v>892</v>
      </c>
    </row>
    <row r="31" spans="2:9" ht="15.75" thickTop="1" x14ac:dyDescent="0.3">
      <c r="B31" s="3408" t="s">
        <v>949</v>
      </c>
      <c r="C31" s="3409" t="s">
        <v>773</v>
      </c>
      <c r="D31" s="3410" t="s">
        <v>135</v>
      </c>
      <c r="E31" s="3411" t="s">
        <v>873</v>
      </c>
      <c r="F31" s="3410" t="s">
        <v>950</v>
      </c>
      <c r="G31" s="3411" t="s">
        <v>951</v>
      </c>
      <c r="H31" s="3402" t="s">
        <v>952</v>
      </c>
    </row>
    <row r="32" spans="2:9" x14ac:dyDescent="0.3">
      <c r="B32" s="3684">
        <v>1</v>
      </c>
      <c r="C32" s="3412" t="s">
        <v>953</v>
      </c>
      <c r="D32" s="3413" t="s">
        <v>921</v>
      </c>
      <c r="E32" s="3414">
        <v>6</v>
      </c>
      <c r="F32" s="3415">
        <v>26026.308555399723</v>
      </c>
      <c r="G32" s="3416">
        <v>15</v>
      </c>
      <c r="H32" s="3417">
        <v>2342367.7699859752</v>
      </c>
    </row>
    <row r="33" spans="2:8" x14ac:dyDescent="0.3">
      <c r="B33" s="3684">
        <v>2</v>
      </c>
      <c r="C33" s="3412" t="s">
        <v>954</v>
      </c>
      <c r="D33" s="3413" t="s">
        <v>921</v>
      </c>
      <c r="E33" s="3414">
        <v>2</v>
      </c>
      <c r="F33" s="3415">
        <v>57306.994189541183</v>
      </c>
      <c r="G33" s="3416">
        <v>1.3333333333333335</v>
      </c>
      <c r="H33" s="3417">
        <v>152818.65117210985</v>
      </c>
    </row>
    <row r="34" spans="2:8" x14ac:dyDescent="0.3">
      <c r="B34" s="3684">
        <v>3</v>
      </c>
      <c r="C34" s="3412" t="s">
        <v>955</v>
      </c>
      <c r="D34" s="3413" t="s">
        <v>921</v>
      </c>
      <c r="E34" s="3414">
        <v>2</v>
      </c>
      <c r="F34" s="3415">
        <v>49100.321378481269</v>
      </c>
      <c r="G34" s="3416">
        <v>1.3333333333333335</v>
      </c>
      <c r="H34" s="3417">
        <v>130934.19034261673</v>
      </c>
    </row>
    <row r="35" spans="2:8" x14ac:dyDescent="0.3">
      <c r="B35" s="3684">
        <v>4</v>
      </c>
      <c r="C35" s="3412" t="s">
        <v>971</v>
      </c>
      <c r="D35" s="3413" t="s">
        <v>921</v>
      </c>
      <c r="E35" s="3414">
        <v>3</v>
      </c>
      <c r="F35" s="3415">
        <v>61890.988026898463</v>
      </c>
      <c r="G35" s="3416">
        <v>20</v>
      </c>
      <c r="H35" s="3417">
        <v>3713459.2816139078</v>
      </c>
    </row>
    <row r="36" spans="2:8" ht="15.75" thickBot="1" x14ac:dyDescent="0.35">
      <c r="B36" s="3684">
        <v>5</v>
      </c>
      <c r="C36" s="3412" t="s">
        <v>936</v>
      </c>
      <c r="D36" s="3413" t="s">
        <v>921</v>
      </c>
      <c r="E36" s="3414">
        <v>3</v>
      </c>
      <c r="F36" s="3415">
        <v>4513.8849929873777</v>
      </c>
      <c r="G36" s="3416">
        <v>20</v>
      </c>
      <c r="H36" s="3417">
        <v>270833.09957924264</v>
      </c>
    </row>
    <row r="37" spans="2:8" ht="16.5" thickTop="1" thickBot="1" x14ac:dyDescent="0.35">
      <c r="B37" s="3418"/>
      <c r="C37" s="3419"/>
      <c r="D37" s="3399"/>
      <c r="E37" s="3400"/>
      <c r="F37" s="3399"/>
      <c r="G37" s="3420" t="s">
        <v>956</v>
      </c>
      <c r="H37" s="3421">
        <v>6610412.9926938526</v>
      </c>
    </row>
    <row r="38" spans="2:8" ht="16.5" thickTop="1" thickBot="1" x14ac:dyDescent="0.35">
      <c r="B38" s="3422" t="s">
        <v>957</v>
      </c>
      <c r="C38" s="3403"/>
      <c r="D38" s="3404"/>
      <c r="E38" s="3405"/>
      <c r="F38" s="3404"/>
      <c r="G38" s="3403"/>
      <c r="H38" s="3423"/>
    </row>
    <row r="39" spans="2:8" ht="15.75" thickTop="1" x14ac:dyDescent="0.3">
      <c r="B39" s="3424" t="s">
        <v>949</v>
      </c>
      <c r="C39" s="3425"/>
      <c r="D39" s="3426"/>
      <c r="E39" s="3427" t="s">
        <v>135</v>
      </c>
      <c r="F39" s="3426" t="s">
        <v>929</v>
      </c>
      <c r="G39" s="3427" t="s">
        <v>958</v>
      </c>
      <c r="H39" s="3428" t="s">
        <v>952</v>
      </c>
    </row>
    <row r="40" spans="2:8" x14ac:dyDescent="0.3">
      <c r="B40" s="3429"/>
      <c r="C40" s="2562"/>
      <c r="D40" s="2563"/>
      <c r="E40" s="3430"/>
      <c r="F40" s="3431"/>
      <c r="G40" s="3432"/>
      <c r="H40" s="3433"/>
    </row>
    <row r="41" spans="2:8" x14ac:dyDescent="0.3">
      <c r="B41" s="3429"/>
      <c r="C41" s="2562"/>
      <c r="D41" s="2563"/>
      <c r="E41" s="3430"/>
      <c r="F41" s="3431"/>
      <c r="G41" s="3432"/>
      <c r="H41" s="3433"/>
    </row>
    <row r="42" spans="2:8" ht="15.75" thickBot="1" x14ac:dyDescent="0.35">
      <c r="B42" s="3429"/>
      <c r="C42" s="2562"/>
      <c r="D42" s="2563"/>
      <c r="E42" s="3430"/>
      <c r="F42" s="3431"/>
      <c r="G42" s="3432"/>
      <c r="H42" s="3433"/>
    </row>
    <row r="43" spans="2:8" ht="16.5" thickTop="1" thickBot="1" x14ac:dyDescent="0.35">
      <c r="B43" s="3086"/>
      <c r="C43" s="3419" t="s">
        <v>959</v>
      </c>
      <c r="D43" s="3399"/>
      <c r="E43" s="3400"/>
      <c r="F43" s="3399"/>
      <c r="G43" s="3420" t="s">
        <v>956</v>
      </c>
      <c r="H43" s="3434">
        <v>0</v>
      </c>
    </row>
    <row r="44" spans="2:8" ht="16.5" thickTop="1" thickBot="1" x14ac:dyDescent="0.35">
      <c r="B44" s="3435"/>
      <c r="C44" s="3403"/>
      <c r="D44" s="3404"/>
      <c r="E44" s="3405"/>
      <c r="F44" s="3404"/>
      <c r="G44" s="3403"/>
      <c r="H44" s="3423"/>
    </row>
    <row r="45" spans="2:8" ht="15.75" thickTop="1" x14ac:dyDescent="0.3">
      <c r="B45" s="3436" t="s">
        <v>949</v>
      </c>
      <c r="C45" s="3436" t="s">
        <v>960</v>
      </c>
      <c r="D45" s="3411" t="s">
        <v>873</v>
      </c>
      <c r="E45" s="3437" t="s">
        <v>961</v>
      </c>
      <c r="F45" s="3410" t="s">
        <v>314</v>
      </c>
      <c r="G45" s="3411" t="s">
        <v>951</v>
      </c>
      <c r="H45" s="3402" t="s">
        <v>962</v>
      </c>
    </row>
    <row r="46" spans="2:8" x14ac:dyDescent="0.3">
      <c r="B46" s="3684">
        <v>1</v>
      </c>
      <c r="C46" s="3438" t="s">
        <v>1651</v>
      </c>
      <c r="D46" s="3414">
        <v>1</v>
      </c>
      <c r="E46" s="3439">
        <v>403671.20035076747</v>
      </c>
      <c r="F46" s="3440">
        <v>403671.20035076747</v>
      </c>
      <c r="G46" s="3416">
        <v>15</v>
      </c>
      <c r="H46" s="3441">
        <v>6055068.0052615125</v>
      </c>
    </row>
    <row r="47" spans="2:8" x14ac:dyDescent="0.3">
      <c r="B47" s="3684">
        <v>2</v>
      </c>
      <c r="C47" s="3438" t="s">
        <v>2696</v>
      </c>
      <c r="D47" s="3442">
        <v>2</v>
      </c>
      <c r="E47" s="3439">
        <v>176370.20615817781</v>
      </c>
      <c r="F47" s="3440">
        <v>352740.41231635562</v>
      </c>
      <c r="G47" s="3416">
        <v>15</v>
      </c>
      <c r="H47" s="3441">
        <v>5291106.1847453341</v>
      </c>
    </row>
    <row r="48" spans="2:8" x14ac:dyDescent="0.3">
      <c r="B48" s="3684">
        <v>3</v>
      </c>
      <c r="C48" s="3438" t="s">
        <v>969</v>
      </c>
      <c r="D48" s="3414">
        <v>2</v>
      </c>
      <c r="E48" s="3439">
        <v>93831.201492526641</v>
      </c>
      <c r="F48" s="3440">
        <v>187662.40298505328</v>
      </c>
      <c r="G48" s="3416">
        <v>20</v>
      </c>
      <c r="H48" s="3441">
        <v>3753248.0597010655</v>
      </c>
    </row>
    <row r="49" spans="2:8" ht="15.75" thickBot="1" x14ac:dyDescent="0.35">
      <c r="B49" s="3684">
        <v>4</v>
      </c>
      <c r="C49" s="3438" t="s">
        <v>972</v>
      </c>
      <c r="D49" s="3414">
        <v>3</v>
      </c>
      <c r="E49" s="3439">
        <v>93831.201492526641</v>
      </c>
      <c r="F49" s="3440">
        <v>281493.60447757994</v>
      </c>
      <c r="G49" s="3416">
        <v>20</v>
      </c>
      <c r="H49" s="3441">
        <v>5629872.0895515988</v>
      </c>
    </row>
    <row r="50" spans="2:8" ht="16.5" thickTop="1" thickBot="1" x14ac:dyDescent="0.35">
      <c r="B50" s="3443"/>
      <c r="C50" s="3403"/>
      <c r="D50" s="3404"/>
      <c r="E50" s="3405"/>
      <c r="F50" s="3404"/>
      <c r="G50" s="647" t="s">
        <v>956</v>
      </c>
      <c r="H50" s="3421">
        <v>20729294.339259509</v>
      </c>
    </row>
    <row r="51" spans="2:8" ht="16.5" thickTop="1" thickBot="1" x14ac:dyDescent="0.35">
      <c r="B51" s="3444"/>
      <c r="C51" s="3445"/>
      <c r="D51" s="3446"/>
      <c r="E51" s="3447"/>
      <c r="F51" s="3448" t="s">
        <v>964</v>
      </c>
      <c r="G51" s="3448"/>
      <c r="H51" s="3449">
        <v>27339707.331953362</v>
      </c>
    </row>
    <row r="55" spans="2:8" ht="15.75" thickBot="1" x14ac:dyDescent="0.35"/>
    <row r="56" spans="2:8" ht="15" customHeight="1" x14ac:dyDescent="0.3">
      <c r="B56" s="3763"/>
      <c r="C56" s="3764"/>
      <c r="D56" s="3764"/>
      <c r="E56" s="3764"/>
      <c r="F56" s="3385"/>
      <c r="G56" s="3386" t="s">
        <v>875</v>
      </c>
      <c r="H56" s="3385"/>
    </row>
    <row r="57" spans="2:8" ht="15.75" thickBot="1" x14ac:dyDescent="0.35">
      <c r="B57" s="3765" t="s">
        <v>877</v>
      </c>
      <c r="C57" s="3766"/>
      <c r="D57" s="3766"/>
      <c r="E57" s="3766"/>
      <c r="F57" s="2517">
        <v>5</v>
      </c>
      <c r="G57" s="2354" t="s">
        <v>3366</v>
      </c>
      <c r="H57" s="3387"/>
    </row>
    <row r="58" spans="2:8" x14ac:dyDescent="0.3">
      <c r="B58" s="3388"/>
      <c r="C58" s="3389"/>
      <c r="D58" s="3389"/>
      <c r="E58" s="3389"/>
      <c r="F58" s="3389"/>
      <c r="G58" s="3390"/>
      <c r="H58" s="3391"/>
    </row>
    <row r="59" spans="2:8" ht="15.75" thickBot="1" x14ac:dyDescent="0.35">
      <c r="B59" s="2523" t="s">
        <v>3384</v>
      </c>
      <c r="C59" s="3392" t="s">
        <v>2610</v>
      </c>
      <c r="D59" s="3393"/>
      <c r="E59" s="3394"/>
      <c r="F59" s="3394"/>
      <c r="G59" s="3395"/>
      <c r="H59" s="3396"/>
    </row>
    <row r="60" spans="2:8" x14ac:dyDescent="0.3">
      <c r="B60" s="3397"/>
      <c r="C60" s="3398"/>
      <c r="D60" s="3399"/>
      <c r="E60" s="3400"/>
      <c r="F60" s="3399"/>
      <c r="G60" s="3401"/>
      <c r="H60" s="3402"/>
    </row>
    <row r="61" spans="2:8" ht="15.75" thickBot="1" x14ac:dyDescent="0.35">
      <c r="B61" s="3397" t="s">
        <v>947</v>
      </c>
      <c r="C61" s="3403"/>
      <c r="D61" s="3404"/>
      <c r="E61" s="3405"/>
      <c r="F61" s="3404"/>
      <c r="G61" s="3406"/>
      <c r="H61" s="3407" t="s">
        <v>892</v>
      </c>
    </row>
    <row r="62" spans="2:8" ht="15.75" thickTop="1" x14ac:dyDescent="0.3">
      <c r="B62" s="3408" t="s">
        <v>949</v>
      </c>
      <c r="C62" s="3409" t="s">
        <v>773</v>
      </c>
      <c r="D62" s="3410" t="s">
        <v>135</v>
      </c>
      <c r="E62" s="3411" t="s">
        <v>873</v>
      </c>
      <c r="F62" s="3410" t="s">
        <v>950</v>
      </c>
      <c r="G62" s="3411" t="s">
        <v>951</v>
      </c>
      <c r="H62" s="3402" t="s">
        <v>952</v>
      </c>
    </row>
    <row r="63" spans="2:8" x14ac:dyDescent="0.3">
      <c r="B63" s="3684">
        <v>1</v>
      </c>
      <c r="C63" s="3412" t="s">
        <v>953</v>
      </c>
      <c r="D63" s="3413" t="s">
        <v>921</v>
      </c>
      <c r="E63" s="3414">
        <v>3</v>
      </c>
      <c r="F63" s="3415">
        <v>26026.308555399723</v>
      </c>
      <c r="G63" s="3416">
        <v>35</v>
      </c>
      <c r="H63" s="3417">
        <v>2732762.398316971</v>
      </c>
    </row>
    <row r="64" spans="2:8" x14ac:dyDescent="0.3">
      <c r="B64" s="3684">
        <v>2</v>
      </c>
      <c r="C64" s="3412" t="s">
        <v>954</v>
      </c>
      <c r="D64" s="3413" t="s">
        <v>921</v>
      </c>
      <c r="E64" s="3414">
        <v>2</v>
      </c>
      <c r="F64" s="3415">
        <v>57306.994189541183</v>
      </c>
      <c r="G64" s="3416">
        <v>1</v>
      </c>
      <c r="H64" s="3417">
        <v>114613.98837908237</v>
      </c>
    </row>
    <row r="65" spans="2:8" x14ac:dyDescent="0.3">
      <c r="B65" s="3684">
        <v>3</v>
      </c>
      <c r="C65" s="3412" t="s">
        <v>955</v>
      </c>
      <c r="D65" s="3413" t="s">
        <v>921</v>
      </c>
      <c r="E65" s="3414">
        <v>1</v>
      </c>
      <c r="F65" s="3415">
        <v>49100.321378481269</v>
      </c>
      <c r="G65" s="3416">
        <v>1</v>
      </c>
      <c r="H65" s="3417">
        <v>49100.321378481269</v>
      </c>
    </row>
    <row r="66" spans="2:8" x14ac:dyDescent="0.3">
      <c r="B66" s="3684">
        <v>4</v>
      </c>
      <c r="C66" s="3412" t="s">
        <v>971</v>
      </c>
      <c r="D66" s="3413" t="s">
        <v>921</v>
      </c>
      <c r="E66" s="3414">
        <v>3</v>
      </c>
      <c r="F66" s="3415">
        <v>61890.988026898463</v>
      </c>
      <c r="G66" s="3416">
        <v>35</v>
      </c>
      <c r="H66" s="3417">
        <v>6498553.7428243384</v>
      </c>
    </row>
    <row r="67" spans="2:8" ht="15.75" thickBot="1" x14ac:dyDescent="0.35">
      <c r="B67" s="3684">
        <v>5</v>
      </c>
      <c r="C67" s="3412" t="s">
        <v>936</v>
      </c>
      <c r="D67" s="3413" t="s">
        <v>921</v>
      </c>
      <c r="E67" s="3414">
        <v>3</v>
      </c>
      <c r="F67" s="3415">
        <v>4513.8849929873777</v>
      </c>
      <c r="G67" s="3416">
        <v>35</v>
      </c>
      <c r="H67" s="3417">
        <v>473957.92426367465</v>
      </c>
    </row>
    <row r="68" spans="2:8" ht="16.5" thickTop="1" thickBot="1" x14ac:dyDescent="0.35">
      <c r="B68" s="3418"/>
      <c r="C68" s="3419"/>
      <c r="D68" s="3399"/>
      <c r="E68" s="3400"/>
      <c r="F68" s="3399"/>
      <c r="G68" s="3420" t="s">
        <v>956</v>
      </c>
      <c r="H68" s="3421">
        <v>9868988.3751625475</v>
      </c>
    </row>
    <row r="69" spans="2:8" ht="16.5" thickTop="1" thickBot="1" x14ac:dyDescent="0.35">
      <c r="B69" s="3422" t="s">
        <v>957</v>
      </c>
      <c r="C69" s="3403"/>
      <c r="D69" s="3404"/>
      <c r="E69" s="3405"/>
      <c r="F69" s="3404"/>
      <c r="G69" s="3403"/>
      <c r="H69" s="3423"/>
    </row>
    <row r="70" spans="2:8" ht="15.75" thickTop="1" x14ac:dyDescent="0.3">
      <c r="B70" s="3424" t="s">
        <v>949</v>
      </c>
      <c r="C70" s="3425"/>
      <c r="D70" s="3426"/>
      <c r="E70" s="3427" t="s">
        <v>135</v>
      </c>
      <c r="F70" s="3426" t="s">
        <v>929</v>
      </c>
      <c r="G70" s="3427" t="s">
        <v>958</v>
      </c>
      <c r="H70" s="3428" t="s">
        <v>952</v>
      </c>
    </row>
    <row r="71" spans="2:8" x14ac:dyDescent="0.3">
      <c r="B71" s="3429"/>
      <c r="C71" s="2562"/>
      <c r="D71" s="2563"/>
      <c r="E71" s="3430"/>
      <c r="F71" s="3431"/>
      <c r="G71" s="3432"/>
      <c r="H71" s="3433"/>
    </row>
    <row r="72" spans="2:8" x14ac:dyDescent="0.3">
      <c r="B72" s="3429"/>
      <c r="C72" s="2562"/>
      <c r="D72" s="2563"/>
      <c r="E72" s="3430"/>
      <c r="F72" s="3431"/>
      <c r="G72" s="3432"/>
      <c r="H72" s="3433"/>
    </row>
    <row r="73" spans="2:8" ht="15.75" thickBot="1" x14ac:dyDescent="0.35">
      <c r="B73" s="3429"/>
      <c r="C73" s="2562"/>
      <c r="D73" s="2563"/>
      <c r="E73" s="3430"/>
      <c r="F73" s="3431"/>
      <c r="G73" s="3432"/>
      <c r="H73" s="3433"/>
    </row>
    <row r="74" spans="2:8" ht="16.5" thickTop="1" thickBot="1" x14ac:dyDescent="0.35">
      <c r="B74" s="3086"/>
      <c r="C74" s="3419" t="s">
        <v>959</v>
      </c>
      <c r="D74" s="3399"/>
      <c r="E74" s="3400"/>
      <c r="F74" s="3399"/>
      <c r="G74" s="3420" t="s">
        <v>956</v>
      </c>
      <c r="H74" s="3434">
        <v>0</v>
      </c>
    </row>
    <row r="75" spans="2:8" ht="16.5" thickTop="1" thickBot="1" x14ac:dyDescent="0.35">
      <c r="B75" s="3435"/>
      <c r="C75" s="3403"/>
      <c r="D75" s="3404"/>
      <c r="E75" s="3405"/>
      <c r="F75" s="3404"/>
      <c r="G75" s="3403"/>
      <c r="H75" s="3423"/>
    </row>
    <row r="76" spans="2:8" ht="15.75" thickTop="1" x14ac:dyDescent="0.3">
      <c r="B76" s="3436" t="s">
        <v>949</v>
      </c>
      <c r="C76" s="3436" t="s">
        <v>960</v>
      </c>
      <c r="D76" s="3411" t="s">
        <v>873</v>
      </c>
      <c r="E76" s="3437" t="s">
        <v>961</v>
      </c>
      <c r="F76" s="3410" t="s">
        <v>314</v>
      </c>
      <c r="G76" s="3411" t="s">
        <v>951</v>
      </c>
      <c r="H76" s="3402" t="s">
        <v>962</v>
      </c>
    </row>
    <row r="77" spans="2:8" x14ac:dyDescent="0.3">
      <c r="B77" s="3684">
        <v>1</v>
      </c>
      <c r="C77" s="3438" t="s">
        <v>1651</v>
      </c>
      <c r="D77" s="3414">
        <v>1</v>
      </c>
      <c r="E77" s="3439">
        <v>403671.20035076747</v>
      </c>
      <c r="F77" s="3440">
        <v>403671.20035076747</v>
      </c>
      <c r="G77" s="3416">
        <v>35</v>
      </c>
      <c r="H77" s="3441">
        <v>14128492.012276862</v>
      </c>
    </row>
    <row r="78" spans="2:8" x14ac:dyDescent="0.3">
      <c r="B78" s="3684">
        <v>2</v>
      </c>
      <c r="C78" s="3438" t="s">
        <v>969</v>
      </c>
      <c r="D78" s="3414">
        <v>2</v>
      </c>
      <c r="E78" s="3439">
        <v>93831.201492526641</v>
      </c>
      <c r="F78" s="3440">
        <v>187662.40298505328</v>
      </c>
      <c r="G78" s="3416">
        <v>45</v>
      </c>
      <c r="H78" s="3441">
        <v>8444808.1343273986</v>
      </c>
    </row>
    <row r="79" spans="2:8" ht="15.75" thickBot="1" x14ac:dyDescent="0.35">
      <c r="B79" s="3684">
        <v>3</v>
      </c>
      <c r="C79" s="3438" t="s">
        <v>972</v>
      </c>
      <c r="D79" s="3414">
        <v>2</v>
      </c>
      <c r="E79" s="3439">
        <v>93831.201492526641</v>
      </c>
      <c r="F79" s="3440">
        <v>187662.40298505328</v>
      </c>
      <c r="G79" s="3416">
        <v>45</v>
      </c>
      <c r="H79" s="3441">
        <v>8444808.1343273986</v>
      </c>
    </row>
    <row r="80" spans="2:8" ht="16.5" thickTop="1" thickBot="1" x14ac:dyDescent="0.35">
      <c r="B80" s="3443"/>
      <c r="C80" s="3403"/>
      <c r="D80" s="3404"/>
      <c r="E80" s="3405"/>
      <c r="F80" s="3404"/>
      <c r="G80" s="647" t="s">
        <v>956</v>
      </c>
      <c r="H80" s="3421">
        <v>31018108.280931659</v>
      </c>
    </row>
    <row r="81" spans="2:8" ht="16.5" thickTop="1" thickBot="1" x14ac:dyDescent="0.35">
      <c r="B81" s="3444"/>
      <c r="C81" s="3445"/>
      <c r="D81" s="3446"/>
      <c r="E81" s="3447"/>
      <c r="F81" s="3448" t="s">
        <v>964</v>
      </c>
      <c r="G81" s="3448"/>
      <c r="H81" s="3449">
        <v>40887096.656094208</v>
      </c>
    </row>
  </sheetData>
  <mergeCells count="4">
    <mergeCell ref="B56:E56"/>
    <mergeCell ref="B57:E57"/>
    <mergeCell ref="B25:E25"/>
    <mergeCell ref="B26:E26"/>
  </mergeCells>
  <dataValidations count="1">
    <dataValidation type="list" allowBlank="1" showInputMessage="1" showErrorMessage="1" sqref="M17 S17" xr:uid="{00000000-0002-0000-1200-000000000000}">
      <formula1>#REF!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8">
    <tabColor theme="5" tint="-0.249977111117893"/>
  </sheetPr>
  <dimension ref="A1:R218"/>
  <sheetViews>
    <sheetView showGridLines="0" topLeftCell="D1" zoomScale="58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5.28515625" style="522" customWidth="1"/>
    <col min="3" max="3" width="10.7109375" style="522" bestFit="1" customWidth="1"/>
    <col min="4" max="4" width="118.7109375" style="522" bestFit="1" customWidth="1"/>
    <col min="5" max="5" width="18.42578125" style="522" customWidth="1"/>
    <col min="6" max="6" width="18.42578125" style="523" customWidth="1"/>
    <col min="7" max="7" width="15.85546875" style="524" bestFit="1" customWidth="1"/>
    <col min="8" max="8" width="13.42578125" style="524" customWidth="1"/>
    <col min="9" max="9" width="16.7109375" style="524" customWidth="1"/>
    <col min="10" max="10" width="17.42578125" style="524" customWidth="1"/>
    <col min="11" max="11" width="17.85546875" style="523" bestFit="1" customWidth="1"/>
    <col min="12" max="12" width="14.85546875" style="523" customWidth="1"/>
    <col min="13" max="13" width="15.28515625" style="522" bestFit="1" customWidth="1"/>
    <col min="14" max="14" width="23" style="522" bestFit="1" customWidth="1"/>
    <col min="15" max="15" width="20.5703125" style="522" bestFit="1" customWidth="1"/>
    <col min="16" max="16" width="15.42578125" style="522" bestFit="1" customWidth="1"/>
    <col min="17" max="17" width="16.140625" style="522" bestFit="1" customWidth="1"/>
    <col min="18" max="18" width="21.85546875" style="522" customWidth="1"/>
    <col min="19" max="16384" width="11.42578125" style="522"/>
  </cols>
  <sheetData>
    <row r="1" spans="1:16" x14ac:dyDescent="0.3">
      <c r="F1" s="522"/>
      <c r="G1" s="522"/>
      <c r="H1" s="522"/>
      <c r="I1" s="522"/>
      <c r="J1" s="522"/>
      <c r="K1" s="522"/>
      <c r="L1" s="522"/>
    </row>
    <row r="2" spans="1:16" ht="18.75" x14ac:dyDescent="0.3">
      <c r="B2" s="549" t="s">
        <v>2804</v>
      </c>
      <c r="F2" s="525"/>
      <c r="J2" s="525"/>
      <c r="K2" s="525"/>
      <c r="L2" s="525"/>
    </row>
    <row r="3" spans="1:16" ht="18.75" x14ac:dyDescent="0.3">
      <c r="B3" s="549" t="s">
        <v>2831</v>
      </c>
      <c r="F3" s="525"/>
      <c r="J3" s="525"/>
      <c r="K3" s="525"/>
      <c r="L3" s="525"/>
    </row>
    <row r="4" spans="1:16" ht="18.75" x14ac:dyDescent="0.3">
      <c r="B4" s="549" t="s">
        <v>2807</v>
      </c>
      <c r="F4" s="525"/>
      <c r="J4" s="525"/>
      <c r="K4" s="525"/>
      <c r="L4" s="525"/>
    </row>
    <row r="5" spans="1:16" x14ac:dyDescent="0.3">
      <c r="B5" s="2322" t="s">
        <v>3372</v>
      </c>
      <c r="C5" s="3365"/>
      <c r="F5" s="525"/>
      <c r="J5" s="525"/>
      <c r="K5" s="525"/>
      <c r="L5" s="525"/>
    </row>
    <row r="6" spans="1:16" x14ac:dyDescent="0.3">
      <c r="F6" s="525"/>
      <c r="J6" s="525"/>
      <c r="K6" s="525"/>
      <c r="L6" s="525"/>
    </row>
    <row r="7" spans="1:16" x14ac:dyDescent="0.3">
      <c r="F7" s="525"/>
      <c r="J7" s="525"/>
      <c r="K7" s="525"/>
      <c r="L7" s="525"/>
    </row>
    <row r="8" spans="1:16" x14ac:dyDescent="0.3">
      <c r="F8" s="525"/>
      <c r="J8" s="525"/>
      <c r="K8" s="525"/>
      <c r="L8" s="525"/>
    </row>
    <row r="9" spans="1:16" x14ac:dyDescent="0.3">
      <c r="F9" s="525"/>
      <c r="G9" s="525"/>
      <c r="H9" s="525"/>
      <c r="I9" s="525"/>
      <c r="L9" s="526"/>
      <c r="M9" s="526"/>
    </row>
    <row r="10" spans="1:16" s="3366" customFormat="1" ht="42.6" customHeight="1" x14ac:dyDescent="0.25">
      <c r="B10" s="530" t="s">
        <v>1014</v>
      </c>
      <c r="C10" s="530" t="s">
        <v>775</v>
      </c>
      <c r="D10" s="530" t="s">
        <v>884</v>
      </c>
      <c r="E10" s="3367" t="s">
        <v>1170</v>
      </c>
      <c r="F10" s="3368" t="s">
        <v>1016</v>
      </c>
      <c r="G10" s="3368" t="s">
        <v>1017</v>
      </c>
      <c r="H10" s="3368" t="s">
        <v>1018</v>
      </c>
      <c r="I10" s="3368" t="s">
        <v>1019</v>
      </c>
      <c r="J10" s="3368" t="s">
        <v>1020</v>
      </c>
      <c r="K10" s="533" t="s">
        <v>1322</v>
      </c>
      <c r="L10" s="533" t="s">
        <v>2478</v>
      </c>
      <c r="M10" s="533" t="s">
        <v>1022</v>
      </c>
      <c r="N10" s="534" t="s">
        <v>3363</v>
      </c>
    </row>
    <row r="11" spans="1:16" x14ac:dyDescent="0.3">
      <c r="A11" s="535"/>
      <c r="B11" s="2174">
        <v>1</v>
      </c>
      <c r="C11" s="3155" t="s">
        <v>778</v>
      </c>
      <c r="D11" s="539" t="s">
        <v>1023</v>
      </c>
      <c r="E11" s="540">
        <v>410440642.11014998</v>
      </c>
      <c r="F11" s="540">
        <v>30754027.745107993</v>
      </c>
      <c r="G11" s="540">
        <v>40876299.697881684</v>
      </c>
      <c r="H11" s="540">
        <v>25161520.082631268</v>
      </c>
      <c r="I11" s="540">
        <v>26290747.90750511</v>
      </c>
      <c r="J11" s="540">
        <v>12798325.649220983</v>
      </c>
      <c r="K11" s="540">
        <v>546321563.19249701</v>
      </c>
      <c r="L11" s="540">
        <v>525814.95815010217</v>
      </c>
      <c r="M11" s="540">
        <v>11488356.406323468</v>
      </c>
      <c r="N11" s="541">
        <v>558335734.5569706</v>
      </c>
      <c r="O11" s="3369"/>
      <c r="P11" s="3370"/>
    </row>
    <row r="12" spans="1:16" x14ac:dyDescent="0.3">
      <c r="A12" s="535"/>
      <c r="B12" s="2174">
        <v>2</v>
      </c>
      <c r="C12" s="3155" t="s">
        <v>781</v>
      </c>
      <c r="D12" s="539" t="s">
        <v>1024</v>
      </c>
      <c r="E12" s="540">
        <v>387056118.39506191</v>
      </c>
      <c r="F12" s="540">
        <v>23323738.060279824</v>
      </c>
      <c r="G12" s="540">
        <v>32317168.565950762</v>
      </c>
      <c r="H12" s="540">
        <v>25161520.082631268</v>
      </c>
      <c r="I12" s="540">
        <v>26290747.90750511</v>
      </c>
      <c r="J12" s="540">
        <v>12798325.649220983</v>
      </c>
      <c r="K12" s="540">
        <v>506947618.6606499</v>
      </c>
      <c r="L12" s="540">
        <v>525814.95815010217</v>
      </c>
      <c r="M12" s="540">
        <v>10660379.005502321</v>
      </c>
      <c r="N12" s="541">
        <v>518133812.62430233</v>
      </c>
      <c r="O12" s="3369"/>
    </row>
    <row r="13" spans="1:16" x14ac:dyDescent="0.3">
      <c r="A13" s="535"/>
      <c r="B13" s="2174">
        <v>3</v>
      </c>
      <c r="C13" s="3155" t="s">
        <v>784</v>
      </c>
      <c r="D13" s="539" t="s">
        <v>1025</v>
      </c>
      <c r="E13" s="540">
        <v>494085975.70626849</v>
      </c>
      <c r="F13" s="540">
        <v>38516695.612078235</v>
      </c>
      <c r="G13" s="540">
        <v>53827794.509284265</v>
      </c>
      <c r="H13" s="540">
        <v>25161520.082631268</v>
      </c>
      <c r="I13" s="540">
        <v>26290747.90750511</v>
      </c>
      <c r="J13" s="540">
        <v>12798325.649220983</v>
      </c>
      <c r="K13" s="540">
        <v>650681059.46698833</v>
      </c>
      <c r="L13" s="540">
        <v>525814.95815010217</v>
      </c>
      <c r="M13" s="540">
        <v>13682886.456683759</v>
      </c>
      <c r="N13" s="541">
        <v>664889760.88182223</v>
      </c>
      <c r="O13" s="3369"/>
    </row>
    <row r="14" spans="1:16" x14ac:dyDescent="0.3">
      <c r="A14" s="535"/>
      <c r="B14" s="2174">
        <v>4</v>
      </c>
      <c r="C14" s="3155" t="s">
        <v>786</v>
      </c>
      <c r="D14" s="539" t="s">
        <v>1026</v>
      </c>
      <c r="E14" s="540">
        <v>493726906.25135422</v>
      </c>
      <c r="F14" s="540">
        <v>38516695.612078235</v>
      </c>
      <c r="G14" s="540">
        <v>53827794.509284265</v>
      </c>
      <c r="H14" s="540">
        <v>25161520.082631268</v>
      </c>
      <c r="I14" s="540">
        <v>26290747.90750511</v>
      </c>
      <c r="J14" s="540">
        <v>12798325.649220983</v>
      </c>
      <c r="K14" s="540">
        <v>650321990.01207411</v>
      </c>
      <c r="L14" s="540">
        <v>525814.95815010217</v>
      </c>
      <c r="M14" s="540">
        <v>13675335.742689287</v>
      </c>
      <c r="N14" s="541">
        <v>664523140.71291351</v>
      </c>
      <c r="O14" s="3369"/>
    </row>
    <row r="15" spans="1:16" x14ac:dyDescent="0.3">
      <c r="A15" s="535"/>
      <c r="B15" s="2174">
        <v>5</v>
      </c>
      <c r="C15" s="3155" t="s">
        <v>787</v>
      </c>
      <c r="D15" s="539" t="s">
        <v>1027</v>
      </c>
      <c r="E15" s="540">
        <v>648505462.03873527</v>
      </c>
      <c r="F15" s="540">
        <v>50825479.739791214</v>
      </c>
      <c r="G15" s="540">
        <v>73637566.225581631</v>
      </c>
      <c r="H15" s="540">
        <v>25161520.082631268</v>
      </c>
      <c r="I15" s="540">
        <v>26290747.90750511</v>
      </c>
      <c r="J15" s="540">
        <v>12798325.649220983</v>
      </c>
      <c r="K15" s="540">
        <v>837219101.64346552</v>
      </c>
      <c r="L15" s="540">
        <v>525814.95815010217</v>
      </c>
      <c r="M15" s="540">
        <v>17605513.085840028</v>
      </c>
      <c r="N15" s="541">
        <v>855350429.68745565</v>
      </c>
      <c r="O15" s="3369"/>
    </row>
    <row r="16" spans="1:16" x14ac:dyDescent="0.3">
      <c r="A16" s="535"/>
      <c r="B16" s="2174">
        <v>6</v>
      </c>
      <c r="C16" s="3155" t="s">
        <v>788</v>
      </c>
      <c r="D16" s="539" t="s">
        <v>1028</v>
      </c>
      <c r="E16" s="540">
        <v>645602023.41535914</v>
      </c>
      <c r="F16" s="540">
        <v>49792050.537141845</v>
      </c>
      <c r="G16" s="540">
        <v>73316307.550164819</v>
      </c>
      <c r="H16" s="540">
        <v>25161520.082631268</v>
      </c>
      <c r="I16" s="540">
        <v>26290747.90750511</v>
      </c>
      <c r="J16" s="540">
        <v>12798325.649220983</v>
      </c>
      <c r="K16" s="540">
        <v>832960975.14202309</v>
      </c>
      <c r="L16" s="540">
        <v>525814.95815010217</v>
      </c>
      <c r="M16" s="540">
        <v>17515970.812264156</v>
      </c>
      <c r="N16" s="541">
        <v>851002760.91243744</v>
      </c>
      <c r="O16" s="3369"/>
    </row>
    <row r="17" spans="1:15" x14ac:dyDescent="0.3">
      <c r="A17" s="535"/>
      <c r="B17" s="2174">
        <v>7</v>
      </c>
      <c r="C17" s="3155" t="s">
        <v>790</v>
      </c>
      <c r="D17" s="539" t="s">
        <v>1029</v>
      </c>
      <c r="E17" s="540">
        <v>536651874.56466532</v>
      </c>
      <c r="F17" s="540">
        <v>44216491.627644546</v>
      </c>
      <c r="G17" s="540">
        <v>60744455.923311464</v>
      </c>
      <c r="H17" s="540">
        <v>25161520.082631268</v>
      </c>
      <c r="I17" s="540">
        <v>26290747.90750511</v>
      </c>
      <c r="J17" s="540">
        <v>12798325.649220983</v>
      </c>
      <c r="K17" s="540">
        <v>705863415.75497866</v>
      </c>
      <c r="L17" s="540">
        <v>525814.95815010217</v>
      </c>
      <c r="M17" s="540">
        <v>14843292.011010714</v>
      </c>
      <c r="N17" s="541">
        <v>721232522.72413957</v>
      </c>
      <c r="O17" s="3369"/>
    </row>
    <row r="18" spans="1:15" x14ac:dyDescent="0.3">
      <c r="A18" s="535"/>
      <c r="B18" s="2174">
        <v>8</v>
      </c>
      <c r="C18" s="3155" t="s">
        <v>791</v>
      </c>
      <c r="D18" s="539" t="s">
        <v>1030</v>
      </c>
      <c r="E18" s="540">
        <v>510056009.83142143</v>
      </c>
      <c r="F18" s="540">
        <v>38516695.612078235</v>
      </c>
      <c r="G18" s="540">
        <v>57251446.962056637</v>
      </c>
      <c r="H18" s="540">
        <v>25161520.082631268</v>
      </c>
      <c r="I18" s="540">
        <v>26290747.90750511</v>
      </c>
      <c r="J18" s="540">
        <v>12798325.649220983</v>
      </c>
      <c r="K18" s="540">
        <v>670074746.04491365</v>
      </c>
      <c r="L18" s="540">
        <v>525814.95815010217</v>
      </c>
      <c r="M18" s="540">
        <v>14090707.781065995</v>
      </c>
      <c r="N18" s="541">
        <v>684691268.78412974</v>
      </c>
      <c r="O18" s="3369"/>
    </row>
    <row r="19" spans="1:15" x14ac:dyDescent="0.3">
      <c r="A19" s="535"/>
      <c r="B19" s="2174">
        <v>9</v>
      </c>
      <c r="C19" s="3155" t="s">
        <v>792</v>
      </c>
      <c r="D19" s="539" t="s">
        <v>1882</v>
      </c>
      <c r="E19" s="540">
        <v>497808576.01149899</v>
      </c>
      <c r="F19" s="540">
        <v>38516695.612078235</v>
      </c>
      <c r="G19" s="540">
        <v>57251446.962056637</v>
      </c>
      <c r="H19" s="540">
        <v>25161520.082631268</v>
      </c>
      <c r="I19" s="540">
        <v>26290747.90750511</v>
      </c>
      <c r="J19" s="540">
        <v>12798325.649220983</v>
      </c>
      <c r="K19" s="540">
        <v>657827312.2249912</v>
      </c>
      <c r="L19" s="540">
        <v>525814.95815010217</v>
      </c>
      <c r="M19" s="540">
        <v>13833161.869892521</v>
      </c>
      <c r="N19" s="541">
        <v>672186289.05303383</v>
      </c>
      <c r="O19" s="3369"/>
    </row>
    <row r="20" spans="1:15" x14ac:dyDescent="0.3">
      <c r="A20" s="535"/>
      <c r="B20" s="2174">
        <v>10</v>
      </c>
      <c r="C20" s="3155" t="s">
        <v>794</v>
      </c>
      <c r="D20" s="539" t="s">
        <v>1883</v>
      </c>
      <c r="E20" s="540">
        <v>497668539.71491754</v>
      </c>
      <c r="F20" s="540">
        <v>38516695.612078235</v>
      </c>
      <c r="G20" s="540">
        <v>57251446.962056637</v>
      </c>
      <c r="H20" s="540">
        <v>25161520.082631268</v>
      </c>
      <c r="I20" s="540">
        <v>26290747.90750511</v>
      </c>
      <c r="J20" s="540">
        <v>12798325.649220983</v>
      </c>
      <c r="K20" s="540">
        <v>657687275.92840981</v>
      </c>
      <c r="L20" s="540">
        <v>525814.95815010217</v>
      </c>
      <c r="M20" s="540">
        <v>13830217.108064802</v>
      </c>
      <c r="N20" s="541">
        <v>672043307.99462473</v>
      </c>
      <c r="O20" s="3369"/>
    </row>
    <row r="21" spans="1:15" x14ac:dyDescent="0.3">
      <c r="A21" s="535"/>
      <c r="B21" s="2174">
        <v>11</v>
      </c>
      <c r="C21" s="3155" t="s">
        <v>795</v>
      </c>
      <c r="D21" s="539" t="s">
        <v>1884</v>
      </c>
      <c r="E21" s="540">
        <v>485715714.80259669</v>
      </c>
      <c r="F21" s="540">
        <v>38516695.612078235</v>
      </c>
      <c r="G21" s="540">
        <v>53827794.509284265</v>
      </c>
      <c r="H21" s="540">
        <v>25161520.082631268</v>
      </c>
      <c r="I21" s="540">
        <v>26290747.90750511</v>
      </c>
      <c r="J21" s="540">
        <v>12798325.649220983</v>
      </c>
      <c r="K21" s="540">
        <v>642310798.56331658</v>
      </c>
      <c r="L21" s="540">
        <v>525814.95815010217</v>
      </c>
      <c r="M21" s="540">
        <v>13506871.913319645</v>
      </c>
      <c r="N21" s="541">
        <v>656343485.43478632</v>
      </c>
      <c r="O21" s="3369"/>
    </row>
    <row r="22" spans="1:15" x14ac:dyDescent="0.3">
      <c r="A22" s="535"/>
      <c r="B22" s="2174">
        <v>12</v>
      </c>
      <c r="C22" s="3155" t="s">
        <v>796</v>
      </c>
      <c r="D22" s="539" t="s">
        <v>1031</v>
      </c>
      <c r="E22" s="540">
        <v>560603874.69754636</v>
      </c>
      <c r="F22" s="540">
        <v>37071536.219808161</v>
      </c>
      <c r="G22" s="540">
        <v>57728036.038911156</v>
      </c>
      <c r="H22" s="540">
        <v>25161520.082631268</v>
      </c>
      <c r="I22" s="540">
        <v>26290747.90750511</v>
      </c>
      <c r="J22" s="540">
        <v>12798325.649220983</v>
      </c>
      <c r="K22" s="540">
        <v>719654040.59562302</v>
      </c>
      <c r="L22" s="540">
        <v>525814.95815010217</v>
      </c>
      <c r="M22" s="540">
        <v>15133289.008949813</v>
      </c>
      <c r="N22" s="541">
        <v>735313144.56272292</v>
      </c>
      <c r="O22" s="3369"/>
    </row>
    <row r="23" spans="1:15" x14ac:dyDescent="0.3">
      <c r="A23" s="535"/>
      <c r="B23" s="2174">
        <v>13</v>
      </c>
      <c r="C23" s="3155" t="s">
        <v>797</v>
      </c>
      <c r="D23" s="539" t="s">
        <v>1032</v>
      </c>
      <c r="E23" s="540">
        <v>1220180853.5209022</v>
      </c>
      <c r="F23" s="540">
        <v>71575135.825802281</v>
      </c>
      <c r="G23" s="540">
        <v>50853232.016969159</v>
      </c>
      <c r="H23" s="540">
        <v>25161520.082631268</v>
      </c>
      <c r="I23" s="540">
        <v>26290747.90750511</v>
      </c>
      <c r="J23" s="540">
        <v>12798325.649220983</v>
      </c>
      <c r="K23" s="540">
        <v>1406859815.003031</v>
      </c>
      <c r="L23" s="540">
        <v>525814.95815010217</v>
      </c>
      <c r="M23" s="540">
        <v>29584237.667723622</v>
      </c>
      <c r="N23" s="541">
        <v>1436969867.6289048</v>
      </c>
      <c r="O23" s="3369"/>
    </row>
    <row r="24" spans="1:15" x14ac:dyDescent="0.3">
      <c r="A24" s="535"/>
      <c r="B24" s="2174">
        <v>14</v>
      </c>
      <c r="C24" s="3155" t="s">
        <v>799</v>
      </c>
      <c r="D24" s="539" t="s">
        <v>1033</v>
      </c>
      <c r="E24" s="540">
        <v>1197155399.2607284</v>
      </c>
      <c r="F24" s="540">
        <v>64144846.140974104</v>
      </c>
      <c r="G24" s="540">
        <v>42294100.885038242</v>
      </c>
      <c r="H24" s="540">
        <v>25161520.082631268</v>
      </c>
      <c r="I24" s="540">
        <v>26290747.90750511</v>
      </c>
      <c r="J24" s="540">
        <v>12798325.649220983</v>
      </c>
      <c r="K24" s="540">
        <v>1367844939.9260979</v>
      </c>
      <c r="L24" s="540">
        <v>525814.95815010217</v>
      </c>
      <c r="M24" s="540">
        <v>28763810.980896939</v>
      </c>
      <c r="N24" s="541">
        <v>1397134565.865145</v>
      </c>
      <c r="O24" s="3369"/>
    </row>
    <row r="25" spans="1:15" x14ac:dyDescent="0.3">
      <c r="A25" s="535"/>
      <c r="B25" s="2174">
        <v>15</v>
      </c>
      <c r="C25" s="3155" t="s">
        <v>800</v>
      </c>
      <c r="D25" s="539" t="s">
        <v>1034</v>
      </c>
      <c r="E25" s="540">
        <v>1220180853.5209022</v>
      </c>
      <c r="F25" s="540">
        <v>71575135.825802281</v>
      </c>
      <c r="G25" s="540">
        <v>52385560.393443324</v>
      </c>
      <c r="H25" s="540">
        <v>25161520.082631268</v>
      </c>
      <c r="I25" s="540">
        <v>26290747.90750511</v>
      </c>
      <c r="J25" s="540">
        <v>12798325.649220983</v>
      </c>
      <c r="K25" s="540">
        <v>1408392143.3795052</v>
      </c>
      <c r="L25" s="540">
        <v>525814.95815010217</v>
      </c>
      <c r="M25" s="540">
        <v>29616460.328710292</v>
      </c>
      <c r="N25" s="541">
        <v>1438534418.6663656</v>
      </c>
      <c r="O25" s="3369"/>
    </row>
    <row r="26" spans="1:15" x14ac:dyDescent="0.3">
      <c r="A26" s="535"/>
      <c r="B26" s="2174">
        <v>16</v>
      </c>
      <c r="C26" s="3155" t="s">
        <v>801</v>
      </c>
      <c r="D26" s="539" t="s">
        <v>1035</v>
      </c>
      <c r="E26" s="540">
        <v>1197155399.2607284</v>
      </c>
      <c r="F26" s="540">
        <v>64144846.140974104</v>
      </c>
      <c r="G26" s="540">
        <v>43826429.261512399</v>
      </c>
      <c r="H26" s="540">
        <v>25161520.082631268</v>
      </c>
      <c r="I26" s="540">
        <v>26290747.90750511</v>
      </c>
      <c r="J26" s="540">
        <v>12798325.649220983</v>
      </c>
      <c r="K26" s="540">
        <v>1369377268.302572</v>
      </c>
      <c r="L26" s="540">
        <v>525814.95815010217</v>
      </c>
      <c r="M26" s="540">
        <v>28796033.641883608</v>
      </c>
      <c r="N26" s="541">
        <v>1398699116.9026058</v>
      </c>
      <c r="O26" s="3369"/>
    </row>
    <row r="27" spans="1:15" x14ac:dyDescent="0.3">
      <c r="A27" s="535"/>
      <c r="B27" s="2174">
        <v>20</v>
      </c>
      <c r="C27" s="3155" t="s">
        <v>809</v>
      </c>
      <c r="D27" s="539" t="s">
        <v>1037</v>
      </c>
      <c r="E27" s="540">
        <v>49500799.543504827</v>
      </c>
      <c r="F27" s="540">
        <v>19814105.826208461</v>
      </c>
      <c r="G27" s="540">
        <v>24954797.751629364</v>
      </c>
      <c r="H27" s="540">
        <v>25161520.082631268</v>
      </c>
      <c r="I27" s="540">
        <v>26290747.90750511</v>
      </c>
      <c r="J27" s="540">
        <v>12798325.649220983</v>
      </c>
      <c r="K27" s="540">
        <v>158520296.76070002</v>
      </c>
      <c r="L27" s="540">
        <v>525814.95815010217</v>
      </c>
      <c r="M27" s="540">
        <v>3333453.7560279416</v>
      </c>
      <c r="N27" s="541">
        <v>162379565.47487804</v>
      </c>
      <c r="O27" s="3369"/>
    </row>
    <row r="28" spans="1:15" x14ac:dyDescent="0.3">
      <c r="A28" s="535"/>
      <c r="B28" s="2174">
        <v>21</v>
      </c>
      <c r="C28" s="3155" t="s">
        <v>811</v>
      </c>
      <c r="D28" s="539" t="s">
        <v>1038</v>
      </c>
      <c r="E28" s="540">
        <v>78794608.74774237</v>
      </c>
      <c r="F28" s="540">
        <v>29721158.73931269</v>
      </c>
      <c r="G28" s="540">
        <v>35225755.109946474</v>
      </c>
      <c r="H28" s="540">
        <v>25161520.082631268</v>
      </c>
      <c r="I28" s="540">
        <v>26290747.90750511</v>
      </c>
      <c r="J28" s="540">
        <v>12798325.649220983</v>
      </c>
      <c r="K28" s="540">
        <v>207992116.23635891</v>
      </c>
      <c r="L28" s="540">
        <v>525814.95815010217</v>
      </c>
      <c r="M28" s="540">
        <v>4373774.9377225498</v>
      </c>
      <c r="N28" s="541">
        <v>212891706.13223156</v>
      </c>
      <c r="O28" s="3369"/>
    </row>
    <row r="29" spans="1:15" x14ac:dyDescent="0.3">
      <c r="A29" s="535"/>
      <c r="B29" s="2174">
        <v>22</v>
      </c>
      <c r="C29" s="3155" t="s">
        <v>813</v>
      </c>
      <c r="D29" s="539" t="s">
        <v>1039</v>
      </c>
      <c r="E29" s="540">
        <v>108088417.95197988</v>
      </c>
      <c r="F29" s="540">
        <v>39628211.652416922</v>
      </c>
      <c r="G29" s="540">
        <v>43964384.091789417</v>
      </c>
      <c r="H29" s="540">
        <v>25161520.082631268</v>
      </c>
      <c r="I29" s="540">
        <v>26290747.90750511</v>
      </c>
      <c r="J29" s="540">
        <v>12798325.649220983</v>
      </c>
      <c r="K29" s="540">
        <v>255931607.33554354</v>
      </c>
      <c r="L29" s="540">
        <v>525814.95815010217</v>
      </c>
      <c r="M29" s="540">
        <v>5381873.4584304877</v>
      </c>
      <c r="N29" s="541">
        <v>261839295.75212413</v>
      </c>
      <c r="O29" s="3369"/>
    </row>
    <row r="30" spans="1:15" x14ac:dyDescent="0.3">
      <c r="A30" s="535"/>
      <c r="B30" s="2174">
        <v>23</v>
      </c>
      <c r="C30" s="3155" t="s">
        <v>815</v>
      </c>
      <c r="D30" s="539" t="s">
        <v>1040</v>
      </c>
      <c r="E30" s="540">
        <v>135421719.00407699</v>
      </c>
      <c r="F30" s="540">
        <v>49535264.565521151</v>
      </c>
      <c r="G30" s="540">
        <v>54235341.450106531</v>
      </c>
      <c r="H30" s="540">
        <v>25161520.082631268</v>
      </c>
      <c r="I30" s="540">
        <v>26290747.90750511</v>
      </c>
      <c r="J30" s="540">
        <v>12798325.649220983</v>
      </c>
      <c r="K30" s="540">
        <v>303442918.65906203</v>
      </c>
      <c r="L30" s="540">
        <v>525814.95815010217</v>
      </c>
      <c r="M30" s="540">
        <v>6380967.9745370205</v>
      </c>
      <c r="N30" s="541">
        <v>310349701.59174913</v>
      </c>
      <c r="O30" s="3369"/>
    </row>
    <row r="31" spans="1:15" x14ac:dyDescent="0.3">
      <c r="A31" s="535"/>
      <c r="B31" s="2174">
        <v>24</v>
      </c>
      <c r="C31" s="3155" t="s">
        <v>817</v>
      </c>
      <c r="D31" s="539" t="s">
        <v>1041</v>
      </c>
      <c r="E31" s="540">
        <v>70613624.068049431</v>
      </c>
      <c r="F31" s="540">
        <v>19814105.826208461</v>
      </c>
      <c r="G31" s="540">
        <v>30269774.28069995</v>
      </c>
      <c r="H31" s="540">
        <v>25161520.082631268</v>
      </c>
      <c r="I31" s="540">
        <v>26290747.90750511</v>
      </c>
      <c r="J31" s="540">
        <v>12798325.649220983</v>
      </c>
      <c r="K31" s="540">
        <v>184948097.81431517</v>
      </c>
      <c r="L31" s="540">
        <v>525814.95815010217</v>
      </c>
      <c r="M31" s="540">
        <v>3889192.386890593</v>
      </c>
      <c r="N31" s="541">
        <v>189363105.15935585</v>
      </c>
      <c r="O31" s="3369"/>
    </row>
    <row r="32" spans="1:15" x14ac:dyDescent="0.3">
      <c r="A32" s="535"/>
      <c r="B32" s="2174">
        <v>25</v>
      </c>
      <c r="C32" s="3155" t="s">
        <v>819</v>
      </c>
      <c r="D32" s="539" t="s">
        <v>1042</v>
      </c>
      <c r="E32" s="540">
        <v>116771739.96260354</v>
      </c>
      <c r="F32" s="540">
        <v>29721158.73931269</v>
      </c>
      <c r="G32" s="540">
        <v>43964384.091789417</v>
      </c>
      <c r="H32" s="540">
        <v>25161520.082631268</v>
      </c>
      <c r="I32" s="540">
        <v>26290747.90750511</v>
      </c>
      <c r="J32" s="540">
        <v>12798325.649220983</v>
      </c>
      <c r="K32" s="540">
        <v>254707876.433063</v>
      </c>
      <c r="L32" s="540">
        <v>525814.95815010217</v>
      </c>
      <c r="M32" s="540">
        <v>5356140.1583004789</v>
      </c>
      <c r="N32" s="541">
        <v>260589831.54951358</v>
      </c>
      <c r="O32" s="3369"/>
    </row>
    <row r="33" spans="1:18" x14ac:dyDescent="0.3">
      <c r="A33" s="535"/>
      <c r="B33" s="2174">
        <v>26</v>
      </c>
      <c r="C33" s="3155" t="s">
        <v>821</v>
      </c>
      <c r="D33" s="539" t="s">
        <v>1043</v>
      </c>
      <c r="E33" s="540">
        <v>191039633.26729518</v>
      </c>
      <c r="F33" s="540">
        <v>49535264.565521151</v>
      </c>
      <c r="G33" s="540">
        <v>71353603.713968381</v>
      </c>
      <c r="H33" s="540">
        <v>25161520.082631268</v>
      </c>
      <c r="I33" s="540">
        <v>26290747.90750511</v>
      </c>
      <c r="J33" s="540">
        <v>12798325.649220983</v>
      </c>
      <c r="K33" s="540">
        <v>376179095.18614209</v>
      </c>
      <c r="L33" s="540">
        <v>525814.95815010217</v>
      </c>
      <c r="M33" s="540">
        <v>7910505.1114080464</v>
      </c>
      <c r="N33" s="541">
        <v>384615415.25570023</v>
      </c>
      <c r="O33" s="3369"/>
    </row>
    <row r="34" spans="1:18" x14ac:dyDescent="0.3">
      <c r="A34" s="535"/>
      <c r="B34" s="2174">
        <v>27</v>
      </c>
      <c r="C34" s="3155" t="s">
        <v>823</v>
      </c>
      <c r="D34" s="539" t="s">
        <v>1044</v>
      </c>
      <c r="E34" s="540">
        <v>237197749.16184923</v>
      </c>
      <c r="F34" s="540">
        <v>59442317.47862538</v>
      </c>
      <c r="G34" s="540">
        <v>85048213.525057852</v>
      </c>
      <c r="H34" s="540">
        <v>25161520.082631268</v>
      </c>
      <c r="I34" s="540">
        <v>26290747.90750511</v>
      </c>
      <c r="J34" s="540">
        <v>12798325.649220983</v>
      </c>
      <c r="K34" s="540">
        <v>445938873.80488986</v>
      </c>
      <c r="L34" s="540">
        <v>525814.95815010217</v>
      </c>
      <c r="M34" s="540">
        <v>9377452.8828179315</v>
      </c>
      <c r="N34" s="541">
        <v>455842141.64585787</v>
      </c>
      <c r="O34" s="3369"/>
    </row>
    <row r="35" spans="1:18" x14ac:dyDescent="0.3">
      <c r="A35" s="535"/>
      <c r="B35" s="2174">
        <v>28</v>
      </c>
      <c r="C35" s="3155" t="s">
        <v>825</v>
      </c>
      <c r="D35" s="539" t="s">
        <v>1045</v>
      </c>
      <c r="E35" s="540">
        <v>70613624.068049431</v>
      </c>
      <c r="F35" s="540">
        <v>19814105.826208461</v>
      </c>
      <c r="G35" s="540">
        <v>30269774.28069995</v>
      </c>
      <c r="H35" s="540">
        <v>9674988.9445759952</v>
      </c>
      <c r="I35" s="540">
        <v>14905506.165390037</v>
      </c>
      <c r="J35" s="540">
        <v>9249880.4183830842</v>
      </c>
      <c r="K35" s="540">
        <v>154527879.70330697</v>
      </c>
      <c r="L35" s="540">
        <v>298110.12330780074</v>
      </c>
      <c r="M35" s="540">
        <v>3249498.9697478777</v>
      </c>
      <c r="N35" s="541">
        <v>158075488.79636264</v>
      </c>
      <c r="O35" s="3369"/>
    </row>
    <row r="36" spans="1:18" x14ac:dyDescent="0.3">
      <c r="A36" s="535"/>
      <c r="B36" s="2174">
        <v>29</v>
      </c>
      <c r="C36" s="3155" t="s">
        <v>827</v>
      </c>
      <c r="D36" s="539" t="s">
        <v>1046</v>
      </c>
      <c r="E36" s="540">
        <v>116771739.96260354</v>
      </c>
      <c r="F36" s="540">
        <v>29721158.73931269</v>
      </c>
      <c r="G36" s="540">
        <v>43964384.091789417</v>
      </c>
      <c r="H36" s="540">
        <v>9674988.9445759952</v>
      </c>
      <c r="I36" s="540">
        <v>14905506.165390037</v>
      </c>
      <c r="J36" s="540">
        <v>9249880.4183830842</v>
      </c>
      <c r="K36" s="540">
        <v>224287658.32205477</v>
      </c>
      <c r="L36" s="540">
        <v>298110.12330780074</v>
      </c>
      <c r="M36" s="540">
        <v>4716446.7411577627</v>
      </c>
      <c r="N36" s="541">
        <v>229302215.18652034</v>
      </c>
      <c r="O36" s="3369"/>
    </row>
    <row r="37" spans="1:18" x14ac:dyDescent="0.3">
      <c r="A37" s="535"/>
      <c r="B37" s="2174">
        <v>30</v>
      </c>
      <c r="C37" s="3155" t="s">
        <v>829</v>
      </c>
      <c r="D37" s="539" t="s">
        <v>1047</v>
      </c>
      <c r="E37" s="540">
        <v>191039633.26729518</v>
      </c>
      <c r="F37" s="540">
        <v>49535264.565521151</v>
      </c>
      <c r="G37" s="540">
        <v>71353603.713968381</v>
      </c>
      <c r="H37" s="540">
        <v>9674988.9445759952</v>
      </c>
      <c r="I37" s="540">
        <v>14905506.165390037</v>
      </c>
      <c r="J37" s="540">
        <v>9249880.4183830842</v>
      </c>
      <c r="K37" s="540">
        <v>345758877.07513374</v>
      </c>
      <c r="L37" s="540">
        <v>298110.12330780074</v>
      </c>
      <c r="M37" s="540">
        <v>7270811.6942653274</v>
      </c>
      <c r="N37" s="541">
        <v>353327798.89270687</v>
      </c>
      <c r="O37" s="3369"/>
    </row>
    <row r="38" spans="1:18" x14ac:dyDescent="0.3">
      <c r="A38" s="535"/>
      <c r="B38" s="2174">
        <v>31</v>
      </c>
      <c r="C38" s="3155" t="s">
        <v>831</v>
      </c>
      <c r="D38" s="539" t="s">
        <v>1048</v>
      </c>
      <c r="E38" s="540">
        <v>237197749.16184923</v>
      </c>
      <c r="F38" s="540">
        <v>59442317.47862538</v>
      </c>
      <c r="G38" s="540">
        <v>85048213.525057852</v>
      </c>
      <c r="H38" s="540">
        <v>9674988.9445759952</v>
      </c>
      <c r="I38" s="540">
        <v>14905506.165390037</v>
      </c>
      <c r="J38" s="540">
        <v>9249880.4183830842</v>
      </c>
      <c r="K38" s="540">
        <v>415518655.69388157</v>
      </c>
      <c r="L38" s="540">
        <v>298110.12330780074</v>
      </c>
      <c r="M38" s="540">
        <v>8737759.4656752143</v>
      </c>
      <c r="N38" s="541">
        <v>424554525.28286463</v>
      </c>
      <c r="O38" s="3369"/>
    </row>
    <row r="39" spans="1:18" x14ac:dyDescent="0.3">
      <c r="A39" s="535"/>
      <c r="B39" s="2174">
        <v>32</v>
      </c>
      <c r="C39" s="3155" t="s">
        <v>833</v>
      </c>
      <c r="D39" s="539" t="s">
        <v>1049</v>
      </c>
      <c r="E39" s="540">
        <v>68604216.229461133</v>
      </c>
      <c r="F39" s="540">
        <v>19814105.826208461</v>
      </c>
      <c r="G39" s="540">
        <v>30269774.28069995</v>
      </c>
      <c r="H39" s="540">
        <v>9674988.9445759952</v>
      </c>
      <c r="I39" s="540">
        <v>14905506.165390037</v>
      </c>
      <c r="J39" s="540">
        <v>9249880.4183830842</v>
      </c>
      <c r="K39" s="540">
        <v>152518471.86471868</v>
      </c>
      <c r="L39" s="540">
        <v>298110.12330780074</v>
      </c>
      <c r="M39" s="540">
        <v>3207244.0141124753</v>
      </c>
      <c r="N39" s="541">
        <v>156023826.00213894</v>
      </c>
      <c r="O39" s="3369"/>
    </row>
    <row r="40" spans="1:18" x14ac:dyDescent="0.3">
      <c r="A40" s="535"/>
      <c r="B40" s="2174">
        <v>33</v>
      </c>
      <c r="C40" s="3155" t="s">
        <v>835</v>
      </c>
      <c r="D40" s="539" t="s">
        <v>1050</v>
      </c>
      <c r="E40" s="540">
        <v>112448401.84904009</v>
      </c>
      <c r="F40" s="540">
        <v>29721158.73931269</v>
      </c>
      <c r="G40" s="540">
        <v>43964384.091789417</v>
      </c>
      <c r="H40" s="540">
        <v>9674988.9445759952</v>
      </c>
      <c r="I40" s="540">
        <v>14905506.165390037</v>
      </c>
      <c r="J40" s="540">
        <v>9249880.4183830842</v>
      </c>
      <c r="K40" s="540">
        <v>219964320.20849133</v>
      </c>
      <c r="L40" s="540">
        <v>298110.12330780074</v>
      </c>
      <c r="M40" s="540">
        <v>4625533.1612078557</v>
      </c>
      <c r="N40" s="541">
        <v>224887963.49300697</v>
      </c>
      <c r="O40" s="3369"/>
    </row>
    <row r="41" spans="1:18" x14ac:dyDescent="0.3">
      <c r="A41" s="535"/>
      <c r="B41" s="2174">
        <v>34</v>
      </c>
      <c r="C41" s="3155" t="s">
        <v>837</v>
      </c>
      <c r="D41" s="539" t="s">
        <v>1051</v>
      </c>
      <c r="E41" s="540">
        <v>184402364.87875658</v>
      </c>
      <c r="F41" s="540">
        <v>49535264.565521151</v>
      </c>
      <c r="G41" s="540">
        <v>71353603.713968381</v>
      </c>
      <c r="H41" s="540">
        <v>9674988.9445759952</v>
      </c>
      <c r="I41" s="540">
        <v>14905506.165390037</v>
      </c>
      <c r="J41" s="540">
        <v>9249880.4183830842</v>
      </c>
      <c r="K41" s="540">
        <v>339121608.68659514</v>
      </c>
      <c r="L41" s="540">
        <v>298110.12330780074</v>
      </c>
      <c r="M41" s="540">
        <v>7131239.4900009166</v>
      </c>
      <c r="N41" s="541">
        <v>346550958.29990387</v>
      </c>
      <c r="O41" s="3369"/>
    </row>
    <row r="42" spans="1:18" x14ac:dyDescent="0.3">
      <c r="A42" s="535"/>
      <c r="B42" s="2174">
        <v>35</v>
      </c>
      <c r="C42" s="3155" t="s">
        <v>839</v>
      </c>
      <c r="D42" s="539" t="s">
        <v>1052</v>
      </c>
      <c r="E42" s="540">
        <v>228246550.49833548</v>
      </c>
      <c r="F42" s="540">
        <v>59442317.47862538</v>
      </c>
      <c r="G42" s="540">
        <v>85048213.525057852</v>
      </c>
      <c r="H42" s="540">
        <v>9674988.9445759952</v>
      </c>
      <c r="I42" s="540">
        <v>14905506.165390037</v>
      </c>
      <c r="J42" s="540">
        <v>9249880.4183830842</v>
      </c>
      <c r="K42" s="540">
        <v>406567457.03036779</v>
      </c>
      <c r="L42" s="540">
        <v>298110.12330780074</v>
      </c>
      <c r="M42" s="540">
        <v>8549528.637096297</v>
      </c>
      <c r="N42" s="541">
        <v>415415095.7907719</v>
      </c>
      <c r="O42" s="3369"/>
    </row>
    <row r="43" spans="1:18" x14ac:dyDescent="0.3">
      <c r="A43" s="535"/>
      <c r="B43" s="2174">
        <v>36</v>
      </c>
      <c r="C43" s="3155" t="s">
        <v>841</v>
      </c>
      <c r="D43" s="539" t="s">
        <v>1053</v>
      </c>
      <c r="E43" s="540">
        <v>157306810.28674501</v>
      </c>
      <c r="F43" s="540">
        <v>59442317.47862538</v>
      </c>
      <c r="G43" s="540">
        <v>64506298.808423638</v>
      </c>
      <c r="H43" s="540">
        <v>9674988.9445759952</v>
      </c>
      <c r="I43" s="540">
        <v>14905506.165390037</v>
      </c>
      <c r="J43" s="540">
        <v>9249880.4183830842</v>
      </c>
      <c r="K43" s="540">
        <v>315085802.10214311</v>
      </c>
      <c r="L43" s="540">
        <v>298110.12330780074</v>
      </c>
      <c r="M43" s="540">
        <v>6625801.0611349009</v>
      </c>
      <c r="N43" s="541">
        <v>322009713.28658581</v>
      </c>
      <c r="O43" s="3369"/>
    </row>
    <row r="44" spans="1:18" x14ac:dyDescent="0.3">
      <c r="A44" s="535"/>
      <c r="B44" s="2174">
        <v>37</v>
      </c>
      <c r="C44" s="3155" t="s">
        <v>843</v>
      </c>
      <c r="D44" s="539" t="s">
        <v>1054</v>
      </c>
      <c r="E44" s="540">
        <v>263732748.01551783</v>
      </c>
      <c r="F44" s="540">
        <v>99070529.131042302</v>
      </c>
      <c r="G44" s="540">
        <v>105590128.24169208</v>
      </c>
      <c r="H44" s="540">
        <v>9674988.9445759952</v>
      </c>
      <c r="I44" s="540">
        <v>14905506.165390037</v>
      </c>
      <c r="J44" s="540">
        <v>9249880.4183830842</v>
      </c>
      <c r="K44" s="540">
        <v>502223780.91660124</v>
      </c>
      <c r="L44" s="540">
        <v>298110.12330780074</v>
      </c>
      <c r="M44" s="540">
        <v>10561043.49457695</v>
      </c>
      <c r="N44" s="541">
        <v>513082934.534486</v>
      </c>
      <c r="O44" s="3369"/>
    </row>
    <row r="45" spans="1:18" x14ac:dyDescent="0.3">
      <c r="A45" s="535"/>
      <c r="B45" s="2174">
        <v>38</v>
      </c>
      <c r="C45" s="3155" t="s">
        <v>845</v>
      </c>
      <c r="D45" s="539" t="s">
        <v>1055</v>
      </c>
      <c r="E45" s="540">
        <v>325829849.82553107</v>
      </c>
      <c r="F45" s="540">
        <v>118884634.95725076</v>
      </c>
      <c r="G45" s="540">
        <v>126132042.9583263</v>
      </c>
      <c r="H45" s="540">
        <v>9674988.9445759952</v>
      </c>
      <c r="I45" s="540">
        <v>14905506.165390037</v>
      </c>
      <c r="J45" s="540">
        <v>9249880.4183830842</v>
      </c>
      <c r="K45" s="540">
        <v>604676903.26945734</v>
      </c>
      <c r="L45" s="540">
        <v>298110.12330780074</v>
      </c>
      <c r="M45" s="540">
        <v>12715485.244326361</v>
      </c>
      <c r="N45" s="541">
        <v>617690498.63709152</v>
      </c>
      <c r="O45" s="3369"/>
      <c r="P45" s="3370"/>
      <c r="Q45" s="3370"/>
    </row>
    <row r="46" spans="1:18" x14ac:dyDescent="0.3">
      <c r="A46" s="535"/>
      <c r="B46" s="2174">
        <v>41</v>
      </c>
      <c r="C46" s="3155" t="s">
        <v>851</v>
      </c>
      <c r="D46" s="539" t="s">
        <v>2907</v>
      </c>
      <c r="E46" s="540">
        <v>90069064.846788958</v>
      </c>
      <c r="F46" s="540">
        <v>319546521.50812984</v>
      </c>
      <c r="G46" s="540">
        <v>6151440.2458383162</v>
      </c>
      <c r="H46" s="540">
        <v>10621794.959406855</v>
      </c>
      <c r="I46" s="540">
        <v>12648680.573510068</v>
      </c>
      <c r="J46" s="540">
        <v>5593886.6062455876</v>
      </c>
      <c r="K46" s="540">
        <v>444631388.7399196</v>
      </c>
      <c r="L46" s="540">
        <v>252973.61147020134</v>
      </c>
      <c r="M46" s="540">
        <v>9349958.3531593401</v>
      </c>
      <c r="N46" s="541">
        <v>454234320.70454919</v>
      </c>
      <c r="O46" s="3371"/>
      <c r="P46" s="3370"/>
    </row>
    <row r="47" spans="1:18" x14ac:dyDescent="0.3">
      <c r="A47" s="535"/>
      <c r="B47" s="2174">
        <v>42</v>
      </c>
      <c r="C47" s="3155" t="s">
        <v>854</v>
      </c>
      <c r="D47" s="539" t="s">
        <v>2908</v>
      </c>
      <c r="E47" s="540">
        <v>56335284.979002453</v>
      </c>
      <c r="F47" s="540">
        <v>283485791.47235256</v>
      </c>
      <c r="G47" s="540">
        <v>4353279.9169981284</v>
      </c>
      <c r="H47" s="540">
        <v>5664957.3116836576</v>
      </c>
      <c r="I47" s="540">
        <v>6745962.9725387022</v>
      </c>
      <c r="J47" s="540">
        <v>2983406.189997647</v>
      </c>
      <c r="K47" s="540">
        <v>359568682.84257323</v>
      </c>
      <c r="L47" s="540">
        <v>134919.25945077406</v>
      </c>
      <c r="M47" s="540">
        <v>7561212.039496704</v>
      </c>
      <c r="N47" s="541">
        <v>367264814.14152074</v>
      </c>
      <c r="O47" s="3371"/>
      <c r="P47" s="3370"/>
      <c r="Q47" s="3370"/>
    </row>
    <row r="48" spans="1:18" x14ac:dyDescent="0.3">
      <c r="A48" s="535"/>
      <c r="B48" s="2174">
        <v>43</v>
      </c>
      <c r="C48" s="3155" t="s">
        <v>855</v>
      </c>
      <c r="D48" s="539" t="s">
        <v>2909</v>
      </c>
      <c r="E48" s="540">
        <v>46385012.788761698</v>
      </c>
      <c r="F48" s="540">
        <v>264257100.49462089</v>
      </c>
      <c r="G48" s="540">
        <v>3405179.3965924117</v>
      </c>
      <c r="H48" s="540">
        <v>3540598.3198022852</v>
      </c>
      <c r="I48" s="540">
        <v>4216226.8578366889</v>
      </c>
      <c r="J48" s="540">
        <v>1864628.8687485293</v>
      </c>
      <c r="K48" s="540">
        <v>323668746.72636253</v>
      </c>
      <c r="L48" s="540">
        <v>84324.537156733786</v>
      </c>
      <c r="M48" s="540">
        <v>6806288.0371249504</v>
      </c>
      <c r="N48" s="541">
        <v>330559359.30064422</v>
      </c>
      <c r="O48" s="3371"/>
      <c r="Q48" s="3370"/>
      <c r="R48" s="3370"/>
    </row>
    <row r="49" spans="1:18" x14ac:dyDescent="0.3">
      <c r="A49" s="535"/>
      <c r="B49" s="2174">
        <v>44</v>
      </c>
      <c r="C49" s="3155" t="s">
        <v>856</v>
      </c>
      <c r="D49" s="539" t="s">
        <v>2910</v>
      </c>
      <c r="E49" s="540">
        <v>49263728.438884057</v>
      </c>
      <c r="F49" s="540">
        <v>244127014.73300463</v>
      </c>
      <c r="G49" s="540">
        <v>3472183.8481070604</v>
      </c>
      <c r="H49" s="540">
        <v>3268244.602894417</v>
      </c>
      <c r="I49" s="540">
        <v>3891901.7149261744</v>
      </c>
      <c r="J49" s="540">
        <v>1721195.8788447962</v>
      </c>
      <c r="K49" s="540">
        <v>305744269.21666116</v>
      </c>
      <c r="L49" s="540">
        <v>77838.034298523489</v>
      </c>
      <c r="M49" s="540">
        <v>6429362.0654952684</v>
      </c>
      <c r="N49" s="541">
        <v>312251469.31645495</v>
      </c>
      <c r="O49" s="3371"/>
      <c r="R49" s="3370"/>
    </row>
    <row r="50" spans="1:18" x14ac:dyDescent="0.3">
      <c r="A50" s="535"/>
      <c r="B50" s="2174">
        <v>46</v>
      </c>
      <c r="C50" s="3155" t="s">
        <v>860</v>
      </c>
      <c r="D50" s="539" t="s">
        <v>1056</v>
      </c>
      <c r="E50" s="540">
        <v>2364845750.1327887</v>
      </c>
      <c r="F50" s="540">
        <v>0</v>
      </c>
      <c r="G50" s="540">
        <v>0</v>
      </c>
      <c r="H50" s="540">
        <v>0</v>
      </c>
      <c r="I50" s="540">
        <v>0</v>
      </c>
      <c r="J50" s="540">
        <v>0</v>
      </c>
      <c r="K50" s="540">
        <v>2364845750.1327887</v>
      </c>
      <c r="L50" s="540">
        <v>0</v>
      </c>
      <c r="M50" s="540">
        <v>49729303.498006195</v>
      </c>
      <c r="N50" s="541">
        <v>2414575053.630795</v>
      </c>
    </row>
    <row r="51" spans="1:18" x14ac:dyDescent="0.3">
      <c r="A51" s="535"/>
      <c r="B51" s="2174">
        <v>47</v>
      </c>
      <c r="C51" s="3155" t="s">
        <v>861</v>
      </c>
      <c r="D51" s="539" t="s">
        <v>1057</v>
      </c>
      <c r="E51" s="540">
        <v>169381885.67421287</v>
      </c>
      <c r="F51" s="540">
        <v>9933389.2172189206</v>
      </c>
      <c r="G51" s="540">
        <v>14915756.571267698</v>
      </c>
      <c r="H51" s="540">
        <v>25161520.082631268</v>
      </c>
      <c r="I51" s="540">
        <v>26290747.90750511</v>
      </c>
      <c r="J51" s="540">
        <v>12798325.649220983</v>
      </c>
      <c r="K51" s="540">
        <v>258481625.10205683</v>
      </c>
      <c r="L51" s="540">
        <v>525814.95815010217</v>
      </c>
      <c r="M51" s="540">
        <v>5435496.6630006488</v>
      </c>
      <c r="N51" s="541">
        <v>264442936.72320756</v>
      </c>
    </row>
    <row r="52" spans="1:18" x14ac:dyDescent="0.3">
      <c r="A52" s="535"/>
      <c r="B52" s="2174">
        <v>49</v>
      </c>
      <c r="C52" s="3155" t="s">
        <v>1703</v>
      </c>
      <c r="D52" s="539" t="s">
        <v>1697</v>
      </c>
      <c r="E52" s="540">
        <v>639443808.23667204</v>
      </c>
      <c r="F52" s="540">
        <v>59409449.179442957</v>
      </c>
      <c r="G52" s="540">
        <v>82255081.866644993</v>
      </c>
      <c r="H52" s="540">
        <v>25161520.082631268</v>
      </c>
      <c r="I52" s="540">
        <v>26290747.90750511</v>
      </c>
      <c r="J52" s="540">
        <v>12798325.649220983</v>
      </c>
      <c r="K52" s="540">
        <v>845358932.92211735</v>
      </c>
      <c r="L52" s="540">
        <v>525814.95815010217</v>
      </c>
      <c r="M52" s="540">
        <v>17776682.025740616</v>
      </c>
      <c r="N52" s="541">
        <v>863661429.90600812</v>
      </c>
    </row>
    <row r="53" spans="1:18" x14ac:dyDescent="0.3">
      <c r="A53" s="535"/>
      <c r="B53" s="2174">
        <v>50</v>
      </c>
      <c r="C53" s="3155" t="s">
        <v>1704</v>
      </c>
      <c r="D53" s="539" t="s">
        <v>1698</v>
      </c>
      <c r="E53" s="540">
        <v>638534031.05769014</v>
      </c>
      <c r="F53" s="540">
        <v>59409449.179442957</v>
      </c>
      <c r="G53" s="540">
        <v>82255081.866644993</v>
      </c>
      <c r="H53" s="540">
        <v>25161520.082631268</v>
      </c>
      <c r="I53" s="540">
        <v>26290747.90750511</v>
      </c>
      <c r="J53" s="540">
        <v>12798325.649220983</v>
      </c>
      <c r="K53" s="540">
        <v>844449155.74313545</v>
      </c>
      <c r="L53" s="540">
        <v>525814.95815010217</v>
      </c>
      <c r="M53" s="540">
        <v>17757550.720687587</v>
      </c>
      <c r="N53" s="541">
        <v>862732521.42197323</v>
      </c>
    </row>
    <row r="54" spans="1:18" x14ac:dyDescent="0.3">
      <c r="A54" s="535"/>
      <c r="B54" s="2174">
        <v>51</v>
      </c>
      <c r="C54" s="3155" t="s">
        <v>1705</v>
      </c>
      <c r="D54" s="539" t="s">
        <v>2066</v>
      </c>
      <c r="E54" s="540">
        <v>358350911.07610434</v>
      </c>
      <c r="F54" s="540">
        <v>16746283.49152958</v>
      </c>
      <c r="G54" s="540">
        <v>27055640.463217147</v>
      </c>
      <c r="H54" s="540">
        <v>25161520.082631268</v>
      </c>
      <c r="I54" s="540">
        <v>26290747.90750511</v>
      </c>
      <c r="J54" s="540">
        <v>12798325.649220983</v>
      </c>
      <c r="K54" s="540">
        <v>466403428.67020845</v>
      </c>
      <c r="L54" s="540">
        <v>525814.95815010217</v>
      </c>
      <c r="M54" s="540">
        <v>9807793.0264792591</v>
      </c>
      <c r="N54" s="541">
        <v>476737036.65483779</v>
      </c>
    </row>
    <row r="55" spans="1:18" x14ac:dyDescent="0.3">
      <c r="A55" s="535"/>
      <c r="B55" s="2174">
        <v>52</v>
      </c>
      <c r="C55" s="3155" t="s">
        <v>1719</v>
      </c>
      <c r="D55" s="539" t="s">
        <v>2067</v>
      </c>
      <c r="E55" s="540">
        <v>249856570.84527045</v>
      </c>
      <c r="F55" s="540">
        <v>10117388.330384001</v>
      </c>
      <c r="G55" s="540">
        <v>21466993.701605529</v>
      </c>
      <c r="H55" s="540">
        <v>25161520.082631268</v>
      </c>
      <c r="I55" s="540">
        <v>26290747.90750511</v>
      </c>
      <c r="J55" s="540">
        <v>12798325.649220983</v>
      </c>
      <c r="K55" s="540">
        <v>345691546.51661736</v>
      </c>
      <c r="L55" s="540">
        <v>525814.95815010217</v>
      </c>
      <c r="M55" s="540">
        <v>7269395.8294974193</v>
      </c>
      <c r="N55" s="541">
        <v>353486757.30426484</v>
      </c>
    </row>
    <row r="56" spans="1:18" x14ac:dyDescent="0.3">
      <c r="A56" s="535"/>
      <c r="B56" s="2174">
        <v>53</v>
      </c>
      <c r="C56" s="3155" t="s">
        <v>1720</v>
      </c>
      <c r="D56" s="539" t="s">
        <v>2068</v>
      </c>
      <c r="E56" s="540">
        <v>384450616.11375546</v>
      </c>
      <c r="F56" s="540">
        <v>21699809.948081695</v>
      </c>
      <c r="G56" s="540">
        <v>33902945.36876189</v>
      </c>
      <c r="H56" s="540">
        <v>25161520.082631268</v>
      </c>
      <c r="I56" s="540">
        <v>26290747.90750511</v>
      </c>
      <c r="J56" s="540">
        <v>12798325.649220983</v>
      </c>
      <c r="K56" s="540">
        <v>504303965.06995642</v>
      </c>
      <c r="L56" s="540">
        <v>525814.95815010217</v>
      </c>
      <c r="M56" s="540">
        <v>10604786.774276327</v>
      </c>
      <c r="N56" s="541">
        <v>515434566.80238283</v>
      </c>
    </row>
    <row r="57" spans="1:18" x14ac:dyDescent="0.3">
      <c r="A57" s="535"/>
      <c r="B57" s="2174">
        <v>54</v>
      </c>
      <c r="C57" s="3155" t="s">
        <v>1721</v>
      </c>
      <c r="D57" s="539" t="s">
        <v>2069</v>
      </c>
      <c r="E57" s="540">
        <v>249521707.06360206</v>
      </c>
      <c r="F57" s="540">
        <v>10117388.330384001</v>
      </c>
      <c r="G57" s="540">
        <v>21466993.701605529</v>
      </c>
      <c r="H57" s="540">
        <v>25161520.082631268</v>
      </c>
      <c r="I57" s="540">
        <v>26290747.90750511</v>
      </c>
      <c r="J57" s="540">
        <v>12798325.649220983</v>
      </c>
      <c r="K57" s="540">
        <v>345356682.73494893</v>
      </c>
      <c r="L57" s="540">
        <v>525814.95815010217</v>
      </c>
      <c r="M57" s="540">
        <v>7262354.1259832922</v>
      </c>
      <c r="N57" s="541">
        <v>353144851.81908232</v>
      </c>
    </row>
    <row r="58" spans="1:18" x14ac:dyDescent="0.3">
      <c r="A58" s="535"/>
      <c r="B58" s="2174">
        <v>55</v>
      </c>
      <c r="C58" s="3155" t="s">
        <v>1722</v>
      </c>
      <c r="D58" s="539" t="s">
        <v>2070</v>
      </c>
      <c r="E58" s="540">
        <v>498119480.40229821</v>
      </c>
      <c r="F58" s="540">
        <v>20234776.660768002</v>
      </c>
      <c r="G58" s="540">
        <v>37172878.086169064</v>
      </c>
      <c r="H58" s="540">
        <v>25161520.082631268</v>
      </c>
      <c r="I58" s="540">
        <v>26290747.90750511</v>
      </c>
      <c r="J58" s="540">
        <v>12798325.649220983</v>
      </c>
      <c r="K58" s="540">
        <v>619777728.78859258</v>
      </c>
      <c r="L58" s="540">
        <v>525814.95815010217</v>
      </c>
      <c r="M58" s="540">
        <v>13033033.877369063</v>
      </c>
      <c r="N58" s="541">
        <v>633336577.62411177</v>
      </c>
    </row>
    <row r="59" spans="1:18" x14ac:dyDescent="0.3">
      <c r="A59" s="535"/>
      <c r="B59" s="2174">
        <v>56</v>
      </c>
      <c r="C59" s="3155" t="s">
        <v>2079</v>
      </c>
      <c r="D59" s="539" t="s">
        <v>1036</v>
      </c>
      <c r="E59" s="540">
        <v>951294432.69857264</v>
      </c>
      <c r="F59" s="540">
        <v>58600820.774873242</v>
      </c>
      <c r="G59" s="540">
        <v>34473276.799200438</v>
      </c>
      <c r="H59" s="540">
        <v>25161520.082631268</v>
      </c>
      <c r="I59" s="540">
        <v>26290747.90750511</v>
      </c>
      <c r="J59" s="540">
        <v>12798325.649220983</v>
      </c>
      <c r="K59" s="540">
        <v>1108619123.9120035</v>
      </c>
      <c r="L59" s="540">
        <v>525814.95815010217</v>
      </c>
      <c r="M59" s="540">
        <v>23312665.053785473</v>
      </c>
      <c r="N59" s="541">
        <v>1132457603.9239392</v>
      </c>
    </row>
    <row r="60" spans="1:18" x14ac:dyDescent="0.3">
      <c r="A60" s="535"/>
      <c r="B60" s="2174">
        <v>57</v>
      </c>
      <c r="C60" s="3155" t="s">
        <v>2080</v>
      </c>
      <c r="D60" s="539" t="s">
        <v>1699</v>
      </c>
      <c r="E60" s="540">
        <v>38735652.237131156</v>
      </c>
      <c r="F60" s="540">
        <v>0</v>
      </c>
      <c r="G60" s="540">
        <v>13694609.811089477</v>
      </c>
      <c r="H60" s="540">
        <v>9674988.9445759952</v>
      </c>
      <c r="I60" s="540">
        <v>14905506.165390037</v>
      </c>
      <c r="J60" s="540">
        <v>9249880.4183830842</v>
      </c>
      <c r="K60" s="540">
        <v>86260637.576569766</v>
      </c>
      <c r="L60" s="540">
        <v>298110.12330780074</v>
      </c>
      <c r="M60" s="540">
        <v>1813937.0932484223</v>
      </c>
      <c r="N60" s="541">
        <v>88372684.793125987</v>
      </c>
      <c r="O60" s="3371"/>
      <c r="P60" s="3370"/>
    </row>
    <row r="61" spans="1:18" x14ac:dyDescent="0.3">
      <c r="B61" s="2174">
        <v>58</v>
      </c>
      <c r="C61" s="3155" t="s">
        <v>2178</v>
      </c>
      <c r="D61" s="539" t="s">
        <v>1700</v>
      </c>
      <c r="E61" s="540">
        <v>68954782.216226131</v>
      </c>
      <c r="F61" s="540">
        <v>0</v>
      </c>
      <c r="G61" s="540">
        <v>20541914.716634214</v>
      </c>
      <c r="H61" s="540">
        <v>9674988.9445759952</v>
      </c>
      <c r="I61" s="540">
        <v>14905506.165390037</v>
      </c>
      <c r="J61" s="540">
        <v>9249880.4183830842</v>
      </c>
      <c r="K61" s="540">
        <v>123327072.46120948</v>
      </c>
      <c r="L61" s="540">
        <v>298110.12330780074</v>
      </c>
      <c r="M61" s="540">
        <v>2593390.8863187861</v>
      </c>
      <c r="N61" s="541">
        <v>126218573.47083606</v>
      </c>
      <c r="O61" s="3371"/>
      <c r="P61" s="3370"/>
      <c r="Q61" s="3370"/>
    </row>
    <row r="62" spans="1:18" x14ac:dyDescent="0.3">
      <c r="B62" s="2174">
        <v>59</v>
      </c>
      <c r="C62" s="3155" t="s">
        <v>2179</v>
      </c>
      <c r="D62" s="539" t="s">
        <v>1701</v>
      </c>
      <c r="E62" s="540">
        <v>111344703.68999946</v>
      </c>
      <c r="F62" s="540">
        <v>0</v>
      </c>
      <c r="G62" s="540">
        <v>34236524.527723692</v>
      </c>
      <c r="H62" s="540">
        <v>9674988.9445759952</v>
      </c>
      <c r="I62" s="540">
        <v>14905506.165390037</v>
      </c>
      <c r="J62" s="540">
        <v>9249880.4183830842</v>
      </c>
      <c r="K62" s="540">
        <v>179411603.74607229</v>
      </c>
      <c r="L62" s="540">
        <v>298110.12330780074</v>
      </c>
      <c r="M62" s="540">
        <v>3772767.8827473093</v>
      </c>
      <c r="N62" s="541">
        <v>183482481.75212741</v>
      </c>
      <c r="O62" s="3371"/>
      <c r="Q62" s="3370"/>
      <c r="R62" s="3370"/>
    </row>
    <row r="63" spans="1:18" x14ac:dyDescent="0.3">
      <c r="B63" s="2174">
        <v>60</v>
      </c>
      <c r="C63" s="3155" t="s">
        <v>2180</v>
      </c>
      <c r="D63" s="539" t="s">
        <v>1702</v>
      </c>
      <c r="E63" s="540">
        <v>141563833.66909444</v>
      </c>
      <c r="F63" s="540">
        <v>0</v>
      </c>
      <c r="G63" s="540">
        <v>41083829.433268428</v>
      </c>
      <c r="H63" s="540">
        <v>9674988.9445759952</v>
      </c>
      <c r="I63" s="540">
        <v>14905506.165390037</v>
      </c>
      <c r="J63" s="540">
        <v>9249880.4183830842</v>
      </c>
      <c r="K63" s="540">
        <v>216478038.630712</v>
      </c>
      <c r="L63" s="540">
        <v>298110.12330780074</v>
      </c>
      <c r="M63" s="540">
        <v>4552221.6758176731</v>
      </c>
      <c r="N63" s="541">
        <v>221328370.42983747</v>
      </c>
      <c r="O63" s="3371"/>
      <c r="R63" s="3370"/>
    </row>
    <row r="64" spans="1:18" x14ac:dyDescent="0.3">
      <c r="B64" s="2174">
        <v>61</v>
      </c>
      <c r="C64" s="3155" t="s">
        <v>2181</v>
      </c>
      <c r="D64" s="539" t="s">
        <v>2911</v>
      </c>
      <c r="E64" s="540">
        <v>69513596.879758671</v>
      </c>
      <c r="F64" s="540">
        <v>150917738.64504233</v>
      </c>
      <c r="G64" s="540">
        <v>22393143.974841539</v>
      </c>
      <c r="H64" s="540">
        <v>10621794.959406855</v>
      </c>
      <c r="I64" s="540">
        <v>12648680.573510068</v>
      </c>
      <c r="J64" s="540">
        <v>5593886.6062455876</v>
      </c>
      <c r="K64" s="540">
        <v>271688841.63880509</v>
      </c>
      <c r="L64" s="540">
        <v>252973.61147020134</v>
      </c>
      <c r="M64" s="540">
        <v>5713225.4237381993</v>
      </c>
      <c r="N64" s="541">
        <v>277655040.6740135</v>
      </c>
    </row>
    <row r="65" spans="2:14" x14ac:dyDescent="0.3">
      <c r="B65" s="2174">
        <v>62</v>
      </c>
      <c r="C65" s="3155" t="s">
        <v>2182</v>
      </c>
      <c r="D65" s="539" t="s">
        <v>2912</v>
      </c>
      <c r="E65" s="540">
        <v>41120582.50041794</v>
      </c>
      <c r="F65" s="540">
        <v>123168391.910414</v>
      </c>
      <c r="G65" s="540">
        <v>8957257.589936614</v>
      </c>
      <c r="H65" s="540">
        <v>5664957.3116836576</v>
      </c>
      <c r="I65" s="540">
        <v>6745962.9725387022</v>
      </c>
      <c r="J65" s="540">
        <v>2983406.189997647</v>
      </c>
      <c r="K65" s="540">
        <v>188640558.47498855</v>
      </c>
      <c r="L65" s="540">
        <v>134919.25945077406</v>
      </c>
      <c r="M65" s="540">
        <v>3966839.5217359685</v>
      </c>
      <c r="N65" s="541">
        <v>192742317.25617528</v>
      </c>
    </row>
    <row r="66" spans="2:14" x14ac:dyDescent="0.3">
      <c r="B66" s="2174">
        <v>63</v>
      </c>
      <c r="C66" s="3155" t="s">
        <v>2183</v>
      </c>
      <c r="D66" s="539" t="s">
        <v>2913</v>
      </c>
      <c r="E66" s="540">
        <v>31130917.784222525</v>
      </c>
      <c r="F66" s="540">
        <v>94626868.153046191</v>
      </c>
      <c r="G66" s="540">
        <v>4478628.794968307</v>
      </c>
      <c r="H66" s="540">
        <v>3540598.3198022852</v>
      </c>
      <c r="I66" s="540">
        <v>4216226.8578366889</v>
      </c>
      <c r="J66" s="540">
        <v>1864628.8687485293</v>
      </c>
      <c r="K66" s="540">
        <v>139857868.7786245</v>
      </c>
      <c r="L66" s="540">
        <v>84324.537156733786</v>
      </c>
      <c r="M66" s="540">
        <v>2941009.7477545883</v>
      </c>
      <c r="N66" s="541">
        <v>142883203.06353581</v>
      </c>
    </row>
    <row r="67" spans="2:14" x14ac:dyDescent="0.3">
      <c r="B67" s="2174">
        <v>64</v>
      </c>
      <c r="C67" s="3155" t="s">
        <v>2184</v>
      </c>
      <c r="D67" s="539" t="s">
        <v>2914</v>
      </c>
      <c r="E67" s="540">
        <v>33193808.502362773</v>
      </c>
      <c r="F67" s="540">
        <v>85906805.856624871</v>
      </c>
      <c r="G67" s="540">
        <v>3445099.0730525441</v>
      </c>
      <c r="H67" s="540">
        <v>3268244.602894417</v>
      </c>
      <c r="I67" s="540">
        <v>3891901.7149261744</v>
      </c>
      <c r="J67" s="540">
        <v>1721195.8788447962</v>
      </c>
      <c r="K67" s="540">
        <v>131427055.62870556</v>
      </c>
      <c r="L67" s="540">
        <v>77838.034298523489</v>
      </c>
      <c r="M67" s="540">
        <v>2763721.877776701</v>
      </c>
      <c r="N67" s="541">
        <v>134268615.54078078</v>
      </c>
    </row>
    <row r="68" spans="2:14" x14ac:dyDescent="0.3">
      <c r="B68" s="2174">
        <v>65</v>
      </c>
      <c r="C68" s="3155" t="s">
        <v>2203</v>
      </c>
      <c r="D68" s="539" t="s">
        <v>2192</v>
      </c>
      <c r="E68" s="540">
        <v>604387073.9554292</v>
      </c>
      <c r="F68" s="540">
        <v>26573667.348538831</v>
      </c>
      <c r="G68" s="540">
        <v>26120426.907735445</v>
      </c>
      <c r="H68" s="540">
        <v>25161520.082631268</v>
      </c>
      <c r="I68" s="540">
        <v>26290747.90750511</v>
      </c>
      <c r="J68" s="540">
        <v>12798325.649220983</v>
      </c>
      <c r="K68" s="540">
        <v>721331761.85106087</v>
      </c>
      <c r="L68" s="540">
        <v>525814.95815010217</v>
      </c>
      <c r="M68" s="540">
        <v>15168569.07298445</v>
      </c>
      <c r="N68" s="541">
        <v>737026145.88219547</v>
      </c>
    </row>
    <row r="69" spans="2:14" x14ac:dyDescent="0.3">
      <c r="B69" s="2174">
        <v>66</v>
      </c>
      <c r="C69" s="3155" t="s">
        <v>2204</v>
      </c>
      <c r="D69" s="539" t="s">
        <v>2193</v>
      </c>
      <c r="E69" s="540">
        <v>590683564.31802118</v>
      </c>
      <c r="F69" s="540">
        <v>26573667.348538831</v>
      </c>
      <c r="G69" s="540">
        <v>26120426.907735445</v>
      </c>
      <c r="H69" s="540">
        <v>25161520.082631268</v>
      </c>
      <c r="I69" s="540">
        <v>26290747.90750511</v>
      </c>
      <c r="J69" s="540">
        <v>12798325.649220983</v>
      </c>
      <c r="K69" s="540">
        <v>707628252.21365285</v>
      </c>
      <c r="L69" s="540">
        <v>525814.95815010217</v>
      </c>
      <c r="M69" s="540">
        <v>14880403.982424844</v>
      </c>
      <c r="N69" s="541">
        <v>723034471.15422785</v>
      </c>
    </row>
    <row r="70" spans="2:14" x14ac:dyDescent="0.3">
      <c r="K70" s="524"/>
      <c r="L70" s="524"/>
      <c r="M70" s="524"/>
      <c r="N70" s="524"/>
    </row>
    <row r="194" spans="2:10" x14ac:dyDescent="0.3">
      <c r="J194" s="3372"/>
    </row>
    <row r="195" spans="2:10" x14ac:dyDescent="0.3">
      <c r="J195" s="3372"/>
    </row>
    <row r="196" spans="2:10" x14ac:dyDescent="0.3">
      <c r="J196" s="3372"/>
    </row>
    <row r="197" spans="2:10" x14ac:dyDescent="0.3">
      <c r="J197" s="3372"/>
    </row>
    <row r="198" spans="2:10" x14ac:dyDescent="0.3">
      <c r="J198" s="3372"/>
    </row>
    <row r="199" spans="2:10" x14ac:dyDescent="0.3">
      <c r="J199" s="3372"/>
    </row>
    <row r="200" spans="2:10" x14ac:dyDescent="0.3">
      <c r="J200" s="3372"/>
    </row>
    <row r="201" spans="2:10" x14ac:dyDescent="0.3">
      <c r="J201" s="3372"/>
    </row>
    <row r="207" spans="2:10" x14ac:dyDescent="0.3">
      <c r="B207" s="522">
        <v>2017</v>
      </c>
    </row>
    <row r="208" spans="2:10" x14ac:dyDescent="0.3">
      <c r="B208" s="522">
        <v>2017</v>
      </c>
    </row>
    <row r="209" spans="2:2" x14ac:dyDescent="0.3">
      <c r="B209" s="522">
        <v>2017</v>
      </c>
    </row>
    <row r="210" spans="2:2" x14ac:dyDescent="0.3">
      <c r="B210" s="522">
        <v>2017</v>
      </c>
    </row>
    <row r="211" spans="2:2" x14ac:dyDescent="0.3">
      <c r="B211" s="522">
        <v>2017</v>
      </c>
    </row>
    <row r="212" spans="2:2" x14ac:dyDescent="0.3">
      <c r="B212" s="522">
        <v>2017</v>
      </c>
    </row>
    <row r="213" spans="2:2" x14ac:dyDescent="0.3">
      <c r="B213" s="522">
        <v>2017</v>
      </c>
    </row>
    <row r="214" spans="2:2" x14ac:dyDescent="0.3">
      <c r="B214" s="522">
        <v>2017</v>
      </c>
    </row>
    <row r="215" spans="2:2" x14ac:dyDescent="0.3">
      <c r="B215" s="522">
        <v>2017</v>
      </c>
    </row>
    <row r="216" spans="2:2" x14ac:dyDescent="0.3">
      <c r="B216" s="522">
        <v>2017</v>
      </c>
    </row>
    <row r="217" spans="2:2" x14ac:dyDescent="0.3">
      <c r="B217" s="522">
        <v>2017</v>
      </c>
    </row>
    <row r="218" spans="2:2" x14ac:dyDescent="0.3">
      <c r="B218" s="522">
        <v>2017</v>
      </c>
    </row>
  </sheetData>
  <dataValidations disablePrompts="1" count="1">
    <dataValidation type="list" allowBlank="1" showInputMessage="1" showErrorMessage="1" sqref="D54:D56" xr:uid="{00000000-0002-0000-1300-000000000000}">
      <formula1>#REF!</formula1>
    </dataValidation>
  </dataValidations>
  <hyperlinks>
    <hyperlink ref="E10" location="'DDP SE 4'!A1" display="DPP" xr:uid="{00000000-0004-0000-1300-000000000000}"/>
    <hyperlink ref="F10" location="'ObCi SE 4'!A1" display="OBRA CIVIL" xr:uid="{00000000-0004-0000-1300-000001000000}"/>
    <hyperlink ref="G10" location="'Montaje SE 4'!A1" display="MONTAJE" xr:uid="{00000000-0004-0000-1300-000002000000}"/>
    <hyperlink ref="H10" location="'Ingenieria SE4'!A1" display="INGENIERIA" xr:uid="{00000000-0004-0000-1300-000003000000}"/>
    <hyperlink ref="I10" location="'Interv SE4'!A1" display="INTERVENTORIA" xr:uid="{00000000-0004-0000-1300-000004000000}"/>
    <hyperlink ref="J10" location="'ADMON SE4'!A1" display="ADMINISTRACIÓN EJECUCIÓN" xr:uid="{00000000-0004-0000-1300-000005000000}"/>
  </hyperlink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4"/>
  <dimension ref="B2:EH376"/>
  <sheetViews>
    <sheetView showGridLines="0" zoomScale="74" zoomScaleNormal="6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28515625" style="2067" customWidth="1"/>
    <col min="3" max="3" width="100.28515625" style="2067" bestFit="1" customWidth="1"/>
    <col min="4" max="4" width="17.85546875" style="2067" bestFit="1" customWidth="1"/>
    <col min="5" max="5" width="18.7109375" style="2067" customWidth="1"/>
    <col min="6" max="6" width="15.7109375" style="2067" customWidth="1"/>
    <col min="7" max="7" width="13.42578125" style="2067" customWidth="1"/>
    <col min="8" max="8" width="16" style="2732" customWidth="1"/>
    <col min="9" max="9" width="11.5703125" style="2732" customWidth="1"/>
    <col min="10" max="10" width="16.140625" style="2067" bestFit="1" customWidth="1"/>
    <col min="11" max="11" width="11.5703125" style="2067" customWidth="1"/>
    <col min="12" max="12" width="15.85546875" style="2067" customWidth="1"/>
    <col min="13" max="13" width="11.5703125" style="2067" customWidth="1"/>
    <col min="14" max="14" width="15.85546875" style="2067" customWidth="1"/>
    <col min="15" max="15" width="11.5703125" style="2067" customWidth="1"/>
    <col min="16" max="16" width="14.42578125" style="2067" customWidth="1"/>
    <col min="17" max="17" width="11.5703125" style="2067" customWidth="1"/>
    <col min="18" max="18" width="14.42578125" style="2067" customWidth="1"/>
    <col min="19" max="19" width="11.5703125" style="2067" customWidth="1"/>
    <col min="20" max="20" width="14.42578125" style="2067" customWidth="1"/>
    <col min="21" max="21" width="11.5703125" style="2067" customWidth="1"/>
    <col min="22" max="22" width="14.42578125" style="2067" customWidth="1"/>
    <col min="23" max="23" width="11.5703125" style="2067" customWidth="1"/>
    <col min="24" max="24" width="14.42578125" style="2067" customWidth="1"/>
    <col min="25" max="25" width="11.5703125" style="2067" customWidth="1"/>
    <col min="26" max="26" width="14.42578125" style="2067" customWidth="1"/>
    <col min="27" max="27" width="11.5703125" style="2067" customWidth="1"/>
    <col min="28" max="28" width="14.42578125" style="2067" customWidth="1"/>
    <col min="29" max="29" width="11.5703125" style="2067" customWidth="1"/>
    <col min="30" max="30" width="14.42578125" style="2067" customWidth="1"/>
    <col min="31" max="31" width="11.5703125" style="2067" customWidth="1"/>
    <col min="32" max="32" width="14.42578125" style="2067" customWidth="1"/>
    <col min="33" max="33" width="11.5703125" style="2067" customWidth="1"/>
    <col min="34" max="34" width="14.42578125" style="2067" customWidth="1"/>
    <col min="35" max="35" width="11.5703125" style="2067" customWidth="1"/>
    <col min="36" max="36" width="14.42578125" style="2067" customWidth="1"/>
    <col min="37" max="37" width="11.7109375" style="2067" customWidth="1"/>
    <col min="38" max="38" width="14.85546875" style="2067" customWidth="1"/>
    <col min="39" max="39" width="11.7109375" style="2067" customWidth="1"/>
    <col min="40" max="40" width="14.85546875" style="2067" customWidth="1"/>
    <col min="41" max="41" width="11.7109375" style="2067" customWidth="1"/>
    <col min="42" max="42" width="15.140625" style="2182" customWidth="1"/>
    <col min="43" max="43" width="13.5703125" style="2182" customWidth="1"/>
    <col min="44" max="44" width="14.7109375" style="2182" customWidth="1"/>
    <col min="45" max="50" width="13.5703125" style="2182" customWidth="1"/>
    <col min="51" max="51" width="11.7109375" style="2067" customWidth="1"/>
    <col min="52" max="52" width="17.7109375" style="2182" customWidth="1"/>
    <col min="53" max="53" width="11.7109375" style="2067" customWidth="1"/>
    <col min="54" max="54" width="18.140625" style="2182" customWidth="1"/>
    <col min="55" max="55" width="11.7109375" style="2067" customWidth="1"/>
    <col min="56" max="56" width="13.28515625" style="2182" customWidth="1"/>
    <col min="57" max="57" width="11.7109375" style="2067" customWidth="1"/>
    <col min="58" max="58" width="13.42578125" style="2182" customWidth="1"/>
    <col min="59" max="59" width="11.7109375" style="2067" customWidth="1"/>
    <col min="60" max="60" width="13.42578125" style="2182" customWidth="1"/>
    <col min="61" max="61" width="11.7109375" style="2067" customWidth="1"/>
    <col min="62" max="62" width="13.28515625" style="2182" customWidth="1"/>
    <col min="63" max="63" width="11.7109375" style="2067" customWidth="1"/>
    <col min="64" max="64" width="13.42578125" style="2182" customWidth="1"/>
    <col min="65" max="65" width="11.7109375" style="2067" customWidth="1"/>
    <col min="66" max="66" width="14" style="2182" customWidth="1"/>
    <col min="67" max="67" width="11.7109375" style="2067" customWidth="1"/>
    <col min="68" max="68" width="14" style="2182" customWidth="1"/>
    <col min="69" max="69" width="11.7109375" style="2067" customWidth="1"/>
    <col min="70" max="70" width="13.28515625" style="2182" customWidth="1"/>
    <col min="71" max="71" width="11.7109375" style="2067" customWidth="1"/>
    <col min="72" max="72" width="19" style="2182" customWidth="1"/>
    <col min="73" max="73" width="11.7109375" style="2067" customWidth="1"/>
    <col min="74" max="74" width="14" style="2182" customWidth="1"/>
    <col min="75" max="75" width="11.7109375" style="2067" bestFit="1" customWidth="1"/>
    <col min="76" max="76" width="17.85546875" style="2182" customWidth="1"/>
    <col min="77" max="77" width="11.7109375" style="2067" bestFit="1" customWidth="1"/>
    <col min="78" max="78" width="15.85546875" style="2182" customWidth="1"/>
    <col min="79" max="79" width="11.7109375" style="2067" bestFit="1" customWidth="1"/>
    <col min="80" max="80" width="15.7109375" style="2182" customWidth="1"/>
    <col min="81" max="81" width="11.7109375" style="2067" bestFit="1" customWidth="1"/>
    <col min="82" max="82" width="15.7109375" style="2182" customWidth="1"/>
    <col min="83" max="83" width="11.7109375" style="2067" bestFit="1" customWidth="1"/>
    <col min="84" max="84" width="17.7109375" style="2182" customWidth="1"/>
    <col min="85" max="85" width="11.7109375" style="2067" bestFit="1" customWidth="1"/>
    <col min="86" max="86" width="16.5703125" style="2182" customWidth="1"/>
    <col min="87" max="87" width="11.7109375" style="2067" bestFit="1" customWidth="1"/>
    <col min="88" max="88" width="16.140625" style="2182" bestFit="1" customWidth="1"/>
    <col min="89" max="89" width="11.7109375" style="2067" bestFit="1" customWidth="1"/>
    <col min="90" max="90" width="16.140625" style="2182" bestFit="1" customWidth="1"/>
    <col min="91" max="91" width="11.7109375" style="2067" bestFit="1" customWidth="1"/>
    <col min="92" max="92" width="16.140625" style="2182" bestFit="1" customWidth="1"/>
    <col min="93" max="93" width="11.7109375" style="2067" bestFit="1" customWidth="1"/>
    <col min="94" max="94" width="16.140625" style="2182" bestFit="1" customWidth="1"/>
    <col min="95" max="95" width="11.7109375" style="2067" bestFit="1" customWidth="1"/>
    <col min="96" max="96" width="16.140625" style="2182" bestFit="1" customWidth="1"/>
    <col min="97" max="97" width="11.7109375" style="2067" bestFit="1" customWidth="1"/>
    <col min="98" max="98" width="15.28515625" style="2182" customWidth="1"/>
    <col min="99" max="99" width="11.7109375" style="2067" bestFit="1" customWidth="1"/>
    <col min="100" max="100" width="16.140625" style="2182" bestFit="1" customWidth="1"/>
    <col min="101" max="101" width="11.7109375" style="2067" bestFit="1" customWidth="1"/>
    <col min="102" max="102" width="16.140625" style="2182" bestFit="1" customWidth="1"/>
    <col min="103" max="103" width="11.7109375" style="2067" bestFit="1" customWidth="1"/>
    <col min="104" max="104" width="16.140625" style="2182" bestFit="1" customWidth="1"/>
    <col min="105" max="105" width="11.7109375" style="2067" bestFit="1" customWidth="1"/>
    <col min="106" max="106" width="16.140625" style="2182" bestFit="1" customWidth="1"/>
    <col min="107" max="107" width="11.7109375" style="2067" bestFit="1" customWidth="1"/>
    <col min="108" max="108" width="15.85546875" style="2067" bestFit="1" customWidth="1"/>
    <col min="109" max="109" width="11.7109375" style="2067" bestFit="1" customWidth="1"/>
    <col min="110" max="110" width="16.140625" style="2067" bestFit="1" customWidth="1"/>
    <col min="111" max="111" width="12.85546875" style="2067" customWidth="1"/>
    <col min="112" max="112" width="15.85546875" style="2067" bestFit="1" customWidth="1"/>
    <col min="113" max="113" width="12.85546875" style="2067" customWidth="1"/>
    <col min="114" max="114" width="15.7109375" style="2067" bestFit="1" customWidth="1"/>
    <col min="115" max="115" width="12.85546875" style="2067" customWidth="1"/>
    <col min="116" max="116" width="15.85546875" style="2067" bestFit="1" customWidth="1"/>
    <col min="117" max="117" width="12.85546875" style="2067" customWidth="1"/>
    <col min="118" max="118" width="16.140625" style="2067" bestFit="1" customWidth="1"/>
    <col min="119" max="119" width="12.85546875" style="2067" customWidth="1"/>
    <col min="120" max="120" width="15.85546875" style="2067" bestFit="1" customWidth="1"/>
    <col min="121" max="121" width="12.85546875" style="2067" customWidth="1"/>
    <col min="122" max="122" width="15.85546875" style="2067" bestFit="1" customWidth="1"/>
    <col min="123" max="125" width="11.42578125" style="2067"/>
    <col min="126" max="133" width="11.5703125" style="2067" bestFit="1" customWidth="1"/>
    <col min="134" max="16384" width="11.42578125" style="2067"/>
  </cols>
  <sheetData>
    <row r="2" spans="2:106" ht="18.75" x14ac:dyDescent="0.3">
      <c r="B2" s="1021" t="s">
        <v>2804</v>
      </c>
    </row>
    <row r="3" spans="2:106" ht="18.75" x14ac:dyDescent="0.3">
      <c r="B3" s="1021" t="s">
        <v>2831</v>
      </c>
    </row>
    <row r="4" spans="2:106" ht="18.75" x14ac:dyDescent="0.3">
      <c r="B4" s="1021" t="s">
        <v>2839</v>
      </c>
    </row>
    <row r="5" spans="2:106" x14ac:dyDescent="0.3">
      <c r="B5" s="3297" t="s">
        <v>3368</v>
      </c>
      <c r="C5" s="597" t="s">
        <v>3366</v>
      </c>
    </row>
    <row r="9" spans="2:106" s="597" customFormat="1" ht="25.5" x14ac:dyDescent="0.2">
      <c r="B9" s="1928" t="s">
        <v>775</v>
      </c>
      <c r="C9" s="1928" t="s">
        <v>884</v>
      </c>
      <c r="D9" s="534" t="s">
        <v>3369</v>
      </c>
      <c r="H9" s="2747"/>
      <c r="I9" s="2747"/>
      <c r="AP9" s="2844"/>
      <c r="AQ9" s="2844"/>
      <c r="AR9" s="2844"/>
      <c r="AS9" s="2844"/>
      <c r="AT9" s="2844"/>
      <c r="AU9" s="2844"/>
      <c r="AV9" s="2844"/>
      <c r="AW9" s="2844"/>
      <c r="AX9" s="2844"/>
      <c r="AZ9" s="2844"/>
      <c r="BB9" s="2844"/>
      <c r="BD9" s="2844"/>
      <c r="BF9" s="2844"/>
      <c r="BH9" s="2844"/>
      <c r="BJ9" s="2844"/>
      <c r="BL9" s="2844"/>
      <c r="BN9" s="2844"/>
      <c r="BP9" s="2844"/>
      <c r="BR9" s="2844"/>
      <c r="BT9" s="2844"/>
      <c r="BV9" s="2844"/>
      <c r="BX9" s="2844"/>
      <c r="BZ9" s="2844"/>
      <c r="CB9" s="2844"/>
      <c r="CD9" s="2844"/>
      <c r="CF9" s="2844"/>
      <c r="CH9" s="2844"/>
      <c r="CJ9" s="2844"/>
      <c r="CL9" s="2844"/>
      <c r="CN9" s="2844"/>
      <c r="CP9" s="2844"/>
      <c r="CR9" s="2844"/>
      <c r="CT9" s="2844"/>
      <c r="CV9" s="2844"/>
      <c r="CX9" s="2844"/>
      <c r="CZ9" s="2844"/>
      <c r="DB9" s="2844"/>
    </row>
    <row r="10" spans="2:106" x14ac:dyDescent="0.3">
      <c r="B10" s="538" t="s">
        <v>778</v>
      </c>
      <c r="C10" s="2173" t="s">
        <v>2858</v>
      </c>
      <c r="D10" s="540">
        <v>410440642.11014998</v>
      </c>
    </row>
    <row r="11" spans="2:106" x14ac:dyDescent="0.3">
      <c r="B11" s="538" t="s">
        <v>781</v>
      </c>
      <c r="C11" s="2173" t="s">
        <v>1024</v>
      </c>
      <c r="D11" s="540">
        <v>387056118.39506191</v>
      </c>
    </row>
    <row r="12" spans="2:106" x14ac:dyDescent="0.3">
      <c r="B12" s="538" t="s">
        <v>784</v>
      </c>
      <c r="C12" s="2173" t="s">
        <v>2860</v>
      </c>
      <c r="D12" s="540">
        <v>494085975.70626849</v>
      </c>
    </row>
    <row r="13" spans="2:106" x14ac:dyDescent="0.3">
      <c r="B13" s="538" t="s">
        <v>786</v>
      </c>
      <c r="C13" s="2173" t="s">
        <v>1026</v>
      </c>
      <c r="D13" s="540">
        <v>493726906.25135422</v>
      </c>
    </row>
    <row r="14" spans="2:106" x14ac:dyDescent="0.3">
      <c r="B14" s="538" t="s">
        <v>787</v>
      </c>
      <c r="C14" s="2173" t="s">
        <v>2861</v>
      </c>
      <c r="D14" s="540">
        <v>648505462.03873527</v>
      </c>
    </row>
    <row r="15" spans="2:106" x14ac:dyDescent="0.3">
      <c r="B15" s="538" t="s">
        <v>788</v>
      </c>
      <c r="C15" s="2173" t="s">
        <v>1028</v>
      </c>
      <c r="D15" s="540">
        <v>645602023.41535914</v>
      </c>
    </row>
    <row r="16" spans="2:106" x14ac:dyDescent="0.3">
      <c r="B16" s="538" t="s">
        <v>790</v>
      </c>
      <c r="C16" s="2173" t="s">
        <v>2862</v>
      </c>
      <c r="D16" s="540">
        <v>536651874.56466532</v>
      </c>
    </row>
    <row r="17" spans="2:4" x14ac:dyDescent="0.3">
      <c r="B17" s="538" t="s">
        <v>791</v>
      </c>
      <c r="C17" s="2173" t="s">
        <v>1030</v>
      </c>
      <c r="D17" s="540">
        <v>510056009.83142143</v>
      </c>
    </row>
    <row r="18" spans="2:4" x14ac:dyDescent="0.3">
      <c r="B18" s="538" t="s">
        <v>792</v>
      </c>
      <c r="C18" s="2173" t="s">
        <v>2863</v>
      </c>
      <c r="D18" s="540">
        <v>497808576.01149899</v>
      </c>
    </row>
    <row r="19" spans="2:4" x14ac:dyDescent="0.3">
      <c r="B19" s="538" t="s">
        <v>794</v>
      </c>
      <c r="C19" s="2173" t="s">
        <v>1883</v>
      </c>
      <c r="D19" s="540">
        <v>497668539.71491754</v>
      </c>
    </row>
    <row r="20" spans="2:4" x14ac:dyDescent="0.3">
      <c r="B20" s="538" t="s">
        <v>795</v>
      </c>
      <c r="C20" s="2173" t="s">
        <v>2864</v>
      </c>
      <c r="D20" s="540">
        <v>485715714.80259669</v>
      </c>
    </row>
    <row r="21" spans="2:4" x14ac:dyDescent="0.3">
      <c r="B21" s="538" t="s">
        <v>796</v>
      </c>
      <c r="C21" s="2173" t="s">
        <v>1031</v>
      </c>
      <c r="D21" s="540">
        <v>560603874.69754636</v>
      </c>
    </row>
    <row r="22" spans="2:4" x14ac:dyDescent="0.3">
      <c r="B22" s="538" t="s">
        <v>797</v>
      </c>
      <c r="C22" s="2173" t="s">
        <v>2865</v>
      </c>
      <c r="D22" s="540">
        <v>1220180853.5209022</v>
      </c>
    </row>
    <row r="23" spans="2:4" x14ac:dyDescent="0.3">
      <c r="B23" s="538" t="s">
        <v>799</v>
      </c>
      <c r="C23" s="2173" t="s">
        <v>1033</v>
      </c>
      <c r="D23" s="540">
        <v>1197155399.2607284</v>
      </c>
    </row>
    <row r="24" spans="2:4" x14ac:dyDescent="0.3">
      <c r="B24" s="538" t="s">
        <v>800</v>
      </c>
      <c r="C24" s="2173" t="s">
        <v>2859</v>
      </c>
      <c r="D24" s="540">
        <v>1220180853.5209022</v>
      </c>
    </row>
    <row r="25" spans="2:4" x14ac:dyDescent="0.3">
      <c r="B25" s="538" t="s">
        <v>801</v>
      </c>
      <c r="C25" s="2173" t="s">
        <v>1035</v>
      </c>
      <c r="D25" s="540">
        <v>1197155399.2607284</v>
      </c>
    </row>
    <row r="26" spans="2:4" x14ac:dyDescent="0.3">
      <c r="B26" s="538" t="s">
        <v>809</v>
      </c>
      <c r="C26" s="2173" t="s">
        <v>1037</v>
      </c>
      <c r="D26" s="540">
        <v>49500799.543504827</v>
      </c>
    </row>
    <row r="27" spans="2:4" x14ac:dyDescent="0.3">
      <c r="B27" s="538" t="s">
        <v>811</v>
      </c>
      <c r="C27" s="2173" t="s">
        <v>1038</v>
      </c>
      <c r="D27" s="540">
        <v>78794608.74774237</v>
      </c>
    </row>
    <row r="28" spans="2:4" x14ac:dyDescent="0.3">
      <c r="B28" s="538" t="s">
        <v>813</v>
      </c>
      <c r="C28" s="2173" t="s">
        <v>1039</v>
      </c>
      <c r="D28" s="540">
        <v>108088417.95197988</v>
      </c>
    </row>
    <row r="29" spans="2:4" x14ac:dyDescent="0.3">
      <c r="B29" s="538" t="s">
        <v>815</v>
      </c>
      <c r="C29" s="2173" t="s">
        <v>1040</v>
      </c>
      <c r="D29" s="540">
        <v>135421719.00407699</v>
      </c>
    </row>
    <row r="30" spans="2:4" x14ac:dyDescent="0.3">
      <c r="B30" s="538" t="s">
        <v>817</v>
      </c>
      <c r="C30" s="2173" t="s">
        <v>1041</v>
      </c>
      <c r="D30" s="540">
        <v>70613624.068049431</v>
      </c>
    </row>
    <row r="31" spans="2:4" x14ac:dyDescent="0.3">
      <c r="B31" s="538" t="s">
        <v>819</v>
      </c>
      <c r="C31" s="2173" t="s">
        <v>1042</v>
      </c>
      <c r="D31" s="540">
        <v>116771739.96260354</v>
      </c>
    </row>
    <row r="32" spans="2:4" x14ac:dyDescent="0.3">
      <c r="B32" s="538" t="s">
        <v>821</v>
      </c>
      <c r="C32" s="2173" t="s">
        <v>1043</v>
      </c>
      <c r="D32" s="540">
        <v>191039633.26729518</v>
      </c>
    </row>
    <row r="33" spans="2:8" x14ac:dyDescent="0.3">
      <c r="B33" s="538" t="s">
        <v>823</v>
      </c>
      <c r="C33" s="2173" t="s">
        <v>1044</v>
      </c>
      <c r="D33" s="540">
        <v>237197749.16184923</v>
      </c>
    </row>
    <row r="34" spans="2:8" x14ac:dyDescent="0.3">
      <c r="B34" s="538" t="s">
        <v>825</v>
      </c>
      <c r="C34" s="2173" t="s">
        <v>1045</v>
      </c>
      <c r="D34" s="540">
        <v>70613624.068049431</v>
      </c>
    </row>
    <row r="35" spans="2:8" x14ac:dyDescent="0.3">
      <c r="B35" s="538" t="s">
        <v>827</v>
      </c>
      <c r="C35" s="2173" t="s">
        <v>1046</v>
      </c>
      <c r="D35" s="540">
        <v>116771739.96260354</v>
      </c>
    </row>
    <row r="36" spans="2:8" x14ac:dyDescent="0.3">
      <c r="B36" s="538" t="s">
        <v>829</v>
      </c>
      <c r="C36" s="2173" t="s">
        <v>1047</v>
      </c>
      <c r="D36" s="540">
        <v>191039633.26729518</v>
      </c>
    </row>
    <row r="37" spans="2:8" x14ac:dyDescent="0.3">
      <c r="B37" s="538" t="s">
        <v>831</v>
      </c>
      <c r="C37" s="2173" t="s">
        <v>1048</v>
      </c>
      <c r="D37" s="540">
        <v>237197749.16184923</v>
      </c>
    </row>
    <row r="38" spans="2:8" x14ac:dyDescent="0.3">
      <c r="B38" s="538" t="s">
        <v>833</v>
      </c>
      <c r="C38" s="2173" t="s">
        <v>1049</v>
      </c>
      <c r="D38" s="540">
        <v>68604216.229461133</v>
      </c>
    </row>
    <row r="39" spans="2:8" x14ac:dyDescent="0.3">
      <c r="B39" s="538" t="s">
        <v>835</v>
      </c>
      <c r="C39" s="2173" t="s">
        <v>1050</v>
      </c>
      <c r="D39" s="540">
        <v>112448401.84904009</v>
      </c>
    </row>
    <row r="40" spans="2:8" x14ac:dyDescent="0.3">
      <c r="B40" s="538" t="s">
        <v>837</v>
      </c>
      <c r="C40" s="2173" t="s">
        <v>1051</v>
      </c>
      <c r="D40" s="540">
        <v>184402364.87875658</v>
      </c>
    </row>
    <row r="41" spans="2:8" x14ac:dyDescent="0.3">
      <c r="B41" s="538" t="s">
        <v>839</v>
      </c>
      <c r="C41" s="2173" t="s">
        <v>1052</v>
      </c>
      <c r="D41" s="540">
        <v>228246550.49833548</v>
      </c>
    </row>
    <row r="42" spans="2:8" x14ac:dyDescent="0.3">
      <c r="B42" s="538" t="s">
        <v>841</v>
      </c>
      <c r="C42" s="2173" t="s">
        <v>1053</v>
      </c>
      <c r="D42" s="540">
        <v>157306810.28674501</v>
      </c>
    </row>
    <row r="43" spans="2:8" x14ac:dyDescent="0.3">
      <c r="B43" s="538" t="s">
        <v>843</v>
      </c>
      <c r="C43" s="2173" t="s">
        <v>1054</v>
      </c>
      <c r="D43" s="540">
        <v>263732748.01551783</v>
      </c>
    </row>
    <row r="44" spans="2:8" x14ac:dyDescent="0.3">
      <c r="B44" s="538" t="s">
        <v>845</v>
      </c>
      <c r="C44" s="2173" t="s">
        <v>1055</v>
      </c>
      <c r="D44" s="540">
        <v>325829849.82553107</v>
      </c>
    </row>
    <row r="45" spans="2:8" x14ac:dyDescent="0.3">
      <c r="B45" s="538" t="s">
        <v>851</v>
      </c>
      <c r="C45" s="2173" t="s">
        <v>2907</v>
      </c>
      <c r="D45" s="540">
        <v>90069064.846788958</v>
      </c>
      <c r="F45" s="2199"/>
      <c r="H45" s="2067"/>
    </row>
    <row r="46" spans="2:8" x14ac:dyDescent="0.3">
      <c r="B46" s="538" t="s">
        <v>854</v>
      </c>
      <c r="C46" s="2173" t="s">
        <v>2908</v>
      </c>
      <c r="D46" s="540">
        <v>56335284.979002453</v>
      </c>
      <c r="F46" s="2199"/>
      <c r="G46" s="2199"/>
      <c r="H46" s="2067"/>
    </row>
    <row r="47" spans="2:8" x14ac:dyDescent="0.3">
      <c r="B47" s="538" t="s">
        <v>855</v>
      </c>
      <c r="C47" s="2173" t="s">
        <v>2909</v>
      </c>
      <c r="D47" s="540">
        <v>46385012.788761698</v>
      </c>
      <c r="G47" s="2199"/>
      <c r="H47" s="2199"/>
    </row>
    <row r="48" spans="2:8" x14ac:dyDescent="0.3">
      <c r="B48" s="538" t="s">
        <v>856</v>
      </c>
      <c r="C48" s="2173" t="s">
        <v>2910</v>
      </c>
      <c r="D48" s="540">
        <v>49263728.438884057</v>
      </c>
      <c r="H48" s="2199"/>
    </row>
    <row r="49" spans="2:9" x14ac:dyDescent="0.3">
      <c r="B49" s="538" t="s">
        <v>860</v>
      </c>
      <c r="C49" s="2173" t="s">
        <v>1056</v>
      </c>
      <c r="D49" s="540">
        <v>2364845750.1327887</v>
      </c>
      <c r="H49" s="2067"/>
      <c r="I49" s="2067"/>
    </row>
    <row r="50" spans="2:9" x14ac:dyDescent="0.3">
      <c r="B50" s="538" t="s">
        <v>861</v>
      </c>
      <c r="C50" s="2173" t="s">
        <v>1057</v>
      </c>
      <c r="D50" s="540">
        <v>169381885.67421287</v>
      </c>
      <c r="H50" s="2067"/>
      <c r="I50" s="2067"/>
    </row>
    <row r="51" spans="2:9" x14ac:dyDescent="0.3">
      <c r="B51" s="538" t="s">
        <v>1703</v>
      </c>
      <c r="C51" s="2173" t="s">
        <v>2866</v>
      </c>
      <c r="D51" s="540">
        <v>639443808.23667204</v>
      </c>
      <c r="I51" s="2067"/>
    </row>
    <row r="52" spans="2:9" x14ac:dyDescent="0.3">
      <c r="B52" s="538" t="s">
        <v>1704</v>
      </c>
      <c r="C52" s="2173" t="s">
        <v>1698</v>
      </c>
      <c r="D52" s="540">
        <v>638534031.05769014</v>
      </c>
      <c r="H52" s="2067"/>
      <c r="I52" s="2067"/>
    </row>
    <row r="53" spans="2:9" x14ac:dyDescent="0.3">
      <c r="B53" s="538" t="s">
        <v>1705</v>
      </c>
      <c r="C53" s="2173" t="s">
        <v>2066</v>
      </c>
      <c r="D53" s="540">
        <v>358350911.07610434</v>
      </c>
      <c r="H53" s="2067"/>
      <c r="I53" s="2067"/>
    </row>
    <row r="54" spans="2:9" x14ac:dyDescent="0.3">
      <c r="B54" s="538" t="s">
        <v>1719</v>
      </c>
      <c r="C54" s="2173" t="s">
        <v>2067</v>
      </c>
      <c r="D54" s="540">
        <v>249856570.84527045</v>
      </c>
      <c r="H54" s="2067"/>
      <c r="I54" s="2067"/>
    </row>
    <row r="55" spans="2:9" x14ac:dyDescent="0.3">
      <c r="B55" s="538" t="s">
        <v>1720</v>
      </c>
      <c r="C55" s="2173" t="s">
        <v>2068</v>
      </c>
      <c r="D55" s="540">
        <v>384450616.11375546</v>
      </c>
      <c r="H55" s="2067"/>
      <c r="I55" s="2067"/>
    </row>
    <row r="56" spans="2:9" x14ac:dyDescent="0.3">
      <c r="B56" s="538" t="s">
        <v>1721</v>
      </c>
      <c r="C56" s="2173" t="s">
        <v>2069</v>
      </c>
      <c r="D56" s="540">
        <v>249521707.06360206</v>
      </c>
      <c r="H56" s="2067"/>
      <c r="I56" s="2067"/>
    </row>
    <row r="57" spans="2:9" x14ac:dyDescent="0.3">
      <c r="B57" s="538" t="s">
        <v>1722</v>
      </c>
      <c r="C57" s="2173" t="s">
        <v>2070</v>
      </c>
      <c r="D57" s="540">
        <v>498119480.40229821</v>
      </c>
      <c r="H57" s="2067"/>
      <c r="I57" s="2067"/>
    </row>
    <row r="58" spans="2:9" x14ac:dyDescent="0.3">
      <c r="B58" s="538" t="s">
        <v>2079</v>
      </c>
      <c r="C58" s="2173" t="s">
        <v>1036</v>
      </c>
      <c r="D58" s="540">
        <v>951294432.69857264</v>
      </c>
      <c r="H58" s="2067"/>
      <c r="I58" s="2067"/>
    </row>
    <row r="59" spans="2:9" x14ac:dyDescent="0.3">
      <c r="B59" s="538" t="s">
        <v>2080</v>
      </c>
      <c r="C59" s="2173" t="s">
        <v>1699</v>
      </c>
      <c r="D59" s="540">
        <v>38735652.237131156</v>
      </c>
      <c r="H59" s="2067"/>
      <c r="I59" s="2067"/>
    </row>
    <row r="60" spans="2:9" x14ac:dyDescent="0.3">
      <c r="B60" s="538" t="s">
        <v>2178</v>
      </c>
      <c r="C60" s="2173" t="s">
        <v>1700</v>
      </c>
      <c r="D60" s="540">
        <v>68954782.216226131</v>
      </c>
      <c r="H60" s="2067"/>
      <c r="I60" s="2067"/>
    </row>
    <row r="61" spans="2:9" x14ac:dyDescent="0.3">
      <c r="B61" s="538" t="s">
        <v>2179</v>
      </c>
      <c r="C61" s="2173" t="s">
        <v>1701</v>
      </c>
      <c r="D61" s="540">
        <v>111344703.68999946</v>
      </c>
      <c r="H61" s="2067"/>
      <c r="I61" s="2067"/>
    </row>
    <row r="62" spans="2:9" x14ac:dyDescent="0.3">
      <c r="B62" s="538" t="s">
        <v>2180</v>
      </c>
      <c r="C62" s="2173" t="s">
        <v>1702</v>
      </c>
      <c r="D62" s="540">
        <v>141563833.66909444</v>
      </c>
      <c r="H62" s="2067"/>
      <c r="I62" s="2067"/>
    </row>
    <row r="63" spans="2:9" x14ac:dyDescent="0.3">
      <c r="B63" s="538" t="s">
        <v>2181</v>
      </c>
      <c r="C63" s="2173" t="s">
        <v>2911</v>
      </c>
      <c r="D63" s="540">
        <v>69513596.879758671</v>
      </c>
      <c r="H63" s="2067"/>
      <c r="I63" s="2067"/>
    </row>
    <row r="64" spans="2:9" x14ac:dyDescent="0.3">
      <c r="B64" s="538" t="s">
        <v>2182</v>
      </c>
      <c r="C64" s="2173" t="s">
        <v>2912</v>
      </c>
      <c r="D64" s="540">
        <v>41120582.50041794</v>
      </c>
      <c r="H64" s="2067"/>
      <c r="I64" s="2067"/>
    </row>
    <row r="65" spans="2:122" x14ac:dyDescent="0.3">
      <c r="B65" s="538" t="s">
        <v>2183</v>
      </c>
      <c r="C65" s="2173" t="s">
        <v>2913</v>
      </c>
      <c r="D65" s="540">
        <v>31130917.784222525</v>
      </c>
      <c r="H65" s="2067"/>
      <c r="I65" s="2067"/>
    </row>
    <row r="66" spans="2:122" x14ac:dyDescent="0.3">
      <c r="B66" s="538" t="s">
        <v>2184</v>
      </c>
      <c r="C66" s="2173" t="s">
        <v>2914</v>
      </c>
      <c r="D66" s="540">
        <v>33193808.502362773</v>
      </c>
      <c r="H66" s="2067"/>
      <c r="I66" s="2067"/>
    </row>
    <row r="67" spans="2:122" x14ac:dyDescent="0.3">
      <c r="B67" s="538" t="s">
        <v>2203</v>
      </c>
      <c r="C67" s="2173" t="s">
        <v>2192</v>
      </c>
      <c r="D67" s="540">
        <v>604387073.9554292</v>
      </c>
      <c r="H67" s="2067"/>
      <c r="I67" s="2067"/>
    </row>
    <row r="68" spans="2:122" x14ac:dyDescent="0.3">
      <c r="B68" s="538" t="s">
        <v>2204</v>
      </c>
      <c r="C68" s="2173" t="s">
        <v>2193</v>
      </c>
      <c r="D68" s="540">
        <v>590683564.31802118</v>
      </c>
      <c r="H68" s="2067"/>
      <c r="I68" s="2067"/>
    </row>
    <row r="69" spans="2:122" x14ac:dyDescent="0.3">
      <c r="H69" s="2067"/>
      <c r="I69" s="2067"/>
    </row>
    <row r="70" spans="2:122" x14ac:dyDescent="0.3">
      <c r="H70" s="2067"/>
      <c r="I70" s="2067"/>
    </row>
    <row r="73" spans="2:122" x14ac:dyDescent="0.3">
      <c r="E73" s="3767"/>
      <c r="F73" s="3767"/>
      <c r="G73" s="3767"/>
      <c r="H73" s="3767"/>
      <c r="I73" s="3767"/>
      <c r="J73" s="3767"/>
      <c r="K73" s="3767"/>
      <c r="L73" s="3767"/>
      <c r="M73" s="3767"/>
      <c r="N73" s="3767"/>
      <c r="O73" s="3767"/>
      <c r="P73" s="3767"/>
      <c r="Q73" s="3767"/>
      <c r="R73" s="3767"/>
      <c r="S73" s="3767"/>
      <c r="T73" s="3767"/>
      <c r="U73" s="3767"/>
      <c r="V73" s="3767"/>
      <c r="W73" s="3767"/>
      <c r="X73" s="3767"/>
      <c r="Y73" s="3767"/>
      <c r="Z73" s="3767"/>
      <c r="AA73" s="3767"/>
      <c r="AB73" s="3767"/>
      <c r="AC73" s="3767"/>
      <c r="AD73" s="3767"/>
      <c r="AE73" s="3767"/>
      <c r="AF73" s="3767"/>
      <c r="AG73" s="3767"/>
      <c r="AH73" s="3767"/>
      <c r="AI73" s="3767"/>
      <c r="AJ73" s="3767"/>
      <c r="AK73" s="3767"/>
      <c r="AL73" s="3767"/>
      <c r="AM73" s="3767"/>
      <c r="AN73" s="3767"/>
      <c r="AO73" s="3767"/>
      <c r="AP73" s="3767"/>
      <c r="AQ73" s="3767"/>
      <c r="AR73" s="3767"/>
      <c r="AS73" s="3767"/>
      <c r="AT73" s="3767"/>
      <c r="AU73" s="3767"/>
      <c r="AV73" s="3767"/>
      <c r="AW73" s="3767"/>
      <c r="AX73" s="3767"/>
      <c r="AY73" s="3767"/>
      <c r="AZ73" s="3767"/>
      <c r="BA73" s="3767"/>
      <c r="BB73" s="3767"/>
      <c r="BC73" s="3767"/>
      <c r="BD73" s="3767"/>
      <c r="BE73" s="3767"/>
      <c r="BF73" s="3767"/>
      <c r="BG73" s="3767"/>
      <c r="BH73" s="3767"/>
      <c r="BI73" s="3767"/>
      <c r="BJ73" s="3767"/>
      <c r="BK73" s="3767"/>
      <c r="BL73" s="3767"/>
      <c r="BM73" s="3767"/>
      <c r="BN73" s="3767"/>
      <c r="BO73" s="3767"/>
      <c r="BP73" s="3767"/>
      <c r="BQ73" s="3767"/>
      <c r="BR73" s="3767"/>
      <c r="BS73" s="3767"/>
      <c r="BT73" s="3767"/>
      <c r="BU73" s="3767"/>
      <c r="BV73" s="3767"/>
      <c r="BW73" s="3767"/>
      <c r="BX73" s="3767"/>
      <c r="BY73" s="3767"/>
      <c r="BZ73" s="3767"/>
      <c r="CA73" s="3767"/>
      <c r="CB73" s="3767"/>
      <c r="CC73" s="3767"/>
      <c r="CD73" s="3767"/>
      <c r="CE73" s="3767"/>
      <c r="CF73" s="3767"/>
      <c r="CG73" s="3767"/>
      <c r="CH73" s="3767"/>
      <c r="CI73" s="3767"/>
      <c r="CJ73" s="3767"/>
      <c r="CK73" s="3767"/>
      <c r="CL73" s="3767"/>
      <c r="CM73" s="3767"/>
      <c r="CN73" s="3767"/>
      <c r="CO73" s="3767"/>
      <c r="CP73" s="3767"/>
      <c r="CQ73" s="3767"/>
      <c r="CR73" s="3767"/>
      <c r="CS73" s="3767"/>
      <c r="CT73" s="3767"/>
      <c r="CU73" s="3767"/>
      <c r="CV73" s="3767"/>
      <c r="CW73" s="3767"/>
      <c r="CX73" s="3767"/>
      <c r="CY73" s="3767"/>
      <c r="CZ73" s="3767"/>
      <c r="DA73" s="3767"/>
      <c r="DB73" s="3767"/>
      <c r="DC73" s="3767"/>
      <c r="DD73" s="3767"/>
      <c r="DE73" s="3767"/>
      <c r="DF73" s="3767"/>
      <c r="DG73" s="3767"/>
      <c r="DH73" s="3767"/>
      <c r="DI73" s="3767"/>
      <c r="DJ73" s="3767"/>
      <c r="DK73" s="3767"/>
      <c r="DL73" s="3767"/>
      <c r="DM73" s="3767"/>
      <c r="DN73" s="3767"/>
      <c r="DO73" s="3767"/>
      <c r="DP73" s="3767"/>
      <c r="DQ73" s="3767"/>
      <c r="DR73" s="3767"/>
    </row>
    <row r="74" spans="2:122" s="2600" customFormat="1" ht="27.6" customHeight="1" x14ac:dyDescent="0.25">
      <c r="C74" s="3785" t="s">
        <v>4247</v>
      </c>
      <c r="D74" s="3740" t="s">
        <v>3370</v>
      </c>
      <c r="E74" s="3742" t="s">
        <v>778</v>
      </c>
      <c r="F74" s="3743"/>
      <c r="G74" s="3742" t="s">
        <v>781</v>
      </c>
      <c r="H74" s="3743"/>
      <c r="I74" s="3742" t="s">
        <v>784</v>
      </c>
      <c r="J74" s="3743"/>
      <c r="K74" s="3742" t="s">
        <v>786</v>
      </c>
      <c r="L74" s="3743"/>
      <c r="M74" s="3742" t="s">
        <v>787</v>
      </c>
      <c r="N74" s="3743"/>
      <c r="O74" s="3742" t="s">
        <v>788</v>
      </c>
      <c r="P74" s="3743"/>
      <c r="Q74" s="3742" t="s">
        <v>790</v>
      </c>
      <c r="R74" s="3743"/>
      <c r="S74" s="3742" t="s">
        <v>791</v>
      </c>
      <c r="T74" s="3743"/>
      <c r="U74" s="3742" t="s">
        <v>792</v>
      </c>
      <c r="V74" s="3743"/>
      <c r="W74" s="3742" t="s">
        <v>794</v>
      </c>
      <c r="X74" s="3743"/>
      <c r="Y74" s="3742" t="s">
        <v>795</v>
      </c>
      <c r="Z74" s="3743"/>
      <c r="AA74" s="3742" t="s">
        <v>796</v>
      </c>
      <c r="AB74" s="3743"/>
      <c r="AC74" s="3742" t="s">
        <v>797</v>
      </c>
      <c r="AD74" s="3743"/>
      <c r="AE74" s="3742" t="s">
        <v>799</v>
      </c>
      <c r="AF74" s="3743"/>
      <c r="AG74" s="3742" t="s">
        <v>800</v>
      </c>
      <c r="AH74" s="3743"/>
      <c r="AI74" s="3742" t="s">
        <v>801</v>
      </c>
      <c r="AJ74" s="3743"/>
      <c r="AK74" s="3742" t="s">
        <v>809</v>
      </c>
      <c r="AL74" s="3743"/>
      <c r="AM74" s="3742" t="s">
        <v>811</v>
      </c>
      <c r="AN74" s="3743"/>
      <c r="AO74" s="3742" t="s">
        <v>813</v>
      </c>
      <c r="AP74" s="3743"/>
      <c r="AQ74" s="3742" t="s">
        <v>815</v>
      </c>
      <c r="AR74" s="3743"/>
      <c r="AS74" s="3742" t="s">
        <v>817</v>
      </c>
      <c r="AT74" s="3743"/>
      <c r="AU74" s="3742" t="s">
        <v>819</v>
      </c>
      <c r="AV74" s="3743"/>
      <c r="AW74" s="3742" t="s">
        <v>821</v>
      </c>
      <c r="AX74" s="3743"/>
      <c r="AY74" s="3742" t="s">
        <v>823</v>
      </c>
      <c r="AZ74" s="3743"/>
      <c r="BA74" s="3742" t="s">
        <v>825</v>
      </c>
      <c r="BB74" s="3743"/>
      <c r="BC74" s="3742" t="s">
        <v>827</v>
      </c>
      <c r="BD74" s="3743"/>
      <c r="BE74" s="3742" t="s">
        <v>829</v>
      </c>
      <c r="BF74" s="3743"/>
      <c r="BG74" s="3742" t="s">
        <v>831</v>
      </c>
      <c r="BH74" s="3743"/>
      <c r="BI74" s="3742" t="s">
        <v>833</v>
      </c>
      <c r="BJ74" s="3743"/>
      <c r="BK74" s="3742" t="s">
        <v>835</v>
      </c>
      <c r="BL74" s="3743"/>
      <c r="BM74" s="3742" t="s">
        <v>837</v>
      </c>
      <c r="BN74" s="3743"/>
      <c r="BO74" s="3742" t="s">
        <v>839</v>
      </c>
      <c r="BP74" s="3743"/>
      <c r="BQ74" s="3742" t="s">
        <v>841</v>
      </c>
      <c r="BR74" s="3743"/>
      <c r="BS74" s="3742" t="s">
        <v>843</v>
      </c>
      <c r="BT74" s="3743"/>
      <c r="BU74" s="3742" t="s">
        <v>845</v>
      </c>
      <c r="BV74" s="3743"/>
      <c r="BW74" s="3742" t="s">
        <v>851</v>
      </c>
      <c r="BX74" s="3743"/>
      <c r="BY74" s="3742" t="s">
        <v>854</v>
      </c>
      <c r="BZ74" s="3743"/>
      <c r="CA74" s="3742" t="s">
        <v>855</v>
      </c>
      <c r="CB74" s="3743"/>
      <c r="CC74" s="3742" t="s">
        <v>856</v>
      </c>
      <c r="CD74" s="3743"/>
      <c r="CE74" s="3742" t="s">
        <v>860</v>
      </c>
      <c r="CF74" s="3743"/>
      <c r="CG74" s="3742" t="s">
        <v>861</v>
      </c>
      <c r="CH74" s="3743"/>
      <c r="CI74" s="3742" t="s">
        <v>1703</v>
      </c>
      <c r="CJ74" s="3743"/>
      <c r="CK74" s="3742" t="s">
        <v>1704</v>
      </c>
      <c r="CL74" s="3743"/>
      <c r="CM74" s="3742" t="s">
        <v>1705</v>
      </c>
      <c r="CN74" s="3743"/>
      <c r="CO74" s="3742" t="s">
        <v>1719</v>
      </c>
      <c r="CP74" s="3743"/>
      <c r="CQ74" s="3742" t="s">
        <v>1720</v>
      </c>
      <c r="CR74" s="3743"/>
      <c r="CS74" s="3742" t="s">
        <v>1721</v>
      </c>
      <c r="CT74" s="3743"/>
      <c r="CU74" s="3742" t="s">
        <v>1722</v>
      </c>
      <c r="CV74" s="3743"/>
      <c r="CW74" s="3742" t="s">
        <v>2079</v>
      </c>
      <c r="CX74" s="3743"/>
      <c r="CY74" s="3742" t="s">
        <v>2080</v>
      </c>
      <c r="CZ74" s="3743"/>
      <c r="DA74" s="3742" t="s">
        <v>2178</v>
      </c>
      <c r="DB74" s="3743"/>
      <c r="DC74" s="3742" t="s">
        <v>2179</v>
      </c>
      <c r="DD74" s="3743"/>
      <c r="DE74" s="3742" t="s">
        <v>2180</v>
      </c>
      <c r="DF74" s="3743"/>
      <c r="DG74" s="3742" t="s">
        <v>2181</v>
      </c>
      <c r="DH74" s="3743"/>
      <c r="DI74" s="3742" t="s">
        <v>2182</v>
      </c>
      <c r="DJ74" s="3743"/>
      <c r="DK74" s="3742" t="s">
        <v>2183</v>
      </c>
      <c r="DL74" s="3743"/>
      <c r="DM74" s="3742" t="s">
        <v>2184</v>
      </c>
      <c r="DN74" s="3743"/>
      <c r="DO74" s="3742" t="s">
        <v>2203</v>
      </c>
      <c r="DP74" s="3743"/>
      <c r="DQ74" s="3742" t="s">
        <v>2204</v>
      </c>
      <c r="DR74" s="3743"/>
    </row>
    <row r="75" spans="2:122" s="2600" customFormat="1" ht="61.9" customHeight="1" x14ac:dyDescent="0.25">
      <c r="C75" s="3739"/>
      <c r="D75" s="3741"/>
      <c r="E75" s="3744" t="s">
        <v>2858</v>
      </c>
      <c r="F75" s="3745"/>
      <c r="G75" s="3744" t="s">
        <v>1024</v>
      </c>
      <c r="H75" s="3745"/>
      <c r="I75" s="3744" t="s">
        <v>2860</v>
      </c>
      <c r="J75" s="3745"/>
      <c r="K75" s="3744" t="s">
        <v>1026</v>
      </c>
      <c r="L75" s="3745"/>
      <c r="M75" s="3744" t="s">
        <v>2861</v>
      </c>
      <c r="N75" s="3745"/>
      <c r="O75" s="3744" t="s">
        <v>1028</v>
      </c>
      <c r="P75" s="3745"/>
      <c r="Q75" s="3744" t="s">
        <v>2862</v>
      </c>
      <c r="R75" s="3745"/>
      <c r="S75" s="3744" t="s">
        <v>1030</v>
      </c>
      <c r="T75" s="3745"/>
      <c r="U75" s="3744" t="s">
        <v>2863</v>
      </c>
      <c r="V75" s="3745"/>
      <c r="W75" s="3744" t="s">
        <v>1883</v>
      </c>
      <c r="X75" s="3745"/>
      <c r="Y75" s="3744" t="s">
        <v>2864</v>
      </c>
      <c r="Z75" s="3745"/>
      <c r="AA75" s="3744" t="s">
        <v>1031</v>
      </c>
      <c r="AB75" s="3745"/>
      <c r="AC75" s="3744" t="s">
        <v>2865</v>
      </c>
      <c r="AD75" s="3745"/>
      <c r="AE75" s="3744" t="s">
        <v>1033</v>
      </c>
      <c r="AF75" s="3745"/>
      <c r="AG75" s="3744" t="s">
        <v>2859</v>
      </c>
      <c r="AH75" s="3745"/>
      <c r="AI75" s="3744" t="s">
        <v>1035</v>
      </c>
      <c r="AJ75" s="3745"/>
      <c r="AK75" s="3744" t="s">
        <v>1037</v>
      </c>
      <c r="AL75" s="3745"/>
      <c r="AM75" s="3744" t="s">
        <v>1038</v>
      </c>
      <c r="AN75" s="3745"/>
      <c r="AO75" s="3744" t="s">
        <v>1039</v>
      </c>
      <c r="AP75" s="3745"/>
      <c r="AQ75" s="3744" t="s">
        <v>1040</v>
      </c>
      <c r="AR75" s="3745"/>
      <c r="AS75" s="3744" t="s">
        <v>1041</v>
      </c>
      <c r="AT75" s="3745"/>
      <c r="AU75" s="3744" t="s">
        <v>1042</v>
      </c>
      <c r="AV75" s="3745"/>
      <c r="AW75" s="3744" t="s">
        <v>1043</v>
      </c>
      <c r="AX75" s="3745"/>
      <c r="AY75" s="3744" t="s">
        <v>1044</v>
      </c>
      <c r="AZ75" s="3745"/>
      <c r="BA75" s="3744" t="s">
        <v>1045</v>
      </c>
      <c r="BB75" s="3745"/>
      <c r="BC75" s="3744" t="s">
        <v>1046</v>
      </c>
      <c r="BD75" s="3745"/>
      <c r="BE75" s="3744" t="s">
        <v>1047</v>
      </c>
      <c r="BF75" s="3745"/>
      <c r="BG75" s="3744" t="s">
        <v>1048</v>
      </c>
      <c r="BH75" s="3745"/>
      <c r="BI75" s="3744" t="s">
        <v>1049</v>
      </c>
      <c r="BJ75" s="3745"/>
      <c r="BK75" s="3744" t="s">
        <v>1050</v>
      </c>
      <c r="BL75" s="3745"/>
      <c r="BM75" s="3744" t="s">
        <v>1051</v>
      </c>
      <c r="BN75" s="3745"/>
      <c r="BO75" s="3744" t="s">
        <v>1052</v>
      </c>
      <c r="BP75" s="3745"/>
      <c r="BQ75" s="3744" t="s">
        <v>1053</v>
      </c>
      <c r="BR75" s="3745"/>
      <c r="BS75" s="3744" t="s">
        <v>1054</v>
      </c>
      <c r="BT75" s="3745"/>
      <c r="BU75" s="3744" t="s">
        <v>1055</v>
      </c>
      <c r="BV75" s="3745"/>
      <c r="BW75" s="3744" t="s">
        <v>2907</v>
      </c>
      <c r="BX75" s="3745"/>
      <c r="BY75" s="3744" t="s">
        <v>2908</v>
      </c>
      <c r="BZ75" s="3745"/>
      <c r="CA75" s="3744" t="s">
        <v>2909</v>
      </c>
      <c r="CB75" s="3745"/>
      <c r="CC75" s="3744" t="s">
        <v>2910</v>
      </c>
      <c r="CD75" s="3745"/>
      <c r="CE75" s="3744" t="s">
        <v>1056</v>
      </c>
      <c r="CF75" s="3745"/>
      <c r="CG75" s="3744" t="s">
        <v>1057</v>
      </c>
      <c r="CH75" s="3745"/>
      <c r="CI75" s="3744" t="s">
        <v>2866</v>
      </c>
      <c r="CJ75" s="3745"/>
      <c r="CK75" s="3744" t="s">
        <v>1698</v>
      </c>
      <c r="CL75" s="3745"/>
      <c r="CM75" s="3744" t="s">
        <v>2066</v>
      </c>
      <c r="CN75" s="3745"/>
      <c r="CO75" s="3744" t="s">
        <v>2067</v>
      </c>
      <c r="CP75" s="3745"/>
      <c r="CQ75" s="3744" t="s">
        <v>2068</v>
      </c>
      <c r="CR75" s="3745"/>
      <c r="CS75" s="3744" t="s">
        <v>2069</v>
      </c>
      <c r="CT75" s="3745"/>
      <c r="CU75" s="3744" t="s">
        <v>2070</v>
      </c>
      <c r="CV75" s="3745"/>
      <c r="CW75" s="3744" t="s">
        <v>1036</v>
      </c>
      <c r="CX75" s="3745"/>
      <c r="CY75" s="3744" t="s">
        <v>1699</v>
      </c>
      <c r="CZ75" s="3745"/>
      <c r="DA75" s="3744" t="s">
        <v>1700</v>
      </c>
      <c r="DB75" s="3745"/>
      <c r="DC75" s="3744" t="s">
        <v>1701</v>
      </c>
      <c r="DD75" s="3745"/>
      <c r="DE75" s="3744" t="s">
        <v>1702</v>
      </c>
      <c r="DF75" s="3745"/>
      <c r="DG75" s="3744" t="s">
        <v>2911</v>
      </c>
      <c r="DH75" s="3745"/>
      <c r="DI75" s="3744" t="s">
        <v>2912</v>
      </c>
      <c r="DJ75" s="3745"/>
      <c r="DK75" s="3744" t="s">
        <v>2913</v>
      </c>
      <c r="DL75" s="3745"/>
      <c r="DM75" s="3744" t="s">
        <v>2914</v>
      </c>
      <c r="DN75" s="3745"/>
      <c r="DO75" s="3744" t="s">
        <v>2192</v>
      </c>
      <c r="DP75" s="3745"/>
      <c r="DQ75" s="3744" t="s">
        <v>2193</v>
      </c>
      <c r="DR75" s="3745"/>
    </row>
    <row r="76" spans="2:122" x14ac:dyDescent="0.3">
      <c r="C76" s="2763" t="s">
        <v>65</v>
      </c>
      <c r="D76" s="540">
        <v>6744101.9902188526</v>
      </c>
      <c r="E76" s="2186">
        <v>3</v>
      </c>
      <c r="F76" s="2198">
        <v>20232305.970656559</v>
      </c>
      <c r="G76" s="2186">
        <v>3</v>
      </c>
      <c r="H76" s="2198">
        <v>20232305.970656559</v>
      </c>
      <c r="I76" s="2186">
        <v>3</v>
      </c>
      <c r="J76" s="2198">
        <v>20232305.970656559</v>
      </c>
      <c r="K76" s="2186">
        <v>3</v>
      </c>
      <c r="L76" s="2198">
        <v>20232305.970656559</v>
      </c>
      <c r="M76" s="2186">
        <v>3</v>
      </c>
      <c r="N76" s="2198">
        <v>20232305.970656559</v>
      </c>
      <c r="O76" s="2186">
        <v>3</v>
      </c>
      <c r="P76" s="2198">
        <v>20232305.970656559</v>
      </c>
      <c r="Q76" s="2186">
        <v>3</v>
      </c>
      <c r="R76" s="2198">
        <v>20232305.970656559</v>
      </c>
      <c r="S76" s="2186">
        <v>3</v>
      </c>
      <c r="T76" s="2198">
        <v>20232305.970656559</v>
      </c>
      <c r="U76" s="2186">
        <v>3</v>
      </c>
      <c r="V76" s="2198">
        <v>20232305.970656559</v>
      </c>
      <c r="W76" s="2186">
        <v>3</v>
      </c>
      <c r="X76" s="2198">
        <v>20232305.970656559</v>
      </c>
      <c r="Y76" s="2186">
        <v>3</v>
      </c>
      <c r="Z76" s="2198">
        <v>20232305.970656559</v>
      </c>
      <c r="AA76" s="2186">
        <v>1</v>
      </c>
      <c r="AB76" s="2198">
        <v>6744101.9902188526</v>
      </c>
      <c r="AC76" s="2186">
        <v>3</v>
      </c>
      <c r="AD76" s="2198">
        <v>20232305.970656559</v>
      </c>
      <c r="AE76" s="2186">
        <v>3</v>
      </c>
      <c r="AF76" s="2198">
        <v>20232305.970656559</v>
      </c>
      <c r="AG76" s="2186">
        <v>3</v>
      </c>
      <c r="AH76" s="2198">
        <v>20232305.970656559</v>
      </c>
      <c r="AI76" s="2186">
        <v>3</v>
      </c>
      <c r="AJ76" s="2198">
        <v>20232305.970656559</v>
      </c>
      <c r="AK76" s="2186"/>
      <c r="AL76" s="2198">
        <v>0</v>
      </c>
      <c r="AM76" s="2186"/>
      <c r="AN76" s="2198">
        <v>0</v>
      </c>
      <c r="AO76" s="2186"/>
      <c r="AP76" s="2198">
        <v>0</v>
      </c>
      <c r="AQ76" s="2186"/>
      <c r="AR76" s="2198">
        <v>0</v>
      </c>
      <c r="AS76" s="2186"/>
      <c r="AT76" s="2198">
        <v>0</v>
      </c>
      <c r="AU76" s="2186"/>
      <c r="AV76" s="2198">
        <v>0</v>
      </c>
      <c r="AW76" s="2186"/>
      <c r="AX76" s="2198">
        <v>0</v>
      </c>
      <c r="AY76" s="2186"/>
      <c r="AZ76" s="2198">
        <v>0</v>
      </c>
      <c r="BA76" s="2186"/>
      <c r="BB76" s="2198">
        <v>0</v>
      </c>
      <c r="BC76" s="2186"/>
      <c r="BD76" s="2198">
        <v>0</v>
      </c>
      <c r="BE76" s="2186"/>
      <c r="BF76" s="2198">
        <v>0</v>
      </c>
      <c r="BG76" s="2186"/>
      <c r="BH76" s="2198">
        <v>0</v>
      </c>
      <c r="BI76" s="2186"/>
      <c r="BJ76" s="2198">
        <v>0</v>
      </c>
      <c r="BK76" s="2186"/>
      <c r="BL76" s="2198">
        <v>0</v>
      </c>
      <c r="BM76" s="2186"/>
      <c r="BN76" s="2198">
        <v>0</v>
      </c>
      <c r="BO76" s="2186"/>
      <c r="BP76" s="2198">
        <v>0</v>
      </c>
      <c r="BQ76" s="2186"/>
      <c r="BR76" s="2198">
        <v>0</v>
      </c>
      <c r="BS76" s="2186"/>
      <c r="BT76" s="2198">
        <v>0</v>
      </c>
      <c r="BU76" s="2186"/>
      <c r="BV76" s="2198">
        <v>0</v>
      </c>
      <c r="BW76" s="2186"/>
      <c r="BX76" s="2198">
        <v>0</v>
      </c>
      <c r="BY76" s="2186"/>
      <c r="BZ76" s="2198">
        <v>0</v>
      </c>
      <c r="CA76" s="2186"/>
      <c r="CB76" s="2198">
        <v>0</v>
      </c>
      <c r="CC76" s="2186"/>
      <c r="CD76" s="2198">
        <v>0</v>
      </c>
      <c r="CE76" s="2198"/>
      <c r="CF76" s="2198">
        <v>0</v>
      </c>
      <c r="CG76" s="2186"/>
      <c r="CH76" s="2198">
        <v>0</v>
      </c>
      <c r="CI76" s="2186">
        <v>3</v>
      </c>
      <c r="CJ76" s="2198">
        <v>20232305.970656559</v>
      </c>
      <c r="CK76" s="2186">
        <v>3</v>
      </c>
      <c r="CL76" s="2198">
        <v>20232305.970656559</v>
      </c>
      <c r="CM76" s="2186"/>
      <c r="CN76" s="2198">
        <v>0</v>
      </c>
      <c r="CO76" s="2186"/>
      <c r="CP76" s="2198">
        <v>0</v>
      </c>
      <c r="CQ76" s="2186"/>
      <c r="CR76" s="2198">
        <v>0</v>
      </c>
      <c r="CS76" s="2186"/>
      <c r="CT76" s="2198">
        <v>0</v>
      </c>
      <c r="CU76" s="2198"/>
      <c r="CV76" s="2198">
        <v>0</v>
      </c>
      <c r="CW76" s="2186"/>
      <c r="CX76" s="2198">
        <v>0</v>
      </c>
      <c r="CY76" s="2186"/>
      <c r="CZ76" s="2198">
        <v>0</v>
      </c>
      <c r="DA76" s="2186"/>
      <c r="DB76" s="2198">
        <v>0</v>
      </c>
      <c r="DC76" s="2186"/>
      <c r="DD76" s="2198">
        <v>0</v>
      </c>
      <c r="DE76" s="2186"/>
      <c r="DF76" s="2198">
        <v>0</v>
      </c>
      <c r="DG76" s="2186"/>
      <c r="DH76" s="2198">
        <v>0</v>
      </c>
      <c r="DI76" s="2186"/>
      <c r="DJ76" s="2198">
        <v>0</v>
      </c>
      <c r="DK76" s="2198"/>
      <c r="DL76" s="2198">
        <v>0</v>
      </c>
      <c r="DM76" s="2198"/>
      <c r="DN76" s="2198">
        <v>0</v>
      </c>
      <c r="DO76" s="2186">
        <v>0</v>
      </c>
      <c r="DP76" s="2198">
        <v>0</v>
      </c>
      <c r="DQ76" s="2186">
        <v>0</v>
      </c>
      <c r="DR76" s="2198">
        <v>0</v>
      </c>
    </row>
    <row r="77" spans="2:122" x14ac:dyDescent="0.3">
      <c r="C77" s="2763" t="s">
        <v>2852</v>
      </c>
      <c r="D77" s="540">
        <v>13373119.84821165</v>
      </c>
      <c r="E77" s="2186"/>
      <c r="F77" s="2198"/>
      <c r="G77" s="2186"/>
      <c r="H77" s="2198"/>
      <c r="I77" s="2186"/>
      <c r="J77" s="2198"/>
      <c r="K77" s="2186"/>
      <c r="L77" s="2198"/>
      <c r="M77" s="2186"/>
      <c r="N77" s="2198"/>
      <c r="O77" s="2186"/>
      <c r="P77" s="2198"/>
      <c r="Q77" s="2186"/>
      <c r="R77" s="2198"/>
      <c r="S77" s="2186"/>
      <c r="T77" s="2198"/>
      <c r="U77" s="2186"/>
      <c r="V77" s="2198"/>
      <c r="W77" s="2186"/>
      <c r="X77" s="2198"/>
      <c r="Y77" s="2186"/>
      <c r="Z77" s="2198"/>
      <c r="AA77" s="2186"/>
      <c r="AB77" s="2198"/>
      <c r="AC77" s="2186"/>
      <c r="AD77" s="2198"/>
      <c r="AE77" s="2186"/>
      <c r="AF77" s="2198"/>
      <c r="AG77" s="2186"/>
      <c r="AH77" s="2198"/>
      <c r="AI77" s="2186"/>
      <c r="AJ77" s="2198"/>
      <c r="AK77" s="2186"/>
      <c r="AL77" s="2198"/>
      <c r="AM77" s="2186"/>
      <c r="AN77" s="2198"/>
      <c r="AO77" s="2186"/>
      <c r="AP77" s="2198"/>
      <c r="AQ77" s="2186"/>
      <c r="AR77" s="2198"/>
      <c r="AS77" s="2186"/>
      <c r="AT77" s="2198"/>
      <c r="AU77" s="2186"/>
      <c r="AV77" s="2198"/>
      <c r="AW77" s="2186"/>
      <c r="AX77" s="2198"/>
      <c r="AY77" s="2186"/>
      <c r="AZ77" s="2198"/>
      <c r="BA77" s="2186"/>
      <c r="BB77" s="2198"/>
      <c r="BC77" s="2186"/>
      <c r="BD77" s="2198"/>
      <c r="BE77" s="2186"/>
      <c r="BF77" s="2198"/>
      <c r="BG77" s="2186"/>
      <c r="BH77" s="2198"/>
      <c r="BI77" s="2186"/>
      <c r="BJ77" s="2198"/>
      <c r="BK77" s="2186"/>
      <c r="BL77" s="2198"/>
      <c r="BM77" s="2186"/>
      <c r="BN77" s="2198"/>
      <c r="BO77" s="2186"/>
      <c r="BP77" s="2198"/>
      <c r="BQ77" s="2186"/>
      <c r="BR77" s="2198"/>
      <c r="BS77" s="2186"/>
      <c r="BT77" s="2198"/>
      <c r="BU77" s="2186"/>
      <c r="BV77" s="2198"/>
      <c r="BW77" s="2186"/>
      <c r="BX77" s="2198"/>
      <c r="BY77" s="2186"/>
      <c r="BZ77" s="2198"/>
      <c r="CA77" s="2186"/>
      <c r="CB77" s="2198"/>
      <c r="CC77" s="2186"/>
      <c r="CD77" s="2198"/>
      <c r="CE77" s="2198"/>
      <c r="CF77" s="2198"/>
      <c r="CG77" s="2186"/>
      <c r="CH77" s="2198"/>
      <c r="CI77" s="2186"/>
      <c r="CJ77" s="2198"/>
      <c r="CK77" s="2186"/>
      <c r="CL77" s="2198"/>
      <c r="CM77" s="2186"/>
      <c r="CN77" s="2198"/>
      <c r="CO77" s="2186"/>
      <c r="CP77" s="2198"/>
      <c r="CQ77" s="2186"/>
      <c r="CR77" s="2198"/>
      <c r="CS77" s="2186"/>
      <c r="CT77" s="2198"/>
      <c r="CU77" s="2198"/>
      <c r="CV77" s="2198"/>
      <c r="CW77" s="2186"/>
      <c r="CX77" s="2198"/>
      <c r="CY77" s="2186"/>
      <c r="CZ77" s="2198"/>
      <c r="DA77" s="2186"/>
      <c r="DB77" s="2198"/>
      <c r="DC77" s="2186"/>
      <c r="DD77" s="2198"/>
      <c r="DE77" s="2186"/>
      <c r="DF77" s="2198"/>
      <c r="DG77" s="2186"/>
      <c r="DH77" s="2198"/>
      <c r="DI77" s="2186"/>
      <c r="DJ77" s="2198"/>
      <c r="DK77" s="2198"/>
      <c r="DL77" s="2198"/>
      <c r="DM77" s="2198"/>
      <c r="DN77" s="2198"/>
      <c r="DO77" s="2186">
        <v>3</v>
      </c>
      <c r="DP77" s="2198">
        <v>40119359.544634953</v>
      </c>
      <c r="DQ77" s="2186">
        <v>3</v>
      </c>
      <c r="DR77" s="2198">
        <v>40119359.544634953</v>
      </c>
    </row>
    <row r="78" spans="2:122" x14ac:dyDescent="0.3">
      <c r="C78" s="2763" t="s">
        <v>919</v>
      </c>
      <c r="D78" s="540">
        <v>135295863.11760724</v>
      </c>
      <c r="E78" s="2186">
        <v>1</v>
      </c>
      <c r="F78" s="2198">
        <v>135295863.11760724</v>
      </c>
      <c r="G78" s="2186">
        <v>1</v>
      </c>
      <c r="H78" s="2198">
        <v>135295863.11760724</v>
      </c>
      <c r="I78" s="2186">
        <v>1</v>
      </c>
      <c r="J78" s="2198">
        <v>135295863.11760724</v>
      </c>
      <c r="K78" s="2186">
        <v>1</v>
      </c>
      <c r="L78" s="2198">
        <v>135295863.11760724</v>
      </c>
      <c r="M78" s="2186">
        <v>1</v>
      </c>
      <c r="N78" s="2198">
        <v>135295863.11760724</v>
      </c>
      <c r="O78" s="2186">
        <v>1</v>
      </c>
      <c r="P78" s="2198">
        <v>135295863.11760724</v>
      </c>
      <c r="Q78" s="2186">
        <v>1</v>
      </c>
      <c r="R78" s="2198">
        <v>135295863.11760724</v>
      </c>
      <c r="S78" s="2186">
        <v>1</v>
      </c>
      <c r="T78" s="2198">
        <v>135295863.11760724</v>
      </c>
      <c r="U78" s="2186">
        <v>1</v>
      </c>
      <c r="V78" s="2198">
        <v>135295863.11760724</v>
      </c>
      <c r="W78" s="2186">
        <v>1</v>
      </c>
      <c r="X78" s="2198">
        <v>135295863.11760724</v>
      </c>
      <c r="Y78" s="2186">
        <v>1</v>
      </c>
      <c r="Z78" s="2198">
        <v>135295863.11760724</v>
      </c>
      <c r="AA78" s="2186">
        <v>2</v>
      </c>
      <c r="AB78" s="2198">
        <v>270591726.23521447</v>
      </c>
      <c r="AC78" s="2186"/>
      <c r="AD78" s="2198">
        <v>0</v>
      </c>
      <c r="AE78" s="2186"/>
      <c r="AF78" s="2198">
        <v>0</v>
      </c>
      <c r="AG78" s="2186"/>
      <c r="AH78" s="2198">
        <v>0</v>
      </c>
      <c r="AI78" s="2186"/>
      <c r="AJ78" s="2198">
        <v>0</v>
      </c>
      <c r="AK78" s="2186"/>
      <c r="AL78" s="2198">
        <v>0</v>
      </c>
      <c r="AM78" s="2186"/>
      <c r="AN78" s="2198">
        <v>0</v>
      </c>
      <c r="AO78" s="2186"/>
      <c r="AP78" s="2198">
        <v>0</v>
      </c>
      <c r="AQ78" s="2186"/>
      <c r="AR78" s="2198">
        <v>0</v>
      </c>
      <c r="AS78" s="2186"/>
      <c r="AT78" s="2198">
        <v>0</v>
      </c>
      <c r="AU78" s="2186"/>
      <c r="AV78" s="2198">
        <v>0</v>
      </c>
      <c r="AW78" s="2186"/>
      <c r="AX78" s="2198">
        <v>0</v>
      </c>
      <c r="AY78" s="2186"/>
      <c r="AZ78" s="2198">
        <v>0</v>
      </c>
      <c r="BA78" s="2186"/>
      <c r="BB78" s="2198">
        <v>0</v>
      </c>
      <c r="BC78" s="2186"/>
      <c r="BD78" s="2198">
        <v>0</v>
      </c>
      <c r="BE78" s="2186"/>
      <c r="BF78" s="2198">
        <v>0</v>
      </c>
      <c r="BG78" s="2186"/>
      <c r="BH78" s="2198">
        <v>0</v>
      </c>
      <c r="BI78" s="2186"/>
      <c r="BJ78" s="2198">
        <v>0</v>
      </c>
      <c r="BK78" s="2186"/>
      <c r="BL78" s="2198">
        <v>0</v>
      </c>
      <c r="BM78" s="2186"/>
      <c r="BN78" s="2198">
        <v>0</v>
      </c>
      <c r="BO78" s="2186"/>
      <c r="BP78" s="2198">
        <v>0</v>
      </c>
      <c r="BQ78" s="2186"/>
      <c r="BR78" s="2198">
        <v>0</v>
      </c>
      <c r="BS78" s="2186"/>
      <c r="BT78" s="2198">
        <v>0</v>
      </c>
      <c r="BU78" s="2186"/>
      <c r="BV78" s="2198">
        <v>0</v>
      </c>
      <c r="BW78" s="2186"/>
      <c r="BX78" s="2198">
        <v>0</v>
      </c>
      <c r="BY78" s="2186"/>
      <c r="BZ78" s="2198">
        <v>0</v>
      </c>
      <c r="CA78" s="2186"/>
      <c r="CB78" s="2198">
        <v>0</v>
      </c>
      <c r="CC78" s="2186"/>
      <c r="CD78" s="2198">
        <v>0</v>
      </c>
      <c r="CE78" s="2198"/>
      <c r="CF78" s="2198">
        <v>0</v>
      </c>
      <c r="CG78" s="2186"/>
      <c r="CH78" s="2198">
        <v>0</v>
      </c>
      <c r="CI78" s="2186">
        <v>1</v>
      </c>
      <c r="CJ78" s="2198">
        <v>135295863.11760724</v>
      </c>
      <c r="CK78" s="2186">
        <v>1</v>
      </c>
      <c r="CL78" s="2198">
        <v>135295863.11760724</v>
      </c>
      <c r="CM78" s="2186">
        <v>1</v>
      </c>
      <c r="CN78" s="2198">
        <v>135295863.11760724</v>
      </c>
      <c r="CO78" s="2186">
        <v>1</v>
      </c>
      <c r="CP78" s="2198">
        <v>135295863.11760724</v>
      </c>
      <c r="CQ78" s="2186"/>
      <c r="CR78" s="2198">
        <v>0</v>
      </c>
      <c r="CS78" s="2186">
        <v>1</v>
      </c>
      <c r="CT78" s="2198">
        <v>135295863.11760724</v>
      </c>
      <c r="CU78" s="2198">
        <v>2</v>
      </c>
      <c r="CV78" s="2198">
        <v>270591726.23521447</v>
      </c>
      <c r="CW78" s="2186"/>
      <c r="CX78" s="2198">
        <v>0</v>
      </c>
      <c r="CY78" s="2186"/>
      <c r="CZ78" s="2198">
        <v>0</v>
      </c>
      <c r="DA78" s="2186"/>
      <c r="DB78" s="2198">
        <v>0</v>
      </c>
      <c r="DC78" s="2186"/>
      <c r="DD78" s="2198">
        <v>0</v>
      </c>
      <c r="DE78" s="2186"/>
      <c r="DF78" s="2198">
        <v>0</v>
      </c>
      <c r="DG78" s="2186"/>
      <c r="DH78" s="2198">
        <v>0</v>
      </c>
      <c r="DI78" s="2186"/>
      <c r="DJ78" s="2198">
        <v>0</v>
      </c>
      <c r="DK78" s="2198"/>
      <c r="DL78" s="2198">
        <v>0</v>
      </c>
      <c r="DM78" s="2198"/>
      <c r="DN78" s="2198">
        <v>0</v>
      </c>
      <c r="DO78" s="2186"/>
      <c r="DP78" s="2198">
        <v>0</v>
      </c>
      <c r="DQ78" s="2186">
        <v>0</v>
      </c>
      <c r="DR78" s="2198">
        <v>0</v>
      </c>
    </row>
    <row r="79" spans="2:122" x14ac:dyDescent="0.3">
      <c r="C79" s="2763" t="s">
        <v>2853</v>
      </c>
      <c r="D79" s="540">
        <v>282764740.07011294</v>
      </c>
      <c r="E79" s="2186"/>
      <c r="F79" s="2198"/>
      <c r="G79" s="2186"/>
      <c r="H79" s="2198"/>
      <c r="I79" s="2186"/>
      <c r="J79" s="2198"/>
      <c r="K79" s="2186"/>
      <c r="L79" s="2198"/>
      <c r="M79" s="2186"/>
      <c r="N79" s="2198"/>
      <c r="O79" s="2186"/>
      <c r="P79" s="2198"/>
      <c r="Q79" s="2186"/>
      <c r="R79" s="2198"/>
      <c r="S79" s="2186"/>
      <c r="T79" s="2198"/>
      <c r="U79" s="2186"/>
      <c r="V79" s="2198"/>
      <c r="W79" s="2186"/>
      <c r="X79" s="2198"/>
      <c r="Y79" s="2186"/>
      <c r="Z79" s="2198"/>
      <c r="AA79" s="2186"/>
      <c r="AB79" s="2198"/>
      <c r="AC79" s="2186"/>
      <c r="AD79" s="2198"/>
      <c r="AE79" s="2186"/>
      <c r="AF79" s="2198"/>
      <c r="AG79" s="2186"/>
      <c r="AH79" s="2198"/>
      <c r="AI79" s="2186"/>
      <c r="AJ79" s="2198"/>
      <c r="AK79" s="2186"/>
      <c r="AL79" s="2198"/>
      <c r="AM79" s="2186"/>
      <c r="AN79" s="2198"/>
      <c r="AO79" s="2186"/>
      <c r="AP79" s="2198"/>
      <c r="AQ79" s="2186"/>
      <c r="AR79" s="2198"/>
      <c r="AS79" s="2186"/>
      <c r="AT79" s="2198"/>
      <c r="AU79" s="2186"/>
      <c r="AV79" s="2198"/>
      <c r="AW79" s="2186"/>
      <c r="AX79" s="2198"/>
      <c r="AY79" s="2186"/>
      <c r="AZ79" s="2198"/>
      <c r="BA79" s="2186"/>
      <c r="BB79" s="2198"/>
      <c r="BC79" s="2186"/>
      <c r="BD79" s="2198"/>
      <c r="BE79" s="2186"/>
      <c r="BF79" s="2198"/>
      <c r="BG79" s="2186"/>
      <c r="BH79" s="2198"/>
      <c r="BI79" s="2186"/>
      <c r="BJ79" s="2198"/>
      <c r="BK79" s="2186"/>
      <c r="BL79" s="2198"/>
      <c r="BM79" s="2186"/>
      <c r="BN79" s="2198"/>
      <c r="BO79" s="2186"/>
      <c r="BP79" s="2198"/>
      <c r="BQ79" s="2186"/>
      <c r="BR79" s="2198"/>
      <c r="BS79" s="2186"/>
      <c r="BT79" s="2198"/>
      <c r="BU79" s="2186"/>
      <c r="BV79" s="2198"/>
      <c r="BW79" s="2186"/>
      <c r="BX79" s="2198"/>
      <c r="BY79" s="2186"/>
      <c r="BZ79" s="2198"/>
      <c r="CA79" s="2186"/>
      <c r="CB79" s="2198"/>
      <c r="CC79" s="2186"/>
      <c r="CD79" s="2198"/>
      <c r="CE79" s="2198"/>
      <c r="CF79" s="2198"/>
      <c r="CG79" s="2186"/>
      <c r="CH79" s="2198"/>
      <c r="CI79" s="2186"/>
      <c r="CJ79" s="2198"/>
      <c r="CK79" s="2186"/>
      <c r="CL79" s="2198"/>
      <c r="CM79" s="2186"/>
      <c r="CN79" s="2198"/>
      <c r="CO79" s="2186"/>
      <c r="CP79" s="2198"/>
      <c r="CQ79" s="2186"/>
      <c r="CR79" s="2198"/>
      <c r="CS79" s="2186"/>
      <c r="CT79" s="2198"/>
      <c r="CU79" s="2198"/>
      <c r="CV79" s="2198"/>
      <c r="CW79" s="2186"/>
      <c r="CX79" s="2198"/>
      <c r="CY79" s="2186"/>
      <c r="CZ79" s="2198"/>
      <c r="DA79" s="2186"/>
      <c r="DB79" s="2198"/>
      <c r="DC79" s="2186"/>
      <c r="DD79" s="2198"/>
      <c r="DE79" s="2186"/>
      <c r="DF79" s="2198"/>
      <c r="DG79" s="2186"/>
      <c r="DH79" s="2198"/>
      <c r="DI79" s="2186"/>
      <c r="DJ79" s="2198"/>
      <c r="DK79" s="2198"/>
      <c r="DL79" s="2198"/>
      <c r="DM79" s="2198"/>
      <c r="DN79" s="2198"/>
      <c r="DO79" s="2186">
        <v>1</v>
      </c>
      <c r="DP79" s="2198">
        <v>282764740.07011294</v>
      </c>
      <c r="DQ79" s="2186">
        <v>1</v>
      </c>
      <c r="DR79" s="2198">
        <v>282764740.07011294</v>
      </c>
    </row>
    <row r="80" spans="2:122" x14ac:dyDescent="0.3">
      <c r="C80" s="2763" t="s">
        <v>1159</v>
      </c>
      <c r="D80" s="540">
        <v>50227409.263698749</v>
      </c>
      <c r="E80" s="2186">
        <v>1</v>
      </c>
      <c r="F80" s="2198">
        <v>50227409.263698749</v>
      </c>
      <c r="G80" s="2186">
        <v>1</v>
      </c>
      <c r="H80" s="2198">
        <v>50227409.263698749</v>
      </c>
      <c r="I80" s="2186">
        <v>2</v>
      </c>
      <c r="J80" s="2198">
        <v>100454818.5273975</v>
      </c>
      <c r="K80" s="2186">
        <v>2</v>
      </c>
      <c r="L80" s="2198">
        <v>100454818.5273975</v>
      </c>
      <c r="M80" s="2186">
        <v>4</v>
      </c>
      <c r="N80" s="2198">
        <v>200909637.054795</v>
      </c>
      <c r="O80" s="2186">
        <v>5</v>
      </c>
      <c r="P80" s="2198">
        <v>251137046.31849375</v>
      </c>
      <c r="Q80" s="2186">
        <v>2</v>
      </c>
      <c r="R80" s="2198">
        <v>100454818.5273975</v>
      </c>
      <c r="S80" s="2186">
        <v>2</v>
      </c>
      <c r="T80" s="2198">
        <v>100454818.5273975</v>
      </c>
      <c r="U80" s="2186">
        <v>2</v>
      </c>
      <c r="V80" s="2198">
        <v>100454818.5273975</v>
      </c>
      <c r="W80" s="2186">
        <v>2</v>
      </c>
      <c r="X80" s="2198">
        <v>100454818.5273975</v>
      </c>
      <c r="Y80" s="2186">
        <v>2</v>
      </c>
      <c r="Z80" s="2198">
        <v>100454818.5273975</v>
      </c>
      <c r="AA80" s="2186">
        <v>1</v>
      </c>
      <c r="AB80" s="2198">
        <v>50227409.263698749</v>
      </c>
      <c r="AC80" s="2186"/>
      <c r="AD80" s="2198">
        <v>0</v>
      </c>
      <c r="AE80" s="2186"/>
      <c r="AF80" s="2198">
        <v>0</v>
      </c>
      <c r="AG80" s="2186"/>
      <c r="AH80" s="2198">
        <v>0</v>
      </c>
      <c r="AI80" s="2186"/>
      <c r="AJ80" s="2198">
        <v>0</v>
      </c>
      <c r="AK80" s="2186"/>
      <c r="AL80" s="2198">
        <v>0</v>
      </c>
      <c r="AM80" s="2186"/>
      <c r="AN80" s="2198">
        <v>0</v>
      </c>
      <c r="AO80" s="2186"/>
      <c r="AP80" s="2198">
        <v>0</v>
      </c>
      <c r="AQ80" s="2186"/>
      <c r="AR80" s="2198">
        <v>0</v>
      </c>
      <c r="AS80" s="2186"/>
      <c r="AT80" s="2198">
        <v>0</v>
      </c>
      <c r="AU80" s="2186"/>
      <c r="AV80" s="2198">
        <v>0</v>
      </c>
      <c r="AW80" s="2186"/>
      <c r="AX80" s="2198">
        <v>0</v>
      </c>
      <c r="AY80" s="2186"/>
      <c r="AZ80" s="2198">
        <v>0</v>
      </c>
      <c r="BA80" s="2186"/>
      <c r="BB80" s="2198">
        <v>0</v>
      </c>
      <c r="BC80" s="2186"/>
      <c r="BD80" s="2198">
        <v>0</v>
      </c>
      <c r="BE80" s="2186"/>
      <c r="BF80" s="2198">
        <v>0</v>
      </c>
      <c r="BG80" s="2186"/>
      <c r="BH80" s="2198">
        <v>0</v>
      </c>
      <c r="BI80" s="2186"/>
      <c r="BJ80" s="2198">
        <v>0</v>
      </c>
      <c r="BK80" s="2186"/>
      <c r="BL80" s="2198">
        <v>0</v>
      </c>
      <c r="BM80" s="2186"/>
      <c r="BN80" s="2198">
        <v>0</v>
      </c>
      <c r="BO80" s="2186"/>
      <c r="BP80" s="2198">
        <v>0</v>
      </c>
      <c r="BQ80" s="2186"/>
      <c r="BR80" s="2198">
        <v>0</v>
      </c>
      <c r="BS80" s="2186"/>
      <c r="BT80" s="2198">
        <v>0</v>
      </c>
      <c r="BU80" s="2186"/>
      <c r="BV80" s="2198">
        <v>0</v>
      </c>
      <c r="BW80" s="2186"/>
      <c r="BX80" s="2198">
        <v>0</v>
      </c>
      <c r="BY80" s="2186"/>
      <c r="BZ80" s="2198">
        <v>0</v>
      </c>
      <c r="CA80" s="2186"/>
      <c r="CB80" s="2198">
        <v>0</v>
      </c>
      <c r="CC80" s="2186"/>
      <c r="CD80" s="2198">
        <v>0</v>
      </c>
      <c r="CE80" s="2198"/>
      <c r="CF80" s="2198">
        <v>0</v>
      </c>
      <c r="CG80" s="2186">
        <v>1</v>
      </c>
      <c r="CH80" s="2198">
        <v>50227409.263698749</v>
      </c>
      <c r="CI80" s="2186">
        <v>3</v>
      </c>
      <c r="CJ80" s="2198">
        <v>150682227.79109624</v>
      </c>
      <c r="CK80" s="2186">
        <v>3</v>
      </c>
      <c r="CL80" s="2198">
        <v>150682227.79109624</v>
      </c>
      <c r="CM80" s="2186">
        <v>2</v>
      </c>
      <c r="CN80" s="2198">
        <v>100454818.5273975</v>
      </c>
      <c r="CO80" s="2186">
        <v>2</v>
      </c>
      <c r="CP80" s="2198">
        <v>100454818.5273975</v>
      </c>
      <c r="CQ80" s="2186"/>
      <c r="CR80" s="2198">
        <v>0</v>
      </c>
      <c r="CS80" s="2186">
        <v>2</v>
      </c>
      <c r="CT80" s="2198">
        <v>100454818.5273975</v>
      </c>
      <c r="CU80" s="2198">
        <v>4</v>
      </c>
      <c r="CV80" s="2198">
        <v>200909637.054795</v>
      </c>
      <c r="CW80" s="2186"/>
      <c r="CX80" s="2198">
        <v>0</v>
      </c>
      <c r="CY80" s="2186"/>
      <c r="CZ80" s="2198">
        <v>0</v>
      </c>
      <c r="DA80" s="2186"/>
      <c r="DB80" s="2198">
        <v>0</v>
      </c>
      <c r="DC80" s="2186"/>
      <c r="DD80" s="2198">
        <v>0</v>
      </c>
      <c r="DE80" s="2186"/>
      <c r="DF80" s="2198">
        <v>0</v>
      </c>
      <c r="DG80" s="2186"/>
      <c r="DH80" s="2198">
        <v>0</v>
      </c>
      <c r="DI80" s="2186"/>
      <c r="DJ80" s="2198">
        <v>0</v>
      </c>
      <c r="DK80" s="2198"/>
      <c r="DL80" s="2198">
        <v>0</v>
      </c>
      <c r="DM80" s="2198"/>
      <c r="DN80" s="2198">
        <v>0</v>
      </c>
      <c r="DO80" s="2186"/>
      <c r="DP80" s="2198">
        <v>0</v>
      </c>
      <c r="DQ80" s="2186"/>
      <c r="DR80" s="2198">
        <v>0</v>
      </c>
    </row>
    <row r="81" spans="3:122" x14ac:dyDescent="0.3">
      <c r="C81" s="2763" t="s">
        <v>1161</v>
      </c>
      <c r="D81" s="540">
        <v>52014119.672280796</v>
      </c>
      <c r="E81" s="2186">
        <v>1</v>
      </c>
      <c r="F81" s="2198">
        <v>52014119.672280796</v>
      </c>
      <c r="G81" s="2186">
        <v>1</v>
      </c>
      <c r="H81" s="2198">
        <v>52014119.672280796</v>
      </c>
      <c r="I81" s="2186">
        <v>1</v>
      </c>
      <c r="J81" s="2198">
        <v>52014119.672280796</v>
      </c>
      <c r="K81" s="2186">
        <v>1</v>
      </c>
      <c r="L81" s="2198">
        <v>52014119.672280796</v>
      </c>
      <c r="M81" s="2186">
        <v>1</v>
      </c>
      <c r="N81" s="2198">
        <v>52014119.672280796</v>
      </c>
      <c r="O81" s="2186"/>
      <c r="P81" s="2198">
        <v>0</v>
      </c>
      <c r="Q81" s="2186">
        <v>1</v>
      </c>
      <c r="R81" s="2198">
        <v>52014119.672280796</v>
      </c>
      <c r="S81" s="2186">
        <v>1</v>
      </c>
      <c r="T81" s="2198">
        <v>52014119.672280796</v>
      </c>
      <c r="U81" s="2186">
        <v>1</v>
      </c>
      <c r="V81" s="2198">
        <v>52014119.672280796</v>
      </c>
      <c r="W81" s="2186">
        <v>1</v>
      </c>
      <c r="X81" s="2198">
        <v>52014119.672280796</v>
      </c>
      <c r="Y81" s="2186">
        <v>1</v>
      </c>
      <c r="Z81" s="2198">
        <v>52014119.672280796</v>
      </c>
      <c r="AA81" s="2186">
        <v>3</v>
      </c>
      <c r="AB81" s="2198">
        <v>156042359.0168424</v>
      </c>
      <c r="AC81" s="2186"/>
      <c r="AD81" s="2198">
        <v>0</v>
      </c>
      <c r="AE81" s="2186"/>
      <c r="AF81" s="2198">
        <v>0</v>
      </c>
      <c r="AG81" s="2186"/>
      <c r="AH81" s="2198">
        <v>0</v>
      </c>
      <c r="AI81" s="2186"/>
      <c r="AJ81" s="2198">
        <v>0</v>
      </c>
      <c r="AK81" s="2186"/>
      <c r="AL81" s="2198">
        <v>0</v>
      </c>
      <c r="AM81" s="2186"/>
      <c r="AN81" s="2198">
        <v>0</v>
      </c>
      <c r="AO81" s="2186"/>
      <c r="AP81" s="2198">
        <v>0</v>
      </c>
      <c r="AQ81" s="2186"/>
      <c r="AR81" s="2198">
        <v>0</v>
      </c>
      <c r="AS81" s="2186"/>
      <c r="AT81" s="2198">
        <v>0</v>
      </c>
      <c r="AU81" s="2186"/>
      <c r="AV81" s="2198">
        <v>0</v>
      </c>
      <c r="AW81" s="2186"/>
      <c r="AX81" s="2198">
        <v>0</v>
      </c>
      <c r="AY81" s="2186"/>
      <c r="AZ81" s="2198">
        <v>0</v>
      </c>
      <c r="BA81" s="2186"/>
      <c r="BB81" s="2198">
        <v>0</v>
      </c>
      <c r="BC81" s="2186"/>
      <c r="BD81" s="2198">
        <v>0</v>
      </c>
      <c r="BE81" s="2186"/>
      <c r="BF81" s="2198">
        <v>0</v>
      </c>
      <c r="BG81" s="2186"/>
      <c r="BH81" s="2198">
        <v>0</v>
      </c>
      <c r="BI81" s="2186"/>
      <c r="BJ81" s="2198">
        <v>0</v>
      </c>
      <c r="BK81" s="2186"/>
      <c r="BL81" s="2198">
        <v>0</v>
      </c>
      <c r="BM81" s="2186"/>
      <c r="BN81" s="2198">
        <v>0</v>
      </c>
      <c r="BO81" s="2186"/>
      <c r="BP81" s="2198">
        <v>0</v>
      </c>
      <c r="BQ81" s="2186"/>
      <c r="BR81" s="2198">
        <v>0</v>
      </c>
      <c r="BS81" s="2186"/>
      <c r="BT81" s="2198">
        <v>0</v>
      </c>
      <c r="BU81" s="2186"/>
      <c r="BV81" s="2198">
        <v>0</v>
      </c>
      <c r="BW81" s="2186"/>
      <c r="BX81" s="2198">
        <v>0</v>
      </c>
      <c r="BY81" s="2186"/>
      <c r="BZ81" s="2198">
        <v>0</v>
      </c>
      <c r="CA81" s="2186"/>
      <c r="CB81" s="2198">
        <v>0</v>
      </c>
      <c r="CC81" s="2186"/>
      <c r="CD81" s="2198">
        <v>0</v>
      </c>
      <c r="CE81" s="2198"/>
      <c r="CF81" s="2198">
        <v>0</v>
      </c>
      <c r="CG81" s="2186"/>
      <c r="CH81" s="2198">
        <v>0</v>
      </c>
      <c r="CI81" s="2186">
        <v>1</v>
      </c>
      <c r="CJ81" s="2198">
        <v>52014119.672280796</v>
      </c>
      <c r="CK81" s="2186">
        <v>1</v>
      </c>
      <c r="CL81" s="2198">
        <v>52014119.672280796</v>
      </c>
      <c r="CM81" s="2186"/>
      <c r="CN81" s="2198">
        <v>0</v>
      </c>
      <c r="CO81" s="2186"/>
      <c r="CP81" s="2198">
        <v>0</v>
      </c>
      <c r="CQ81" s="2186"/>
      <c r="CR81" s="2198">
        <v>0</v>
      </c>
      <c r="CS81" s="2186"/>
      <c r="CT81" s="2198">
        <v>0</v>
      </c>
      <c r="CU81" s="2198"/>
      <c r="CV81" s="2198">
        <v>0</v>
      </c>
      <c r="CW81" s="2186"/>
      <c r="CX81" s="2198">
        <v>0</v>
      </c>
      <c r="CY81" s="2186"/>
      <c r="CZ81" s="2198">
        <v>0</v>
      </c>
      <c r="DA81" s="2186"/>
      <c r="DB81" s="2198">
        <v>0</v>
      </c>
      <c r="DC81" s="2186"/>
      <c r="DD81" s="2198">
        <v>0</v>
      </c>
      <c r="DE81" s="2186"/>
      <c r="DF81" s="2198">
        <v>0</v>
      </c>
      <c r="DG81" s="2186"/>
      <c r="DH81" s="2198">
        <v>0</v>
      </c>
      <c r="DI81" s="2186"/>
      <c r="DJ81" s="2198">
        <v>0</v>
      </c>
      <c r="DK81" s="2198"/>
      <c r="DL81" s="2198">
        <v>0</v>
      </c>
      <c r="DM81" s="2198"/>
      <c r="DN81" s="2198">
        <v>0</v>
      </c>
      <c r="DO81" s="2186">
        <v>1</v>
      </c>
      <c r="DP81" s="2198">
        <v>52014119.672280796</v>
      </c>
      <c r="DQ81" s="2186">
        <v>1</v>
      </c>
      <c r="DR81" s="2198">
        <v>52014119.672280796</v>
      </c>
    </row>
    <row r="82" spans="3:122" x14ac:dyDescent="0.3">
      <c r="C82" s="2763" t="s">
        <v>115</v>
      </c>
      <c r="D82" s="540">
        <v>33678504.251688905</v>
      </c>
      <c r="E82" s="2186">
        <v>3</v>
      </c>
      <c r="F82" s="2198">
        <v>101035512.75506672</v>
      </c>
      <c r="G82" s="2186">
        <v>3</v>
      </c>
      <c r="H82" s="2198">
        <v>101035512.75506672</v>
      </c>
      <c r="I82" s="2186">
        <v>3</v>
      </c>
      <c r="J82" s="2198">
        <v>101035512.75506672</v>
      </c>
      <c r="K82" s="2186">
        <v>3</v>
      </c>
      <c r="L82" s="2198">
        <v>101035512.75506672</v>
      </c>
      <c r="M82" s="2186">
        <v>3</v>
      </c>
      <c r="N82" s="2198">
        <v>101035512.75506672</v>
      </c>
      <c r="O82" s="2186">
        <v>3</v>
      </c>
      <c r="P82" s="2198">
        <v>101035512.75506672</v>
      </c>
      <c r="Q82" s="2186">
        <v>3</v>
      </c>
      <c r="R82" s="2198">
        <v>101035512.75506672</v>
      </c>
      <c r="S82" s="2186">
        <v>3</v>
      </c>
      <c r="T82" s="2198">
        <v>101035512.75506672</v>
      </c>
      <c r="U82" s="2186">
        <v>3</v>
      </c>
      <c r="V82" s="2198">
        <v>101035512.75506672</v>
      </c>
      <c r="W82" s="2186">
        <v>3</v>
      </c>
      <c r="X82" s="2198">
        <v>101035512.75506672</v>
      </c>
      <c r="Y82" s="2186">
        <v>3</v>
      </c>
      <c r="Z82" s="2198">
        <v>101035512.75506672</v>
      </c>
      <c r="AA82" s="2186"/>
      <c r="AB82" s="2198">
        <v>0</v>
      </c>
      <c r="AC82" s="2186"/>
      <c r="AD82" s="2198">
        <v>0</v>
      </c>
      <c r="AE82" s="2186"/>
      <c r="AF82" s="2198">
        <v>0</v>
      </c>
      <c r="AG82" s="2186"/>
      <c r="AH82" s="2198">
        <v>0</v>
      </c>
      <c r="AI82" s="2186"/>
      <c r="AJ82" s="2198">
        <v>0</v>
      </c>
      <c r="AK82" s="2186"/>
      <c r="AL82" s="2198">
        <v>0</v>
      </c>
      <c r="AM82" s="2186"/>
      <c r="AN82" s="2198">
        <v>0</v>
      </c>
      <c r="AO82" s="2186"/>
      <c r="AP82" s="2198">
        <v>0</v>
      </c>
      <c r="AQ82" s="2186"/>
      <c r="AR82" s="2198">
        <v>0</v>
      </c>
      <c r="AS82" s="2186"/>
      <c r="AT82" s="2198">
        <v>0</v>
      </c>
      <c r="AU82" s="2186"/>
      <c r="AV82" s="2198">
        <v>0</v>
      </c>
      <c r="AW82" s="2186"/>
      <c r="AX82" s="2198">
        <v>0</v>
      </c>
      <c r="AY82" s="2186"/>
      <c r="AZ82" s="2198">
        <v>0</v>
      </c>
      <c r="BA82" s="2186"/>
      <c r="BB82" s="2198">
        <v>0</v>
      </c>
      <c r="BC82" s="2186"/>
      <c r="BD82" s="2198">
        <v>0</v>
      </c>
      <c r="BE82" s="2186"/>
      <c r="BF82" s="2198">
        <v>0</v>
      </c>
      <c r="BG82" s="2186"/>
      <c r="BH82" s="2198">
        <v>0</v>
      </c>
      <c r="BI82" s="2186"/>
      <c r="BJ82" s="2198">
        <v>0</v>
      </c>
      <c r="BK82" s="2186"/>
      <c r="BL82" s="2198">
        <v>0</v>
      </c>
      <c r="BM82" s="2186"/>
      <c r="BN82" s="2198">
        <v>0</v>
      </c>
      <c r="BO82" s="2186"/>
      <c r="BP82" s="2198">
        <v>0</v>
      </c>
      <c r="BQ82" s="2186"/>
      <c r="BR82" s="2198">
        <v>0</v>
      </c>
      <c r="BS82" s="2186"/>
      <c r="BT82" s="2198">
        <v>0</v>
      </c>
      <c r="BU82" s="2186"/>
      <c r="BV82" s="2198">
        <v>0</v>
      </c>
      <c r="BW82" s="2186"/>
      <c r="BX82" s="2198">
        <v>0</v>
      </c>
      <c r="BY82" s="2186"/>
      <c r="BZ82" s="2198">
        <v>0</v>
      </c>
      <c r="CA82" s="2186"/>
      <c r="CB82" s="2198">
        <v>0</v>
      </c>
      <c r="CC82" s="2186"/>
      <c r="CD82" s="2198">
        <v>0</v>
      </c>
      <c r="CE82" s="2198"/>
      <c r="CF82" s="2198">
        <v>0</v>
      </c>
      <c r="CG82" s="2186">
        <v>3</v>
      </c>
      <c r="CH82" s="2198">
        <v>101035512.75506672</v>
      </c>
      <c r="CI82" s="2186">
        <v>3</v>
      </c>
      <c r="CJ82" s="2198">
        <v>101035512.75506672</v>
      </c>
      <c r="CK82" s="2186">
        <v>3</v>
      </c>
      <c r="CL82" s="2198">
        <v>101035512.75506672</v>
      </c>
      <c r="CM82" s="2186">
        <v>3</v>
      </c>
      <c r="CN82" s="2198">
        <v>101035512.75506672</v>
      </c>
      <c r="CO82" s="2186"/>
      <c r="CP82" s="2198">
        <v>0</v>
      </c>
      <c r="CQ82" s="2186"/>
      <c r="CR82" s="2198">
        <v>0</v>
      </c>
      <c r="CS82" s="2186"/>
      <c r="CT82" s="2198">
        <v>0</v>
      </c>
      <c r="CU82" s="2198"/>
      <c r="CV82" s="2198">
        <v>0</v>
      </c>
      <c r="CW82" s="2186"/>
      <c r="CX82" s="2198">
        <v>0</v>
      </c>
      <c r="CY82" s="2186"/>
      <c r="CZ82" s="2198">
        <v>0</v>
      </c>
      <c r="DA82" s="2186"/>
      <c r="DB82" s="2198">
        <v>0</v>
      </c>
      <c r="DC82" s="2186"/>
      <c r="DD82" s="2198">
        <v>0</v>
      </c>
      <c r="DE82" s="2186"/>
      <c r="DF82" s="2198">
        <v>0</v>
      </c>
      <c r="DG82" s="2186"/>
      <c r="DH82" s="2198">
        <v>0</v>
      </c>
      <c r="DI82" s="2186"/>
      <c r="DJ82" s="2198">
        <v>0</v>
      </c>
      <c r="DK82" s="2198"/>
      <c r="DL82" s="2198">
        <v>0</v>
      </c>
      <c r="DM82" s="2198"/>
      <c r="DN82" s="2198">
        <v>0</v>
      </c>
      <c r="DO82" s="2186">
        <v>3</v>
      </c>
      <c r="DP82" s="2198">
        <v>101035512.75506672</v>
      </c>
      <c r="DQ82" s="2186">
        <v>3</v>
      </c>
      <c r="DR82" s="2198">
        <v>101035512.75506672</v>
      </c>
    </row>
    <row r="83" spans="3:122" x14ac:dyDescent="0.3">
      <c r="C83" s="2763" t="s">
        <v>1166</v>
      </c>
      <c r="D83" s="540">
        <v>29723389.018619489</v>
      </c>
      <c r="E83" s="2186"/>
      <c r="F83" s="2198"/>
      <c r="G83" s="2186"/>
      <c r="H83" s="2198"/>
      <c r="I83" s="2186"/>
      <c r="J83" s="2198"/>
      <c r="K83" s="2186"/>
      <c r="L83" s="2198"/>
      <c r="M83" s="2186"/>
      <c r="N83" s="2198"/>
      <c r="O83" s="2186"/>
      <c r="P83" s="2198"/>
      <c r="Q83" s="2186"/>
      <c r="R83" s="2198"/>
      <c r="S83" s="2186"/>
      <c r="T83" s="2198"/>
      <c r="U83" s="2186"/>
      <c r="V83" s="2198"/>
      <c r="W83" s="2186"/>
      <c r="X83" s="2198"/>
      <c r="Y83" s="2186"/>
      <c r="Z83" s="2198"/>
      <c r="AA83" s="2186"/>
      <c r="AB83" s="2198"/>
      <c r="AC83" s="2186"/>
      <c r="AD83" s="2198"/>
      <c r="AE83" s="2186"/>
      <c r="AF83" s="2198"/>
      <c r="AG83" s="2186"/>
      <c r="AH83" s="2198"/>
      <c r="AI83" s="2186"/>
      <c r="AJ83" s="2198"/>
      <c r="AK83" s="2186"/>
      <c r="AL83" s="2198"/>
      <c r="AM83" s="2186"/>
      <c r="AN83" s="2198"/>
      <c r="AO83" s="2186"/>
      <c r="AP83" s="2198"/>
      <c r="AQ83" s="2186"/>
      <c r="AR83" s="2198"/>
      <c r="AS83" s="2186"/>
      <c r="AT83" s="2198"/>
      <c r="AU83" s="2186"/>
      <c r="AV83" s="2198"/>
      <c r="AW83" s="2186"/>
      <c r="AX83" s="2198"/>
      <c r="AY83" s="2186"/>
      <c r="AZ83" s="2198"/>
      <c r="BA83" s="2186"/>
      <c r="BB83" s="2198"/>
      <c r="BC83" s="2186"/>
      <c r="BD83" s="2198"/>
      <c r="BE83" s="2186"/>
      <c r="BF83" s="2198"/>
      <c r="BG83" s="2186"/>
      <c r="BH83" s="2198"/>
      <c r="BI83" s="2186"/>
      <c r="BJ83" s="2198"/>
      <c r="BK83" s="2186"/>
      <c r="BL83" s="2198"/>
      <c r="BM83" s="2186"/>
      <c r="BN83" s="2198"/>
      <c r="BO83" s="2186"/>
      <c r="BP83" s="2198">
        <v>0</v>
      </c>
      <c r="BQ83" s="2186"/>
      <c r="BR83" s="2198">
        <v>0</v>
      </c>
      <c r="BS83" s="2186"/>
      <c r="BT83" s="2198">
        <v>0</v>
      </c>
      <c r="BU83" s="2186"/>
      <c r="BV83" s="2198">
        <v>0</v>
      </c>
      <c r="BW83" s="2186"/>
      <c r="BX83" s="2198">
        <v>0</v>
      </c>
      <c r="BY83" s="2186"/>
      <c r="BZ83" s="2198">
        <v>0</v>
      </c>
      <c r="CA83" s="2186"/>
      <c r="CB83" s="2198">
        <v>0</v>
      </c>
      <c r="CC83" s="2186"/>
      <c r="CD83" s="2198">
        <v>0</v>
      </c>
      <c r="CE83" s="2198"/>
      <c r="CF83" s="2198">
        <v>0</v>
      </c>
      <c r="CG83" s="2186"/>
      <c r="CH83" s="2198">
        <v>0</v>
      </c>
      <c r="CI83" s="2186"/>
      <c r="CJ83" s="2198">
        <v>0</v>
      </c>
      <c r="CK83" s="2186"/>
      <c r="CL83" s="2198">
        <v>0</v>
      </c>
      <c r="CM83" s="2186"/>
      <c r="CN83" s="2198">
        <v>0</v>
      </c>
      <c r="CO83" s="2186"/>
      <c r="CP83" s="2198">
        <v>0</v>
      </c>
      <c r="CQ83" s="2186"/>
      <c r="CR83" s="2198">
        <v>0</v>
      </c>
      <c r="CS83" s="2186"/>
      <c r="CT83" s="2198">
        <v>0</v>
      </c>
      <c r="CU83" s="2198"/>
      <c r="CV83" s="2198">
        <v>0</v>
      </c>
      <c r="CW83" s="2186"/>
      <c r="CX83" s="2198">
        <v>0</v>
      </c>
      <c r="CY83" s="2186"/>
      <c r="CZ83" s="2198">
        <v>0</v>
      </c>
      <c r="DA83" s="2186"/>
      <c r="DB83" s="2198">
        <v>0</v>
      </c>
      <c r="DC83" s="2186"/>
      <c r="DD83" s="2198">
        <v>0</v>
      </c>
      <c r="DE83" s="2186"/>
      <c r="DF83" s="2198">
        <v>0</v>
      </c>
      <c r="DG83" s="2186"/>
      <c r="DH83" s="2198">
        <v>0</v>
      </c>
      <c r="DI83" s="2186"/>
      <c r="DJ83" s="2198">
        <v>0</v>
      </c>
      <c r="DK83" s="2198"/>
      <c r="DL83" s="2198">
        <v>0</v>
      </c>
      <c r="DM83" s="2198"/>
      <c r="DN83" s="2198">
        <v>0</v>
      </c>
      <c r="DO83" s="2186"/>
      <c r="DP83" s="2198">
        <v>0</v>
      </c>
      <c r="DQ83" s="2186"/>
      <c r="DR83" s="2198">
        <v>0</v>
      </c>
    </row>
    <row r="84" spans="3:122" x14ac:dyDescent="0.3">
      <c r="C84" s="2763" t="s">
        <v>1744</v>
      </c>
      <c r="D84" s="540">
        <v>7053285.8924267571</v>
      </c>
      <c r="E84" s="2186"/>
      <c r="F84" s="2198">
        <v>0</v>
      </c>
      <c r="G84" s="2186"/>
      <c r="H84" s="2198">
        <v>0</v>
      </c>
      <c r="I84" s="2186"/>
      <c r="J84" s="2198">
        <v>0</v>
      </c>
      <c r="K84" s="2186"/>
      <c r="L84" s="2198">
        <v>0</v>
      </c>
      <c r="M84" s="2186">
        <v>3</v>
      </c>
      <c r="N84" s="2198">
        <v>21159857.67728027</v>
      </c>
      <c r="O84" s="2186">
        <v>3</v>
      </c>
      <c r="P84" s="2198">
        <v>21159857.67728027</v>
      </c>
      <c r="Q84" s="2186">
        <v>3</v>
      </c>
      <c r="R84" s="2198">
        <v>21159857.67728027</v>
      </c>
      <c r="S84" s="2186">
        <v>0</v>
      </c>
      <c r="T84" s="2198">
        <v>0</v>
      </c>
      <c r="U84" s="2186"/>
      <c r="V84" s="2198">
        <v>0</v>
      </c>
      <c r="W84" s="2186"/>
      <c r="X84" s="2198">
        <v>0</v>
      </c>
      <c r="Y84" s="2186"/>
      <c r="Z84" s="2198">
        <v>0</v>
      </c>
      <c r="AA84" s="2186">
        <v>0</v>
      </c>
      <c r="AB84" s="2198">
        <v>0</v>
      </c>
      <c r="AC84" s="2186"/>
      <c r="AD84" s="2198">
        <v>0</v>
      </c>
      <c r="AE84" s="2186"/>
      <c r="AF84" s="2198">
        <v>0</v>
      </c>
      <c r="AG84" s="2186"/>
      <c r="AH84" s="2198">
        <v>0</v>
      </c>
      <c r="AI84" s="2186"/>
      <c r="AJ84" s="2198">
        <v>0</v>
      </c>
      <c r="AK84" s="2186"/>
      <c r="AL84" s="2198">
        <v>0</v>
      </c>
      <c r="AM84" s="2186"/>
      <c r="AN84" s="2198">
        <v>0</v>
      </c>
      <c r="AO84" s="2186"/>
      <c r="AP84" s="2198">
        <v>0</v>
      </c>
      <c r="AQ84" s="2186"/>
      <c r="AR84" s="2198">
        <v>0</v>
      </c>
      <c r="AS84" s="2186"/>
      <c r="AT84" s="2198">
        <v>0</v>
      </c>
      <c r="AU84" s="2186"/>
      <c r="AV84" s="2198">
        <v>0</v>
      </c>
      <c r="AW84" s="2186"/>
      <c r="AX84" s="2198">
        <v>0</v>
      </c>
      <c r="AY84" s="2186"/>
      <c r="AZ84" s="2198">
        <v>0</v>
      </c>
      <c r="BA84" s="2186"/>
      <c r="BB84" s="2198">
        <v>0</v>
      </c>
      <c r="BC84" s="2186"/>
      <c r="BD84" s="2198">
        <v>0</v>
      </c>
      <c r="BE84" s="2186"/>
      <c r="BF84" s="2198">
        <v>0</v>
      </c>
      <c r="BG84" s="2186"/>
      <c r="BH84" s="2198">
        <v>0</v>
      </c>
      <c r="BI84" s="2186"/>
      <c r="BJ84" s="2198">
        <v>0</v>
      </c>
      <c r="BK84" s="2186"/>
      <c r="BL84" s="2198">
        <v>0</v>
      </c>
      <c r="BM84" s="2186"/>
      <c r="BN84" s="2198">
        <v>0</v>
      </c>
      <c r="BO84" s="2186"/>
      <c r="BP84" s="2198">
        <v>0</v>
      </c>
      <c r="BQ84" s="2186"/>
      <c r="BR84" s="2198">
        <v>0</v>
      </c>
      <c r="BS84" s="2186"/>
      <c r="BT84" s="2198">
        <v>0</v>
      </c>
      <c r="BU84" s="2186"/>
      <c r="BV84" s="2198">
        <v>0</v>
      </c>
      <c r="BW84" s="2186"/>
      <c r="BX84" s="2198">
        <v>0</v>
      </c>
      <c r="BY84" s="2186"/>
      <c r="BZ84" s="2198">
        <v>0</v>
      </c>
      <c r="CA84" s="2186"/>
      <c r="CB84" s="2198">
        <v>0</v>
      </c>
      <c r="CC84" s="2186"/>
      <c r="CD84" s="2198">
        <v>0</v>
      </c>
      <c r="CE84" s="2198"/>
      <c r="CF84" s="2198">
        <v>0</v>
      </c>
      <c r="CG84" s="2186"/>
      <c r="CH84" s="2198">
        <v>0</v>
      </c>
      <c r="CI84" s="2186">
        <v>3</v>
      </c>
      <c r="CJ84" s="2198">
        <v>21159857.67728027</v>
      </c>
      <c r="CK84" s="2186">
        <v>3</v>
      </c>
      <c r="CL84" s="2198">
        <v>21159857.67728027</v>
      </c>
      <c r="CM84" s="2186"/>
      <c r="CN84" s="2198">
        <v>0</v>
      </c>
      <c r="CO84" s="2186"/>
      <c r="CP84" s="2198">
        <v>0</v>
      </c>
      <c r="CQ84" s="2186"/>
      <c r="CR84" s="2198">
        <v>0</v>
      </c>
      <c r="CS84" s="2186"/>
      <c r="CT84" s="2198">
        <v>0</v>
      </c>
      <c r="CU84" s="2198"/>
      <c r="CV84" s="2198">
        <v>0</v>
      </c>
      <c r="CW84" s="2186"/>
      <c r="CX84" s="2198">
        <v>0</v>
      </c>
      <c r="CY84" s="2186"/>
      <c r="CZ84" s="2198">
        <v>0</v>
      </c>
      <c r="DA84" s="2186"/>
      <c r="DB84" s="2198">
        <v>0</v>
      </c>
      <c r="DC84" s="2186"/>
      <c r="DD84" s="2198">
        <v>0</v>
      </c>
      <c r="DE84" s="2186"/>
      <c r="DF84" s="2198">
        <v>0</v>
      </c>
      <c r="DG84" s="2186"/>
      <c r="DH84" s="2198">
        <v>0</v>
      </c>
      <c r="DI84" s="2186"/>
      <c r="DJ84" s="2198">
        <v>0</v>
      </c>
      <c r="DK84" s="2198"/>
      <c r="DL84" s="2198">
        <v>0</v>
      </c>
      <c r="DM84" s="2198"/>
      <c r="DN84" s="2198">
        <v>0</v>
      </c>
      <c r="DO84" s="2186">
        <v>3</v>
      </c>
      <c r="DP84" s="2198">
        <v>21159857.67728027</v>
      </c>
      <c r="DQ84" s="2186">
        <v>3</v>
      </c>
      <c r="DR84" s="2198">
        <v>21159857.67728027</v>
      </c>
    </row>
    <row r="85" spans="3:122" x14ac:dyDescent="0.3">
      <c r="C85" s="2763" t="s">
        <v>2075</v>
      </c>
      <c r="D85" s="540">
        <v>135295863.11760724</v>
      </c>
      <c r="E85" s="2186">
        <v>0</v>
      </c>
      <c r="F85" s="2198">
        <v>0</v>
      </c>
      <c r="G85" s="2186">
        <v>0</v>
      </c>
      <c r="H85" s="2198">
        <v>0</v>
      </c>
      <c r="I85" s="2186">
        <v>0</v>
      </c>
      <c r="J85" s="2198">
        <v>0</v>
      </c>
      <c r="K85" s="2186">
        <v>0</v>
      </c>
      <c r="L85" s="2198">
        <v>0</v>
      </c>
      <c r="M85" s="2186">
        <v>0</v>
      </c>
      <c r="N85" s="2198">
        <v>0</v>
      </c>
      <c r="O85" s="2186">
        <v>0</v>
      </c>
      <c r="P85" s="2198">
        <v>0</v>
      </c>
      <c r="Q85" s="2186">
        <v>0</v>
      </c>
      <c r="R85" s="2198">
        <v>0</v>
      </c>
      <c r="S85" s="2186">
        <v>0</v>
      </c>
      <c r="T85" s="2198">
        <v>0</v>
      </c>
      <c r="U85" s="2186">
        <v>0</v>
      </c>
      <c r="V85" s="2198">
        <v>0</v>
      </c>
      <c r="W85" s="2186">
        <v>0</v>
      </c>
      <c r="X85" s="2198">
        <v>0</v>
      </c>
      <c r="Y85" s="2186">
        <v>0</v>
      </c>
      <c r="Z85" s="2198">
        <v>0</v>
      </c>
      <c r="AA85" s="2186">
        <v>0</v>
      </c>
      <c r="AB85" s="2198">
        <v>0</v>
      </c>
      <c r="AC85" s="2186">
        <v>0</v>
      </c>
      <c r="AD85" s="2198">
        <v>0</v>
      </c>
      <c r="AE85" s="2186">
        <v>0</v>
      </c>
      <c r="AF85" s="2198">
        <v>0</v>
      </c>
      <c r="AG85" s="2186">
        <v>0</v>
      </c>
      <c r="AH85" s="2198">
        <v>0</v>
      </c>
      <c r="AI85" s="2186">
        <v>0</v>
      </c>
      <c r="AJ85" s="2198">
        <v>0</v>
      </c>
      <c r="AK85" s="2186">
        <v>0</v>
      </c>
      <c r="AL85" s="2198">
        <v>0</v>
      </c>
      <c r="AM85" s="2186">
        <v>0</v>
      </c>
      <c r="AN85" s="2198">
        <v>0</v>
      </c>
      <c r="AO85" s="2186">
        <v>0</v>
      </c>
      <c r="AP85" s="2198">
        <v>0</v>
      </c>
      <c r="AQ85" s="2186">
        <v>0</v>
      </c>
      <c r="AR85" s="2198">
        <v>0</v>
      </c>
      <c r="AS85" s="2186">
        <v>0</v>
      </c>
      <c r="AT85" s="2198">
        <v>0</v>
      </c>
      <c r="AU85" s="2186">
        <v>0</v>
      </c>
      <c r="AV85" s="2198">
        <v>0</v>
      </c>
      <c r="AW85" s="2186">
        <v>0</v>
      </c>
      <c r="AX85" s="2198">
        <v>0</v>
      </c>
      <c r="AY85" s="2186">
        <v>0</v>
      </c>
      <c r="AZ85" s="2198">
        <v>0</v>
      </c>
      <c r="BA85" s="2186">
        <v>0</v>
      </c>
      <c r="BB85" s="2198">
        <v>0</v>
      </c>
      <c r="BC85" s="2186">
        <v>0</v>
      </c>
      <c r="BD85" s="2198">
        <v>0</v>
      </c>
      <c r="BE85" s="2186">
        <v>0</v>
      </c>
      <c r="BF85" s="2198">
        <v>0</v>
      </c>
      <c r="BG85" s="2186">
        <v>0</v>
      </c>
      <c r="BH85" s="2198">
        <v>0</v>
      </c>
      <c r="BI85" s="2186">
        <v>0</v>
      </c>
      <c r="BJ85" s="2198">
        <v>0</v>
      </c>
      <c r="BK85" s="2186">
        <v>0</v>
      </c>
      <c r="BL85" s="2198">
        <v>0</v>
      </c>
      <c r="BM85" s="2186">
        <v>0</v>
      </c>
      <c r="BN85" s="2198">
        <v>0</v>
      </c>
      <c r="BO85" s="2186">
        <v>0</v>
      </c>
      <c r="BP85" s="2198">
        <v>0</v>
      </c>
      <c r="BQ85" s="2186">
        <v>0</v>
      </c>
      <c r="BR85" s="2198">
        <v>0</v>
      </c>
      <c r="BS85" s="2186">
        <v>0</v>
      </c>
      <c r="BT85" s="2198">
        <v>0</v>
      </c>
      <c r="BU85" s="2186">
        <v>0</v>
      </c>
      <c r="BV85" s="2198">
        <v>0</v>
      </c>
      <c r="BW85" s="2186">
        <v>0</v>
      </c>
      <c r="BX85" s="2198">
        <v>0</v>
      </c>
      <c r="BY85" s="2186">
        <v>0</v>
      </c>
      <c r="BZ85" s="2198">
        <v>0</v>
      </c>
      <c r="CA85" s="2186">
        <v>0</v>
      </c>
      <c r="CB85" s="2198">
        <v>0</v>
      </c>
      <c r="CC85" s="2186">
        <v>0</v>
      </c>
      <c r="CD85" s="2198">
        <v>0</v>
      </c>
      <c r="CE85" s="2186"/>
      <c r="CF85" s="2198">
        <v>0</v>
      </c>
      <c r="CG85" s="2186"/>
      <c r="CH85" s="2198">
        <v>0</v>
      </c>
      <c r="CI85" s="2186">
        <v>0</v>
      </c>
      <c r="CJ85" s="2198">
        <v>0</v>
      </c>
      <c r="CK85" s="2186">
        <v>0</v>
      </c>
      <c r="CL85" s="2198">
        <v>0</v>
      </c>
      <c r="CM85" s="2186">
        <v>0</v>
      </c>
      <c r="CN85" s="2198">
        <v>0</v>
      </c>
      <c r="CO85" s="2186">
        <v>0</v>
      </c>
      <c r="CP85" s="2198">
        <v>0</v>
      </c>
      <c r="CQ85" s="2186">
        <v>1</v>
      </c>
      <c r="CR85" s="2198">
        <v>135295863.11760724</v>
      </c>
      <c r="CS85" s="2186">
        <v>0</v>
      </c>
      <c r="CT85" s="2198">
        <v>0</v>
      </c>
      <c r="CU85" s="2186">
        <v>0</v>
      </c>
      <c r="CV85" s="2198">
        <v>0</v>
      </c>
      <c r="CW85" s="2186">
        <v>0</v>
      </c>
      <c r="CX85" s="2198">
        <v>0</v>
      </c>
      <c r="CY85" s="2186">
        <v>0</v>
      </c>
      <c r="CZ85" s="2198">
        <v>0</v>
      </c>
      <c r="DA85" s="2186">
        <v>0</v>
      </c>
      <c r="DB85" s="2198">
        <v>0</v>
      </c>
      <c r="DC85" s="2186">
        <v>0</v>
      </c>
      <c r="DD85" s="2198">
        <v>0</v>
      </c>
      <c r="DE85" s="2186">
        <v>0</v>
      </c>
      <c r="DF85" s="2198">
        <v>0</v>
      </c>
      <c r="DG85" s="2186"/>
      <c r="DH85" s="2198">
        <v>0</v>
      </c>
      <c r="DI85" s="2186"/>
      <c r="DJ85" s="2198">
        <v>0</v>
      </c>
      <c r="DK85" s="2186"/>
      <c r="DL85" s="2198">
        <v>0</v>
      </c>
      <c r="DM85" s="2186"/>
      <c r="DN85" s="2198">
        <v>0</v>
      </c>
      <c r="DO85" s="2186"/>
      <c r="DP85" s="2198">
        <v>0</v>
      </c>
      <c r="DQ85" s="2186"/>
      <c r="DR85" s="2198">
        <v>0</v>
      </c>
    </row>
    <row r="86" spans="3:122" x14ac:dyDescent="0.3">
      <c r="C86" s="2763" t="s">
        <v>2076</v>
      </c>
      <c r="D86" s="540">
        <v>50227409.263698749</v>
      </c>
      <c r="E86" s="2186">
        <v>0</v>
      </c>
      <c r="F86" s="2198">
        <v>0</v>
      </c>
      <c r="G86" s="2186">
        <v>0</v>
      </c>
      <c r="H86" s="2198">
        <v>0</v>
      </c>
      <c r="I86" s="2186">
        <v>0</v>
      </c>
      <c r="J86" s="2198">
        <v>0</v>
      </c>
      <c r="K86" s="2186">
        <v>0</v>
      </c>
      <c r="L86" s="2198">
        <v>0</v>
      </c>
      <c r="M86" s="2186">
        <v>0</v>
      </c>
      <c r="N86" s="2198">
        <v>0</v>
      </c>
      <c r="O86" s="2186">
        <v>0</v>
      </c>
      <c r="P86" s="2198">
        <v>0</v>
      </c>
      <c r="Q86" s="2186">
        <v>0</v>
      </c>
      <c r="R86" s="2198">
        <v>0</v>
      </c>
      <c r="S86" s="2186">
        <v>0</v>
      </c>
      <c r="T86" s="2198">
        <v>0</v>
      </c>
      <c r="U86" s="2186">
        <v>0</v>
      </c>
      <c r="V86" s="2198">
        <v>0</v>
      </c>
      <c r="W86" s="2186">
        <v>0</v>
      </c>
      <c r="X86" s="2198">
        <v>0</v>
      </c>
      <c r="Y86" s="2186">
        <v>0</v>
      </c>
      <c r="Z86" s="2198">
        <v>0</v>
      </c>
      <c r="AA86" s="2186">
        <v>0</v>
      </c>
      <c r="AB86" s="2198">
        <v>0</v>
      </c>
      <c r="AC86" s="2186">
        <v>0</v>
      </c>
      <c r="AD86" s="2198">
        <v>0</v>
      </c>
      <c r="AE86" s="2186">
        <v>0</v>
      </c>
      <c r="AF86" s="2198">
        <v>0</v>
      </c>
      <c r="AG86" s="2186">
        <v>0</v>
      </c>
      <c r="AH86" s="2198">
        <v>0</v>
      </c>
      <c r="AI86" s="2186">
        <v>0</v>
      </c>
      <c r="AJ86" s="2198">
        <v>0</v>
      </c>
      <c r="AK86" s="2186">
        <v>0</v>
      </c>
      <c r="AL86" s="2198">
        <v>0</v>
      </c>
      <c r="AM86" s="2186">
        <v>0</v>
      </c>
      <c r="AN86" s="2198">
        <v>0</v>
      </c>
      <c r="AO86" s="2186">
        <v>0</v>
      </c>
      <c r="AP86" s="2198">
        <v>0</v>
      </c>
      <c r="AQ86" s="2186">
        <v>0</v>
      </c>
      <c r="AR86" s="2198">
        <v>0</v>
      </c>
      <c r="AS86" s="2186">
        <v>0</v>
      </c>
      <c r="AT86" s="2198">
        <v>0</v>
      </c>
      <c r="AU86" s="2186">
        <v>0</v>
      </c>
      <c r="AV86" s="2198">
        <v>0</v>
      </c>
      <c r="AW86" s="2186">
        <v>0</v>
      </c>
      <c r="AX86" s="2198">
        <v>0</v>
      </c>
      <c r="AY86" s="2186">
        <v>0</v>
      </c>
      <c r="AZ86" s="2198">
        <v>0</v>
      </c>
      <c r="BA86" s="2186">
        <v>0</v>
      </c>
      <c r="BB86" s="2198">
        <v>0</v>
      </c>
      <c r="BC86" s="2186">
        <v>0</v>
      </c>
      <c r="BD86" s="2198">
        <v>0</v>
      </c>
      <c r="BE86" s="2186">
        <v>0</v>
      </c>
      <c r="BF86" s="2198">
        <v>0</v>
      </c>
      <c r="BG86" s="2186">
        <v>0</v>
      </c>
      <c r="BH86" s="2198">
        <v>0</v>
      </c>
      <c r="BI86" s="2186">
        <v>0</v>
      </c>
      <c r="BJ86" s="2198">
        <v>0</v>
      </c>
      <c r="BK86" s="2186">
        <v>0</v>
      </c>
      <c r="BL86" s="2198">
        <v>0</v>
      </c>
      <c r="BM86" s="2186">
        <v>0</v>
      </c>
      <c r="BN86" s="2198">
        <v>0</v>
      </c>
      <c r="BO86" s="2186">
        <v>0</v>
      </c>
      <c r="BP86" s="2198">
        <v>0</v>
      </c>
      <c r="BQ86" s="2186">
        <v>0</v>
      </c>
      <c r="BR86" s="2198">
        <v>0</v>
      </c>
      <c r="BS86" s="2186">
        <v>0</v>
      </c>
      <c r="BT86" s="2198">
        <v>0</v>
      </c>
      <c r="BU86" s="2186">
        <v>0</v>
      </c>
      <c r="BV86" s="2198">
        <v>0</v>
      </c>
      <c r="BW86" s="2186">
        <v>0</v>
      </c>
      <c r="BX86" s="2198">
        <v>0</v>
      </c>
      <c r="BY86" s="2186">
        <v>0</v>
      </c>
      <c r="BZ86" s="2198">
        <v>0</v>
      </c>
      <c r="CA86" s="2186">
        <v>0</v>
      </c>
      <c r="CB86" s="2198">
        <v>0</v>
      </c>
      <c r="CC86" s="2186">
        <v>0</v>
      </c>
      <c r="CD86" s="2198">
        <v>0</v>
      </c>
      <c r="CE86" s="2186"/>
      <c r="CF86" s="2198">
        <v>0</v>
      </c>
      <c r="CG86" s="2186"/>
      <c r="CH86" s="2198">
        <v>0</v>
      </c>
      <c r="CI86" s="2186">
        <v>0</v>
      </c>
      <c r="CJ86" s="2198">
        <v>0</v>
      </c>
      <c r="CK86" s="2186">
        <v>0</v>
      </c>
      <c r="CL86" s="2198">
        <v>0</v>
      </c>
      <c r="CM86" s="2186">
        <v>0</v>
      </c>
      <c r="CN86" s="2198">
        <v>0</v>
      </c>
      <c r="CO86" s="2186">
        <v>0</v>
      </c>
      <c r="CP86" s="2198">
        <v>0</v>
      </c>
      <c r="CQ86" s="2186">
        <v>2</v>
      </c>
      <c r="CR86" s="2198">
        <v>100454818.5273975</v>
      </c>
      <c r="CS86" s="2186">
        <v>0</v>
      </c>
      <c r="CT86" s="2198">
        <v>0</v>
      </c>
      <c r="CU86" s="2186">
        <v>0</v>
      </c>
      <c r="CV86" s="2198">
        <v>0</v>
      </c>
      <c r="CW86" s="2186">
        <v>0</v>
      </c>
      <c r="CX86" s="2198">
        <v>0</v>
      </c>
      <c r="CY86" s="2186">
        <v>0</v>
      </c>
      <c r="CZ86" s="2198">
        <v>0</v>
      </c>
      <c r="DA86" s="2186">
        <v>0</v>
      </c>
      <c r="DB86" s="2198">
        <v>0</v>
      </c>
      <c r="DC86" s="2186">
        <v>0</v>
      </c>
      <c r="DD86" s="2198">
        <v>0</v>
      </c>
      <c r="DE86" s="2186">
        <v>0</v>
      </c>
      <c r="DF86" s="2198">
        <v>0</v>
      </c>
      <c r="DG86" s="2186"/>
      <c r="DH86" s="2198">
        <v>0</v>
      </c>
      <c r="DI86" s="2186"/>
      <c r="DJ86" s="2198">
        <v>0</v>
      </c>
      <c r="DK86" s="2186"/>
      <c r="DL86" s="2198">
        <v>0</v>
      </c>
      <c r="DM86" s="2186"/>
      <c r="DN86" s="2198">
        <v>0</v>
      </c>
      <c r="DO86" s="2186"/>
      <c r="DP86" s="2198">
        <v>0</v>
      </c>
      <c r="DQ86" s="2186"/>
      <c r="DR86" s="2198">
        <v>0</v>
      </c>
    </row>
    <row r="87" spans="3:122" x14ac:dyDescent="0.3">
      <c r="C87" s="2763" t="s">
        <v>2077</v>
      </c>
      <c r="D87" s="540">
        <v>33678504.251688905</v>
      </c>
      <c r="E87" s="2186">
        <v>0</v>
      </c>
      <c r="F87" s="2198">
        <v>0</v>
      </c>
      <c r="G87" s="2186">
        <v>0</v>
      </c>
      <c r="H87" s="2198">
        <v>0</v>
      </c>
      <c r="I87" s="2186">
        <v>0</v>
      </c>
      <c r="J87" s="2198">
        <v>0</v>
      </c>
      <c r="K87" s="2186">
        <v>0</v>
      </c>
      <c r="L87" s="2198">
        <v>0</v>
      </c>
      <c r="M87" s="2186">
        <v>0</v>
      </c>
      <c r="N87" s="2198">
        <v>0</v>
      </c>
      <c r="O87" s="2186">
        <v>0</v>
      </c>
      <c r="P87" s="2198">
        <v>0</v>
      </c>
      <c r="Q87" s="2186">
        <v>0</v>
      </c>
      <c r="R87" s="2198">
        <v>0</v>
      </c>
      <c r="S87" s="2186">
        <v>0</v>
      </c>
      <c r="T87" s="2198">
        <v>0</v>
      </c>
      <c r="U87" s="2186">
        <v>0</v>
      </c>
      <c r="V87" s="2198">
        <v>0</v>
      </c>
      <c r="W87" s="2186">
        <v>0</v>
      </c>
      <c r="X87" s="2198">
        <v>0</v>
      </c>
      <c r="Y87" s="2186">
        <v>0</v>
      </c>
      <c r="Z87" s="2198">
        <v>0</v>
      </c>
      <c r="AA87" s="2186"/>
      <c r="AB87" s="2198">
        <v>0</v>
      </c>
      <c r="AC87" s="2186">
        <v>0</v>
      </c>
      <c r="AD87" s="2198">
        <v>0</v>
      </c>
      <c r="AE87" s="2186">
        <v>0</v>
      </c>
      <c r="AF87" s="2198">
        <v>0</v>
      </c>
      <c r="AG87" s="2186">
        <v>0</v>
      </c>
      <c r="AH87" s="2198">
        <v>0</v>
      </c>
      <c r="AI87" s="2186">
        <v>0</v>
      </c>
      <c r="AJ87" s="2198">
        <v>0</v>
      </c>
      <c r="AK87" s="2186">
        <v>0</v>
      </c>
      <c r="AL87" s="2198">
        <v>0</v>
      </c>
      <c r="AM87" s="2186">
        <v>0</v>
      </c>
      <c r="AN87" s="2198">
        <v>0</v>
      </c>
      <c r="AO87" s="2186">
        <v>0</v>
      </c>
      <c r="AP87" s="2198">
        <v>0</v>
      </c>
      <c r="AQ87" s="2186">
        <v>0</v>
      </c>
      <c r="AR87" s="2198">
        <v>0</v>
      </c>
      <c r="AS87" s="2186">
        <v>0</v>
      </c>
      <c r="AT87" s="2198">
        <v>0</v>
      </c>
      <c r="AU87" s="2186">
        <v>0</v>
      </c>
      <c r="AV87" s="2198">
        <v>0</v>
      </c>
      <c r="AW87" s="2186">
        <v>0</v>
      </c>
      <c r="AX87" s="2198">
        <v>0</v>
      </c>
      <c r="AY87" s="2186">
        <v>0</v>
      </c>
      <c r="AZ87" s="2198">
        <v>0</v>
      </c>
      <c r="BA87" s="2186">
        <v>0</v>
      </c>
      <c r="BB87" s="2198">
        <v>0</v>
      </c>
      <c r="BC87" s="2186">
        <v>0</v>
      </c>
      <c r="BD87" s="2198">
        <v>0</v>
      </c>
      <c r="BE87" s="2186">
        <v>0</v>
      </c>
      <c r="BF87" s="2198">
        <v>0</v>
      </c>
      <c r="BG87" s="2186">
        <v>0</v>
      </c>
      <c r="BH87" s="2198">
        <v>0</v>
      </c>
      <c r="BI87" s="2186">
        <v>0</v>
      </c>
      <c r="BJ87" s="2198">
        <v>0</v>
      </c>
      <c r="BK87" s="2186">
        <v>0</v>
      </c>
      <c r="BL87" s="2198">
        <v>0</v>
      </c>
      <c r="BM87" s="2186">
        <v>0</v>
      </c>
      <c r="BN87" s="2198">
        <v>0</v>
      </c>
      <c r="BO87" s="2186">
        <v>0</v>
      </c>
      <c r="BP87" s="2198">
        <v>0</v>
      </c>
      <c r="BQ87" s="2186">
        <v>0</v>
      </c>
      <c r="BR87" s="2198">
        <v>0</v>
      </c>
      <c r="BS87" s="2186">
        <v>0</v>
      </c>
      <c r="BT87" s="2198">
        <v>0</v>
      </c>
      <c r="BU87" s="2186">
        <v>0</v>
      </c>
      <c r="BV87" s="2198">
        <v>0</v>
      </c>
      <c r="BW87" s="2186">
        <v>0</v>
      </c>
      <c r="BX87" s="2198">
        <v>0</v>
      </c>
      <c r="BY87" s="2186">
        <v>0</v>
      </c>
      <c r="BZ87" s="2198">
        <v>0</v>
      </c>
      <c r="CA87" s="2186">
        <v>0</v>
      </c>
      <c r="CB87" s="2198">
        <v>0</v>
      </c>
      <c r="CC87" s="2186">
        <v>0</v>
      </c>
      <c r="CD87" s="2198">
        <v>0</v>
      </c>
      <c r="CE87" s="2186"/>
      <c r="CF87" s="2198">
        <v>0</v>
      </c>
      <c r="CG87" s="2186"/>
      <c r="CH87" s="2198">
        <v>0</v>
      </c>
      <c r="CI87" s="2186">
        <v>0</v>
      </c>
      <c r="CJ87" s="2198">
        <v>0</v>
      </c>
      <c r="CK87" s="2186">
        <v>0</v>
      </c>
      <c r="CL87" s="2198">
        <v>0</v>
      </c>
      <c r="CM87" s="2186">
        <v>0</v>
      </c>
      <c r="CN87" s="2198">
        <v>0</v>
      </c>
      <c r="CO87" s="2186">
        <v>0</v>
      </c>
      <c r="CP87" s="2198">
        <v>0</v>
      </c>
      <c r="CQ87" s="2186">
        <v>3</v>
      </c>
      <c r="CR87" s="2198">
        <v>101035512.75506672</v>
      </c>
      <c r="CS87" s="2186">
        <v>0</v>
      </c>
      <c r="CT87" s="2198">
        <v>0</v>
      </c>
      <c r="CU87" s="2186">
        <v>0</v>
      </c>
      <c r="CV87" s="2198">
        <v>0</v>
      </c>
      <c r="CW87" s="2186">
        <v>0</v>
      </c>
      <c r="CX87" s="2198">
        <v>0</v>
      </c>
      <c r="CY87" s="2186">
        <v>0</v>
      </c>
      <c r="CZ87" s="2198">
        <v>0</v>
      </c>
      <c r="DA87" s="2186">
        <v>0</v>
      </c>
      <c r="DB87" s="2198">
        <v>0</v>
      </c>
      <c r="DC87" s="2186">
        <v>0</v>
      </c>
      <c r="DD87" s="2198">
        <v>0</v>
      </c>
      <c r="DE87" s="2186">
        <v>0</v>
      </c>
      <c r="DF87" s="2198">
        <v>0</v>
      </c>
      <c r="DG87" s="2186"/>
      <c r="DH87" s="2198">
        <v>0</v>
      </c>
      <c r="DI87" s="2186"/>
      <c r="DJ87" s="2198">
        <v>0</v>
      </c>
      <c r="DK87" s="2186"/>
      <c r="DL87" s="2198">
        <v>0</v>
      </c>
      <c r="DM87" s="2186"/>
      <c r="DN87" s="2198">
        <v>0</v>
      </c>
      <c r="DO87" s="2186"/>
      <c r="DP87" s="2198">
        <v>0</v>
      </c>
      <c r="DQ87" s="2186"/>
      <c r="DR87" s="2198">
        <v>0</v>
      </c>
    </row>
    <row r="88" spans="3:122" x14ac:dyDescent="0.3">
      <c r="C88" s="2763" t="s">
        <v>2078</v>
      </c>
      <c r="D88" s="540">
        <v>33678504.251688905</v>
      </c>
      <c r="E88" s="2186"/>
      <c r="F88" s="2198"/>
      <c r="G88" s="2186"/>
      <c r="H88" s="2198"/>
      <c r="I88" s="2186"/>
      <c r="J88" s="2198"/>
      <c r="K88" s="2186"/>
      <c r="L88" s="2198"/>
      <c r="M88" s="2186"/>
      <c r="N88" s="2198"/>
      <c r="O88" s="2186"/>
      <c r="P88" s="2198"/>
      <c r="Q88" s="2186"/>
      <c r="R88" s="2198"/>
      <c r="S88" s="2186"/>
      <c r="T88" s="2198"/>
      <c r="U88" s="2186"/>
      <c r="V88" s="2198"/>
      <c r="W88" s="2186"/>
      <c r="X88" s="2198"/>
      <c r="Y88" s="2186"/>
      <c r="Z88" s="2198"/>
      <c r="AA88" s="2186"/>
      <c r="AB88" s="2198"/>
      <c r="AC88" s="2186"/>
      <c r="AD88" s="2198"/>
      <c r="AE88" s="2186"/>
      <c r="AF88" s="2198"/>
      <c r="AG88" s="2186"/>
      <c r="AH88" s="2198"/>
      <c r="AI88" s="2186"/>
      <c r="AJ88" s="2198"/>
      <c r="AK88" s="2186"/>
      <c r="AL88" s="2198"/>
      <c r="AM88" s="2186"/>
      <c r="AN88" s="2198"/>
      <c r="AO88" s="2186"/>
      <c r="AP88" s="2198"/>
      <c r="AQ88" s="2186"/>
      <c r="AR88" s="2198"/>
      <c r="AS88" s="2186"/>
      <c r="AT88" s="2198"/>
      <c r="AU88" s="2186"/>
      <c r="AV88" s="2198"/>
      <c r="AW88" s="2186"/>
      <c r="AX88" s="2198"/>
      <c r="AY88" s="2186"/>
      <c r="AZ88" s="2198"/>
      <c r="BA88" s="2186"/>
      <c r="BB88" s="2198"/>
      <c r="BC88" s="2186"/>
      <c r="BD88" s="2198"/>
      <c r="BE88" s="2186"/>
      <c r="BF88" s="2198"/>
      <c r="BG88" s="2186"/>
      <c r="BH88" s="2198"/>
      <c r="BI88" s="2186"/>
      <c r="BJ88" s="2198"/>
      <c r="BK88" s="2186"/>
      <c r="BL88" s="2198"/>
      <c r="BM88" s="2186"/>
      <c r="BN88" s="2198"/>
      <c r="BO88" s="2186"/>
      <c r="BP88" s="2198">
        <v>0</v>
      </c>
      <c r="BQ88" s="2186"/>
      <c r="BR88" s="2198">
        <v>0</v>
      </c>
      <c r="BS88" s="2186"/>
      <c r="BT88" s="2198">
        <v>0</v>
      </c>
      <c r="BU88" s="2186"/>
      <c r="BV88" s="2198">
        <v>0</v>
      </c>
      <c r="BW88" s="2186"/>
      <c r="BX88" s="2198">
        <v>0</v>
      </c>
      <c r="BY88" s="2186"/>
      <c r="BZ88" s="2198">
        <v>0</v>
      </c>
      <c r="CA88" s="2186"/>
      <c r="CB88" s="2198">
        <v>0</v>
      </c>
      <c r="CC88" s="2186"/>
      <c r="CD88" s="2198">
        <v>0</v>
      </c>
      <c r="CE88" s="2186"/>
      <c r="CF88" s="2198">
        <v>0</v>
      </c>
      <c r="CG88" s="2186"/>
      <c r="CH88" s="2198">
        <v>0</v>
      </c>
      <c r="CI88" s="2186"/>
      <c r="CJ88" s="2198">
        <v>0</v>
      </c>
      <c r="CK88" s="2186"/>
      <c r="CL88" s="2198">
        <v>0</v>
      </c>
      <c r="CM88" s="2186"/>
      <c r="CN88" s="2198">
        <v>0</v>
      </c>
      <c r="CO88" s="2186"/>
      <c r="CP88" s="2198">
        <v>0</v>
      </c>
      <c r="CQ88" s="2186"/>
      <c r="CR88" s="2198">
        <v>0</v>
      </c>
      <c r="CS88" s="2186"/>
      <c r="CT88" s="2198">
        <v>0</v>
      </c>
      <c r="CU88" s="2186"/>
      <c r="CV88" s="2198">
        <v>0</v>
      </c>
      <c r="CW88" s="2186"/>
      <c r="CX88" s="2198">
        <v>0</v>
      </c>
      <c r="CY88" s="2186"/>
      <c r="CZ88" s="2198">
        <v>0</v>
      </c>
      <c r="DA88" s="2186"/>
      <c r="DB88" s="2198">
        <v>0</v>
      </c>
      <c r="DC88" s="2186"/>
      <c r="DD88" s="2198">
        <v>0</v>
      </c>
      <c r="DE88" s="2186"/>
      <c r="DF88" s="2198">
        <v>0</v>
      </c>
      <c r="DG88" s="2186"/>
      <c r="DH88" s="2198">
        <v>0</v>
      </c>
      <c r="DI88" s="2186"/>
      <c r="DJ88" s="2198">
        <v>0</v>
      </c>
      <c r="DK88" s="2186"/>
      <c r="DL88" s="2198">
        <v>0</v>
      </c>
      <c r="DM88" s="2186"/>
      <c r="DN88" s="2198">
        <v>0</v>
      </c>
      <c r="DO88" s="2186"/>
      <c r="DP88" s="2198">
        <v>0</v>
      </c>
      <c r="DQ88" s="2186"/>
      <c r="DR88" s="2198">
        <v>0</v>
      </c>
    </row>
    <row r="89" spans="3:122" x14ac:dyDescent="0.3">
      <c r="C89" s="2763" t="s">
        <v>1743</v>
      </c>
      <c r="D89" s="540">
        <v>951294432.69857264</v>
      </c>
      <c r="E89" s="2186">
        <v>0</v>
      </c>
      <c r="F89" s="2198">
        <v>0</v>
      </c>
      <c r="G89" s="2186">
        <v>0</v>
      </c>
      <c r="H89" s="2198">
        <v>0</v>
      </c>
      <c r="I89" s="2186">
        <v>0</v>
      </c>
      <c r="J89" s="2198">
        <v>0</v>
      </c>
      <c r="K89" s="2186">
        <v>0</v>
      </c>
      <c r="L89" s="2198">
        <v>0</v>
      </c>
      <c r="M89" s="2186"/>
      <c r="N89" s="2198"/>
      <c r="O89" s="2186"/>
      <c r="P89" s="2198"/>
      <c r="Q89" s="2186"/>
      <c r="R89" s="2198"/>
      <c r="S89" s="2186"/>
      <c r="T89" s="2198"/>
      <c r="U89" s="2186"/>
      <c r="V89" s="2198"/>
      <c r="W89" s="2186"/>
      <c r="X89" s="2198"/>
      <c r="Y89" s="2186"/>
      <c r="Z89" s="2198"/>
      <c r="AA89" s="2186"/>
      <c r="AB89" s="2198"/>
      <c r="AC89" s="2186">
        <v>1</v>
      </c>
      <c r="AD89" s="2198">
        <v>951294432.69857264</v>
      </c>
      <c r="AE89" s="2186">
        <v>1</v>
      </c>
      <c r="AF89" s="2198">
        <v>951294432.69857264</v>
      </c>
      <c r="AG89" s="2186">
        <v>1</v>
      </c>
      <c r="AH89" s="2198">
        <v>951294432.69857264</v>
      </c>
      <c r="AI89" s="2186">
        <v>1</v>
      </c>
      <c r="AJ89" s="2198">
        <v>951294432.69857264</v>
      </c>
      <c r="AK89" s="2186"/>
      <c r="AL89" s="2198"/>
      <c r="AM89" s="2186"/>
      <c r="AN89" s="2198"/>
      <c r="AO89" s="2186"/>
      <c r="AP89" s="2198"/>
      <c r="AQ89" s="2186"/>
      <c r="AR89" s="2198"/>
      <c r="AS89" s="2186"/>
      <c r="AT89" s="2198"/>
      <c r="AU89" s="2186"/>
      <c r="AV89" s="2198"/>
      <c r="AW89" s="2186"/>
      <c r="AX89" s="2198"/>
      <c r="AY89" s="2186"/>
      <c r="AZ89" s="2198"/>
      <c r="BA89" s="2186"/>
      <c r="BB89" s="2198"/>
      <c r="BC89" s="2186"/>
      <c r="BD89" s="2198"/>
      <c r="BE89" s="2186"/>
      <c r="BF89" s="2198"/>
      <c r="BG89" s="2186"/>
      <c r="BH89" s="2198"/>
      <c r="BI89" s="2186"/>
      <c r="BJ89" s="2198"/>
      <c r="BK89" s="2186"/>
      <c r="BL89" s="2198"/>
      <c r="BM89" s="2186"/>
      <c r="BN89" s="2198"/>
      <c r="BO89" s="2186"/>
      <c r="BP89" s="2198">
        <v>0</v>
      </c>
      <c r="BQ89" s="2186"/>
      <c r="BR89" s="2198">
        <v>0</v>
      </c>
      <c r="BS89" s="2186"/>
      <c r="BT89" s="2198">
        <v>0</v>
      </c>
      <c r="BU89" s="2186"/>
      <c r="BV89" s="2198">
        <v>0</v>
      </c>
      <c r="BW89" s="2186"/>
      <c r="BX89" s="2198">
        <v>0</v>
      </c>
      <c r="BY89" s="2186"/>
      <c r="BZ89" s="2198">
        <v>0</v>
      </c>
      <c r="CA89" s="2186"/>
      <c r="CB89" s="2198">
        <v>0</v>
      </c>
      <c r="CC89" s="2186"/>
      <c r="CD89" s="2198">
        <v>0</v>
      </c>
      <c r="CE89" s="2198">
        <v>0</v>
      </c>
      <c r="CF89" s="2198">
        <v>0</v>
      </c>
      <c r="CG89" s="2198"/>
      <c r="CH89" s="2198">
        <v>0</v>
      </c>
      <c r="CI89" s="2186"/>
      <c r="CJ89" s="2198">
        <v>0</v>
      </c>
      <c r="CK89" s="2186"/>
      <c r="CL89" s="2198">
        <v>0</v>
      </c>
      <c r="CM89" s="2186"/>
      <c r="CN89" s="2198">
        <v>0</v>
      </c>
      <c r="CO89" s="2186"/>
      <c r="CP89" s="2198">
        <v>0</v>
      </c>
      <c r="CQ89" s="2186"/>
      <c r="CR89" s="2198">
        <v>0</v>
      </c>
      <c r="CS89" s="2186">
        <v>0</v>
      </c>
      <c r="CT89" s="2198">
        <v>0</v>
      </c>
      <c r="CU89" s="2186">
        <v>0</v>
      </c>
      <c r="CV89" s="2198">
        <v>0</v>
      </c>
      <c r="CW89" s="2186">
        <v>1</v>
      </c>
      <c r="CX89" s="2198">
        <v>951294432.69857264</v>
      </c>
      <c r="CY89" s="2186"/>
      <c r="CZ89" s="2198">
        <v>0</v>
      </c>
      <c r="DA89" s="2186"/>
      <c r="DB89" s="2198">
        <v>0</v>
      </c>
      <c r="DC89" s="2186"/>
      <c r="DD89" s="2198">
        <v>0</v>
      </c>
      <c r="DE89" s="2186"/>
      <c r="DF89" s="2198">
        <v>0</v>
      </c>
      <c r="DG89" s="2186"/>
      <c r="DH89" s="2198">
        <v>0</v>
      </c>
      <c r="DI89" s="2186"/>
      <c r="DJ89" s="2198">
        <v>0</v>
      </c>
      <c r="DK89" s="2198"/>
      <c r="DL89" s="2198">
        <v>0</v>
      </c>
      <c r="DM89" s="2198"/>
      <c r="DN89" s="2198">
        <v>0</v>
      </c>
      <c r="DO89" s="2186"/>
      <c r="DP89" s="2198">
        <v>0</v>
      </c>
      <c r="DQ89" s="2186"/>
      <c r="DR89" s="2198">
        <v>0</v>
      </c>
    </row>
    <row r="90" spans="3:122" x14ac:dyDescent="0.3">
      <c r="F90" s="2199"/>
      <c r="H90" s="2199"/>
      <c r="I90" s="2067"/>
      <c r="J90" s="2199"/>
      <c r="L90" s="2199"/>
      <c r="M90" s="2732"/>
      <c r="N90" s="2199"/>
      <c r="O90" s="2732"/>
      <c r="P90" s="2199"/>
      <c r="R90" s="2199"/>
      <c r="T90" s="2199"/>
      <c r="V90" s="2199"/>
      <c r="X90" s="2199"/>
      <c r="Z90" s="2199"/>
      <c r="AB90" s="2199"/>
      <c r="AD90" s="2199"/>
      <c r="AF90" s="2199"/>
      <c r="AH90" s="2199"/>
      <c r="AJ90" s="2199"/>
      <c r="AL90" s="2182"/>
      <c r="AN90" s="2182"/>
      <c r="AQ90" s="2067"/>
      <c r="AS90" s="2067"/>
      <c r="AU90" s="2067"/>
      <c r="AW90" s="2067"/>
      <c r="CF90" s="2067"/>
      <c r="CH90" s="2067"/>
      <c r="CJ90" s="2199"/>
      <c r="CL90" s="2199"/>
      <c r="CO90" s="2182"/>
      <c r="CQ90" s="2182"/>
      <c r="CS90" s="2182"/>
      <c r="CU90" s="2182"/>
      <c r="DD90" s="2182"/>
      <c r="DF90" s="2182"/>
    </row>
    <row r="91" spans="3:122" x14ac:dyDescent="0.3">
      <c r="H91" s="2067"/>
      <c r="I91" s="2067"/>
      <c r="M91" s="2732"/>
      <c r="O91" s="2732"/>
      <c r="AL91" s="2182"/>
      <c r="AN91" s="2182"/>
      <c r="AQ91" s="2067"/>
      <c r="AS91" s="2067"/>
      <c r="AU91" s="2067"/>
      <c r="AW91" s="2067"/>
      <c r="CF91" s="2067"/>
      <c r="CH91" s="2067"/>
      <c r="CJ91" s="2067"/>
      <c r="CL91" s="2067"/>
      <c r="CO91" s="2182"/>
      <c r="CQ91" s="2182"/>
      <c r="CS91" s="2182"/>
      <c r="CU91" s="2182"/>
      <c r="DD91" s="2182"/>
      <c r="DF91" s="2182"/>
    </row>
    <row r="92" spans="3:122" x14ac:dyDescent="0.3">
      <c r="H92" s="2067"/>
      <c r="I92" s="2067"/>
      <c r="M92" s="2732"/>
      <c r="O92" s="2732"/>
      <c r="AL92" s="2182"/>
      <c r="AN92" s="2182"/>
      <c r="AQ92" s="2067"/>
      <c r="AS92" s="2067"/>
      <c r="AU92" s="2067"/>
      <c r="AW92" s="2067"/>
      <c r="CF92" s="2067"/>
      <c r="CH92" s="2067"/>
      <c r="CJ92" s="2067"/>
      <c r="CL92" s="2067"/>
      <c r="CO92" s="2182"/>
      <c r="CQ92" s="2182"/>
      <c r="CS92" s="2182"/>
      <c r="CU92" s="2182"/>
      <c r="DD92" s="2182"/>
      <c r="DF92" s="2182"/>
    </row>
    <row r="93" spans="3:122" s="2600" customFormat="1" ht="25.5" x14ac:dyDescent="0.2">
      <c r="C93" s="2764" t="s">
        <v>4248</v>
      </c>
      <c r="D93" s="2765" t="s">
        <v>3370</v>
      </c>
      <c r="E93" s="3742" t="s">
        <v>778</v>
      </c>
      <c r="F93" s="3743"/>
      <c r="G93" s="3742" t="s">
        <v>781</v>
      </c>
      <c r="H93" s="3743"/>
      <c r="I93" s="3742" t="s">
        <v>784</v>
      </c>
      <c r="J93" s="3743"/>
      <c r="K93" s="3742" t="s">
        <v>786</v>
      </c>
      <c r="L93" s="3743"/>
      <c r="M93" s="3742" t="s">
        <v>787</v>
      </c>
      <c r="N93" s="3743"/>
      <c r="O93" s="3742" t="s">
        <v>788</v>
      </c>
      <c r="P93" s="3743"/>
      <c r="Q93" s="3742" t="s">
        <v>790</v>
      </c>
      <c r="R93" s="3743"/>
      <c r="S93" s="3742" t="s">
        <v>791</v>
      </c>
      <c r="T93" s="3743"/>
      <c r="U93" s="3742" t="s">
        <v>792</v>
      </c>
      <c r="V93" s="3743"/>
      <c r="W93" s="3742" t="s">
        <v>794</v>
      </c>
      <c r="X93" s="3743"/>
      <c r="Y93" s="3742" t="s">
        <v>795</v>
      </c>
      <c r="Z93" s="3743"/>
      <c r="AA93" s="3742" t="s">
        <v>796</v>
      </c>
      <c r="AB93" s="3743"/>
      <c r="AC93" s="3742" t="s">
        <v>797</v>
      </c>
      <c r="AD93" s="3743"/>
      <c r="AE93" s="3742" t="s">
        <v>799</v>
      </c>
      <c r="AF93" s="3743"/>
      <c r="AG93" s="3742" t="s">
        <v>800</v>
      </c>
      <c r="AH93" s="3743"/>
      <c r="AI93" s="3742" t="s">
        <v>801</v>
      </c>
      <c r="AJ93" s="3743"/>
      <c r="AK93" s="3742" t="s">
        <v>809</v>
      </c>
      <c r="AL93" s="3743"/>
      <c r="AM93" s="3742" t="s">
        <v>811</v>
      </c>
      <c r="AN93" s="3743"/>
      <c r="AO93" s="3742" t="s">
        <v>813</v>
      </c>
      <c r="AP93" s="3743"/>
      <c r="AQ93" s="3742" t="s">
        <v>815</v>
      </c>
      <c r="AR93" s="3743"/>
      <c r="AS93" s="3742" t="s">
        <v>817</v>
      </c>
      <c r="AT93" s="3743"/>
      <c r="AU93" s="3742" t="s">
        <v>819</v>
      </c>
      <c r="AV93" s="3743"/>
      <c r="AW93" s="3742" t="s">
        <v>821</v>
      </c>
      <c r="AX93" s="3743"/>
      <c r="AY93" s="3742" t="s">
        <v>823</v>
      </c>
      <c r="AZ93" s="3743"/>
      <c r="BA93" s="3742" t="s">
        <v>825</v>
      </c>
      <c r="BB93" s="3743"/>
      <c r="BC93" s="3742" t="s">
        <v>827</v>
      </c>
      <c r="BD93" s="3743"/>
      <c r="BE93" s="3742" t="s">
        <v>829</v>
      </c>
      <c r="BF93" s="3743"/>
      <c r="BG93" s="3742" t="s">
        <v>831</v>
      </c>
      <c r="BH93" s="3743"/>
      <c r="BI93" s="3742" t="s">
        <v>833</v>
      </c>
      <c r="BJ93" s="3743"/>
      <c r="BK93" s="3742" t="s">
        <v>835</v>
      </c>
      <c r="BL93" s="3743"/>
      <c r="BM93" s="3742" t="s">
        <v>837</v>
      </c>
      <c r="BN93" s="3743"/>
      <c r="BO93" s="3742" t="s">
        <v>839</v>
      </c>
      <c r="BP93" s="3743"/>
      <c r="BQ93" s="3742" t="s">
        <v>841</v>
      </c>
      <c r="BR93" s="3743"/>
      <c r="BS93" s="3742" t="s">
        <v>843</v>
      </c>
      <c r="BT93" s="3743"/>
      <c r="BU93" s="3742" t="s">
        <v>845</v>
      </c>
      <c r="BV93" s="3743"/>
      <c r="BW93" s="3742" t="s">
        <v>851</v>
      </c>
      <c r="BX93" s="3743"/>
      <c r="BY93" s="3742" t="s">
        <v>854</v>
      </c>
      <c r="BZ93" s="3743"/>
      <c r="CA93" s="3742" t="s">
        <v>855</v>
      </c>
      <c r="CB93" s="3743"/>
      <c r="CC93" s="3742" t="s">
        <v>856</v>
      </c>
      <c r="CD93" s="3743"/>
      <c r="CE93" s="3742" t="s">
        <v>860</v>
      </c>
      <c r="CF93" s="3743"/>
      <c r="CG93" s="3742" t="s">
        <v>861</v>
      </c>
      <c r="CH93" s="3743"/>
      <c r="CI93" s="3742" t="s">
        <v>1703</v>
      </c>
      <c r="CJ93" s="3743"/>
      <c r="CK93" s="3742" t="s">
        <v>1704</v>
      </c>
      <c r="CL93" s="3743"/>
      <c r="CM93" s="3742" t="s">
        <v>1705</v>
      </c>
      <c r="CN93" s="3743"/>
      <c r="CO93" s="3742" t="s">
        <v>1719</v>
      </c>
      <c r="CP93" s="3743"/>
      <c r="CQ93" s="3742" t="s">
        <v>1720</v>
      </c>
      <c r="CR93" s="3743"/>
      <c r="CS93" s="3742" t="s">
        <v>1721</v>
      </c>
      <c r="CT93" s="3743"/>
      <c r="CU93" s="3742" t="s">
        <v>1722</v>
      </c>
      <c r="CV93" s="3743"/>
      <c r="CW93" s="3783" t="s">
        <v>2079</v>
      </c>
      <c r="CX93" s="3784"/>
      <c r="CY93" s="3742" t="s">
        <v>2080</v>
      </c>
      <c r="CZ93" s="3743"/>
      <c r="DA93" s="3742" t="s">
        <v>2178</v>
      </c>
      <c r="DB93" s="3743"/>
      <c r="DC93" s="3742" t="s">
        <v>2179</v>
      </c>
      <c r="DD93" s="3743"/>
      <c r="DE93" s="3742" t="s">
        <v>2180</v>
      </c>
      <c r="DF93" s="3743"/>
      <c r="DG93" s="3742" t="s">
        <v>2181</v>
      </c>
      <c r="DH93" s="3743"/>
      <c r="DI93" s="3742" t="s">
        <v>2182</v>
      </c>
      <c r="DJ93" s="3743"/>
      <c r="DK93" s="3742" t="s">
        <v>2183</v>
      </c>
      <c r="DL93" s="3743"/>
      <c r="DM93" s="3742" t="s">
        <v>2184</v>
      </c>
      <c r="DN93" s="3743"/>
      <c r="DO93" s="3742" t="s">
        <v>2203</v>
      </c>
      <c r="DP93" s="3743"/>
      <c r="DQ93" s="3742" t="s">
        <v>2204</v>
      </c>
      <c r="DR93" s="3743"/>
    </row>
    <row r="94" spans="3:122" x14ac:dyDescent="0.3">
      <c r="C94" s="2763" t="s">
        <v>136</v>
      </c>
      <c r="D94" s="540">
        <v>8536.2338472122956</v>
      </c>
      <c r="E94" s="2133">
        <v>5593.2770714285716</v>
      </c>
      <c r="F94" s="2198">
        <v>47745521.05396504</v>
      </c>
      <c r="G94" s="2133">
        <v>2895.8984999999998</v>
      </c>
      <c r="H94" s="2198">
        <v>24720066.793791313</v>
      </c>
      <c r="I94" s="2133">
        <v>8690.9048571428575</v>
      </c>
      <c r="J94" s="2198">
        <v>74187596.204444602</v>
      </c>
      <c r="K94" s="2133">
        <v>8690.9048571428575</v>
      </c>
      <c r="L94" s="2198">
        <v>74187596.204444602</v>
      </c>
      <c r="M94" s="2133">
        <v>12382.596142857141</v>
      </c>
      <c r="N94" s="2198">
        <v>105700736.31101754</v>
      </c>
      <c r="O94" s="2133">
        <v>12282.889642857142</v>
      </c>
      <c r="P94" s="2198">
        <v>104849618.31093049</v>
      </c>
      <c r="Q94" s="2133">
        <v>11252.589142857143</v>
      </c>
      <c r="R94" s="2198">
        <v>96054732.310030743</v>
      </c>
      <c r="S94" s="2133">
        <v>10646.889142857142</v>
      </c>
      <c r="T94" s="2198">
        <v>90884335.468774244</v>
      </c>
      <c r="U94" s="2133">
        <v>9328.8548571428564</v>
      </c>
      <c r="V94" s="2198">
        <v>79633286.587273672</v>
      </c>
      <c r="W94" s="2133">
        <v>9328.8548571428564</v>
      </c>
      <c r="X94" s="2198">
        <v>79633286.587273672</v>
      </c>
      <c r="Y94" s="2133">
        <v>8031.8877142857145</v>
      </c>
      <c r="Z94" s="2198">
        <v>68562071.763694316</v>
      </c>
      <c r="AA94" s="2133">
        <v>8090.1192142857135</v>
      </c>
      <c r="AB94" s="2198">
        <v>69059149.464968249</v>
      </c>
      <c r="AC94" s="2133">
        <v>3327.3785714285709</v>
      </c>
      <c r="AD94" s="2198">
        <v>28403281.583917461</v>
      </c>
      <c r="AE94" s="2133">
        <v>630</v>
      </c>
      <c r="AF94" s="2198">
        <v>5377827.3237437466</v>
      </c>
      <c r="AG94" s="2133">
        <v>3327.3785714285709</v>
      </c>
      <c r="AH94" s="2198">
        <v>28403281.583917461</v>
      </c>
      <c r="AI94" s="2133">
        <v>630</v>
      </c>
      <c r="AJ94" s="2198">
        <v>5377827.3237437466</v>
      </c>
      <c r="AK94" s="2133">
        <v>5160.2104761904757</v>
      </c>
      <c r="AL94" s="2198">
        <v>44048763.325596616</v>
      </c>
      <c r="AM94" s="2133">
        <v>7740.3157142857144</v>
      </c>
      <c r="AN94" s="2198">
        <v>66073144.988394931</v>
      </c>
      <c r="AO94" s="2133">
        <v>10320.420952380951</v>
      </c>
      <c r="AP94" s="2198">
        <v>88097526.651193231</v>
      </c>
      <c r="AQ94" s="2133">
        <v>12900.52619047619</v>
      </c>
      <c r="AR94" s="2198">
        <v>110121908.31399155</v>
      </c>
      <c r="AS94" s="2133">
        <v>6585.9904761904763</v>
      </c>
      <c r="AT94" s="2198">
        <v>56219554.820274971</v>
      </c>
      <c r="AU94" s="2133">
        <v>9878.9857142857145</v>
      </c>
      <c r="AV94" s="2198">
        <v>84329332.230412453</v>
      </c>
      <c r="AW94" s="2133">
        <v>16464.976190476191</v>
      </c>
      <c r="AX94" s="2198">
        <v>140548887.05068743</v>
      </c>
      <c r="AY94" s="2133">
        <v>19757.971428571429</v>
      </c>
      <c r="AZ94" s="2198">
        <v>168658664.46082491</v>
      </c>
      <c r="BA94" s="2133">
        <v>6585.9904761904763</v>
      </c>
      <c r="BB94" s="2198">
        <v>56219554.820274971</v>
      </c>
      <c r="BC94" s="2133">
        <v>9878.9857142857145</v>
      </c>
      <c r="BD94" s="2198">
        <v>84329332.230412453</v>
      </c>
      <c r="BE94" s="2133">
        <v>16464.976190476191</v>
      </c>
      <c r="BF94" s="2198">
        <v>140548887.05068743</v>
      </c>
      <c r="BG94" s="2133">
        <v>19757.971428571429</v>
      </c>
      <c r="BH94" s="2198">
        <v>168658664.46082491</v>
      </c>
      <c r="BI94" s="2133">
        <v>6585.9904761904763</v>
      </c>
      <c r="BJ94" s="2198">
        <v>56219554.820274971</v>
      </c>
      <c r="BK94" s="2133">
        <v>9878.9857142857145</v>
      </c>
      <c r="BL94" s="2198">
        <v>84329332.230412453</v>
      </c>
      <c r="BM94" s="2133">
        <v>16464.976190476191</v>
      </c>
      <c r="BN94" s="2198">
        <v>140548887.05068743</v>
      </c>
      <c r="BO94" s="2133">
        <v>19757.971428571429</v>
      </c>
      <c r="BP94" s="2198">
        <v>168658664.46082491</v>
      </c>
      <c r="BQ94" s="2133">
        <v>15480.631428571429</v>
      </c>
      <c r="BR94" s="2198">
        <v>132146289.97678986</v>
      </c>
      <c r="BS94" s="2133">
        <v>25801.05238095238</v>
      </c>
      <c r="BT94" s="2198">
        <v>220243816.62798309</v>
      </c>
      <c r="BU94" s="2133">
        <v>30961.262857142858</v>
      </c>
      <c r="BV94" s="2198">
        <v>264292579.95357972</v>
      </c>
      <c r="BW94" s="2139">
        <v>0</v>
      </c>
      <c r="BX94" s="2198">
        <v>0</v>
      </c>
      <c r="BY94" s="2139">
        <v>0</v>
      </c>
      <c r="BZ94" s="2198">
        <v>0</v>
      </c>
      <c r="CA94" s="2139">
        <v>0</v>
      </c>
      <c r="CB94" s="2198">
        <v>0</v>
      </c>
      <c r="CC94" s="2139">
        <v>0</v>
      </c>
      <c r="CD94" s="2198">
        <v>0</v>
      </c>
      <c r="CE94" s="2139">
        <v>0</v>
      </c>
      <c r="CF94" s="2198">
        <v>0</v>
      </c>
      <c r="CG94" s="2133">
        <v>1226.1885000000002</v>
      </c>
      <c r="CH94" s="2198">
        <v>10467031.776762476</v>
      </c>
      <c r="CI94" s="2133">
        <v>16388.578357142855</v>
      </c>
      <c r="CJ94" s="2198">
        <v>139896737.27993372</v>
      </c>
      <c r="CK94" s="2133">
        <v>16388.578357142855</v>
      </c>
      <c r="CL94" s="2198">
        <v>139896737.27993372</v>
      </c>
      <c r="CM94" s="2133">
        <v>2166.192</v>
      </c>
      <c r="CN94" s="2198">
        <v>18491121.469960496</v>
      </c>
      <c r="CO94" s="2133">
        <v>1505.0070000000001</v>
      </c>
      <c r="CP94" s="2198">
        <v>12847091.693691436</v>
      </c>
      <c r="CQ94" s="2133">
        <v>4252.0343809523811</v>
      </c>
      <c r="CR94" s="2198">
        <v>36296359.802196093</v>
      </c>
      <c r="CS94" s="2133">
        <v>1505.0070000000001</v>
      </c>
      <c r="CT94" s="2198">
        <v>12847091.693691436</v>
      </c>
      <c r="CU94" s="2133">
        <v>3010.0140000000001</v>
      </c>
      <c r="CV94" s="2198">
        <v>25694183.387382872</v>
      </c>
      <c r="CW94" s="2186">
        <v>0</v>
      </c>
      <c r="CX94" s="2198">
        <v>0</v>
      </c>
      <c r="CY94" s="2133">
        <v>2851.56</v>
      </c>
      <c r="CZ94" s="2198">
        <v>24341582.989356693</v>
      </c>
      <c r="DA94" s="2133">
        <v>4277.34</v>
      </c>
      <c r="DB94" s="2198">
        <v>36512374.484035045</v>
      </c>
      <c r="DC94" s="2133">
        <v>7128.9</v>
      </c>
      <c r="DD94" s="2198">
        <v>60853957.473391734</v>
      </c>
      <c r="DE94" s="2133">
        <v>8554.68</v>
      </c>
      <c r="DF94" s="2198">
        <v>73024748.96807009</v>
      </c>
      <c r="DG94" s="2186">
        <v>0</v>
      </c>
      <c r="DH94" s="2198">
        <v>0</v>
      </c>
      <c r="DI94" s="2139">
        <v>0</v>
      </c>
      <c r="DJ94" s="2198">
        <v>0</v>
      </c>
      <c r="DK94" s="2198">
        <v>0</v>
      </c>
      <c r="DL94" s="2198">
        <v>0</v>
      </c>
      <c r="DM94" s="2198">
        <v>0</v>
      </c>
      <c r="DN94" s="2198">
        <v>0</v>
      </c>
      <c r="DO94" s="2133">
        <v>5315.4497619047615</v>
      </c>
      <c r="DP94" s="2198">
        <v>45373922.170727961</v>
      </c>
      <c r="DQ94" s="2133">
        <v>5315.4497619047615</v>
      </c>
      <c r="DR94" s="2198">
        <v>45373922.170727961</v>
      </c>
    </row>
    <row r="95" spans="3:122" x14ac:dyDescent="0.3">
      <c r="C95" s="2763" t="s">
        <v>1713</v>
      </c>
      <c r="D95" s="540">
        <v>131784.98408374976</v>
      </c>
      <c r="E95" s="2767">
        <v>140</v>
      </c>
      <c r="F95" s="2198">
        <v>3377871.3095821524</v>
      </c>
      <c r="G95" s="2767">
        <v>130</v>
      </c>
      <c r="H95" s="2198">
        <v>3237835.0130006918</v>
      </c>
      <c r="I95" s="2767">
        <v>300</v>
      </c>
      <c r="J95" s="2198">
        <v>5618452.0548855197</v>
      </c>
      <c r="K95" s="2767">
        <v>290</v>
      </c>
      <c r="L95" s="2198">
        <v>5478415.7583040595</v>
      </c>
      <c r="M95" s="2767">
        <v>305</v>
      </c>
      <c r="N95" s="2198">
        <v>6649230.9450601209</v>
      </c>
      <c r="O95" s="2767">
        <v>295</v>
      </c>
      <c r="P95" s="2198">
        <v>6509194.6484786598</v>
      </c>
      <c r="Q95" s="2767">
        <v>320</v>
      </c>
      <c r="R95" s="2198">
        <v>6670226.017560048</v>
      </c>
      <c r="S95" s="2767">
        <v>310</v>
      </c>
      <c r="T95" s="2198">
        <v>6530189.7209785879</v>
      </c>
      <c r="U95" s="2767">
        <v>300</v>
      </c>
      <c r="V95" s="2198">
        <v>5366372.8917225022</v>
      </c>
      <c r="W95" s="2767">
        <v>290</v>
      </c>
      <c r="X95" s="2198">
        <v>5226336.5951410411</v>
      </c>
      <c r="Y95" s="2767">
        <v>230</v>
      </c>
      <c r="Z95" s="2198">
        <v>4512158.3972337879</v>
      </c>
      <c r="AA95" s="2767">
        <v>220</v>
      </c>
      <c r="AB95" s="2198">
        <v>4372122.1006523268</v>
      </c>
      <c r="AC95" s="2767">
        <v>0</v>
      </c>
      <c r="AD95" s="2198">
        <v>0</v>
      </c>
      <c r="AE95" s="2767">
        <v>0</v>
      </c>
      <c r="AF95" s="2198">
        <v>0</v>
      </c>
      <c r="AG95" s="2767">
        <v>0</v>
      </c>
      <c r="AH95" s="2198">
        <v>0</v>
      </c>
      <c r="AI95" s="2767">
        <v>0</v>
      </c>
      <c r="AJ95" s="2198">
        <v>0</v>
      </c>
      <c r="AK95" s="2767">
        <v>160</v>
      </c>
      <c r="AL95" s="2198">
        <v>1736422.4189773323</v>
      </c>
      <c r="AM95" s="2767">
        <v>320</v>
      </c>
      <c r="AN95" s="2198">
        <v>3472844.8379546646</v>
      </c>
      <c r="AO95" s="2767">
        <v>480</v>
      </c>
      <c r="AP95" s="2198">
        <v>5209267.2569319969</v>
      </c>
      <c r="AQ95" s="2767">
        <v>500</v>
      </c>
      <c r="AR95" s="2198">
        <v>4985181.5237688832</v>
      </c>
      <c r="AS95" s="2767">
        <v>500</v>
      </c>
      <c r="AT95" s="2198">
        <v>7001814.8290730212</v>
      </c>
      <c r="AU95" s="2767">
        <v>1000</v>
      </c>
      <c r="AV95" s="2198">
        <v>14003629.658146042</v>
      </c>
      <c r="AW95" s="2767">
        <v>1500</v>
      </c>
      <c r="AX95" s="2198">
        <v>21005444.487219065</v>
      </c>
      <c r="AY95" s="2767">
        <v>2000</v>
      </c>
      <c r="AZ95" s="2198">
        <v>28007259.316292085</v>
      </c>
      <c r="BA95" s="2767">
        <v>500</v>
      </c>
      <c r="BB95" s="2198">
        <v>7001814.8290730212</v>
      </c>
      <c r="BC95" s="2767">
        <v>1000</v>
      </c>
      <c r="BD95" s="2198">
        <v>14003629.658146042</v>
      </c>
      <c r="BE95" s="2767">
        <v>1500</v>
      </c>
      <c r="BF95" s="2198">
        <v>21005444.487219065</v>
      </c>
      <c r="BG95" s="2767">
        <v>2000</v>
      </c>
      <c r="BH95" s="2198">
        <v>28007259.316292085</v>
      </c>
      <c r="BI95" s="2767">
        <v>400</v>
      </c>
      <c r="BJ95" s="2198">
        <v>5601451.8632584168</v>
      </c>
      <c r="BK95" s="2767">
        <v>800</v>
      </c>
      <c r="BL95" s="2198">
        <v>11202903.726516834</v>
      </c>
      <c r="BM95" s="2767">
        <v>1200</v>
      </c>
      <c r="BN95" s="2198">
        <v>16804355.589775253</v>
      </c>
      <c r="BO95" s="2767">
        <v>1600</v>
      </c>
      <c r="BP95" s="2198">
        <v>22405807.453033667</v>
      </c>
      <c r="BQ95" s="2767">
        <v>480</v>
      </c>
      <c r="BR95" s="2198">
        <v>6721742.2359101009</v>
      </c>
      <c r="BS95" s="2767">
        <v>1000</v>
      </c>
      <c r="BT95" s="2198">
        <v>14003629.658146042</v>
      </c>
      <c r="BU95" s="2767">
        <v>1500</v>
      </c>
      <c r="BV95" s="2198">
        <v>21005444.487219065</v>
      </c>
      <c r="BW95" s="2139">
        <v>0</v>
      </c>
      <c r="BX95" s="2198">
        <v>0</v>
      </c>
      <c r="BY95" s="2139">
        <v>0</v>
      </c>
      <c r="BZ95" s="2198">
        <v>0</v>
      </c>
      <c r="CA95" s="2139">
        <v>0</v>
      </c>
      <c r="CB95" s="2198">
        <v>0</v>
      </c>
      <c r="CC95" s="2139">
        <v>0</v>
      </c>
      <c r="CD95" s="2198">
        <v>0</v>
      </c>
      <c r="CE95" s="2139">
        <v>0</v>
      </c>
      <c r="CF95" s="2198">
        <v>0</v>
      </c>
      <c r="CG95" s="2767">
        <v>200</v>
      </c>
      <c r="CH95" s="2198">
        <v>2170528.0237216656</v>
      </c>
      <c r="CI95" s="2767">
        <v>496.00000000000006</v>
      </c>
      <c r="CJ95" s="2198">
        <v>9134864.8373937532</v>
      </c>
      <c r="CK95" s="2767">
        <v>440</v>
      </c>
      <c r="CL95" s="2198">
        <v>8350661.5765375737</v>
      </c>
      <c r="CM95" s="2767">
        <v>58</v>
      </c>
      <c r="CN95" s="2198">
        <v>2655015.4789867951</v>
      </c>
      <c r="CO95" s="2767">
        <v>60</v>
      </c>
      <c r="CP95" s="2198">
        <v>840217.77948876261</v>
      </c>
      <c r="CQ95" s="2767">
        <v>260</v>
      </c>
      <c r="CR95" s="2198">
        <v>3640943.7111179712</v>
      </c>
      <c r="CS95" s="2767">
        <v>60</v>
      </c>
      <c r="CT95" s="2198">
        <v>840217.77948876261</v>
      </c>
      <c r="CU95" s="2767">
        <v>60</v>
      </c>
      <c r="CV95" s="2198">
        <v>840217.77948876261</v>
      </c>
      <c r="CW95" s="2767">
        <v>0</v>
      </c>
      <c r="CX95" s="2198">
        <v>0</v>
      </c>
      <c r="CY95" s="2767">
        <v>500</v>
      </c>
      <c r="CZ95" s="2198">
        <v>7001814.8290730212</v>
      </c>
      <c r="DA95" s="2767">
        <v>1000</v>
      </c>
      <c r="DB95" s="2198">
        <v>14003629.658146042</v>
      </c>
      <c r="DC95" s="2767">
        <v>1500</v>
      </c>
      <c r="DD95" s="2198">
        <v>21005444.487219065</v>
      </c>
      <c r="DE95" s="2767">
        <v>2000</v>
      </c>
      <c r="DF95" s="2198">
        <v>28007259.316292085</v>
      </c>
      <c r="DG95" s="2767">
        <v>0</v>
      </c>
      <c r="DH95" s="2198">
        <v>0</v>
      </c>
      <c r="DI95" s="2767">
        <v>0</v>
      </c>
      <c r="DJ95" s="2198">
        <v>0</v>
      </c>
      <c r="DK95" s="2767">
        <v>0</v>
      </c>
      <c r="DL95" s="2198">
        <v>0</v>
      </c>
      <c r="DM95" s="2767">
        <v>0</v>
      </c>
      <c r="DN95" s="2198">
        <v>0</v>
      </c>
      <c r="DO95" s="2767">
        <v>90</v>
      </c>
      <c r="DP95" s="2198">
        <v>45678365.45802711</v>
      </c>
      <c r="DQ95" s="2767">
        <v>70</v>
      </c>
      <c r="DR95" s="2198">
        <v>35527617.578465536</v>
      </c>
    </row>
    <row r="96" spans="3:122" x14ac:dyDescent="0.3">
      <c r="C96" s="2763" t="s">
        <v>1714</v>
      </c>
      <c r="D96" s="540"/>
      <c r="E96" s="2767">
        <v>38</v>
      </c>
      <c r="F96" s="2198">
        <v>512038.96729269403</v>
      </c>
      <c r="G96" s="2767">
        <v>21</v>
      </c>
      <c r="H96" s="2198">
        <v>293005.80895985803</v>
      </c>
      <c r="I96" s="2767">
        <v>50</v>
      </c>
      <c r="J96" s="2767">
        <v>679470.85812689865</v>
      </c>
      <c r="K96" s="2767">
        <v>33</v>
      </c>
      <c r="L96" s="2198">
        <v>460437.69979406259</v>
      </c>
      <c r="M96" s="2767">
        <v>70</v>
      </c>
      <c r="N96" s="2198">
        <v>940361.98916828574</v>
      </c>
      <c r="O96" s="2767">
        <v>61</v>
      </c>
      <c r="P96" s="2198">
        <v>814788.07104263233</v>
      </c>
      <c r="Q96" s="2767">
        <v>52</v>
      </c>
      <c r="R96" s="2198">
        <v>689214.15291697893</v>
      </c>
      <c r="S96" s="2767">
        <v>43</v>
      </c>
      <c r="T96" s="2198">
        <v>563640.23479132541</v>
      </c>
      <c r="U96" s="2767">
        <v>55</v>
      </c>
      <c r="V96" s="2198">
        <v>731072.12562553002</v>
      </c>
      <c r="W96" s="2767">
        <v>55</v>
      </c>
      <c r="X96" s="2198">
        <v>731072.12562553002</v>
      </c>
      <c r="Y96" s="2767">
        <v>43</v>
      </c>
      <c r="Z96" s="2198">
        <v>563640.23479132541</v>
      </c>
      <c r="AA96" s="2767">
        <v>40</v>
      </c>
      <c r="AB96" s="2198">
        <v>521782.26208277431</v>
      </c>
      <c r="AC96" s="2767">
        <v>9</v>
      </c>
      <c r="AD96" s="2198">
        <v>125573.91812565344</v>
      </c>
      <c r="AE96" s="2767">
        <v>9</v>
      </c>
      <c r="AF96" s="2198">
        <v>125573.91812565344</v>
      </c>
      <c r="AG96" s="2767">
        <v>9</v>
      </c>
      <c r="AH96" s="2198">
        <v>125573.91812565344</v>
      </c>
      <c r="AI96" s="2767">
        <v>9</v>
      </c>
      <c r="AJ96" s="2198">
        <v>125573.91812565344</v>
      </c>
      <c r="AK96" s="2767">
        <v>7</v>
      </c>
      <c r="AL96" s="2198">
        <v>61344.562288711735</v>
      </c>
      <c r="AM96" s="2767">
        <v>12</v>
      </c>
      <c r="AN96" s="2198">
        <v>112945.82978734319</v>
      </c>
      <c r="AO96" s="2767">
        <v>17</v>
      </c>
      <c r="AP96" s="2198">
        <v>164547.09728597463</v>
      </c>
      <c r="AQ96" s="2767">
        <v>22</v>
      </c>
      <c r="AR96" s="2198">
        <v>216148.36478460606</v>
      </c>
      <c r="AS96" s="2767">
        <v>6</v>
      </c>
      <c r="AT96" s="2198">
        <v>83715.945417102295</v>
      </c>
      <c r="AU96" s="2767">
        <v>12</v>
      </c>
      <c r="AV96" s="2198">
        <v>167431.89083420459</v>
      </c>
      <c r="AW96" s="2767">
        <v>18</v>
      </c>
      <c r="AX96" s="2198">
        <v>251147.83625130687</v>
      </c>
      <c r="AY96" s="2767">
        <v>24</v>
      </c>
      <c r="AZ96" s="2198">
        <v>334863.78166840918</v>
      </c>
      <c r="BA96" s="2767">
        <v>6</v>
      </c>
      <c r="BB96" s="2198">
        <v>83715.945417102295</v>
      </c>
      <c r="BC96" s="2767">
        <v>12</v>
      </c>
      <c r="BD96" s="2198">
        <v>167431.89083420459</v>
      </c>
      <c r="BE96" s="2767">
        <v>18</v>
      </c>
      <c r="BF96" s="2198">
        <v>251147.83625130687</v>
      </c>
      <c r="BG96" s="2767">
        <v>24</v>
      </c>
      <c r="BH96" s="2198">
        <v>334863.78166840918</v>
      </c>
      <c r="BI96" s="2767">
        <v>6</v>
      </c>
      <c r="BJ96" s="2198">
        <v>83715.945417102295</v>
      </c>
      <c r="BK96" s="2767">
        <v>12</v>
      </c>
      <c r="BL96" s="2198">
        <v>167431.89083420459</v>
      </c>
      <c r="BM96" s="2767">
        <v>18</v>
      </c>
      <c r="BN96" s="2198">
        <v>251147.83625130687</v>
      </c>
      <c r="BO96" s="2767">
        <v>24</v>
      </c>
      <c r="BP96" s="2198">
        <v>334863.78166840918</v>
      </c>
      <c r="BQ96" s="2767">
        <v>12</v>
      </c>
      <c r="BR96" s="2198">
        <v>167431.89083420459</v>
      </c>
      <c r="BS96" s="2767">
        <v>18</v>
      </c>
      <c r="BT96" s="2198">
        <v>251147.83625130687</v>
      </c>
      <c r="BU96" s="2767">
        <v>24</v>
      </c>
      <c r="BV96" s="2198">
        <v>334863.78166840918</v>
      </c>
      <c r="BW96" s="2139">
        <v>0</v>
      </c>
      <c r="BX96" s="2198">
        <v>0</v>
      </c>
      <c r="BY96" s="2139">
        <v>0</v>
      </c>
      <c r="BZ96" s="2198">
        <v>0</v>
      </c>
      <c r="CA96" s="2139">
        <v>0</v>
      </c>
      <c r="CB96" s="2198">
        <v>0</v>
      </c>
      <c r="CC96" s="2139">
        <v>0</v>
      </c>
      <c r="CD96" s="2198">
        <v>0</v>
      </c>
      <c r="CE96" s="2139">
        <v>0</v>
      </c>
      <c r="CF96" s="2198">
        <v>0</v>
      </c>
      <c r="CG96" s="2767">
        <v>0</v>
      </c>
      <c r="CH96" s="2198">
        <v>0</v>
      </c>
      <c r="CI96" s="2767">
        <v>64</v>
      </c>
      <c r="CJ96" s="2198">
        <v>856646.04375118343</v>
      </c>
      <c r="CK96" s="2767">
        <v>55</v>
      </c>
      <c r="CL96" s="2198">
        <v>731072.12562553002</v>
      </c>
      <c r="CM96" s="2767">
        <v>30</v>
      </c>
      <c r="CN96" s="2198">
        <v>418579.72708551143</v>
      </c>
      <c r="CO96" s="2767">
        <v>30</v>
      </c>
      <c r="CP96" s="2198">
        <v>418579.72708551143</v>
      </c>
      <c r="CQ96" s="2767">
        <v>30</v>
      </c>
      <c r="CR96" s="2198">
        <v>418579.72708551143</v>
      </c>
      <c r="CS96" s="2767">
        <v>6</v>
      </c>
      <c r="CT96" s="2198">
        <v>83715.945417102295</v>
      </c>
      <c r="CU96" s="2767">
        <v>6</v>
      </c>
      <c r="CV96" s="2198">
        <v>83715.945417102295</v>
      </c>
      <c r="CW96" s="2767">
        <v>0</v>
      </c>
      <c r="CX96" s="2198">
        <v>0</v>
      </c>
      <c r="CY96" s="2767">
        <v>6</v>
      </c>
      <c r="CZ96" s="2198">
        <v>83715.945417102295</v>
      </c>
      <c r="DA96" s="2767">
        <v>12</v>
      </c>
      <c r="DB96" s="2198">
        <v>167431.89083420459</v>
      </c>
      <c r="DC96" s="2767">
        <v>18</v>
      </c>
      <c r="DD96" s="2198">
        <v>251147.83625130687</v>
      </c>
      <c r="DE96" s="2767">
        <v>24</v>
      </c>
      <c r="DF96" s="2198">
        <v>334863.78166840918</v>
      </c>
      <c r="DG96" s="2767">
        <v>0</v>
      </c>
      <c r="DH96" s="2198">
        <v>0</v>
      </c>
      <c r="DI96" s="2767">
        <v>0</v>
      </c>
      <c r="DJ96" s="2198">
        <v>0</v>
      </c>
      <c r="DK96" s="2767">
        <v>0</v>
      </c>
      <c r="DL96" s="2198">
        <v>0</v>
      </c>
      <c r="DM96" s="2767">
        <v>0</v>
      </c>
      <c r="DN96" s="2198">
        <v>0</v>
      </c>
      <c r="DO96" s="2767">
        <v>26</v>
      </c>
      <c r="DP96" s="2198">
        <v>13195972.243430054</v>
      </c>
      <c r="DQ96" s="2767">
        <v>19</v>
      </c>
      <c r="DR96" s="2198">
        <v>9643210.4855835009</v>
      </c>
    </row>
    <row r="97" spans="3:138" x14ac:dyDescent="0.3">
      <c r="C97" s="2763" t="s">
        <v>1715</v>
      </c>
      <c r="D97" s="540"/>
      <c r="E97" s="2767">
        <v>0</v>
      </c>
      <c r="F97" s="2198">
        <v>0</v>
      </c>
      <c r="G97" s="2767">
        <v>0</v>
      </c>
      <c r="H97" s="2198">
        <v>0</v>
      </c>
      <c r="I97" s="2767">
        <v>9</v>
      </c>
      <c r="J97" s="2198">
        <v>4567836.5458027106</v>
      </c>
      <c r="K97" s="2767">
        <v>9</v>
      </c>
      <c r="L97" s="2198">
        <v>4567836.5458027106</v>
      </c>
      <c r="M97" s="2767">
        <v>9</v>
      </c>
      <c r="N97" s="2198">
        <v>4567836.5458027106</v>
      </c>
      <c r="O97" s="2767">
        <v>9</v>
      </c>
      <c r="P97" s="2198">
        <v>4567836.5458027106</v>
      </c>
      <c r="Q97" s="2767">
        <v>6</v>
      </c>
      <c r="R97" s="2198">
        <v>3045224.363868474</v>
      </c>
      <c r="S97" s="2767">
        <v>6</v>
      </c>
      <c r="T97" s="2198">
        <v>3045224.363868474</v>
      </c>
      <c r="U97" s="2767">
        <v>6</v>
      </c>
      <c r="V97" s="2198">
        <v>3045224.363868474</v>
      </c>
      <c r="W97" s="2767">
        <v>6</v>
      </c>
      <c r="X97" s="2198">
        <v>3045224.363868474</v>
      </c>
      <c r="Y97" s="2767">
        <v>6</v>
      </c>
      <c r="Z97" s="2198">
        <v>3045224.363868474</v>
      </c>
      <c r="AA97" s="2767">
        <v>6</v>
      </c>
      <c r="AB97" s="2198">
        <v>3045224.363868474</v>
      </c>
      <c r="AC97" s="2767">
        <v>0</v>
      </c>
      <c r="AD97" s="2198">
        <v>0</v>
      </c>
      <c r="AE97" s="2767">
        <v>0</v>
      </c>
      <c r="AF97" s="2198">
        <v>0</v>
      </c>
      <c r="AG97" s="2767">
        <v>0</v>
      </c>
      <c r="AH97" s="2198">
        <v>0</v>
      </c>
      <c r="AI97" s="2767">
        <v>0</v>
      </c>
      <c r="AJ97" s="2198">
        <v>0</v>
      </c>
      <c r="AK97" s="2767">
        <v>6</v>
      </c>
      <c r="AL97" s="2198">
        <v>3654269.2366421688</v>
      </c>
      <c r="AM97" s="2767">
        <v>15</v>
      </c>
      <c r="AN97" s="2198">
        <v>9135673.0916054212</v>
      </c>
      <c r="AO97" s="2767">
        <v>24</v>
      </c>
      <c r="AP97" s="2198">
        <v>14617076.946568675</v>
      </c>
      <c r="AQ97" s="2767">
        <v>33</v>
      </c>
      <c r="AR97" s="2198">
        <v>20098480.80153193</v>
      </c>
      <c r="AS97" s="2767">
        <v>12</v>
      </c>
      <c r="AT97" s="2198">
        <v>7308538.4732843377</v>
      </c>
      <c r="AU97" s="2767">
        <v>30</v>
      </c>
      <c r="AV97" s="2198">
        <v>18271346.183210842</v>
      </c>
      <c r="AW97" s="2767">
        <v>48</v>
      </c>
      <c r="AX97" s="2198">
        <v>29234153.893137351</v>
      </c>
      <c r="AY97" s="2767">
        <v>66</v>
      </c>
      <c r="AZ97" s="2198">
        <v>40196961.603063859</v>
      </c>
      <c r="BA97" s="2767">
        <v>12</v>
      </c>
      <c r="BB97" s="2198">
        <v>7308538.4732843377</v>
      </c>
      <c r="BC97" s="2767">
        <v>30</v>
      </c>
      <c r="BD97" s="2198">
        <v>18271346.183210842</v>
      </c>
      <c r="BE97" s="2767">
        <v>48</v>
      </c>
      <c r="BF97" s="2198">
        <v>29234153.893137351</v>
      </c>
      <c r="BG97" s="2767">
        <v>66</v>
      </c>
      <c r="BH97" s="2198">
        <v>40196961.603063859</v>
      </c>
      <c r="BI97" s="2767">
        <v>12</v>
      </c>
      <c r="BJ97" s="2198">
        <v>6699493.6005106429</v>
      </c>
      <c r="BK97" s="2767">
        <v>30</v>
      </c>
      <c r="BL97" s="2198">
        <v>16748734.001276609</v>
      </c>
      <c r="BM97" s="2767">
        <v>48</v>
      </c>
      <c r="BN97" s="2198">
        <v>26797974.402042575</v>
      </c>
      <c r="BO97" s="2767">
        <v>66</v>
      </c>
      <c r="BP97" s="2198">
        <v>36847214.802808538</v>
      </c>
      <c r="BQ97" s="2767">
        <v>30</v>
      </c>
      <c r="BR97" s="2198">
        <v>18271346.183210842</v>
      </c>
      <c r="BS97" s="2767">
        <v>48</v>
      </c>
      <c r="BT97" s="2198">
        <v>29234153.893137351</v>
      </c>
      <c r="BU97" s="2767">
        <v>66</v>
      </c>
      <c r="BV97" s="2198">
        <v>40196961.603063859</v>
      </c>
      <c r="BW97" s="2139">
        <v>0</v>
      </c>
      <c r="BX97" s="2198">
        <v>0</v>
      </c>
      <c r="BY97" s="2139">
        <v>0</v>
      </c>
      <c r="BZ97" s="2198">
        <v>0</v>
      </c>
      <c r="CA97" s="2139">
        <v>0</v>
      </c>
      <c r="CB97" s="2198">
        <v>0</v>
      </c>
      <c r="CC97" s="2139">
        <v>0</v>
      </c>
      <c r="CD97" s="2198">
        <v>0</v>
      </c>
      <c r="CE97" s="2139">
        <v>0</v>
      </c>
      <c r="CF97" s="2198">
        <v>0</v>
      </c>
      <c r="CG97" s="2767">
        <v>9</v>
      </c>
      <c r="CH97" s="2198">
        <v>5481403.8549632533</v>
      </c>
      <c r="CI97" s="2767">
        <v>18</v>
      </c>
      <c r="CJ97" s="2198">
        <v>9135673.0916054212</v>
      </c>
      <c r="CK97" s="2767">
        <v>18</v>
      </c>
      <c r="CL97" s="2198">
        <v>9135673.0916054212</v>
      </c>
      <c r="CM97" s="2767">
        <v>0</v>
      </c>
      <c r="CN97" s="2198">
        <v>0</v>
      </c>
      <c r="CO97" s="2767">
        <v>0</v>
      </c>
      <c r="CP97" s="2198">
        <v>0</v>
      </c>
      <c r="CQ97" s="2767">
        <v>12</v>
      </c>
      <c r="CR97" s="2198">
        <v>7308538.4732843377</v>
      </c>
      <c r="CS97" s="2767">
        <v>0</v>
      </c>
      <c r="CT97" s="2198">
        <v>0</v>
      </c>
      <c r="CU97" s="2767">
        <v>0</v>
      </c>
      <c r="CV97" s="2198">
        <v>0</v>
      </c>
      <c r="CW97" s="2767">
        <v>0</v>
      </c>
      <c r="CX97" s="2198">
        <v>0</v>
      </c>
      <c r="CY97" s="2767">
        <v>12</v>
      </c>
      <c r="CZ97" s="2198">
        <v>7308538.4732843377</v>
      </c>
      <c r="DA97" s="2767">
        <v>30</v>
      </c>
      <c r="DB97" s="2198">
        <v>18271346.183210842</v>
      </c>
      <c r="DC97" s="2767">
        <v>48</v>
      </c>
      <c r="DD97" s="2198">
        <v>29234153.893137351</v>
      </c>
      <c r="DE97" s="2767">
        <v>66</v>
      </c>
      <c r="DF97" s="2198">
        <v>40196961.603063859</v>
      </c>
      <c r="DG97" s="2767">
        <v>0</v>
      </c>
      <c r="DH97" s="2198">
        <v>0</v>
      </c>
      <c r="DI97" s="2767">
        <v>0</v>
      </c>
      <c r="DJ97" s="2198">
        <v>0</v>
      </c>
      <c r="DK97" s="2767">
        <v>0</v>
      </c>
      <c r="DL97" s="2198">
        <v>0</v>
      </c>
      <c r="DM97" s="2767">
        <v>0</v>
      </c>
      <c r="DN97" s="2198">
        <v>0</v>
      </c>
      <c r="DO97" s="2767">
        <v>6</v>
      </c>
      <c r="DP97" s="2198">
        <v>3045224.363868474</v>
      </c>
      <c r="DQ97" s="2767">
        <v>6</v>
      </c>
      <c r="DR97" s="2198">
        <v>3045224.363868474</v>
      </c>
    </row>
    <row r="98" spans="3:138" x14ac:dyDescent="0.3">
      <c r="C98" s="2763" t="s">
        <v>2473</v>
      </c>
      <c r="D98" s="540">
        <v>2364845750.1327887</v>
      </c>
      <c r="E98" s="2186">
        <v>0</v>
      </c>
      <c r="F98" s="2198">
        <v>0</v>
      </c>
      <c r="G98" s="2186">
        <v>0</v>
      </c>
      <c r="H98" s="2198">
        <v>0</v>
      </c>
      <c r="I98" s="2186">
        <v>0</v>
      </c>
      <c r="J98" s="2198">
        <v>0</v>
      </c>
      <c r="K98" s="2186">
        <v>0</v>
      </c>
      <c r="L98" s="2198">
        <v>0</v>
      </c>
      <c r="M98" s="2186">
        <v>0</v>
      </c>
      <c r="N98" s="2198">
        <v>0</v>
      </c>
      <c r="O98" s="2186">
        <v>0</v>
      </c>
      <c r="P98" s="2198">
        <v>0</v>
      </c>
      <c r="Q98" s="2186">
        <v>0</v>
      </c>
      <c r="R98" s="2198">
        <v>0</v>
      </c>
      <c r="S98" s="2186">
        <v>0</v>
      </c>
      <c r="T98" s="2198">
        <v>0</v>
      </c>
      <c r="U98" s="2186">
        <v>0</v>
      </c>
      <c r="V98" s="2198">
        <v>0</v>
      </c>
      <c r="W98" s="2186">
        <v>0</v>
      </c>
      <c r="X98" s="2198">
        <v>0</v>
      </c>
      <c r="Y98" s="2186">
        <v>0</v>
      </c>
      <c r="Z98" s="2198">
        <v>0</v>
      </c>
      <c r="AA98" s="2186">
        <v>0</v>
      </c>
      <c r="AB98" s="2198">
        <v>0</v>
      </c>
      <c r="AC98" s="2186">
        <v>0</v>
      </c>
      <c r="AD98" s="2198">
        <v>0</v>
      </c>
      <c r="AE98" s="2186">
        <v>0</v>
      </c>
      <c r="AF98" s="2198">
        <v>0</v>
      </c>
      <c r="AG98" s="2186">
        <v>0</v>
      </c>
      <c r="AH98" s="2198">
        <v>0</v>
      </c>
      <c r="AI98" s="2186">
        <v>0</v>
      </c>
      <c r="AJ98" s="2198">
        <v>0</v>
      </c>
      <c r="AK98" s="2186">
        <v>0</v>
      </c>
      <c r="AL98" s="2198">
        <v>0</v>
      </c>
      <c r="AM98" s="2186">
        <v>0</v>
      </c>
      <c r="AN98" s="2198">
        <v>0</v>
      </c>
      <c r="AO98" s="2186">
        <v>0</v>
      </c>
      <c r="AP98" s="2198">
        <v>0</v>
      </c>
      <c r="AQ98" s="2186">
        <v>0</v>
      </c>
      <c r="AR98" s="2198">
        <v>0</v>
      </c>
      <c r="AS98" s="2186">
        <v>0</v>
      </c>
      <c r="AT98" s="2198">
        <v>0</v>
      </c>
      <c r="AU98" s="2186">
        <v>0</v>
      </c>
      <c r="AV98" s="2198">
        <v>0</v>
      </c>
      <c r="AW98" s="2186">
        <v>0</v>
      </c>
      <c r="AX98" s="2198">
        <v>0</v>
      </c>
      <c r="AY98" s="2186">
        <v>0</v>
      </c>
      <c r="AZ98" s="2198">
        <v>0</v>
      </c>
      <c r="BA98" s="2186">
        <v>0</v>
      </c>
      <c r="BB98" s="2198">
        <v>0</v>
      </c>
      <c r="BC98" s="2186">
        <v>0</v>
      </c>
      <c r="BD98" s="2198">
        <v>0</v>
      </c>
      <c r="BE98" s="2186">
        <v>0</v>
      </c>
      <c r="BF98" s="2198">
        <v>0</v>
      </c>
      <c r="BG98" s="2186">
        <v>0</v>
      </c>
      <c r="BH98" s="2198">
        <v>0</v>
      </c>
      <c r="BI98" s="2186">
        <v>0</v>
      </c>
      <c r="BJ98" s="2198">
        <v>0</v>
      </c>
      <c r="BK98" s="2186">
        <v>0</v>
      </c>
      <c r="BL98" s="2198">
        <v>0</v>
      </c>
      <c r="BM98" s="2186">
        <v>0</v>
      </c>
      <c r="BN98" s="2198">
        <v>0</v>
      </c>
      <c r="BO98" s="2186">
        <v>0</v>
      </c>
      <c r="BP98" s="2198">
        <v>0</v>
      </c>
      <c r="BQ98" s="2186">
        <v>0</v>
      </c>
      <c r="BR98" s="2198">
        <v>0</v>
      </c>
      <c r="BS98" s="2186">
        <v>0</v>
      </c>
      <c r="BT98" s="2198">
        <v>0</v>
      </c>
      <c r="BU98" s="2186">
        <v>0</v>
      </c>
      <c r="BV98" s="2198">
        <v>0</v>
      </c>
      <c r="BW98" s="2139">
        <v>0</v>
      </c>
      <c r="BX98" s="2198">
        <v>0</v>
      </c>
      <c r="BY98" s="2139">
        <v>0</v>
      </c>
      <c r="BZ98" s="2198">
        <v>0</v>
      </c>
      <c r="CA98" s="2139">
        <v>0</v>
      </c>
      <c r="CB98" s="2198">
        <v>0</v>
      </c>
      <c r="CC98" s="2139">
        <v>0</v>
      </c>
      <c r="CD98" s="2198">
        <v>0</v>
      </c>
      <c r="CE98" s="2139">
        <v>1</v>
      </c>
      <c r="CF98" s="2198">
        <v>2364845750.1327887</v>
      </c>
      <c r="CG98" s="2186">
        <v>0</v>
      </c>
      <c r="CH98" s="2198">
        <v>0</v>
      </c>
      <c r="CI98" s="2186">
        <v>0</v>
      </c>
      <c r="CJ98" s="2198">
        <v>0</v>
      </c>
      <c r="CK98" s="2186">
        <v>0</v>
      </c>
      <c r="CL98" s="2198">
        <v>0</v>
      </c>
      <c r="CM98" s="2186">
        <v>0</v>
      </c>
      <c r="CN98" s="2198">
        <v>0</v>
      </c>
      <c r="CO98" s="2186">
        <v>0</v>
      </c>
      <c r="CP98" s="2198">
        <v>0</v>
      </c>
      <c r="CQ98" s="2186">
        <v>0</v>
      </c>
      <c r="CR98" s="2198">
        <v>0</v>
      </c>
      <c r="CS98" s="2186">
        <v>0</v>
      </c>
      <c r="CT98" s="2198">
        <v>0</v>
      </c>
      <c r="CU98" s="2186">
        <v>0</v>
      </c>
      <c r="CV98" s="2198">
        <v>0</v>
      </c>
      <c r="CW98" s="2186">
        <v>0</v>
      </c>
      <c r="CX98" s="2198">
        <v>0</v>
      </c>
      <c r="CY98" s="2186">
        <v>0</v>
      </c>
      <c r="CZ98" s="2198">
        <v>0</v>
      </c>
      <c r="DA98" s="2186">
        <v>0</v>
      </c>
      <c r="DB98" s="2198">
        <v>0</v>
      </c>
      <c r="DC98" s="2186">
        <v>0</v>
      </c>
      <c r="DD98" s="2198">
        <v>0</v>
      </c>
      <c r="DE98" s="2186">
        <v>0</v>
      </c>
      <c r="DF98" s="2198">
        <v>0</v>
      </c>
      <c r="DG98" s="2186">
        <v>0</v>
      </c>
      <c r="DH98" s="2198">
        <v>0</v>
      </c>
      <c r="DI98" s="2186">
        <v>0</v>
      </c>
      <c r="DJ98" s="2198">
        <v>0</v>
      </c>
      <c r="DK98" s="2198">
        <v>0</v>
      </c>
      <c r="DL98" s="2198">
        <v>0</v>
      </c>
      <c r="DM98" s="2198">
        <v>0</v>
      </c>
      <c r="DN98" s="2198">
        <v>0</v>
      </c>
      <c r="DO98" s="2767">
        <v>0</v>
      </c>
      <c r="DP98" s="2198">
        <v>0</v>
      </c>
      <c r="DQ98" s="2767">
        <v>0</v>
      </c>
      <c r="DR98" s="2198">
        <v>0</v>
      </c>
    </row>
    <row r="99" spans="3:138" x14ac:dyDescent="0.3">
      <c r="C99" s="2763" t="s">
        <v>112</v>
      </c>
      <c r="D99" s="540">
        <v>73375086.449876651</v>
      </c>
      <c r="E99" s="2186">
        <v>0</v>
      </c>
      <c r="F99" s="2198">
        <v>0</v>
      </c>
      <c r="G99" s="2186">
        <v>0</v>
      </c>
      <c r="H99" s="2198">
        <v>0</v>
      </c>
      <c r="I99" s="2186">
        <v>0</v>
      </c>
      <c r="J99" s="2198">
        <v>0</v>
      </c>
      <c r="K99" s="2186">
        <v>0</v>
      </c>
      <c r="L99" s="2198">
        <v>0</v>
      </c>
      <c r="M99" s="2186">
        <v>0</v>
      </c>
      <c r="N99" s="2198">
        <v>0</v>
      </c>
      <c r="O99" s="2186">
        <v>0</v>
      </c>
      <c r="P99" s="2198">
        <v>0</v>
      </c>
      <c r="Q99" s="2186">
        <v>0</v>
      </c>
      <c r="R99" s="2198">
        <v>0</v>
      </c>
      <c r="S99" s="2186">
        <v>0</v>
      </c>
      <c r="T99" s="2198">
        <v>0</v>
      </c>
      <c r="U99" s="2186">
        <v>0</v>
      </c>
      <c r="V99" s="2198">
        <v>0</v>
      </c>
      <c r="W99" s="2186">
        <v>0</v>
      </c>
      <c r="X99" s="2198">
        <v>0</v>
      </c>
      <c r="Y99" s="2186">
        <v>0</v>
      </c>
      <c r="Z99" s="2198">
        <v>0</v>
      </c>
      <c r="AA99" s="2186">
        <v>0</v>
      </c>
      <c r="AB99" s="2198">
        <v>0</v>
      </c>
      <c r="AC99" s="2186">
        <v>3</v>
      </c>
      <c r="AD99" s="2198">
        <v>220125259.34962994</v>
      </c>
      <c r="AE99" s="2186">
        <v>3</v>
      </c>
      <c r="AF99" s="2198">
        <v>220125259.34962994</v>
      </c>
      <c r="AG99" s="2186">
        <v>3</v>
      </c>
      <c r="AH99" s="2198">
        <v>220125259.34962994</v>
      </c>
      <c r="AI99" s="2186">
        <v>3</v>
      </c>
      <c r="AJ99" s="2198">
        <v>220125259.34962994</v>
      </c>
      <c r="AK99" s="2186">
        <v>0</v>
      </c>
      <c r="AL99" s="2198">
        <v>0</v>
      </c>
      <c r="AM99" s="2186">
        <v>0</v>
      </c>
      <c r="AN99" s="2198">
        <v>0</v>
      </c>
      <c r="AO99" s="2186">
        <v>0</v>
      </c>
      <c r="AP99" s="2198">
        <v>0</v>
      </c>
      <c r="AQ99" s="2186">
        <v>0</v>
      </c>
      <c r="AR99" s="2198">
        <v>0</v>
      </c>
      <c r="AS99" s="2186">
        <v>0</v>
      </c>
      <c r="AT99" s="2198">
        <v>0</v>
      </c>
      <c r="AU99" s="2186">
        <v>0</v>
      </c>
      <c r="AV99" s="2198">
        <v>0</v>
      </c>
      <c r="AW99" s="2186">
        <v>0</v>
      </c>
      <c r="AX99" s="2198">
        <v>0</v>
      </c>
      <c r="AY99" s="2186">
        <v>0</v>
      </c>
      <c r="AZ99" s="2198">
        <v>0</v>
      </c>
      <c r="BA99" s="2186">
        <v>0</v>
      </c>
      <c r="BB99" s="2198">
        <v>0</v>
      </c>
      <c r="BC99" s="2186">
        <v>0</v>
      </c>
      <c r="BD99" s="2198">
        <v>0</v>
      </c>
      <c r="BE99" s="2186">
        <v>0</v>
      </c>
      <c r="BF99" s="2198">
        <v>0</v>
      </c>
      <c r="BG99" s="2186">
        <v>0</v>
      </c>
      <c r="BH99" s="2198">
        <v>0</v>
      </c>
      <c r="BI99" s="2186">
        <v>0</v>
      </c>
      <c r="BJ99" s="2198">
        <v>0</v>
      </c>
      <c r="BK99" s="2186">
        <v>0</v>
      </c>
      <c r="BL99" s="2198">
        <v>0</v>
      </c>
      <c r="BM99" s="2186">
        <v>0</v>
      </c>
      <c r="BN99" s="2198">
        <v>0</v>
      </c>
      <c r="BO99" s="2186">
        <v>0</v>
      </c>
      <c r="BP99" s="2198">
        <v>0</v>
      </c>
      <c r="BQ99" s="2186">
        <v>0</v>
      </c>
      <c r="BR99" s="2198">
        <v>0</v>
      </c>
      <c r="BS99" s="2186">
        <v>0</v>
      </c>
      <c r="BT99" s="2198">
        <v>0</v>
      </c>
      <c r="BU99" s="2186">
        <v>0</v>
      </c>
      <c r="BV99" s="2198">
        <v>0</v>
      </c>
      <c r="BW99" s="2139">
        <v>0</v>
      </c>
      <c r="BX99" s="2198">
        <v>0</v>
      </c>
      <c r="BY99" s="2139">
        <v>0</v>
      </c>
      <c r="BZ99" s="2198">
        <v>0</v>
      </c>
      <c r="CA99" s="2139">
        <v>0</v>
      </c>
      <c r="CB99" s="2198">
        <v>0</v>
      </c>
      <c r="CC99" s="2139">
        <v>0</v>
      </c>
      <c r="CD99" s="2198">
        <v>0</v>
      </c>
      <c r="CE99" s="2139">
        <v>0</v>
      </c>
      <c r="CF99" s="2198">
        <v>0</v>
      </c>
      <c r="CG99" s="2186">
        <v>0</v>
      </c>
      <c r="CH99" s="2198">
        <v>0</v>
      </c>
      <c r="CI99" s="2186">
        <v>0</v>
      </c>
      <c r="CJ99" s="2198">
        <v>0</v>
      </c>
      <c r="CK99" s="2186">
        <v>0</v>
      </c>
      <c r="CL99" s="2198">
        <v>0</v>
      </c>
      <c r="CM99" s="2186">
        <v>0</v>
      </c>
      <c r="CN99" s="2198">
        <v>0</v>
      </c>
      <c r="CO99" s="2186">
        <v>0</v>
      </c>
      <c r="CP99" s="2198">
        <v>0</v>
      </c>
      <c r="CQ99" s="2186">
        <v>0</v>
      </c>
      <c r="CR99" s="2198">
        <v>0</v>
      </c>
      <c r="CS99" s="2186">
        <v>0</v>
      </c>
      <c r="CT99" s="2198">
        <v>0</v>
      </c>
      <c r="CU99" s="2186">
        <v>0</v>
      </c>
      <c r="CV99" s="2198">
        <v>0</v>
      </c>
      <c r="CW99" s="2186">
        <v>0</v>
      </c>
      <c r="CX99" s="2198">
        <v>0</v>
      </c>
      <c r="CY99" s="2186">
        <v>0</v>
      </c>
      <c r="CZ99" s="2198">
        <v>0</v>
      </c>
      <c r="DA99" s="2186">
        <v>0</v>
      </c>
      <c r="DB99" s="2198">
        <v>0</v>
      </c>
      <c r="DC99" s="2186">
        <v>0</v>
      </c>
      <c r="DD99" s="2198">
        <v>0</v>
      </c>
      <c r="DE99" s="2186">
        <v>0</v>
      </c>
      <c r="DF99" s="2198">
        <v>0</v>
      </c>
      <c r="DG99" s="2845">
        <v>0</v>
      </c>
      <c r="DH99" s="2198">
        <v>0</v>
      </c>
      <c r="DI99" s="2845">
        <v>0</v>
      </c>
      <c r="DJ99" s="2198">
        <v>0</v>
      </c>
      <c r="DK99" s="2198">
        <v>0</v>
      </c>
      <c r="DL99" s="2198">
        <v>0</v>
      </c>
      <c r="DM99" s="2198">
        <v>0</v>
      </c>
      <c r="DN99" s="2198">
        <v>0</v>
      </c>
      <c r="DO99" s="2767">
        <v>0</v>
      </c>
      <c r="DP99" s="2198">
        <v>0</v>
      </c>
      <c r="DQ99" s="2767">
        <v>0</v>
      </c>
      <c r="DR99" s="2198">
        <v>0</v>
      </c>
    </row>
    <row r="100" spans="3:138" x14ac:dyDescent="0.3">
      <c r="H100" s="2067"/>
      <c r="I100" s="2067"/>
      <c r="M100" s="2732"/>
      <c r="O100" s="2732"/>
      <c r="AL100" s="2182"/>
      <c r="AN100" s="2182"/>
      <c r="AQ100" s="2067"/>
      <c r="AS100" s="2067"/>
      <c r="AU100" s="2067"/>
      <c r="AW100" s="2067"/>
      <c r="CH100" s="2067"/>
      <c r="CJ100" s="2067"/>
      <c r="CL100" s="2067"/>
      <c r="CO100" s="2182"/>
      <c r="CQ100" s="2182"/>
      <c r="CS100" s="2182"/>
      <c r="CU100" s="2182"/>
      <c r="DD100" s="2182"/>
      <c r="DF100" s="2182"/>
    </row>
    <row r="101" spans="3:138" x14ac:dyDescent="0.3">
      <c r="H101" s="2067"/>
      <c r="I101" s="2067"/>
      <c r="M101" s="2732"/>
      <c r="O101" s="2732"/>
      <c r="AL101" s="2182"/>
      <c r="AN101" s="2182"/>
      <c r="AQ101" s="2067"/>
      <c r="AS101" s="2067"/>
      <c r="AU101" s="2067"/>
      <c r="AW101" s="2067"/>
      <c r="CF101" s="2067"/>
      <c r="CH101" s="2067"/>
      <c r="CJ101" s="2067"/>
      <c r="CL101" s="2067"/>
      <c r="CO101" s="2182"/>
      <c r="CQ101" s="2182"/>
      <c r="CS101" s="2182"/>
      <c r="CU101" s="2182"/>
      <c r="DD101" s="2182"/>
      <c r="DF101" s="2182"/>
    </row>
    <row r="102" spans="3:138" s="2194" customFormat="1" ht="25.5" x14ac:dyDescent="0.25">
      <c r="C102" s="2764" t="s">
        <v>1723</v>
      </c>
      <c r="D102" s="2070" t="s">
        <v>3371</v>
      </c>
      <c r="E102" s="3742" t="s">
        <v>778</v>
      </c>
      <c r="F102" s="3743"/>
      <c r="G102" s="3742" t="s">
        <v>781</v>
      </c>
      <c r="H102" s="3743"/>
      <c r="I102" s="3742" t="s">
        <v>784</v>
      </c>
      <c r="J102" s="3743"/>
      <c r="K102" s="3742" t="s">
        <v>786</v>
      </c>
      <c r="L102" s="3743"/>
      <c r="M102" s="3742" t="s">
        <v>787</v>
      </c>
      <c r="N102" s="3743"/>
      <c r="O102" s="3742" t="s">
        <v>788</v>
      </c>
      <c r="P102" s="3743"/>
      <c r="Q102" s="3742" t="s">
        <v>790</v>
      </c>
      <c r="R102" s="3743"/>
      <c r="S102" s="3742" t="s">
        <v>791</v>
      </c>
      <c r="T102" s="3743"/>
      <c r="U102" s="3742" t="s">
        <v>792</v>
      </c>
      <c r="V102" s="3743"/>
      <c r="W102" s="3742" t="s">
        <v>794</v>
      </c>
      <c r="X102" s="3743"/>
      <c r="Y102" s="3742" t="s">
        <v>795</v>
      </c>
      <c r="Z102" s="3743"/>
      <c r="AA102" s="3742" t="s">
        <v>796</v>
      </c>
      <c r="AB102" s="3743"/>
      <c r="AC102" s="3742" t="s">
        <v>797</v>
      </c>
      <c r="AD102" s="3743"/>
      <c r="AE102" s="3742" t="s">
        <v>799</v>
      </c>
      <c r="AF102" s="3743"/>
      <c r="AG102" s="3742" t="s">
        <v>800</v>
      </c>
      <c r="AH102" s="3743"/>
      <c r="AI102" s="3742" t="s">
        <v>801</v>
      </c>
      <c r="AJ102" s="3743"/>
      <c r="AK102" s="3742" t="s">
        <v>809</v>
      </c>
      <c r="AL102" s="3743"/>
      <c r="AM102" s="3742" t="s">
        <v>811</v>
      </c>
      <c r="AN102" s="3743"/>
      <c r="AO102" s="3742" t="s">
        <v>813</v>
      </c>
      <c r="AP102" s="3743"/>
      <c r="AQ102" s="3742" t="s">
        <v>815</v>
      </c>
      <c r="AR102" s="3743"/>
      <c r="AS102" s="3742" t="s">
        <v>817</v>
      </c>
      <c r="AT102" s="3743"/>
      <c r="AU102" s="3742" t="s">
        <v>819</v>
      </c>
      <c r="AV102" s="3743"/>
      <c r="AW102" s="3742" t="s">
        <v>821</v>
      </c>
      <c r="AX102" s="3743"/>
      <c r="AY102" s="3742" t="s">
        <v>823</v>
      </c>
      <c r="AZ102" s="3743"/>
      <c r="BA102" s="3742" t="s">
        <v>825</v>
      </c>
      <c r="BB102" s="3743"/>
      <c r="BC102" s="3742" t="s">
        <v>827</v>
      </c>
      <c r="BD102" s="3743"/>
      <c r="BE102" s="3742" t="s">
        <v>829</v>
      </c>
      <c r="BF102" s="3743"/>
      <c r="BG102" s="3742" t="s">
        <v>831</v>
      </c>
      <c r="BH102" s="3743"/>
      <c r="BI102" s="3742" t="s">
        <v>833</v>
      </c>
      <c r="BJ102" s="3743"/>
      <c r="BK102" s="3742" t="s">
        <v>835</v>
      </c>
      <c r="BL102" s="3743"/>
      <c r="BM102" s="3742" t="s">
        <v>837</v>
      </c>
      <c r="BN102" s="3743"/>
      <c r="BO102" s="3742" t="s">
        <v>839</v>
      </c>
      <c r="BP102" s="3743"/>
      <c r="BQ102" s="3742" t="s">
        <v>841</v>
      </c>
      <c r="BR102" s="3743"/>
      <c r="BS102" s="3742" t="s">
        <v>843</v>
      </c>
      <c r="BT102" s="3743"/>
      <c r="BU102" s="3742" t="s">
        <v>845</v>
      </c>
      <c r="BV102" s="3743"/>
      <c r="BW102" s="3742" t="s">
        <v>851</v>
      </c>
      <c r="BX102" s="3743"/>
      <c r="BY102" s="3742" t="s">
        <v>854</v>
      </c>
      <c r="BZ102" s="3743"/>
      <c r="CA102" s="3742" t="s">
        <v>855</v>
      </c>
      <c r="CB102" s="3743"/>
      <c r="CC102" s="3742" t="s">
        <v>856</v>
      </c>
      <c r="CD102" s="3743"/>
      <c r="CE102" s="3742" t="s">
        <v>860</v>
      </c>
      <c r="CF102" s="3743"/>
      <c r="CG102" s="3742" t="s">
        <v>861</v>
      </c>
      <c r="CH102" s="3743"/>
      <c r="CI102" s="3742" t="s">
        <v>1703</v>
      </c>
      <c r="CJ102" s="3743"/>
      <c r="CK102" s="3742" t="s">
        <v>1704</v>
      </c>
      <c r="CL102" s="3743"/>
      <c r="CM102" s="3742" t="s">
        <v>1705</v>
      </c>
      <c r="CN102" s="3743"/>
      <c r="CO102" s="3742" t="s">
        <v>1719</v>
      </c>
      <c r="CP102" s="3743"/>
      <c r="CQ102" s="3742" t="s">
        <v>1720</v>
      </c>
      <c r="CR102" s="3743"/>
      <c r="CS102" s="3742" t="s">
        <v>1721</v>
      </c>
      <c r="CT102" s="3743"/>
      <c r="CU102" s="3742" t="s">
        <v>1722</v>
      </c>
      <c r="CV102" s="3743"/>
      <c r="CW102" s="3742" t="s">
        <v>2079</v>
      </c>
      <c r="CX102" s="3743"/>
      <c r="CY102" s="3742" t="s">
        <v>2080</v>
      </c>
      <c r="CZ102" s="3743"/>
      <c r="DA102" s="3742" t="s">
        <v>2178</v>
      </c>
      <c r="DB102" s="3743"/>
      <c r="DC102" s="3742" t="s">
        <v>2179</v>
      </c>
      <c r="DD102" s="3743"/>
      <c r="DE102" s="3742" t="s">
        <v>2180</v>
      </c>
      <c r="DF102" s="3743"/>
      <c r="DG102" s="3742" t="s">
        <v>2181</v>
      </c>
      <c r="DH102" s="3743"/>
      <c r="DI102" s="3742" t="s">
        <v>2182</v>
      </c>
      <c r="DJ102" s="3743"/>
      <c r="DK102" s="3742" t="s">
        <v>2183</v>
      </c>
      <c r="DL102" s="3743"/>
      <c r="DM102" s="3742" t="s">
        <v>2184</v>
      </c>
      <c r="DN102" s="3743"/>
      <c r="DO102" s="3742" t="s">
        <v>2203</v>
      </c>
      <c r="DP102" s="3743"/>
      <c r="DQ102" s="3742" t="s">
        <v>2204</v>
      </c>
      <c r="DR102" s="3743"/>
    </row>
    <row r="103" spans="3:138" x14ac:dyDescent="0.3">
      <c r="C103" s="2763" t="s">
        <v>1448</v>
      </c>
      <c r="D103" s="540">
        <v>271004320.66307616</v>
      </c>
      <c r="E103" s="2186"/>
      <c r="F103" s="2198">
        <v>0</v>
      </c>
      <c r="G103" s="2186">
        <v>0</v>
      </c>
      <c r="H103" s="2198">
        <v>0</v>
      </c>
      <c r="I103" s="2186"/>
      <c r="J103" s="2198">
        <v>0</v>
      </c>
      <c r="K103" s="2186"/>
      <c r="L103" s="2198">
        <v>0</v>
      </c>
      <c r="M103" s="2186"/>
      <c r="N103" s="2198">
        <v>0</v>
      </c>
      <c r="O103" s="2186">
        <v>0</v>
      </c>
      <c r="P103" s="2198">
        <v>0</v>
      </c>
      <c r="Q103" s="2186"/>
      <c r="R103" s="2198">
        <v>0</v>
      </c>
      <c r="S103" s="2186">
        <v>0</v>
      </c>
      <c r="T103" s="2198">
        <v>0</v>
      </c>
      <c r="U103" s="2186"/>
      <c r="V103" s="2198">
        <v>0</v>
      </c>
      <c r="W103" s="2186"/>
      <c r="X103" s="2198">
        <v>0</v>
      </c>
      <c r="Y103" s="2186"/>
      <c r="Z103" s="2198">
        <v>0</v>
      </c>
      <c r="AA103" s="2186">
        <v>0</v>
      </c>
      <c r="AB103" s="2198">
        <v>0</v>
      </c>
      <c r="AC103" s="2186"/>
      <c r="AD103" s="2198">
        <v>0</v>
      </c>
      <c r="AE103" s="2186"/>
      <c r="AF103" s="2198">
        <v>0</v>
      </c>
      <c r="AG103" s="2186"/>
      <c r="AH103" s="2198">
        <v>0</v>
      </c>
      <c r="AI103" s="2186">
        <v>0</v>
      </c>
      <c r="AJ103" s="2198">
        <v>0</v>
      </c>
      <c r="AK103" s="2186"/>
      <c r="AL103" s="2198">
        <v>0</v>
      </c>
      <c r="AM103" s="2186">
        <v>0</v>
      </c>
      <c r="AN103" s="2198">
        <v>0</v>
      </c>
      <c r="AO103" s="2186"/>
      <c r="AP103" s="2198">
        <v>0</v>
      </c>
      <c r="AQ103" s="2186"/>
      <c r="AR103" s="2198">
        <v>0</v>
      </c>
      <c r="AS103" s="2186"/>
      <c r="AT103" s="2198">
        <v>0</v>
      </c>
      <c r="AU103" s="2186">
        <v>0</v>
      </c>
      <c r="AV103" s="2198">
        <v>0</v>
      </c>
      <c r="AW103" s="2186"/>
      <c r="AX103" s="2198">
        <v>0</v>
      </c>
      <c r="AY103" s="2186"/>
      <c r="AZ103" s="2198">
        <v>0</v>
      </c>
      <c r="BA103" s="2186"/>
      <c r="BB103" s="2198">
        <v>0</v>
      </c>
      <c r="BC103" s="2186">
        <v>0</v>
      </c>
      <c r="BD103" s="2198">
        <v>0</v>
      </c>
      <c r="BE103" s="2186"/>
      <c r="BF103" s="2198">
        <v>0</v>
      </c>
      <c r="BG103" s="2186"/>
      <c r="BH103" s="2198">
        <v>0</v>
      </c>
      <c r="BI103" s="2186"/>
      <c r="BJ103" s="2198">
        <v>0</v>
      </c>
      <c r="BK103" s="2186">
        <v>0</v>
      </c>
      <c r="BL103" s="2198">
        <v>0</v>
      </c>
      <c r="BM103" s="2186"/>
      <c r="BN103" s="2198">
        <v>0</v>
      </c>
      <c r="BO103" s="2186"/>
      <c r="BP103" s="2198">
        <v>0</v>
      </c>
      <c r="BQ103" s="2186">
        <v>0</v>
      </c>
      <c r="BR103" s="2198">
        <v>0</v>
      </c>
      <c r="BS103" s="2186"/>
      <c r="BT103" s="2198">
        <v>0</v>
      </c>
      <c r="BU103" s="2186"/>
      <c r="BV103" s="2198">
        <v>0</v>
      </c>
      <c r="BW103" s="3363">
        <v>0.5</v>
      </c>
      <c r="BX103" s="2198">
        <v>135502160.33153808</v>
      </c>
      <c r="BY103" s="2186">
        <v>0</v>
      </c>
      <c r="BZ103" s="2198">
        <v>0</v>
      </c>
      <c r="CA103" s="2186">
        <v>0</v>
      </c>
      <c r="CB103" s="2198">
        <v>0</v>
      </c>
      <c r="CC103" s="2186">
        <v>0</v>
      </c>
      <c r="CD103" s="2198">
        <v>0</v>
      </c>
      <c r="CE103" s="2186"/>
      <c r="CF103" s="2198">
        <v>0</v>
      </c>
      <c r="CG103" s="2186"/>
      <c r="CH103" s="2198">
        <v>0</v>
      </c>
      <c r="CI103" s="2186"/>
      <c r="CJ103" s="2198">
        <v>0</v>
      </c>
      <c r="CK103" s="2186"/>
      <c r="CL103" s="2198">
        <v>0</v>
      </c>
      <c r="CM103" s="2186"/>
      <c r="CN103" s="2198">
        <v>0</v>
      </c>
      <c r="CO103" s="2186"/>
      <c r="CP103" s="2198">
        <v>0</v>
      </c>
      <c r="CQ103" s="2186"/>
      <c r="CR103" s="2198">
        <v>0</v>
      </c>
      <c r="CS103" s="2186"/>
      <c r="CT103" s="2198">
        <v>0</v>
      </c>
      <c r="CU103" s="2186"/>
      <c r="CV103" s="2198">
        <v>0</v>
      </c>
      <c r="CW103" s="2186"/>
      <c r="CX103" s="2198">
        <v>0</v>
      </c>
      <c r="CY103" s="2186"/>
      <c r="CZ103" s="2198">
        <v>0</v>
      </c>
      <c r="DA103" s="2186"/>
      <c r="DB103" s="2198">
        <v>0</v>
      </c>
      <c r="DC103" s="2186"/>
      <c r="DD103" s="2198">
        <v>0</v>
      </c>
      <c r="DE103" s="2186"/>
      <c r="DF103" s="2198">
        <v>0</v>
      </c>
      <c r="DG103" s="3363">
        <v>0.5</v>
      </c>
      <c r="DH103" s="2198">
        <v>135502160.33153808</v>
      </c>
      <c r="DI103" s="2186">
        <v>0</v>
      </c>
      <c r="DJ103" s="2198">
        <v>0</v>
      </c>
      <c r="DK103" s="2186">
        <v>0</v>
      </c>
      <c r="DL103" s="2198">
        <v>0</v>
      </c>
      <c r="DM103" s="2186">
        <v>0</v>
      </c>
      <c r="DN103" s="2198">
        <v>0</v>
      </c>
      <c r="DO103" s="2186"/>
      <c r="DP103" s="2198">
        <v>0</v>
      </c>
      <c r="DQ103" s="2186"/>
      <c r="DR103" s="2198">
        <v>0</v>
      </c>
    </row>
    <row r="104" spans="3:138" ht="12.75" customHeight="1" x14ac:dyDescent="0.3">
      <c r="C104" s="2763" t="s">
        <v>1449</v>
      </c>
      <c r="D104" s="540">
        <v>401464366.92815268</v>
      </c>
      <c r="E104" s="2186"/>
      <c r="F104" s="2198">
        <v>0</v>
      </c>
      <c r="G104" s="2186">
        <v>0</v>
      </c>
      <c r="H104" s="2198">
        <v>0</v>
      </c>
      <c r="I104" s="2186"/>
      <c r="J104" s="2198">
        <v>0</v>
      </c>
      <c r="K104" s="2186"/>
      <c r="L104" s="2198">
        <v>0</v>
      </c>
      <c r="M104" s="2186"/>
      <c r="N104" s="2198">
        <v>0</v>
      </c>
      <c r="O104" s="2186">
        <v>0</v>
      </c>
      <c r="P104" s="2198">
        <v>0</v>
      </c>
      <c r="Q104" s="2186"/>
      <c r="R104" s="2198">
        <v>0</v>
      </c>
      <c r="S104" s="2186">
        <v>0</v>
      </c>
      <c r="T104" s="2198">
        <v>0</v>
      </c>
      <c r="U104" s="2186"/>
      <c r="V104" s="2198">
        <v>0</v>
      </c>
      <c r="W104" s="2186"/>
      <c r="X104" s="2198">
        <v>0</v>
      </c>
      <c r="Y104" s="2186"/>
      <c r="Z104" s="2198">
        <v>0</v>
      </c>
      <c r="AA104" s="2186">
        <v>0</v>
      </c>
      <c r="AB104" s="2198">
        <v>0</v>
      </c>
      <c r="AC104" s="2186"/>
      <c r="AD104" s="2198">
        <v>0</v>
      </c>
      <c r="AE104" s="2186"/>
      <c r="AF104" s="2198">
        <v>0</v>
      </c>
      <c r="AG104" s="2186"/>
      <c r="AH104" s="2198">
        <v>0</v>
      </c>
      <c r="AI104" s="2186">
        <v>0</v>
      </c>
      <c r="AJ104" s="2198">
        <v>0</v>
      </c>
      <c r="AK104" s="2186"/>
      <c r="AL104" s="2198">
        <v>0</v>
      </c>
      <c r="AM104" s="2186">
        <v>0</v>
      </c>
      <c r="AN104" s="2198">
        <v>0</v>
      </c>
      <c r="AO104" s="2186"/>
      <c r="AP104" s="2198">
        <v>0</v>
      </c>
      <c r="AQ104" s="2186"/>
      <c r="AR104" s="2198">
        <v>0</v>
      </c>
      <c r="AS104" s="2186"/>
      <c r="AT104" s="2198">
        <v>0</v>
      </c>
      <c r="AU104" s="2186">
        <v>0</v>
      </c>
      <c r="AV104" s="2198">
        <v>0</v>
      </c>
      <c r="AW104" s="2186"/>
      <c r="AX104" s="2198">
        <v>0</v>
      </c>
      <c r="AY104" s="2186"/>
      <c r="AZ104" s="2198">
        <v>0</v>
      </c>
      <c r="BA104" s="2186"/>
      <c r="BB104" s="2198">
        <v>0</v>
      </c>
      <c r="BC104" s="2186">
        <v>0</v>
      </c>
      <c r="BD104" s="2198">
        <v>0</v>
      </c>
      <c r="BE104" s="2186"/>
      <c r="BF104" s="2198">
        <v>0</v>
      </c>
      <c r="BG104" s="2186"/>
      <c r="BH104" s="2198">
        <v>0</v>
      </c>
      <c r="BI104" s="2186"/>
      <c r="BJ104" s="2198">
        <v>0</v>
      </c>
      <c r="BK104" s="2186">
        <v>0</v>
      </c>
      <c r="BL104" s="2198">
        <v>0</v>
      </c>
      <c r="BM104" s="2186"/>
      <c r="BN104" s="2198">
        <v>0</v>
      </c>
      <c r="BO104" s="2186"/>
      <c r="BP104" s="2198">
        <v>0</v>
      </c>
      <c r="BQ104" s="2186">
        <v>0</v>
      </c>
      <c r="BR104" s="2198">
        <v>0</v>
      </c>
      <c r="BS104" s="2186"/>
      <c r="BT104" s="2198">
        <v>0</v>
      </c>
      <c r="BU104" s="2186"/>
      <c r="BV104" s="2198">
        <v>0</v>
      </c>
      <c r="BW104" s="2186">
        <v>0</v>
      </c>
      <c r="BX104" s="2198">
        <v>0</v>
      </c>
      <c r="BY104" s="3363">
        <v>0.5</v>
      </c>
      <c r="BZ104" s="2198">
        <v>200732183.46407634</v>
      </c>
      <c r="CA104" s="2186">
        <v>0</v>
      </c>
      <c r="CB104" s="2198">
        <v>0</v>
      </c>
      <c r="CC104" s="2186">
        <v>0</v>
      </c>
      <c r="CD104" s="2198">
        <v>0</v>
      </c>
      <c r="CE104" s="2186"/>
      <c r="CF104" s="2198">
        <v>0</v>
      </c>
      <c r="CG104" s="2186"/>
      <c r="CH104" s="2198">
        <v>0</v>
      </c>
      <c r="CI104" s="2186"/>
      <c r="CJ104" s="2198">
        <v>0</v>
      </c>
      <c r="CK104" s="2186"/>
      <c r="CL104" s="2198">
        <v>0</v>
      </c>
      <c r="CM104" s="2186"/>
      <c r="CN104" s="2198">
        <v>0</v>
      </c>
      <c r="CO104" s="2186"/>
      <c r="CP104" s="2198">
        <v>0</v>
      </c>
      <c r="CQ104" s="2186"/>
      <c r="CR104" s="2198">
        <v>0</v>
      </c>
      <c r="CS104" s="2186"/>
      <c r="CT104" s="2198">
        <v>0</v>
      </c>
      <c r="CU104" s="2186"/>
      <c r="CV104" s="2198">
        <v>0</v>
      </c>
      <c r="CW104" s="2186"/>
      <c r="CX104" s="2198">
        <v>0</v>
      </c>
      <c r="CY104" s="2186"/>
      <c r="CZ104" s="2198">
        <v>0</v>
      </c>
      <c r="DA104" s="2186"/>
      <c r="DB104" s="2198">
        <v>0</v>
      </c>
      <c r="DC104" s="2186"/>
      <c r="DD104" s="2198">
        <v>0</v>
      </c>
      <c r="DE104" s="2186"/>
      <c r="DF104" s="2198">
        <v>0</v>
      </c>
      <c r="DG104" s="2186">
        <v>0</v>
      </c>
      <c r="DH104" s="2198">
        <v>0</v>
      </c>
      <c r="DI104" s="3363">
        <v>0.5</v>
      </c>
      <c r="DJ104" s="2198">
        <v>200732183.46407634</v>
      </c>
      <c r="DK104" s="2186">
        <v>0</v>
      </c>
      <c r="DL104" s="2198">
        <v>0</v>
      </c>
      <c r="DM104" s="2186">
        <v>0</v>
      </c>
      <c r="DN104" s="2198">
        <v>0</v>
      </c>
      <c r="DO104" s="2186"/>
      <c r="DP104" s="2198">
        <v>0</v>
      </c>
      <c r="DQ104" s="2186"/>
      <c r="DR104" s="2198">
        <v>0</v>
      </c>
    </row>
    <row r="105" spans="3:138" x14ac:dyDescent="0.3">
      <c r="C105" s="2763" t="s">
        <v>1450</v>
      </c>
      <c r="D105" s="540">
        <v>608619714.8857286</v>
      </c>
      <c r="E105" s="2186"/>
      <c r="F105" s="2198">
        <v>0</v>
      </c>
      <c r="G105" s="2186">
        <v>0</v>
      </c>
      <c r="H105" s="2198">
        <v>0</v>
      </c>
      <c r="I105" s="2186"/>
      <c r="J105" s="2198">
        <v>0</v>
      </c>
      <c r="K105" s="2186"/>
      <c r="L105" s="2198">
        <v>0</v>
      </c>
      <c r="M105" s="2186"/>
      <c r="N105" s="2198">
        <v>0</v>
      </c>
      <c r="O105" s="2186">
        <v>0</v>
      </c>
      <c r="P105" s="2198">
        <v>0</v>
      </c>
      <c r="Q105" s="2186"/>
      <c r="R105" s="2198">
        <v>0</v>
      </c>
      <c r="S105" s="2186">
        <v>0</v>
      </c>
      <c r="T105" s="2198">
        <v>0</v>
      </c>
      <c r="U105" s="2186"/>
      <c r="V105" s="2198">
        <v>0</v>
      </c>
      <c r="W105" s="2186"/>
      <c r="X105" s="2198">
        <v>0</v>
      </c>
      <c r="Y105" s="2186"/>
      <c r="Z105" s="2198">
        <v>0</v>
      </c>
      <c r="AA105" s="2186">
        <v>0</v>
      </c>
      <c r="AB105" s="2198">
        <v>0</v>
      </c>
      <c r="AC105" s="2186"/>
      <c r="AD105" s="2198">
        <v>0</v>
      </c>
      <c r="AE105" s="2186"/>
      <c r="AF105" s="2198">
        <v>0</v>
      </c>
      <c r="AG105" s="2186"/>
      <c r="AH105" s="2198">
        <v>0</v>
      </c>
      <c r="AI105" s="2186">
        <v>0</v>
      </c>
      <c r="AJ105" s="2198">
        <v>0</v>
      </c>
      <c r="AK105" s="2186"/>
      <c r="AL105" s="2198">
        <v>0</v>
      </c>
      <c r="AM105" s="2186">
        <v>0</v>
      </c>
      <c r="AN105" s="2198">
        <v>0</v>
      </c>
      <c r="AO105" s="2186"/>
      <c r="AP105" s="2198">
        <v>0</v>
      </c>
      <c r="AQ105" s="2186"/>
      <c r="AR105" s="2198">
        <v>0</v>
      </c>
      <c r="AS105" s="2186"/>
      <c r="AT105" s="2198">
        <v>0</v>
      </c>
      <c r="AU105" s="2186">
        <v>0</v>
      </c>
      <c r="AV105" s="2198">
        <v>0</v>
      </c>
      <c r="AW105" s="2186"/>
      <c r="AX105" s="2198">
        <v>0</v>
      </c>
      <c r="AY105" s="2186"/>
      <c r="AZ105" s="2198">
        <v>0</v>
      </c>
      <c r="BA105" s="2186"/>
      <c r="BB105" s="2198">
        <v>0</v>
      </c>
      <c r="BC105" s="2186">
        <v>0</v>
      </c>
      <c r="BD105" s="2198">
        <v>0</v>
      </c>
      <c r="BE105" s="2186"/>
      <c r="BF105" s="2198">
        <v>0</v>
      </c>
      <c r="BG105" s="2186"/>
      <c r="BH105" s="2198">
        <v>0</v>
      </c>
      <c r="BI105" s="2186"/>
      <c r="BJ105" s="2198">
        <v>0</v>
      </c>
      <c r="BK105" s="2186">
        <v>0</v>
      </c>
      <c r="BL105" s="2198">
        <v>0</v>
      </c>
      <c r="BM105" s="2186"/>
      <c r="BN105" s="2198">
        <v>0</v>
      </c>
      <c r="BO105" s="2186"/>
      <c r="BP105" s="2198">
        <v>0</v>
      </c>
      <c r="BQ105" s="2186">
        <v>0</v>
      </c>
      <c r="BR105" s="2198">
        <v>0</v>
      </c>
      <c r="BS105" s="2186"/>
      <c r="BT105" s="2198">
        <v>0</v>
      </c>
      <c r="BU105" s="2186"/>
      <c r="BV105" s="2198">
        <v>0</v>
      </c>
      <c r="BW105" s="2186">
        <v>0</v>
      </c>
      <c r="BX105" s="2198">
        <v>0</v>
      </c>
      <c r="BY105" s="2186">
        <v>0</v>
      </c>
      <c r="BZ105" s="2198">
        <v>0</v>
      </c>
      <c r="CA105" s="3363">
        <v>0.5</v>
      </c>
      <c r="CB105" s="2198">
        <v>304309857.4428643</v>
      </c>
      <c r="CC105" s="2186">
        <v>0</v>
      </c>
      <c r="CD105" s="2198">
        <v>0</v>
      </c>
      <c r="CE105" s="2186"/>
      <c r="CF105" s="2198">
        <v>0</v>
      </c>
      <c r="CG105" s="2186"/>
      <c r="CH105" s="2198">
        <v>0</v>
      </c>
      <c r="CI105" s="2186"/>
      <c r="CJ105" s="2198">
        <v>0</v>
      </c>
      <c r="CK105" s="2186"/>
      <c r="CL105" s="2198">
        <v>0</v>
      </c>
      <c r="CM105" s="2186"/>
      <c r="CN105" s="2198">
        <v>0</v>
      </c>
      <c r="CO105" s="2186"/>
      <c r="CP105" s="2198">
        <v>0</v>
      </c>
      <c r="CQ105" s="2186"/>
      <c r="CR105" s="2198">
        <v>0</v>
      </c>
      <c r="CS105" s="2186"/>
      <c r="CT105" s="2198">
        <v>0</v>
      </c>
      <c r="CU105" s="2186"/>
      <c r="CV105" s="2198">
        <v>0</v>
      </c>
      <c r="CW105" s="2186"/>
      <c r="CX105" s="2198">
        <v>0</v>
      </c>
      <c r="CY105" s="2186"/>
      <c r="CZ105" s="2198">
        <v>0</v>
      </c>
      <c r="DA105" s="2186"/>
      <c r="DB105" s="2198">
        <v>0</v>
      </c>
      <c r="DC105" s="2186"/>
      <c r="DD105" s="2198">
        <v>0</v>
      </c>
      <c r="DE105" s="2186"/>
      <c r="DF105" s="2198">
        <v>0</v>
      </c>
      <c r="DG105" s="2186">
        <v>0</v>
      </c>
      <c r="DH105" s="2198">
        <v>0</v>
      </c>
      <c r="DI105" s="2186">
        <v>0</v>
      </c>
      <c r="DJ105" s="2198">
        <v>0</v>
      </c>
      <c r="DK105" s="3363">
        <v>0.5</v>
      </c>
      <c r="DL105" s="2198">
        <v>304309857.4428643</v>
      </c>
      <c r="DM105" s="2186">
        <v>0</v>
      </c>
      <c r="DN105" s="2198">
        <v>0</v>
      </c>
      <c r="DO105" s="2186"/>
      <c r="DP105" s="2198">
        <v>0</v>
      </c>
      <c r="DQ105" s="2186"/>
      <c r="DR105" s="2198">
        <v>0</v>
      </c>
      <c r="DV105" s="3302"/>
      <c r="DW105" s="3302"/>
      <c r="DX105" s="3302"/>
      <c r="DY105" s="3302"/>
      <c r="DZ105" s="3302"/>
      <c r="EA105" s="3302"/>
      <c r="EB105" s="3302"/>
      <c r="EC105" s="3302"/>
      <c r="EE105" s="2182"/>
      <c r="EG105" s="2182"/>
    </row>
    <row r="106" spans="3:138" x14ac:dyDescent="0.3">
      <c r="C106" s="2763" t="s">
        <v>1451</v>
      </c>
      <c r="D106" s="540">
        <v>846566833.52381706</v>
      </c>
      <c r="E106" s="2186"/>
      <c r="F106" s="2198">
        <v>0</v>
      </c>
      <c r="G106" s="2186">
        <v>0</v>
      </c>
      <c r="H106" s="2198">
        <v>0</v>
      </c>
      <c r="I106" s="2186"/>
      <c r="J106" s="2198">
        <v>0</v>
      </c>
      <c r="K106" s="2186"/>
      <c r="L106" s="2198">
        <v>0</v>
      </c>
      <c r="M106" s="2186"/>
      <c r="N106" s="2198">
        <v>0</v>
      </c>
      <c r="O106" s="2186">
        <v>0</v>
      </c>
      <c r="P106" s="2198">
        <v>0</v>
      </c>
      <c r="Q106" s="2186"/>
      <c r="R106" s="2198">
        <v>0</v>
      </c>
      <c r="S106" s="2186">
        <v>0</v>
      </c>
      <c r="T106" s="2198">
        <v>0</v>
      </c>
      <c r="U106" s="2186"/>
      <c r="V106" s="2198">
        <v>0</v>
      </c>
      <c r="W106" s="2186"/>
      <c r="X106" s="2198">
        <v>0</v>
      </c>
      <c r="Y106" s="2186"/>
      <c r="Z106" s="2198">
        <v>0</v>
      </c>
      <c r="AA106" s="2186">
        <v>0</v>
      </c>
      <c r="AB106" s="2198">
        <v>0</v>
      </c>
      <c r="AC106" s="2186"/>
      <c r="AD106" s="2198">
        <v>0</v>
      </c>
      <c r="AE106" s="2186"/>
      <c r="AF106" s="2198">
        <v>0</v>
      </c>
      <c r="AG106" s="2186"/>
      <c r="AH106" s="2198">
        <v>0</v>
      </c>
      <c r="AI106" s="2186">
        <v>0</v>
      </c>
      <c r="AJ106" s="2198">
        <v>0</v>
      </c>
      <c r="AK106" s="2186"/>
      <c r="AL106" s="2198">
        <v>0</v>
      </c>
      <c r="AM106" s="2186">
        <v>0</v>
      </c>
      <c r="AN106" s="2198">
        <v>0</v>
      </c>
      <c r="AO106" s="2186"/>
      <c r="AP106" s="2198">
        <v>0</v>
      </c>
      <c r="AQ106" s="2186"/>
      <c r="AR106" s="2198">
        <v>0</v>
      </c>
      <c r="AS106" s="2186"/>
      <c r="AT106" s="2198">
        <v>0</v>
      </c>
      <c r="AU106" s="2186">
        <v>0</v>
      </c>
      <c r="AV106" s="2198">
        <v>0</v>
      </c>
      <c r="AW106" s="2186"/>
      <c r="AX106" s="2198">
        <v>0</v>
      </c>
      <c r="AY106" s="2186"/>
      <c r="AZ106" s="2198">
        <v>0</v>
      </c>
      <c r="BA106" s="2186"/>
      <c r="BB106" s="2198">
        <v>0</v>
      </c>
      <c r="BC106" s="2186">
        <v>0</v>
      </c>
      <c r="BD106" s="2198">
        <v>0</v>
      </c>
      <c r="BE106" s="2186"/>
      <c r="BF106" s="2198">
        <v>0</v>
      </c>
      <c r="BG106" s="2186"/>
      <c r="BH106" s="2198">
        <v>0</v>
      </c>
      <c r="BI106" s="2186"/>
      <c r="BJ106" s="2198">
        <v>0</v>
      </c>
      <c r="BK106" s="2186">
        <v>0</v>
      </c>
      <c r="BL106" s="2198">
        <v>0</v>
      </c>
      <c r="BM106" s="2186"/>
      <c r="BN106" s="2198">
        <v>0</v>
      </c>
      <c r="BO106" s="2186"/>
      <c r="BP106" s="2198">
        <v>0</v>
      </c>
      <c r="BQ106" s="2186">
        <v>0</v>
      </c>
      <c r="BR106" s="2198">
        <v>0</v>
      </c>
      <c r="BS106" s="2186"/>
      <c r="BT106" s="2198">
        <v>0</v>
      </c>
      <c r="BU106" s="2186"/>
      <c r="BV106" s="2198">
        <v>0</v>
      </c>
      <c r="BW106" s="2186">
        <v>0</v>
      </c>
      <c r="BX106" s="2198">
        <v>0</v>
      </c>
      <c r="BY106" s="2186">
        <v>0</v>
      </c>
      <c r="BZ106" s="2198">
        <v>0</v>
      </c>
      <c r="CA106" s="2186">
        <v>0</v>
      </c>
      <c r="CB106" s="2198">
        <v>0</v>
      </c>
      <c r="CC106" s="3363">
        <v>0.5</v>
      </c>
      <c r="CD106" s="2198">
        <v>423283416.76190853</v>
      </c>
      <c r="CE106" s="2186"/>
      <c r="CF106" s="2198">
        <v>0</v>
      </c>
      <c r="CG106" s="2186"/>
      <c r="CH106" s="2198">
        <v>0</v>
      </c>
      <c r="CI106" s="2186"/>
      <c r="CJ106" s="2198">
        <v>0</v>
      </c>
      <c r="CK106" s="2186"/>
      <c r="CL106" s="2198">
        <v>0</v>
      </c>
      <c r="CM106" s="2186"/>
      <c r="CN106" s="2198">
        <v>0</v>
      </c>
      <c r="CO106" s="2186"/>
      <c r="CP106" s="2198">
        <v>0</v>
      </c>
      <c r="CQ106" s="2186"/>
      <c r="CR106" s="2198">
        <v>0</v>
      </c>
      <c r="CS106" s="2186"/>
      <c r="CT106" s="2198">
        <v>0</v>
      </c>
      <c r="CU106" s="2186"/>
      <c r="CV106" s="2198">
        <v>0</v>
      </c>
      <c r="CW106" s="2186"/>
      <c r="CX106" s="2198">
        <v>0</v>
      </c>
      <c r="CY106" s="2186"/>
      <c r="CZ106" s="2198">
        <v>0</v>
      </c>
      <c r="DA106" s="2186"/>
      <c r="DB106" s="2198">
        <v>0</v>
      </c>
      <c r="DC106" s="2186"/>
      <c r="DD106" s="2198">
        <v>0</v>
      </c>
      <c r="DE106" s="2186"/>
      <c r="DF106" s="2198">
        <v>0</v>
      </c>
      <c r="DG106" s="2186">
        <v>0</v>
      </c>
      <c r="DH106" s="2198">
        <v>0</v>
      </c>
      <c r="DI106" s="2186">
        <v>0</v>
      </c>
      <c r="DJ106" s="2198">
        <v>0</v>
      </c>
      <c r="DK106" s="2186">
        <v>0</v>
      </c>
      <c r="DL106" s="2198">
        <v>0</v>
      </c>
      <c r="DM106" s="3363">
        <v>0.5</v>
      </c>
      <c r="DN106" s="2198">
        <v>423283416.76190853</v>
      </c>
      <c r="DO106" s="2186"/>
      <c r="DP106" s="2198">
        <v>0</v>
      </c>
      <c r="DQ106" s="2186"/>
      <c r="DR106" s="2198">
        <v>0</v>
      </c>
      <c r="DV106" s="2188"/>
      <c r="EE106" s="2182"/>
      <c r="EG106" s="2182"/>
    </row>
    <row r="107" spans="3:138" x14ac:dyDescent="0.3">
      <c r="C107" s="2763" t="s">
        <v>2293</v>
      </c>
      <c r="D107" s="540">
        <v>7239.2815411246374</v>
      </c>
      <c r="E107" s="2186"/>
      <c r="F107" s="2198">
        <v>0</v>
      </c>
      <c r="G107" s="2186">
        <v>0</v>
      </c>
      <c r="H107" s="2198">
        <v>0</v>
      </c>
      <c r="I107" s="2186"/>
      <c r="J107" s="2198">
        <v>0</v>
      </c>
      <c r="K107" s="2186"/>
      <c r="L107" s="2198">
        <v>0</v>
      </c>
      <c r="M107" s="2186"/>
      <c r="N107" s="2198">
        <v>0</v>
      </c>
      <c r="O107" s="2186">
        <v>0</v>
      </c>
      <c r="P107" s="2198">
        <v>0</v>
      </c>
      <c r="Q107" s="2186"/>
      <c r="R107" s="2198">
        <v>0</v>
      </c>
      <c r="S107" s="2186">
        <v>0</v>
      </c>
      <c r="T107" s="2198">
        <v>0</v>
      </c>
      <c r="U107" s="2186"/>
      <c r="V107" s="2198">
        <v>0</v>
      </c>
      <c r="W107" s="2186"/>
      <c r="X107" s="2198">
        <v>0</v>
      </c>
      <c r="Y107" s="2186"/>
      <c r="Z107" s="2198">
        <v>0</v>
      </c>
      <c r="AA107" s="2186">
        <v>0</v>
      </c>
      <c r="AB107" s="2198">
        <v>0</v>
      </c>
      <c r="AC107" s="2186"/>
      <c r="AD107" s="2198">
        <v>0</v>
      </c>
      <c r="AE107" s="2186"/>
      <c r="AF107" s="2198">
        <v>0</v>
      </c>
      <c r="AG107" s="2186"/>
      <c r="AH107" s="2198">
        <v>0</v>
      </c>
      <c r="AI107" s="2186">
        <v>0</v>
      </c>
      <c r="AJ107" s="2198">
        <v>0</v>
      </c>
      <c r="AK107" s="2186"/>
      <c r="AL107" s="2198">
        <v>0</v>
      </c>
      <c r="AM107" s="2186">
        <v>0</v>
      </c>
      <c r="AN107" s="2198">
        <v>0</v>
      </c>
      <c r="AO107" s="2186"/>
      <c r="AP107" s="2198">
        <v>0</v>
      </c>
      <c r="AQ107" s="2186"/>
      <c r="AR107" s="2198">
        <v>0</v>
      </c>
      <c r="AS107" s="2186"/>
      <c r="AT107" s="2198">
        <v>0</v>
      </c>
      <c r="AU107" s="2186">
        <v>0</v>
      </c>
      <c r="AV107" s="2198">
        <v>0</v>
      </c>
      <c r="AW107" s="2186"/>
      <c r="AX107" s="2198">
        <v>0</v>
      </c>
      <c r="AY107" s="2186"/>
      <c r="AZ107" s="2198">
        <v>0</v>
      </c>
      <c r="BA107" s="2186"/>
      <c r="BB107" s="2198">
        <v>0</v>
      </c>
      <c r="BC107" s="2186">
        <v>0</v>
      </c>
      <c r="BD107" s="2198">
        <v>0</v>
      </c>
      <c r="BE107" s="2186"/>
      <c r="BF107" s="2198">
        <v>0</v>
      </c>
      <c r="BG107" s="2186"/>
      <c r="BH107" s="2198">
        <v>0</v>
      </c>
      <c r="BI107" s="2186"/>
      <c r="BJ107" s="2198">
        <v>0</v>
      </c>
      <c r="BK107" s="2186">
        <v>0</v>
      </c>
      <c r="BL107" s="2198">
        <v>0</v>
      </c>
      <c r="BM107" s="2186"/>
      <c r="BN107" s="2198">
        <v>0</v>
      </c>
      <c r="BO107" s="2186"/>
      <c r="BP107" s="2198">
        <v>0</v>
      </c>
      <c r="BQ107" s="2186">
        <v>0</v>
      </c>
      <c r="BR107" s="2198">
        <v>0</v>
      </c>
      <c r="BS107" s="2186"/>
      <c r="BT107" s="2198">
        <v>0</v>
      </c>
      <c r="BU107" s="2186"/>
      <c r="BV107" s="2198">
        <v>0</v>
      </c>
      <c r="BW107" s="3304">
        <v>1637</v>
      </c>
      <c r="BX107" s="2198">
        <v>11850703.882821031</v>
      </c>
      <c r="BY107" s="3304">
        <v>2568</v>
      </c>
      <c r="BZ107" s="2198">
        <v>18590474.997608069</v>
      </c>
      <c r="CA107" s="3304">
        <v>4052</v>
      </c>
      <c r="CB107" s="2198">
        <v>29333568.80463703</v>
      </c>
      <c r="CC107" s="3304">
        <v>4942</v>
      </c>
      <c r="CD107" s="2198">
        <v>35776529.376237959</v>
      </c>
      <c r="CE107" s="2186"/>
      <c r="CF107" s="2198">
        <v>0</v>
      </c>
      <c r="CG107" s="2186"/>
      <c r="CH107" s="2198">
        <v>0</v>
      </c>
      <c r="CI107" s="2186"/>
      <c r="CJ107" s="2198">
        <v>0</v>
      </c>
      <c r="CK107" s="2186"/>
      <c r="CL107" s="2198">
        <v>0</v>
      </c>
      <c r="CM107" s="2186"/>
      <c r="CN107" s="2198">
        <v>0</v>
      </c>
      <c r="CO107" s="2186"/>
      <c r="CP107" s="2198">
        <v>0</v>
      </c>
      <c r="CQ107" s="2186"/>
      <c r="CR107" s="2198">
        <v>0</v>
      </c>
      <c r="CS107" s="2186"/>
      <c r="CT107" s="2198">
        <v>0</v>
      </c>
      <c r="CU107" s="2186"/>
      <c r="CV107" s="2198">
        <v>0</v>
      </c>
      <c r="CW107" s="2186"/>
      <c r="CX107" s="2198">
        <v>0</v>
      </c>
      <c r="CY107" s="2186"/>
      <c r="CZ107" s="2198">
        <v>0</v>
      </c>
      <c r="DA107" s="2186"/>
      <c r="DB107" s="2198">
        <v>0</v>
      </c>
      <c r="DC107" s="2186"/>
      <c r="DD107" s="2198">
        <v>0</v>
      </c>
      <c r="DE107" s="2186"/>
      <c r="DF107" s="2198">
        <v>0</v>
      </c>
      <c r="DG107" s="3304">
        <v>218.37777451076477</v>
      </c>
      <c r="DH107" s="2198">
        <v>1580898.1920076578</v>
      </c>
      <c r="DI107" s="3304">
        <v>313.32299611087984</v>
      </c>
      <c r="DJ107" s="2198">
        <v>2268233.3821553588</v>
      </c>
      <c r="DK107" s="3304">
        <v>465.51522378386943</v>
      </c>
      <c r="DL107" s="2198">
        <v>3369995.7666510707</v>
      </c>
      <c r="DM107" s="3304">
        <v>554.69197979921864</v>
      </c>
      <c r="DN107" s="2198">
        <v>4015571.4103703639</v>
      </c>
      <c r="DO107" s="2186"/>
      <c r="DP107" s="2198">
        <v>0</v>
      </c>
      <c r="DQ107" s="2186"/>
      <c r="DR107" s="2198">
        <v>0</v>
      </c>
      <c r="EE107" s="2182"/>
      <c r="EG107" s="2182"/>
    </row>
    <row r="108" spans="3:138" x14ac:dyDescent="0.3">
      <c r="C108" s="2763" t="s">
        <v>1724</v>
      </c>
      <c r="D108" s="540">
        <v>58215.389493236537</v>
      </c>
      <c r="E108" s="2186"/>
      <c r="F108" s="2198">
        <v>0</v>
      </c>
      <c r="G108" s="2186">
        <v>0</v>
      </c>
      <c r="H108" s="2198">
        <v>0</v>
      </c>
      <c r="I108" s="2186"/>
      <c r="J108" s="2198">
        <v>0</v>
      </c>
      <c r="K108" s="2186"/>
      <c r="L108" s="2198">
        <v>0</v>
      </c>
      <c r="M108" s="2186"/>
      <c r="N108" s="2198">
        <v>0</v>
      </c>
      <c r="O108" s="2186">
        <v>0</v>
      </c>
      <c r="P108" s="2198">
        <v>0</v>
      </c>
      <c r="Q108" s="2186"/>
      <c r="R108" s="2198">
        <v>0</v>
      </c>
      <c r="S108" s="2186">
        <v>0</v>
      </c>
      <c r="T108" s="2198">
        <v>0</v>
      </c>
      <c r="U108" s="2186"/>
      <c r="V108" s="2198">
        <v>0</v>
      </c>
      <c r="W108" s="2186"/>
      <c r="X108" s="2198">
        <v>0</v>
      </c>
      <c r="Y108" s="2186"/>
      <c r="Z108" s="2198">
        <v>0</v>
      </c>
      <c r="AA108" s="2186">
        <v>0</v>
      </c>
      <c r="AB108" s="2198">
        <v>0</v>
      </c>
      <c r="AC108" s="2186"/>
      <c r="AD108" s="2198">
        <v>0</v>
      </c>
      <c r="AE108" s="2186"/>
      <c r="AF108" s="2198">
        <v>0</v>
      </c>
      <c r="AG108" s="2186"/>
      <c r="AH108" s="2198">
        <v>0</v>
      </c>
      <c r="AI108" s="2186">
        <v>0</v>
      </c>
      <c r="AJ108" s="2198">
        <v>0</v>
      </c>
      <c r="AK108" s="2186"/>
      <c r="AL108" s="2198">
        <v>0</v>
      </c>
      <c r="AM108" s="2186">
        <v>0</v>
      </c>
      <c r="AN108" s="2198">
        <v>0</v>
      </c>
      <c r="AO108" s="2186"/>
      <c r="AP108" s="2198">
        <v>0</v>
      </c>
      <c r="AQ108" s="2186"/>
      <c r="AR108" s="2198">
        <v>0</v>
      </c>
      <c r="AS108" s="2186"/>
      <c r="AT108" s="2198">
        <v>0</v>
      </c>
      <c r="AU108" s="2186">
        <v>0</v>
      </c>
      <c r="AV108" s="2198">
        <v>0</v>
      </c>
      <c r="AW108" s="2186"/>
      <c r="AX108" s="2198">
        <v>0</v>
      </c>
      <c r="AY108" s="2186"/>
      <c r="AZ108" s="2198">
        <v>0</v>
      </c>
      <c r="BA108" s="2186"/>
      <c r="BB108" s="2198">
        <v>0</v>
      </c>
      <c r="BC108" s="2186">
        <v>0</v>
      </c>
      <c r="BD108" s="2198">
        <v>0</v>
      </c>
      <c r="BE108" s="2186"/>
      <c r="BF108" s="2198">
        <v>0</v>
      </c>
      <c r="BG108" s="2186"/>
      <c r="BH108" s="2198">
        <v>0</v>
      </c>
      <c r="BI108" s="2186"/>
      <c r="BJ108" s="2198">
        <v>0</v>
      </c>
      <c r="BK108" s="2186">
        <v>0</v>
      </c>
      <c r="BL108" s="2198">
        <v>0</v>
      </c>
      <c r="BM108" s="2186"/>
      <c r="BN108" s="2198">
        <v>0</v>
      </c>
      <c r="BO108" s="2186"/>
      <c r="BP108" s="2198">
        <v>0</v>
      </c>
      <c r="BQ108" s="2186">
        <v>0</v>
      </c>
      <c r="BR108" s="2198">
        <v>0</v>
      </c>
      <c r="BS108" s="2186"/>
      <c r="BT108" s="2198">
        <v>0</v>
      </c>
      <c r="BU108" s="2186"/>
      <c r="BV108" s="2198">
        <v>0</v>
      </c>
      <c r="BW108" s="3304">
        <v>192</v>
      </c>
      <c r="BX108" s="2198">
        <v>11177354.782701414</v>
      </c>
      <c r="BY108" s="3304">
        <v>291</v>
      </c>
      <c r="BZ108" s="2198">
        <v>16940678.342531834</v>
      </c>
      <c r="CA108" s="3304">
        <v>450</v>
      </c>
      <c r="CB108" s="2198">
        <v>26196925.27195644</v>
      </c>
      <c r="CC108" s="3304">
        <v>545</v>
      </c>
      <c r="CD108" s="2198">
        <v>31727387.273813911</v>
      </c>
      <c r="CE108" s="2186"/>
      <c r="CF108" s="2198">
        <v>0</v>
      </c>
      <c r="CG108" s="2186"/>
      <c r="CH108" s="2198">
        <v>0</v>
      </c>
      <c r="CI108" s="2186"/>
      <c r="CJ108" s="2198">
        <v>0</v>
      </c>
      <c r="CK108" s="2186"/>
      <c r="CL108" s="2198">
        <v>0</v>
      </c>
      <c r="CM108" s="2186"/>
      <c r="CN108" s="2198">
        <v>0</v>
      </c>
      <c r="CO108" s="2186"/>
      <c r="CP108" s="2198">
        <v>0</v>
      </c>
      <c r="CQ108" s="2186"/>
      <c r="CR108" s="2198">
        <v>0</v>
      </c>
      <c r="CS108" s="2186"/>
      <c r="CT108" s="2198">
        <v>0</v>
      </c>
      <c r="CU108" s="2186"/>
      <c r="CV108" s="2198">
        <v>0</v>
      </c>
      <c r="CW108" s="2186"/>
      <c r="CX108" s="2198">
        <v>0</v>
      </c>
      <c r="CY108" s="2186"/>
      <c r="CZ108" s="2198">
        <v>0</v>
      </c>
      <c r="DA108" s="2186"/>
      <c r="DB108" s="2198">
        <v>0</v>
      </c>
      <c r="DC108" s="2186"/>
      <c r="DD108" s="2198">
        <v>0</v>
      </c>
      <c r="DE108" s="2186"/>
      <c r="DF108" s="2198">
        <v>0</v>
      </c>
      <c r="DG108" s="3304">
        <v>33.395554902152945</v>
      </c>
      <c r="DH108" s="2198">
        <v>1944135.2359715984</v>
      </c>
      <c r="DI108" s="3304">
        <v>44.704599222175972</v>
      </c>
      <c r="DJ108" s="2198">
        <v>2602495.6558580133</v>
      </c>
      <c r="DK108" s="3304">
        <v>62.343044756773878</v>
      </c>
      <c r="DL108" s="2198">
        <v>3629324.6327098692</v>
      </c>
      <c r="DM108" s="3304">
        <v>72.498395959843748</v>
      </c>
      <c r="DN108" s="2198">
        <v>4220522.3584371898</v>
      </c>
      <c r="DO108" s="2186"/>
      <c r="DP108" s="2198">
        <v>0</v>
      </c>
      <c r="DQ108" s="2186"/>
      <c r="DR108" s="2198">
        <v>0</v>
      </c>
      <c r="DV108" s="2182"/>
      <c r="ED108" s="2182"/>
      <c r="EF108" s="2182"/>
      <c r="EH108" s="2182"/>
    </row>
    <row r="109" spans="3:138" x14ac:dyDescent="0.3">
      <c r="C109" s="2763" t="s">
        <v>2695</v>
      </c>
      <c r="D109" s="540">
        <v>2092.6349502487565</v>
      </c>
      <c r="E109" s="2186"/>
      <c r="F109" s="2198"/>
      <c r="G109" s="2186"/>
      <c r="H109" s="2198"/>
      <c r="I109" s="2186"/>
      <c r="J109" s="2198"/>
      <c r="K109" s="2186"/>
      <c r="L109" s="2198"/>
      <c r="M109" s="2186"/>
      <c r="N109" s="2198"/>
      <c r="O109" s="2186"/>
      <c r="P109" s="2198"/>
      <c r="Q109" s="2186"/>
      <c r="R109" s="2198"/>
      <c r="S109" s="2186"/>
      <c r="T109" s="2198"/>
      <c r="U109" s="2186"/>
      <c r="V109" s="2198"/>
      <c r="W109" s="2186"/>
      <c r="X109" s="2198"/>
      <c r="Y109" s="2186"/>
      <c r="Z109" s="2198"/>
      <c r="AA109" s="2186"/>
      <c r="AB109" s="2198"/>
      <c r="AC109" s="2186"/>
      <c r="AD109" s="2198"/>
      <c r="AE109" s="2186"/>
      <c r="AF109" s="2198"/>
      <c r="AG109" s="2186"/>
      <c r="AH109" s="2198"/>
      <c r="AI109" s="2186"/>
      <c r="AJ109" s="2198"/>
      <c r="AK109" s="2186"/>
      <c r="AL109" s="2198"/>
      <c r="AM109" s="2186"/>
      <c r="AN109" s="2198"/>
      <c r="AO109" s="2186"/>
      <c r="AP109" s="2198"/>
      <c r="AQ109" s="2186"/>
      <c r="AR109" s="2198"/>
      <c r="AS109" s="2186"/>
      <c r="AT109" s="2198"/>
      <c r="AU109" s="2186"/>
      <c r="AV109" s="2198"/>
      <c r="AW109" s="2186"/>
      <c r="AX109" s="2198"/>
      <c r="AY109" s="2186"/>
      <c r="AZ109" s="2198"/>
      <c r="BA109" s="2186"/>
      <c r="BB109" s="2198"/>
      <c r="BC109" s="2186"/>
      <c r="BD109" s="2198"/>
      <c r="BE109" s="2186"/>
      <c r="BF109" s="2198"/>
      <c r="BG109" s="2186"/>
      <c r="BH109" s="2198"/>
      <c r="BI109" s="2186"/>
      <c r="BJ109" s="2198"/>
      <c r="BK109" s="2186"/>
      <c r="BL109" s="2198"/>
      <c r="BM109" s="2186"/>
      <c r="BN109" s="2198"/>
      <c r="BO109" s="2186"/>
      <c r="BP109" s="2198"/>
      <c r="BQ109" s="2186"/>
      <c r="BR109" s="2198"/>
      <c r="BS109" s="2186"/>
      <c r="BT109" s="2198"/>
      <c r="BU109" s="2186"/>
      <c r="BV109" s="2198"/>
      <c r="BW109" s="3304">
        <v>4480</v>
      </c>
      <c r="BX109" s="2198">
        <v>9375004.5771144293</v>
      </c>
      <c r="BY109" s="3304">
        <v>10010.000000000002</v>
      </c>
      <c r="BZ109" s="2198">
        <v>20947275.851990055</v>
      </c>
      <c r="CA109" s="3304">
        <v>26320.000000000004</v>
      </c>
      <c r="CB109" s="2198">
        <v>55078151.890547276</v>
      </c>
      <c r="CC109" s="3304">
        <v>42280.000000000007</v>
      </c>
      <c r="CD109" s="2198">
        <v>88476605.696517438</v>
      </c>
      <c r="CE109" s="2186"/>
      <c r="CF109" s="2198"/>
      <c r="CG109" s="2186"/>
      <c r="CH109" s="2198"/>
      <c r="CI109" s="2186"/>
      <c r="CJ109" s="2198"/>
      <c r="CK109" s="2186"/>
      <c r="CL109" s="2198"/>
      <c r="CM109" s="2186"/>
      <c r="CN109" s="2198"/>
      <c r="CO109" s="2186"/>
      <c r="CP109" s="2198"/>
      <c r="CQ109" s="2186"/>
      <c r="CR109" s="2198"/>
      <c r="CS109" s="2186"/>
      <c r="CT109" s="2198"/>
      <c r="CU109" s="2186"/>
      <c r="CV109" s="2198"/>
      <c r="CW109" s="2186"/>
      <c r="CX109" s="2198"/>
      <c r="CY109" s="2186"/>
      <c r="CZ109" s="2198"/>
      <c r="DA109" s="2186"/>
      <c r="DB109" s="2198"/>
      <c r="DC109" s="2186"/>
      <c r="DD109" s="2198"/>
      <c r="DE109" s="2186"/>
      <c r="DF109" s="2198"/>
      <c r="DG109" s="3304"/>
      <c r="DH109" s="2198"/>
      <c r="DI109" s="3304"/>
      <c r="DJ109" s="2198"/>
      <c r="DK109" s="3304"/>
      <c r="DL109" s="2198"/>
      <c r="DM109" s="3304"/>
      <c r="DN109" s="2198"/>
      <c r="DO109" s="2186"/>
      <c r="DP109" s="2198"/>
      <c r="DQ109" s="2186"/>
      <c r="DR109" s="2198"/>
      <c r="DV109" s="2182"/>
      <c r="ED109" s="2182"/>
      <c r="EF109" s="2182"/>
      <c r="EH109" s="2182"/>
    </row>
    <row r="110" spans="3:138" x14ac:dyDescent="0.3">
      <c r="C110" s="2763" t="s">
        <v>2657</v>
      </c>
      <c r="D110" s="540">
        <v>2038817.6865671643</v>
      </c>
      <c r="E110" s="2186"/>
      <c r="F110" s="2198"/>
      <c r="G110" s="2186"/>
      <c r="H110" s="2198"/>
      <c r="I110" s="2186"/>
      <c r="J110" s="2198"/>
      <c r="K110" s="2186"/>
      <c r="L110" s="2198"/>
      <c r="M110" s="2186"/>
      <c r="N110" s="2198"/>
      <c r="O110" s="2186"/>
      <c r="P110" s="2198"/>
      <c r="Q110" s="2186"/>
      <c r="R110" s="2198"/>
      <c r="S110" s="2186"/>
      <c r="T110" s="2198"/>
      <c r="U110" s="2186"/>
      <c r="V110" s="2198"/>
      <c r="W110" s="2186"/>
      <c r="X110" s="2198"/>
      <c r="Y110" s="2186"/>
      <c r="Z110" s="2198"/>
      <c r="AA110" s="2186"/>
      <c r="AB110" s="2198"/>
      <c r="AC110" s="2186"/>
      <c r="AD110" s="2198"/>
      <c r="AE110" s="2186"/>
      <c r="AF110" s="2198"/>
      <c r="AG110" s="2186"/>
      <c r="AH110" s="2198"/>
      <c r="AI110" s="2186"/>
      <c r="AJ110" s="2198"/>
      <c r="AK110" s="2186"/>
      <c r="AL110" s="2198"/>
      <c r="AM110" s="2186"/>
      <c r="AN110" s="2198"/>
      <c r="AO110" s="2186"/>
      <c r="AP110" s="2198"/>
      <c r="AQ110" s="2186"/>
      <c r="AR110" s="2198"/>
      <c r="AS110" s="2186"/>
      <c r="AT110" s="2198"/>
      <c r="AU110" s="2186"/>
      <c r="AV110" s="2198"/>
      <c r="AW110" s="2186"/>
      <c r="AX110" s="2198"/>
      <c r="AY110" s="2186"/>
      <c r="AZ110" s="2198"/>
      <c r="BA110" s="2186"/>
      <c r="BB110" s="2198"/>
      <c r="BC110" s="2186"/>
      <c r="BD110" s="2198"/>
      <c r="BE110" s="2186"/>
      <c r="BF110" s="2198"/>
      <c r="BG110" s="2186"/>
      <c r="BH110" s="2198"/>
      <c r="BI110" s="2186"/>
      <c r="BJ110" s="2198"/>
      <c r="BK110" s="2186"/>
      <c r="BL110" s="2198"/>
      <c r="BM110" s="2186"/>
      <c r="BN110" s="2198"/>
      <c r="BO110" s="2186"/>
      <c r="BP110" s="2198"/>
      <c r="BQ110" s="2186"/>
      <c r="BR110" s="2198"/>
      <c r="BS110" s="2186"/>
      <c r="BT110" s="2198"/>
      <c r="BU110" s="2186"/>
      <c r="BV110" s="2198"/>
      <c r="BW110" s="3304">
        <v>6</v>
      </c>
      <c r="BX110" s="2198">
        <v>12232906.119402986</v>
      </c>
      <c r="BY110" s="3304">
        <v>12</v>
      </c>
      <c r="BZ110" s="2198">
        <v>24465812.238805972</v>
      </c>
      <c r="CA110" s="3304">
        <v>24</v>
      </c>
      <c r="CB110" s="2198">
        <v>48931624.477611944</v>
      </c>
      <c r="CC110" s="3304">
        <v>30</v>
      </c>
      <c r="CD110" s="2198">
        <v>61164530.597014926</v>
      </c>
      <c r="CE110" s="2186"/>
      <c r="CF110" s="2198"/>
      <c r="CG110" s="2186"/>
      <c r="CH110" s="2198"/>
      <c r="CI110" s="2186"/>
      <c r="CJ110" s="2198"/>
      <c r="CK110" s="2186"/>
      <c r="CL110" s="2198"/>
      <c r="CM110" s="2186"/>
      <c r="CN110" s="2198"/>
      <c r="CO110" s="2186"/>
      <c r="CP110" s="2198"/>
      <c r="CQ110" s="2186"/>
      <c r="CR110" s="2198"/>
      <c r="CS110" s="2186"/>
      <c r="CT110" s="2198"/>
      <c r="CU110" s="2186"/>
      <c r="CV110" s="2198"/>
      <c r="CW110" s="2186"/>
      <c r="CX110" s="2198"/>
      <c r="CY110" s="2186"/>
      <c r="CZ110" s="2198"/>
      <c r="DA110" s="2186"/>
      <c r="DB110" s="2198"/>
      <c r="DC110" s="2186"/>
      <c r="DD110" s="2198"/>
      <c r="DE110" s="2186"/>
      <c r="DF110" s="2198"/>
      <c r="DG110" s="3304"/>
      <c r="DH110" s="2198"/>
      <c r="DI110" s="3304"/>
      <c r="DJ110" s="2198"/>
      <c r="DK110" s="3304"/>
      <c r="DL110" s="2198"/>
      <c r="DM110" s="3304"/>
      <c r="DN110" s="2198"/>
      <c r="DO110" s="2186"/>
      <c r="DP110" s="2198"/>
      <c r="DQ110" s="2186"/>
      <c r="DR110" s="2198"/>
      <c r="DV110" s="2182"/>
      <c r="ED110" s="2182"/>
      <c r="EF110" s="2182"/>
      <c r="EH110" s="2182"/>
    </row>
    <row r="111" spans="3:138" x14ac:dyDescent="0.3">
      <c r="H111" s="2067"/>
      <c r="I111" s="2067"/>
      <c r="M111" s="2732"/>
      <c r="O111" s="2732"/>
    </row>
    <row r="112" spans="3:138" x14ac:dyDescent="0.3">
      <c r="H112" s="2067"/>
      <c r="I112" s="2067"/>
      <c r="M112" s="2732"/>
      <c r="O112" s="2732"/>
    </row>
    <row r="113" spans="2:122" x14ac:dyDescent="0.3">
      <c r="C113" s="2051" t="s">
        <v>977</v>
      </c>
      <c r="D113" s="2051"/>
      <c r="E113" s="2051"/>
      <c r="F113" s="2181">
        <v>410440642.11014998</v>
      </c>
      <c r="G113" s="2051"/>
      <c r="H113" s="2181">
        <v>387056118.39506191</v>
      </c>
      <c r="I113" s="2051"/>
      <c r="J113" s="2181">
        <v>494085975.70626849</v>
      </c>
      <c r="K113" s="2051"/>
      <c r="L113" s="2181">
        <v>493726906.25135422</v>
      </c>
      <c r="M113" s="3272"/>
      <c r="N113" s="2181">
        <v>648505462.03873527</v>
      </c>
      <c r="O113" s="3272"/>
      <c r="P113" s="2181">
        <v>645602023.41535914</v>
      </c>
      <c r="Q113" s="2051"/>
      <c r="R113" s="2181">
        <v>536651874.56466532</v>
      </c>
      <c r="S113" s="2051"/>
      <c r="T113" s="2181">
        <v>510056009.83142143</v>
      </c>
      <c r="U113" s="2051"/>
      <c r="V113" s="2181">
        <v>497808576.01149899</v>
      </c>
      <c r="W113" s="2051"/>
      <c r="X113" s="2181">
        <v>497668539.71491754</v>
      </c>
      <c r="Y113" s="2051"/>
      <c r="Z113" s="2181">
        <v>485715714.80259669</v>
      </c>
      <c r="AA113" s="2051"/>
      <c r="AB113" s="2181">
        <v>560603874.69754636</v>
      </c>
      <c r="AC113" s="2051"/>
      <c r="AD113" s="2181">
        <v>1220180853.5209022</v>
      </c>
      <c r="AE113" s="2051"/>
      <c r="AF113" s="2181">
        <v>1197155399.2607284</v>
      </c>
      <c r="AG113" s="2051"/>
      <c r="AH113" s="2181">
        <v>1220180853.5209022</v>
      </c>
      <c r="AI113" s="2051"/>
      <c r="AJ113" s="2181">
        <v>1197155399.2607284</v>
      </c>
      <c r="AK113" s="2051"/>
      <c r="AL113" s="2181">
        <v>49500799.543504827</v>
      </c>
      <c r="AM113" s="2051"/>
      <c r="AN113" s="2181">
        <v>78794608.74774237</v>
      </c>
      <c r="AO113" s="2051"/>
      <c r="AP113" s="2769">
        <v>108088417.95197988</v>
      </c>
      <c r="AQ113" s="2051"/>
      <c r="AR113" s="2769">
        <v>135421719.00407699</v>
      </c>
      <c r="AS113" s="2051"/>
      <c r="AT113" s="2769">
        <v>70613624.068049431</v>
      </c>
      <c r="AU113" s="2051"/>
      <c r="AV113" s="2769">
        <v>116771739.96260354</v>
      </c>
      <c r="AW113" s="2051"/>
      <c r="AX113" s="2769">
        <v>191039633.26729518</v>
      </c>
      <c r="AY113" s="2051"/>
      <c r="AZ113" s="2769">
        <v>237197749.16184923</v>
      </c>
      <c r="BA113" s="2051"/>
      <c r="BB113" s="2769">
        <v>70613624.068049431</v>
      </c>
      <c r="BC113" s="2051"/>
      <c r="BD113" s="2769">
        <v>116771739.96260354</v>
      </c>
      <c r="BE113" s="2051"/>
      <c r="BF113" s="2769">
        <v>191039633.26729518</v>
      </c>
      <c r="BG113" s="2051"/>
      <c r="BH113" s="2769">
        <v>237197749.16184923</v>
      </c>
      <c r="BI113" s="2051"/>
      <c r="BJ113" s="2769">
        <v>68604216.229461133</v>
      </c>
      <c r="BK113" s="2051"/>
      <c r="BL113" s="2769">
        <v>112448401.84904009</v>
      </c>
      <c r="BM113" s="2051"/>
      <c r="BN113" s="2769">
        <v>184402364.87875658</v>
      </c>
      <c r="BO113" s="2051"/>
      <c r="BP113" s="2769">
        <v>228246550.49833548</v>
      </c>
      <c r="BQ113" s="2051"/>
      <c r="BR113" s="2769">
        <v>157306810.28674501</v>
      </c>
      <c r="BS113" s="2051"/>
      <c r="BT113" s="2769">
        <v>263732748.01551783</v>
      </c>
      <c r="BU113" s="2051"/>
      <c r="BV113" s="2769">
        <v>325829849.82553107</v>
      </c>
      <c r="BW113" s="2051"/>
      <c r="BX113" s="2769">
        <v>180138129.69357792</v>
      </c>
      <c r="BY113" s="2051"/>
      <c r="BZ113" s="2769">
        <v>281676424.89501226</v>
      </c>
      <c r="CA113" s="2051"/>
      <c r="CB113" s="2769">
        <v>463850127.88761699</v>
      </c>
      <c r="CC113" s="2051"/>
      <c r="CD113" s="2769">
        <v>640428469.70549273</v>
      </c>
      <c r="CE113" s="2051"/>
      <c r="CF113" s="2769">
        <v>2364845750.1327887</v>
      </c>
      <c r="CG113" s="2051"/>
      <c r="CH113" s="2769">
        <v>169381885.67421287</v>
      </c>
      <c r="CI113" s="2051"/>
      <c r="CJ113" s="2769">
        <v>639443808.23667204</v>
      </c>
      <c r="CK113" s="2051"/>
      <c r="CL113" s="2769">
        <v>638534031.05769014</v>
      </c>
      <c r="CM113" s="2051"/>
      <c r="CN113" s="2769">
        <v>358350911.07610434</v>
      </c>
      <c r="CO113" s="2051"/>
      <c r="CP113" s="2769">
        <v>249856570.84527045</v>
      </c>
      <c r="CQ113" s="2051"/>
      <c r="CR113" s="2769">
        <v>384450616.11375546</v>
      </c>
      <c r="CS113" s="2051"/>
      <c r="CT113" s="2769">
        <v>249521707.06360206</v>
      </c>
      <c r="CU113" s="2051"/>
      <c r="CV113" s="2769">
        <v>498119480.40229821</v>
      </c>
      <c r="CW113" s="2051"/>
      <c r="CX113" s="2769">
        <v>951294432.69857264</v>
      </c>
      <c r="CY113" s="2051"/>
      <c r="CZ113" s="2769">
        <v>38735652.237131156</v>
      </c>
      <c r="DA113" s="2051"/>
      <c r="DB113" s="2769">
        <v>68954782.216226131</v>
      </c>
      <c r="DC113" s="2769"/>
      <c r="DD113" s="2769">
        <v>111344703.68999946</v>
      </c>
      <c r="DE113" s="2769"/>
      <c r="DF113" s="2769">
        <v>141563833.66909444</v>
      </c>
      <c r="DG113" s="2769"/>
      <c r="DH113" s="2769">
        <v>139027193.75951734</v>
      </c>
      <c r="DI113" s="2769"/>
      <c r="DJ113" s="2769">
        <v>205602912.50208971</v>
      </c>
      <c r="DK113" s="2769"/>
      <c r="DL113" s="2769">
        <v>311309177.84222525</v>
      </c>
      <c r="DM113" s="2769"/>
      <c r="DN113" s="2769">
        <v>431519510.53071606</v>
      </c>
      <c r="DO113" s="2769"/>
      <c r="DP113" s="2769">
        <v>604387073.9554292</v>
      </c>
      <c r="DQ113" s="2769"/>
      <c r="DR113" s="2769">
        <v>590683564.31802118</v>
      </c>
    </row>
    <row r="114" spans="2:122" x14ac:dyDescent="0.3">
      <c r="H114" s="2067"/>
      <c r="I114" s="2067"/>
      <c r="M114" s="2732"/>
      <c r="N114" s="2732"/>
      <c r="O114" s="2732"/>
      <c r="P114" s="2732"/>
      <c r="BX114" s="2203"/>
      <c r="BZ114" s="2203"/>
      <c r="CB114" s="2203"/>
    </row>
    <row r="115" spans="2:122" x14ac:dyDescent="0.3">
      <c r="H115" s="2067"/>
      <c r="I115" s="2067"/>
      <c r="K115" s="2732"/>
      <c r="L115" s="2732"/>
      <c r="M115" s="2732"/>
      <c r="N115" s="2732"/>
      <c r="BX115" s="2203"/>
      <c r="BZ115" s="2203"/>
      <c r="CB115" s="2203"/>
      <c r="DH115" s="2199"/>
      <c r="DJ115" s="2199"/>
      <c r="DL115" s="2199"/>
      <c r="DN115" s="2199"/>
    </row>
    <row r="118" spans="2:122" hidden="1" x14ac:dyDescent="0.3"/>
    <row r="119" spans="2:122" hidden="1" x14ac:dyDescent="0.3"/>
    <row r="120" spans="2:122" hidden="1" x14ac:dyDescent="0.3"/>
    <row r="121" spans="2:122" hidden="1" x14ac:dyDescent="0.3">
      <c r="B121" s="2174" t="s">
        <v>775</v>
      </c>
      <c r="C121" s="2174" t="s">
        <v>776</v>
      </c>
      <c r="D121" s="2174" t="s">
        <v>777</v>
      </c>
      <c r="E121" s="3273" t="s">
        <v>1058</v>
      </c>
      <c r="F121" s="3273" t="s">
        <v>1059</v>
      </c>
      <c r="H121" s="3273" t="s">
        <v>1058</v>
      </c>
      <c r="I121" s="3273" t="s">
        <v>1059</v>
      </c>
    </row>
    <row r="122" spans="2:122" hidden="1" x14ac:dyDescent="0.3">
      <c r="B122" s="1470" t="s">
        <v>778</v>
      </c>
      <c r="C122" s="2222" t="s">
        <v>919</v>
      </c>
      <c r="D122" s="2222">
        <v>1</v>
      </c>
      <c r="E122" s="540" t="s">
        <v>312</v>
      </c>
      <c r="F122" s="540">
        <v>0</v>
      </c>
      <c r="H122" s="3273">
        <v>87942159.208440661</v>
      </c>
      <c r="I122" s="3273">
        <v>87942159.208440661</v>
      </c>
    </row>
    <row r="123" spans="2:122" hidden="1" x14ac:dyDescent="0.3">
      <c r="B123" s="1470" t="s">
        <v>778</v>
      </c>
      <c r="C123" s="2222" t="s">
        <v>1159</v>
      </c>
      <c r="D123" s="2222">
        <v>1</v>
      </c>
      <c r="E123" s="540" t="s">
        <v>312</v>
      </c>
      <c r="F123" s="540">
        <v>0</v>
      </c>
      <c r="H123" s="3273">
        <v>29068868.15888869</v>
      </c>
      <c r="I123" s="3273">
        <v>29068868.15888869</v>
      </c>
    </row>
    <row r="124" spans="2:122" hidden="1" x14ac:dyDescent="0.3">
      <c r="B124" s="1470" t="s">
        <v>778</v>
      </c>
      <c r="C124" s="2222" t="s">
        <v>1161</v>
      </c>
      <c r="D124" s="2222">
        <v>1</v>
      </c>
      <c r="E124" s="540" t="s">
        <v>312</v>
      </c>
      <c r="F124" s="540">
        <v>0</v>
      </c>
      <c r="H124" s="3273">
        <v>34339390.915300131</v>
      </c>
      <c r="I124" s="3273">
        <v>34339390.915300131</v>
      </c>
    </row>
    <row r="125" spans="2:122" hidden="1" x14ac:dyDescent="0.3">
      <c r="B125" s="1470" t="s">
        <v>778</v>
      </c>
      <c r="C125" s="2222" t="s">
        <v>115</v>
      </c>
      <c r="D125" s="2222">
        <v>3</v>
      </c>
      <c r="E125" s="540" t="s">
        <v>312</v>
      </c>
      <c r="F125" s="540">
        <v>0</v>
      </c>
      <c r="H125" s="3273">
        <v>25343749.151476227</v>
      </c>
      <c r="I125" s="3273">
        <v>76031247.454428673</v>
      </c>
    </row>
    <row r="126" spans="2:122" hidden="1" x14ac:dyDescent="0.3">
      <c r="B126" s="1470" t="s">
        <v>778</v>
      </c>
      <c r="C126" s="3306" t="s">
        <v>65</v>
      </c>
      <c r="D126" s="2222">
        <v>3</v>
      </c>
      <c r="E126" s="540" t="s">
        <v>312</v>
      </c>
      <c r="F126" s="540">
        <v>0</v>
      </c>
      <c r="H126" s="3273">
        <v>11421504.039672397</v>
      </c>
      <c r="I126" s="3273">
        <v>34264512.119017191</v>
      </c>
    </row>
    <row r="127" spans="2:122" hidden="1" x14ac:dyDescent="0.3">
      <c r="B127" s="1470" t="s">
        <v>778</v>
      </c>
      <c r="C127" s="2222" t="s">
        <v>1386</v>
      </c>
      <c r="D127" s="2222">
        <v>1</v>
      </c>
      <c r="E127" s="540" t="e">
        <v>#N/A</v>
      </c>
      <c r="F127" s="540">
        <v>0</v>
      </c>
      <c r="H127" s="3273">
        <v>111379325.34068286</v>
      </c>
      <c r="I127" s="3273">
        <v>111379325.34068286</v>
      </c>
    </row>
    <row r="128" spans="2:122" hidden="1" x14ac:dyDescent="0.3">
      <c r="B128" s="1470" t="s">
        <v>778</v>
      </c>
      <c r="C128" s="2222" t="s">
        <v>136</v>
      </c>
      <c r="D128" s="2222">
        <v>3623.5</v>
      </c>
      <c r="E128" s="540" t="s">
        <v>311</v>
      </c>
      <c r="F128" s="540">
        <v>0</v>
      </c>
      <c r="H128" s="3273">
        <v>5282.9093766832157</v>
      </c>
      <c r="I128" s="3273">
        <v>19142622.126411632</v>
      </c>
    </row>
    <row r="129" spans="2:9" hidden="1" x14ac:dyDescent="0.3">
      <c r="B129" s="1470" t="s">
        <v>778</v>
      </c>
      <c r="C129" s="2222" t="s">
        <v>682</v>
      </c>
      <c r="D129" s="2222">
        <v>1</v>
      </c>
      <c r="E129" s="540" t="e">
        <v>#N/A</v>
      </c>
      <c r="F129" s="540">
        <v>0</v>
      </c>
      <c r="H129" s="3273">
        <v>48278599.790910438</v>
      </c>
      <c r="I129" s="3273">
        <v>48278599.790910438</v>
      </c>
    </row>
    <row r="130" spans="2:9" hidden="1" x14ac:dyDescent="0.3">
      <c r="B130" s="1470" t="s">
        <v>778</v>
      </c>
      <c r="C130" s="3306" t="s">
        <v>780</v>
      </c>
      <c r="D130" s="2222">
        <v>1</v>
      </c>
      <c r="E130" s="540" t="e">
        <v>#N/A</v>
      </c>
      <c r="F130" s="540">
        <v>0</v>
      </c>
      <c r="G130" s="2199">
        <v>0</v>
      </c>
      <c r="H130" s="3273">
        <v>2889577.5402001189</v>
      </c>
      <c r="I130" s="3273">
        <v>2889577.5402001189</v>
      </c>
    </row>
    <row r="131" spans="2:9" hidden="1" x14ac:dyDescent="0.3">
      <c r="H131" s="2849"/>
      <c r="I131" s="2849"/>
    </row>
    <row r="132" spans="2:9" hidden="1" x14ac:dyDescent="0.3">
      <c r="B132" s="1470" t="s">
        <v>781</v>
      </c>
      <c r="C132" s="2222" t="s">
        <v>919</v>
      </c>
      <c r="D132" s="2222">
        <v>1</v>
      </c>
      <c r="E132" s="540" t="s">
        <v>312</v>
      </c>
      <c r="F132" s="540">
        <v>0</v>
      </c>
      <c r="H132" s="3273">
        <v>87942159.208440661</v>
      </c>
      <c r="I132" s="3273">
        <v>87942159.208440661</v>
      </c>
    </row>
    <row r="133" spans="2:9" hidden="1" x14ac:dyDescent="0.3">
      <c r="B133" s="1470" t="s">
        <v>781</v>
      </c>
      <c r="C133" s="2222" t="s">
        <v>1159</v>
      </c>
      <c r="D133" s="2222">
        <v>2</v>
      </c>
      <c r="E133" s="540" t="s">
        <v>312</v>
      </c>
      <c r="F133" s="540">
        <v>0</v>
      </c>
      <c r="H133" s="3273">
        <v>29068868.15888869</v>
      </c>
      <c r="I133" s="3273">
        <v>58137736.31777738</v>
      </c>
    </row>
    <row r="134" spans="2:9" hidden="1" x14ac:dyDescent="0.3">
      <c r="B134" s="1470" t="s">
        <v>781</v>
      </c>
      <c r="C134" s="2222" t="s">
        <v>1161</v>
      </c>
      <c r="D134" s="2222">
        <v>0</v>
      </c>
      <c r="E134" s="540" t="s">
        <v>312</v>
      </c>
      <c r="F134" s="540">
        <v>0</v>
      </c>
      <c r="H134" s="3273">
        <v>34339390.915300131</v>
      </c>
      <c r="I134" s="3273">
        <v>0</v>
      </c>
    </row>
    <row r="135" spans="2:9" hidden="1" x14ac:dyDescent="0.3">
      <c r="B135" s="1470" t="s">
        <v>781</v>
      </c>
      <c r="C135" s="2222" t="s">
        <v>115</v>
      </c>
      <c r="D135" s="2222">
        <v>3</v>
      </c>
      <c r="E135" s="540" t="s">
        <v>312</v>
      </c>
      <c r="F135" s="540">
        <v>0</v>
      </c>
      <c r="H135" s="3273">
        <v>25343749.151476227</v>
      </c>
      <c r="I135" s="3273">
        <v>76031247.454428673</v>
      </c>
    </row>
    <row r="136" spans="2:9" hidden="1" x14ac:dyDescent="0.3">
      <c r="B136" s="1470" t="s">
        <v>781</v>
      </c>
      <c r="C136" s="3306" t="s">
        <v>65</v>
      </c>
      <c r="D136" s="2222">
        <v>3</v>
      </c>
      <c r="E136" s="540" t="s">
        <v>312</v>
      </c>
      <c r="F136" s="540">
        <v>0</v>
      </c>
      <c r="H136" s="3273">
        <v>11421504.039672397</v>
      </c>
      <c r="I136" s="3273">
        <v>34264512.119017191</v>
      </c>
    </row>
    <row r="137" spans="2:9" hidden="1" x14ac:dyDescent="0.3">
      <c r="B137" s="1470" t="s">
        <v>781</v>
      </c>
      <c r="C137" s="2222" t="s">
        <v>1387</v>
      </c>
      <c r="D137" s="2222">
        <v>1</v>
      </c>
      <c r="E137" s="540" t="e">
        <v>#N/A</v>
      </c>
      <c r="F137" s="540">
        <v>0</v>
      </c>
      <c r="H137" s="3273">
        <v>67559830.301328644</v>
      </c>
      <c r="I137" s="3273">
        <v>67559830.301328644</v>
      </c>
    </row>
    <row r="138" spans="2:9" hidden="1" x14ac:dyDescent="0.3">
      <c r="B138" s="1470" t="s">
        <v>781</v>
      </c>
      <c r="C138" s="3306" t="s">
        <v>136</v>
      </c>
      <c r="D138" s="2222">
        <v>1391</v>
      </c>
      <c r="E138" s="540" t="s">
        <v>311</v>
      </c>
      <c r="F138" s="540">
        <v>0</v>
      </c>
      <c r="H138" s="3273">
        <v>5282.9093766832157</v>
      </c>
      <c r="I138" s="3273">
        <v>7348526.9429663531</v>
      </c>
    </row>
    <row r="139" spans="2:9" hidden="1" x14ac:dyDescent="0.3">
      <c r="B139" s="1470" t="s">
        <v>781</v>
      </c>
      <c r="C139" s="3306" t="s">
        <v>682</v>
      </c>
      <c r="D139" s="2222">
        <v>1</v>
      </c>
      <c r="E139" s="540" t="e">
        <v>#N/A</v>
      </c>
      <c r="F139" s="540">
        <v>0</v>
      </c>
      <c r="H139" s="3273">
        <v>48278599.790910438</v>
      </c>
      <c r="I139" s="3273">
        <v>48278599.790910438</v>
      </c>
    </row>
    <row r="140" spans="2:9" hidden="1" x14ac:dyDescent="0.3">
      <c r="B140" s="1470" t="s">
        <v>781</v>
      </c>
      <c r="C140" s="3306" t="s">
        <v>783</v>
      </c>
      <c r="D140" s="2222">
        <v>1</v>
      </c>
      <c r="E140" s="540" t="e">
        <v>#N/A</v>
      </c>
      <c r="F140" s="540">
        <v>0</v>
      </c>
      <c r="G140" s="2199">
        <v>0</v>
      </c>
      <c r="H140" s="3273">
        <v>2918908.9443397461</v>
      </c>
      <c r="I140" s="3273">
        <v>2918908.9443397461</v>
      </c>
    </row>
    <row r="141" spans="2:9" hidden="1" x14ac:dyDescent="0.3">
      <c r="H141" s="2849"/>
      <c r="I141" s="2849"/>
    </row>
    <row r="142" spans="2:9" hidden="1" x14ac:dyDescent="0.3">
      <c r="B142" s="3276" t="s">
        <v>784</v>
      </c>
      <c r="C142" s="2222" t="s">
        <v>919</v>
      </c>
      <c r="D142" s="2222">
        <v>1</v>
      </c>
      <c r="E142" s="540" t="s">
        <v>312</v>
      </c>
      <c r="F142" s="540">
        <v>0</v>
      </c>
      <c r="H142" s="3273">
        <v>87942159.208440661</v>
      </c>
      <c r="I142" s="3273">
        <v>87942159.208440661</v>
      </c>
    </row>
    <row r="143" spans="2:9" hidden="1" x14ac:dyDescent="0.3">
      <c r="B143" s="3276" t="s">
        <v>784</v>
      </c>
      <c r="C143" s="2222" t="s">
        <v>1159</v>
      </c>
      <c r="D143" s="2222">
        <v>2</v>
      </c>
      <c r="E143" s="540" t="s">
        <v>312</v>
      </c>
      <c r="F143" s="540">
        <v>0</v>
      </c>
      <c r="H143" s="3273">
        <v>29068868.15888869</v>
      </c>
      <c r="I143" s="3273">
        <v>58137736.31777738</v>
      </c>
    </row>
    <row r="144" spans="2:9" hidden="1" x14ac:dyDescent="0.3">
      <c r="B144" s="3276" t="s">
        <v>784</v>
      </c>
      <c r="C144" s="2222" t="s">
        <v>1161</v>
      </c>
      <c r="D144" s="2222">
        <v>1</v>
      </c>
      <c r="E144" s="540" t="s">
        <v>312</v>
      </c>
      <c r="F144" s="540">
        <v>0</v>
      </c>
      <c r="H144" s="3273">
        <v>34339390.915300131</v>
      </c>
      <c r="I144" s="3273">
        <v>34339390.915300131</v>
      </c>
    </row>
    <row r="145" spans="2:9" hidden="1" x14ac:dyDescent="0.3">
      <c r="B145" s="3276" t="s">
        <v>784</v>
      </c>
      <c r="C145" s="2222" t="s">
        <v>115</v>
      </c>
      <c r="D145" s="2222">
        <v>3</v>
      </c>
      <c r="E145" s="540" t="s">
        <v>312</v>
      </c>
      <c r="F145" s="540">
        <v>0</v>
      </c>
      <c r="H145" s="3273">
        <v>25343749.151476227</v>
      </c>
      <c r="I145" s="3273">
        <v>76031247.454428673</v>
      </c>
    </row>
    <row r="146" spans="2:9" hidden="1" x14ac:dyDescent="0.3">
      <c r="B146" s="3276" t="s">
        <v>784</v>
      </c>
      <c r="C146" s="3306" t="s">
        <v>65</v>
      </c>
      <c r="D146" s="2222">
        <v>3</v>
      </c>
      <c r="E146" s="540" t="s">
        <v>312</v>
      </c>
      <c r="F146" s="540">
        <v>0</v>
      </c>
      <c r="H146" s="3273">
        <v>11421504.039672397</v>
      </c>
      <c r="I146" s="3273">
        <v>34264512.119017191</v>
      </c>
    </row>
    <row r="147" spans="2:9" hidden="1" x14ac:dyDescent="0.3">
      <c r="B147" s="3276" t="s">
        <v>784</v>
      </c>
      <c r="C147" s="2222" t="s">
        <v>1386</v>
      </c>
      <c r="D147" s="2222">
        <v>1</v>
      </c>
      <c r="E147" s="540" t="e">
        <v>#N/A</v>
      </c>
      <c r="F147" s="540">
        <v>0</v>
      </c>
      <c r="H147" s="3273">
        <v>111379325.34068286</v>
      </c>
      <c r="I147" s="3273">
        <v>111379325.34068286</v>
      </c>
    </row>
    <row r="148" spans="2:9" hidden="1" x14ac:dyDescent="0.3">
      <c r="B148" s="3276" t="s">
        <v>784</v>
      </c>
      <c r="C148" s="3306" t="s">
        <v>136</v>
      </c>
      <c r="D148" s="2222">
        <v>3999.5</v>
      </c>
      <c r="E148" s="540" t="s">
        <v>311</v>
      </c>
      <c r="F148" s="540">
        <v>0</v>
      </c>
      <c r="H148" s="3273">
        <v>5282.9093766832157</v>
      </c>
      <c r="I148" s="3273">
        <v>21128996.052044522</v>
      </c>
    </row>
    <row r="149" spans="2:9" hidden="1" x14ac:dyDescent="0.3">
      <c r="B149" s="3276" t="s">
        <v>784</v>
      </c>
      <c r="C149" s="3306" t="s">
        <v>682</v>
      </c>
      <c r="D149" s="2222">
        <v>1</v>
      </c>
      <c r="E149" s="540" t="e">
        <v>#N/A</v>
      </c>
      <c r="F149" s="540">
        <v>0</v>
      </c>
      <c r="H149" s="3273">
        <v>56390798.033495046</v>
      </c>
      <c r="I149" s="3273">
        <v>56390798.033495046</v>
      </c>
    </row>
    <row r="150" spans="2:9" hidden="1" x14ac:dyDescent="0.3">
      <c r="B150" s="3276" t="s">
        <v>784</v>
      </c>
      <c r="C150" s="3306" t="s">
        <v>1223</v>
      </c>
      <c r="D150" s="2222">
        <v>1</v>
      </c>
      <c r="E150" s="540" t="e">
        <v>#N/A</v>
      </c>
      <c r="F150" s="540">
        <v>0</v>
      </c>
      <c r="G150" s="2199">
        <v>0</v>
      </c>
      <c r="H150" s="3273">
        <v>8924308.9865878485</v>
      </c>
      <c r="I150" s="3273">
        <v>8924308.9865878485</v>
      </c>
    </row>
    <row r="151" spans="2:9" hidden="1" x14ac:dyDescent="0.3">
      <c r="H151" s="2067"/>
      <c r="I151" s="2067"/>
    </row>
    <row r="152" spans="2:9" hidden="1" x14ac:dyDescent="0.3">
      <c r="B152" s="3276" t="s">
        <v>786</v>
      </c>
      <c r="C152" s="2222" t="s">
        <v>919</v>
      </c>
      <c r="D152" s="2222">
        <v>1</v>
      </c>
      <c r="E152" s="540" t="s">
        <v>312</v>
      </c>
      <c r="F152" s="540">
        <v>0</v>
      </c>
      <c r="H152" s="3273">
        <v>87942159.208440661</v>
      </c>
      <c r="I152" s="3273">
        <v>87942159.208440661</v>
      </c>
    </row>
    <row r="153" spans="2:9" hidden="1" x14ac:dyDescent="0.3">
      <c r="B153" s="3276" t="s">
        <v>786</v>
      </c>
      <c r="C153" s="2222" t="s">
        <v>1159</v>
      </c>
      <c r="D153" s="2222">
        <v>3</v>
      </c>
      <c r="E153" s="540" t="s">
        <v>312</v>
      </c>
      <c r="F153" s="540">
        <v>0</v>
      </c>
      <c r="H153" s="3273">
        <v>29068868.15888869</v>
      </c>
      <c r="I153" s="3273">
        <v>87206604.476666063</v>
      </c>
    </row>
    <row r="154" spans="2:9" hidden="1" x14ac:dyDescent="0.3">
      <c r="B154" s="3276" t="s">
        <v>786</v>
      </c>
      <c r="C154" s="2222" t="s">
        <v>115</v>
      </c>
      <c r="D154" s="2222">
        <v>3</v>
      </c>
      <c r="E154" s="540" t="s">
        <v>312</v>
      </c>
      <c r="F154" s="540">
        <v>0</v>
      </c>
      <c r="H154" s="3273">
        <v>25343749.151476227</v>
      </c>
      <c r="I154" s="3273">
        <v>76031247.454428673</v>
      </c>
    </row>
    <row r="155" spans="2:9" hidden="1" x14ac:dyDescent="0.3">
      <c r="B155" s="3276" t="s">
        <v>786</v>
      </c>
      <c r="C155" s="3306" t="s">
        <v>65</v>
      </c>
      <c r="D155" s="2222">
        <v>3</v>
      </c>
      <c r="E155" s="540" t="s">
        <v>312</v>
      </c>
      <c r="F155" s="540">
        <v>0</v>
      </c>
      <c r="H155" s="3273">
        <v>11421504.039672397</v>
      </c>
      <c r="I155" s="3273">
        <v>34264512.119017191</v>
      </c>
    </row>
    <row r="156" spans="2:9" hidden="1" x14ac:dyDescent="0.3">
      <c r="B156" s="3276" t="s">
        <v>786</v>
      </c>
      <c r="C156" s="2222" t="s">
        <v>1387</v>
      </c>
      <c r="D156" s="2222">
        <v>1</v>
      </c>
      <c r="E156" s="540" t="e">
        <v>#N/A</v>
      </c>
      <c r="F156" s="540">
        <v>0</v>
      </c>
      <c r="H156" s="3273">
        <v>67559830.301328644</v>
      </c>
      <c r="I156" s="3273">
        <v>67559830.301328644</v>
      </c>
    </row>
    <row r="157" spans="2:9" hidden="1" x14ac:dyDescent="0.3">
      <c r="B157" s="3276" t="s">
        <v>786</v>
      </c>
      <c r="C157" s="3306" t="s">
        <v>136</v>
      </c>
      <c r="D157" s="2222">
        <v>1767</v>
      </c>
      <c r="E157" s="540" t="s">
        <v>311</v>
      </c>
      <c r="F157" s="540">
        <v>0</v>
      </c>
      <c r="H157" s="3273">
        <v>5282.9093766832157</v>
      </c>
      <c r="I157" s="3273">
        <v>9334900.8685992416</v>
      </c>
    </row>
    <row r="158" spans="2:9" hidden="1" x14ac:dyDescent="0.3">
      <c r="B158" s="3276" t="s">
        <v>786</v>
      </c>
      <c r="C158" s="3306" t="s">
        <v>682</v>
      </c>
      <c r="D158" s="2222">
        <v>1</v>
      </c>
      <c r="E158" s="540" t="e">
        <v>#N/A</v>
      </c>
      <c r="F158" s="540">
        <v>0</v>
      </c>
      <c r="H158" s="3273">
        <v>56390798.033495046</v>
      </c>
      <c r="I158" s="3273">
        <v>56390798.033495046</v>
      </c>
    </row>
    <row r="159" spans="2:9" hidden="1" x14ac:dyDescent="0.3">
      <c r="B159" s="3276" t="s">
        <v>786</v>
      </c>
      <c r="C159" s="3306" t="s">
        <v>331</v>
      </c>
      <c r="D159" s="2222">
        <v>1</v>
      </c>
      <c r="E159" s="540" t="e">
        <v>#N/A</v>
      </c>
      <c r="F159" s="540">
        <v>0</v>
      </c>
      <c r="G159" s="2199">
        <v>0</v>
      </c>
      <c r="H159" s="3273">
        <v>8960973.241762381</v>
      </c>
      <c r="I159" s="3273">
        <v>8960973.241762381</v>
      </c>
    </row>
    <row r="160" spans="2:9" hidden="1" x14ac:dyDescent="0.3">
      <c r="H160" s="2067"/>
      <c r="I160" s="2067"/>
    </row>
    <row r="161" spans="2:9" hidden="1" x14ac:dyDescent="0.3">
      <c r="B161" s="3276" t="s">
        <v>787</v>
      </c>
      <c r="C161" s="2222" t="s">
        <v>919</v>
      </c>
      <c r="D161" s="2222">
        <v>1</v>
      </c>
      <c r="E161" s="540" t="s">
        <v>312</v>
      </c>
      <c r="F161" s="540">
        <v>0</v>
      </c>
      <c r="H161" s="3273">
        <v>87942159.208440661</v>
      </c>
      <c r="I161" s="3273">
        <v>87942159.208440661</v>
      </c>
    </row>
    <row r="162" spans="2:9" hidden="1" x14ac:dyDescent="0.3">
      <c r="B162" s="3276" t="s">
        <v>787</v>
      </c>
      <c r="C162" s="2222" t="s">
        <v>1159</v>
      </c>
      <c r="D162" s="2222">
        <v>4</v>
      </c>
      <c r="E162" s="540" t="s">
        <v>312</v>
      </c>
      <c r="F162" s="540">
        <v>0</v>
      </c>
      <c r="H162" s="3273">
        <v>29068868.15888869</v>
      </c>
      <c r="I162" s="3273">
        <v>116275472.63555476</v>
      </c>
    </row>
    <row r="163" spans="2:9" hidden="1" x14ac:dyDescent="0.3">
      <c r="B163" s="3276" t="s">
        <v>787</v>
      </c>
      <c r="C163" s="2222" t="s">
        <v>1161</v>
      </c>
      <c r="D163" s="2222">
        <v>1</v>
      </c>
      <c r="E163" s="540" t="s">
        <v>312</v>
      </c>
      <c r="F163" s="540">
        <v>0</v>
      </c>
      <c r="H163" s="3273">
        <v>34339390.915300131</v>
      </c>
      <c r="I163" s="3273">
        <v>34339390.915300131</v>
      </c>
    </row>
    <row r="164" spans="2:9" hidden="1" x14ac:dyDescent="0.3">
      <c r="B164" s="3276" t="s">
        <v>787</v>
      </c>
      <c r="C164" s="2222" t="s">
        <v>115</v>
      </c>
      <c r="D164" s="2222">
        <v>3</v>
      </c>
      <c r="E164" s="540" t="s">
        <v>312</v>
      </c>
      <c r="F164" s="540">
        <v>0</v>
      </c>
      <c r="H164" s="3273">
        <v>25343749.151476227</v>
      </c>
      <c r="I164" s="3273">
        <v>76031247.454428673</v>
      </c>
    </row>
    <row r="165" spans="2:9" hidden="1" x14ac:dyDescent="0.3">
      <c r="B165" s="3276" t="s">
        <v>787</v>
      </c>
      <c r="C165" s="3306" t="s">
        <v>65</v>
      </c>
      <c r="D165" s="2222">
        <v>3</v>
      </c>
      <c r="E165" s="540" t="s">
        <v>312</v>
      </c>
      <c r="F165" s="540">
        <v>0</v>
      </c>
      <c r="H165" s="3273">
        <v>11421504.039672397</v>
      </c>
      <c r="I165" s="3273">
        <v>34264512.119017191</v>
      </c>
    </row>
    <row r="166" spans="2:9" hidden="1" x14ac:dyDescent="0.3">
      <c r="B166" s="3276" t="s">
        <v>787</v>
      </c>
      <c r="C166" s="2222" t="s">
        <v>1386</v>
      </c>
      <c r="D166" s="2222">
        <v>1</v>
      </c>
      <c r="E166" s="540" t="e">
        <v>#N/A</v>
      </c>
      <c r="F166" s="540">
        <v>0</v>
      </c>
      <c r="H166" s="3273">
        <v>111379325.34068286</v>
      </c>
      <c r="I166" s="3273">
        <v>111379325.34068286</v>
      </c>
    </row>
    <row r="167" spans="2:9" hidden="1" x14ac:dyDescent="0.3">
      <c r="B167" s="3276" t="s">
        <v>787</v>
      </c>
      <c r="C167" s="3306" t="s">
        <v>136</v>
      </c>
      <c r="D167" s="2222">
        <v>5386.5</v>
      </c>
      <c r="E167" s="540" t="s">
        <v>311</v>
      </c>
      <c r="F167" s="540">
        <v>0</v>
      </c>
      <c r="H167" s="3273">
        <v>5282.9093766832157</v>
      </c>
      <c r="I167" s="3273">
        <v>28456391.357504141</v>
      </c>
    </row>
    <row r="168" spans="2:9" hidden="1" x14ac:dyDescent="0.3">
      <c r="B168" s="3276" t="s">
        <v>787</v>
      </c>
      <c r="C168" s="3306" t="s">
        <v>682</v>
      </c>
      <c r="D168" s="2222">
        <v>1</v>
      </c>
      <c r="E168" s="540" t="e">
        <v>#N/A</v>
      </c>
      <c r="F168" s="540">
        <v>0</v>
      </c>
      <c r="H168" s="3273">
        <v>72615194.518664271</v>
      </c>
      <c r="I168" s="3273">
        <v>72615194.518664271</v>
      </c>
    </row>
    <row r="169" spans="2:9" hidden="1" x14ac:dyDescent="0.3">
      <c r="B169" s="3276" t="s">
        <v>787</v>
      </c>
      <c r="C169" s="3306" t="s">
        <v>331</v>
      </c>
      <c r="D169" s="2222">
        <v>1</v>
      </c>
      <c r="E169" s="540" t="e">
        <v>#N/A</v>
      </c>
      <c r="F169" s="540">
        <v>0</v>
      </c>
      <c r="G169" s="2199">
        <v>0</v>
      </c>
      <c r="H169" s="3273">
        <v>9535545.3849483281</v>
      </c>
      <c r="I169" s="3273">
        <v>9535545.3849483281</v>
      </c>
    </row>
    <row r="170" spans="2:9" hidden="1" x14ac:dyDescent="0.3">
      <c r="H170" s="2067"/>
      <c r="I170" s="2067"/>
    </row>
    <row r="171" spans="2:9" hidden="1" x14ac:dyDescent="0.3">
      <c r="B171" s="3276" t="s">
        <v>788</v>
      </c>
      <c r="C171" s="2222" t="s">
        <v>919</v>
      </c>
      <c r="D171" s="2222">
        <v>1</v>
      </c>
      <c r="E171" s="540" t="s">
        <v>312</v>
      </c>
      <c r="F171" s="540">
        <v>0</v>
      </c>
      <c r="H171" s="3273">
        <v>87942159.208440661</v>
      </c>
      <c r="I171" s="3273">
        <v>87942159.208440661</v>
      </c>
    </row>
    <row r="172" spans="2:9" hidden="1" x14ac:dyDescent="0.3">
      <c r="B172" s="3276" t="s">
        <v>788</v>
      </c>
      <c r="C172" s="2222" t="s">
        <v>1159</v>
      </c>
      <c r="D172" s="2222">
        <v>5</v>
      </c>
      <c r="E172" s="540" t="s">
        <v>312</v>
      </c>
      <c r="F172" s="540">
        <v>0</v>
      </c>
      <c r="H172" s="3273">
        <v>29068868.15888869</v>
      </c>
      <c r="I172" s="3273">
        <v>145344340.79444346</v>
      </c>
    </row>
    <row r="173" spans="2:9" hidden="1" x14ac:dyDescent="0.3">
      <c r="B173" s="3276" t="s">
        <v>788</v>
      </c>
      <c r="C173" s="2222" t="s">
        <v>115</v>
      </c>
      <c r="D173" s="2222">
        <v>3</v>
      </c>
      <c r="E173" s="540" t="s">
        <v>312</v>
      </c>
      <c r="F173" s="540">
        <v>0</v>
      </c>
      <c r="H173" s="3273">
        <v>25343749.151476227</v>
      </c>
      <c r="I173" s="3273">
        <v>76031247.454428673</v>
      </c>
    </row>
    <row r="174" spans="2:9" hidden="1" x14ac:dyDescent="0.3">
      <c r="B174" s="3276" t="s">
        <v>788</v>
      </c>
      <c r="C174" s="3306" t="s">
        <v>65</v>
      </c>
      <c r="D174" s="2222">
        <v>3</v>
      </c>
      <c r="E174" s="540" t="s">
        <v>312</v>
      </c>
      <c r="F174" s="540">
        <v>0</v>
      </c>
      <c r="H174" s="3273">
        <v>11421504.039672397</v>
      </c>
      <c r="I174" s="3273">
        <v>34264512.119017191</v>
      </c>
    </row>
    <row r="175" spans="2:9" hidden="1" x14ac:dyDescent="0.3">
      <c r="B175" s="3276" t="s">
        <v>788</v>
      </c>
      <c r="C175" s="2222" t="s">
        <v>1387</v>
      </c>
      <c r="D175" s="2222">
        <v>1</v>
      </c>
      <c r="E175" s="540" t="e">
        <v>#N/A</v>
      </c>
      <c r="F175" s="540">
        <v>0</v>
      </c>
      <c r="H175" s="3273">
        <v>67559830.301328644</v>
      </c>
      <c r="I175" s="3273">
        <v>67559830.301328644</v>
      </c>
    </row>
    <row r="176" spans="2:9" hidden="1" x14ac:dyDescent="0.3">
      <c r="B176" s="3276" t="s">
        <v>788</v>
      </c>
      <c r="C176" s="3306" t="s">
        <v>136</v>
      </c>
      <c r="D176" s="2222">
        <v>2519</v>
      </c>
      <c r="E176" s="540" t="s">
        <v>311</v>
      </c>
      <c r="F176" s="540">
        <v>0</v>
      </c>
      <c r="H176" s="3273">
        <v>5282.9093766832157</v>
      </c>
      <c r="I176" s="3273">
        <v>13307648.71986502</v>
      </c>
    </row>
    <row r="177" spans="2:9" hidden="1" x14ac:dyDescent="0.3">
      <c r="B177" s="3276" t="s">
        <v>788</v>
      </c>
      <c r="C177" s="3306" t="s">
        <v>682</v>
      </c>
      <c r="D177" s="2222">
        <v>1</v>
      </c>
      <c r="E177" s="540" t="e">
        <v>#N/A</v>
      </c>
      <c r="F177" s="540">
        <v>0</v>
      </c>
      <c r="H177" s="3273">
        <v>72615194.518664271</v>
      </c>
      <c r="I177" s="3273">
        <v>72615194.518664271</v>
      </c>
    </row>
    <row r="178" spans="2:9" hidden="1" x14ac:dyDescent="0.3">
      <c r="B178" s="3276" t="s">
        <v>788</v>
      </c>
      <c r="C178" s="3306" t="s">
        <v>1205</v>
      </c>
      <c r="D178" s="2222">
        <v>1</v>
      </c>
      <c r="E178" s="540" t="e">
        <v>#N/A</v>
      </c>
      <c r="F178" s="540">
        <v>0</v>
      </c>
      <c r="G178" s="2199">
        <v>0</v>
      </c>
      <c r="H178" s="3273">
        <v>9535545.3849483281</v>
      </c>
      <c r="I178" s="3273">
        <v>9535545.3849483281</v>
      </c>
    </row>
    <row r="179" spans="2:9" hidden="1" x14ac:dyDescent="0.3">
      <c r="H179" s="2067"/>
      <c r="I179" s="2067"/>
    </row>
    <row r="180" spans="2:9" hidden="1" x14ac:dyDescent="0.3">
      <c r="B180" s="3276" t="s">
        <v>790</v>
      </c>
      <c r="C180" s="2222" t="s">
        <v>919</v>
      </c>
      <c r="D180" s="2222">
        <v>1</v>
      </c>
      <c r="E180" s="540" t="s">
        <v>312</v>
      </c>
      <c r="F180" s="540">
        <v>0</v>
      </c>
      <c r="H180" s="3273">
        <v>87942159.208440661</v>
      </c>
      <c r="I180" s="3273">
        <v>87942159.208440661</v>
      </c>
    </row>
    <row r="181" spans="2:9" hidden="1" x14ac:dyDescent="0.3">
      <c r="B181" s="3276" t="s">
        <v>790</v>
      </c>
      <c r="C181" s="2222" t="s">
        <v>1159</v>
      </c>
      <c r="D181" s="2222">
        <v>2</v>
      </c>
      <c r="E181" s="540" t="s">
        <v>312</v>
      </c>
      <c r="F181" s="540">
        <v>0</v>
      </c>
      <c r="H181" s="3273">
        <v>29068868.15888869</v>
      </c>
      <c r="I181" s="3273">
        <v>58137736.31777738</v>
      </c>
    </row>
    <row r="182" spans="2:9" hidden="1" x14ac:dyDescent="0.3">
      <c r="B182" s="3276" t="s">
        <v>790</v>
      </c>
      <c r="C182" s="2222" t="s">
        <v>1161</v>
      </c>
      <c r="D182" s="2222">
        <v>1</v>
      </c>
      <c r="E182" s="540" t="s">
        <v>312</v>
      </c>
      <c r="F182" s="540">
        <v>0</v>
      </c>
      <c r="H182" s="3273">
        <v>34339390.915300131</v>
      </c>
      <c r="I182" s="3273">
        <v>34339390.915300131</v>
      </c>
    </row>
    <row r="183" spans="2:9" hidden="1" x14ac:dyDescent="0.3">
      <c r="B183" s="3276" t="s">
        <v>790</v>
      </c>
      <c r="C183" s="2222" t="s">
        <v>115</v>
      </c>
      <c r="D183" s="2222">
        <v>3</v>
      </c>
      <c r="E183" s="540" t="s">
        <v>312</v>
      </c>
      <c r="F183" s="540">
        <v>0</v>
      </c>
      <c r="H183" s="3273">
        <v>25343749.151476227</v>
      </c>
      <c r="I183" s="3273">
        <v>76031247.454428673</v>
      </c>
    </row>
    <row r="184" spans="2:9" hidden="1" x14ac:dyDescent="0.3">
      <c r="B184" s="3276" t="s">
        <v>790</v>
      </c>
      <c r="C184" s="3306" t="s">
        <v>65</v>
      </c>
      <c r="D184" s="2222">
        <v>3</v>
      </c>
      <c r="E184" s="540" t="s">
        <v>312</v>
      </c>
      <c r="F184" s="540">
        <v>0</v>
      </c>
      <c r="H184" s="3273">
        <v>11421504.039672397</v>
      </c>
      <c r="I184" s="3273">
        <v>34264512.119017191</v>
      </c>
    </row>
    <row r="185" spans="2:9" hidden="1" x14ac:dyDescent="0.3">
      <c r="B185" s="3276" t="s">
        <v>790</v>
      </c>
      <c r="C185" s="2222" t="s">
        <v>1386</v>
      </c>
      <c r="D185" s="2222">
        <v>1</v>
      </c>
      <c r="E185" s="540" t="e">
        <v>#N/A</v>
      </c>
      <c r="F185" s="540">
        <v>0</v>
      </c>
      <c r="H185" s="3273">
        <v>111379325.34068286</v>
      </c>
      <c r="I185" s="3273">
        <v>111379325.34068286</v>
      </c>
    </row>
    <row r="186" spans="2:9" hidden="1" x14ac:dyDescent="0.3">
      <c r="B186" s="3276" t="s">
        <v>790</v>
      </c>
      <c r="C186" s="3306" t="s">
        <v>136</v>
      </c>
      <c r="D186" s="2222">
        <v>3999.5</v>
      </c>
      <c r="E186" s="540" t="s">
        <v>311</v>
      </c>
      <c r="F186" s="540">
        <v>0</v>
      </c>
      <c r="H186" s="3273">
        <v>5282.9093766832157</v>
      </c>
      <c r="I186" s="3273">
        <v>21128996.052044522</v>
      </c>
    </row>
    <row r="187" spans="2:9" hidden="1" x14ac:dyDescent="0.3">
      <c r="B187" s="3276" t="s">
        <v>790</v>
      </c>
      <c r="C187" s="3306" t="s">
        <v>682</v>
      </c>
      <c r="D187" s="2222">
        <v>1</v>
      </c>
      <c r="E187" s="540" t="e">
        <v>#N/A</v>
      </c>
      <c r="F187" s="540">
        <v>0</v>
      </c>
      <c r="H187" s="3273">
        <v>56390798.033495046</v>
      </c>
      <c r="I187" s="3273">
        <v>56390798.033495046</v>
      </c>
    </row>
    <row r="188" spans="2:9" hidden="1" x14ac:dyDescent="0.3">
      <c r="B188" s="3276" t="s">
        <v>790</v>
      </c>
      <c r="C188" s="3306" t="s">
        <v>1223</v>
      </c>
      <c r="D188" s="2222">
        <v>1</v>
      </c>
      <c r="E188" s="540" t="e">
        <v>#N/A</v>
      </c>
      <c r="F188" s="540">
        <v>0</v>
      </c>
      <c r="G188" s="2199">
        <v>0</v>
      </c>
      <c r="H188" s="3273">
        <v>7839255.8157857349</v>
      </c>
      <c r="I188" s="3273">
        <v>7839255.8157857349</v>
      </c>
    </row>
    <row r="189" spans="2:9" hidden="1" x14ac:dyDescent="0.3">
      <c r="H189" s="2067"/>
      <c r="I189" s="2067"/>
    </row>
    <row r="190" spans="2:9" hidden="1" x14ac:dyDescent="0.3">
      <c r="B190" s="3276" t="s">
        <v>791</v>
      </c>
      <c r="C190" s="2222" t="s">
        <v>919</v>
      </c>
      <c r="D190" s="2222">
        <v>1</v>
      </c>
      <c r="E190" s="540" t="s">
        <v>312</v>
      </c>
      <c r="F190" s="540">
        <v>0</v>
      </c>
      <c r="H190" s="3273">
        <v>87942159.208440661</v>
      </c>
      <c r="I190" s="3273">
        <v>87942159.208440661</v>
      </c>
    </row>
    <row r="191" spans="2:9" hidden="1" x14ac:dyDescent="0.3">
      <c r="B191" s="3276" t="s">
        <v>791</v>
      </c>
      <c r="C191" s="2222" t="s">
        <v>1159</v>
      </c>
      <c r="D191" s="2222">
        <v>3</v>
      </c>
      <c r="E191" s="540" t="s">
        <v>312</v>
      </c>
      <c r="F191" s="540">
        <v>0</v>
      </c>
      <c r="H191" s="3273">
        <v>29068868.15888869</v>
      </c>
      <c r="I191" s="3273">
        <v>87206604.476666063</v>
      </c>
    </row>
    <row r="192" spans="2:9" hidden="1" x14ac:dyDescent="0.3">
      <c r="B192" s="3276" t="s">
        <v>791</v>
      </c>
      <c r="C192" s="2222" t="s">
        <v>115</v>
      </c>
      <c r="D192" s="2222">
        <v>3</v>
      </c>
      <c r="E192" s="540" t="s">
        <v>312</v>
      </c>
      <c r="F192" s="540">
        <v>0</v>
      </c>
      <c r="H192" s="3273">
        <v>25343749.151476227</v>
      </c>
      <c r="I192" s="3273">
        <v>76031247.454428673</v>
      </c>
    </row>
    <row r="193" spans="2:9" hidden="1" x14ac:dyDescent="0.3">
      <c r="B193" s="3276" t="s">
        <v>791</v>
      </c>
      <c r="C193" s="3306" t="s">
        <v>65</v>
      </c>
      <c r="D193" s="2222">
        <v>3</v>
      </c>
      <c r="E193" s="540" t="s">
        <v>312</v>
      </c>
      <c r="F193" s="540">
        <v>0</v>
      </c>
      <c r="H193" s="3273">
        <v>11421504.039672397</v>
      </c>
      <c r="I193" s="3273">
        <v>34264512.119017191</v>
      </c>
    </row>
    <row r="194" spans="2:9" hidden="1" x14ac:dyDescent="0.3">
      <c r="B194" s="3276" t="s">
        <v>791</v>
      </c>
      <c r="C194" s="2222" t="s">
        <v>1387</v>
      </c>
      <c r="D194" s="2222">
        <v>1</v>
      </c>
      <c r="E194" s="540" t="e">
        <v>#N/A</v>
      </c>
      <c r="F194" s="540">
        <v>0</v>
      </c>
      <c r="H194" s="3273">
        <v>67559830.301328644</v>
      </c>
      <c r="I194" s="3273">
        <v>67559830.301328644</v>
      </c>
    </row>
    <row r="195" spans="2:9" hidden="1" x14ac:dyDescent="0.3">
      <c r="B195" s="3276" t="s">
        <v>791</v>
      </c>
      <c r="C195" s="3306" t="s">
        <v>136</v>
      </c>
      <c r="D195" s="2222">
        <v>1767</v>
      </c>
      <c r="E195" s="540" t="s">
        <v>311</v>
      </c>
      <c r="F195" s="540">
        <v>0</v>
      </c>
      <c r="H195" s="3273">
        <v>5282.9093766832157</v>
      </c>
      <c r="I195" s="3273">
        <v>9334900.8685992416</v>
      </c>
    </row>
    <row r="196" spans="2:9" hidden="1" x14ac:dyDescent="0.3">
      <c r="B196" s="3276" t="s">
        <v>791</v>
      </c>
      <c r="C196" s="3306" t="s">
        <v>682</v>
      </c>
      <c r="D196" s="2222">
        <v>1</v>
      </c>
      <c r="E196" s="540" t="e">
        <v>#N/A</v>
      </c>
      <c r="F196" s="540">
        <v>0</v>
      </c>
      <c r="H196" s="3273">
        <v>56390798.033495046</v>
      </c>
      <c r="I196" s="3273">
        <v>56390798.033495046</v>
      </c>
    </row>
    <row r="197" spans="2:9" hidden="1" x14ac:dyDescent="0.3">
      <c r="B197" s="3276" t="s">
        <v>791</v>
      </c>
      <c r="C197" s="3306" t="s">
        <v>1205</v>
      </c>
      <c r="D197" s="2222">
        <v>1</v>
      </c>
      <c r="E197" s="540" t="e">
        <v>#N/A</v>
      </c>
      <c r="F197" s="540">
        <v>0</v>
      </c>
      <c r="G197" s="2199">
        <v>0</v>
      </c>
      <c r="H197" s="3273">
        <v>7897918.6240649894</v>
      </c>
      <c r="I197" s="3273">
        <v>7897918.6240649894</v>
      </c>
    </row>
    <row r="198" spans="2:9" hidden="1" x14ac:dyDescent="0.3">
      <c r="H198" s="2067"/>
      <c r="I198" s="2067"/>
    </row>
    <row r="199" spans="2:9" hidden="1" x14ac:dyDescent="0.3">
      <c r="B199" s="3276" t="s">
        <v>792</v>
      </c>
      <c r="C199" s="2222" t="s">
        <v>919</v>
      </c>
      <c r="D199" s="2222">
        <v>1.5</v>
      </c>
      <c r="E199" s="540" t="s">
        <v>312</v>
      </c>
      <c r="F199" s="540">
        <v>0</v>
      </c>
      <c r="H199" s="3273">
        <v>87942159.208440661</v>
      </c>
      <c r="I199" s="3273">
        <v>131913238.81266099</v>
      </c>
    </row>
    <row r="200" spans="2:9" hidden="1" x14ac:dyDescent="0.3">
      <c r="B200" s="3276" t="s">
        <v>792</v>
      </c>
      <c r="C200" s="2222" t="s">
        <v>1159</v>
      </c>
      <c r="D200" s="2222">
        <v>3</v>
      </c>
      <c r="E200" s="540" t="s">
        <v>312</v>
      </c>
      <c r="F200" s="540">
        <v>0</v>
      </c>
      <c r="H200" s="3273">
        <v>29068868.15888869</v>
      </c>
      <c r="I200" s="3273">
        <v>87206604.476666063</v>
      </c>
    </row>
    <row r="201" spans="2:9" hidden="1" x14ac:dyDescent="0.3">
      <c r="B201" s="3276" t="s">
        <v>792</v>
      </c>
      <c r="C201" s="3306" t="s">
        <v>1168</v>
      </c>
      <c r="D201" s="2222">
        <v>1</v>
      </c>
      <c r="E201" s="540" t="e">
        <v>#N/A</v>
      </c>
      <c r="F201" s="540">
        <v>0</v>
      </c>
      <c r="H201" s="3273">
        <v>34339390.915300131</v>
      </c>
      <c r="I201" s="3273">
        <v>34339390.915300131</v>
      </c>
    </row>
    <row r="202" spans="2:9" hidden="1" x14ac:dyDescent="0.3">
      <c r="B202" s="3276" t="s">
        <v>792</v>
      </c>
      <c r="C202" s="2222" t="s">
        <v>115</v>
      </c>
      <c r="D202" s="2222">
        <v>4.5</v>
      </c>
      <c r="E202" s="540" t="s">
        <v>312</v>
      </c>
      <c r="F202" s="540">
        <v>0</v>
      </c>
      <c r="H202" s="3273">
        <v>25343749.151476227</v>
      </c>
      <c r="I202" s="3273">
        <v>114046871.18164302</v>
      </c>
    </row>
    <row r="203" spans="2:9" hidden="1" x14ac:dyDescent="0.3">
      <c r="B203" s="3276" t="s">
        <v>792</v>
      </c>
      <c r="C203" s="3306" t="s">
        <v>65</v>
      </c>
      <c r="D203" s="2222">
        <v>3</v>
      </c>
      <c r="E203" s="540" t="s">
        <v>312</v>
      </c>
      <c r="F203" s="540">
        <v>0</v>
      </c>
      <c r="H203" s="3273">
        <v>11421504.039672397</v>
      </c>
      <c r="I203" s="3273">
        <v>34264512.119017191</v>
      </c>
    </row>
    <row r="204" spans="2:9" hidden="1" x14ac:dyDescent="0.3">
      <c r="B204" s="3276" t="s">
        <v>792</v>
      </c>
      <c r="C204" s="2222" t="s">
        <v>1386</v>
      </c>
      <c r="D204" s="2222">
        <v>1</v>
      </c>
      <c r="E204" s="540" t="e">
        <v>#N/A</v>
      </c>
      <c r="F204" s="540">
        <v>0</v>
      </c>
      <c r="H204" s="3273">
        <v>111379325.34068286</v>
      </c>
      <c r="I204" s="3273">
        <v>111379325.34068286</v>
      </c>
    </row>
    <row r="205" spans="2:9" hidden="1" x14ac:dyDescent="0.3">
      <c r="B205" s="3276" t="s">
        <v>792</v>
      </c>
      <c r="C205" s="3306" t="s">
        <v>136</v>
      </c>
      <c r="D205" s="2222">
        <v>4973.5</v>
      </c>
      <c r="E205" s="540" t="s">
        <v>311</v>
      </c>
      <c r="F205" s="540">
        <v>0</v>
      </c>
      <c r="H205" s="3273">
        <v>5282.9093766832157</v>
      </c>
      <c r="I205" s="3273">
        <v>26274549.784933973</v>
      </c>
    </row>
    <row r="206" spans="2:9" hidden="1" x14ac:dyDescent="0.3">
      <c r="B206" s="3276" t="s">
        <v>792</v>
      </c>
      <c r="C206" s="3306" t="s">
        <v>682</v>
      </c>
      <c r="D206" s="2222">
        <v>1</v>
      </c>
      <c r="E206" s="540" t="e">
        <v>#N/A</v>
      </c>
      <c r="F206" s="540">
        <v>0</v>
      </c>
      <c r="H206" s="3273">
        <v>84899533.232189178</v>
      </c>
      <c r="I206" s="3273">
        <v>84899533.232189178</v>
      </c>
    </row>
    <row r="207" spans="2:9" hidden="1" x14ac:dyDescent="0.3">
      <c r="B207" s="3276" t="s">
        <v>792</v>
      </c>
      <c r="C207" s="3306" t="s">
        <v>793</v>
      </c>
      <c r="D207" s="2222">
        <v>1</v>
      </c>
      <c r="E207" s="540" t="e">
        <v>#N/A</v>
      </c>
      <c r="F207" s="540">
        <v>0</v>
      </c>
      <c r="G207" s="2199">
        <v>0</v>
      </c>
      <c r="H207" s="3273">
        <v>8890630.0892058238</v>
      </c>
      <c r="I207" s="3273">
        <v>8890630.0892058238</v>
      </c>
    </row>
    <row r="208" spans="2:9" hidden="1" x14ac:dyDescent="0.3">
      <c r="H208" s="2067"/>
      <c r="I208" s="2067"/>
    </row>
    <row r="209" spans="2:9" hidden="1" x14ac:dyDescent="0.3">
      <c r="B209" s="3276" t="s">
        <v>794</v>
      </c>
      <c r="C209" s="2222" t="s">
        <v>919</v>
      </c>
      <c r="D209" s="2222">
        <v>1.5</v>
      </c>
      <c r="E209" s="540" t="s">
        <v>312</v>
      </c>
      <c r="F209" s="540">
        <v>0</v>
      </c>
      <c r="H209" s="3273">
        <v>87942159.208440661</v>
      </c>
      <c r="I209" s="3273">
        <v>131913238.81266099</v>
      </c>
    </row>
    <row r="210" spans="2:9" hidden="1" x14ac:dyDescent="0.3">
      <c r="B210" s="3276" t="s">
        <v>794</v>
      </c>
      <c r="C210" s="2222" t="s">
        <v>1159</v>
      </c>
      <c r="D210" s="2222">
        <v>4</v>
      </c>
      <c r="E210" s="540" t="s">
        <v>312</v>
      </c>
      <c r="F210" s="540">
        <v>0</v>
      </c>
      <c r="H210" s="3273">
        <v>29068868.15888869</v>
      </c>
      <c r="I210" s="3273">
        <v>116275472.63555476</v>
      </c>
    </row>
    <row r="211" spans="2:9" hidden="1" x14ac:dyDescent="0.3">
      <c r="B211" s="3276" t="s">
        <v>794</v>
      </c>
      <c r="C211" s="2222" t="s">
        <v>115</v>
      </c>
      <c r="D211" s="2222">
        <v>4.5</v>
      </c>
      <c r="E211" s="540" t="s">
        <v>312</v>
      </c>
      <c r="F211" s="540">
        <v>0</v>
      </c>
      <c r="H211" s="3273">
        <v>25343749.151476227</v>
      </c>
      <c r="I211" s="3273">
        <v>114046871.18164302</v>
      </c>
    </row>
    <row r="212" spans="2:9" hidden="1" x14ac:dyDescent="0.3">
      <c r="B212" s="3276" t="s">
        <v>794</v>
      </c>
      <c r="C212" s="3306" t="s">
        <v>65</v>
      </c>
      <c r="D212" s="2222">
        <v>3</v>
      </c>
      <c r="E212" s="540" t="s">
        <v>312</v>
      </c>
      <c r="F212" s="540">
        <v>0</v>
      </c>
      <c r="H212" s="3273">
        <v>11421504.039672397</v>
      </c>
      <c r="I212" s="3273">
        <v>34264512.119017191</v>
      </c>
    </row>
    <row r="213" spans="2:9" hidden="1" x14ac:dyDescent="0.3">
      <c r="B213" s="3276" t="s">
        <v>794</v>
      </c>
      <c r="C213" s="2222" t="s">
        <v>1387</v>
      </c>
      <c r="D213" s="2222">
        <v>1</v>
      </c>
      <c r="E213" s="540" t="e">
        <v>#N/A</v>
      </c>
      <c r="F213" s="540">
        <v>0</v>
      </c>
      <c r="H213" s="3273">
        <v>67559830.301328644</v>
      </c>
      <c r="I213" s="3273">
        <v>67559830.301328644</v>
      </c>
    </row>
    <row r="214" spans="2:9" hidden="1" x14ac:dyDescent="0.3">
      <c r="B214" s="3276" t="s">
        <v>794</v>
      </c>
      <c r="C214" s="3306" t="s">
        <v>136</v>
      </c>
      <c r="D214" s="2222">
        <v>4973.5</v>
      </c>
      <c r="E214" s="540" t="s">
        <v>311</v>
      </c>
      <c r="F214" s="540">
        <v>0</v>
      </c>
      <c r="H214" s="3273">
        <v>5282.9093766832157</v>
      </c>
      <c r="I214" s="3273">
        <v>26274549.784933973</v>
      </c>
    </row>
    <row r="215" spans="2:9" hidden="1" x14ac:dyDescent="0.3">
      <c r="B215" s="3276" t="s">
        <v>794</v>
      </c>
      <c r="C215" s="3306" t="s">
        <v>682</v>
      </c>
      <c r="D215" s="2222">
        <v>1</v>
      </c>
      <c r="E215" s="540" t="e">
        <v>#N/A</v>
      </c>
      <c r="F215" s="540">
        <v>0</v>
      </c>
      <c r="H215" s="3273">
        <v>84899533.232189178</v>
      </c>
      <c r="I215" s="3273">
        <v>84899533.232189178</v>
      </c>
    </row>
    <row r="216" spans="2:9" hidden="1" x14ac:dyDescent="0.3">
      <c r="B216" s="3276" t="s">
        <v>794</v>
      </c>
      <c r="C216" s="3306" t="s">
        <v>868</v>
      </c>
      <c r="D216" s="2222">
        <v>1</v>
      </c>
      <c r="E216" s="540" t="e">
        <v>#N/A</v>
      </c>
      <c r="F216" s="540">
        <v>0</v>
      </c>
      <c r="G216" s="2199">
        <v>0</v>
      </c>
      <c r="H216" s="3273">
        <v>8890630.0892058238</v>
      </c>
      <c r="I216" s="3273">
        <v>8890630.0892058238</v>
      </c>
    </row>
    <row r="217" spans="2:9" hidden="1" x14ac:dyDescent="0.3">
      <c r="H217" s="2067"/>
      <c r="I217" s="2067"/>
    </row>
    <row r="218" spans="2:9" hidden="1" x14ac:dyDescent="0.3">
      <c r="B218" s="3276" t="s">
        <v>795</v>
      </c>
      <c r="C218" s="2222" t="s">
        <v>919</v>
      </c>
      <c r="D218" s="2222">
        <v>1</v>
      </c>
      <c r="E218" s="540" t="s">
        <v>312</v>
      </c>
      <c r="F218" s="540">
        <v>0</v>
      </c>
      <c r="H218" s="3273">
        <v>87942159.208440661</v>
      </c>
      <c r="I218" s="3273">
        <v>87942159.208440661</v>
      </c>
    </row>
    <row r="219" spans="2:9" hidden="1" x14ac:dyDescent="0.3">
      <c r="B219" s="3276" t="s">
        <v>795</v>
      </c>
      <c r="C219" s="2222" t="s">
        <v>1159</v>
      </c>
      <c r="D219" s="2222">
        <v>2</v>
      </c>
      <c r="E219" s="540" t="s">
        <v>312</v>
      </c>
      <c r="F219" s="540">
        <v>0</v>
      </c>
      <c r="H219" s="3273">
        <v>29068868.15888869</v>
      </c>
      <c r="I219" s="3273">
        <v>58137736.31777738</v>
      </c>
    </row>
    <row r="220" spans="2:9" hidden="1" x14ac:dyDescent="0.3">
      <c r="B220" s="3276" t="s">
        <v>795</v>
      </c>
      <c r="C220" s="2222" t="s">
        <v>1161</v>
      </c>
      <c r="D220" s="2222">
        <v>1</v>
      </c>
      <c r="E220" s="540" t="s">
        <v>312</v>
      </c>
      <c r="F220" s="540">
        <v>0</v>
      </c>
      <c r="H220" s="3273">
        <v>34339390.915300131</v>
      </c>
      <c r="I220" s="3273">
        <v>34339390.915300131</v>
      </c>
    </row>
    <row r="221" spans="2:9" hidden="1" x14ac:dyDescent="0.3">
      <c r="B221" s="3276" t="s">
        <v>795</v>
      </c>
      <c r="C221" s="2222" t="s">
        <v>115</v>
      </c>
      <c r="D221" s="2222">
        <v>3</v>
      </c>
      <c r="E221" s="540" t="s">
        <v>312</v>
      </c>
      <c r="F221" s="540">
        <v>0</v>
      </c>
      <c r="H221" s="3273">
        <v>25343749.151476227</v>
      </c>
      <c r="I221" s="3273">
        <v>76031247.454428673</v>
      </c>
    </row>
    <row r="222" spans="2:9" hidden="1" x14ac:dyDescent="0.3">
      <c r="B222" s="3276" t="s">
        <v>795</v>
      </c>
      <c r="C222" s="3306" t="s">
        <v>65</v>
      </c>
      <c r="D222" s="2222">
        <v>3</v>
      </c>
      <c r="E222" s="540" t="s">
        <v>312</v>
      </c>
      <c r="F222" s="540">
        <v>0</v>
      </c>
      <c r="H222" s="3273">
        <v>11421504.039672397</v>
      </c>
      <c r="I222" s="3273">
        <v>34264512.119017191</v>
      </c>
    </row>
    <row r="223" spans="2:9" hidden="1" x14ac:dyDescent="0.3">
      <c r="B223" s="3276" t="s">
        <v>795</v>
      </c>
      <c r="C223" s="2222" t="s">
        <v>1386</v>
      </c>
      <c r="D223" s="2222">
        <v>1</v>
      </c>
      <c r="E223" s="540" t="e">
        <v>#N/A</v>
      </c>
      <c r="F223" s="540">
        <v>0</v>
      </c>
      <c r="H223" s="3273">
        <v>111379325.34068286</v>
      </c>
      <c r="I223" s="3273">
        <v>111379325.34068286</v>
      </c>
    </row>
    <row r="224" spans="2:9" hidden="1" x14ac:dyDescent="0.3">
      <c r="B224" s="3276" t="s">
        <v>795</v>
      </c>
      <c r="C224" s="3306" t="s">
        <v>136</v>
      </c>
      <c r="D224" s="2222">
        <v>3999.5</v>
      </c>
      <c r="E224" s="540" t="s">
        <v>311</v>
      </c>
      <c r="F224" s="540">
        <v>0</v>
      </c>
      <c r="H224" s="3273">
        <v>5282.9093766832157</v>
      </c>
      <c r="I224" s="3273">
        <v>21128996.052044522</v>
      </c>
    </row>
    <row r="225" spans="2:9" hidden="1" x14ac:dyDescent="0.3">
      <c r="B225" s="3276" t="s">
        <v>795</v>
      </c>
      <c r="C225" s="3306" t="s">
        <v>682</v>
      </c>
      <c r="D225" s="2222">
        <v>1</v>
      </c>
      <c r="E225" s="540" t="e">
        <v>#N/A</v>
      </c>
      <c r="F225" s="540">
        <v>0</v>
      </c>
      <c r="H225" s="3273">
        <v>56390798.033495046</v>
      </c>
      <c r="I225" s="3273">
        <v>56390798.033495046</v>
      </c>
    </row>
    <row r="226" spans="2:9" hidden="1" x14ac:dyDescent="0.3">
      <c r="B226" s="3276" t="s">
        <v>795</v>
      </c>
      <c r="C226" s="3306" t="s">
        <v>793</v>
      </c>
      <c r="D226" s="2222">
        <v>1</v>
      </c>
      <c r="E226" s="540" t="e">
        <v>#N/A</v>
      </c>
      <c r="F226" s="540">
        <v>0</v>
      </c>
      <c r="G226" s="2199">
        <v>0</v>
      </c>
      <c r="H226" s="3273">
        <v>2962906.0505491872</v>
      </c>
      <c r="I226" s="3273">
        <v>2962906.0505491872</v>
      </c>
    </row>
    <row r="227" spans="2:9" hidden="1" x14ac:dyDescent="0.3">
      <c r="H227" s="2067"/>
      <c r="I227" s="2067"/>
    </row>
    <row r="228" spans="2:9" hidden="1" x14ac:dyDescent="0.3">
      <c r="B228" s="3276" t="s">
        <v>796</v>
      </c>
      <c r="C228" s="2222" t="s">
        <v>919</v>
      </c>
      <c r="D228" s="2222">
        <v>1</v>
      </c>
      <c r="E228" s="540" t="s">
        <v>312</v>
      </c>
      <c r="F228" s="540">
        <v>0</v>
      </c>
      <c r="H228" s="3273">
        <v>87942159.208440661</v>
      </c>
      <c r="I228" s="3273">
        <v>87942159.208440661</v>
      </c>
    </row>
    <row r="229" spans="2:9" hidden="1" x14ac:dyDescent="0.3">
      <c r="B229" s="3276" t="s">
        <v>796</v>
      </c>
      <c r="C229" s="2222" t="s">
        <v>1159</v>
      </c>
      <c r="D229" s="2222">
        <v>3</v>
      </c>
      <c r="E229" s="540" t="s">
        <v>312</v>
      </c>
      <c r="F229" s="540">
        <v>0</v>
      </c>
      <c r="H229" s="3273">
        <v>29068868.15888869</v>
      </c>
      <c r="I229" s="3273">
        <v>87206604.476666063</v>
      </c>
    </row>
    <row r="230" spans="2:9" hidden="1" x14ac:dyDescent="0.3">
      <c r="B230" s="3276" t="s">
        <v>796</v>
      </c>
      <c r="C230" s="2222" t="s">
        <v>115</v>
      </c>
      <c r="D230" s="2222">
        <v>3</v>
      </c>
      <c r="E230" s="540" t="s">
        <v>312</v>
      </c>
      <c r="F230" s="540">
        <v>0</v>
      </c>
      <c r="H230" s="3273">
        <v>25343749.151476227</v>
      </c>
      <c r="I230" s="3273">
        <v>76031247.454428673</v>
      </c>
    </row>
    <row r="231" spans="2:9" hidden="1" x14ac:dyDescent="0.3">
      <c r="B231" s="3276" t="s">
        <v>796</v>
      </c>
      <c r="C231" s="3306" t="s">
        <v>65</v>
      </c>
      <c r="D231" s="2222">
        <v>3</v>
      </c>
      <c r="E231" s="540" t="s">
        <v>312</v>
      </c>
      <c r="F231" s="540">
        <v>0</v>
      </c>
      <c r="H231" s="3273">
        <v>11421504.039672397</v>
      </c>
      <c r="I231" s="3273">
        <v>34264512.119017191</v>
      </c>
    </row>
    <row r="232" spans="2:9" hidden="1" x14ac:dyDescent="0.3">
      <c r="B232" s="3276" t="s">
        <v>796</v>
      </c>
      <c r="C232" s="2222" t="s">
        <v>1387</v>
      </c>
      <c r="D232" s="2222">
        <v>1</v>
      </c>
      <c r="E232" s="540" t="e">
        <v>#N/A</v>
      </c>
      <c r="F232" s="540">
        <v>0</v>
      </c>
      <c r="H232" s="3273">
        <v>67559830.301328644</v>
      </c>
      <c r="I232" s="3273">
        <v>67559830.301328644</v>
      </c>
    </row>
    <row r="233" spans="2:9" hidden="1" x14ac:dyDescent="0.3">
      <c r="B233" s="3276" t="s">
        <v>796</v>
      </c>
      <c r="C233" s="3306" t="s">
        <v>136</v>
      </c>
      <c r="D233" s="2222">
        <v>3999.5</v>
      </c>
      <c r="E233" s="540" t="s">
        <v>311</v>
      </c>
      <c r="F233" s="540">
        <v>0</v>
      </c>
      <c r="H233" s="3273">
        <v>5282.9093766832157</v>
      </c>
      <c r="I233" s="3273">
        <v>21128996.052044522</v>
      </c>
    </row>
    <row r="234" spans="2:9" hidden="1" x14ac:dyDescent="0.3">
      <c r="B234" s="3276" t="s">
        <v>796</v>
      </c>
      <c r="C234" s="3306" t="s">
        <v>682</v>
      </c>
      <c r="D234" s="2222">
        <v>1</v>
      </c>
      <c r="E234" s="540" t="e">
        <v>#N/A</v>
      </c>
      <c r="F234" s="540">
        <v>0</v>
      </c>
      <c r="H234" s="3273">
        <v>56390798.033495046</v>
      </c>
      <c r="I234" s="3273">
        <v>56390798.033495046</v>
      </c>
    </row>
    <row r="235" spans="2:9" hidden="1" x14ac:dyDescent="0.3">
      <c r="B235" s="3276" t="s">
        <v>796</v>
      </c>
      <c r="C235" s="3306" t="s">
        <v>868</v>
      </c>
      <c r="D235" s="2222">
        <v>1</v>
      </c>
      <c r="E235" s="540" t="e">
        <v>#N/A</v>
      </c>
      <c r="F235" s="540">
        <v>0</v>
      </c>
      <c r="G235" s="2199">
        <v>0</v>
      </c>
      <c r="H235" s="3273">
        <v>2962906.0505491872</v>
      </c>
      <c r="I235" s="3273">
        <v>2962906.0505491872</v>
      </c>
    </row>
    <row r="236" spans="2:9" hidden="1" x14ac:dyDescent="0.3">
      <c r="H236" s="2067"/>
      <c r="I236" s="2067"/>
    </row>
    <row r="237" spans="2:9" hidden="1" x14ac:dyDescent="0.3">
      <c r="B237" s="3276" t="s">
        <v>797</v>
      </c>
      <c r="C237" s="3306" t="s">
        <v>332</v>
      </c>
      <c r="D237" s="2222">
        <v>1</v>
      </c>
      <c r="E237" s="540" t="e">
        <v>#N/A</v>
      </c>
      <c r="F237" s="540">
        <v>0</v>
      </c>
      <c r="H237" s="3273">
        <v>795835830.07970357</v>
      </c>
      <c r="I237" s="3273">
        <v>795835830.07970357</v>
      </c>
    </row>
    <row r="238" spans="2:9" hidden="1" x14ac:dyDescent="0.3">
      <c r="B238" s="3276" t="s">
        <v>797</v>
      </c>
      <c r="C238" s="3306" t="s">
        <v>65</v>
      </c>
      <c r="D238" s="2222">
        <v>3</v>
      </c>
      <c r="E238" s="540" t="s">
        <v>312</v>
      </c>
      <c r="F238" s="540">
        <v>0</v>
      </c>
      <c r="H238" s="3273">
        <v>11421504.039672397</v>
      </c>
      <c r="I238" s="3273">
        <v>34264512.119017191</v>
      </c>
    </row>
    <row r="239" spans="2:9" hidden="1" x14ac:dyDescent="0.3">
      <c r="B239" s="3276" t="s">
        <v>797</v>
      </c>
      <c r="C239" s="2222" t="s">
        <v>1386</v>
      </c>
      <c r="D239" s="2222">
        <v>1</v>
      </c>
      <c r="E239" s="540" t="e">
        <v>#N/A</v>
      </c>
      <c r="F239" s="540">
        <v>0</v>
      </c>
      <c r="H239" s="3273">
        <v>111379325.34068286</v>
      </c>
      <c r="I239" s="3273">
        <v>111379325.34068286</v>
      </c>
    </row>
    <row r="240" spans="2:9" hidden="1" x14ac:dyDescent="0.3">
      <c r="B240" s="3276" t="s">
        <v>797</v>
      </c>
      <c r="C240" s="3306" t="s">
        <v>112</v>
      </c>
      <c r="D240" s="2222">
        <v>3</v>
      </c>
      <c r="E240" s="540" t="s">
        <v>312</v>
      </c>
      <c r="F240" s="540">
        <v>0</v>
      </c>
      <c r="H240" s="3273">
        <v>135292091.11354962</v>
      </c>
      <c r="I240" s="3273">
        <v>405876273.34064889</v>
      </c>
    </row>
    <row r="241" spans="2:9" hidden="1" x14ac:dyDescent="0.3">
      <c r="B241" s="3276" t="s">
        <v>797</v>
      </c>
      <c r="C241" s="3306" t="s">
        <v>136</v>
      </c>
      <c r="D241" s="2222">
        <v>2232.5</v>
      </c>
      <c r="E241" s="540" t="s">
        <v>311</v>
      </c>
      <c r="F241" s="540">
        <v>0</v>
      </c>
      <c r="H241" s="3273">
        <v>5282.9093766832157</v>
      </c>
      <c r="I241" s="3273">
        <v>11794095.183445279</v>
      </c>
    </row>
    <row r="242" spans="2:9" hidden="1" x14ac:dyDescent="0.3">
      <c r="B242" s="3276" t="s">
        <v>797</v>
      </c>
      <c r="C242" s="3306" t="s">
        <v>682</v>
      </c>
      <c r="D242" s="2222">
        <v>1</v>
      </c>
      <c r="E242" s="540" t="e">
        <v>#N/A</v>
      </c>
      <c r="F242" s="540">
        <v>0</v>
      </c>
      <c r="H242" s="3273">
        <v>4827859.9790910436</v>
      </c>
      <c r="I242" s="3273">
        <v>4827859.9790910436</v>
      </c>
    </row>
    <row r="243" spans="2:9" hidden="1" x14ac:dyDescent="0.3">
      <c r="B243" s="3276" t="s">
        <v>797</v>
      </c>
      <c r="C243" s="3306" t="s">
        <v>780</v>
      </c>
      <c r="D243" s="2222">
        <v>1</v>
      </c>
      <c r="E243" s="540" t="e">
        <v>#N/A</v>
      </c>
      <c r="F243" s="540">
        <v>0</v>
      </c>
      <c r="G243" s="2199">
        <v>0</v>
      </c>
      <c r="H243" s="3273">
        <v>621688.8475412121</v>
      </c>
      <c r="I243" s="3273">
        <v>621688.8475412121</v>
      </c>
    </row>
    <row r="244" spans="2:9" hidden="1" x14ac:dyDescent="0.3">
      <c r="H244" s="2067"/>
      <c r="I244" s="2067"/>
    </row>
    <row r="245" spans="2:9" hidden="1" x14ac:dyDescent="0.3">
      <c r="B245" s="3276" t="s">
        <v>799</v>
      </c>
      <c r="C245" s="3306" t="s">
        <v>332</v>
      </c>
      <c r="D245" s="2222">
        <v>1</v>
      </c>
      <c r="E245" s="540" t="e">
        <v>#N/A</v>
      </c>
      <c r="F245" s="540">
        <v>0</v>
      </c>
      <c r="H245" s="3273">
        <v>795835830.07970357</v>
      </c>
      <c r="I245" s="3273">
        <v>795835830.07970357</v>
      </c>
    </row>
    <row r="246" spans="2:9" hidden="1" x14ac:dyDescent="0.3">
      <c r="B246" s="3276" t="s">
        <v>799</v>
      </c>
      <c r="C246" s="3306" t="s">
        <v>65</v>
      </c>
      <c r="D246" s="2222">
        <v>3</v>
      </c>
      <c r="E246" s="540" t="s">
        <v>312</v>
      </c>
      <c r="F246" s="540">
        <v>0</v>
      </c>
      <c r="H246" s="3273">
        <v>11421504.039672397</v>
      </c>
      <c r="I246" s="3273">
        <v>34264512.119017191</v>
      </c>
    </row>
    <row r="247" spans="2:9" hidden="1" x14ac:dyDescent="0.3">
      <c r="B247" s="3276" t="s">
        <v>799</v>
      </c>
      <c r="C247" s="2222" t="s">
        <v>1387</v>
      </c>
      <c r="D247" s="2222">
        <v>1</v>
      </c>
      <c r="E247" s="540" t="e">
        <v>#N/A</v>
      </c>
      <c r="F247" s="540">
        <v>0</v>
      </c>
      <c r="H247" s="3273">
        <v>67559830.301328644</v>
      </c>
      <c r="I247" s="3273">
        <v>67559830.301328644</v>
      </c>
    </row>
    <row r="248" spans="2:9" hidden="1" x14ac:dyDescent="0.3">
      <c r="B248" s="3276" t="s">
        <v>799</v>
      </c>
      <c r="C248" s="3306" t="s">
        <v>112</v>
      </c>
      <c r="D248" s="2222">
        <v>3</v>
      </c>
      <c r="E248" s="540" t="s">
        <v>312</v>
      </c>
      <c r="F248" s="540">
        <v>0</v>
      </c>
      <c r="H248" s="3273">
        <v>135292091.11354962</v>
      </c>
      <c r="I248" s="3273">
        <v>405876273.34064889</v>
      </c>
    </row>
    <row r="249" spans="2:9" hidden="1" x14ac:dyDescent="0.3">
      <c r="B249" s="3276" t="s">
        <v>799</v>
      </c>
      <c r="C249" s="3306" t="s">
        <v>136</v>
      </c>
      <c r="D249" s="2222">
        <v>0</v>
      </c>
      <c r="E249" s="540" t="s">
        <v>311</v>
      </c>
      <c r="F249" s="540">
        <v>0</v>
      </c>
      <c r="H249" s="3273">
        <v>5282.9093766832157</v>
      </c>
      <c r="I249" s="3273">
        <v>0</v>
      </c>
    </row>
    <row r="250" spans="2:9" hidden="1" x14ac:dyDescent="0.3">
      <c r="B250" s="3276" t="s">
        <v>799</v>
      </c>
      <c r="C250" s="3306" t="s">
        <v>682</v>
      </c>
      <c r="D250" s="2222">
        <v>1</v>
      </c>
      <c r="E250" s="540" t="e">
        <v>#N/A</v>
      </c>
      <c r="F250" s="540">
        <v>0</v>
      </c>
      <c r="H250" s="3273">
        <v>4827859.9790910436</v>
      </c>
      <c r="I250" s="3273">
        <v>4827859.9790910436</v>
      </c>
    </row>
    <row r="251" spans="2:9" hidden="1" x14ac:dyDescent="0.3">
      <c r="B251" s="3276" t="s">
        <v>799</v>
      </c>
      <c r="C251" s="3306" t="s">
        <v>783</v>
      </c>
      <c r="D251" s="2222">
        <v>1</v>
      </c>
      <c r="E251" s="540" t="e">
        <v>#N/A</v>
      </c>
      <c r="F251" s="540">
        <v>0</v>
      </c>
      <c r="G251" s="2199">
        <v>0</v>
      </c>
      <c r="H251" s="3273">
        <v>695017.3578902802</v>
      </c>
      <c r="I251" s="3273">
        <v>695017.3578902802</v>
      </c>
    </row>
    <row r="252" spans="2:9" hidden="1" x14ac:dyDescent="0.3">
      <c r="H252" s="2067"/>
      <c r="I252" s="2067"/>
    </row>
    <row r="253" spans="2:9" hidden="1" x14ac:dyDescent="0.3">
      <c r="B253" s="3276" t="s">
        <v>800</v>
      </c>
      <c r="C253" s="3306" t="s">
        <v>332</v>
      </c>
      <c r="D253" s="2222">
        <v>1</v>
      </c>
      <c r="E253" s="540" t="e">
        <v>#N/A</v>
      </c>
      <c r="F253" s="540">
        <v>0</v>
      </c>
      <c r="H253" s="3273">
        <v>795835830.07970357</v>
      </c>
      <c r="I253" s="3273">
        <v>795835830.07970357</v>
      </c>
    </row>
    <row r="254" spans="2:9" hidden="1" x14ac:dyDescent="0.3">
      <c r="B254" s="3276" t="s">
        <v>800</v>
      </c>
      <c r="C254" s="3306" t="s">
        <v>65</v>
      </c>
      <c r="D254" s="2222">
        <v>3</v>
      </c>
      <c r="E254" s="540" t="s">
        <v>312</v>
      </c>
      <c r="F254" s="540">
        <v>0</v>
      </c>
      <c r="H254" s="3273">
        <v>11421504.039672397</v>
      </c>
      <c r="I254" s="3273">
        <v>34264512.119017191</v>
      </c>
    </row>
    <row r="255" spans="2:9" hidden="1" x14ac:dyDescent="0.3">
      <c r="B255" s="3276" t="s">
        <v>800</v>
      </c>
      <c r="C255" s="2222" t="s">
        <v>1386</v>
      </c>
      <c r="D255" s="2222">
        <v>1</v>
      </c>
      <c r="E255" s="540" t="e">
        <v>#N/A</v>
      </c>
      <c r="F255" s="540">
        <v>0</v>
      </c>
      <c r="H255" s="3273">
        <v>111379325.34068286</v>
      </c>
      <c r="I255" s="3273">
        <v>111379325.34068286</v>
      </c>
    </row>
    <row r="256" spans="2:9" hidden="1" x14ac:dyDescent="0.3">
      <c r="B256" s="3276" t="s">
        <v>800</v>
      </c>
      <c r="C256" s="3306" t="s">
        <v>112</v>
      </c>
      <c r="D256" s="2222">
        <v>3</v>
      </c>
      <c r="E256" s="540" t="s">
        <v>312</v>
      </c>
      <c r="F256" s="540">
        <v>0</v>
      </c>
      <c r="H256" s="3273">
        <v>135292091.11354962</v>
      </c>
      <c r="I256" s="3273">
        <v>405876273.34064889</v>
      </c>
    </row>
    <row r="257" spans="2:9" hidden="1" x14ac:dyDescent="0.3">
      <c r="B257" s="3276" t="s">
        <v>800</v>
      </c>
      <c r="C257" s="3306" t="s">
        <v>136</v>
      </c>
      <c r="D257" s="2222">
        <v>2232.5</v>
      </c>
      <c r="E257" s="540" t="s">
        <v>311</v>
      </c>
      <c r="F257" s="540">
        <v>0</v>
      </c>
      <c r="H257" s="3273">
        <v>5282.9093766832157</v>
      </c>
      <c r="I257" s="3273">
        <v>11794095.183445279</v>
      </c>
    </row>
    <row r="258" spans="2:9" hidden="1" x14ac:dyDescent="0.3">
      <c r="B258" s="3276" t="s">
        <v>800</v>
      </c>
      <c r="C258" s="3306" t="s">
        <v>682</v>
      </c>
      <c r="D258" s="2222">
        <v>1</v>
      </c>
      <c r="E258" s="540" t="e">
        <v>#N/A</v>
      </c>
      <c r="F258" s="540">
        <v>0</v>
      </c>
      <c r="H258" s="3273">
        <v>5639079.8033495042</v>
      </c>
      <c r="I258" s="3273">
        <v>5639079.8033495042</v>
      </c>
    </row>
    <row r="259" spans="2:9" hidden="1" x14ac:dyDescent="0.3">
      <c r="B259" s="3276" t="s">
        <v>800</v>
      </c>
      <c r="C259" s="3306" t="s">
        <v>1223</v>
      </c>
      <c r="D259" s="2222">
        <v>1</v>
      </c>
      <c r="E259" s="540" t="e">
        <v>#N/A</v>
      </c>
      <c r="F259" s="540">
        <v>0</v>
      </c>
      <c r="G259" s="2199">
        <v>0</v>
      </c>
      <c r="H259" s="3273">
        <v>695017.3578902802</v>
      </c>
      <c r="I259" s="3273">
        <v>695017.3578902802</v>
      </c>
    </row>
    <row r="260" spans="2:9" hidden="1" x14ac:dyDescent="0.3">
      <c r="H260" s="2067"/>
      <c r="I260" s="2067"/>
    </row>
    <row r="261" spans="2:9" hidden="1" x14ac:dyDescent="0.3">
      <c r="B261" s="3276" t="s">
        <v>801</v>
      </c>
      <c r="C261" s="3306" t="s">
        <v>332</v>
      </c>
      <c r="D261" s="2222">
        <v>1</v>
      </c>
      <c r="E261" s="540" t="e">
        <v>#N/A</v>
      </c>
      <c r="F261" s="540">
        <v>0</v>
      </c>
      <c r="H261" s="3273">
        <v>795835830.07970357</v>
      </c>
      <c r="I261" s="3273">
        <v>795835830.07970357</v>
      </c>
    </row>
    <row r="262" spans="2:9" hidden="1" x14ac:dyDescent="0.3">
      <c r="B262" s="3276" t="s">
        <v>801</v>
      </c>
      <c r="C262" s="3306" t="s">
        <v>65</v>
      </c>
      <c r="D262" s="2222">
        <v>3</v>
      </c>
      <c r="E262" s="540" t="s">
        <v>312</v>
      </c>
      <c r="F262" s="540">
        <v>0</v>
      </c>
      <c r="H262" s="3273">
        <v>11421504.039672397</v>
      </c>
      <c r="I262" s="3273">
        <v>34264512.119017191</v>
      </c>
    </row>
    <row r="263" spans="2:9" hidden="1" x14ac:dyDescent="0.3">
      <c r="B263" s="3276" t="s">
        <v>801</v>
      </c>
      <c r="C263" s="2222" t="s">
        <v>1387</v>
      </c>
      <c r="D263" s="2222">
        <v>1</v>
      </c>
      <c r="E263" s="540" t="e">
        <v>#N/A</v>
      </c>
      <c r="F263" s="540">
        <v>0</v>
      </c>
      <c r="H263" s="3273">
        <v>67559830.301328644</v>
      </c>
      <c r="I263" s="3273">
        <v>67559830.301328644</v>
      </c>
    </row>
    <row r="264" spans="2:9" hidden="1" x14ac:dyDescent="0.3">
      <c r="B264" s="3276" t="s">
        <v>801</v>
      </c>
      <c r="C264" s="3306" t="s">
        <v>112</v>
      </c>
      <c r="D264" s="2222">
        <v>3</v>
      </c>
      <c r="E264" s="540" t="s">
        <v>312</v>
      </c>
      <c r="F264" s="540">
        <v>0</v>
      </c>
      <c r="H264" s="3273">
        <v>135292091.11354962</v>
      </c>
      <c r="I264" s="3273">
        <v>405876273.34064889</v>
      </c>
    </row>
    <row r="265" spans="2:9" hidden="1" x14ac:dyDescent="0.3">
      <c r="B265" s="3276" t="s">
        <v>801</v>
      </c>
      <c r="C265" s="3306" t="s">
        <v>136</v>
      </c>
      <c r="D265" s="2222">
        <v>0</v>
      </c>
      <c r="E265" s="540" t="s">
        <v>311</v>
      </c>
      <c r="F265" s="540">
        <v>0</v>
      </c>
      <c r="H265" s="3273">
        <v>5282.9093766832157</v>
      </c>
      <c r="I265" s="3273">
        <v>0</v>
      </c>
    </row>
    <row r="266" spans="2:9" hidden="1" x14ac:dyDescent="0.3">
      <c r="B266" s="3276" t="s">
        <v>801</v>
      </c>
      <c r="C266" s="3306" t="s">
        <v>682</v>
      </c>
      <c r="D266" s="2222">
        <v>1</v>
      </c>
      <c r="E266" s="540" t="e">
        <v>#N/A</v>
      </c>
      <c r="F266" s="540">
        <v>0</v>
      </c>
      <c r="H266" s="3273">
        <v>5639079.8033495042</v>
      </c>
      <c r="I266" s="3273">
        <v>5639079.8033495042</v>
      </c>
    </row>
    <row r="267" spans="2:9" hidden="1" x14ac:dyDescent="0.3">
      <c r="B267" s="3276" t="s">
        <v>801</v>
      </c>
      <c r="C267" s="3306" t="s">
        <v>1887</v>
      </c>
      <c r="D267" s="2222">
        <v>1</v>
      </c>
      <c r="E267" s="540" t="e">
        <v>#N/A</v>
      </c>
      <c r="F267" s="540">
        <v>0</v>
      </c>
      <c r="G267" s="2199">
        <v>0</v>
      </c>
      <c r="H267" s="3273">
        <v>695017.3578902802</v>
      </c>
      <c r="I267" s="3273">
        <v>695017.3578902802</v>
      </c>
    </row>
    <row r="268" spans="2:9" hidden="1" x14ac:dyDescent="0.3">
      <c r="H268" s="2067"/>
      <c r="I268" s="2067"/>
    </row>
    <row r="269" spans="2:9" hidden="1" x14ac:dyDescent="0.3">
      <c r="B269" s="3276" t="s">
        <v>803</v>
      </c>
      <c r="C269" s="3306" t="s">
        <v>919</v>
      </c>
      <c r="D269" s="2222">
        <v>1</v>
      </c>
      <c r="E269" s="540" t="s">
        <v>312</v>
      </c>
      <c r="F269" s="540">
        <v>0</v>
      </c>
      <c r="H269" s="3273">
        <v>87942159.208440661</v>
      </c>
      <c r="I269" s="3273">
        <v>87942159.208440661</v>
      </c>
    </row>
    <row r="270" spans="2:9" hidden="1" x14ac:dyDescent="0.3">
      <c r="B270" s="3276" t="s">
        <v>803</v>
      </c>
      <c r="C270" s="3306" t="s">
        <v>1159</v>
      </c>
      <c r="D270" s="2222">
        <v>2</v>
      </c>
      <c r="E270" s="540" t="s">
        <v>312</v>
      </c>
      <c r="F270" s="540">
        <v>0</v>
      </c>
      <c r="H270" s="3273">
        <v>29068868.15888869</v>
      </c>
      <c r="I270" s="3273">
        <v>58137736.31777738</v>
      </c>
    </row>
    <row r="271" spans="2:9" hidden="1" x14ac:dyDescent="0.3">
      <c r="B271" s="3276" t="s">
        <v>803</v>
      </c>
      <c r="C271" s="3306" t="s">
        <v>804</v>
      </c>
      <c r="D271" s="2222">
        <v>3</v>
      </c>
      <c r="E271" s="540" t="e">
        <v>#N/A</v>
      </c>
      <c r="F271" s="540">
        <v>0</v>
      </c>
      <c r="H271" s="3273">
        <v>25343749.151476227</v>
      </c>
      <c r="I271" s="3273">
        <v>76031247.454428673</v>
      </c>
    </row>
    <row r="272" spans="2:9" hidden="1" x14ac:dyDescent="0.3">
      <c r="B272" s="3276" t="s">
        <v>803</v>
      </c>
      <c r="C272" s="2222" t="s">
        <v>1386</v>
      </c>
      <c r="D272" s="2222">
        <v>1</v>
      </c>
      <c r="E272" s="540" t="e">
        <v>#N/A</v>
      </c>
      <c r="F272" s="540">
        <v>0</v>
      </c>
      <c r="H272" s="3273">
        <v>111379325.34068286</v>
      </c>
      <c r="I272" s="3273">
        <v>111379325.34068286</v>
      </c>
    </row>
    <row r="273" spans="2:9" hidden="1" x14ac:dyDescent="0.3">
      <c r="B273" s="3276" t="s">
        <v>803</v>
      </c>
      <c r="C273" s="3306" t="s">
        <v>136</v>
      </c>
      <c r="D273" s="2222">
        <v>1073</v>
      </c>
      <c r="E273" s="540" t="s">
        <v>311</v>
      </c>
      <c r="F273" s="540">
        <v>0</v>
      </c>
      <c r="H273" s="3273">
        <v>5282.9093766832157</v>
      </c>
      <c r="I273" s="3273">
        <v>5668561.76118109</v>
      </c>
    </row>
    <row r="274" spans="2:9" hidden="1" x14ac:dyDescent="0.3">
      <c r="B274" s="3276" t="s">
        <v>803</v>
      </c>
      <c r="C274" s="3306" t="s">
        <v>682</v>
      </c>
      <c r="D274" s="2222">
        <v>1</v>
      </c>
      <c r="E274" s="540" t="e">
        <v>#N/A</v>
      </c>
      <c r="F274" s="540">
        <v>0</v>
      </c>
      <c r="H274" s="3273">
        <v>31450722.853179589</v>
      </c>
      <c r="I274" s="3273">
        <v>31450722.853179589</v>
      </c>
    </row>
    <row r="275" spans="2:9" hidden="1" x14ac:dyDescent="0.3">
      <c r="B275" s="3276" t="s">
        <v>803</v>
      </c>
      <c r="C275" s="3306" t="s">
        <v>1888</v>
      </c>
      <c r="D275" s="2222">
        <v>1</v>
      </c>
      <c r="E275" s="540" t="e">
        <v>#N/A</v>
      </c>
      <c r="F275" s="540">
        <v>0</v>
      </c>
      <c r="G275" s="2199">
        <v>0</v>
      </c>
      <c r="H275" s="3273">
        <v>988196.45678326255</v>
      </c>
      <c r="I275" s="3273">
        <v>988196.45678326255</v>
      </c>
    </row>
    <row r="276" spans="2:9" hidden="1" x14ac:dyDescent="0.3">
      <c r="H276" s="2067"/>
      <c r="I276" s="2067"/>
    </row>
    <row r="277" spans="2:9" hidden="1" x14ac:dyDescent="0.3">
      <c r="B277" s="3276" t="s">
        <v>806</v>
      </c>
      <c r="C277" s="3306" t="s">
        <v>332</v>
      </c>
      <c r="D277" s="2222">
        <v>1</v>
      </c>
      <c r="E277" s="540" t="e">
        <v>#N/A</v>
      </c>
      <c r="F277" s="540">
        <v>0</v>
      </c>
      <c r="H277" s="3273">
        <v>795835830.07970357</v>
      </c>
      <c r="I277" s="3273">
        <v>795835830.07970357</v>
      </c>
    </row>
    <row r="278" spans="2:9" hidden="1" x14ac:dyDescent="0.3">
      <c r="B278" s="3276" t="s">
        <v>806</v>
      </c>
      <c r="C278" s="2222" t="s">
        <v>1386</v>
      </c>
      <c r="D278" s="2222">
        <v>1</v>
      </c>
      <c r="E278" s="540" t="e">
        <v>#N/A</v>
      </c>
      <c r="F278" s="540">
        <v>0</v>
      </c>
      <c r="H278" s="3273">
        <v>111379325.34068286</v>
      </c>
      <c r="I278" s="3273">
        <v>111379325.34068286</v>
      </c>
    </row>
    <row r="279" spans="2:9" hidden="1" x14ac:dyDescent="0.3">
      <c r="B279" s="3276" t="s">
        <v>806</v>
      </c>
      <c r="C279" s="3306" t="s">
        <v>682</v>
      </c>
      <c r="D279" s="2222">
        <v>1</v>
      </c>
      <c r="E279" s="540" t="e">
        <v>#N/A</v>
      </c>
      <c r="F279" s="540">
        <v>0</v>
      </c>
      <c r="G279" s="2199">
        <v>0</v>
      </c>
      <c r="H279" s="3273">
        <v>3145072.2853179588</v>
      </c>
      <c r="I279" s="3273">
        <v>3145072.2853179588</v>
      </c>
    </row>
    <row r="280" spans="2:9" hidden="1" x14ac:dyDescent="0.3">
      <c r="H280" s="2067"/>
      <c r="I280" s="2067"/>
    </row>
    <row r="281" spans="2:9" hidden="1" x14ac:dyDescent="0.3">
      <c r="B281" s="3276" t="s">
        <v>807</v>
      </c>
      <c r="C281" s="3306" t="s">
        <v>808</v>
      </c>
      <c r="D281" s="2222">
        <v>1</v>
      </c>
      <c r="E281" s="540" t="e">
        <v>#N/A</v>
      </c>
      <c r="F281" s="540">
        <v>0</v>
      </c>
      <c r="G281" s="2199">
        <v>0</v>
      </c>
      <c r="H281" s="3273">
        <v>45684606.468490027</v>
      </c>
      <c r="I281" s="3273">
        <v>45684606.468490027</v>
      </c>
    </row>
    <row r="282" spans="2:9" hidden="1" x14ac:dyDescent="0.3">
      <c r="H282" s="2067"/>
      <c r="I282" s="2067"/>
    </row>
    <row r="283" spans="2:9" hidden="1" x14ac:dyDescent="0.3">
      <c r="B283" s="3276" t="s">
        <v>809</v>
      </c>
      <c r="C283" s="3306" t="s">
        <v>136</v>
      </c>
      <c r="D283" s="2222">
        <v>4850</v>
      </c>
      <c r="E283" s="540" t="s">
        <v>311</v>
      </c>
      <c r="F283" s="540">
        <v>0</v>
      </c>
      <c r="H283" s="3273">
        <v>5282.9093766832157</v>
      </c>
      <c r="I283" s="3273">
        <v>25622110.476913597</v>
      </c>
    </row>
    <row r="284" spans="2:9" hidden="1" x14ac:dyDescent="0.3">
      <c r="B284" s="3276" t="s">
        <v>809</v>
      </c>
      <c r="C284" s="3306" t="s">
        <v>810</v>
      </c>
      <c r="D284" s="2222">
        <v>1</v>
      </c>
      <c r="E284" s="540" t="e">
        <v>#N/A</v>
      </c>
      <c r="F284" s="540">
        <v>0</v>
      </c>
      <c r="G284" s="2199">
        <v>0</v>
      </c>
      <c r="H284" s="3273">
        <v>3019331.5501916129</v>
      </c>
      <c r="I284" s="3273">
        <v>3019331.5501916129</v>
      </c>
    </row>
    <row r="285" spans="2:9" hidden="1" x14ac:dyDescent="0.3">
      <c r="H285" s="2067"/>
      <c r="I285" s="2067"/>
    </row>
    <row r="286" spans="2:9" hidden="1" x14ac:dyDescent="0.3">
      <c r="B286" s="3276" t="s">
        <v>811</v>
      </c>
      <c r="C286" s="3306" t="s">
        <v>136</v>
      </c>
      <c r="D286" s="2222">
        <v>7275</v>
      </c>
      <c r="E286" s="540" t="s">
        <v>311</v>
      </c>
      <c r="F286" s="540">
        <v>0</v>
      </c>
      <c r="H286" s="3273">
        <v>5282.9093766832157</v>
      </c>
      <c r="I286" s="3273">
        <v>38433165.715370394</v>
      </c>
    </row>
    <row r="287" spans="2:9" hidden="1" x14ac:dyDescent="0.3">
      <c r="B287" s="3276" t="s">
        <v>811</v>
      </c>
      <c r="C287" s="3306" t="s">
        <v>812</v>
      </c>
      <c r="D287" s="2222">
        <v>1</v>
      </c>
      <c r="E287" s="540" t="e">
        <v>#N/A</v>
      </c>
      <c r="F287" s="540">
        <v>0</v>
      </c>
      <c r="G287" s="2199">
        <v>0</v>
      </c>
      <c r="H287" s="3273">
        <v>6518899.2624543803</v>
      </c>
      <c r="I287" s="3273">
        <v>6518899.2624543803</v>
      </c>
    </row>
    <row r="288" spans="2:9" hidden="1" x14ac:dyDescent="0.3">
      <c r="H288" s="2067"/>
      <c r="I288" s="2067"/>
    </row>
    <row r="289" spans="2:9" hidden="1" x14ac:dyDescent="0.3">
      <c r="B289" s="3276" t="s">
        <v>813</v>
      </c>
      <c r="C289" s="3306" t="s">
        <v>136</v>
      </c>
      <c r="D289" s="2222">
        <v>7275</v>
      </c>
      <c r="E289" s="540" t="s">
        <v>311</v>
      </c>
      <c r="F289" s="540">
        <v>0</v>
      </c>
      <c r="H289" s="3273">
        <v>5282.9093766832157</v>
      </c>
      <c r="I289" s="3273">
        <v>38433165.715370394</v>
      </c>
    </row>
    <row r="290" spans="2:9" hidden="1" x14ac:dyDescent="0.3">
      <c r="B290" s="3276" t="s">
        <v>813</v>
      </c>
      <c r="C290" s="3306" t="s">
        <v>814</v>
      </c>
      <c r="D290" s="2222">
        <v>1</v>
      </c>
      <c r="E290" s="540" t="e">
        <v>#N/A</v>
      </c>
      <c r="F290" s="540">
        <v>0</v>
      </c>
      <c r="G290" s="2199">
        <v>0</v>
      </c>
      <c r="H290" s="3273">
        <v>7294564.8788477937</v>
      </c>
      <c r="I290" s="3273">
        <v>7294564.8788477937</v>
      </c>
    </row>
    <row r="291" spans="2:9" hidden="1" x14ac:dyDescent="0.3">
      <c r="H291" s="2067"/>
      <c r="I291" s="2067"/>
    </row>
    <row r="292" spans="2:9" hidden="1" x14ac:dyDescent="0.3">
      <c r="B292" s="3276" t="s">
        <v>815</v>
      </c>
      <c r="C292" s="3306" t="s">
        <v>136</v>
      </c>
      <c r="D292" s="2222">
        <v>9700</v>
      </c>
      <c r="E292" s="540" t="s">
        <v>311</v>
      </c>
      <c r="F292" s="540">
        <v>0</v>
      </c>
      <c r="H292" s="3273">
        <v>5282.9093766832157</v>
      </c>
      <c r="I292" s="3273">
        <v>51244220.953827195</v>
      </c>
    </row>
    <row r="293" spans="2:9" hidden="1" x14ac:dyDescent="0.3">
      <c r="B293" s="3276" t="s">
        <v>815</v>
      </c>
      <c r="C293" s="3306" t="s">
        <v>816</v>
      </c>
      <c r="D293" s="2222">
        <v>1</v>
      </c>
      <c r="E293" s="540" t="e">
        <v>#N/A</v>
      </c>
      <c r="F293" s="540">
        <v>0</v>
      </c>
      <c r="G293" s="2199">
        <v>0</v>
      </c>
      <c r="H293" s="3273">
        <v>13626072.919042034</v>
      </c>
      <c r="I293" s="3273">
        <v>13626072.919042034</v>
      </c>
    </row>
    <row r="294" spans="2:9" hidden="1" x14ac:dyDescent="0.3">
      <c r="H294" s="2067"/>
      <c r="I294" s="2067"/>
    </row>
    <row r="295" spans="2:9" hidden="1" x14ac:dyDescent="0.3">
      <c r="B295" s="3276" t="s">
        <v>817</v>
      </c>
      <c r="C295" s="3306" t="s">
        <v>136</v>
      </c>
      <c r="D295" s="2222">
        <v>10525</v>
      </c>
      <c r="E295" s="540" t="s">
        <v>311</v>
      </c>
      <c r="F295" s="540">
        <v>0</v>
      </c>
      <c r="H295" s="3273">
        <v>5282.9093766832157</v>
      </c>
      <c r="I295" s="3273">
        <v>55602621.189590842</v>
      </c>
    </row>
    <row r="296" spans="2:9" hidden="1" x14ac:dyDescent="0.3">
      <c r="B296" s="3276" t="s">
        <v>817</v>
      </c>
      <c r="C296" s="3306" t="s">
        <v>818</v>
      </c>
      <c r="D296" s="2222">
        <v>1</v>
      </c>
      <c r="E296" s="540" t="e">
        <v>#N/A</v>
      </c>
      <c r="F296" s="540">
        <v>0</v>
      </c>
      <c r="G296" s="2199">
        <v>0</v>
      </c>
      <c r="H296" s="3273">
        <v>6042329.5259006778</v>
      </c>
      <c r="I296" s="3273">
        <v>6042329.5259006778</v>
      </c>
    </row>
    <row r="297" spans="2:9" hidden="1" x14ac:dyDescent="0.3">
      <c r="F297" s="2067">
        <v>0</v>
      </c>
      <c r="H297" s="2067"/>
      <c r="I297" s="2067"/>
    </row>
    <row r="298" spans="2:9" hidden="1" x14ac:dyDescent="0.3">
      <c r="B298" s="3276" t="s">
        <v>819</v>
      </c>
      <c r="C298" s="3306" t="s">
        <v>136</v>
      </c>
      <c r="D298" s="2222">
        <v>21685</v>
      </c>
      <c r="E298" s="540" t="s">
        <v>311</v>
      </c>
      <c r="F298" s="540">
        <v>0</v>
      </c>
      <c r="H298" s="3273">
        <v>5282.9093766832157</v>
      </c>
      <c r="I298" s="3273">
        <v>114559889.83337553</v>
      </c>
    </row>
    <row r="299" spans="2:9" hidden="1" x14ac:dyDescent="0.3">
      <c r="B299" s="3276" t="s">
        <v>819</v>
      </c>
      <c r="C299" s="3306" t="s">
        <v>820</v>
      </c>
      <c r="D299" s="2222">
        <v>1</v>
      </c>
      <c r="E299" s="540" t="e">
        <v>#N/A</v>
      </c>
      <c r="F299" s="540">
        <v>0</v>
      </c>
      <c r="G299" s="2199">
        <v>0</v>
      </c>
      <c r="H299" s="3273">
        <v>12894807.929728078</v>
      </c>
      <c r="I299" s="3273">
        <v>12894807.929728078</v>
      </c>
    </row>
    <row r="300" spans="2:9" hidden="1" x14ac:dyDescent="0.3">
      <c r="F300" s="2067">
        <v>0</v>
      </c>
      <c r="H300" s="2067"/>
      <c r="I300" s="2067"/>
    </row>
    <row r="301" spans="2:9" hidden="1" x14ac:dyDescent="0.3">
      <c r="B301" s="3276" t="s">
        <v>821</v>
      </c>
      <c r="C301" s="3306" t="s">
        <v>136</v>
      </c>
      <c r="D301" s="2222">
        <v>29785</v>
      </c>
      <c r="E301" s="540" t="s">
        <v>311</v>
      </c>
      <c r="F301" s="540">
        <v>0</v>
      </c>
      <c r="H301" s="3273">
        <v>5282.9093766832157</v>
      </c>
      <c r="I301" s="3273">
        <v>157351455.78450957</v>
      </c>
    </row>
    <row r="302" spans="2:9" hidden="1" x14ac:dyDescent="0.3">
      <c r="B302" s="3276" t="s">
        <v>821</v>
      </c>
      <c r="C302" s="3306" t="s">
        <v>822</v>
      </c>
      <c r="D302" s="2222">
        <v>1</v>
      </c>
      <c r="E302" s="540" t="e">
        <v>#N/A</v>
      </c>
      <c r="F302" s="540">
        <v>0</v>
      </c>
      <c r="G302" s="2199">
        <v>0</v>
      </c>
      <c r="H302" s="3273">
        <v>14636793.28942248</v>
      </c>
      <c r="I302" s="3273">
        <v>14636793.28942248</v>
      </c>
    </row>
    <row r="303" spans="2:9" hidden="1" x14ac:dyDescent="0.3">
      <c r="F303" s="2067">
        <v>0</v>
      </c>
      <c r="H303" s="2067"/>
      <c r="I303" s="2067"/>
    </row>
    <row r="304" spans="2:9" hidden="1" x14ac:dyDescent="0.3">
      <c r="B304" s="3276" t="s">
        <v>823</v>
      </c>
      <c r="C304" s="3306" t="s">
        <v>136</v>
      </c>
      <c r="D304" s="2222">
        <v>34935</v>
      </c>
      <c r="E304" s="540" t="s">
        <v>311</v>
      </c>
      <c r="F304" s="540">
        <v>0</v>
      </c>
      <c r="H304" s="3273">
        <v>5282.9093766832157</v>
      </c>
      <c r="I304" s="3273">
        <v>184558439.07442814</v>
      </c>
    </row>
    <row r="305" spans="2:9" hidden="1" x14ac:dyDescent="0.3">
      <c r="B305" s="3276" t="s">
        <v>823</v>
      </c>
      <c r="C305" s="3306" t="s">
        <v>824</v>
      </c>
      <c r="D305" s="2222">
        <v>1</v>
      </c>
      <c r="E305" s="540" t="e">
        <v>#N/A</v>
      </c>
      <c r="F305" s="540">
        <v>0</v>
      </c>
      <c r="G305" s="2199">
        <v>0</v>
      </c>
      <c r="H305" s="3273">
        <v>27376804.305677488</v>
      </c>
      <c r="I305" s="3273">
        <v>27376804.305677488</v>
      </c>
    </row>
    <row r="306" spans="2:9" hidden="1" x14ac:dyDescent="0.3">
      <c r="F306" s="2067">
        <v>0</v>
      </c>
      <c r="H306" s="2067"/>
      <c r="I306" s="2067"/>
    </row>
    <row r="307" spans="2:9" hidden="1" x14ac:dyDescent="0.3">
      <c r="B307" s="3276" t="s">
        <v>825</v>
      </c>
      <c r="C307" s="3306" t="s">
        <v>136</v>
      </c>
      <c r="D307" s="2222">
        <v>11795</v>
      </c>
      <c r="E307" s="540" t="s">
        <v>311</v>
      </c>
      <c r="F307" s="540">
        <v>0</v>
      </c>
      <c r="H307" s="3273">
        <v>5282.9093766832157</v>
      </c>
      <c r="I307" s="3273">
        <v>62311916.097978532</v>
      </c>
    </row>
    <row r="308" spans="2:9" hidden="1" x14ac:dyDescent="0.3">
      <c r="B308" s="3276" t="s">
        <v>825</v>
      </c>
      <c r="C308" s="3306" t="s">
        <v>826</v>
      </c>
      <c r="D308" s="2222">
        <v>1</v>
      </c>
      <c r="E308" s="540" t="e">
        <v>#N/A</v>
      </c>
      <c r="F308" s="540">
        <v>0</v>
      </c>
      <c r="G308" s="2199">
        <v>0</v>
      </c>
      <c r="H308" s="3273">
        <v>6108325.1852148389</v>
      </c>
      <c r="I308" s="3273">
        <v>6108325.1852148389</v>
      </c>
    </row>
    <row r="309" spans="2:9" hidden="1" x14ac:dyDescent="0.3">
      <c r="F309" s="2067">
        <v>0</v>
      </c>
      <c r="H309" s="2067"/>
      <c r="I309" s="2067"/>
    </row>
    <row r="310" spans="2:9" hidden="1" x14ac:dyDescent="0.3">
      <c r="B310" s="3276" t="s">
        <v>827</v>
      </c>
      <c r="C310" s="3306" t="s">
        <v>136</v>
      </c>
      <c r="D310" s="2222">
        <v>24860</v>
      </c>
      <c r="E310" s="540" t="s">
        <v>311</v>
      </c>
      <c r="F310" s="540">
        <v>0</v>
      </c>
      <c r="H310" s="3273">
        <v>5282.9093766832157</v>
      </c>
      <c r="I310" s="3273">
        <v>131333127.10434474</v>
      </c>
    </row>
    <row r="311" spans="2:9" hidden="1" x14ac:dyDescent="0.3">
      <c r="B311" s="3276" t="s">
        <v>827</v>
      </c>
      <c r="C311" s="3306" t="s">
        <v>828</v>
      </c>
      <c r="D311" s="2222">
        <v>1</v>
      </c>
      <c r="E311" s="540" t="e">
        <v>#N/A</v>
      </c>
      <c r="F311" s="540">
        <v>0</v>
      </c>
      <c r="G311" s="2199">
        <v>0</v>
      </c>
      <c r="H311" s="3273">
        <v>12938805.035937518</v>
      </c>
      <c r="I311" s="3273">
        <v>12938805.035937518</v>
      </c>
    </row>
    <row r="312" spans="2:9" hidden="1" x14ac:dyDescent="0.3">
      <c r="H312" s="2067"/>
      <c r="I312" s="2067"/>
    </row>
    <row r="313" spans="2:9" hidden="1" x14ac:dyDescent="0.3">
      <c r="B313" s="3276" t="s">
        <v>829</v>
      </c>
      <c r="C313" s="3306" t="s">
        <v>136</v>
      </c>
      <c r="D313" s="2222">
        <v>34865</v>
      </c>
      <c r="E313" s="540" t="s">
        <v>311</v>
      </c>
      <c r="F313" s="540">
        <v>0</v>
      </c>
      <c r="H313" s="3273">
        <v>5282.9093766832157</v>
      </c>
      <c r="I313" s="3273">
        <v>184188635.4180603</v>
      </c>
    </row>
    <row r="314" spans="2:9" hidden="1" x14ac:dyDescent="0.3">
      <c r="B314" s="3276" t="s">
        <v>829</v>
      </c>
      <c r="C314" s="3306" t="s">
        <v>830</v>
      </c>
      <c r="D314" s="2222">
        <v>1</v>
      </c>
      <c r="E314" s="540" t="e">
        <v>#N/A</v>
      </c>
      <c r="F314" s="540">
        <v>0</v>
      </c>
      <c r="G314" s="2199">
        <v>0</v>
      </c>
      <c r="H314" s="3273">
        <v>14713788.225289002</v>
      </c>
      <c r="I314" s="3273">
        <v>14713788.225289002</v>
      </c>
    </row>
    <row r="315" spans="2:9" hidden="1" x14ac:dyDescent="0.3">
      <c r="H315" s="2067"/>
      <c r="I315" s="2067"/>
    </row>
    <row r="316" spans="2:9" hidden="1" x14ac:dyDescent="0.3">
      <c r="B316" s="3276" t="s">
        <v>831</v>
      </c>
      <c r="C316" s="3306" t="s">
        <v>136</v>
      </c>
      <c r="D316" s="2222">
        <v>42555</v>
      </c>
      <c r="E316" s="540" t="s">
        <v>311</v>
      </c>
      <c r="F316" s="540">
        <v>0</v>
      </c>
      <c r="H316" s="3273">
        <v>5282.9093766832157</v>
      </c>
      <c r="I316" s="3273">
        <v>224814208.52475426</v>
      </c>
    </row>
    <row r="317" spans="2:9" hidden="1" x14ac:dyDescent="0.3">
      <c r="B317" s="3276" t="s">
        <v>831</v>
      </c>
      <c r="C317" s="3306" t="s">
        <v>832</v>
      </c>
      <c r="D317" s="2222">
        <v>1</v>
      </c>
      <c r="E317" s="540" t="e">
        <v>#N/A</v>
      </c>
      <c r="F317" s="540">
        <v>0</v>
      </c>
      <c r="G317" s="2199">
        <v>0</v>
      </c>
      <c r="H317" s="3273">
        <v>27321807.922915686</v>
      </c>
      <c r="I317" s="3273">
        <v>27321807.922915686</v>
      </c>
    </row>
    <row r="318" spans="2:9" hidden="1" x14ac:dyDescent="0.3">
      <c r="H318" s="2067"/>
      <c r="I318" s="2067"/>
    </row>
    <row r="319" spans="2:9" hidden="1" x14ac:dyDescent="0.3">
      <c r="B319" s="3276" t="s">
        <v>833</v>
      </c>
      <c r="C319" s="3306" t="s">
        <v>136</v>
      </c>
      <c r="D319" s="2222">
        <v>10525</v>
      </c>
      <c r="E319" s="540" t="s">
        <v>311</v>
      </c>
      <c r="F319" s="540">
        <v>0</v>
      </c>
      <c r="H319" s="3273">
        <v>5282.9093766832157</v>
      </c>
      <c r="I319" s="3273">
        <v>55602621.189590842</v>
      </c>
    </row>
    <row r="320" spans="2:9" hidden="1" x14ac:dyDescent="0.3">
      <c r="B320" s="3276" t="s">
        <v>833</v>
      </c>
      <c r="C320" s="3306" t="s">
        <v>834</v>
      </c>
      <c r="D320" s="2222">
        <v>1</v>
      </c>
      <c r="E320" s="540" t="e">
        <v>#N/A</v>
      </c>
      <c r="F320" s="540">
        <v>0</v>
      </c>
      <c r="G320" s="2199">
        <v>0</v>
      </c>
      <c r="H320" s="3273">
        <v>6137656.5893544666</v>
      </c>
      <c r="I320" s="3273">
        <v>6137656.5893544666</v>
      </c>
    </row>
    <row r="321" spans="2:9" hidden="1" x14ac:dyDescent="0.3">
      <c r="H321" s="2067"/>
      <c r="I321" s="2067"/>
    </row>
    <row r="322" spans="2:9" hidden="1" x14ac:dyDescent="0.3">
      <c r="B322" s="3276" t="s">
        <v>835</v>
      </c>
      <c r="C322" s="3306" t="s">
        <v>136</v>
      </c>
      <c r="D322" s="2222">
        <v>21685</v>
      </c>
      <c r="E322" s="540" t="s">
        <v>311</v>
      </c>
      <c r="F322" s="540">
        <v>0</v>
      </c>
      <c r="H322" s="3273">
        <v>5282.9093766832157</v>
      </c>
      <c r="I322" s="3273">
        <v>114559889.83337553</v>
      </c>
    </row>
    <row r="323" spans="2:9" hidden="1" x14ac:dyDescent="0.3">
      <c r="B323" s="3276" t="s">
        <v>835</v>
      </c>
      <c r="C323" s="3306" t="s">
        <v>836</v>
      </c>
      <c r="D323" s="2222">
        <v>1</v>
      </c>
      <c r="E323" s="540" t="e">
        <v>#N/A</v>
      </c>
      <c r="F323" s="540">
        <v>0</v>
      </c>
      <c r="G323" s="2199">
        <v>0</v>
      </c>
      <c r="H323" s="3273">
        <v>12990134.993181866</v>
      </c>
      <c r="I323" s="3273">
        <v>12990134.993181866</v>
      </c>
    </row>
    <row r="324" spans="2:9" hidden="1" x14ac:dyDescent="0.3">
      <c r="H324" s="2067"/>
      <c r="I324" s="2067"/>
    </row>
    <row r="325" spans="2:9" hidden="1" x14ac:dyDescent="0.3">
      <c r="B325" s="3276" t="s">
        <v>837</v>
      </c>
      <c r="C325" s="3306" t="s">
        <v>136</v>
      </c>
      <c r="D325" s="2222">
        <v>29785</v>
      </c>
      <c r="E325" s="540" t="s">
        <v>311</v>
      </c>
      <c r="F325" s="540">
        <v>0</v>
      </c>
      <c r="H325" s="3273">
        <v>5282.9093766832157</v>
      </c>
      <c r="I325" s="3273">
        <v>157351455.78450957</v>
      </c>
    </row>
    <row r="326" spans="2:9" hidden="1" x14ac:dyDescent="0.3">
      <c r="B326" s="3276" t="s">
        <v>837</v>
      </c>
      <c r="C326" s="3306" t="s">
        <v>838</v>
      </c>
      <c r="D326" s="2222">
        <v>1</v>
      </c>
      <c r="E326" s="540" t="e">
        <v>#N/A</v>
      </c>
      <c r="F326" s="540">
        <v>0</v>
      </c>
      <c r="G326" s="2199">
        <v>0</v>
      </c>
      <c r="H326" s="3273">
        <v>14592796.18321304</v>
      </c>
      <c r="I326" s="3273">
        <v>14592796.18321304</v>
      </c>
    </row>
    <row r="327" spans="2:9" hidden="1" x14ac:dyDescent="0.3">
      <c r="H327" s="2067"/>
      <c r="I327" s="2067"/>
    </row>
    <row r="328" spans="2:9" hidden="1" x14ac:dyDescent="0.3">
      <c r="B328" s="3276" t="s">
        <v>839</v>
      </c>
      <c r="C328" s="3306" t="s">
        <v>136</v>
      </c>
      <c r="D328" s="2222">
        <v>36205</v>
      </c>
      <c r="E328" s="540" t="s">
        <v>311</v>
      </c>
      <c r="F328" s="540">
        <v>0</v>
      </c>
      <c r="H328" s="3273">
        <v>5282.9093766832157</v>
      </c>
      <c r="I328" s="3273">
        <v>191267733.98281583</v>
      </c>
    </row>
    <row r="329" spans="2:9" hidden="1" x14ac:dyDescent="0.3">
      <c r="B329" s="3276" t="s">
        <v>839</v>
      </c>
      <c r="C329" s="3306" t="s">
        <v>840</v>
      </c>
      <c r="D329" s="2222">
        <v>1</v>
      </c>
      <c r="E329" s="540" t="e">
        <v>#N/A</v>
      </c>
      <c r="F329" s="540">
        <v>0</v>
      </c>
      <c r="G329" s="2199">
        <v>0</v>
      </c>
      <c r="H329" s="3273">
        <v>27255812.263601527</v>
      </c>
      <c r="I329" s="3273">
        <v>27255812.263601527</v>
      </c>
    </row>
    <row r="330" spans="2:9" hidden="1" x14ac:dyDescent="0.3">
      <c r="H330" s="2067"/>
      <c r="I330" s="2067"/>
    </row>
    <row r="331" spans="2:9" hidden="1" x14ac:dyDescent="0.3">
      <c r="B331" s="3276" t="s">
        <v>841</v>
      </c>
      <c r="C331" s="3306" t="s">
        <v>136</v>
      </c>
      <c r="D331" s="2222">
        <v>13735</v>
      </c>
      <c r="E331" s="540" t="s">
        <v>311</v>
      </c>
      <c r="F331" s="540">
        <v>0</v>
      </c>
      <c r="H331" s="3273">
        <v>5282.9093766832157</v>
      </c>
      <c r="I331" s="3273">
        <v>72560760.288743973</v>
      </c>
    </row>
    <row r="332" spans="2:9" hidden="1" x14ac:dyDescent="0.3">
      <c r="B332" s="3276" t="s">
        <v>841</v>
      </c>
      <c r="C332" s="3306" t="s">
        <v>842</v>
      </c>
      <c r="D332" s="2222">
        <v>1</v>
      </c>
      <c r="E332" s="540" t="e">
        <v>#N/A</v>
      </c>
      <c r="F332" s="540">
        <v>0</v>
      </c>
      <c r="G332" s="2199">
        <v>0</v>
      </c>
      <c r="H332" s="3273">
        <v>12817812.993861556</v>
      </c>
      <c r="I332" s="3273">
        <v>12817812.993861556</v>
      </c>
    </row>
    <row r="333" spans="2:9" hidden="1" x14ac:dyDescent="0.3">
      <c r="H333" s="2067"/>
      <c r="I333" s="2067"/>
    </row>
    <row r="334" spans="2:9" hidden="1" x14ac:dyDescent="0.3">
      <c r="B334" s="3276" t="s">
        <v>843</v>
      </c>
      <c r="C334" s="3306" t="s">
        <v>136</v>
      </c>
      <c r="D334" s="2222">
        <v>16310</v>
      </c>
      <c r="E334" s="540" t="s">
        <v>311</v>
      </c>
      <c r="F334" s="540">
        <v>0</v>
      </c>
      <c r="H334" s="3273">
        <v>5282.9093766832157</v>
      </c>
      <c r="I334" s="3273">
        <v>86164251.933703244</v>
      </c>
    </row>
    <row r="335" spans="2:9" hidden="1" x14ac:dyDescent="0.3">
      <c r="B335" s="3276" t="s">
        <v>843</v>
      </c>
      <c r="C335" s="3306" t="s">
        <v>844</v>
      </c>
      <c r="D335" s="2222">
        <v>1</v>
      </c>
      <c r="E335" s="540" t="e">
        <v>#N/A</v>
      </c>
      <c r="F335" s="540">
        <v>0</v>
      </c>
      <c r="G335" s="2199">
        <v>0</v>
      </c>
      <c r="H335" s="3273">
        <v>14468137.715619624</v>
      </c>
      <c r="I335" s="3273">
        <v>14468137.715619624</v>
      </c>
    </row>
    <row r="336" spans="2:9" hidden="1" x14ac:dyDescent="0.3">
      <c r="H336" s="2067"/>
      <c r="I336" s="2067"/>
    </row>
    <row r="337" spans="2:9" hidden="1" x14ac:dyDescent="0.3">
      <c r="B337" s="3276" t="s">
        <v>845</v>
      </c>
      <c r="C337" s="3306" t="s">
        <v>136</v>
      </c>
      <c r="D337" s="2222">
        <v>21050</v>
      </c>
      <c r="E337" s="540" t="s">
        <v>311</v>
      </c>
      <c r="F337" s="540">
        <v>0</v>
      </c>
      <c r="H337" s="3273">
        <v>5282.9093766832157</v>
      </c>
      <c r="I337" s="3273">
        <v>111205242.37918168</v>
      </c>
    </row>
    <row r="338" spans="2:9" hidden="1" x14ac:dyDescent="0.3">
      <c r="B338" s="3276" t="s">
        <v>845</v>
      </c>
      <c r="C338" s="3306" t="s">
        <v>846</v>
      </c>
      <c r="D338" s="2222">
        <v>1</v>
      </c>
      <c r="E338" s="540" t="e">
        <v>#N/A</v>
      </c>
      <c r="F338" s="540">
        <v>0</v>
      </c>
      <c r="G338" s="2199">
        <v>0</v>
      </c>
      <c r="H338" s="3273">
        <v>27131153.79600811</v>
      </c>
      <c r="I338" s="3273">
        <v>27131153.79600811</v>
      </c>
    </row>
    <row r="339" spans="2:9" hidden="1" x14ac:dyDescent="0.3">
      <c r="H339" s="2067"/>
      <c r="I339" s="2067"/>
    </row>
    <row r="340" spans="2:9" hidden="1" x14ac:dyDescent="0.3">
      <c r="B340" s="3276" t="s">
        <v>847</v>
      </c>
      <c r="C340" s="3306" t="s">
        <v>136</v>
      </c>
      <c r="D340" s="2222">
        <v>7650</v>
      </c>
      <c r="E340" s="540" t="s">
        <v>311</v>
      </c>
      <c r="F340" s="540">
        <v>0</v>
      </c>
      <c r="H340" s="3273">
        <v>5282.9093766832157</v>
      </c>
      <c r="I340" s="3273">
        <v>40414256.7316266</v>
      </c>
    </row>
    <row r="341" spans="2:9" hidden="1" x14ac:dyDescent="0.3">
      <c r="B341" s="3276" t="s">
        <v>847</v>
      </c>
      <c r="C341" s="3306" t="s">
        <v>848</v>
      </c>
      <c r="D341" s="2222">
        <v>1</v>
      </c>
      <c r="E341" s="540" t="e">
        <v>#N/A</v>
      </c>
      <c r="F341" s="540">
        <v>0</v>
      </c>
      <c r="G341" s="2199">
        <v>0</v>
      </c>
      <c r="H341" s="3273">
        <v>12770149.462134661</v>
      </c>
      <c r="I341" s="3273">
        <v>12770149.462134661</v>
      </c>
    </row>
    <row r="342" spans="2:9" hidden="1" x14ac:dyDescent="0.3">
      <c r="H342" s="2067"/>
      <c r="I342" s="2067"/>
    </row>
    <row r="343" spans="2:9" hidden="1" x14ac:dyDescent="0.3">
      <c r="B343" s="3276" t="s">
        <v>849</v>
      </c>
      <c r="C343" s="3306" t="s">
        <v>136</v>
      </c>
      <c r="D343" s="2222">
        <v>9180</v>
      </c>
      <c r="E343" s="540" t="s">
        <v>311</v>
      </c>
      <c r="F343" s="540">
        <v>0</v>
      </c>
      <c r="H343" s="3273">
        <v>5282.9093766832157</v>
      </c>
      <c r="I343" s="3273">
        <v>48497108.077951923</v>
      </c>
    </row>
    <row r="344" spans="2:9" hidden="1" x14ac:dyDescent="0.3">
      <c r="B344" s="3276" t="s">
        <v>849</v>
      </c>
      <c r="C344" s="3306" t="s">
        <v>850</v>
      </c>
      <c r="D344" s="2222">
        <v>1</v>
      </c>
      <c r="E344" s="540" t="e">
        <v>#N/A</v>
      </c>
      <c r="F344" s="540">
        <v>0</v>
      </c>
      <c r="G344" s="2199">
        <v>0</v>
      </c>
      <c r="H344" s="3273">
        <v>14468137.715619624</v>
      </c>
      <c r="I344" s="3273">
        <v>14468137.715619624</v>
      </c>
    </row>
    <row r="345" spans="2:9" hidden="1" x14ac:dyDescent="0.3">
      <c r="H345" s="2067"/>
      <c r="I345" s="2067"/>
    </row>
    <row r="346" spans="2:9" hidden="1" x14ac:dyDescent="0.3">
      <c r="B346" s="3276" t="s">
        <v>851</v>
      </c>
      <c r="C346" s="3306" t="s">
        <v>852</v>
      </c>
      <c r="D346" s="2222">
        <v>1</v>
      </c>
      <c r="E346" s="540" t="e">
        <v>#N/A</v>
      </c>
      <c r="F346" s="540">
        <v>0</v>
      </c>
      <c r="H346" s="3273">
        <v>147860041.52757299</v>
      </c>
      <c r="I346" s="3273">
        <v>147860041.52757299</v>
      </c>
    </row>
    <row r="347" spans="2:9" hidden="1" x14ac:dyDescent="0.3">
      <c r="B347" s="3276" t="s">
        <v>851</v>
      </c>
      <c r="C347" s="3306" t="s">
        <v>853</v>
      </c>
      <c r="D347" s="2222">
        <v>1260</v>
      </c>
      <c r="E347" s="540" t="e">
        <v>#N/A</v>
      </c>
      <c r="F347" s="540">
        <v>0</v>
      </c>
      <c r="G347" s="2199">
        <v>0</v>
      </c>
      <c r="H347" s="3273">
        <v>260000</v>
      </c>
      <c r="I347" s="3273">
        <v>327600000</v>
      </c>
    </row>
    <row r="348" spans="2:9" hidden="1" x14ac:dyDescent="0.3">
      <c r="H348" s="2067"/>
      <c r="I348" s="2067"/>
    </row>
    <row r="349" spans="2:9" hidden="1" x14ac:dyDescent="0.3">
      <c r="B349" s="3276" t="s">
        <v>854</v>
      </c>
      <c r="C349" s="3306" t="s">
        <v>852</v>
      </c>
      <c r="D349" s="2222">
        <v>1</v>
      </c>
      <c r="E349" s="540" t="e">
        <v>#N/A</v>
      </c>
      <c r="F349" s="540">
        <v>0</v>
      </c>
      <c r="H349" s="3273">
        <v>203399886.19981262</v>
      </c>
      <c r="I349" s="3273">
        <v>203399886.19981262</v>
      </c>
    </row>
    <row r="350" spans="2:9" hidden="1" x14ac:dyDescent="0.3">
      <c r="B350" s="3276" t="s">
        <v>854</v>
      </c>
      <c r="C350" s="3306" t="s">
        <v>853</v>
      </c>
      <c r="D350" s="2222">
        <v>3110</v>
      </c>
      <c r="E350" s="540" t="e">
        <v>#N/A</v>
      </c>
      <c r="F350" s="540">
        <v>0</v>
      </c>
      <c r="G350" s="2199">
        <v>0</v>
      </c>
      <c r="H350" s="3273">
        <v>260000</v>
      </c>
      <c r="I350" s="3273">
        <v>808600000</v>
      </c>
    </row>
    <row r="351" spans="2:9" hidden="1" x14ac:dyDescent="0.3">
      <c r="H351" s="2067"/>
      <c r="I351" s="2067"/>
    </row>
    <row r="352" spans="2:9" hidden="1" x14ac:dyDescent="0.3">
      <c r="B352" s="3276" t="s">
        <v>855</v>
      </c>
      <c r="C352" s="3306" t="s">
        <v>852</v>
      </c>
      <c r="D352" s="2222">
        <v>1</v>
      </c>
      <c r="E352" s="540" t="e">
        <v>#N/A</v>
      </c>
      <c r="F352" s="540">
        <v>0</v>
      </c>
      <c r="H352" s="3273">
        <v>264599214.95025155</v>
      </c>
      <c r="I352" s="3273">
        <v>264599214.95025155</v>
      </c>
    </row>
    <row r="353" spans="2:9" hidden="1" x14ac:dyDescent="0.3">
      <c r="B353" s="3276" t="s">
        <v>855</v>
      </c>
      <c r="C353" s="3306" t="s">
        <v>853</v>
      </c>
      <c r="D353" s="2222">
        <v>4820</v>
      </c>
      <c r="E353" s="540" t="e">
        <v>#N/A</v>
      </c>
      <c r="F353" s="540">
        <v>0</v>
      </c>
      <c r="G353" s="2199">
        <v>0</v>
      </c>
      <c r="H353" s="3273">
        <v>260000</v>
      </c>
      <c r="I353" s="3273">
        <v>1253200000</v>
      </c>
    </row>
    <row r="354" spans="2:9" hidden="1" x14ac:dyDescent="0.3">
      <c r="H354" s="2067"/>
      <c r="I354" s="2067"/>
    </row>
    <row r="355" spans="2:9" hidden="1" x14ac:dyDescent="0.3">
      <c r="B355" s="3276" t="s">
        <v>856</v>
      </c>
      <c r="C355" s="3306" t="s">
        <v>852</v>
      </c>
      <c r="D355" s="2222">
        <v>1</v>
      </c>
      <c r="E355" s="540" t="e">
        <v>#N/A</v>
      </c>
      <c r="F355" s="540">
        <v>0</v>
      </c>
      <c r="H355" s="3273">
        <v>336644271.25689584</v>
      </c>
      <c r="I355" s="3273">
        <v>336644271.25689584</v>
      </c>
    </row>
    <row r="356" spans="2:9" hidden="1" x14ac:dyDescent="0.3">
      <c r="B356" s="3276" t="s">
        <v>856</v>
      </c>
      <c r="C356" s="3306" t="s">
        <v>853</v>
      </c>
      <c r="D356" s="2222">
        <v>5960</v>
      </c>
      <c r="E356" s="540" t="e">
        <v>#N/A</v>
      </c>
      <c r="F356" s="540">
        <v>0</v>
      </c>
      <c r="G356" s="2199">
        <v>0</v>
      </c>
      <c r="H356" s="3273">
        <v>260000</v>
      </c>
      <c r="I356" s="3273">
        <v>1549600000</v>
      </c>
    </row>
    <row r="357" spans="2:9" hidden="1" x14ac:dyDescent="0.3">
      <c r="H357" s="2067"/>
      <c r="I357" s="2067"/>
    </row>
    <row r="358" spans="2:9" hidden="1" x14ac:dyDescent="0.3">
      <c r="B358" s="3276" t="s">
        <v>857</v>
      </c>
      <c r="C358" s="3306" t="s">
        <v>1288</v>
      </c>
      <c r="D358" s="2222">
        <v>1</v>
      </c>
      <c r="E358" s="540" t="e">
        <v>#N/A</v>
      </c>
      <c r="F358" s="540">
        <v>0</v>
      </c>
      <c r="H358" s="3273">
        <v>3653920.997922007</v>
      </c>
      <c r="I358" s="3273">
        <v>3653920.997922007</v>
      </c>
    </row>
    <row r="359" spans="2:9" hidden="1" x14ac:dyDescent="0.3">
      <c r="B359" s="3276" t="s">
        <v>857</v>
      </c>
      <c r="C359" s="3306" t="s">
        <v>1289</v>
      </c>
      <c r="D359" s="2222">
        <v>1</v>
      </c>
      <c r="E359" s="540" t="e">
        <v>#N/A</v>
      </c>
      <c r="F359" s="540">
        <v>0</v>
      </c>
      <c r="H359" s="3273">
        <v>13387994.294770919</v>
      </c>
      <c r="I359" s="3273">
        <v>13387994.294770919</v>
      </c>
    </row>
    <row r="360" spans="2:9" hidden="1" x14ac:dyDescent="0.3">
      <c r="B360" s="3276" t="s">
        <v>857</v>
      </c>
      <c r="C360" s="3306" t="s">
        <v>202</v>
      </c>
      <c r="D360" s="2222">
        <v>1</v>
      </c>
      <c r="E360" s="540" t="e">
        <v>#N/A</v>
      </c>
      <c r="F360" s="540">
        <v>0</v>
      </c>
      <c r="H360" s="3273">
        <v>1030624.1195565629</v>
      </c>
      <c r="I360" s="3273">
        <v>1030624.1195565629</v>
      </c>
    </row>
    <row r="361" spans="2:9" hidden="1" x14ac:dyDescent="0.3">
      <c r="B361" s="3276" t="s">
        <v>857</v>
      </c>
      <c r="C361" s="3306" t="s">
        <v>193</v>
      </c>
      <c r="D361" s="2222">
        <v>1</v>
      </c>
      <c r="E361" s="540" t="e">
        <v>#N/A</v>
      </c>
      <c r="F361" s="540">
        <v>0</v>
      </c>
      <c r="H361" s="3273">
        <v>303809.58112662501</v>
      </c>
      <c r="I361" s="3273">
        <v>303809.58112662501</v>
      </c>
    </row>
    <row r="362" spans="2:9" hidden="1" x14ac:dyDescent="0.3">
      <c r="B362" s="3276" t="s">
        <v>857</v>
      </c>
      <c r="C362" s="3306" t="s">
        <v>342</v>
      </c>
      <c r="D362" s="2222">
        <v>1</v>
      </c>
      <c r="E362" s="540" t="e">
        <v>#N/A</v>
      </c>
      <c r="F362" s="540">
        <v>0</v>
      </c>
      <c r="H362" s="3273">
        <v>7734960.4645600682</v>
      </c>
      <c r="I362" s="3273">
        <v>7734960.4645600682</v>
      </c>
    </row>
    <row r="363" spans="2:9" hidden="1" x14ac:dyDescent="0.3">
      <c r="B363" s="3276" t="s">
        <v>857</v>
      </c>
      <c r="C363" s="3306" t="s">
        <v>859</v>
      </c>
      <c r="D363" s="2222">
        <v>1</v>
      </c>
      <c r="E363" s="540" t="e">
        <v>#N/A</v>
      </c>
      <c r="F363" s="540">
        <v>0</v>
      </c>
      <c r="G363" s="2199">
        <v>0</v>
      </c>
      <c r="H363" s="3273">
        <v>36157958.387681708</v>
      </c>
      <c r="I363" s="3273">
        <v>36157958.387681708</v>
      </c>
    </row>
    <row r="364" spans="2:9" hidden="1" x14ac:dyDescent="0.3">
      <c r="H364" s="2067"/>
      <c r="I364" s="2067"/>
    </row>
    <row r="365" spans="2:9" hidden="1" x14ac:dyDescent="0.3">
      <c r="B365" s="3276" t="s">
        <v>860</v>
      </c>
      <c r="C365" s="3306" t="s">
        <v>317</v>
      </c>
      <c r="D365" s="2222">
        <v>1</v>
      </c>
      <c r="E365" s="540" t="e">
        <v>#N/A</v>
      </c>
      <c r="F365" s="540">
        <v>0</v>
      </c>
      <c r="G365" s="2199">
        <v>0</v>
      </c>
      <c r="H365" s="3273">
        <v>2125698084.4111731</v>
      </c>
      <c r="I365" s="3273">
        <v>2125698084.4111731</v>
      </c>
    </row>
    <row r="366" spans="2:9" hidden="1" x14ac:dyDescent="0.3">
      <c r="H366" s="2067"/>
      <c r="I366" s="2067"/>
    </row>
    <row r="367" spans="2:9" hidden="1" x14ac:dyDescent="0.3">
      <c r="B367" s="3276" t="s">
        <v>861</v>
      </c>
      <c r="C367" s="3306" t="s">
        <v>1169</v>
      </c>
      <c r="D367" s="2222">
        <v>1</v>
      </c>
      <c r="E367" s="540" t="s">
        <v>312</v>
      </c>
      <c r="F367" s="540">
        <v>0</v>
      </c>
      <c r="H367" s="3273">
        <v>29068868.15888869</v>
      </c>
      <c r="I367" s="3273">
        <v>29068868.15888869</v>
      </c>
    </row>
    <row r="368" spans="2:9" hidden="1" x14ac:dyDescent="0.3">
      <c r="B368" s="3276" t="s">
        <v>861</v>
      </c>
      <c r="C368" s="3306" t="s">
        <v>863</v>
      </c>
      <c r="D368" s="2222">
        <v>752</v>
      </c>
      <c r="E368" s="540" t="s">
        <v>311</v>
      </c>
      <c r="F368" s="540">
        <v>0</v>
      </c>
      <c r="H368" s="3273">
        <v>5282.9093766832157</v>
      </c>
      <c r="I368" s="3273">
        <v>3972747.8512657783</v>
      </c>
    </row>
    <row r="369" spans="2:78" hidden="1" x14ac:dyDescent="0.3">
      <c r="B369" s="3276" t="s">
        <v>861</v>
      </c>
      <c r="C369" s="3306" t="s">
        <v>864</v>
      </c>
      <c r="D369" s="2222">
        <v>1</v>
      </c>
      <c r="E369" s="540" t="e">
        <v>#N/A</v>
      </c>
      <c r="F369" s="540">
        <v>0</v>
      </c>
      <c r="G369" s="2199">
        <v>0</v>
      </c>
      <c r="H369" s="3273">
        <v>9818194.2062872946</v>
      </c>
      <c r="I369" s="3273">
        <v>9818194.2062872946</v>
      </c>
    </row>
    <row r="370" spans="2:78" hidden="1" x14ac:dyDescent="0.3">
      <c r="H370" s="2067"/>
      <c r="I370" s="2067"/>
    </row>
    <row r="371" spans="2:78" hidden="1" x14ac:dyDescent="0.3">
      <c r="B371" s="3276" t="s">
        <v>865</v>
      </c>
      <c r="C371" s="3096" t="s">
        <v>866</v>
      </c>
      <c r="D371" s="2222">
        <v>1</v>
      </c>
      <c r="E371" s="540" t="e">
        <v>#N/A</v>
      </c>
      <c r="F371" s="540">
        <v>0</v>
      </c>
      <c r="G371" s="2199">
        <v>0</v>
      </c>
      <c r="H371" s="3273">
        <v>2000000</v>
      </c>
      <c r="I371" s="3273">
        <v>2000000</v>
      </c>
    </row>
    <row r="372" spans="2:78" hidden="1" x14ac:dyDescent="0.3"/>
    <row r="373" spans="2:78" hidden="1" x14ac:dyDescent="0.3"/>
    <row r="376" spans="2:78" x14ac:dyDescent="0.3">
      <c r="BZ376" s="3364"/>
    </row>
  </sheetData>
  <mergeCells count="297">
    <mergeCell ref="C74:C75"/>
    <mergeCell ref="D74:D75"/>
    <mergeCell ref="DO73:DP73"/>
    <mergeCell ref="DQ73:DR73"/>
    <mergeCell ref="DO74:DP74"/>
    <mergeCell ref="DQ74:DR74"/>
    <mergeCell ref="DO75:DP75"/>
    <mergeCell ref="DQ75:DR75"/>
    <mergeCell ref="DO93:DP93"/>
    <mergeCell ref="DQ93:DR93"/>
    <mergeCell ref="CC74:CD74"/>
    <mergeCell ref="CE74:CF74"/>
    <mergeCell ref="DK73:DL73"/>
    <mergeCell ref="DM73:DN73"/>
    <mergeCell ref="BC73:BD73"/>
    <mergeCell ref="BE73:BF73"/>
    <mergeCell ref="BG73:BH73"/>
    <mergeCell ref="BI73:BJ73"/>
    <mergeCell ref="BK73:BL73"/>
    <mergeCell ref="BM73:BN73"/>
    <mergeCell ref="BO73:BP73"/>
    <mergeCell ref="BQ73:BR73"/>
    <mergeCell ref="BS73:BT73"/>
    <mergeCell ref="CW73:CX73"/>
    <mergeCell ref="DO102:DP102"/>
    <mergeCell ref="DQ102:DR102"/>
    <mergeCell ref="DE73:DF73"/>
    <mergeCell ref="DG73:DH73"/>
    <mergeCell ref="DI73:DJ73"/>
    <mergeCell ref="AW73:AX73"/>
    <mergeCell ref="AY73:AZ73"/>
    <mergeCell ref="BA73:BB73"/>
    <mergeCell ref="BI75:BJ75"/>
    <mergeCell ref="BK75:BL75"/>
    <mergeCell ref="BM75:BN75"/>
    <mergeCell ref="BI74:BJ74"/>
    <mergeCell ref="BK74:BL74"/>
    <mergeCell ref="BM74:BN74"/>
    <mergeCell ref="BO75:BP75"/>
    <mergeCell ref="CE75:CF75"/>
    <mergeCell ref="CG75:CH75"/>
    <mergeCell ref="BW75:BX75"/>
    <mergeCell ref="BW74:BX74"/>
    <mergeCell ref="BY75:BZ75"/>
    <mergeCell ref="CA75:CB75"/>
    <mergeCell ref="CC75:CD75"/>
    <mergeCell ref="BY74:BZ74"/>
    <mergeCell ref="CA74:CB74"/>
    <mergeCell ref="CY73:CZ73"/>
    <mergeCell ref="DA73:DB73"/>
    <mergeCell ref="DC73:DD73"/>
    <mergeCell ref="BU73:BV73"/>
    <mergeCell ref="BW73:BX73"/>
    <mergeCell ref="BY73:BZ73"/>
    <mergeCell ref="CA73:CB73"/>
    <mergeCell ref="CC73:CD73"/>
    <mergeCell ref="CE73:CF73"/>
    <mergeCell ref="CG73:CH73"/>
    <mergeCell ref="CI73:CJ73"/>
    <mergeCell ref="CK73:CL73"/>
    <mergeCell ref="AQ93:AR93"/>
    <mergeCell ref="AS93:AT93"/>
    <mergeCell ref="AU93:AV93"/>
    <mergeCell ref="AW93:AX93"/>
    <mergeCell ref="CM73:CN73"/>
    <mergeCell ref="CO73:CP73"/>
    <mergeCell ref="CQ73:CR73"/>
    <mergeCell ref="CS73:CT73"/>
    <mergeCell ref="CU73:CV73"/>
    <mergeCell ref="AU75:AV75"/>
    <mergeCell ref="AW75:AX75"/>
    <mergeCell ref="CI75:CJ75"/>
    <mergeCell ref="BO74:BP74"/>
    <mergeCell ref="BQ75:BR75"/>
    <mergeCell ref="AY75:AZ75"/>
    <mergeCell ref="AY74:AZ74"/>
    <mergeCell ref="BA75:BB75"/>
    <mergeCell ref="BA74:BB74"/>
    <mergeCell ref="BC75:BD75"/>
    <mergeCell ref="BE75:BF75"/>
    <mergeCell ref="BC74:BD74"/>
    <mergeCell ref="BE74:BF74"/>
    <mergeCell ref="BG75:BH75"/>
    <mergeCell ref="BG74:BH74"/>
    <mergeCell ref="E73:F73"/>
    <mergeCell ref="G73:H73"/>
    <mergeCell ref="I73:J73"/>
    <mergeCell ref="K73:L73"/>
    <mergeCell ref="M73:N73"/>
    <mergeCell ref="O73:P73"/>
    <mergeCell ref="Q73:R73"/>
    <mergeCell ref="S73:T73"/>
    <mergeCell ref="U73:V73"/>
    <mergeCell ref="W73:X73"/>
    <mergeCell ref="Y73:Z73"/>
    <mergeCell ref="AA73:AB73"/>
    <mergeCell ref="AC73:AD73"/>
    <mergeCell ref="AE73:AF73"/>
    <mergeCell ref="AG73:AH73"/>
    <mergeCell ref="AI73:AJ73"/>
    <mergeCell ref="AG75:AH75"/>
    <mergeCell ref="AI75:AJ75"/>
    <mergeCell ref="AG74:AH74"/>
    <mergeCell ref="AI74:AJ74"/>
    <mergeCell ref="W74:X74"/>
    <mergeCell ref="Y75:Z75"/>
    <mergeCell ref="AA75:AB75"/>
    <mergeCell ref="Y74:Z74"/>
    <mergeCell ref="AA74:AB74"/>
    <mergeCell ref="AC75:AD75"/>
    <mergeCell ref="AE75:AF75"/>
    <mergeCell ref="AC74:AD74"/>
    <mergeCell ref="AE74:AF74"/>
    <mergeCell ref="AK73:AL73"/>
    <mergeCell ref="AM73:AN73"/>
    <mergeCell ref="AO73:AP73"/>
    <mergeCell ref="AQ73:AR73"/>
    <mergeCell ref="AS73:AT73"/>
    <mergeCell ref="AU73:AV73"/>
    <mergeCell ref="BS75:BT75"/>
    <mergeCell ref="BU75:BV75"/>
    <mergeCell ref="BQ74:BR74"/>
    <mergeCell ref="BS74:BT74"/>
    <mergeCell ref="BU74:BV74"/>
    <mergeCell ref="AQ74:AR74"/>
    <mergeCell ref="AS74:AT74"/>
    <mergeCell ref="AU74:AV74"/>
    <mergeCell ref="AW74:AX74"/>
    <mergeCell ref="AQ75:AR75"/>
    <mergeCell ref="AS75:AT75"/>
    <mergeCell ref="AM75:AN75"/>
    <mergeCell ref="AO75:AP75"/>
    <mergeCell ref="AO74:AP74"/>
    <mergeCell ref="AK75:AL75"/>
    <mergeCell ref="AK74:AL74"/>
    <mergeCell ref="CE93:CF93"/>
    <mergeCell ref="CG93:CH93"/>
    <mergeCell ref="DA75:DB75"/>
    <mergeCell ref="E74:F74"/>
    <mergeCell ref="E75:F75"/>
    <mergeCell ref="G75:H75"/>
    <mergeCell ref="G74:H74"/>
    <mergeCell ref="I74:J74"/>
    <mergeCell ref="I75:J75"/>
    <mergeCell ref="K75:L75"/>
    <mergeCell ref="K74:L74"/>
    <mergeCell ref="M75:N75"/>
    <mergeCell ref="O75:P75"/>
    <mergeCell ref="M74:N74"/>
    <mergeCell ref="O74:P74"/>
    <mergeCell ref="Q75:R75"/>
    <mergeCell ref="Q74:R74"/>
    <mergeCell ref="S75:T75"/>
    <mergeCell ref="S74:T74"/>
    <mergeCell ref="U75:V75"/>
    <mergeCell ref="U74:V74"/>
    <mergeCell ref="CG74:CH74"/>
    <mergeCell ref="W75:X75"/>
    <mergeCell ref="AM74:AN74"/>
    <mergeCell ref="CK75:CL75"/>
    <mergeCell ref="CM75:CN75"/>
    <mergeCell ref="CO75:CP75"/>
    <mergeCell ref="CQ75:CR75"/>
    <mergeCell ref="CS75:CT75"/>
    <mergeCell ref="DI74:DJ74"/>
    <mergeCell ref="DK74:DL74"/>
    <mergeCell ref="DM74:DN74"/>
    <mergeCell ref="O93:P93"/>
    <mergeCell ref="Q93:R93"/>
    <mergeCell ref="S93:T93"/>
    <mergeCell ref="U93:V93"/>
    <mergeCell ref="W93:X93"/>
    <mergeCell ref="AY93:AZ93"/>
    <mergeCell ref="BK93:BL93"/>
    <mergeCell ref="BM93:BN93"/>
    <mergeCell ref="BO93:BP93"/>
    <mergeCell ref="BQ93:BR93"/>
    <mergeCell ref="BS93:BT93"/>
    <mergeCell ref="BA93:BB93"/>
    <mergeCell ref="BC93:BD93"/>
    <mergeCell ref="BE93:BF93"/>
    <mergeCell ref="BG93:BH93"/>
    <mergeCell ref="BI93:BJ93"/>
    <mergeCell ref="DG74:DH74"/>
    <mergeCell ref="DC75:DD75"/>
    <mergeCell ref="DE75:DF75"/>
    <mergeCell ref="DA74:DB74"/>
    <mergeCell ref="CU75:CV75"/>
    <mergeCell ref="CW75:CX75"/>
    <mergeCell ref="CY75:CZ75"/>
    <mergeCell ref="DC74:DD74"/>
    <mergeCell ref="DE74:DF74"/>
    <mergeCell ref="CY74:CZ74"/>
    <mergeCell ref="CW74:CX74"/>
    <mergeCell ref="CU74:CV74"/>
    <mergeCell ref="CM102:CN102"/>
    <mergeCell ref="CO102:CP102"/>
    <mergeCell ref="CU102:CV102"/>
    <mergeCell ref="DA102:DB102"/>
    <mergeCell ref="DC102:DD102"/>
    <mergeCell ref="DE102:DF102"/>
    <mergeCell ref="CA93:CB93"/>
    <mergeCell ref="CC93:CD93"/>
    <mergeCell ref="E93:F93"/>
    <mergeCell ref="G93:H93"/>
    <mergeCell ref="I93:J93"/>
    <mergeCell ref="K93:L93"/>
    <mergeCell ref="M93:N93"/>
    <mergeCell ref="AI93:AJ93"/>
    <mergeCell ref="CY93:CZ93"/>
    <mergeCell ref="AK93:AL93"/>
    <mergeCell ref="AM93:AN93"/>
    <mergeCell ref="AO93:AP93"/>
    <mergeCell ref="Y93:Z93"/>
    <mergeCell ref="AA93:AB93"/>
    <mergeCell ref="AC93:AD93"/>
    <mergeCell ref="AE93:AF93"/>
    <mergeCell ref="AG93:AH93"/>
    <mergeCell ref="CU93:CV93"/>
    <mergeCell ref="AS102:AT102"/>
    <mergeCell ref="AU102:AV102"/>
    <mergeCell ref="AW102:AX102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BY93:BZ93"/>
    <mergeCell ref="CI74:CJ74"/>
    <mergeCell ref="CK74:CL74"/>
    <mergeCell ref="CM74:CN74"/>
    <mergeCell ref="CO74:CP74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CI93:CJ93"/>
    <mergeCell ref="AM102:AN102"/>
    <mergeCell ref="AO102:AP102"/>
    <mergeCell ref="AY102:AZ102"/>
    <mergeCell ref="BA102:BB102"/>
    <mergeCell ref="BC102:BD102"/>
    <mergeCell ref="BE102:BF102"/>
    <mergeCell ref="BG102:BH102"/>
    <mergeCell ref="BI102:BJ102"/>
    <mergeCell ref="BK102:BL102"/>
    <mergeCell ref="AQ102:AR102"/>
    <mergeCell ref="CQ74:CR74"/>
    <mergeCell ref="CS74:CT74"/>
    <mergeCell ref="CQ102:CR102"/>
    <mergeCell ref="CS102:CT102"/>
    <mergeCell ref="BM102:BN102"/>
    <mergeCell ref="BO102:BP102"/>
    <mergeCell ref="BQ102:BR102"/>
    <mergeCell ref="BS102:BT102"/>
    <mergeCell ref="CA102:CB102"/>
    <mergeCell ref="CC102:CD102"/>
    <mergeCell ref="CE102:CF102"/>
    <mergeCell ref="CG102:CH102"/>
    <mergeCell ref="CI102:CJ102"/>
    <mergeCell ref="CO93:CP93"/>
    <mergeCell ref="CQ93:CR93"/>
    <mergeCell ref="CS93:CT93"/>
    <mergeCell ref="BU102:BV102"/>
    <mergeCell ref="BW102:BX102"/>
    <mergeCell ref="BY102:BZ102"/>
    <mergeCell ref="CK102:CL102"/>
    <mergeCell ref="CK93:CL93"/>
    <mergeCell ref="CM93:CN93"/>
    <mergeCell ref="BU93:BV93"/>
    <mergeCell ref="BW93:BX93"/>
    <mergeCell ref="DG102:DH102"/>
    <mergeCell ref="DI102:DJ102"/>
    <mergeCell ref="CW102:CX102"/>
    <mergeCell ref="CY102:CZ102"/>
    <mergeCell ref="DG75:DH75"/>
    <mergeCell ref="DI75:DJ75"/>
    <mergeCell ref="DK75:DL75"/>
    <mergeCell ref="DM75:DN75"/>
    <mergeCell ref="DK102:DL102"/>
    <mergeCell ref="DM102:DN102"/>
    <mergeCell ref="DI93:DJ93"/>
    <mergeCell ref="DK93:DL93"/>
    <mergeCell ref="DM93:DN93"/>
    <mergeCell ref="DG93:DH93"/>
    <mergeCell ref="DA93:DB93"/>
    <mergeCell ref="DC93:DD93"/>
    <mergeCell ref="DE93:DF93"/>
    <mergeCell ref="CW93:CX93"/>
  </mergeCells>
  <pageMargins left="0.7" right="0.7" top="0.75" bottom="0.75" header="0.3" footer="0.3"/>
  <pageSetup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pageSetUpPr fitToPage="1"/>
  </sheetPr>
  <dimension ref="B1:EH566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42578125" style="2353"/>
    <col min="2" max="2" width="7.5703125" style="2353" customWidth="1"/>
    <col min="3" max="3" width="165.42578125" style="2353" bestFit="1" customWidth="1"/>
    <col min="4" max="4" width="16.140625" style="2353" customWidth="1"/>
    <col min="5" max="5" width="16.85546875" style="2353" customWidth="1"/>
    <col min="6" max="6" width="15.7109375" style="2353" customWidth="1"/>
    <col min="7" max="7" width="20" style="2353" bestFit="1" customWidth="1"/>
    <col min="8" max="8" width="17.28515625" style="2353" customWidth="1"/>
    <col min="9" max="9" width="22" style="2182" customWidth="1"/>
    <col min="10" max="10" width="14.42578125" style="2353" customWidth="1"/>
    <col min="11" max="11" width="14.42578125" style="2182" customWidth="1"/>
    <col min="12" max="12" width="14.42578125" style="2353" customWidth="1"/>
    <col min="13" max="13" width="15.5703125" style="2182" customWidth="1"/>
    <col min="14" max="14" width="15.85546875" style="2353" customWidth="1"/>
    <col min="15" max="15" width="38.140625" style="2182" customWidth="1"/>
    <col min="16" max="16" width="14.42578125" style="2353" customWidth="1"/>
    <col min="17" max="17" width="12.5703125" style="2182" customWidth="1"/>
    <col min="18" max="18" width="14.42578125" style="2353" customWidth="1"/>
    <col min="19" max="19" width="14.5703125" style="2182" customWidth="1"/>
    <col min="20" max="20" width="14.28515625" style="2353" customWidth="1"/>
    <col min="21" max="21" width="15.140625" style="2182" customWidth="1"/>
    <col min="22" max="22" width="14.28515625" style="2353" customWidth="1"/>
    <col min="23" max="23" width="14.28515625" style="2182" customWidth="1"/>
    <col min="24" max="24" width="14.28515625" style="2353" customWidth="1"/>
    <col min="25" max="25" width="14.85546875" style="2182" customWidth="1"/>
    <col min="26" max="26" width="14.28515625" style="2353" customWidth="1"/>
    <col min="27" max="27" width="14.28515625" style="2182" customWidth="1"/>
    <col min="28" max="28" width="14.28515625" style="2353" customWidth="1"/>
    <col min="29" max="29" width="14.28515625" style="2182" customWidth="1"/>
    <col min="30" max="30" width="14.28515625" style="2353" customWidth="1"/>
    <col min="31" max="31" width="15.5703125" style="2182" customWidth="1"/>
    <col min="32" max="32" width="14.28515625" style="2353" customWidth="1"/>
    <col min="33" max="33" width="20.5703125" style="2182" customWidth="1"/>
    <col min="34" max="34" width="15.140625" style="2353" bestFit="1" customWidth="1"/>
    <col min="35" max="35" width="14.28515625" style="2182" customWidth="1"/>
    <col min="36" max="36" width="14.28515625" style="2353" customWidth="1"/>
    <col min="37" max="37" width="16.85546875" style="2182" customWidth="1"/>
    <col min="38" max="38" width="14.28515625" style="2353" customWidth="1"/>
    <col min="39" max="39" width="14.28515625" style="2182" customWidth="1"/>
    <col min="40" max="40" width="14.28515625" style="2353" customWidth="1"/>
    <col min="41" max="41" width="14.28515625" style="2182" customWidth="1"/>
    <col min="42" max="42" width="14.28515625" style="2353" customWidth="1"/>
    <col min="43" max="43" width="17.140625" style="2182" customWidth="1"/>
    <col min="44" max="44" width="14.28515625" style="2353" customWidth="1"/>
    <col min="45" max="45" width="14.28515625" style="2182" customWidth="1"/>
    <col min="46" max="46" width="14.28515625" style="2353" customWidth="1"/>
    <col min="47" max="47" width="14.28515625" style="2182" customWidth="1"/>
    <col min="48" max="48" width="14.28515625" style="2353" customWidth="1"/>
    <col min="49" max="49" width="14.28515625" style="2182" customWidth="1"/>
    <col min="50" max="50" width="14.28515625" style="2353" customWidth="1"/>
    <col min="51" max="51" width="14.28515625" style="2182" customWidth="1"/>
    <col min="52" max="52" width="14.28515625" style="2353" customWidth="1"/>
    <col min="53" max="53" width="14.28515625" style="2182" customWidth="1"/>
    <col min="54" max="54" width="14.28515625" style="2353" customWidth="1"/>
    <col min="55" max="55" width="14.28515625" style="2182" customWidth="1"/>
    <col min="56" max="56" width="14.28515625" style="2353" customWidth="1"/>
    <col min="57" max="57" width="14.28515625" style="2182" customWidth="1"/>
    <col min="58" max="58" width="14.28515625" style="2353" customWidth="1"/>
    <col min="59" max="59" width="14.28515625" style="2182" customWidth="1"/>
    <col min="60" max="60" width="14.28515625" style="2353" customWidth="1"/>
    <col min="61" max="61" width="16.140625" style="2182" customWidth="1"/>
    <col min="62" max="62" width="14.28515625" style="2353" customWidth="1"/>
    <col min="63" max="63" width="14.28515625" style="2182" customWidth="1"/>
    <col min="64" max="64" width="14.28515625" style="2353" customWidth="1"/>
    <col min="65" max="65" width="14.28515625" style="2182" customWidth="1"/>
    <col min="66" max="66" width="14.28515625" style="2353" customWidth="1"/>
    <col min="67" max="67" width="14.28515625" style="2182" customWidth="1"/>
    <col min="68" max="68" width="14.28515625" style="2353" customWidth="1"/>
    <col min="69" max="69" width="14.28515625" style="2182" customWidth="1"/>
    <col min="70" max="70" width="14.28515625" style="2353" customWidth="1"/>
    <col min="71" max="71" width="14.28515625" style="2182" customWidth="1"/>
    <col min="72" max="72" width="14.28515625" style="2353" customWidth="1"/>
    <col min="73" max="73" width="14.28515625" style="2182" customWidth="1"/>
    <col min="74" max="74" width="14.28515625" style="2353" customWidth="1"/>
    <col min="75" max="75" width="14.28515625" style="2182" customWidth="1"/>
    <col min="76" max="76" width="14.28515625" style="2353" customWidth="1"/>
    <col min="77" max="77" width="14.28515625" style="2182" customWidth="1"/>
    <col min="78" max="78" width="17.85546875" style="2353" bestFit="1" customWidth="1"/>
    <col min="79" max="79" width="14.28515625" style="2182" customWidth="1"/>
    <col min="80" max="80" width="18.140625" style="2353" customWidth="1"/>
    <col min="81" max="81" width="14.28515625" style="2182" customWidth="1"/>
    <col min="82" max="82" width="16.42578125" style="2353" customWidth="1"/>
    <col min="83" max="83" width="14.28515625" style="2182" customWidth="1"/>
    <col min="84" max="84" width="14.28515625" style="2353" customWidth="1"/>
    <col min="85" max="85" width="14.28515625" style="2182" customWidth="1"/>
    <col min="86" max="86" width="14.28515625" style="2353" customWidth="1"/>
    <col min="87" max="87" width="14.28515625" style="2182" customWidth="1"/>
    <col min="88" max="88" width="14.28515625" style="2353" customWidth="1"/>
    <col min="89" max="89" width="14.28515625" style="2182" customWidth="1"/>
    <col min="90" max="90" width="14.28515625" style="2353" customWidth="1"/>
    <col min="91" max="91" width="14.28515625" style="2182" customWidth="1"/>
    <col min="92" max="92" width="14.28515625" style="2353" customWidth="1"/>
    <col min="93" max="93" width="14.28515625" style="2182" customWidth="1"/>
    <col min="94" max="94" width="14.28515625" style="2353" customWidth="1"/>
    <col min="95" max="95" width="14.28515625" style="2182" customWidth="1"/>
    <col min="96" max="96" width="14.28515625" style="2353" customWidth="1"/>
    <col min="97" max="97" width="14.28515625" style="2182" customWidth="1"/>
    <col min="98" max="98" width="14.28515625" style="2353" customWidth="1"/>
    <col min="99" max="99" width="14.28515625" style="2182" customWidth="1"/>
    <col min="100" max="100" width="14.28515625" style="2353" customWidth="1"/>
    <col min="101" max="101" width="14.28515625" style="2182" customWidth="1"/>
    <col min="102" max="115" width="14.28515625" style="2353" customWidth="1"/>
    <col min="116" max="116" width="16.140625" style="2353" bestFit="1" customWidth="1"/>
    <col min="117" max="117" width="12.28515625" style="2353" customWidth="1"/>
    <col min="118" max="118" width="15.85546875" style="2353" bestFit="1" customWidth="1"/>
    <col min="119" max="119" width="12.28515625" style="2353" customWidth="1"/>
    <col min="120" max="120" width="14.7109375" style="2353" bestFit="1" customWidth="1"/>
    <col min="121" max="121" width="12.28515625" style="2353" customWidth="1"/>
    <col min="122" max="122" width="14.7109375" style="2353" bestFit="1" customWidth="1"/>
    <col min="123" max="136" width="12.28515625" style="2353" customWidth="1"/>
    <col min="137" max="137" width="21.85546875" style="2353" bestFit="1" customWidth="1"/>
    <col min="138" max="138" width="11.42578125" style="2353"/>
    <col min="139" max="139" width="46.5703125" style="2353" customWidth="1"/>
    <col min="140" max="142" width="11.5703125" style="2353" bestFit="1" customWidth="1"/>
    <col min="143" max="143" width="18.85546875" style="2353" bestFit="1" customWidth="1"/>
    <col min="144" max="309" width="11.42578125" style="2353"/>
    <col min="310" max="310" width="4.140625" style="2353" customWidth="1"/>
    <col min="311" max="311" width="51.7109375" style="2353" customWidth="1"/>
    <col min="312" max="312" width="18.7109375" style="2353" customWidth="1"/>
    <col min="313" max="313" width="11.85546875" style="2353" bestFit="1" customWidth="1"/>
    <col min="314" max="314" width="13" style="2353" bestFit="1" customWidth="1"/>
    <col min="315" max="315" width="23.5703125" style="2353" bestFit="1" customWidth="1"/>
    <col min="316" max="316" width="7.5703125" style="2353" customWidth="1"/>
    <col min="317" max="317" width="49.7109375" style="2353" bestFit="1" customWidth="1"/>
    <col min="318" max="318" width="14.28515625" style="2353" bestFit="1" customWidth="1"/>
    <col min="319" max="319" width="11.85546875" style="2353" bestFit="1" customWidth="1"/>
    <col min="320" max="320" width="13" style="2353" bestFit="1" customWidth="1"/>
    <col min="321" max="321" width="23.5703125" style="2353" bestFit="1" customWidth="1"/>
    <col min="322" max="322" width="3.85546875" style="2353" customWidth="1"/>
    <col min="323" max="323" width="47.140625" style="2353" customWidth="1"/>
    <col min="324" max="324" width="13.85546875" style="2353" bestFit="1" customWidth="1"/>
    <col min="325" max="325" width="11.5703125" style="2353" customWidth="1"/>
    <col min="326" max="326" width="12.42578125" style="2353" bestFit="1" customWidth="1"/>
    <col min="327" max="327" width="21.7109375" style="2353" bestFit="1" customWidth="1"/>
    <col min="328" max="328" width="4.7109375" style="2353" customWidth="1"/>
    <col min="329" max="329" width="48.28515625" style="2353" bestFit="1" customWidth="1"/>
    <col min="330" max="330" width="13.85546875" style="2353" bestFit="1" customWidth="1"/>
    <col min="331" max="331" width="12.7109375" style="2353" customWidth="1"/>
    <col min="332" max="332" width="17.7109375" style="2353" bestFit="1" customWidth="1"/>
    <col min="333" max="333" width="21.7109375" style="2353" bestFit="1" customWidth="1"/>
    <col min="334" max="334" width="5" style="2353" customWidth="1"/>
    <col min="335" max="335" width="52.85546875" style="2353" customWidth="1"/>
    <col min="336" max="336" width="14.7109375" style="2353" customWidth="1"/>
    <col min="337" max="337" width="14" style="2353" customWidth="1"/>
    <col min="338" max="338" width="16.42578125" style="2353" customWidth="1"/>
    <col min="339" max="339" width="21.7109375" style="2353" bestFit="1" customWidth="1"/>
    <col min="340" max="340" width="4.7109375" style="2353" customWidth="1"/>
    <col min="341" max="341" width="48.28515625" style="2353" bestFit="1" customWidth="1"/>
    <col min="342" max="342" width="13.85546875" style="2353" customWidth="1"/>
    <col min="343" max="343" width="13.7109375" style="2353" customWidth="1"/>
    <col min="344" max="344" width="16.140625" style="2353" customWidth="1"/>
    <col min="345" max="345" width="22.140625" style="2353" bestFit="1" customWidth="1"/>
    <col min="346" max="346" width="3.140625" style="2353" customWidth="1"/>
    <col min="347" max="347" width="48.28515625" style="2353" bestFit="1" customWidth="1"/>
    <col min="348" max="348" width="15.140625" style="2353" customWidth="1"/>
    <col min="349" max="349" width="13.42578125" style="2353" customWidth="1"/>
    <col min="350" max="350" width="15.28515625" style="2353" customWidth="1"/>
    <col min="351" max="351" width="21" style="2353" customWidth="1"/>
    <col min="352" max="352" width="5.28515625" style="2353" customWidth="1"/>
    <col min="353" max="353" width="48.28515625" style="2353" bestFit="1" customWidth="1"/>
    <col min="354" max="354" width="14.85546875" style="2353" customWidth="1"/>
    <col min="355" max="355" width="11.42578125" style="2353"/>
    <col min="356" max="356" width="12.42578125" style="2353" bestFit="1" customWidth="1"/>
    <col min="357" max="357" width="21.7109375" style="2353" bestFit="1" customWidth="1"/>
    <col min="358" max="358" width="5.140625" style="2353" customWidth="1"/>
    <col min="359" max="359" width="47.28515625" style="2353" customWidth="1"/>
    <col min="360" max="360" width="15.7109375" style="2353" customWidth="1"/>
    <col min="361" max="361" width="15.28515625" style="2353" customWidth="1"/>
    <col min="362" max="362" width="12.42578125" style="2353" bestFit="1" customWidth="1"/>
    <col min="363" max="363" width="18.85546875" style="2353" bestFit="1" customWidth="1"/>
    <col min="364" max="364" width="5" style="2353" customWidth="1"/>
    <col min="365" max="365" width="50.28515625" style="2353" bestFit="1" customWidth="1"/>
    <col min="366" max="366" width="14.28515625" style="2353" bestFit="1" customWidth="1"/>
    <col min="367" max="367" width="11.42578125" style="2353"/>
    <col min="368" max="368" width="13.28515625" style="2353" bestFit="1" customWidth="1"/>
    <col min="369" max="369" width="18.85546875" style="2353" bestFit="1" customWidth="1"/>
    <col min="370" max="370" width="5.7109375" style="2353" customWidth="1"/>
    <col min="371" max="371" width="48.28515625" style="2353" bestFit="1" customWidth="1"/>
    <col min="372" max="372" width="14.28515625" style="2353" bestFit="1" customWidth="1"/>
    <col min="373" max="373" width="13.85546875" style="2353" customWidth="1"/>
    <col min="374" max="374" width="13.28515625" style="2353" bestFit="1" customWidth="1"/>
    <col min="375" max="375" width="18.85546875" style="2353" bestFit="1" customWidth="1"/>
    <col min="376" max="376" width="5.28515625" style="2353" customWidth="1"/>
    <col min="377" max="377" width="50.5703125" style="2353" customWidth="1"/>
    <col min="378" max="378" width="14.28515625" style="2353" bestFit="1" customWidth="1"/>
    <col min="379" max="379" width="17.7109375" style="2353" customWidth="1"/>
    <col min="380" max="380" width="13.28515625" style="2353" bestFit="1" customWidth="1"/>
    <col min="381" max="381" width="18.85546875" style="2353" bestFit="1" customWidth="1"/>
    <col min="382" max="382" width="3.85546875" style="2353" customWidth="1"/>
    <col min="383" max="383" width="48.28515625" style="2353" bestFit="1" customWidth="1"/>
    <col min="384" max="384" width="14.28515625" style="2353" bestFit="1" customWidth="1"/>
    <col min="385" max="385" width="11.42578125" style="2353"/>
    <col min="386" max="386" width="13.28515625" style="2353" bestFit="1" customWidth="1"/>
    <col min="387" max="387" width="18.85546875" style="2353" bestFit="1" customWidth="1"/>
    <col min="388" max="388" width="3.5703125" style="2353" customWidth="1"/>
    <col min="389" max="389" width="48.28515625" style="2353" bestFit="1" customWidth="1"/>
    <col min="390" max="390" width="14.42578125" style="2353" bestFit="1" customWidth="1"/>
    <col min="391" max="391" width="11.5703125" style="2353" bestFit="1" customWidth="1"/>
    <col min="392" max="392" width="13.42578125" style="2353" bestFit="1" customWidth="1"/>
    <col min="393" max="393" width="21.85546875" style="2353" bestFit="1" customWidth="1"/>
    <col min="394" max="394" width="11.42578125" style="2353"/>
    <col min="395" max="395" width="46.5703125" style="2353" customWidth="1"/>
    <col min="396" max="398" width="11.5703125" style="2353" bestFit="1" customWidth="1"/>
    <col min="399" max="399" width="18.85546875" style="2353" bestFit="1" customWidth="1"/>
    <col min="400" max="565" width="11.42578125" style="2353"/>
    <col min="566" max="566" width="4.140625" style="2353" customWidth="1"/>
    <col min="567" max="567" width="51.7109375" style="2353" customWidth="1"/>
    <col min="568" max="568" width="18.7109375" style="2353" customWidth="1"/>
    <col min="569" max="569" width="11.85546875" style="2353" bestFit="1" customWidth="1"/>
    <col min="570" max="570" width="13" style="2353" bestFit="1" customWidth="1"/>
    <col min="571" max="571" width="23.5703125" style="2353" bestFit="1" customWidth="1"/>
    <col min="572" max="572" width="7.5703125" style="2353" customWidth="1"/>
    <col min="573" max="573" width="49.7109375" style="2353" bestFit="1" customWidth="1"/>
    <col min="574" max="574" width="14.28515625" style="2353" bestFit="1" customWidth="1"/>
    <col min="575" max="575" width="11.85546875" style="2353" bestFit="1" customWidth="1"/>
    <col min="576" max="576" width="13" style="2353" bestFit="1" customWidth="1"/>
    <col min="577" max="577" width="23.5703125" style="2353" bestFit="1" customWidth="1"/>
    <col min="578" max="578" width="3.85546875" style="2353" customWidth="1"/>
    <col min="579" max="579" width="47.140625" style="2353" customWidth="1"/>
    <col min="580" max="580" width="13.85546875" style="2353" bestFit="1" customWidth="1"/>
    <col min="581" max="581" width="11.5703125" style="2353" customWidth="1"/>
    <col min="582" max="582" width="12.42578125" style="2353" bestFit="1" customWidth="1"/>
    <col min="583" max="583" width="21.7109375" style="2353" bestFit="1" customWidth="1"/>
    <col min="584" max="584" width="4.7109375" style="2353" customWidth="1"/>
    <col min="585" max="585" width="48.28515625" style="2353" bestFit="1" customWidth="1"/>
    <col min="586" max="586" width="13.85546875" style="2353" bestFit="1" customWidth="1"/>
    <col min="587" max="587" width="12.7109375" style="2353" customWidth="1"/>
    <col min="588" max="588" width="17.7109375" style="2353" bestFit="1" customWidth="1"/>
    <col min="589" max="589" width="21.7109375" style="2353" bestFit="1" customWidth="1"/>
    <col min="590" max="590" width="5" style="2353" customWidth="1"/>
    <col min="591" max="591" width="52.85546875" style="2353" customWidth="1"/>
    <col min="592" max="592" width="14.7109375" style="2353" customWidth="1"/>
    <col min="593" max="593" width="14" style="2353" customWidth="1"/>
    <col min="594" max="594" width="16.42578125" style="2353" customWidth="1"/>
    <col min="595" max="595" width="21.7109375" style="2353" bestFit="1" customWidth="1"/>
    <col min="596" max="596" width="4.7109375" style="2353" customWidth="1"/>
    <col min="597" max="597" width="48.28515625" style="2353" bestFit="1" customWidth="1"/>
    <col min="598" max="598" width="13.85546875" style="2353" customWidth="1"/>
    <col min="599" max="599" width="13.7109375" style="2353" customWidth="1"/>
    <col min="600" max="600" width="16.140625" style="2353" customWidth="1"/>
    <col min="601" max="601" width="22.140625" style="2353" bestFit="1" customWidth="1"/>
    <col min="602" max="602" width="3.140625" style="2353" customWidth="1"/>
    <col min="603" max="603" width="48.28515625" style="2353" bestFit="1" customWidth="1"/>
    <col min="604" max="604" width="15.140625" style="2353" customWidth="1"/>
    <col min="605" max="605" width="13.42578125" style="2353" customWidth="1"/>
    <col min="606" max="606" width="15.28515625" style="2353" customWidth="1"/>
    <col min="607" max="607" width="21" style="2353" customWidth="1"/>
    <col min="608" max="608" width="5.28515625" style="2353" customWidth="1"/>
    <col min="609" max="609" width="48.28515625" style="2353" bestFit="1" customWidth="1"/>
    <col min="610" max="610" width="14.85546875" style="2353" customWidth="1"/>
    <col min="611" max="611" width="11.42578125" style="2353"/>
    <col min="612" max="612" width="12.42578125" style="2353" bestFit="1" customWidth="1"/>
    <col min="613" max="613" width="21.7109375" style="2353" bestFit="1" customWidth="1"/>
    <col min="614" max="614" width="5.140625" style="2353" customWidth="1"/>
    <col min="615" max="615" width="47.28515625" style="2353" customWidth="1"/>
    <col min="616" max="616" width="15.7109375" style="2353" customWidth="1"/>
    <col min="617" max="617" width="15.28515625" style="2353" customWidth="1"/>
    <col min="618" max="618" width="12.42578125" style="2353" bestFit="1" customWidth="1"/>
    <col min="619" max="619" width="18.85546875" style="2353" bestFit="1" customWidth="1"/>
    <col min="620" max="620" width="5" style="2353" customWidth="1"/>
    <col min="621" max="621" width="50.28515625" style="2353" bestFit="1" customWidth="1"/>
    <col min="622" max="622" width="14.28515625" style="2353" bestFit="1" customWidth="1"/>
    <col min="623" max="623" width="11.42578125" style="2353"/>
    <col min="624" max="624" width="13.28515625" style="2353" bestFit="1" customWidth="1"/>
    <col min="625" max="625" width="18.85546875" style="2353" bestFit="1" customWidth="1"/>
    <col min="626" max="626" width="5.7109375" style="2353" customWidth="1"/>
    <col min="627" max="627" width="48.28515625" style="2353" bestFit="1" customWidth="1"/>
    <col min="628" max="628" width="14.28515625" style="2353" bestFit="1" customWidth="1"/>
    <col min="629" max="629" width="13.85546875" style="2353" customWidth="1"/>
    <col min="630" max="630" width="13.28515625" style="2353" bestFit="1" customWidth="1"/>
    <col min="631" max="631" width="18.85546875" style="2353" bestFit="1" customWidth="1"/>
    <col min="632" max="632" width="5.28515625" style="2353" customWidth="1"/>
    <col min="633" max="633" width="50.5703125" style="2353" customWidth="1"/>
    <col min="634" max="634" width="14.28515625" style="2353" bestFit="1" customWidth="1"/>
    <col min="635" max="635" width="17.7109375" style="2353" customWidth="1"/>
    <col min="636" max="636" width="13.28515625" style="2353" bestFit="1" customWidth="1"/>
    <col min="637" max="637" width="18.85546875" style="2353" bestFit="1" customWidth="1"/>
    <col min="638" max="638" width="3.85546875" style="2353" customWidth="1"/>
    <col min="639" max="639" width="48.28515625" style="2353" bestFit="1" customWidth="1"/>
    <col min="640" max="640" width="14.28515625" style="2353" bestFit="1" customWidth="1"/>
    <col min="641" max="641" width="11.42578125" style="2353"/>
    <col min="642" max="642" width="13.28515625" style="2353" bestFit="1" customWidth="1"/>
    <col min="643" max="643" width="18.85546875" style="2353" bestFit="1" customWidth="1"/>
    <col min="644" max="644" width="3.5703125" style="2353" customWidth="1"/>
    <col min="645" max="645" width="48.28515625" style="2353" bestFit="1" customWidth="1"/>
    <col min="646" max="646" width="14.42578125" style="2353" bestFit="1" customWidth="1"/>
    <col min="647" max="647" width="11.5703125" style="2353" bestFit="1" customWidth="1"/>
    <col min="648" max="648" width="13.42578125" style="2353" bestFit="1" customWidth="1"/>
    <col min="649" max="649" width="21.85546875" style="2353" bestFit="1" customWidth="1"/>
    <col min="650" max="650" width="11.42578125" style="2353"/>
    <col min="651" max="651" width="46.5703125" style="2353" customWidth="1"/>
    <col min="652" max="654" width="11.5703125" style="2353" bestFit="1" customWidth="1"/>
    <col min="655" max="655" width="18.85546875" style="2353" bestFit="1" customWidth="1"/>
    <col min="656" max="821" width="11.42578125" style="2353"/>
    <col min="822" max="822" width="4.140625" style="2353" customWidth="1"/>
    <col min="823" max="823" width="51.7109375" style="2353" customWidth="1"/>
    <col min="824" max="824" width="18.7109375" style="2353" customWidth="1"/>
    <col min="825" max="825" width="11.85546875" style="2353" bestFit="1" customWidth="1"/>
    <col min="826" max="826" width="13" style="2353" bestFit="1" customWidth="1"/>
    <col min="827" max="827" width="23.5703125" style="2353" bestFit="1" customWidth="1"/>
    <col min="828" max="828" width="7.5703125" style="2353" customWidth="1"/>
    <col min="829" max="829" width="49.7109375" style="2353" bestFit="1" customWidth="1"/>
    <col min="830" max="830" width="14.28515625" style="2353" bestFit="1" customWidth="1"/>
    <col min="831" max="831" width="11.85546875" style="2353" bestFit="1" customWidth="1"/>
    <col min="832" max="832" width="13" style="2353" bestFit="1" customWidth="1"/>
    <col min="833" max="833" width="23.5703125" style="2353" bestFit="1" customWidth="1"/>
    <col min="834" max="834" width="3.85546875" style="2353" customWidth="1"/>
    <col min="835" max="835" width="47.140625" style="2353" customWidth="1"/>
    <col min="836" max="836" width="13.85546875" style="2353" bestFit="1" customWidth="1"/>
    <col min="837" max="837" width="11.5703125" style="2353" customWidth="1"/>
    <col min="838" max="838" width="12.42578125" style="2353" bestFit="1" customWidth="1"/>
    <col min="839" max="839" width="21.7109375" style="2353" bestFit="1" customWidth="1"/>
    <col min="840" max="840" width="4.7109375" style="2353" customWidth="1"/>
    <col min="841" max="841" width="48.28515625" style="2353" bestFit="1" customWidth="1"/>
    <col min="842" max="842" width="13.85546875" style="2353" bestFit="1" customWidth="1"/>
    <col min="843" max="843" width="12.7109375" style="2353" customWidth="1"/>
    <col min="844" max="844" width="17.7109375" style="2353" bestFit="1" customWidth="1"/>
    <col min="845" max="845" width="21.7109375" style="2353" bestFit="1" customWidth="1"/>
    <col min="846" max="846" width="5" style="2353" customWidth="1"/>
    <col min="847" max="847" width="52.85546875" style="2353" customWidth="1"/>
    <col min="848" max="848" width="14.7109375" style="2353" customWidth="1"/>
    <col min="849" max="849" width="14" style="2353" customWidth="1"/>
    <col min="850" max="850" width="16.42578125" style="2353" customWidth="1"/>
    <col min="851" max="851" width="21.7109375" style="2353" bestFit="1" customWidth="1"/>
    <col min="852" max="852" width="4.7109375" style="2353" customWidth="1"/>
    <col min="853" max="853" width="48.28515625" style="2353" bestFit="1" customWidth="1"/>
    <col min="854" max="854" width="13.85546875" style="2353" customWidth="1"/>
    <col min="855" max="855" width="13.7109375" style="2353" customWidth="1"/>
    <col min="856" max="856" width="16.140625" style="2353" customWidth="1"/>
    <col min="857" max="857" width="22.140625" style="2353" bestFit="1" customWidth="1"/>
    <col min="858" max="858" width="3.140625" style="2353" customWidth="1"/>
    <col min="859" max="859" width="48.28515625" style="2353" bestFit="1" customWidth="1"/>
    <col min="860" max="860" width="15.140625" style="2353" customWidth="1"/>
    <col min="861" max="861" width="13.42578125" style="2353" customWidth="1"/>
    <col min="862" max="862" width="15.28515625" style="2353" customWidth="1"/>
    <col min="863" max="863" width="21" style="2353" customWidth="1"/>
    <col min="864" max="864" width="5.28515625" style="2353" customWidth="1"/>
    <col min="865" max="865" width="48.28515625" style="2353" bestFit="1" customWidth="1"/>
    <col min="866" max="866" width="14.85546875" style="2353" customWidth="1"/>
    <col min="867" max="867" width="11.42578125" style="2353"/>
    <col min="868" max="868" width="12.42578125" style="2353" bestFit="1" customWidth="1"/>
    <col min="869" max="869" width="21.7109375" style="2353" bestFit="1" customWidth="1"/>
    <col min="870" max="870" width="5.140625" style="2353" customWidth="1"/>
    <col min="871" max="871" width="47.28515625" style="2353" customWidth="1"/>
    <col min="872" max="872" width="15.7109375" style="2353" customWidth="1"/>
    <col min="873" max="873" width="15.28515625" style="2353" customWidth="1"/>
    <col min="874" max="874" width="12.42578125" style="2353" bestFit="1" customWidth="1"/>
    <col min="875" max="875" width="18.85546875" style="2353" bestFit="1" customWidth="1"/>
    <col min="876" max="876" width="5" style="2353" customWidth="1"/>
    <col min="877" max="877" width="50.28515625" style="2353" bestFit="1" customWidth="1"/>
    <col min="878" max="878" width="14.28515625" style="2353" bestFit="1" customWidth="1"/>
    <col min="879" max="879" width="11.42578125" style="2353"/>
    <col min="880" max="880" width="13.28515625" style="2353" bestFit="1" customWidth="1"/>
    <col min="881" max="881" width="18.85546875" style="2353" bestFit="1" customWidth="1"/>
    <col min="882" max="882" width="5.7109375" style="2353" customWidth="1"/>
    <col min="883" max="883" width="48.28515625" style="2353" bestFit="1" customWidth="1"/>
    <col min="884" max="884" width="14.28515625" style="2353" bestFit="1" customWidth="1"/>
    <col min="885" max="885" width="13.85546875" style="2353" customWidth="1"/>
    <col min="886" max="886" width="13.28515625" style="2353" bestFit="1" customWidth="1"/>
    <col min="887" max="887" width="18.85546875" style="2353" bestFit="1" customWidth="1"/>
    <col min="888" max="888" width="5.28515625" style="2353" customWidth="1"/>
    <col min="889" max="889" width="50.5703125" style="2353" customWidth="1"/>
    <col min="890" max="890" width="14.28515625" style="2353" bestFit="1" customWidth="1"/>
    <col min="891" max="891" width="17.7109375" style="2353" customWidth="1"/>
    <col min="892" max="892" width="13.28515625" style="2353" bestFit="1" customWidth="1"/>
    <col min="893" max="893" width="18.85546875" style="2353" bestFit="1" customWidth="1"/>
    <col min="894" max="894" width="3.85546875" style="2353" customWidth="1"/>
    <col min="895" max="895" width="48.28515625" style="2353" bestFit="1" customWidth="1"/>
    <col min="896" max="896" width="14.28515625" style="2353" bestFit="1" customWidth="1"/>
    <col min="897" max="897" width="11.42578125" style="2353"/>
    <col min="898" max="898" width="13.28515625" style="2353" bestFit="1" customWidth="1"/>
    <col min="899" max="899" width="18.85546875" style="2353" bestFit="1" customWidth="1"/>
    <col min="900" max="900" width="3.5703125" style="2353" customWidth="1"/>
    <col min="901" max="901" width="48.28515625" style="2353" bestFit="1" customWidth="1"/>
    <col min="902" max="902" width="14.42578125" style="2353" bestFit="1" customWidth="1"/>
    <col min="903" max="903" width="11.5703125" style="2353" bestFit="1" customWidth="1"/>
    <col min="904" max="904" width="13.42578125" style="2353" bestFit="1" customWidth="1"/>
    <col min="905" max="905" width="21.85546875" style="2353" bestFit="1" customWidth="1"/>
    <col min="906" max="906" width="11.42578125" style="2353"/>
    <col min="907" max="907" width="46.5703125" style="2353" customWidth="1"/>
    <col min="908" max="910" width="11.5703125" style="2353" bestFit="1" customWidth="1"/>
    <col min="911" max="911" width="18.85546875" style="2353" bestFit="1" customWidth="1"/>
    <col min="912" max="1077" width="11.42578125" style="2353"/>
    <col min="1078" max="1078" width="4.140625" style="2353" customWidth="1"/>
    <col min="1079" max="1079" width="51.7109375" style="2353" customWidth="1"/>
    <col min="1080" max="1080" width="18.7109375" style="2353" customWidth="1"/>
    <col min="1081" max="1081" width="11.85546875" style="2353" bestFit="1" customWidth="1"/>
    <col min="1082" max="1082" width="13" style="2353" bestFit="1" customWidth="1"/>
    <col min="1083" max="1083" width="23.5703125" style="2353" bestFit="1" customWidth="1"/>
    <col min="1084" max="1084" width="7.5703125" style="2353" customWidth="1"/>
    <col min="1085" max="1085" width="49.7109375" style="2353" bestFit="1" customWidth="1"/>
    <col min="1086" max="1086" width="14.28515625" style="2353" bestFit="1" customWidth="1"/>
    <col min="1087" max="1087" width="11.85546875" style="2353" bestFit="1" customWidth="1"/>
    <col min="1088" max="1088" width="13" style="2353" bestFit="1" customWidth="1"/>
    <col min="1089" max="1089" width="23.5703125" style="2353" bestFit="1" customWidth="1"/>
    <col min="1090" max="1090" width="3.85546875" style="2353" customWidth="1"/>
    <col min="1091" max="1091" width="47.140625" style="2353" customWidth="1"/>
    <col min="1092" max="1092" width="13.85546875" style="2353" bestFit="1" customWidth="1"/>
    <col min="1093" max="1093" width="11.5703125" style="2353" customWidth="1"/>
    <col min="1094" max="1094" width="12.42578125" style="2353" bestFit="1" customWidth="1"/>
    <col min="1095" max="1095" width="21.7109375" style="2353" bestFit="1" customWidth="1"/>
    <col min="1096" max="1096" width="4.7109375" style="2353" customWidth="1"/>
    <col min="1097" max="1097" width="48.28515625" style="2353" bestFit="1" customWidth="1"/>
    <col min="1098" max="1098" width="13.85546875" style="2353" bestFit="1" customWidth="1"/>
    <col min="1099" max="1099" width="12.7109375" style="2353" customWidth="1"/>
    <col min="1100" max="1100" width="17.7109375" style="2353" bestFit="1" customWidth="1"/>
    <col min="1101" max="1101" width="21.7109375" style="2353" bestFit="1" customWidth="1"/>
    <col min="1102" max="1102" width="5" style="2353" customWidth="1"/>
    <col min="1103" max="1103" width="52.85546875" style="2353" customWidth="1"/>
    <col min="1104" max="1104" width="14.7109375" style="2353" customWidth="1"/>
    <col min="1105" max="1105" width="14" style="2353" customWidth="1"/>
    <col min="1106" max="1106" width="16.42578125" style="2353" customWidth="1"/>
    <col min="1107" max="1107" width="21.7109375" style="2353" bestFit="1" customWidth="1"/>
    <col min="1108" max="1108" width="4.7109375" style="2353" customWidth="1"/>
    <col min="1109" max="1109" width="48.28515625" style="2353" bestFit="1" customWidth="1"/>
    <col min="1110" max="1110" width="13.85546875" style="2353" customWidth="1"/>
    <col min="1111" max="1111" width="13.7109375" style="2353" customWidth="1"/>
    <col min="1112" max="1112" width="16.140625" style="2353" customWidth="1"/>
    <col min="1113" max="1113" width="22.140625" style="2353" bestFit="1" customWidth="1"/>
    <col min="1114" max="1114" width="3.140625" style="2353" customWidth="1"/>
    <col min="1115" max="1115" width="48.28515625" style="2353" bestFit="1" customWidth="1"/>
    <col min="1116" max="1116" width="15.140625" style="2353" customWidth="1"/>
    <col min="1117" max="1117" width="13.42578125" style="2353" customWidth="1"/>
    <col min="1118" max="1118" width="15.28515625" style="2353" customWidth="1"/>
    <col min="1119" max="1119" width="21" style="2353" customWidth="1"/>
    <col min="1120" max="1120" width="5.28515625" style="2353" customWidth="1"/>
    <col min="1121" max="1121" width="48.28515625" style="2353" bestFit="1" customWidth="1"/>
    <col min="1122" max="1122" width="14.85546875" style="2353" customWidth="1"/>
    <col min="1123" max="1123" width="11.42578125" style="2353"/>
    <col min="1124" max="1124" width="12.42578125" style="2353" bestFit="1" customWidth="1"/>
    <col min="1125" max="1125" width="21.7109375" style="2353" bestFit="1" customWidth="1"/>
    <col min="1126" max="1126" width="5.140625" style="2353" customWidth="1"/>
    <col min="1127" max="1127" width="47.28515625" style="2353" customWidth="1"/>
    <col min="1128" max="1128" width="15.7109375" style="2353" customWidth="1"/>
    <col min="1129" max="1129" width="15.28515625" style="2353" customWidth="1"/>
    <col min="1130" max="1130" width="12.42578125" style="2353" bestFit="1" customWidth="1"/>
    <col min="1131" max="1131" width="18.85546875" style="2353" bestFit="1" customWidth="1"/>
    <col min="1132" max="1132" width="5" style="2353" customWidth="1"/>
    <col min="1133" max="1133" width="50.28515625" style="2353" bestFit="1" customWidth="1"/>
    <col min="1134" max="1134" width="14.28515625" style="2353" bestFit="1" customWidth="1"/>
    <col min="1135" max="1135" width="11.42578125" style="2353"/>
    <col min="1136" max="1136" width="13.28515625" style="2353" bestFit="1" customWidth="1"/>
    <col min="1137" max="1137" width="18.85546875" style="2353" bestFit="1" customWidth="1"/>
    <col min="1138" max="1138" width="5.7109375" style="2353" customWidth="1"/>
    <col min="1139" max="1139" width="48.28515625" style="2353" bestFit="1" customWidth="1"/>
    <col min="1140" max="1140" width="14.28515625" style="2353" bestFit="1" customWidth="1"/>
    <col min="1141" max="1141" width="13.85546875" style="2353" customWidth="1"/>
    <col min="1142" max="1142" width="13.28515625" style="2353" bestFit="1" customWidth="1"/>
    <col min="1143" max="1143" width="18.85546875" style="2353" bestFit="1" customWidth="1"/>
    <col min="1144" max="1144" width="5.28515625" style="2353" customWidth="1"/>
    <col min="1145" max="1145" width="50.5703125" style="2353" customWidth="1"/>
    <col min="1146" max="1146" width="14.28515625" style="2353" bestFit="1" customWidth="1"/>
    <col min="1147" max="1147" width="17.7109375" style="2353" customWidth="1"/>
    <col min="1148" max="1148" width="13.28515625" style="2353" bestFit="1" customWidth="1"/>
    <col min="1149" max="1149" width="18.85546875" style="2353" bestFit="1" customWidth="1"/>
    <col min="1150" max="1150" width="3.85546875" style="2353" customWidth="1"/>
    <col min="1151" max="1151" width="48.28515625" style="2353" bestFit="1" customWidth="1"/>
    <col min="1152" max="1152" width="14.28515625" style="2353" bestFit="1" customWidth="1"/>
    <col min="1153" max="1153" width="11.42578125" style="2353"/>
    <col min="1154" max="1154" width="13.28515625" style="2353" bestFit="1" customWidth="1"/>
    <col min="1155" max="1155" width="18.85546875" style="2353" bestFit="1" customWidth="1"/>
    <col min="1156" max="1156" width="3.5703125" style="2353" customWidth="1"/>
    <col min="1157" max="1157" width="48.28515625" style="2353" bestFit="1" customWidth="1"/>
    <col min="1158" max="1158" width="14.42578125" style="2353" bestFit="1" customWidth="1"/>
    <col min="1159" max="1159" width="11.5703125" style="2353" bestFit="1" customWidth="1"/>
    <col min="1160" max="1160" width="13.42578125" style="2353" bestFit="1" customWidth="1"/>
    <col min="1161" max="1161" width="21.85546875" style="2353" bestFit="1" customWidth="1"/>
    <col min="1162" max="1162" width="11.42578125" style="2353"/>
    <col min="1163" max="1163" width="46.5703125" style="2353" customWidth="1"/>
    <col min="1164" max="1166" width="11.5703125" style="2353" bestFit="1" customWidth="1"/>
    <col min="1167" max="1167" width="18.85546875" style="2353" bestFit="1" customWidth="1"/>
    <col min="1168" max="1333" width="11.42578125" style="2353"/>
    <col min="1334" max="1334" width="4.140625" style="2353" customWidth="1"/>
    <col min="1335" max="1335" width="51.7109375" style="2353" customWidth="1"/>
    <col min="1336" max="1336" width="18.7109375" style="2353" customWidth="1"/>
    <col min="1337" max="1337" width="11.85546875" style="2353" bestFit="1" customWidth="1"/>
    <col min="1338" max="1338" width="13" style="2353" bestFit="1" customWidth="1"/>
    <col min="1339" max="1339" width="23.5703125" style="2353" bestFit="1" customWidth="1"/>
    <col min="1340" max="1340" width="7.5703125" style="2353" customWidth="1"/>
    <col min="1341" max="1341" width="49.7109375" style="2353" bestFit="1" customWidth="1"/>
    <col min="1342" max="1342" width="14.28515625" style="2353" bestFit="1" customWidth="1"/>
    <col min="1343" max="1343" width="11.85546875" style="2353" bestFit="1" customWidth="1"/>
    <col min="1344" max="1344" width="13" style="2353" bestFit="1" customWidth="1"/>
    <col min="1345" max="1345" width="23.5703125" style="2353" bestFit="1" customWidth="1"/>
    <col min="1346" max="1346" width="3.85546875" style="2353" customWidth="1"/>
    <col min="1347" max="1347" width="47.140625" style="2353" customWidth="1"/>
    <col min="1348" max="1348" width="13.85546875" style="2353" bestFit="1" customWidth="1"/>
    <col min="1349" max="1349" width="11.5703125" style="2353" customWidth="1"/>
    <col min="1350" max="1350" width="12.42578125" style="2353" bestFit="1" customWidth="1"/>
    <col min="1351" max="1351" width="21.7109375" style="2353" bestFit="1" customWidth="1"/>
    <col min="1352" max="1352" width="4.7109375" style="2353" customWidth="1"/>
    <col min="1353" max="1353" width="48.28515625" style="2353" bestFit="1" customWidth="1"/>
    <col min="1354" max="1354" width="13.85546875" style="2353" bestFit="1" customWidth="1"/>
    <col min="1355" max="1355" width="12.7109375" style="2353" customWidth="1"/>
    <col min="1356" max="1356" width="17.7109375" style="2353" bestFit="1" customWidth="1"/>
    <col min="1357" max="1357" width="21.7109375" style="2353" bestFit="1" customWidth="1"/>
    <col min="1358" max="1358" width="5" style="2353" customWidth="1"/>
    <col min="1359" max="1359" width="52.85546875" style="2353" customWidth="1"/>
    <col min="1360" max="1360" width="14.7109375" style="2353" customWidth="1"/>
    <col min="1361" max="1361" width="14" style="2353" customWidth="1"/>
    <col min="1362" max="1362" width="16.42578125" style="2353" customWidth="1"/>
    <col min="1363" max="1363" width="21.7109375" style="2353" bestFit="1" customWidth="1"/>
    <col min="1364" max="1364" width="4.7109375" style="2353" customWidth="1"/>
    <col min="1365" max="1365" width="48.28515625" style="2353" bestFit="1" customWidth="1"/>
    <col min="1366" max="1366" width="13.85546875" style="2353" customWidth="1"/>
    <col min="1367" max="1367" width="13.7109375" style="2353" customWidth="1"/>
    <col min="1368" max="1368" width="16.140625" style="2353" customWidth="1"/>
    <col min="1369" max="1369" width="22.140625" style="2353" bestFit="1" customWidth="1"/>
    <col min="1370" max="1370" width="3.140625" style="2353" customWidth="1"/>
    <col min="1371" max="1371" width="48.28515625" style="2353" bestFit="1" customWidth="1"/>
    <col min="1372" max="1372" width="15.140625" style="2353" customWidth="1"/>
    <col min="1373" max="1373" width="13.42578125" style="2353" customWidth="1"/>
    <col min="1374" max="1374" width="15.28515625" style="2353" customWidth="1"/>
    <col min="1375" max="1375" width="21" style="2353" customWidth="1"/>
    <col min="1376" max="1376" width="5.28515625" style="2353" customWidth="1"/>
    <col min="1377" max="1377" width="48.28515625" style="2353" bestFit="1" customWidth="1"/>
    <col min="1378" max="1378" width="14.85546875" style="2353" customWidth="1"/>
    <col min="1379" max="1379" width="11.42578125" style="2353"/>
    <col min="1380" max="1380" width="12.42578125" style="2353" bestFit="1" customWidth="1"/>
    <col min="1381" max="1381" width="21.7109375" style="2353" bestFit="1" customWidth="1"/>
    <col min="1382" max="1382" width="5.140625" style="2353" customWidth="1"/>
    <col min="1383" max="1383" width="47.28515625" style="2353" customWidth="1"/>
    <col min="1384" max="1384" width="15.7109375" style="2353" customWidth="1"/>
    <col min="1385" max="1385" width="15.28515625" style="2353" customWidth="1"/>
    <col min="1386" max="1386" width="12.42578125" style="2353" bestFit="1" customWidth="1"/>
    <col min="1387" max="1387" width="18.85546875" style="2353" bestFit="1" customWidth="1"/>
    <col min="1388" max="1388" width="5" style="2353" customWidth="1"/>
    <col min="1389" max="1389" width="50.28515625" style="2353" bestFit="1" customWidth="1"/>
    <col min="1390" max="1390" width="14.28515625" style="2353" bestFit="1" customWidth="1"/>
    <col min="1391" max="1391" width="11.42578125" style="2353"/>
    <col min="1392" max="1392" width="13.28515625" style="2353" bestFit="1" customWidth="1"/>
    <col min="1393" max="1393" width="18.85546875" style="2353" bestFit="1" customWidth="1"/>
    <col min="1394" max="1394" width="5.7109375" style="2353" customWidth="1"/>
    <col min="1395" max="1395" width="48.28515625" style="2353" bestFit="1" customWidth="1"/>
    <col min="1396" max="1396" width="14.28515625" style="2353" bestFit="1" customWidth="1"/>
    <col min="1397" max="1397" width="13.85546875" style="2353" customWidth="1"/>
    <col min="1398" max="1398" width="13.28515625" style="2353" bestFit="1" customWidth="1"/>
    <col min="1399" max="1399" width="18.85546875" style="2353" bestFit="1" customWidth="1"/>
    <col min="1400" max="1400" width="5.28515625" style="2353" customWidth="1"/>
    <col min="1401" max="1401" width="50.5703125" style="2353" customWidth="1"/>
    <col min="1402" max="1402" width="14.28515625" style="2353" bestFit="1" customWidth="1"/>
    <col min="1403" max="1403" width="17.7109375" style="2353" customWidth="1"/>
    <col min="1404" max="1404" width="13.28515625" style="2353" bestFit="1" customWidth="1"/>
    <col min="1405" max="1405" width="18.85546875" style="2353" bestFit="1" customWidth="1"/>
    <col min="1406" max="1406" width="3.85546875" style="2353" customWidth="1"/>
    <col min="1407" max="1407" width="48.28515625" style="2353" bestFit="1" customWidth="1"/>
    <col min="1408" max="1408" width="14.28515625" style="2353" bestFit="1" customWidth="1"/>
    <col min="1409" max="1409" width="11.42578125" style="2353"/>
    <col min="1410" max="1410" width="13.28515625" style="2353" bestFit="1" customWidth="1"/>
    <col min="1411" max="1411" width="18.85546875" style="2353" bestFit="1" customWidth="1"/>
    <col min="1412" max="1412" width="3.5703125" style="2353" customWidth="1"/>
    <col min="1413" max="1413" width="48.28515625" style="2353" bestFit="1" customWidth="1"/>
    <col min="1414" max="1414" width="14.42578125" style="2353" bestFit="1" customWidth="1"/>
    <col min="1415" max="1415" width="11.5703125" style="2353" bestFit="1" customWidth="1"/>
    <col min="1416" max="1416" width="13.42578125" style="2353" bestFit="1" customWidth="1"/>
    <col min="1417" max="1417" width="21.85546875" style="2353" bestFit="1" customWidth="1"/>
    <col min="1418" max="1418" width="11.42578125" style="2353"/>
    <col min="1419" max="1419" width="46.5703125" style="2353" customWidth="1"/>
    <col min="1420" max="1422" width="11.5703125" style="2353" bestFit="1" customWidth="1"/>
    <col min="1423" max="1423" width="18.85546875" style="2353" bestFit="1" customWidth="1"/>
    <col min="1424" max="1589" width="11.42578125" style="2353"/>
    <col min="1590" max="1590" width="4.140625" style="2353" customWidth="1"/>
    <col min="1591" max="1591" width="51.7109375" style="2353" customWidth="1"/>
    <col min="1592" max="1592" width="18.7109375" style="2353" customWidth="1"/>
    <col min="1593" max="1593" width="11.85546875" style="2353" bestFit="1" customWidth="1"/>
    <col min="1594" max="1594" width="13" style="2353" bestFit="1" customWidth="1"/>
    <col min="1595" max="1595" width="23.5703125" style="2353" bestFit="1" customWidth="1"/>
    <col min="1596" max="1596" width="7.5703125" style="2353" customWidth="1"/>
    <col min="1597" max="1597" width="49.7109375" style="2353" bestFit="1" customWidth="1"/>
    <col min="1598" max="1598" width="14.28515625" style="2353" bestFit="1" customWidth="1"/>
    <col min="1599" max="1599" width="11.85546875" style="2353" bestFit="1" customWidth="1"/>
    <col min="1600" max="1600" width="13" style="2353" bestFit="1" customWidth="1"/>
    <col min="1601" max="1601" width="23.5703125" style="2353" bestFit="1" customWidth="1"/>
    <col min="1602" max="1602" width="3.85546875" style="2353" customWidth="1"/>
    <col min="1603" max="1603" width="47.140625" style="2353" customWidth="1"/>
    <col min="1604" max="1604" width="13.85546875" style="2353" bestFit="1" customWidth="1"/>
    <col min="1605" max="1605" width="11.5703125" style="2353" customWidth="1"/>
    <col min="1606" max="1606" width="12.42578125" style="2353" bestFit="1" customWidth="1"/>
    <col min="1607" max="1607" width="21.7109375" style="2353" bestFit="1" customWidth="1"/>
    <col min="1608" max="1608" width="4.7109375" style="2353" customWidth="1"/>
    <col min="1609" max="1609" width="48.28515625" style="2353" bestFit="1" customWidth="1"/>
    <col min="1610" max="1610" width="13.85546875" style="2353" bestFit="1" customWidth="1"/>
    <col min="1611" max="1611" width="12.7109375" style="2353" customWidth="1"/>
    <col min="1612" max="1612" width="17.7109375" style="2353" bestFit="1" customWidth="1"/>
    <col min="1613" max="1613" width="21.7109375" style="2353" bestFit="1" customWidth="1"/>
    <col min="1614" max="1614" width="5" style="2353" customWidth="1"/>
    <col min="1615" max="1615" width="52.85546875" style="2353" customWidth="1"/>
    <col min="1616" max="1616" width="14.7109375" style="2353" customWidth="1"/>
    <col min="1617" max="1617" width="14" style="2353" customWidth="1"/>
    <col min="1618" max="1618" width="16.42578125" style="2353" customWidth="1"/>
    <col min="1619" max="1619" width="21.7109375" style="2353" bestFit="1" customWidth="1"/>
    <col min="1620" max="1620" width="4.7109375" style="2353" customWidth="1"/>
    <col min="1621" max="1621" width="48.28515625" style="2353" bestFit="1" customWidth="1"/>
    <col min="1622" max="1622" width="13.85546875" style="2353" customWidth="1"/>
    <col min="1623" max="1623" width="13.7109375" style="2353" customWidth="1"/>
    <col min="1624" max="1624" width="16.140625" style="2353" customWidth="1"/>
    <col min="1625" max="1625" width="22.140625" style="2353" bestFit="1" customWidth="1"/>
    <col min="1626" max="1626" width="3.140625" style="2353" customWidth="1"/>
    <col min="1627" max="1627" width="48.28515625" style="2353" bestFit="1" customWidth="1"/>
    <col min="1628" max="1628" width="15.140625" style="2353" customWidth="1"/>
    <col min="1629" max="1629" width="13.42578125" style="2353" customWidth="1"/>
    <col min="1630" max="1630" width="15.28515625" style="2353" customWidth="1"/>
    <col min="1631" max="1631" width="21" style="2353" customWidth="1"/>
    <col min="1632" max="1632" width="5.28515625" style="2353" customWidth="1"/>
    <col min="1633" max="1633" width="48.28515625" style="2353" bestFit="1" customWidth="1"/>
    <col min="1634" max="1634" width="14.85546875" style="2353" customWidth="1"/>
    <col min="1635" max="1635" width="11.42578125" style="2353"/>
    <col min="1636" max="1636" width="12.42578125" style="2353" bestFit="1" customWidth="1"/>
    <col min="1637" max="1637" width="21.7109375" style="2353" bestFit="1" customWidth="1"/>
    <col min="1638" max="1638" width="5.140625" style="2353" customWidth="1"/>
    <col min="1639" max="1639" width="47.28515625" style="2353" customWidth="1"/>
    <col min="1640" max="1640" width="15.7109375" style="2353" customWidth="1"/>
    <col min="1641" max="1641" width="15.28515625" style="2353" customWidth="1"/>
    <col min="1642" max="1642" width="12.42578125" style="2353" bestFit="1" customWidth="1"/>
    <col min="1643" max="1643" width="18.85546875" style="2353" bestFit="1" customWidth="1"/>
    <col min="1644" max="1644" width="5" style="2353" customWidth="1"/>
    <col min="1645" max="1645" width="50.28515625" style="2353" bestFit="1" customWidth="1"/>
    <col min="1646" max="1646" width="14.28515625" style="2353" bestFit="1" customWidth="1"/>
    <col min="1647" max="1647" width="11.42578125" style="2353"/>
    <col min="1648" max="1648" width="13.28515625" style="2353" bestFit="1" customWidth="1"/>
    <col min="1649" max="1649" width="18.85546875" style="2353" bestFit="1" customWidth="1"/>
    <col min="1650" max="1650" width="5.7109375" style="2353" customWidth="1"/>
    <col min="1651" max="1651" width="48.28515625" style="2353" bestFit="1" customWidth="1"/>
    <col min="1652" max="1652" width="14.28515625" style="2353" bestFit="1" customWidth="1"/>
    <col min="1653" max="1653" width="13.85546875" style="2353" customWidth="1"/>
    <col min="1654" max="1654" width="13.28515625" style="2353" bestFit="1" customWidth="1"/>
    <col min="1655" max="1655" width="18.85546875" style="2353" bestFit="1" customWidth="1"/>
    <col min="1656" max="1656" width="5.28515625" style="2353" customWidth="1"/>
    <col min="1657" max="1657" width="50.5703125" style="2353" customWidth="1"/>
    <col min="1658" max="1658" width="14.28515625" style="2353" bestFit="1" customWidth="1"/>
    <col min="1659" max="1659" width="17.7109375" style="2353" customWidth="1"/>
    <col min="1660" max="1660" width="13.28515625" style="2353" bestFit="1" customWidth="1"/>
    <col min="1661" max="1661" width="18.85546875" style="2353" bestFit="1" customWidth="1"/>
    <col min="1662" max="1662" width="3.85546875" style="2353" customWidth="1"/>
    <col min="1663" max="1663" width="48.28515625" style="2353" bestFit="1" customWidth="1"/>
    <col min="1664" max="1664" width="14.28515625" style="2353" bestFit="1" customWidth="1"/>
    <col min="1665" max="1665" width="11.42578125" style="2353"/>
    <col min="1666" max="1666" width="13.28515625" style="2353" bestFit="1" customWidth="1"/>
    <col min="1667" max="1667" width="18.85546875" style="2353" bestFit="1" customWidth="1"/>
    <col min="1668" max="1668" width="3.5703125" style="2353" customWidth="1"/>
    <col min="1669" max="1669" width="48.28515625" style="2353" bestFit="1" customWidth="1"/>
    <col min="1670" max="1670" width="14.42578125" style="2353" bestFit="1" customWidth="1"/>
    <col min="1671" max="1671" width="11.5703125" style="2353" bestFit="1" customWidth="1"/>
    <col min="1672" max="1672" width="13.42578125" style="2353" bestFit="1" customWidth="1"/>
    <col min="1673" max="1673" width="21.85546875" style="2353" bestFit="1" customWidth="1"/>
    <col min="1674" max="1674" width="11.42578125" style="2353"/>
    <col min="1675" max="1675" width="46.5703125" style="2353" customWidth="1"/>
    <col min="1676" max="1678" width="11.5703125" style="2353" bestFit="1" customWidth="1"/>
    <col min="1679" max="1679" width="18.85546875" style="2353" bestFit="1" customWidth="1"/>
    <col min="1680" max="1845" width="11.42578125" style="2353"/>
    <col min="1846" max="1846" width="4.140625" style="2353" customWidth="1"/>
    <col min="1847" max="1847" width="51.7109375" style="2353" customWidth="1"/>
    <col min="1848" max="1848" width="18.7109375" style="2353" customWidth="1"/>
    <col min="1849" max="1849" width="11.85546875" style="2353" bestFit="1" customWidth="1"/>
    <col min="1850" max="1850" width="13" style="2353" bestFit="1" customWidth="1"/>
    <col min="1851" max="1851" width="23.5703125" style="2353" bestFit="1" customWidth="1"/>
    <col min="1852" max="1852" width="7.5703125" style="2353" customWidth="1"/>
    <col min="1853" max="1853" width="49.7109375" style="2353" bestFit="1" customWidth="1"/>
    <col min="1854" max="1854" width="14.28515625" style="2353" bestFit="1" customWidth="1"/>
    <col min="1855" max="1855" width="11.85546875" style="2353" bestFit="1" customWidth="1"/>
    <col min="1856" max="1856" width="13" style="2353" bestFit="1" customWidth="1"/>
    <col min="1857" max="1857" width="23.5703125" style="2353" bestFit="1" customWidth="1"/>
    <col min="1858" max="1858" width="3.85546875" style="2353" customWidth="1"/>
    <col min="1859" max="1859" width="47.140625" style="2353" customWidth="1"/>
    <col min="1860" max="1860" width="13.85546875" style="2353" bestFit="1" customWidth="1"/>
    <col min="1861" max="1861" width="11.5703125" style="2353" customWidth="1"/>
    <col min="1862" max="1862" width="12.42578125" style="2353" bestFit="1" customWidth="1"/>
    <col min="1863" max="1863" width="21.7109375" style="2353" bestFit="1" customWidth="1"/>
    <col min="1864" max="1864" width="4.7109375" style="2353" customWidth="1"/>
    <col min="1865" max="1865" width="48.28515625" style="2353" bestFit="1" customWidth="1"/>
    <col min="1866" max="1866" width="13.85546875" style="2353" bestFit="1" customWidth="1"/>
    <col min="1867" max="1867" width="12.7109375" style="2353" customWidth="1"/>
    <col min="1868" max="1868" width="17.7109375" style="2353" bestFit="1" customWidth="1"/>
    <col min="1869" max="1869" width="21.7109375" style="2353" bestFit="1" customWidth="1"/>
    <col min="1870" max="1870" width="5" style="2353" customWidth="1"/>
    <col min="1871" max="1871" width="52.85546875" style="2353" customWidth="1"/>
    <col min="1872" max="1872" width="14.7109375" style="2353" customWidth="1"/>
    <col min="1873" max="1873" width="14" style="2353" customWidth="1"/>
    <col min="1874" max="1874" width="16.42578125" style="2353" customWidth="1"/>
    <col min="1875" max="1875" width="21.7109375" style="2353" bestFit="1" customWidth="1"/>
    <col min="1876" max="1876" width="4.7109375" style="2353" customWidth="1"/>
    <col min="1877" max="1877" width="48.28515625" style="2353" bestFit="1" customWidth="1"/>
    <col min="1878" max="1878" width="13.85546875" style="2353" customWidth="1"/>
    <col min="1879" max="1879" width="13.7109375" style="2353" customWidth="1"/>
    <col min="1880" max="1880" width="16.140625" style="2353" customWidth="1"/>
    <col min="1881" max="1881" width="22.140625" style="2353" bestFit="1" customWidth="1"/>
    <col min="1882" max="1882" width="3.140625" style="2353" customWidth="1"/>
    <col min="1883" max="1883" width="48.28515625" style="2353" bestFit="1" customWidth="1"/>
    <col min="1884" max="1884" width="15.140625" style="2353" customWidth="1"/>
    <col min="1885" max="1885" width="13.42578125" style="2353" customWidth="1"/>
    <col min="1886" max="1886" width="15.28515625" style="2353" customWidth="1"/>
    <col min="1887" max="1887" width="21" style="2353" customWidth="1"/>
    <col min="1888" max="1888" width="5.28515625" style="2353" customWidth="1"/>
    <col min="1889" max="1889" width="48.28515625" style="2353" bestFit="1" customWidth="1"/>
    <col min="1890" max="1890" width="14.85546875" style="2353" customWidth="1"/>
    <col min="1891" max="1891" width="11.42578125" style="2353"/>
    <col min="1892" max="1892" width="12.42578125" style="2353" bestFit="1" customWidth="1"/>
    <col min="1893" max="1893" width="21.7109375" style="2353" bestFit="1" customWidth="1"/>
    <col min="1894" max="1894" width="5.140625" style="2353" customWidth="1"/>
    <col min="1895" max="1895" width="47.28515625" style="2353" customWidth="1"/>
    <col min="1896" max="1896" width="15.7109375" style="2353" customWidth="1"/>
    <col min="1897" max="1897" width="15.28515625" style="2353" customWidth="1"/>
    <col min="1898" max="1898" width="12.42578125" style="2353" bestFit="1" customWidth="1"/>
    <col min="1899" max="1899" width="18.85546875" style="2353" bestFit="1" customWidth="1"/>
    <col min="1900" max="1900" width="5" style="2353" customWidth="1"/>
    <col min="1901" max="1901" width="50.28515625" style="2353" bestFit="1" customWidth="1"/>
    <col min="1902" max="1902" width="14.28515625" style="2353" bestFit="1" customWidth="1"/>
    <col min="1903" max="1903" width="11.42578125" style="2353"/>
    <col min="1904" max="1904" width="13.28515625" style="2353" bestFit="1" customWidth="1"/>
    <col min="1905" max="1905" width="18.85546875" style="2353" bestFit="1" customWidth="1"/>
    <col min="1906" max="1906" width="5.7109375" style="2353" customWidth="1"/>
    <col min="1907" max="1907" width="48.28515625" style="2353" bestFit="1" customWidth="1"/>
    <col min="1908" max="1908" width="14.28515625" style="2353" bestFit="1" customWidth="1"/>
    <col min="1909" max="1909" width="13.85546875" style="2353" customWidth="1"/>
    <col min="1910" max="1910" width="13.28515625" style="2353" bestFit="1" customWidth="1"/>
    <col min="1911" max="1911" width="18.85546875" style="2353" bestFit="1" customWidth="1"/>
    <col min="1912" max="1912" width="5.28515625" style="2353" customWidth="1"/>
    <col min="1913" max="1913" width="50.5703125" style="2353" customWidth="1"/>
    <col min="1914" max="1914" width="14.28515625" style="2353" bestFit="1" customWidth="1"/>
    <col min="1915" max="1915" width="17.7109375" style="2353" customWidth="1"/>
    <col min="1916" max="1916" width="13.28515625" style="2353" bestFit="1" customWidth="1"/>
    <col min="1917" max="1917" width="18.85546875" style="2353" bestFit="1" customWidth="1"/>
    <col min="1918" max="1918" width="3.85546875" style="2353" customWidth="1"/>
    <col min="1919" max="1919" width="48.28515625" style="2353" bestFit="1" customWidth="1"/>
    <col min="1920" max="1920" width="14.28515625" style="2353" bestFit="1" customWidth="1"/>
    <col min="1921" max="1921" width="11.42578125" style="2353"/>
    <col min="1922" max="1922" width="13.28515625" style="2353" bestFit="1" customWidth="1"/>
    <col min="1923" max="1923" width="18.85546875" style="2353" bestFit="1" customWidth="1"/>
    <col min="1924" max="1924" width="3.5703125" style="2353" customWidth="1"/>
    <col min="1925" max="1925" width="48.28515625" style="2353" bestFit="1" customWidth="1"/>
    <col min="1926" max="1926" width="14.42578125" style="2353" bestFit="1" customWidth="1"/>
    <col min="1927" max="1927" width="11.5703125" style="2353" bestFit="1" customWidth="1"/>
    <col min="1928" max="1928" width="13.42578125" style="2353" bestFit="1" customWidth="1"/>
    <col min="1929" max="1929" width="21.85546875" style="2353" bestFit="1" customWidth="1"/>
    <col min="1930" max="1930" width="11.42578125" style="2353"/>
    <col min="1931" max="1931" width="46.5703125" style="2353" customWidth="1"/>
    <col min="1932" max="1934" width="11.5703125" style="2353" bestFit="1" customWidth="1"/>
    <col min="1935" max="1935" width="18.85546875" style="2353" bestFit="1" customWidth="1"/>
    <col min="1936" max="2101" width="11.42578125" style="2353"/>
    <col min="2102" max="2102" width="4.140625" style="2353" customWidth="1"/>
    <col min="2103" max="2103" width="51.7109375" style="2353" customWidth="1"/>
    <col min="2104" max="2104" width="18.7109375" style="2353" customWidth="1"/>
    <col min="2105" max="2105" width="11.85546875" style="2353" bestFit="1" customWidth="1"/>
    <col min="2106" max="2106" width="13" style="2353" bestFit="1" customWidth="1"/>
    <col min="2107" max="2107" width="23.5703125" style="2353" bestFit="1" customWidth="1"/>
    <col min="2108" max="2108" width="7.5703125" style="2353" customWidth="1"/>
    <col min="2109" max="2109" width="49.7109375" style="2353" bestFit="1" customWidth="1"/>
    <col min="2110" max="2110" width="14.28515625" style="2353" bestFit="1" customWidth="1"/>
    <col min="2111" max="2111" width="11.85546875" style="2353" bestFit="1" customWidth="1"/>
    <col min="2112" max="2112" width="13" style="2353" bestFit="1" customWidth="1"/>
    <col min="2113" max="2113" width="23.5703125" style="2353" bestFit="1" customWidth="1"/>
    <col min="2114" max="2114" width="3.85546875" style="2353" customWidth="1"/>
    <col min="2115" max="2115" width="47.140625" style="2353" customWidth="1"/>
    <col min="2116" max="2116" width="13.85546875" style="2353" bestFit="1" customWidth="1"/>
    <col min="2117" max="2117" width="11.5703125" style="2353" customWidth="1"/>
    <col min="2118" max="2118" width="12.42578125" style="2353" bestFit="1" customWidth="1"/>
    <col min="2119" max="2119" width="21.7109375" style="2353" bestFit="1" customWidth="1"/>
    <col min="2120" max="2120" width="4.7109375" style="2353" customWidth="1"/>
    <col min="2121" max="2121" width="48.28515625" style="2353" bestFit="1" customWidth="1"/>
    <col min="2122" max="2122" width="13.85546875" style="2353" bestFit="1" customWidth="1"/>
    <col min="2123" max="2123" width="12.7109375" style="2353" customWidth="1"/>
    <col min="2124" max="2124" width="17.7109375" style="2353" bestFit="1" customWidth="1"/>
    <col min="2125" max="2125" width="21.7109375" style="2353" bestFit="1" customWidth="1"/>
    <col min="2126" max="2126" width="5" style="2353" customWidth="1"/>
    <col min="2127" max="2127" width="52.85546875" style="2353" customWidth="1"/>
    <col min="2128" max="2128" width="14.7109375" style="2353" customWidth="1"/>
    <col min="2129" max="2129" width="14" style="2353" customWidth="1"/>
    <col min="2130" max="2130" width="16.42578125" style="2353" customWidth="1"/>
    <col min="2131" max="2131" width="21.7109375" style="2353" bestFit="1" customWidth="1"/>
    <col min="2132" max="2132" width="4.7109375" style="2353" customWidth="1"/>
    <col min="2133" max="2133" width="48.28515625" style="2353" bestFit="1" customWidth="1"/>
    <col min="2134" max="2134" width="13.85546875" style="2353" customWidth="1"/>
    <col min="2135" max="2135" width="13.7109375" style="2353" customWidth="1"/>
    <col min="2136" max="2136" width="16.140625" style="2353" customWidth="1"/>
    <col min="2137" max="2137" width="22.140625" style="2353" bestFit="1" customWidth="1"/>
    <col min="2138" max="2138" width="3.140625" style="2353" customWidth="1"/>
    <col min="2139" max="2139" width="48.28515625" style="2353" bestFit="1" customWidth="1"/>
    <col min="2140" max="2140" width="15.140625" style="2353" customWidth="1"/>
    <col min="2141" max="2141" width="13.42578125" style="2353" customWidth="1"/>
    <col min="2142" max="2142" width="15.28515625" style="2353" customWidth="1"/>
    <col min="2143" max="2143" width="21" style="2353" customWidth="1"/>
    <col min="2144" max="2144" width="5.28515625" style="2353" customWidth="1"/>
    <col min="2145" max="2145" width="48.28515625" style="2353" bestFit="1" customWidth="1"/>
    <col min="2146" max="2146" width="14.85546875" style="2353" customWidth="1"/>
    <col min="2147" max="2147" width="11.42578125" style="2353"/>
    <col min="2148" max="2148" width="12.42578125" style="2353" bestFit="1" customWidth="1"/>
    <col min="2149" max="2149" width="21.7109375" style="2353" bestFit="1" customWidth="1"/>
    <col min="2150" max="2150" width="5.140625" style="2353" customWidth="1"/>
    <col min="2151" max="2151" width="47.28515625" style="2353" customWidth="1"/>
    <col min="2152" max="2152" width="15.7109375" style="2353" customWidth="1"/>
    <col min="2153" max="2153" width="15.28515625" style="2353" customWidth="1"/>
    <col min="2154" max="2154" width="12.42578125" style="2353" bestFit="1" customWidth="1"/>
    <col min="2155" max="2155" width="18.85546875" style="2353" bestFit="1" customWidth="1"/>
    <col min="2156" max="2156" width="5" style="2353" customWidth="1"/>
    <col min="2157" max="2157" width="50.28515625" style="2353" bestFit="1" customWidth="1"/>
    <col min="2158" max="2158" width="14.28515625" style="2353" bestFit="1" customWidth="1"/>
    <col min="2159" max="2159" width="11.42578125" style="2353"/>
    <col min="2160" max="2160" width="13.28515625" style="2353" bestFit="1" customWidth="1"/>
    <col min="2161" max="2161" width="18.85546875" style="2353" bestFit="1" customWidth="1"/>
    <col min="2162" max="2162" width="5.7109375" style="2353" customWidth="1"/>
    <col min="2163" max="2163" width="48.28515625" style="2353" bestFit="1" customWidth="1"/>
    <col min="2164" max="2164" width="14.28515625" style="2353" bestFit="1" customWidth="1"/>
    <col min="2165" max="2165" width="13.85546875" style="2353" customWidth="1"/>
    <col min="2166" max="2166" width="13.28515625" style="2353" bestFit="1" customWidth="1"/>
    <col min="2167" max="2167" width="18.85546875" style="2353" bestFit="1" customWidth="1"/>
    <col min="2168" max="2168" width="5.28515625" style="2353" customWidth="1"/>
    <col min="2169" max="2169" width="50.5703125" style="2353" customWidth="1"/>
    <col min="2170" max="2170" width="14.28515625" style="2353" bestFit="1" customWidth="1"/>
    <col min="2171" max="2171" width="17.7109375" style="2353" customWidth="1"/>
    <col min="2172" max="2172" width="13.28515625" style="2353" bestFit="1" customWidth="1"/>
    <col min="2173" max="2173" width="18.85546875" style="2353" bestFit="1" customWidth="1"/>
    <col min="2174" max="2174" width="3.85546875" style="2353" customWidth="1"/>
    <col min="2175" max="2175" width="48.28515625" style="2353" bestFit="1" customWidth="1"/>
    <col min="2176" max="2176" width="14.28515625" style="2353" bestFit="1" customWidth="1"/>
    <col min="2177" max="2177" width="11.42578125" style="2353"/>
    <col min="2178" max="2178" width="13.28515625" style="2353" bestFit="1" customWidth="1"/>
    <col min="2179" max="2179" width="18.85546875" style="2353" bestFit="1" customWidth="1"/>
    <col min="2180" max="2180" width="3.5703125" style="2353" customWidth="1"/>
    <col min="2181" max="2181" width="48.28515625" style="2353" bestFit="1" customWidth="1"/>
    <col min="2182" max="2182" width="14.42578125" style="2353" bestFit="1" customWidth="1"/>
    <col min="2183" max="2183" width="11.5703125" style="2353" bestFit="1" customWidth="1"/>
    <col min="2184" max="2184" width="13.42578125" style="2353" bestFit="1" customWidth="1"/>
    <col min="2185" max="2185" width="21.85546875" style="2353" bestFit="1" customWidth="1"/>
    <col min="2186" max="2186" width="11.42578125" style="2353"/>
    <col min="2187" max="2187" width="46.5703125" style="2353" customWidth="1"/>
    <col min="2188" max="2190" width="11.5703125" style="2353" bestFit="1" customWidth="1"/>
    <col min="2191" max="2191" width="18.85546875" style="2353" bestFit="1" customWidth="1"/>
    <col min="2192" max="2357" width="11.42578125" style="2353"/>
    <col min="2358" max="2358" width="4.140625" style="2353" customWidth="1"/>
    <col min="2359" max="2359" width="51.7109375" style="2353" customWidth="1"/>
    <col min="2360" max="2360" width="18.7109375" style="2353" customWidth="1"/>
    <col min="2361" max="2361" width="11.85546875" style="2353" bestFit="1" customWidth="1"/>
    <col min="2362" max="2362" width="13" style="2353" bestFit="1" customWidth="1"/>
    <col min="2363" max="2363" width="23.5703125" style="2353" bestFit="1" customWidth="1"/>
    <col min="2364" max="2364" width="7.5703125" style="2353" customWidth="1"/>
    <col min="2365" max="2365" width="49.7109375" style="2353" bestFit="1" customWidth="1"/>
    <col min="2366" max="2366" width="14.28515625" style="2353" bestFit="1" customWidth="1"/>
    <col min="2367" max="2367" width="11.85546875" style="2353" bestFit="1" customWidth="1"/>
    <col min="2368" max="2368" width="13" style="2353" bestFit="1" customWidth="1"/>
    <col min="2369" max="2369" width="23.5703125" style="2353" bestFit="1" customWidth="1"/>
    <col min="2370" max="2370" width="3.85546875" style="2353" customWidth="1"/>
    <col min="2371" max="2371" width="47.140625" style="2353" customWidth="1"/>
    <col min="2372" max="2372" width="13.85546875" style="2353" bestFit="1" customWidth="1"/>
    <col min="2373" max="2373" width="11.5703125" style="2353" customWidth="1"/>
    <col min="2374" max="2374" width="12.42578125" style="2353" bestFit="1" customWidth="1"/>
    <col min="2375" max="2375" width="21.7109375" style="2353" bestFit="1" customWidth="1"/>
    <col min="2376" max="2376" width="4.7109375" style="2353" customWidth="1"/>
    <col min="2377" max="2377" width="48.28515625" style="2353" bestFit="1" customWidth="1"/>
    <col min="2378" max="2378" width="13.85546875" style="2353" bestFit="1" customWidth="1"/>
    <col min="2379" max="2379" width="12.7109375" style="2353" customWidth="1"/>
    <col min="2380" max="2380" width="17.7109375" style="2353" bestFit="1" customWidth="1"/>
    <col min="2381" max="2381" width="21.7109375" style="2353" bestFit="1" customWidth="1"/>
    <col min="2382" max="2382" width="5" style="2353" customWidth="1"/>
    <col min="2383" max="2383" width="52.85546875" style="2353" customWidth="1"/>
    <col min="2384" max="2384" width="14.7109375" style="2353" customWidth="1"/>
    <col min="2385" max="2385" width="14" style="2353" customWidth="1"/>
    <col min="2386" max="2386" width="16.42578125" style="2353" customWidth="1"/>
    <col min="2387" max="2387" width="21.7109375" style="2353" bestFit="1" customWidth="1"/>
    <col min="2388" max="2388" width="4.7109375" style="2353" customWidth="1"/>
    <col min="2389" max="2389" width="48.28515625" style="2353" bestFit="1" customWidth="1"/>
    <col min="2390" max="2390" width="13.85546875" style="2353" customWidth="1"/>
    <col min="2391" max="2391" width="13.7109375" style="2353" customWidth="1"/>
    <col min="2392" max="2392" width="16.140625" style="2353" customWidth="1"/>
    <col min="2393" max="2393" width="22.140625" style="2353" bestFit="1" customWidth="1"/>
    <col min="2394" max="2394" width="3.140625" style="2353" customWidth="1"/>
    <col min="2395" max="2395" width="48.28515625" style="2353" bestFit="1" customWidth="1"/>
    <col min="2396" max="2396" width="15.140625" style="2353" customWidth="1"/>
    <col min="2397" max="2397" width="13.42578125" style="2353" customWidth="1"/>
    <col min="2398" max="2398" width="15.28515625" style="2353" customWidth="1"/>
    <col min="2399" max="2399" width="21" style="2353" customWidth="1"/>
    <col min="2400" max="2400" width="5.28515625" style="2353" customWidth="1"/>
    <col min="2401" max="2401" width="48.28515625" style="2353" bestFit="1" customWidth="1"/>
    <col min="2402" max="2402" width="14.85546875" style="2353" customWidth="1"/>
    <col min="2403" max="2403" width="11.42578125" style="2353"/>
    <col min="2404" max="2404" width="12.42578125" style="2353" bestFit="1" customWidth="1"/>
    <col min="2405" max="2405" width="21.7109375" style="2353" bestFit="1" customWidth="1"/>
    <col min="2406" max="2406" width="5.140625" style="2353" customWidth="1"/>
    <col min="2407" max="2407" width="47.28515625" style="2353" customWidth="1"/>
    <col min="2408" max="2408" width="15.7109375" style="2353" customWidth="1"/>
    <col min="2409" max="2409" width="15.28515625" style="2353" customWidth="1"/>
    <col min="2410" max="2410" width="12.42578125" style="2353" bestFit="1" customWidth="1"/>
    <col min="2411" max="2411" width="18.85546875" style="2353" bestFit="1" customWidth="1"/>
    <col min="2412" max="2412" width="5" style="2353" customWidth="1"/>
    <col min="2413" max="2413" width="50.28515625" style="2353" bestFit="1" customWidth="1"/>
    <col min="2414" max="2414" width="14.28515625" style="2353" bestFit="1" customWidth="1"/>
    <col min="2415" max="2415" width="11.42578125" style="2353"/>
    <col min="2416" max="2416" width="13.28515625" style="2353" bestFit="1" customWidth="1"/>
    <col min="2417" max="2417" width="18.85546875" style="2353" bestFit="1" customWidth="1"/>
    <col min="2418" max="2418" width="5.7109375" style="2353" customWidth="1"/>
    <col min="2419" max="2419" width="48.28515625" style="2353" bestFit="1" customWidth="1"/>
    <col min="2420" max="2420" width="14.28515625" style="2353" bestFit="1" customWidth="1"/>
    <col min="2421" max="2421" width="13.85546875" style="2353" customWidth="1"/>
    <col min="2422" max="2422" width="13.28515625" style="2353" bestFit="1" customWidth="1"/>
    <col min="2423" max="2423" width="18.85546875" style="2353" bestFit="1" customWidth="1"/>
    <col min="2424" max="2424" width="5.28515625" style="2353" customWidth="1"/>
    <col min="2425" max="2425" width="50.5703125" style="2353" customWidth="1"/>
    <col min="2426" max="2426" width="14.28515625" style="2353" bestFit="1" customWidth="1"/>
    <col min="2427" max="2427" width="17.7109375" style="2353" customWidth="1"/>
    <col min="2428" max="2428" width="13.28515625" style="2353" bestFit="1" customWidth="1"/>
    <col min="2429" max="2429" width="18.85546875" style="2353" bestFit="1" customWidth="1"/>
    <col min="2430" max="2430" width="3.85546875" style="2353" customWidth="1"/>
    <col min="2431" max="2431" width="48.28515625" style="2353" bestFit="1" customWidth="1"/>
    <col min="2432" max="2432" width="14.28515625" style="2353" bestFit="1" customWidth="1"/>
    <col min="2433" max="2433" width="11.42578125" style="2353"/>
    <col min="2434" max="2434" width="13.28515625" style="2353" bestFit="1" customWidth="1"/>
    <col min="2435" max="2435" width="18.85546875" style="2353" bestFit="1" customWidth="1"/>
    <col min="2436" max="2436" width="3.5703125" style="2353" customWidth="1"/>
    <col min="2437" max="2437" width="48.28515625" style="2353" bestFit="1" customWidth="1"/>
    <col min="2438" max="2438" width="14.42578125" style="2353" bestFit="1" customWidth="1"/>
    <col min="2439" max="2439" width="11.5703125" style="2353" bestFit="1" customWidth="1"/>
    <col min="2440" max="2440" width="13.42578125" style="2353" bestFit="1" customWidth="1"/>
    <col min="2441" max="2441" width="21.85546875" style="2353" bestFit="1" customWidth="1"/>
    <col min="2442" max="2442" width="11.42578125" style="2353"/>
    <col min="2443" max="2443" width="46.5703125" style="2353" customWidth="1"/>
    <col min="2444" max="2446" width="11.5703125" style="2353" bestFit="1" customWidth="1"/>
    <col min="2447" max="2447" width="18.85546875" style="2353" bestFit="1" customWidth="1"/>
    <col min="2448" max="2613" width="11.42578125" style="2353"/>
    <col min="2614" max="2614" width="4.140625" style="2353" customWidth="1"/>
    <col min="2615" max="2615" width="51.7109375" style="2353" customWidth="1"/>
    <col min="2616" max="2616" width="18.7109375" style="2353" customWidth="1"/>
    <col min="2617" max="2617" width="11.85546875" style="2353" bestFit="1" customWidth="1"/>
    <col min="2618" max="2618" width="13" style="2353" bestFit="1" customWidth="1"/>
    <col min="2619" max="2619" width="23.5703125" style="2353" bestFit="1" customWidth="1"/>
    <col min="2620" max="2620" width="7.5703125" style="2353" customWidth="1"/>
    <col min="2621" max="2621" width="49.7109375" style="2353" bestFit="1" customWidth="1"/>
    <col min="2622" max="2622" width="14.28515625" style="2353" bestFit="1" customWidth="1"/>
    <col min="2623" max="2623" width="11.85546875" style="2353" bestFit="1" customWidth="1"/>
    <col min="2624" max="2624" width="13" style="2353" bestFit="1" customWidth="1"/>
    <col min="2625" max="2625" width="23.5703125" style="2353" bestFit="1" customWidth="1"/>
    <col min="2626" max="2626" width="3.85546875" style="2353" customWidth="1"/>
    <col min="2627" max="2627" width="47.140625" style="2353" customWidth="1"/>
    <col min="2628" max="2628" width="13.85546875" style="2353" bestFit="1" customWidth="1"/>
    <col min="2629" max="2629" width="11.5703125" style="2353" customWidth="1"/>
    <col min="2630" max="2630" width="12.42578125" style="2353" bestFit="1" customWidth="1"/>
    <col min="2631" max="2631" width="21.7109375" style="2353" bestFit="1" customWidth="1"/>
    <col min="2632" max="2632" width="4.7109375" style="2353" customWidth="1"/>
    <col min="2633" max="2633" width="48.28515625" style="2353" bestFit="1" customWidth="1"/>
    <col min="2634" max="2634" width="13.85546875" style="2353" bestFit="1" customWidth="1"/>
    <col min="2635" max="2635" width="12.7109375" style="2353" customWidth="1"/>
    <col min="2636" max="2636" width="17.7109375" style="2353" bestFit="1" customWidth="1"/>
    <col min="2637" max="2637" width="21.7109375" style="2353" bestFit="1" customWidth="1"/>
    <col min="2638" max="2638" width="5" style="2353" customWidth="1"/>
    <col min="2639" max="2639" width="52.85546875" style="2353" customWidth="1"/>
    <col min="2640" max="2640" width="14.7109375" style="2353" customWidth="1"/>
    <col min="2641" max="2641" width="14" style="2353" customWidth="1"/>
    <col min="2642" max="2642" width="16.42578125" style="2353" customWidth="1"/>
    <col min="2643" max="2643" width="21.7109375" style="2353" bestFit="1" customWidth="1"/>
    <col min="2644" max="2644" width="4.7109375" style="2353" customWidth="1"/>
    <col min="2645" max="2645" width="48.28515625" style="2353" bestFit="1" customWidth="1"/>
    <col min="2646" max="2646" width="13.85546875" style="2353" customWidth="1"/>
    <col min="2647" max="2647" width="13.7109375" style="2353" customWidth="1"/>
    <col min="2648" max="2648" width="16.140625" style="2353" customWidth="1"/>
    <col min="2649" max="2649" width="22.140625" style="2353" bestFit="1" customWidth="1"/>
    <col min="2650" max="2650" width="3.140625" style="2353" customWidth="1"/>
    <col min="2651" max="2651" width="48.28515625" style="2353" bestFit="1" customWidth="1"/>
    <col min="2652" max="2652" width="15.140625" style="2353" customWidth="1"/>
    <col min="2653" max="2653" width="13.42578125" style="2353" customWidth="1"/>
    <col min="2654" max="2654" width="15.28515625" style="2353" customWidth="1"/>
    <col min="2655" max="2655" width="21" style="2353" customWidth="1"/>
    <col min="2656" max="2656" width="5.28515625" style="2353" customWidth="1"/>
    <col min="2657" max="2657" width="48.28515625" style="2353" bestFit="1" customWidth="1"/>
    <col min="2658" max="2658" width="14.85546875" style="2353" customWidth="1"/>
    <col min="2659" max="2659" width="11.42578125" style="2353"/>
    <col min="2660" max="2660" width="12.42578125" style="2353" bestFit="1" customWidth="1"/>
    <col min="2661" max="2661" width="21.7109375" style="2353" bestFit="1" customWidth="1"/>
    <col min="2662" max="2662" width="5.140625" style="2353" customWidth="1"/>
    <col min="2663" max="2663" width="47.28515625" style="2353" customWidth="1"/>
    <col min="2664" max="2664" width="15.7109375" style="2353" customWidth="1"/>
    <col min="2665" max="2665" width="15.28515625" style="2353" customWidth="1"/>
    <col min="2666" max="2666" width="12.42578125" style="2353" bestFit="1" customWidth="1"/>
    <col min="2667" max="2667" width="18.85546875" style="2353" bestFit="1" customWidth="1"/>
    <col min="2668" max="2668" width="5" style="2353" customWidth="1"/>
    <col min="2669" max="2669" width="50.28515625" style="2353" bestFit="1" customWidth="1"/>
    <col min="2670" max="2670" width="14.28515625" style="2353" bestFit="1" customWidth="1"/>
    <col min="2671" max="2671" width="11.42578125" style="2353"/>
    <col min="2672" max="2672" width="13.28515625" style="2353" bestFit="1" customWidth="1"/>
    <col min="2673" max="2673" width="18.85546875" style="2353" bestFit="1" customWidth="1"/>
    <col min="2674" max="2674" width="5.7109375" style="2353" customWidth="1"/>
    <col min="2675" max="2675" width="48.28515625" style="2353" bestFit="1" customWidth="1"/>
    <col min="2676" max="2676" width="14.28515625" style="2353" bestFit="1" customWidth="1"/>
    <col min="2677" max="2677" width="13.85546875" style="2353" customWidth="1"/>
    <col min="2678" max="2678" width="13.28515625" style="2353" bestFit="1" customWidth="1"/>
    <col min="2679" max="2679" width="18.85546875" style="2353" bestFit="1" customWidth="1"/>
    <col min="2680" max="2680" width="5.28515625" style="2353" customWidth="1"/>
    <col min="2681" max="2681" width="50.5703125" style="2353" customWidth="1"/>
    <col min="2682" max="2682" width="14.28515625" style="2353" bestFit="1" customWidth="1"/>
    <col min="2683" max="2683" width="17.7109375" style="2353" customWidth="1"/>
    <col min="2684" max="2684" width="13.28515625" style="2353" bestFit="1" customWidth="1"/>
    <col min="2685" max="2685" width="18.85546875" style="2353" bestFit="1" customWidth="1"/>
    <col min="2686" max="2686" width="3.85546875" style="2353" customWidth="1"/>
    <col min="2687" max="2687" width="48.28515625" style="2353" bestFit="1" customWidth="1"/>
    <col min="2688" max="2688" width="14.28515625" style="2353" bestFit="1" customWidth="1"/>
    <col min="2689" max="2689" width="11.42578125" style="2353"/>
    <col min="2690" max="2690" width="13.28515625" style="2353" bestFit="1" customWidth="1"/>
    <col min="2691" max="2691" width="18.85546875" style="2353" bestFit="1" customWidth="1"/>
    <col min="2692" max="2692" width="3.5703125" style="2353" customWidth="1"/>
    <col min="2693" max="2693" width="48.28515625" style="2353" bestFit="1" customWidth="1"/>
    <col min="2694" max="2694" width="14.42578125" style="2353" bestFit="1" customWidth="1"/>
    <col min="2695" max="2695" width="11.5703125" style="2353" bestFit="1" customWidth="1"/>
    <col min="2696" max="2696" width="13.42578125" style="2353" bestFit="1" customWidth="1"/>
    <col min="2697" max="2697" width="21.85546875" style="2353" bestFit="1" customWidth="1"/>
    <col min="2698" max="2698" width="11.42578125" style="2353"/>
    <col min="2699" max="2699" width="46.5703125" style="2353" customWidth="1"/>
    <col min="2700" max="2702" width="11.5703125" style="2353" bestFit="1" customWidth="1"/>
    <col min="2703" max="2703" width="18.85546875" style="2353" bestFit="1" customWidth="1"/>
    <col min="2704" max="2869" width="11.42578125" style="2353"/>
    <col min="2870" max="2870" width="4.140625" style="2353" customWidth="1"/>
    <col min="2871" max="2871" width="51.7109375" style="2353" customWidth="1"/>
    <col min="2872" max="2872" width="18.7109375" style="2353" customWidth="1"/>
    <col min="2873" max="2873" width="11.85546875" style="2353" bestFit="1" customWidth="1"/>
    <col min="2874" max="2874" width="13" style="2353" bestFit="1" customWidth="1"/>
    <col min="2875" max="2875" width="23.5703125" style="2353" bestFit="1" customWidth="1"/>
    <col min="2876" max="2876" width="7.5703125" style="2353" customWidth="1"/>
    <col min="2877" max="2877" width="49.7109375" style="2353" bestFit="1" customWidth="1"/>
    <col min="2878" max="2878" width="14.28515625" style="2353" bestFit="1" customWidth="1"/>
    <col min="2879" max="2879" width="11.85546875" style="2353" bestFit="1" customWidth="1"/>
    <col min="2880" max="2880" width="13" style="2353" bestFit="1" customWidth="1"/>
    <col min="2881" max="2881" width="23.5703125" style="2353" bestFit="1" customWidth="1"/>
    <col min="2882" max="2882" width="3.85546875" style="2353" customWidth="1"/>
    <col min="2883" max="2883" width="47.140625" style="2353" customWidth="1"/>
    <col min="2884" max="2884" width="13.85546875" style="2353" bestFit="1" customWidth="1"/>
    <col min="2885" max="2885" width="11.5703125" style="2353" customWidth="1"/>
    <col min="2886" max="2886" width="12.42578125" style="2353" bestFit="1" customWidth="1"/>
    <col min="2887" max="2887" width="21.7109375" style="2353" bestFit="1" customWidth="1"/>
    <col min="2888" max="2888" width="4.7109375" style="2353" customWidth="1"/>
    <col min="2889" max="2889" width="48.28515625" style="2353" bestFit="1" customWidth="1"/>
    <col min="2890" max="2890" width="13.85546875" style="2353" bestFit="1" customWidth="1"/>
    <col min="2891" max="2891" width="12.7109375" style="2353" customWidth="1"/>
    <col min="2892" max="2892" width="17.7109375" style="2353" bestFit="1" customWidth="1"/>
    <col min="2893" max="2893" width="21.7109375" style="2353" bestFit="1" customWidth="1"/>
    <col min="2894" max="2894" width="5" style="2353" customWidth="1"/>
    <col min="2895" max="2895" width="52.85546875" style="2353" customWidth="1"/>
    <col min="2896" max="2896" width="14.7109375" style="2353" customWidth="1"/>
    <col min="2897" max="2897" width="14" style="2353" customWidth="1"/>
    <col min="2898" max="2898" width="16.42578125" style="2353" customWidth="1"/>
    <col min="2899" max="2899" width="21.7109375" style="2353" bestFit="1" customWidth="1"/>
    <col min="2900" max="2900" width="4.7109375" style="2353" customWidth="1"/>
    <col min="2901" max="2901" width="48.28515625" style="2353" bestFit="1" customWidth="1"/>
    <col min="2902" max="2902" width="13.85546875" style="2353" customWidth="1"/>
    <col min="2903" max="2903" width="13.7109375" style="2353" customWidth="1"/>
    <col min="2904" max="2904" width="16.140625" style="2353" customWidth="1"/>
    <col min="2905" max="2905" width="22.140625" style="2353" bestFit="1" customWidth="1"/>
    <col min="2906" max="2906" width="3.140625" style="2353" customWidth="1"/>
    <col min="2907" max="2907" width="48.28515625" style="2353" bestFit="1" customWidth="1"/>
    <col min="2908" max="2908" width="15.140625" style="2353" customWidth="1"/>
    <col min="2909" max="2909" width="13.42578125" style="2353" customWidth="1"/>
    <col min="2910" max="2910" width="15.28515625" style="2353" customWidth="1"/>
    <col min="2911" max="2911" width="21" style="2353" customWidth="1"/>
    <col min="2912" max="2912" width="5.28515625" style="2353" customWidth="1"/>
    <col min="2913" max="2913" width="48.28515625" style="2353" bestFit="1" customWidth="1"/>
    <col min="2914" max="2914" width="14.85546875" style="2353" customWidth="1"/>
    <col min="2915" max="2915" width="11.42578125" style="2353"/>
    <col min="2916" max="2916" width="12.42578125" style="2353" bestFit="1" customWidth="1"/>
    <col min="2917" max="2917" width="21.7109375" style="2353" bestFit="1" customWidth="1"/>
    <col min="2918" max="2918" width="5.140625" style="2353" customWidth="1"/>
    <col min="2919" max="2919" width="47.28515625" style="2353" customWidth="1"/>
    <col min="2920" max="2920" width="15.7109375" style="2353" customWidth="1"/>
    <col min="2921" max="2921" width="15.28515625" style="2353" customWidth="1"/>
    <col min="2922" max="2922" width="12.42578125" style="2353" bestFit="1" customWidth="1"/>
    <col min="2923" max="2923" width="18.85546875" style="2353" bestFit="1" customWidth="1"/>
    <col min="2924" max="2924" width="5" style="2353" customWidth="1"/>
    <col min="2925" max="2925" width="50.28515625" style="2353" bestFit="1" customWidth="1"/>
    <col min="2926" max="2926" width="14.28515625" style="2353" bestFit="1" customWidth="1"/>
    <col min="2927" max="2927" width="11.42578125" style="2353"/>
    <col min="2928" max="2928" width="13.28515625" style="2353" bestFit="1" customWidth="1"/>
    <col min="2929" max="2929" width="18.85546875" style="2353" bestFit="1" customWidth="1"/>
    <col min="2930" max="2930" width="5.7109375" style="2353" customWidth="1"/>
    <col min="2931" max="2931" width="48.28515625" style="2353" bestFit="1" customWidth="1"/>
    <col min="2932" max="2932" width="14.28515625" style="2353" bestFit="1" customWidth="1"/>
    <col min="2933" max="2933" width="13.85546875" style="2353" customWidth="1"/>
    <col min="2934" max="2934" width="13.28515625" style="2353" bestFit="1" customWidth="1"/>
    <col min="2935" max="2935" width="18.85546875" style="2353" bestFit="1" customWidth="1"/>
    <col min="2936" max="2936" width="5.28515625" style="2353" customWidth="1"/>
    <col min="2937" max="2937" width="50.5703125" style="2353" customWidth="1"/>
    <col min="2938" max="2938" width="14.28515625" style="2353" bestFit="1" customWidth="1"/>
    <col min="2939" max="2939" width="17.7109375" style="2353" customWidth="1"/>
    <col min="2940" max="2940" width="13.28515625" style="2353" bestFit="1" customWidth="1"/>
    <col min="2941" max="2941" width="18.85546875" style="2353" bestFit="1" customWidth="1"/>
    <col min="2942" max="2942" width="3.85546875" style="2353" customWidth="1"/>
    <col min="2943" max="2943" width="48.28515625" style="2353" bestFit="1" customWidth="1"/>
    <col min="2944" max="2944" width="14.28515625" style="2353" bestFit="1" customWidth="1"/>
    <col min="2945" max="2945" width="11.42578125" style="2353"/>
    <col min="2946" max="2946" width="13.28515625" style="2353" bestFit="1" customWidth="1"/>
    <col min="2947" max="2947" width="18.85546875" style="2353" bestFit="1" customWidth="1"/>
    <col min="2948" max="2948" width="3.5703125" style="2353" customWidth="1"/>
    <col min="2949" max="2949" width="48.28515625" style="2353" bestFit="1" customWidth="1"/>
    <col min="2950" max="2950" width="14.42578125" style="2353" bestFit="1" customWidth="1"/>
    <col min="2951" max="2951" width="11.5703125" style="2353" bestFit="1" customWidth="1"/>
    <col min="2952" max="2952" width="13.42578125" style="2353" bestFit="1" customWidth="1"/>
    <col min="2953" max="2953" width="21.85546875" style="2353" bestFit="1" customWidth="1"/>
    <col min="2954" max="2954" width="11.42578125" style="2353"/>
    <col min="2955" max="2955" width="46.5703125" style="2353" customWidth="1"/>
    <col min="2956" max="2958" width="11.5703125" style="2353" bestFit="1" customWidth="1"/>
    <col min="2959" max="2959" width="18.85546875" style="2353" bestFit="1" customWidth="1"/>
    <col min="2960" max="3125" width="11.42578125" style="2353"/>
    <col min="3126" max="3126" width="4.140625" style="2353" customWidth="1"/>
    <col min="3127" max="3127" width="51.7109375" style="2353" customWidth="1"/>
    <col min="3128" max="3128" width="18.7109375" style="2353" customWidth="1"/>
    <col min="3129" max="3129" width="11.85546875" style="2353" bestFit="1" customWidth="1"/>
    <col min="3130" max="3130" width="13" style="2353" bestFit="1" customWidth="1"/>
    <col min="3131" max="3131" width="23.5703125" style="2353" bestFit="1" customWidth="1"/>
    <col min="3132" max="3132" width="7.5703125" style="2353" customWidth="1"/>
    <col min="3133" max="3133" width="49.7109375" style="2353" bestFit="1" customWidth="1"/>
    <col min="3134" max="3134" width="14.28515625" style="2353" bestFit="1" customWidth="1"/>
    <col min="3135" max="3135" width="11.85546875" style="2353" bestFit="1" customWidth="1"/>
    <col min="3136" max="3136" width="13" style="2353" bestFit="1" customWidth="1"/>
    <col min="3137" max="3137" width="23.5703125" style="2353" bestFit="1" customWidth="1"/>
    <col min="3138" max="3138" width="3.85546875" style="2353" customWidth="1"/>
    <col min="3139" max="3139" width="47.140625" style="2353" customWidth="1"/>
    <col min="3140" max="3140" width="13.85546875" style="2353" bestFit="1" customWidth="1"/>
    <col min="3141" max="3141" width="11.5703125" style="2353" customWidth="1"/>
    <col min="3142" max="3142" width="12.42578125" style="2353" bestFit="1" customWidth="1"/>
    <col min="3143" max="3143" width="21.7109375" style="2353" bestFit="1" customWidth="1"/>
    <col min="3144" max="3144" width="4.7109375" style="2353" customWidth="1"/>
    <col min="3145" max="3145" width="48.28515625" style="2353" bestFit="1" customWidth="1"/>
    <col min="3146" max="3146" width="13.85546875" style="2353" bestFit="1" customWidth="1"/>
    <col min="3147" max="3147" width="12.7109375" style="2353" customWidth="1"/>
    <col min="3148" max="3148" width="17.7109375" style="2353" bestFit="1" customWidth="1"/>
    <col min="3149" max="3149" width="21.7109375" style="2353" bestFit="1" customWidth="1"/>
    <col min="3150" max="3150" width="5" style="2353" customWidth="1"/>
    <col min="3151" max="3151" width="52.85546875" style="2353" customWidth="1"/>
    <col min="3152" max="3152" width="14.7109375" style="2353" customWidth="1"/>
    <col min="3153" max="3153" width="14" style="2353" customWidth="1"/>
    <col min="3154" max="3154" width="16.42578125" style="2353" customWidth="1"/>
    <col min="3155" max="3155" width="21.7109375" style="2353" bestFit="1" customWidth="1"/>
    <col min="3156" max="3156" width="4.7109375" style="2353" customWidth="1"/>
    <col min="3157" max="3157" width="48.28515625" style="2353" bestFit="1" customWidth="1"/>
    <col min="3158" max="3158" width="13.85546875" style="2353" customWidth="1"/>
    <col min="3159" max="3159" width="13.7109375" style="2353" customWidth="1"/>
    <col min="3160" max="3160" width="16.140625" style="2353" customWidth="1"/>
    <col min="3161" max="3161" width="22.140625" style="2353" bestFit="1" customWidth="1"/>
    <col min="3162" max="3162" width="3.140625" style="2353" customWidth="1"/>
    <col min="3163" max="3163" width="48.28515625" style="2353" bestFit="1" customWidth="1"/>
    <col min="3164" max="3164" width="15.140625" style="2353" customWidth="1"/>
    <col min="3165" max="3165" width="13.42578125" style="2353" customWidth="1"/>
    <col min="3166" max="3166" width="15.28515625" style="2353" customWidth="1"/>
    <col min="3167" max="3167" width="21" style="2353" customWidth="1"/>
    <col min="3168" max="3168" width="5.28515625" style="2353" customWidth="1"/>
    <col min="3169" max="3169" width="48.28515625" style="2353" bestFit="1" customWidth="1"/>
    <col min="3170" max="3170" width="14.85546875" style="2353" customWidth="1"/>
    <col min="3171" max="3171" width="11.42578125" style="2353"/>
    <col min="3172" max="3172" width="12.42578125" style="2353" bestFit="1" customWidth="1"/>
    <col min="3173" max="3173" width="21.7109375" style="2353" bestFit="1" customWidth="1"/>
    <col min="3174" max="3174" width="5.140625" style="2353" customWidth="1"/>
    <col min="3175" max="3175" width="47.28515625" style="2353" customWidth="1"/>
    <col min="3176" max="3176" width="15.7109375" style="2353" customWidth="1"/>
    <col min="3177" max="3177" width="15.28515625" style="2353" customWidth="1"/>
    <col min="3178" max="3178" width="12.42578125" style="2353" bestFit="1" customWidth="1"/>
    <col min="3179" max="3179" width="18.85546875" style="2353" bestFit="1" customWidth="1"/>
    <col min="3180" max="3180" width="5" style="2353" customWidth="1"/>
    <col min="3181" max="3181" width="50.28515625" style="2353" bestFit="1" customWidth="1"/>
    <col min="3182" max="3182" width="14.28515625" style="2353" bestFit="1" customWidth="1"/>
    <col min="3183" max="3183" width="11.42578125" style="2353"/>
    <col min="3184" max="3184" width="13.28515625" style="2353" bestFit="1" customWidth="1"/>
    <col min="3185" max="3185" width="18.85546875" style="2353" bestFit="1" customWidth="1"/>
    <col min="3186" max="3186" width="5.7109375" style="2353" customWidth="1"/>
    <col min="3187" max="3187" width="48.28515625" style="2353" bestFit="1" customWidth="1"/>
    <col min="3188" max="3188" width="14.28515625" style="2353" bestFit="1" customWidth="1"/>
    <col min="3189" max="3189" width="13.85546875" style="2353" customWidth="1"/>
    <col min="3190" max="3190" width="13.28515625" style="2353" bestFit="1" customWidth="1"/>
    <col min="3191" max="3191" width="18.85546875" style="2353" bestFit="1" customWidth="1"/>
    <col min="3192" max="3192" width="5.28515625" style="2353" customWidth="1"/>
    <col min="3193" max="3193" width="50.5703125" style="2353" customWidth="1"/>
    <col min="3194" max="3194" width="14.28515625" style="2353" bestFit="1" customWidth="1"/>
    <col min="3195" max="3195" width="17.7109375" style="2353" customWidth="1"/>
    <col min="3196" max="3196" width="13.28515625" style="2353" bestFit="1" customWidth="1"/>
    <col min="3197" max="3197" width="18.85546875" style="2353" bestFit="1" customWidth="1"/>
    <col min="3198" max="3198" width="3.85546875" style="2353" customWidth="1"/>
    <col min="3199" max="3199" width="48.28515625" style="2353" bestFit="1" customWidth="1"/>
    <col min="3200" max="3200" width="14.28515625" style="2353" bestFit="1" customWidth="1"/>
    <col min="3201" max="3201" width="11.42578125" style="2353"/>
    <col min="3202" max="3202" width="13.28515625" style="2353" bestFit="1" customWidth="1"/>
    <col min="3203" max="3203" width="18.85546875" style="2353" bestFit="1" customWidth="1"/>
    <col min="3204" max="3204" width="3.5703125" style="2353" customWidth="1"/>
    <col min="3205" max="3205" width="48.28515625" style="2353" bestFit="1" customWidth="1"/>
    <col min="3206" max="3206" width="14.42578125" style="2353" bestFit="1" customWidth="1"/>
    <col min="3207" max="3207" width="11.5703125" style="2353" bestFit="1" customWidth="1"/>
    <col min="3208" max="3208" width="13.42578125" style="2353" bestFit="1" customWidth="1"/>
    <col min="3209" max="3209" width="21.85546875" style="2353" bestFit="1" customWidth="1"/>
    <col min="3210" max="3210" width="11.42578125" style="2353"/>
    <col min="3211" max="3211" width="46.5703125" style="2353" customWidth="1"/>
    <col min="3212" max="3214" width="11.5703125" style="2353" bestFit="1" customWidth="1"/>
    <col min="3215" max="3215" width="18.85546875" style="2353" bestFit="1" customWidth="1"/>
    <col min="3216" max="3381" width="11.42578125" style="2353"/>
    <col min="3382" max="3382" width="4.140625" style="2353" customWidth="1"/>
    <col min="3383" max="3383" width="51.7109375" style="2353" customWidth="1"/>
    <col min="3384" max="3384" width="18.7109375" style="2353" customWidth="1"/>
    <col min="3385" max="3385" width="11.85546875" style="2353" bestFit="1" customWidth="1"/>
    <col min="3386" max="3386" width="13" style="2353" bestFit="1" customWidth="1"/>
    <col min="3387" max="3387" width="23.5703125" style="2353" bestFit="1" customWidth="1"/>
    <col min="3388" max="3388" width="7.5703125" style="2353" customWidth="1"/>
    <col min="3389" max="3389" width="49.7109375" style="2353" bestFit="1" customWidth="1"/>
    <col min="3390" max="3390" width="14.28515625" style="2353" bestFit="1" customWidth="1"/>
    <col min="3391" max="3391" width="11.85546875" style="2353" bestFit="1" customWidth="1"/>
    <col min="3392" max="3392" width="13" style="2353" bestFit="1" customWidth="1"/>
    <col min="3393" max="3393" width="23.5703125" style="2353" bestFit="1" customWidth="1"/>
    <col min="3394" max="3394" width="3.85546875" style="2353" customWidth="1"/>
    <col min="3395" max="3395" width="47.140625" style="2353" customWidth="1"/>
    <col min="3396" max="3396" width="13.85546875" style="2353" bestFit="1" customWidth="1"/>
    <col min="3397" max="3397" width="11.5703125" style="2353" customWidth="1"/>
    <col min="3398" max="3398" width="12.42578125" style="2353" bestFit="1" customWidth="1"/>
    <col min="3399" max="3399" width="21.7109375" style="2353" bestFit="1" customWidth="1"/>
    <col min="3400" max="3400" width="4.7109375" style="2353" customWidth="1"/>
    <col min="3401" max="3401" width="48.28515625" style="2353" bestFit="1" customWidth="1"/>
    <col min="3402" max="3402" width="13.85546875" style="2353" bestFit="1" customWidth="1"/>
    <col min="3403" max="3403" width="12.7109375" style="2353" customWidth="1"/>
    <col min="3404" max="3404" width="17.7109375" style="2353" bestFit="1" customWidth="1"/>
    <col min="3405" max="3405" width="21.7109375" style="2353" bestFit="1" customWidth="1"/>
    <col min="3406" max="3406" width="5" style="2353" customWidth="1"/>
    <col min="3407" max="3407" width="52.85546875" style="2353" customWidth="1"/>
    <col min="3408" max="3408" width="14.7109375" style="2353" customWidth="1"/>
    <col min="3409" max="3409" width="14" style="2353" customWidth="1"/>
    <col min="3410" max="3410" width="16.42578125" style="2353" customWidth="1"/>
    <col min="3411" max="3411" width="21.7109375" style="2353" bestFit="1" customWidth="1"/>
    <col min="3412" max="3412" width="4.7109375" style="2353" customWidth="1"/>
    <col min="3413" max="3413" width="48.28515625" style="2353" bestFit="1" customWidth="1"/>
    <col min="3414" max="3414" width="13.85546875" style="2353" customWidth="1"/>
    <col min="3415" max="3415" width="13.7109375" style="2353" customWidth="1"/>
    <col min="3416" max="3416" width="16.140625" style="2353" customWidth="1"/>
    <col min="3417" max="3417" width="22.140625" style="2353" bestFit="1" customWidth="1"/>
    <col min="3418" max="3418" width="3.140625" style="2353" customWidth="1"/>
    <col min="3419" max="3419" width="48.28515625" style="2353" bestFit="1" customWidth="1"/>
    <col min="3420" max="3420" width="15.140625" style="2353" customWidth="1"/>
    <col min="3421" max="3421" width="13.42578125" style="2353" customWidth="1"/>
    <col min="3422" max="3422" width="15.28515625" style="2353" customWidth="1"/>
    <col min="3423" max="3423" width="21" style="2353" customWidth="1"/>
    <col min="3424" max="3424" width="5.28515625" style="2353" customWidth="1"/>
    <col min="3425" max="3425" width="48.28515625" style="2353" bestFit="1" customWidth="1"/>
    <col min="3426" max="3426" width="14.85546875" style="2353" customWidth="1"/>
    <col min="3427" max="3427" width="11.42578125" style="2353"/>
    <col min="3428" max="3428" width="12.42578125" style="2353" bestFit="1" customWidth="1"/>
    <col min="3429" max="3429" width="21.7109375" style="2353" bestFit="1" customWidth="1"/>
    <col min="3430" max="3430" width="5.140625" style="2353" customWidth="1"/>
    <col min="3431" max="3431" width="47.28515625" style="2353" customWidth="1"/>
    <col min="3432" max="3432" width="15.7109375" style="2353" customWidth="1"/>
    <col min="3433" max="3433" width="15.28515625" style="2353" customWidth="1"/>
    <col min="3434" max="3434" width="12.42578125" style="2353" bestFit="1" customWidth="1"/>
    <col min="3435" max="3435" width="18.85546875" style="2353" bestFit="1" customWidth="1"/>
    <col min="3436" max="3436" width="5" style="2353" customWidth="1"/>
    <col min="3437" max="3437" width="50.28515625" style="2353" bestFit="1" customWidth="1"/>
    <col min="3438" max="3438" width="14.28515625" style="2353" bestFit="1" customWidth="1"/>
    <col min="3439" max="3439" width="11.42578125" style="2353"/>
    <col min="3440" max="3440" width="13.28515625" style="2353" bestFit="1" customWidth="1"/>
    <col min="3441" max="3441" width="18.85546875" style="2353" bestFit="1" customWidth="1"/>
    <col min="3442" max="3442" width="5.7109375" style="2353" customWidth="1"/>
    <col min="3443" max="3443" width="48.28515625" style="2353" bestFit="1" customWidth="1"/>
    <col min="3444" max="3444" width="14.28515625" style="2353" bestFit="1" customWidth="1"/>
    <col min="3445" max="3445" width="13.85546875" style="2353" customWidth="1"/>
    <col min="3446" max="3446" width="13.28515625" style="2353" bestFit="1" customWidth="1"/>
    <col min="3447" max="3447" width="18.85546875" style="2353" bestFit="1" customWidth="1"/>
    <col min="3448" max="3448" width="5.28515625" style="2353" customWidth="1"/>
    <col min="3449" max="3449" width="50.5703125" style="2353" customWidth="1"/>
    <col min="3450" max="3450" width="14.28515625" style="2353" bestFit="1" customWidth="1"/>
    <col min="3451" max="3451" width="17.7109375" style="2353" customWidth="1"/>
    <col min="3452" max="3452" width="13.28515625" style="2353" bestFit="1" customWidth="1"/>
    <col min="3453" max="3453" width="18.85546875" style="2353" bestFit="1" customWidth="1"/>
    <col min="3454" max="3454" width="3.85546875" style="2353" customWidth="1"/>
    <col min="3455" max="3455" width="48.28515625" style="2353" bestFit="1" customWidth="1"/>
    <col min="3456" max="3456" width="14.28515625" style="2353" bestFit="1" customWidth="1"/>
    <col min="3457" max="3457" width="11.42578125" style="2353"/>
    <col min="3458" max="3458" width="13.28515625" style="2353" bestFit="1" customWidth="1"/>
    <col min="3459" max="3459" width="18.85546875" style="2353" bestFit="1" customWidth="1"/>
    <col min="3460" max="3460" width="3.5703125" style="2353" customWidth="1"/>
    <col min="3461" max="3461" width="48.28515625" style="2353" bestFit="1" customWidth="1"/>
    <col min="3462" max="3462" width="14.42578125" style="2353" bestFit="1" customWidth="1"/>
    <col min="3463" max="3463" width="11.5703125" style="2353" bestFit="1" customWidth="1"/>
    <col min="3464" max="3464" width="13.42578125" style="2353" bestFit="1" customWidth="1"/>
    <col min="3465" max="3465" width="21.85546875" style="2353" bestFit="1" customWidth="1"/>
    <col min="3466" max="3466" width="11.42578125" style="2353"/>
    <col min="3467" max="3467" width="46.5703125" style="2353" customWidth="1"/>
    <col min="3468" max="3470" width="11.5703125" style="2353" bestFit="1" customWidth="1"/>
    <col min="3471" max="3471" width="18.85546875" style="2353" bestFit="1" customWidth="1"/>
    <col min="3472" max="3637" width="11.42578125" style="2353"/>
    <col min="3638" max="3638" width="4.140625" style="2353" customWidth="1"/>
    <col min="3639" max="3639" width="51.7109375" style="2353" customWidth="1"/>
    <col min="3640" max="3640" width="18.7109375" style="2353" customWidth="1"/>
    <col min="3641" max="3641" width="11.85546875" style="2353" bestFit="1" customWidth="1"/>
    <col min="3642" max="3642" width="13" style="2353" bestFit="1" customWidth="1"/>
    <col min="3643" max="3643" width="23.5703125" style="2353" bestFit="1" customWidth="1"/>
    <col min="3644" max="3644" width="7.5703125" style="2353" customWidth="1"/>
    <col min="3645" max="3645" width="49.7109375" style="2353" bestFit="1" customWidth="1"/>
    <col min="3646" max="3646" width="14.28515625" style="2353" bestFit="1" customWidth="1"/>
    <col min="3647" max="3647" width="11.85546875" style="2353" bestFit="1" customWidth="1"/>
    <col min="3648" max="3648" width="13" style="2353" bestFit="1" customWidth="1"/>
    <col min="3649" max="3649" width="23.5703125" style="2353" bestFit="1" customWidth="1"/>
    <col min="3650" max="3650" width="3.85546875" style="2353" customWidth="1"/>
    <col min="3651" max="3651" width="47.140625" style="2353" customWidth="1"/>
    <col min="3652" max="3652" width="13.85546875" style="2353" bestFit="1" customWidth="1"/>
    <col min="3653" max="3653" width="11.5703125" style="2353" customWidth="1"/>
    <col min="3654" max="3654" width="12.42578125" style="2353" bestFit="1" customWidth="1"/>
    <col min="3655" max="3655" width="21.7109375" style="2353" bestFit="1" customWidth="1"/>
    <col min="3656" max="3656" width="4.7109375" style="2353" customWidth="1"/>
    <col min="3657" max="3657" width="48.28515625" style="2353" bestFit="1" customWidth="1"/>
    <col min="3658" max="3658" width="13.85546875" style="2353" bestFit="1" customWidth="1"/>
    <col min="3659" max="3659" width="12.7109375" style="2353" customWidth="1"/>
    <col min="3660" max="3660" width="17.7109375" style="2353" bestFit="1" customWidth="1"/>
    <col min="3661" max="3661" width="21.7109375" style="2353" bestFit="1" customWidth="1"/>
    <col min="3662" max="3662" width="5" style="2353" customWidth="1"/>
    <col min="3663" max="3663" width="52.85546875" style="2353" customWidth="1"/>
    <col min="3664" max="3664" width="14.7109375" style="2353" customWidth="1"/>
    <col min="3665" max="3665" width="14" style="2353" customWidth="1"/>
    <col min="3666" max="3666" width="16.42578125" style="2353" customWidth="1"/>
    <col min="3667" max="3667" width="21.7109375" style="2353" bestFit="1" customWidth="1"/>
    <col min="3668" max="3668" width="4.7109375" style="2353" customWidth="1"/>
    <col min="3669" max="3669" width="48.28515625" style="2353" bestFit="1" customWidth="1"/>
    <col min="3670" max="3670" width="13.85546875" style="2353" customWidth="1"/>
    <col min="3671" max="3671" width="13.7109375" style="2353" customWidth="1"/>
    <col min="3672" max="3672" width="16.140625" style="2353" customWidth="1"/>
    <col min="3673" max="3673" width="22.140625" style="2353" bestFit="1" customWidth="1"/>
    <col min="3674" max="3674" width="3.140625" style="2353" customWidth="1"/>
    <col min="3675" max="3675" width="48.28515625" style="2353" bestFit="1" customWidth="1"/>
    <col min="3676" max="3676" width="15.140625" style="2353" customWidth="1"/>
    <col min="3677" max="3677" width="13.42578125" style="2353" customWidth="1"/>
    <col min="3678" max="3678" width="15.28515625" style="2353" customWidth="1"/>
    <col min="3679" max="3679" width="21" style="2353" customWidth="1"/>
    <col min="3680" max="3680" width="5.28515625" style="2353" customWidth="1"/>
    <col min="3681" max="3681" width="48.28515625" style="2353" bestFit="1" customWidth="1"/>
    <col min="3682" max="3682" width="14.85546875" style="2353" customWidth="1"/>
    <col min="3683" max="3683" width="11.42578125" style="2353"/>
    <col min="3684" max="3684" width="12.42578125" style="2353" bestFit="1" customWidth="1"/>
    <col min="3685" max="3685" width="21.7109375" style="2353" bestFit="1" customWidth="1"/>
    <col min="3686" max="3686" width="5.140625" style="2353" customWidth="1"/>
    <col min="3687" max="3687" width="47.28515625" style="2353" customWidth="1"/>
    <col min="3688" max="3688" width="15.7109375" style="2353" customWidth="1"/>
    <col min="3689" max="3689" width="15.28515625" style="2353" customWidth="1"/>
    <col min="3690" max="3690" width="12.42578125" style="2353" bestFit="1" customWidth="1"/>
    <col min="3691" max="3691" width="18.85546875" style="2353" bestFit="1" customWidth="1"/>
    <col min="3692" max="3692" width="5" style="2353" customWidth="1"/>
    <col min="3693" max="3693" width="50.28515625" style="2353" bestFit="1" customWidth="1"/>
    <col min="3694" max="3694" width="14.28515625" style="2353" bestFit="1" customWidth="1"/>
    <col min="3695" max="3695" width="11.42578125" style="2353"/>
    <col min="3696" max="3696" width="13.28515625" style="2353" bestFit="1" customWidth="1"/>
    <col min="3697" max="3697" width="18.85546875" style="2353" bestFit="1" customWidth="1"/>
    <col min="3698" max="3698" width="5.7109375" style="2353" customWidth="1"/>
    <col min="3699" max="3699" width="48.28515625" style="2353" bestFit="1" customWidth="1"/>
    <col min="3700" max="3700" width="14.28515625" style="2353" bestFit="1" customWidth="1"/>
    <col min="3701" max="3701" width="13.85546875" style="2353" customWidth="1"/>
    <col min="3702" max="3702" width="13.28515625" style="2353" bestFit="1" customWidth="1"/>
    <col min="3703" max="3703" width="18.85546875" style="2353" bestFit="1" customWidth="1"/>
    <col min="3704" max="3704" width="5.28515625" style="2353" customWidth="1"/>
    <col min="3705" max="3705" width="50.5703125" style="2353" customWidth="1"/>
    <col min="3706" max="3706" width="14.28515625" style="2353" bestFit="1" customWidth="1"/>
    <col min="3707" max="3707" width="17.7109375" style="2353" customWidth="1"/>
    <col min="3708" max="3708" width="13.28515625" style="2353" bestFit="1" customWidth="1"/>
    <col min="3709" max="3709" width="18.85546875" style="2353" bestFit="1" customWidth="1"/>
    <col min="3710" max="3710" width="3.85546875" style="2353" customWidth="1"/>
    <col min="3711" max="3711" width="48.28515625" style="2353" bestFit="1" customWidth="1"/>
    <col min="3712" max="3712" width="14.28515625" style="2353" bestFit="1" customWidth="1"/>
    <col min="3713" max="3713" width="11.42578125" style="2353"/>
    <col min="3714" max="3714" width="13.28515625" style="2353" bestFit="1" customWidth="1"/>
    <col min="3715" max="3715" width="18.85546875" style="2353" bestFit="1" customWidth="1"/>
    <col min="3716" max="3716" width="3.5703125" style="2353" customWidth="1"/>
    <col min="3717" max="3717" width="48.28515625" style="2353" bestFit="1" customWidth="1"/>
    <col min="3718" max="3718" width="14.42578125" style="2353" bestFit="1" customWidth="1"/>
    <col min="3719" max="3719" width="11.5703125" style="2353" bestFit="1" customWidth="1"/>
    <col min="3720" max="3720" width="13.42578125" style="2353" bestFit="1" customWidth="1"/>
    <col min="3721" max="3721" width="21.85546875" style="2353" bestFit="1" customWidth="1"/>
    <col min="3722" max="3722" width="11.42578125" style="2353"/>
    <col min="3723" max="3723" width="46.5703125" style="2353" customWidth="1"/>
    <col min="3724" max="3726" width="11.5703125" style="2353" bestFit="1" customWidth="1"/>
    <col min="3727" max="3727" width="18.85546875" style="2353" bestFit="1" customWidth="1"/>
    <col min="3728" max="3893" width="11.42578125" style="2353"/>
    <col min="3894" max="3894" width="4.140625" style="2353" customWidth="1"/>
    <col min="3895" max="3895" width="51.7109375" style="2353" customWidth="1"/>
    <col min="3896" max="3896" width="18.7109375" style="2353" customWidth="1"/>
    <col min="3897" max="3897" width="11.85546875" style="2353" bestFit="1" customWidth="1"/>
    <col min="3898" max="3898" width="13" style="2353" bestFit="1" customWidth="1"/>
    <col min="3899" max="3899" width="23.5703125" style="2353" bestFit="1" customWidth="1"/>
    <col min="3900" max="3900" width="7.5703125" style="2353" customWidth="1"/>
    <col min="3901" max="3901" width="49.7109375" style="2353" bestFit="1" customWidth="1"/>
    <col min="3902" max="3902" width="14.28515625" style="2353" bestFit="1" customWidth="1"/>
    <col min="3903" max="3903" width="11.85546875" style="2353" bestFit="1" customWidth="1"/>
    <col min="3904" max="3904" width="13" style="2353" bestFit="1" customWidth="1"/>
    <col min="3905" max="3905" width="23.5703125" style="2353" bestFit="1" customWidth="1"/>
    <col min="3906" max="3906" width="3.85546875" style="2353" customWidth="1"/>
    <col min="3907" max="3907" width="47.140625" style="2353" customWidth="1"/>
    <col min="3908" max="3908" width="13.85546875" style="2353" bestFit="1" customWidth="1"/>
    <col min="3909" max="3909" width="11.5703125" style="2353" customWidth="1"/>
    <col min="3910" max="3910" width="12.42578125" style="2353" bestFit="1" customWidth="1"/>
    <col min="3911" max="3911" width="21.7109375" style="2353" bestFit="1" customWidth="1"/>
    <col min="3912" max="3912" width="4.7109375" style="2353" customWidth="1"/>
    <col min="3913" max="3913" width="48.28515625" style="2353" bestFit="1" customWidth="1"/>
    <col min="3914" max="3914" width="13.85546875" style="2353" bestFit="1" customWidth="1"/>
    <col min="3915" max="3915" width="12.7109375" style="2353" customWidth="1"/>
    <col min="3916" max="3916" width="17.7109375" style="2353" bestFit="1" customWidth="1"/>
    <col min="3917" max="3917" width="21.7109375" style="2353" bestFit="1" customWidth="1"/>
    <col min="3918" max="3918" width="5" style="2353" customWidth="1"/>
    <col min="3919" max="3919" width="52.85546875" style="2353" customWidth="1"/>
    <col min="3920" max="3920" width="14.7109375" style="2353" customWidth="1"/>
    <col min="3921" max="3921" width="14" style="2353" customWidth="1"/>
    <col min="3922" max="3922" width="16.42578125" style="2353" customWidth="1"/>
    <col min="3923" max="3923" width="21.7109375" style="2353" bestFit="1" customWidth="1"/>
    <col min="3924" max="3924" width="4.7109375" style="2353" customWidth="1"/>
    <col min="3925" max="3925" width="48.28515625" style="2353" bestFit="1" customWidth="1"/>
    <col min="3926" max="3926" width="13.85546875" style="2353" customWidth="1"/>
    <col min="3927" max="3927" width="13.7109375" style="2353" customWidth="1"/>
    <col min="3928" max="3928" width="16.140625" style="2353" customWidth="1"/>
    <col min="3929" max="3929" width="22.140625" style="2353" bestFit="1" customWidth="1"/>
    <col min="3930" max="3930" width="3.140625" style="2353" customWidth="1"/>
    <col min="3931" max="3931" width="48.28515625" style="2353" bestFit="1" customWidth="1"/>
    <col min="3932" max="3932" width="15.140625" style="2353" customWidth="1"/>
    <col min="3933" max="3933" width="13.42578125" style="2353" customWidth="1"/>
    <col min="3934" max="3934" width="15.28515625" style="2353" customWidth="1"/>
    <col min="3935" max="3935" width="21" style="2353" customWidth="1"/>
    <col min="3936" max="3936" width="5.28515625" style="2353" customWidth="1"/>
    <col min="3937" max="3937" width="48.28515625" style="2353" bestFit="1" customWidth="1"/>
    <col min="3938" max="3938" width="14.85546875" style="2353" customWidth="1"/>
    <col min="3939" max="3939" width="11.42578125" style="2353"/>
    <col min="3940" max="3940" width="12.42578125" style="2353" bestFit="1" customWidth="1"/>
    <col min="3941" max="3941" width="21.7109375" style="2353" bestFit="1" customWidth="1"/>
    <col min="3942" max="3942" width="5.140625" style="2353" customWidth="1"/>
    <col min="3943" max="3943" width="47.28515625" style="2353" customWidth="1"/>
    <col min="3944" max="3944" width="15.7109375" style="2353" customWidth="1"/>
    <col min="3945" max="3945" width="15.28515625" style="2353" customWidth="1"/>
    <col min="3946" max="3946" width="12.42578125" style="2353" bestFit="1" customWidth="1"/>
    <col min="3947" max="3947" width="18.85546875" style="2353" bestFit="1" customWidth="1"/>
    <col min="3948" max="3948" width="5" style="2353" customWidth="1"/>
    <col min="3949" max="3949" width="50.28515625" style="2353" bestFit="1" customWidth="1"/>
    <col min="3950" max="3950" width="14.28515625" style="2353" bestFit="1" customWidth="1"/>
    <col min="3951" max="3951" width="11.42578125" style="2353"/>
    <col min="3952" max="3952" width="13.28515625" style="2353" bestFit="1" customWidth="1"/>
    <col min="3953" max="3953" width="18.85546875" style="2353" bestFit="1" customWidth="1"/>
    <col min="3954" max="3954" width="5.7109375" style="2353" customWidth="1"/>
    <col min="3955" max="3955" width="48.28515625" style="2353" bestFit="1" customWidth="1"/>
    <col min="3956" max="3956" width="14.28515625" style="2353" bestFit="1" customWidth="1"/>
    <col min="3957" max="3957" width="13.85546875" style="2353" customWidth="1"/>
    <col min="3958" max="3958" width="13.28515625" style="2353" bestFit="1" customWidth="1"/>
    <col min="3959" max="3959" width="18.85546875" style="2353" bestFit="1" customWidth="1"/>
    <col min="3960" max="3960" width="5.28515625" style="2353" customWidth="1"/>
    <col min="3961" max="3961" width="50.5703125" style="2353" customWidth="1"/>
    <col min="3962" max="3962" width="14.28515625" style="2353" bestFit="1" customWidth="1"/>
    <col min="3963" max="3963" width="17.7109375" style="2353" customWidth="1"/>
    <col min="3964" max="3964" width="13.28515625" style="2353" bestFit="1" customWidth="1"/>
    <col min="3965" max="3965" width="18.85546875" style="2353" bestFit="1" customWidth="1"/>
    <col min="3966" max="3966" width="3.85546875" style="2353" customWidth="1"/>
    <col min="3967" max="3967" width="48.28515625" style="2353" bestFit="1" customWidth="1"/>
    <col min="3968" max="3968" width="14.28515625" style="2353" bestFit="1" customWidth="1"/>
    <col min="3969" max="3969" width="11.42578125" style="2353"/>
    <col min="3970" max="3970" width="13.28515625" style="2353" bestFit="1" customWidth="1"/>
    <col min="3971" max="3971" width="18.85546875" style="2353" bestFit="1" customWidth="1"/>
    <col min="3972" max="3972" width="3.5703125" style="2353" customWidth="1"/>
    <col min="3973" max="3973" width="48.28515625" style="2353" bestFit="1" customWidth="1"/>
    <col min="3974" max="3974" width="14.42578125" style="2353" bestFit="1" customWidth="1"/>
    <col min="3975" max="3975" width="11.5703125" style="2353" bestFit="1" customWidth="1"/>
    <col min="3976" max="3976" width="13.42578125" style="2353" bestFit="1" customWidth="1"/>
    <col min="3977" max="3977" width="21.85546875" style="2353" bestFit="1" customWidth="1"/>
    <col min="3978" max="3978" width="11.42578125" style="2353"/>
    <col min="3979" max="3979" width="46.5703125" style="2353" customWidth="1"/>
    <col min="3980" max="3982" width="11.5703125" style="2353" bestFit="1" customWidth="1"/>
    <col min="3983" max="3983" width="18.85546875" style="2353" bestFit="1" customWidth="1"/>
    <col min="3984" max="4149" width="11.42578125" style="2353"/>
    <col min="4150" max="4150" width="4.140625" style="2353" customWidth="1"/>
    <col min="4151" max="4151" width="51.7109375" style="2353" customWidth="1"/>
    <col min="4152" max="4152" width="18.7109375" style="2353" customWidth="1"/>
    <col min="4153" max="4153" width="11.85546875" style="2353" bestFit="1" customWidth="1"/>
    <col min="4154" max="4154" width="13" style="2353" bestFit="1" customWidth="1"/>
    <col min="4155" max="4155" width="23.5703125" style="2353" bestFit="1" customWidth="1"/>
    <col min="4156" max="4156" width="7.5703125" style="2353" customWidth="1"/>
    <col min="4157" max="4157" width="49.7109375" style="2353" bestFit="1" customWidth="1"/>
    <col min="4158" max="4158" width="14.28515625" style="2353" bestFit="1" customWidth="1"/>
    <col min="4159" max="4159" width="11.85546875" style="2353" bestFit="1" customWidth="1"/>
    <col min="4160" max="4160" width="13" style="2353" bestFit="1" customWidth="1"/>
    <col min="4161" max="4161" width="23.5703125" style="2353" bestFit="1" customWidth="1"/>
    <col min="4162" max="4162" width="3.85546875" style="2353" customWidth="1"/>
    <col min="4163" max="4163" width="47.140625" style="2353" customWidth="1"/>
    <col min="4164" max="4164" width="13.85546875" style="2353" bestFit="1" customWidth="1"/>
    <col min="4165" max="4165" width="11.5703125" style="2353" customWidth="1"/>
    <col min="4166" max="4166" width="12.42578125" style="2353" bestFit="1" customWidth="1"/>
    <col min="4167" max="4167" width="21.7109375" style="2353" bestFit="1" customWidth="1"/>
    <col min="4168" max="4168" width="4.7109375" style="2353" customWidth="1"/>
    <col min="4169" max="4169" width="48.28515625" style="2353" bestFit="1" customWidth="1"/>
    <col min="4170" max="4170" width="13.85546875" style="2353" bestFit="1" customWidth="1"/>
    <col min="4171" max="4171" width="12.7109375" style="2353" customWidth="1"/>
    <col min="4172" max="4172" width="17.7109375" style="2353" bestFit="1" customWidth="1"/>
    <col min="4173" max="4173" width="21.7109375" style="2353" bestFit="1" customWidth="1"/>
    <col min="4174" max="4174" width="5" style="2353" customWidth="1"/>
    <col min="4175" max="4175" width="52.85546875" style="2353" customWidth="1"/>
    <col min="4176" max="4176" width="14.7109375" style="2353" customWidth="1"/>
    <col min="4177" max="4177" width="14" style="2353" customWidth="1"/>
    <col min="4178" max="4178" width="16.42578125" style="2353" customWidth="1"/>
    <col min="4179" max="4179" width="21.7109375" style="2353" bestFit="1" customWidth="1"/>
    <col min="4180" max="4180" width="4.7109375" style="2353" customWidth="1"/>
    <col min="4181" max="4181" width="48.28515625" style="2353" bestFit="1" customWidth="1"/>
    <col min="4182" max="4182" width="13.85546875" style="2353" customWidth="1"/>
    <col min="4183" max="4183" width="13.7109375" style="2353" customWidth="1"/>
    <col min="4184" max="4184" width="16.140625" style="2353" customWidth="1"/>
    <col min="4185" max="4185" width="22.140625" style="2353" bestFit="1" customWidth="1"/>
    <col min="4186" max="4186" width="3.140625" style="2353" customWidth="1"/>
    <col min="4187" max="4187" width="48.28515625" style="2353" bestFit="1" customWidth="1"/>
    <col min="4188" max="4188" width="15.140625" style="2353" customWidth="1"/>
    <col min="4189" max="4189" width="13.42578125" style="2353" customWidth="1"/>
    <col min="4190" max="4190" width="15.28515625" style="2353" customWidth="1"/>
    <col min="4191" max="4191" width="21" style="2353" customWidth="1"/>
    <col min="4192" max="4192" width="5.28515625" style="2353" customWidth="1"/>
    <col min="4193" max="4193" width="48.28515625" style="2353" bestFit="1" customWidth="1"/>
    <col min="4194" max="4194" width="14.85546875" style="2353" customWidth="1"/>
    <col min="4195" max="4195" width="11.42578125" style="2353"/>
    <col min="4196" max="4196" width="12.42578125" style="2353" bestFit="1" customWidth="1"/>
    <col min="4197" max="4197" width="21.7109375" style="2353" bestFit="1" customWidth="1"/>
    <col min="4198" max="4198" width="5.140625" style="2353" customWidth="1"/>
    <col min="4199" max="4199" width="47.28515625" style="2353" customWidth="1"/>
    <col min="4200" max="4200" width="15.7109375" style="2353" customWidth="1"/>
    <col min="4201" max="4201" width="15.28515625" style="2353" customWidth="1"/>
    <col min="4202" max="4202" width="12.42578125" style="2353" bestFit="1" customWidth="1"/>
    <col min="4203" max="4203" width="18.85546875" style="2353" bestFit="1" customWidth="1"/>
    <col min="4204" max="4204" width="5" style="2353" customWidth="1"/>
    <col min="4205" max="4205" width="50.28515625" style="2353" bestFit="1" customWidth="1"/>
    <col min="4206" max="4206" width="14.28515625" style="2353" bestFit="1" customWidth="1"/>
    <col min="4207" max="4207" width="11.42578125" style="2353"/>
    <col min="4208" max="4208" width="13.28515625" style="2353" bestFit="1" customWidth="1"/>
    <col min="4209" max="4209" width="18.85546875" style="2353" bestFit="1" customWidth="1"/>
    <col min="4210" max="4210" width="5.7109375" style="2353" customWidth="1"/>
    <col min="4211" max="4211" width="48.28515625" style="2353" bestFit="1" customWidth="1"/>
    <col min="4212" max="4212" width="14.28515625" style="2353" bestFit="1" customWidth="1"/>
    <col min="4213" max="4213" width="13.85546875" style="2353" customWidth="1"/>
    <col min="4214" max="4214" width="13.28515625" style="2353" bestFit="1" customWidth="1"/>
    <col min="4215" max="4215" width="18.85546875" style="2353" bestFit="1" customWidth="1"/>
    <col min="4216" max="4216" width="5.28515625" style="2353" customWidth="1"/>
    <col min="4217" max="4217" width="50.5703125" style="2353" customWidth="1"/>
    <col min="4218" max="4218" width="14.28515625" style="2353" bestFit="1" customWidth="1"/>
    <col min="4219" max="4219" width="17.7109375" style="2353" customWidth="1"/>
    <col min="4220" max="4220" width="13.28515625" style="2353" bestFit="1" customWidth="1"/>
    <col min="4221" max="4221" width="18.85546875" style="2353" bestFit="1" customWidth="1"/>
    <col min="4222" max="4222" width="3.85546875" style="2353" customWidth="1"/>
    <col min="4223" max="4223" width="48.28515625" style="2353" bestFit="1" customWidth="1"/>
    <col min="4224" max="4224" width="14.28515625" style="2353" bestFit="1" customWidth="1"/>
    <col min="4225" max="4225" width="11.42578125" style="2353"/>
    <col min="4226" max="4226" width="13.28515625" style="2353" bestFit="1" customWidth="1"/>
    <col min="4227" max="4227" width="18.85546875" style="2353" bestFit="1" customWidth="1"/>
    <col min="4228" max="4228" width="3.5703125" style="2353" customWidth="1"/>
    <col min="4229" max="4229" width="48.28515625" style="2353" bestFit="1" customWidth="1"/>
    <col min="4230" max="4230" width="14.42578125" style="2353" bestFit="1" customWidth="1"/>
    <col min="4231" max="4231" width="11.5703125" style="2353" bestFit="1" customWidth="1"/>
    <col min="4232" max="4232" width="13.42578125" style="2353" bestFit="1" customWidth="1"/>
    <col min="4233" max="4233" width="21.85546875" style="2353" bestFit="1" customWidth="1"/>
    <col min="4234" max="4234" width="11.42578125" style="2353"/>
    <col min="4235" max="4235" width="46.5703125" style="2353" customWidth="1"/>
    <col min="4236" max="4238" width="11.5703125" style="2353" bestFit="1" customWidth="1"/>
    <col min="4239" max="4239" width="18.85546875" style="2353" bestFit="1" customWidth="1"/>
    <col min="4240" max="4405" width="11.42578125" style="2353"/>
    <col min="4406" max="4406" width="4.140625" style="2353" customWidth="1"/>
    <col min="4407" max="4407" width="51.7109375" style="2353" customWidth="1"/>
    <col min="4408" max="4408" width="18.7109375" style="2353" customWidth="1"/>
    <col min="4409" max="4409" width="11.85546875" style="2353" bestFit="1" customWidth="1"/>
    <col min="4410" max="4410" width="13" style="2353" bestFit="1" customWidth="1"/>
    <col min="4411" max="4411" width="23.5703125" style="2353" bestFit="1" customWidth="1"/>
    <col min="4412" max="4412" width="7.5703125" style="2353" customWidth="1"/>
    <col min="4413" max="4413" width="49.7109375" style="2353" bestFit="1" customWidth="1"/>
    <col min="4414" max="4414" width="14.28515625" style="2353" bestFit="1" customWidth="1"/>
    <col min="4415" max="4415" width="11.85546875" style="2353" bestFit="1" customWidth="1"/>
    <col min="4416" max="4416" width="13" style="2353" bestFit="1" customWidth="1"/>
    <col min="4417" max="4417" width="23.5703125" style="2353" bestFit="1" customWidth="1"/>
    <col min="4418" max="4418" width="3.85546875" style="2353" customWidth="1"/>
    <col min="4419" max="4419" width="47.140625" style="2353" customWidth="1"/>
    <col min="4420" max="4420" width="13.85546875" style="2353" bestFit="1" customWidth="1"/>
    <col min="4421" max="4421" width="11.5703125" style="2353" customWidth="1"/>
    <col min="4422" max="4422" width="12.42578125" style="2353" bestFit="1" customWidth="1"/>
    <col min="4423" max="4423" width="21.7109375" style="2353" bestFit="1" customWidth="1"/>
    <col min="4424" max="4424" width="4.7109375" style="2353" customWidth="1"/>
    <col min="4425" max="4425" width="48.28515625" style="2353" bestFit="1" customWidth="1"/>
    <col min="4426" max="4426" width="13.85546875" style="2353" bestFit="1" customWidth="1"/>
    <col min="4427" max="4427" width="12.7109375" style="2353" customWidth="1"/>
    <col min="4428" max="4428" width="17.7109375" style="2353" bestFit="1" customWidth="1"/>
    <col min="4429" max="4429" width="21.7109375" style="2353" bestFit="1" customWidth="1"/>
    <col min="4430" max="4430" width="5" style="2353" customWidth="1"/>
    <col min="4431" max="4431" width="52.85546875" style="2353" customWidth="1"/>
    <col min="4432" max="4432" width="14.7109375" style="2353" customWidth="1"/>
    <col min="4433" max="4433" width="14" style="2353" customWidth="1"/>
    <col min="4434" max="4434" width="16.42578125" style="2353" customWidth="1"/>
    <col min="4435" max="4435" width="21.7109375" style="2353" bestFit="1" customWidth="1"/>
    <col min="4436" max="4436" width="4.7109375" style="2353" customWidth="1"/>
    <col min="4437" max="4437" width="48.28515625" style="2353" bestFit="1" customWidth="1"/>
    <col min="4438" max="4438" width="13.85546875" style="2353" customWidth="1"/>
    <col min="4439" max="4439" width="13.7109375" style="2353" customWidth="1"/>
    <col min="4440" max="4440" width="16.140625" style="2353" customWidth="1"/>
    <col min="4441" max="4441" width="22.140625" style="2353" bestFit="1" customWidth="1"/>
    <col min="4442" max="4442" width="3.140625" style="2353" customWidth="1"/>
    <col min="4443" max="4443" width="48.28515625" style="2353" bestFit="1" customWidth="1"/>
    <col min="4444" max="4444" width="15.140625" style="2353" customWidth="1"/>
    <col min="4445" max="4445" width="13.42578125" style="2353" customWidth="1"/>
    <col min="4446" max="4446" width="15.28515625" style="2353" customWidth="1"/>
    <col min="4447" max="4447" width="21" style="2353" customWidth="1"/>
    <col min="4448" max="4448" width="5.28515625" style="2353" customWidth="1"/>
    <col min="4449" max="4449" width="48.28515625" style="2353" bestFit="1" customWidth="1"/>
    <col min="4450" max="4450" width="14.85546875" style="2353" customWidth="1"/>
    <col min="4451" max="4451" width="11.42578125" style="2353"/>
    <col min="4452" max="4452" width="12.42578125" style="2353" bestFit="1" customWidth="1"/>
    <col min="4453" max="4453" width="21.7109375" style="2353" bestFit="1" customWidth="1"/>
    <col min="4454" max="4454" width="5.140625" style="2353" customWidth="1"/>
    <col min="4455" max="4455" width="47.28515625" style="2353" customWidth="1"/>
    <col min="4456" max="4456" width="15.7109375" style="2353" customWidth="1"/>
    <col min="4457" max="4457" width="15.28515625" style="2353" customWidth="1"/>
    <col min="4458" max="4458" width="12.42578125" style="2353" bestFit="1" customWidth="1"/>
    <col min="4459" max="4459" width="18.85546875" style="2353" bestFit="1" customWidth="1"/>
    <col min="4460" max="4460" width="5" style="2353" customWidth="1"/>
    <col min="4461" max="4461" width="50.28515625" style="2353" bestFit="1" customWidth="1"/>
    <col min="4462" max="4462" width="14.28515625" style="2353" bestFit="1" customWidth="1"/>
    <col min="4463" max="4463" width="11.42578125" style="2353"/>
    <col min="4464" max="4464" width="13.28515625" style="2353" bestFit="1" customWidth="1"/>
    <col min="4465" max="4465" width="18.85546875" style="2353" bestFit="1" customWidth="1"/>
    <col min="4466" max="4466" width="5.7109375" style="2353" customWidth="1"/>
    <col min="4467" max="4467" width="48.28515625" style="2353" bestFit="1" customWidth="1"/>
    <col min="4468" max="4468" width="14.28515625" style="2353" bestFit="1" customWidth="1"/>
    <col min="4469" max="4469" width="13.85546875" style="2353" customWidth="1"/>
    <col min="4470" max="4470" width="13.28515625" style="2353" bestFit="1" customWidth="1"/>
    <col min="4471" max="4471" width="18.85546875" style="2353" bestFit="1" customWidth="1"/>
    <col min="4472" max="4472" width="5.28515625" style="2353" customWidth="1"/>
    <col min="4473" max="4473" width="50.5703125" style="2353" customWidth="1"/>
    <col min="4474" max="4474" width="14.28515625" style="2353" bestFit="1" customWidth="1"/>
    <col min="4475" max="4475" width="17.7109375" style="2353" customWidth="1"/>
    <col min="4476" max="4476" width="13.28515625" style="2353" bestFit="1" customWidth="1"/>
    <col min="4477" max="4477" width="18.85546875" style="2353" bestFit="1" customWidth="1"/>
    <col min="4478" max="4478" width="3.85546875" style="2353" customWidth="1"/>
    <col min="4479" max="4479" width="48.28515625" style="2353" bestFit="1" customWidth="1"/>
    <col min="4480" max="4480" width="14.28515625" style="2353" bestFit="1" customWidth="1"/>
    <col min="4481" max="4481" width="11.42578125" style="2353"/>
    <col min="4482" max="4482" width="13.28515625" style="2353" bestFit="1" customWidth="1"/>
    <col min="4483" max="4483" width="18.85546875" style="2353" bestFit="1" customWidth="1"/>
    <col min="4484" max="4484" width="3.5703125" style="2353" customWidth="1"/>
    <col min="4485" max="4485" width="48.28515625" style="2353" bestFit="1" customWidth="1"/>
    <col min="4486" max="4486" width="14.42578125" style="2353" bestFit="1" customWidth="1"/>
    <col min="4487" max="4487" width="11.5703125" style="2353" bestFit="1" customWidth="1"/>
    <col min="4488" max="4488" width="13.42578125" style="2353" bestFit="1" customWidth="1"/>
    <col min="4489" max="4489" width="21.85546875" style="2353" bestFit="1" customWidth="1"/>
    <col min="4490" max="4490" width="11.42578125" style="2353"/>
    <col min="4491" max="4491" width="46.5703125" style="2353" customWidth="1"/>
    <col min="4492" max="4494" width="11.5703125" style="2353" bestFit="1" customWidth="1"/>
    <col min="4495" max="4495" width="18.85546875" style="2353" bestFit="1" customWidth="1"/>
    <col min="4496" max="4661" width="11.42578125" style="2353"/>
    <col min="4662" max="4662" width="4.140625" style="2353" customWidth="1"/>
    <col min="4663" max="4663" width="51.7109375" style="2353" customWidth="1"/>
    <col min="4664" max="4664" width="18.7109375" style="2353" customWidth="1"/>
    <col min="4665" max="4665" width="11.85546875" style="2353" bestFit="1" customWidth="1"/>
    <col min="4666" max="4666" width="13" style="2353" bestFit="1" customWidth="1"/>
    <col min="4667" max="4667" width="23.5703125" style="2353" bestFit="1" customWidth="1"/>
    <col min="4668" max="4668" width="7.5703125" style="2353" customWidth="1"/>
    <col min="4669" max="4669" width="49.7109375" style="2353" bestFit="1" customWidth="1"/>
    <col min="4670" max="4670" width="14.28515625" style="2353" bestFit="1" customWidth="1"/>
    <col min="4671" max="4671" width="11.85546875" style="2353" bestFit="1" customWidth="1"/>
    <col min="4672" max="4672" width="13" style="2353" bestFit="1" customWidth="1"/>
    <col min="4673" max="4673" width="23.5703125" style="2353" bestFit="1" customWidth="1"/>
    <col min="4674" max="4674" width="3.85546875" style="2353" customWidth="1"/>
    <col min="4675" max="4675" width="47.140625" style="2353" customWidth="1"/>
    <col min="4676" max="4676" width="13.85546875" style="2353" bestFit="1" customWidth="1"/>
    <col min="4677" max="4677" width="11.5703125" style="2353" customWidth="1"/>
    <col min="4678" max="4678" width="12.42578125" style="2353" bestFit="1" customWidth="1"/>
    <col min="4679" max="4679" width="21.7109375" style="2353" bestFit="1" customWidth="1"/>
    <col min="4680" max="4680" width="4.7109375" style="2353" customWidth="1"/>
    <col min="4681" max="4681" width="48.28515625" style="2353" bestFit="1" customWidth="1"/>
    <col min="4682" max="4682" width="13.85546875" style="2353" bestFit="1" customWidth="1"/>
    <col min="4683" max="4683" width="12.7109375" style="2353" customWidth="1"/>
    <col min="4684" max="4684" width="17.7109375" style="2353" bestFit="1" customWidth="1"/>
    <col min="4685" max="4685" width="21.7109375" style="2353" bestFit="1" customWidth="1"/>
    <col min="4686" max="4686" width="5" style="2353" customWidth="1"/>
    <col min="4687" max="4687" width="52.85546875" style="2353" customWidth="1"/>
    <col min="4688" max="4688" width="14.7109375" style="2353" customWidth="1"/>
    <col min="4689" max="4689" width="14" style="2353" customWidth="1"/>
    <col min="4690" max="4690" width="16.42578125" style="2353" customWidth="1"/>
    <col min="4691" max="4691" width="21.7109375" style="2353" bestFit="1" customWidth="1"/>
    <col min="4692" max="4692" width="4.7109375" style="2353" customWidth="1"/>
    <col min="4693" max="4693" width="48.28515625" style="2353" bestFit="1" customWidth="1"/>
    <col min="4694" max="4694" width="13.85546875" style="2353" customWidth="1"/>
    <col min="4695" max="4695" width="13.7109375" style="2353" customWidth="1"/>
    <col min="4696" max="4696" width="16.140625" style="2353" customWidth="1"/>
    <col min="4697" max="4697" width="22.140625" style="2353" bestFit="1" customWidth="1"/>
    <col min="4698" max="4698" width="3.140625" style="2353" customWidth="1"/>
    <col min="4699" max="4699" width="48.28515625" style="2353" bestFit="1" customWidth="1"/>
    <col min="4700" max="4700" width="15.140625" style="2353" customWidth="1"/>
    <col min="4701" max="4701" width="13.42578125" style="2353" customWidth="1"/>
    <col min="4702" max="4702" width="15.28515625" style="2353" customWidth="1"/>
    <col min="4703" max="4703" width="21" style="2353" customWidth="1"/>
    <col min="4704" max="4704" width="5.28515625" style="2353" customWidth="1"/>
    <col min="4705" max="4705" width="48.28515625" style="2353" bestFit="1" customWidth="1"/>
    <col min="4706" max="4706" width="14.85546875" style="2353" customWidth="1"/>
    <col min="4707" max="4707" width="11.42578125" style="2353"/>
    <col min="4708" max="4708" width="12.42578125" style="2353" bestFit="1" customWidth="1"/>
    <col min="4709" max="4709" width="21.7109375" style="2353" bestFit="1" customWidth="1"/>
    <col min="4710" max="4710" width="5.140625" style="2353" customWidth="1"/>
    <col min="4711" max="4711" width="47.28515625" style="2353" customWidth="1"/>
    <col min="4712" max="4712" width="15.7109375" style="2353" customWidth="1"/>
    <col min="4713" max="4713" width="15.28515625" style="2353" customWidth="1"/>
    <col min="4714" max="4714" width="12.42578125" style="2353" bestFit="1" customWidth="1"/>
    <col min="4715" max="4715" width="18.85546875" style="2353" bestFit="1" customWidth="1"/>
    <col min="4716" max="4716" width="5" style="2353" customWidth="1"/>
    <col min="4717" max="4717" width="50.28515625" style="2353" bestFit="1" customWidth="1"/>
    <col min="4718" max="4718" width="14.28515625" style="2353" bestFit="1" customWidth="1"/>
    <col min="4719" max="4719" width="11.42578125" style="2353"/>
    <col min="4720" max="4720" width="13.28515625" style="2353" bestFit="1" customWidth="1"/>
    <col min="4721" max="4721" width="18.85546875" style="2353" bestFit="1" customWidth="1"/>
    <col min="4722" max="4722" width="5.7109375" style="2353" customWidth="1"/>
    <col min="4723" max="4723" width="48.28515625" style="2353" bestFit="1" customWidth="1"/>
    <col min="4724" max="4724" width="14.28515625" style="2353" bestFit="1" customWidth="1"/>
    <col min="4725" max="4725" width="13.85546875" style="2353" customWidth="1"/>
    <col min="4726" max="4726" width="13.28515625" style="2353" bestFit="1" customWidth="1"/>
    <col min="4727" max="4727" width="18.85546875" style="2353" bestFit="1" customWidth="1"/>
    <col min="4728" max="4728" width="5.28515625" style="2353" customWidth="1"/>
    <col min="4729" max="4729" width="50.5703125" style="2353" customWidth="1"/>
    <col min="4730" max="4730" width="14.28515625" style="2353" bestFit="1" customWidth="1"/>
    <col min="4731" max="4731" width="17.7109375" style="2353" customWidth="1"/>
    <col min="4732" max="4732" width="13.28515625" style="2353" bestFit="1" customWidth="1"/>
    <col min="4733" max="4733" width="18.85546875" style="2353" bestFit="1" customWidth="1"/>
    <col min="4734" max="4734" width="3.85546875" style="2353" customWidth="1"/>
    <col min="4735" max="4735" width="48.28515625" style="2353" bestFit="1" customWidth="1"/>
    <col min="4736" max="4736" width="14.28515625" style="2353" bestFit="1" customWidth="1"/>
    <col min="4737" max="4737" width="11.42578125" style="2353"/>
    <col min="4738" max="4738" width="13.28515625" style="2353" bestFit="1" customWidth="1"/>
    <col min="4739" max="4739" width="18.85546875" style="2353" bestFit="1" customWidth="1"/>
    <col min="4740" max="4740" width="3.5703125" style="2353" customWidth="1"/>
    <col min="4741" max="4741" width="48.28515625" style="2353" bestFit="1" customWidth="1"/>
    <col min="4742" max="4742" width="14.42578125" style="2353" bestFit="1" customWidth="1"/>
    <col min="4743" max="4743" width="11.5703125" style="2353" bestFit="1" customWidth="1"/>
    <col min="4744" max="4744" width="13.42578125" style="2353" bestFit="1" customWidth="1"/>
    <col min="4745" max="4745" width="21.85546875" style="2353" bestFit="1" customWidth="1"/>
    <col min="4746" max="4746" width="11.42578125" style="2353"/>
    <col min="4747" max="4747" width="46.5703125" style="2353" customWidth="1"/>
    <col min="4748" max="4750" width="11.5703125" style="2353" bestFit="1" customWidth="1"/>
    <col min="4751" max="4751" width="18.85546875" style="2353" bestFit="1" customWidth="1"/>
    <col min="4752" max="4917" width="11.42578125" style="2353"/>
    <col min="4918" max="4918" width="4.140625" style="2353" customWidth="1"/>
    <col min="4919" max="4919" width="51.7109375" style="2353" customWidth="1"/>
    <col min="4920" max="4920" width="18.7109375" style="2353" customWidth="1"/>
    <col min="4921" max="4921" width="11.85546875" style="2353" bestFit="1" customWidth="1"/>
    <col min="4922" max="4922" width="13" style="2353" bestFit="1" customWidth="1"/>
    <col min="4923" max="4923" width="23.5703125" style="2353" bestFit="1" customWidth="1"/>
    <col min="4924" max="4924" width="7.5703125" style="2353" customWidth="1"/>
    <col min="4925" max="4925" width="49.7109375" style="2353" bestFit="1" customWidth="1"/>
    <col min="4926" max="4926" width="14.28515625" style="2353" bestFit="1" customWidth="1"/>
    <col min="4927" max="4927" width="11.85546875" style="2353" bestFit="1" customWidth="1"/>
    <col min="4928" max="4928" width="13" style="2353" bestFit="1" customWidth="1"/>
    <col min="4929" max="4929" width="23.5703125" style="2353" bestFit="1" customWidth="1"/>
    <col min="4930" max="4930" width="3.85546875" style="2353" customWidth="1"/>
    <col min="4931" max="4931" width="47.140625" style="2353" customWidth="1"/>
    <col min="4932" max="4932" width="13.85546875" style="2353" bestFit="1" customWidth="1"/>
    <col min="4933" max="4933" width="11.5703125" style="2353" customWidth="1"/>
    <col min="4934" max="4934" width="12.42578125" style="2353" bestFit="1" customWidth="1"/>
    <col min="4935" max="4935" width="21.7109375" style="2353" bestFit="1" customWidth="1"/>
    <col min="4936" max="4936" width="4.7109375" style="2353" customWidth="1"/>
    <col min="4937" max="4937" width="48.28515625" style="2353" bestFit="1" customWidth="1"/>
    <col min="4938" max="4938" width="13.85546875" style="2353" bestFit="1" customWidth="1"/>
    <col min="4939" max="4939" width="12.7109375" style="2353" customWidth="1"/>
    <col min="4940" max="4940" width="17.7109375" style="2353" bestFit="1" customWidth="1"/>
    <col min="4941" max="4941" width="21.7109375" style="2353" bestFit="1" customWidth="1"/>
    <col min="4942" max="4942" width="5" style="2353" customWidth="1"/>
    <col min="4943" max="4943" width="52.85546875" style="2353" customWidth="1"/>
    <col min="4944" max="4944" width="14.7109375" style="2353" customWidth="1"/>
    <col min="4945" max="4945" width="14" style="2353" customWidth="1"/>
    <col min="4946" max="4946" width="16.42578125" style="2353" customWidth="1"/>
    <col min="4947" max="4947" width="21.7109375" style="2353" bestFit="1" customWidth="1"/>
    <col min="4948" max="4948" width="4.7109375" style="2353" customWidth="1"/>
    <col min="4949" max="4949" width="48.28515625" style="2353" bestFit="1" customWidth="1"/>
    <col min="4950" max="4950" width="13.85546875" style="2353" customWidth="1"/>
    <col min="4951" max="4951" width="13.7109375" style="2353" customWidth="1"/>
    <col min="4952" max="4952" width="16.140625" style="2353" customWidth="1"/>
    <col min="4953" max="4953" width="22.140625" style="2353" bestFit="1" customWidth="1"/>
    <col min="4954" max="4954" width="3.140625" style="2353" customWidth="1"/>
    <col min="4955" max="4955" width="48.28515625" style="2353" bestFit="1" customWidth="1"/>
    <col min="4956" max="4956" width="15.140625" style="2353" customWidth="1"/>
    <col min="4957" max="4957" width="13.42578125" style="2353" customWidth="1"/>
    <col min="4958" max="4958" width="15.28515625" style="2353" customWidth="1"/>
    <col min="4959" max="4959" width="21" style="2353" customWidth="1"/>
    <col min="4960" max="4960" width="5.28515625" style="2353" customWidth="1"/>
    <col min="4961" max="4961" width="48.28515625" style="2353" bestFit="1" customWidth="1"/>
    <col min="4962" max="4962" width="14.85546875" style="2353" customWidth="1"/>
    <col min="4963" max="4963" width="11.42578125" style="2353"/>
    <col min="4964" max="4964" width="12.42578125" style="2353" bestFit="1" customWidth="1"/>
    <col min="4965" max="4965" width="21.7109375" style="2353" bestFit="1" customWidth="1"/>
    <col min="4966" max="4966" width="5.140625" style="2353" customWidth="1"/>
    <col min="4967" max="4967" width="47.28515625" style="2353" customWidth="1"/>
    <col min="4968" max="4968" width="15.7109375" style="2353" customWidth="1"/>
    <col min="4969" max="4969" width="15.28515625" style="2353" customWidth="1"/>
    <col min="4970" max="4970" width="12.42578125" style="2353" bestFit="1" customWidth="1"/>
    <col min="4971" max="4971" width="18.85546875" style="2353" bestFit="1" customWidth="1"/>
    <col min="4972" max="4972" width="5" style="2353" customWidth="1"/>
    <col min="4973" max="4973" width="50.28515625" style="2353" bestFit="1" customWidth="1"/>
    <col min="4974" max="4974" width="14.28515625" style="2353" bestFit="1" customWidth="1"/>
    <col min="4975" max="4975" width="11.42578125" style="2353"/>
    <col min="4976" max="4976" width="13.28515625" style="2353" bestFit="1" customWidth="1"/>
    <col min="4977" max="4977" width="18.85546875" style="2353" bestFit="1" customWidth="1"/>
    <col min="4978" max="4978" width="5.7109375" style="2353" customWidth="1"/>
    <col min="4979" max="4979" width="48.28515625" style="2353" bestFit="1" customWidth="1"/>
    <col min="4980" max="4980" width="14.28515625" style="2353" bestFit="1" customWidth="1"/>
    <col min="4981" max="4981" width="13.85546875" style="2353" customWidth="1"/>
    <col min="4982" max="4982" width="13.28515625" style="2353" bestFit="1" customWidth="1"/>
    <col min="4983" max="4983" width="18.85546875" style="2353" bestFit="1" customWidth="1"/>
    <col min="4984" max="4984" width="5.28515625" style="2353" customWidth="1"/>
    <col min="4985" max="4985" width="50.5703125" style="2353" customWidth="1"/>
    <col min="4986" max="4986" width="14.28515625" style="2353" bestFit="1" customWidth="1"/>
    <col min="4987" max="4987" width="17.7109375" style="2353" customWidth="1"/>
    <col min="4988" max="4988" width="13.28515625" style="2353" bestFit="1" customWidth="1"/>
    <col min="4989" max="4989" width="18.85546875" style="2353" bestFit="1" customWidth="1"/>
    <col min="4990" max="4990" width="3.85546875" style="2353" customWidth="1"/>
    <col min="4991" max="4991" width="48.28515625" style="2353" bestFit="1" customWidth="1"/>
    <col min="4992" max="4992" width="14.28515625" style="2353" bestFit="1" customWidth="1"/>
    <col min="4993" max="4993" width="11.42578125" style="2353"/>
    <col min="4994" max="4994" width="13.28515625" style="2353" bestFit="1" customWidth="1"/>
    <col min="4995" max="4995" width="18.85546875" style="2353" bestFit="1" customWidth="1"/>
    <col min="4996" max="4996" width="3.5703125" style="2353" customWidth="1"/>
    <col min="4997" max="4997" width="48.28515625" style="2353" bestFit="1" customWidth="1"/>
    <col min="4998" max="4998" width="14.42578125" style="2353" bestFit="1" customWidth="1"/>
    <col min="4999" max="4999" width="11.5703125" style="2353" bestFit="1" customWidth="1"/>
    <col min="5000" max="5000" width="13.42578125" style="2353" bestFit="1" customWidth="1"/>
    <col min="5001" max="5001" width="21.85546875" style="2353" bestFit="1" customWidth="1"/>
    <col min="5002" max="5002" width="11.42578125" style="2353"/>
    <col min="5003" max="5003" width="46.5703125" style="2353" customWidth="1"/>
    <col min="5004" max="5006" width="11.5703125" style="2353" bestFit="1" customWidth="1"/>
    <col min="5007" max="5007" width="18.85546875" style="2353" bestFit="1" customWidth="1"/>
    <col min="5008" max="5173" width="11.42578125" style="2353"/>
    <col min="5174" max="5174" width="4.140625" style="2353" customWidth="1"/>
    <col min="5175" max="5175" width="51.7109375" style="2353" customWidth="1"/>
    <col min="5176" max="5176" width="18.7109375" style="2353" customWidth="1"/>
    <col min="5177" max="5177" width="11.85546875" style="2353" bestFit="1" customWidth="1"/>
    <col min="5178" max="5178" width="13" style="2353" bestFit="1" customWidth="1"/>
    <col min="5179" max="5179" width="23.5703125" style="2353" bestFit="1" customWidth="1"/>
    <col min="5180" max="5180" width="7.5703125" style="2353" customWidth="1"/>
    <col min="5181" max="5181" width="49.7109375" style="2353" bestFit="1" customWidth="1"/>
    <col min="5182" max="5182" width="14.28515625" style="2353" bestFit="1" customWidth="1"/>
    <col min="5183" max="5183" width="11.85546875" style="2353" bestFit="1" customWidth="1"/>
    <col min="5184" max="5184" width="13" style="2353" bestFit="1" customWidth="1"/>
    <col min="5185" max="5185" width="23.5703125" style="2353" bestFit="1" customWidth="1"/>
    <col min="5186" max="5186" width="3.85546875" style="2353" customWidth="1"/>
    <col min="5187" max="5187" width="47.140625" style="2353" customWidth="1"/>
    <col min="5188" max="5188" width="13.85546875" style="2353" bestFit="1" customWidth="1"/>
    <col min="5189" max="5189" width="11.5703125" style="2353" customWidth="1"/>
    <col min="5190" max="5190" width="12.42578125" style="2353" bestFit="1" customWidth="1"/>
    <col min="5191" max="5191" width="21.7109375" style="2353" bestFit="1" customWidth="1"/>
    <col min="5192" max="5192" width="4.7109375" style="2353" customWidth="1"/>
    <col min="5193" max="5193" width="48.28515625" style="2353" bestFit="1" customWidth="1"/>
    <col min="5194" max="5194" width="13.85546875" style="2353" bestFit="1" customWidth="1"/>
    <col min="5195" max="5195" width="12.7109375" style="2353" customWidth="1"/>
    <col min="5196" max="5196" width="17.7109375" style="2353" bestFit="1" customWidth="1"/>
    <col min="5197" max="5197" width="21.7109375" style="2353" bestFit="1" customWidth="1"/>
    <col min="5198" max="5198" width="5" style="2353" customWidth="1"/>
    <col min="5199" max="5199" width="52.85546875" style="2353" customWidth="1"/>
    <col min="5200" max="5200" width="14.7109375" style="2353" customWidth="1"/>
    <col min="5201" max="5201" width="14" style="2353" customWidth="1"/>
    <col min="5202" max="5202" width="16.42578125" style="2353" customWidth="1"/>
    <col min="5203" max="5203" width="21.7109375" style="2353" bestFit="1" customWidth="1"/>
    <col min="5204" max="5204" width="4.7109375" style="2353" customWidth="1"/>
    <col min="5205" max="5205" width="48.28515625" style="2353" bestFit="1" customWidth="1"/>
    <col min="5206" max="5206" width="13.85546875" style="2353" customWidth="1"/>
    <col min="5207" max="5207" width="13.7109375" style="2353" customWidth="1"/>
    <col min="5208" max="5208" width="16.140625" style="2353" customWidth="1"/>
    <col min="5209" max="5209" width="22.140625" style="2353" bestFit="1" customWidth="1"/>
    <col min="5210" max="5210" width="3.140625" style="2353" customWidth="1"/>
    <col min="5211" max="5211" width="48.28515625" style="2353" bestFit="1" customWidth="1"/>
    <col min="5212" max="5212" width="15.140625" style="2353" customWidth="1"/>
    <col min="5213" max="5213" width="13.42578125" style="2353" customWidth="1"/>
    <col min="5214" max="5214" width="15.28515625" style="2353" customWidth="1"/>
    <col min="5215" max="5215" width="21" style="2353" customWidth="1"/>
    <col min="5216" max="5216" width="5.28515625" style="2353" customWidth="1"/>
    <col min="5217" max="5217" width="48.28515625" style="2353" bestFit="1" customWidth="1"/>
    <col min="5218" max="5218" width="14.85546875" style="2353" customWidth="1"/>
    <col min="5219" max="5219" width="11.42578125" style="2353"/>
    <col min="5220" max="5220" width="12.42578125" style="2353" bestFit="1" customWidth="1"/>
    <col min="5221" max="5221" width="21.7109375" style="2353" bestFit="1" customWidth="1"/>
    <col min="5222" max="5222" width="5.140625" style="2353" customWidth="1"/>
    <col min="5223" max="5223" width="47.28515625" style="2353" customWidth="1"/>
    <col min="5224" max="5224" width="15.7109375" style="2353" customWidth="1"/>
    <col min="5225" max="5225" width="15.28515625" style="2353" customWidth="1"/>
    <col min="5226" max="5226" width="12.42578125" style="2353" bestFit="1" customWidth="1"/>
    <col min="5227" max="5227" width="18.85546875" style="2353" bestFit="1" customWidth="1"/>
    <col min="5228" max="5228" width="5" style="2353" customWidth="1"/>
    <col min="5229" max="5229" width="50.28515625" style="2353" bestFit="1" customWidth="1"/>
    <col min="5230" max="5230" width="14.28515625" style="2353" bestFit="1" customWidth="1"/>
    <col min="5231" max="5231" width="11.42578125" style="2353"/>
    <col min="5232" max="5232" width="13.28515625" style="2353" bestFit="1" customWidth="1"/>
    <col min="5233" max="5233" width="18.85546875" style="2353" bestFit="1" customWidth="1"/>
    <col min="5234" max="5234" width="5.7109375" style="2353" customWidth="1"/>
    <col min="5235" max="5235" width="48.28515625" style="2353" bestFit="1" customWidth="1"/>
    <col min="5236" max="5236" width="14.28515625" style="2353" bestFit="1" customWidth="1"/>
    <col min="5237" max="5237" width="13.85546875" style="2353" customWidth="1"/>
    <col min="5238" max="5238" width="13.28515625" style="2353" bestFit="1" customWidth="1"/>
    <col min="5239" max="5239" width="18.85546875" style="2353" bestFit="1" customWidth="1"/>
    <col min="5240" max="5240" width="5.28515625" style="2353" customWidth="1"/>
    <col min="5241" max="5241" width="50.5703125" style="2353" customWidth="1"/>
    <col min="5242" max="5242" width="14.28515625" style="2353" bestFit="1" customWidth="1"/>
    <col min="5243" max="5243" width="17.7109375" style="2353" customWidth="1"/>
    <col min="5244" max="5244" width="13.28515625" style="2353" bestFit="1" customWidth="1"/>
    <col min="5245" max="5245" width="18.85546875" style="2353" bestFit="1" customWidth="1"/>
    <col min="5246" max="5246" width="3.85546875" style="2353" customWidth="1"/>
    <col min="5247" max="5247" width="48.28515625" style="2353" bestFit="1" customWidth="1"/>
    <col min="5248" max="5248" width="14.28515625" style="2353" bestFit="1" customWidth="1"/>
    <col min="5249" max="5249" width="11.42578125" style="2353"/>
    <col min="5250" max="5250" width="13.28515625" style="2353" bestFit="1" customWidth="1"/>
    <col min="5251" max="5251" width="18.85546875" style="2353" bestFit="1" customWidth="1"/>
    <col min="5252" max="5252" width="3.5703125" style="2353" customWidth="1"/>
    <col min="5253" max="5253" width="48.28515625" style="2353" bestFit="1" customWidth="1"/>
    <col min="5254" max="5254" width="14.42578125" style="2353" bestFit="1" customWidth="1"/>
    <col min="5255" max="5255" width="11.5703125" style="2353" bestFit="1" customWidth="1"/>
    <col min="5256" max="5256" width="13.42578125" style="2353" bestFit="1" customWidth="1"/>
    <col min="5257" max="5257" width="21.85546875" style="2353" bestFit="1" customWidth="1"/>
    <col min="5258" max="5258" width="11.42578125" style="2353"/>
    <col min="5259" max="5259" width="46.5703125" style="2353" customWidth="1"/>
    <col min="5260" max="5262" width="11.5703125" style="2353" bestFit="1" customWidth="1"/>
    <col min="5263" max="5263" width="18.85546875" style="2353" bestFit="1" customWidth="1"/>
    <col min="5264" max="5429" width="11.42578125" style="2353"/>
    <col min="5430" max="5430" width="4.140625" style="2353" customWidth="1"/>
    <col min="5431" max="5431" width="51.7109375" style="2353" customWidth="1"/>
    <col min="5432" max="5432" width="18.7109375" style="2353" customWidth="1"/>
    <col min="5433" max="5433" width="11.85546875" style="2353" bestFit="1" customWidth="1"/>
    <col min="5434" max="5434" width="13" style="2353" bestFit="1" customWidth="1"/>
    <col min="5435" max="5435" width="23.5703125" style="2353" bestFit="1" customWidth="1"/>
    <col min="5436" max="5436" width="7.5703125" style="2353" customWidth="1"/>
    <col min="5437" max="5437" width="49.7109375" style="2353" bestFit="1" customWidth="1"/>
    <col min="5438" max="5438" width="14.28515625" style="2353" bestFit="1" customWidth="1"/>
    <col min="5439" max="5439" width="11.85546875" style="2353" bestFit="1" customWidth="1"/>
    <col min="5440" max="5440" width="13" style="2353" bestFit="1" customWidth="1"/>
    <col min="5441" max="5441" width="23.5703125" style="2353" bestFit="1" customWidth="1"/>
    <col min="5442" max="5442" width="3.85546875" style="2353" customWidth="1"/>
    <col min="5443" max="5443" width="47.140625" style="2353" customWidth="1"/>
    <col min="5444" max="5444" width="13.85546875" style="2353" bestFit="1" customWidth="1"/>
    <col min="5445" max="5445" width="11.5703125" style="2353" customWidth="1"/>
    <col min="5446" max="5446" width="12.42578125" style="2353" bestFit="1" customWidth="1"/>
    <col min="5447" max="5447" width="21.7109375" style="2353" bestFit="1" customWidth="1"/>
    <col min="5448" max="5448" width="4.7109375" style="2353" customWidth="1"/>
    <col min="5449" max="5449" width="48.28515625" style="2353" bestFit="1" customWidth="1"/>
    <col min="5450" max="5450" width="13.85546875" style="2353" bestFit="1" customWidth="1"/>
    <col min="5451" max="5451" width="12.7109375" style="2353" customWidth="1"/>
    <col min="5452" max="5452" width="17.7109375" style="2353" bestFit="1" customWidth="1"/>
    <col min="5453" max="5453" width="21.7109375" style="2353" bestFit="1" customWidth="1"/>
    <col min="5454" max="5454" width="5" style="2353" customWidth="1"/>
    <col min="5455" max="5455" width="52.85546875" style="2353" customWidth="1"/>
    <col min="5456" max="5456" width="14.7109375" style="2353" customWidth="1"/>
    <col min="5457" max="5457" width="14" style="2353" customWidth="1"/>
    <col min="5458" max="5458" width="16.42578125" style="2353" customWidth="1"/>
    <col min="5459" max="5459" width="21.7109375" style="2353" bestFit="1" customWidth="1"/>
    <col min="5460" max="5460" width="4.7109375" style="2353" customWidth="1"/>
    <col min="5461" max="5461" width="48.28515625" style="2353" bestFit="1" customWidth="1"/>
    <col min="5462" max="5462" width="13.85546875" style="2353" customWidth="1"/>
    <col min="5463" max="5463" width="13.7109375" style="2353" customWidth="1"/>
    <col min="5464" max="5464" width="16.140625" style="2353" customWidth="1"/>
    <col min="5465" max="5465" width="22.140625" style="2353" bestFit="1" customWidth="1"/>
    <col min="5466" max="5466" width="3.140625" style="2353" customWidth="1"/>
    <col min="5467" max="5467" width="48.28515625" style="2353" bestFit="1" customWidth="1"/>
    <col min="5468" max="5468" width="15.140625" style="2353" customWidth="1"/>
    <col min="5469" max="5469" width="13.42578125" style="2353" customWidth="1"/>
    <col min="5470" max="5470" width="15.28515625" style="2353" customWidth="1"/>
    <col min="5471" max="5471" width="21" style="2353" customWidth="1"/>
    <col min="5472" max="5472" width="5.28515625" style="2353" customWidth="1"/>
    <col min="5473" max="5473" width="48.28515625" style="2353" bestFit="1" customWidth="1"/>
    <col min="5474" max="5474" width="14.85546875" style="2353" customWidth="1"/>
    <col min="5475" max="5475" width="11.42578125" style="2353"/>
    <col min="5476" max="5476" width="12.42578125" style="2353" bestFit="1" customWidth="1"/>
    <col min="5477" max="5477" width="21.7109375" style="2353" bestFit="1" customWidth="1"/>
    <col min="5478" max="5478" width="5.140625" style="2353" customWidth="1"/>
    <col min="5479" max="5479" width="47.28515625" style="2353" customWidth="1"/>
    <col min="5480" max="5480" width="15.7109375" style="2353" customWidth="1"/>
    <col min="5481" max="5481" width="15.28515625" style="2353" customWidth="1"/>
    <col min="5482" max="5482" width="12.42578125" style="2353" bestFit="1" customWidth="1"/>
    <col min="5483" max="5483" width="18.85546875" style="2353" bestFit="1" customWidth="1"/>
    <col min="5484" max="5484" width="5" style="2353" customWidth="1"/>
    <col min="5485" max="5485" width="50.28515625" style="2353" bestFit="1" customWidth="1"/>
    <col min="5486" max="5486" width="14.28515625" style="2353" bestFit="1" customWidth="1"/>
    <col min="5487" max="5487" width="11.42578125" style="2353"/>
    <col min="5488" max="5488" width="13.28515625" style="2353" bestFit="1" customWidth="1"/>
    <col min="5489" max="5489" width="18.85546875" style="2353" bestFit="1" customWidth="1"/>
    <col min="5490" max="5490" width="5.7109375" style="2353" customWidth="1"/>
    <col min="5491" max="5491" width="48.28515625" style="2353" bestFit="1" customWidth="1"/>
    <col min="5492" max="5492" width="14.28515625" style="2353" bestFit="1" customWidth="1"/>
    <col min="5493" max="5493" width="13.85546875" style="2353" customWidth="1"/>
    <col min="5494" max="5494" width="13.28515625" style="2353" bestFit="1" customWidth="1"/>
    <col min="5495" max="5495" width="18.85546875" style="2353" bestFit="1" customWidth="1"/>
    <col min="5496" max="5496" width="5.28515625" style="2353" customWidth="1"/>
    <col min="5497" max="5497" width="50.5703125" style="2353" customWidth="1"/>
    <col min="5498" max="5498" width="14.28515625" style="2353" bestFit="1" customWidth="1"/>
    <col min="5499" max="5499" width="17.7109375" style="2353" customWidth="1"/>
    <col min="5500" max="5500" width="13.28515625" style="2353" bestFit="1" customWidth="1"/>
    <col min="5501" max="5501" width="18.85546875" style="2353" bestFit="1" customWidth="1"/>
    <col min="5502" max="5502" width="3.85546875" style="2353" customWidth="1"/>
    <col min="5503" max="5503" width="48.28515625" style="2353" bestFit="1" customWidth="1"/>
    <col min="5504" max="5504" width="14.28515625" style="2353" bestFit="1" customWidth="1"/>
    <col min="5505" max="5505" width="11.42578125" style="2353"/>
    <col min="5506" max="5506" width="13.28515625" style="2353" bestFit="1" customWidth="1"/>
    <col min="5507" max="5507" width="18.85546875" style="2353" bestFit="1" customWidth="1"/>
    <col min="5508" max="5508" width="3.5703125" style="2353" customWidth="1"/>
    <col min="5509" max="5509" width="48.28515625" style="2353" bestFit="1" customWidth="1"/>
    <col min="5510" max="5510" width="14.42578125" style="2353" bestFit="1" customWidth="1"/>
    <col min="5511" max="5511" width="11.5703125" style="2353" bestFit="1" customWidth="1"/>
    <col min="5512" max="5512" width="13.42578125" style="2353" bestFit="1" customWidth="1"/>
    <col min="5513" max="5513" width="21.85546875" style="2353" bestFit="1" customWidth="1"/>
    <col min="5514" max="5514" width="11.42578125" style="2353"/>
    <col min="5515" max="5515" width="46.5703125" style="2353" customWidth="1"/>
    <col min="5516" max="5518" width="11.5703125" style="2353" bestFit="1" customWidth="1"/>
    <col min="5519" max="5519" width="18.85546875" style="2353" bestFit="1" customWidth="1"/>
    <col min="5520" max="5685" width="11.42578125" style="2353"/>
    <col min="5686" max="5686" width="4.140625" style="2353" customWidth="1"/>
    <col min="5687" max="5687" width="51.7109375" style="2353" customWidth="1"/>
    <col min="5688" max="5688" width="18.7109375" style="2353" customWidth="1"/>
    <col min="5689" max="5689" width="11.85546875" style="2353" bestFit="1" customWidth="1"/>
    <col min="5690" max="5690" width="13" style="2353" bestFit="1" customWidth="1"/>
    <col min="5691" max="5691" width="23.5703125" style="2353" bestFit="1" customWidth="1"/>
    <col min="5692" max="5692" width="7.5703125" style="2353" customWidth="1"/>
    <col min="5693" max="5693" width="49.7109375" style="2353" bestFit="1" customWidth="1"/>
    <col min="5694" max="5694" width="14.28515625" style="2353" bestFit="1" customWidth="1"/>
    <col min="5695" max="5695" width="11.85546875" style="2353" bestFit="1" customWidth="1"/>
    <col min="5696" max="5696" width="13" style="2353" bestFit="1" customWidth="1"/>
    <col min="5697" max="5697" width="23.5703125" style="2353" bestFit="1" customWidth="1"/>
    <col min="5698" max="5698" width="3.85546875" style="2353" customWidth="1"/>
    <col min="5699" max="5699" width="47.140625" style="2353" customWidth="1"/>
    <col min="5700" max="5700" width="13.85546875" style="2353" bestFit="1" customWidth="1"/>
    <col min="5701" max="5701" width="11.5703125" style="2353" customWidth="1"/>
    <col min="5702" max="5702" width="12.42578125" style="2353" bestFit="1" customWidth="1"/>
    <col min="5703" max="5703" width="21.7109375" style="2353" bestFit="1" customWidth="1"/>
    <col min="5704" max="5704" width="4.7109375" style="2353" customWidth="1"/>
    <col min="5705" max="5705" width="48.28515625" style="2353" bestFit="1" customWidth="1"/>
    <col min="5706" max="5706" width="13.85546875" style="2353" bestFit="1" customWidth="1"/>
    <col min="5707" max="5707" width="12.7109375" style="2353" customWidth="1"/>
    <col min="5708" max="5708" width="17.7109375" style="2353" bestFit="1" customWidth="1"/>
    <col min="5709" max="5709" width="21.7109375" style="2353" bestFit="1" customWidth="1"/>
    <col min="5710" max="5710" width="5" style="2353" customWidth="1"/>
    <col min="5711" max="5711" width="52.85546875" style="2353" customWidth="1"/>
    <col min="5712" max="5712" width="14.7109375" style="2353" customWidth="1"/>
    <col min="5713" max="5713" width="14" style="2353" customWidth="1"/>
    <col min="5714" max="5714" width="16.42578125" style="2353" customWidth="1"/>
    <col min="5715" max="5715" width="21.7109375" style="2353" bestFit="1" customWidth="1"/>
    <col min="5716" max="5716" width="4.7109375" style="2353" customWidth="1"/>
    <col min="5717" max="5717" width="48.28515625" style="2353" bestFit="1" customWidth="1"/>
    <col min="5718" max="5718" width="13.85546875" style="2353" customWidth="1"/>
    <col min="5719" max="5719" width="13.7109375" style="2353" customWidth="1"/>
    <col min="5720" max="5720" width="16.140625" style="2353" customWidth="1"/>
    <col min="5721" max="5721" width="22.140625" style="2353" bestFit="1" customWidth="1"/>
    <col min="5722" max="5722" width="3.140625" style="2353" customWidth="1"/>
    <col min="5723" max="5723" width="48.28515625" style="2353" bestFit="1" customWidth="1"/>
    <col min="5724" max="5724" width="15.140625" style="2353" customWidth="1"/>
    <col min="5725" max="5725" width="13.42578125" style="2353" customWidth="1"/>
    <col min="5726" max="5726" width="15.28515625" style="2353" customWidth="1"/>
    <col min="5727" max="5727" width="21" style="2353" customWidth="1"/>
    <col min="5728" max="5728" width="5.28515625" style="2353" customWidth="1"/>
    <col min="5729" max="5729" width="48.28515625" style="2353" bestFit="1" customWidth="1"/>
    <col min="5730" max="5730" width="14.85546875" style="2353" customWidth="1"/>
    <col min="5731" max="5731" width="11.42578125" style="2353"/>
    <col min="5732" max="5732" width="12.42578125" style="2353" bestFit="1" customWidth="1"/>
    <col min="5733" max="5733" width="21.7109375" style="2353" bestFit="1" customWidth="1"/>
    <col min="5734" max="5734" width="5.140625" style="2353" customWidth="1"/>
    <col min="5735" max="5735" width="47.28515625" style="2353" customWidth="1"/>
    <col min="5736" max="5736" width="15.7109375" style="2353" customWidth="1"/>
    <col min="5737" max="5737" width="15.28515625" style="2353" customWidth="1"/>
    <col min="5738" max="5738" width="12.42578125" style="2353" bestFit="1" customWidth="1"/>
    <col min="5739" max="5739" width="18.85546875" style="2353" bestFit="1" customWidth="1"/>
    <col min="5740" max="5740" width="5" style="2353" customWidth="1"/>
    <col min="5741" max="5741" width="50.28515625" style="2353" bestFit="1" customWidth="1"/>
    <col min="5742" max="5742" width="14.28515625" style="2353" bestFit="1" customWidth="1"/>
    <col min="5743" max="5743" width="11.42578125" style="2353"/>
    <col min="5744" max="5744" width="13.28515625" style="2353" bestFit="1" customWidth="1"/>
    <col min="5745" max="5745" width="18.85546875" style="2353" bestFit="1" customWidth="1"/>
    <col min="5746" max="5746" width="5.7109375" style="2353" customWidth="1"/>
    <col min="5747" max="5747" width="48.28515625" style="2353" bestFit="1" customWidth="1"/>
    <col min="5748" max="5748" width="14.28515625" style="2353" bestFit="1" customWidth="1"/>
    <col min="5749" max="5749" width="13.85546875" style="2353" customWidth="1"/>
    <col min="5750" max="5750" width="13.28515625" style="2353" bestFit="1" customWidth="1"/>
    <col min="5751" max="5751" width="18.85546875" style="2353" bestFit="1" customWidth="1"/>
    <col min="5752" max="5752" width="5.28515625" style="2353" customWidth="1"/>
    <col min="5753" max="5753" width="50.5703125" style="2353" customWidth="1"/>
    <col min="5754" max="5754" width="14.28515625" style="2353" bestFit="1" customWidth="1"/>
    <col min="5755" max="5755" width="17.7109375" style="2353" customWidth="1"/>
    <col min="5756" max="5756" width="13.28515625" style="2353" bestFit="1" customWidth="1"/>
    <col min="5757" max="5757" width="18.85546875" style="2353" bestFit="1" customWidth="1"/>
    <col min="5758" max="5758" width="3.85546875" style="2353" customWidth="1"/>
    <col min="5759" max="5759" width="48.28515625" style="2353" bestFit="1" customWidth="1"/>
    <col min="5760" max="5760" width="14.28515625" style="2353" bestFit="1" customWidth="1"/>
    <col min="5761" max="5761" width="11.42578125" style="2353"/>
    <col min="5762" max="5762" width="13.28515625" style="2353" bestFit="1" customWidth="1"/>
    <col min="5763" max="5763" width="18.85546875" style="2353" bestFit="1" customWidth="1"/>
    <col min="5764" max="5764" width="3.5703125" style="2353" customWidth="1"/>
    <col min="5765" max="5765" width="48.28515625" style="2353" bestFit="1" customWidth="1"/>
    <col min="5766" max="5766" width="14.42578125" style="2353" bestFit="1" customWidth="1"/>
    <col min="5767" max="5767" width="11.5703125" style="2353" bestFit="1" customWidth="1"/>
    <col min="5768" max="5768" width="13.42578125" style="2353" bestFit="1" customWidth="1"/>
    <col min="5769" max="5769" width="21.85546875" style="2353" bestFit="1" customWidth="1"/>
    <col min="5770" max="5770" width="11.42578125" style="2353"/>
    <col min="5771" max="5771" width="46.5703125" style="2353" customWidth="1"/>
    <col min="5772" max="5774" width="11.5703125" style="2353" bestFit="1" customWidth="1"/>
    <col min="5775" max="5775" width="18.85546875" style="2353" bestFit="1" customWidth="1"/>
    <col min="5776" max="5941" width="11.42578125" style="2353"/>
    <col min="5942" max="5942" width="4.140625" style="2353" customWidth="1"/>
    <col min="5943" max="5943" width="51.7109375" style="2353" customWidth="1"/>
    <col min="5944" max="5944" width="18.7109375" style="2353" customWidth="1"/>
    <col min="5945" max="5945" width="11.85546875" style="2353" bestFit="1" customWidth="1"/>
    <col min="5946" max="5946" width="13" style="2353" bestFit="1" customWidth="1"/>
    <col min="5947" max="5947" width="23.5703125" style="2353" bestFit="1" customWidth="1"/>
    <col min="5948" max="5948" width="7.5703125" style="2353" customWidth="1"/>
    <col min="5949" max="5949" width="49.7109375" style="2353" bestFit="1" customWidth="1"/>
    <col min="5950" max="5950" width="14.28515625" style="2353" bestFit="1" customWidth="1"/>
    <col min="5951" max="5951" width="11.85546875" style="2353" bestFit="1" customWidth="1"/>
    <col min="5952" max="5952" width="13" style="2353" bestFit="1" customWidth="1"/>
    <col min="5953" max="5953" width="23.5703125" style="2353" bestFit="1" customWidth="1"/>
    <col min="5954" max="5954" width="3.85546875" style="2353" customWidth="1"/>
    <col min="5955" max="5955" width="47.140625" style="2353" customWidth="1"/>
    <col min="5956" max="5956" width="13.85546875" style="2353" bestFit="1" customWidth="1"/>
    <col min="5957" max="5957" width="11.5703125" style="2353" customWidth="1"/>
    <col min="5958" max="5958" width="12.42578125" style="2353" bestFit="1" customWidth="1"/>
    <col min="5959" max="5959" width="21.7109375" style="2353" bestFit="1" customWidth="1"/>
    <col min="5960" max="5960" width="4.7109375" style="2353" customWidth="1"/>
    <col min="5961" max="5961" width="48.28515625" style="2353" bestFit="1" customWidth="1"/>
    <col min="5962" max="5962" width="13.85546875" style="2353" bestFit="1" customWidth="1"/>
    <col min="5963" max="5963" width="12.7109375" style="2353" customWidth="1"/>
    <col min="5964" max="5964" width="17.7109375" style="2353" bestFit="1" customWidth="1"/>
    <col min="5965" max="5965" width="21.7109375" style="2353" bestFit="1" customWidth="1"/>
    <col min="5966" max="5966" width="5" style="2353" customWidth="1"/>
    <col min="5967" max="5967" width="52.85546875" style="2353" customWidth="1"/>
    <col min="5968" max="5968" width="14.7109375" style="2353" customWidth="1"/>
    <col min="5969" max="5969" width="14" style="2353" customWidth="1"/>
    <col min="5970" max="5970" width="16.42578125" style="2353" customWidth="1"/>
    <col min="5971" max="5971" width="21.7109375" style="2353" bestFit="1" customWidth="1"/>
    <col min="5972" max="5972" width="4.7109375" style="2353" customWidth="1"/>
    <col min="5973" max="5973" width="48.28515625" style="2353" bestFit="1" customWidth="1"/>
    <col min="5974" max="5974" width="13.85546875" style="2353" customWidth="1"/>
    <col min="5975" max="5975" width="13.7109375" style="2353" customWidth="1"/>
    <col min="5976" max="5976" width="16.140625" style="2353" customWidth="1"/>
    <col min="5977" max="5977" width="22.140625" style="2353" bestFit="1" customWidth="1"/>
    <col min="5978" max="5978" width="3.140625" style="2353" customWidth="1"/>
    <col min="5979" max="5979" width="48.28515625" style="2353" bestFit="1" customWidth="1"/>
    <col min="5980" max="5980" width="15.140625" style="2353" customWidth="1"/>
    <col min="5981" max="5981" width="13.42578125" style="2353" customWidth="1"/>
    <col min="5982" max="5982" width="15.28515625" style="2353" customWidth="1"/>
    <col min="5983" max="5983" width="21" style="2353" customWidth="1"/>
    <col min="5984" max="5984" width="5.28515625" style="2353" customWidth="1"/>
    <col min="5985" max="5985" width="48.28515625" style="2353" bestFit="1" customWidth="1"/>
    <col min="5986" max="5986" width="14.85546875" style="2353" customWidth="1"/>
    <col min="5987" max="5987" width="11.42578125" style="2353"/>
    <col min="5988" max="5988" width="12.42578125" style="2353" bestFit="1" customWidth="1"/>
    <col min="5989" max="5989" width="21.7109375" style="2353" bestFit="1" customWidth="1"/>
    <col min="5990" max="5990" width="5.140625" style="2353" customWidth="1"/>
    <col min="5991" max="5991" width="47.28515625" style="2353" customWidth="1"/>
    <col min="5992" max="5992" width="15.7109375" style="2353" customWidth="1"/>
    <col min="5993" max="5993" width="15.28515625" style="2353" customWidth="1"/>
    <col min="5994" max="5994" width="12.42578125" style="2353" bestFit="1" customWidth="1"/>
    <col min="5995" max="5995" width="18.85546875" style="2353" bestFit="1" customWidth="1"/>
    <col min="5996" max="5996" width="5" style="2353" customWidth="1"/>
    <col min="5997" max="5997" width="50.28515625" style="2353" bestFit="1" customWidth="1"/>
    <col min="5998" max="5998" width="14.28515625" style="2353" bestFit="1" customWidth="1"/>
    <col min="5999" max="5999" width="11.42578125" style="2353"/>
    <col min="6000" max="6000" width="13.28515625" style="2353" bestFit="1" customWidth="1"/>
    <col min="6001" max="6001" width="18.85546875" style="2353" bestFit="1" customWidth="1"/>
    <col min="6002" max="6002" width="5.7109375" style="2353" customWidth="1"/>
    <col min="6003" max="6003" width="48.28515625" style="2353" bestFit="1" customWidth="1"/>
    <col min="6004" max="6004" width="14.28515625" style="2353" bestFit="1" customWidth="1"/>
    <col min="6005" max="6005" width="13.85546875" style="2353" customWidth="1"/>
    <col min="6006" max="6006" width="13.28515625" style="2353" bestFit="1" customWidth="1"/>
    <col min="6007" max="6007" width="18.85546875" style="2353" bestFit="1" customWidth="1"/>
    <col min="6008" max="6008" width="5.28515625" style="2353" customWidth="1"/>
    <col min="6009" max="6009" width="50.5703125" style="2353" customWidth="1"/>
    <col min="6010" max="6010" width="14.28515625" style="2353" bestFit="1" customWidth="1"/>
    <col min="6011" max="6011" width="17.7109375" style="2353" customWidth="1"/>
    <col min="6012" max="6012" width="13.28515625" style="2353" bestFit="1" customWidth="1"/>
    <col min="6013" max="6013" width="18.85546875" style="2353" bestFit="1" customWidth="1"/>
    <col min="6014" max="6014" width="3.85546875" style="2353" customWidth="1"/>
    <col min="6015" max="6015" width="48.28515625" style="2353" bestFit="1" customWidth="1"/>
    <col min="6016" max="6016" width="14.28515625" style="2353" bestFit="1" customWidth="1"/>
    <col min="6017" max="6017" width="11.42578125" style="2353"/>
    <col min="6018" max="6018" width="13.28515625" style="2353" bestFit="1" customWidth="1"/>
    <col min="6019" max="6019" width="18.85546875" style="2353" bestFit="1" customWidth="1"/>
    <col min="6020" max="6020" width="3.5703125" style="2353" customWidth="1"/>
    <col min="6021" max="6021" width="48.28515625" style="2353" bestFit="1" customWidth="1"/>
    <col min="6022" max="6022" width="14.42578125" style="2353" bestFit="1" customWidth="1"/>
    <col min="6023" max="6023" width="11.5703125" style="2353" bestFit="1" customWidth="1"/>
    <col min="6024" max="6024" width="13.42578125" style="2353" bestFit="1" customWidth="1"/>
    <col min="6025" max="6025" width="21.85546875" style="2353" bestFit="1" customWidth="1"/>
    <col min="6026" max="6026" width="11.42578125" style="2353"/>
    <col min="6027" max="6027" width="46.5703125" style="2353" customWidth="1"/>
    <col min="6028" max="6030" width="11.5703125" style="2353" bestFit="1" customWidth="1"/>
    <col min="6031" max="6031" width="18.85546875" style="2353" bestFit="1" customWidth="1"/>
    <col min="6032" max="6197" width="11.42578125" style="2353"/>
    <col min="6198" max="6198" width="4.140625" style="2353" customWidth="1"/>
    <col min="6199" max="6199" width="51.7109375" style="2353" customWidth="1"/>
    <col min="6200" max="6200" width="18.7109375" style="2353" customWidth="1"/>
    <col min="6201" max="6201" width="11.85546875" style="2353" bestFit="1" customWidth="1"/>
    <col min="6202" max="6202" width="13" style="2353" bestFit="1" customWidth="1"/>
    <col min="6203" max="6203" width="23.5703125" style="2353" bestFit="1" customWidth="1"/>
    <col min="6204" max="6204" width="7.5703125" style="2353" customWidth="1"/>
    <col min="6205" max="6205" width="49.7109375" style="2353" bestFit="1" customWidth="1"/>
    <col min="6206" max="6206" width="14.28515625" style="2353" bestFit="1" customWidth="1"/>
    <col min="6207" max="6207" width="11.85546875" style="2353" bestFit="1" customWidth="1"/>
    <col min="6208" max="6208" width="13" style="2353" bestFit="1" customWidth="1"/>
    <col min="6209" max="6209" width="23.5703125" style="2353" bestFit="1" customWidth="1"/>
    <col min="6210" max="6210" width="3.85546875" style="2353" customWidth="1"/>
    <col min="6211" max="6211" width="47.140625" style="2353" customWidth="1"/>
    <col min="6212" max="6212" width="13.85546875" style="2353" bestFit="1" customWidth="1"/>
    <col min="6213" max="6213" width="11.5703125" style="2353" customWidth="1"/>
    <col min="6214" max="6214" width="12.42578125" style="2353" bestFit="1" customWidth="1"/>
    <col min="6215" max="6215" width="21.7109375" style="2353" bestFit="1" customWidth="1"/>
    <col min="6216" max="6216" width="4.7109375" style="2353" customWidth="1"/>
    <col min="6217" max="6217" width="48.28515625" style="2353" bestFit="1" customWidth="1"/>
    <col min="6218" max="6218" width="13.85546875" style="2353" bestFit="1" customWidth="1"/>
    <col min="6219" max="6219" width="12.7109375" style="2353" customWidth="1"/>
    <col min="6220" max="6220" width="17.7109375" style="2353" bestFit="1" customWidth="1"/>
    <col min="6221" max="6221" width="21.7109375" style="2353" bestFit="1" customWidth="1"/>
    <col min="6222" max="6222" width="5" style="2353" customWidth="1"/>
    <col min="6223" max="6223" width="52.85546875" style="2353" customWidth="1"/>
    <col min="6224" max="6224" width="14.7109375" style="2353" customWidth="1"/>
    <col min="6225" max="6225" width="14" style="2353" customWidth="1"/>
    <col min="6226" max="6226" width="16.42578125" style="2353" customWidth="1"/>
    <col min="6227" max="6227" width="21.7109375" style="2353" bestFit="1" customWidth="1"/>
    <col min="6228" max="6228" width="4.7109375" style="2353" customWidth="1"/>
    <col min="6229" max="6229" width="48.28515625" style="2353" bestFit="1" customWidth="1"/>
    <col min="6230" max="6230" width="13.85546875" style="2353" customWidth="1"/>
    <col min="6231" max="6231" width="13.7109375" style="2353" customWidth="1"/>
    <col min="6232" max="6232" width="16.140625" style="2353" customWidth="1"/>
    <col min="6233" max="6233" width="22.140625" style="2353" bestFit="1" customWidth="1"/>
    <col min="6234" max="6234" width="3.140625" style="2353" customWidth="1"/>
    <col min="6235" max="6235" width="48.28515625" style="2353" bestFit="1" customWidth="1"/>
    <col min="6236" max="6236" width="15.140625" style="2353" customWidth="1"/>
    <col min="6237" max="6237" width="13.42578125" style="2353" customWidth="1"/>
    <col min="6238" max="6238" width="15.28515625" style="2353" customWidth="1"/>
    <col min="6239" max="6239" width="21" style="2353" customWidth="1"/>
    <col min="6240" max="6240" width="5.28515625" style="2353" customWidth="1"/>
    <col min="6241" max="6241" width="48.28515625" style="2353" bestFit="1" customWidth="1"/>
    <col min="6242" max="6242" width="14.85546875" style="2353" customWidth="1"/>
    <col min="6243" max="6243" width="11.42578125" style="2353"/>
    <col min="6244" max="6244" width="12.42578125" style="2353" bestFit="1" customWidth="1"/>
    <col min="6245" max="6245" width="21.7109375" style="2353" bestFit="1" customWidth="1"/>
    <col min="6246" max="6246" width="5.140625" style="2353" customWidth="1"/>
    <col min="6247" max="6247" width="47.28515625" style="2353" customWidth="1"/>
    <col min="6248" max="6248" width="15.7109375" style="2353" customWidth="1"/>
    <col min="6249" max="6249" width="15.28515625" style="2353" customWidth="1"/>
    <col min="6250" max="6250" width="12.42578125" style="2353" bestFit="1" customWidth="1"/>
    <col min="6251" max="6251" width="18.85546875" style="2353" bestFit="1" customWidth="1"/>
    <col min="6252" max="6252" width="5" style="2353" customWidth="1"/>
    <col min="6253" max="6253" width="50.28515625" style="2353" bestFit="1" customWidth="1"/>
    <col min="6254" max="6254" width="14.28515625" style="2353" bestFit="1" customWidth="1"/>
    <col min="6255" max="6255" width="11.42578125" style="2353"/>
    <col min="6256" max="6256" width="13.28515625" style="2353" bestFit="1" customWidth="1"/>
    <col min="6257" max="6257" width="18.85546875" style="2353" bestFit="1" customWidth="1"/>
    <col min="6258" max="6258" width="5.7109375" style="2353" customWidth="1"/>
    <col min="6259" max="6259" width="48.28515625" style="2353" bestFit="1" customWidth="1"/>
    <col min="6260" max="6260" width="14.28515625" style="2353" bestFit="1" customWidth="1"/>
    <col min="6261" max="6261" width="13.85546875" style="2353" customWidth="1"/>
    <col min="6262" max="6262" width="13.28515625" style="2353" bestFit="1" customWidth="1"/>
    <col min="6263" max="6263" width="18.85546875" style="2353" bestFit="1" customWidth="1"/>
    <col min="6264" max="6264" width="5.28515625" style="2353" customWidth="1"/>
    <col min="6265" max="6265" width="50.5703125" style="2353" customWidth="1"/>
    <col min="6266" max="6266" width="14.28515625" style="2353" bestFit="1" customWidth="1"/>
    <col min="6267" max="6267" width="17.7109375" style="2353" customWidth="1"/>
    <col min="6268" max="6268" width="13.28515625" style="2353" bestFit="1" customWidth="1"/>
    <col min="6269" max="6269" width="18.85546875" style="2353" bestFit="1" customWidth="1"/>
    <col min="6270" max="6270" width="3.85546875" style="2353" customWidth="1"/>
    <col min="6271" max="6271" width="48.28515625" style="2353" bestFit="1" customWidth="1"/>
    <col min="6272" max="6272" width="14.28515625" style="2353" bestFit="1" customWidth="1"/>
    <col min="6273" max="6273" width="11.42578125" style="2353"/>
    <col min="6274" max="6274" width="13.28515625" style="2353" bestFit="1" customWidth="1"/>
    <col min="6275" max="6275" width="18.85546875" style="2353" bestFit="1" customWidth="1"/>
    <col min="6276" max="6276" width="3.5703125" style="2353" customWidth="1"/>
    <col min="6277" max="6277" width="48.28515625" style="2353" bestFit="1" customWidth="1"/>
    <col min="6278" max="6278" width="14.42578125" style="2353" bestFit="1" customWidth="1"/>
    <col min="6279" max="6279" width="11.5703125" style="2353" bestFit="1" customWidth="1"/>
    <col min="6280" max="6280" width="13.42578125" style="2353" bestFit="1" customWidth="1"/>
    <col min="6281" max="6281" width="21.85546875" style="2353" bestFit="1" customWidth="1"/>
    <col min="6282" max="6282" width="11.42578125" style="2353"/>
    <col min="6283" max="6283" width="46.5703125" style="2353" customWidth="1"/>
    <col min="6284" max="6286" width="11.5703125" style="2353" bestFit="1" customWidth="1"/>
    <col min="6287" max="6287" width="18.85546875" style="2353" bestFit="1" customWidth="1"/>
    <col min="6288" max="6453" width="11.42578125" style="2353"/>
    <col min="6454" max="6454" width="4.140625" style="2353" customWidth="1"/>
    <col min="6455" max="6455" width="51.7109375" style="2353" customWidth="1"/>
    <col min="6456" max="6456" width="18.7109375" style="2353" customWidth="1"/>
    <col min="6457" max="6457" width="11.85546875" style="2353" bestFit="1" customWidth="1"/>
    <col min="6458" max="6458" width="13" style="2353" bestFit="1" customWidth="1"/>
    <col min="6459" max="6459" width="23.5703125" style="2353" bestFit="1" customWidth="1"/>
    <col min="6460" max="6460" width="7.5703125" style="2353" customWidth="1"/>
    <col min="6461" max="6461" width="49.7109375" style="2353" bestFit="1" customWidth="1"/>
    <col min="6462" max="6462" width="14.28515625" style="2353" bestFit="1" customWidth="1"/>
    <col min="6463" max="6463" width="11.85546875" style="2353" bestFit="1" customWidth="1"/>
    <col min="6464" max="6464" width="13" style="2353" bestFit="1" customWidth="1"/>
    <col min="6465" max="6465" width="23.5703125" style="2353" bestFit="1" customWidth="1"/>
    <col min="6466" max="6466" width="3.85546875" style="2353" customWidth="1"/>
    <col min="6467" max="6467" width="47.140625" style="2353" customWidth="1"/>
    <col min="6468" max="6468" width="13.85546875" style="2353" bestFit="1" customWidth="1"/>
    <col min="6469" max="6469" width="11.5703125" style="2353" customWidth="1"/>
    <col min="6470" max="6470" width="12.42578125" style="2353" bestFit="1" customWidth="1"/>
    <col min="6471" max="6471" width="21.7109375" style="2353" bestFit="1" customWidth="1"/>
    <col min="6472" max="6472" width="4.7109375" style="2353" customWidth="1"/>
    <col min="6473" max="6473" width="48.28515625" style="2353" bestFit="1" customWidth="1"/>
    <col min="6474" max="6474" width="13.85546875" style="2353" bestFit="1" customWidth="1"/>
    <col min="6475" max="6475" width="12.7109375" style="2353" customWidth="1"/>
    <col min="6476" max="6476" width="17.7109375" style="2353" bestFit="1" customWidth="1"/>
    <col min="6477" max="6477" width="21.7109375" style="2353" bestFit="1" customWidth="1"/>
    <col min="6478" max="6478" width="5" style="2353" customWidth="1"/>
    <col min="6479" max="6479" width="52.85546875" style="2353" customWidth="1"/>
    <col min="6480" max="6480" width="14.7109375" style="2353" customWidth="1"/>
    <col min="6481" max="6481" width="14" style="2353" customWidth="1"/>
    <col min="6482" max="6482" width="16.42578125" style="2353" customWidth="1"/>
    <col min="6483" max="6483" width="21.7109375" style="2353" bestFit="1" customWidth="1"/>
    <col min="6484" max="6484" width="4.7109375" style="2353" customWidth="1"/>
    <col min="6485" max="6485" width="48.28515625" style="2353" bestFit="1" customWidth="1"/>
    <col min="6486" max="6486" width="13.85546875" style="2353" customWidth="1"/>
    <col min="6487" max="6487" width="13.7109375" style="2353" customWidth="1"/>
    <col min="6488" max="6488" width="16.140625" style="2353" customWidth="1"/>
    <col min="6489" max="6489" width="22.140625" style="2353" bestFit="1" customWidth="1"/>
    <col min="6490" max="6490" width="3.140625" style="2353" customWidth="1"/>
    <col min="6491" max="6491" width="48.28515625" style="2353" bestFit="1" customWidth="1"/>
    <col min="6492" max="6492" width="15.140625" style="2353" customWidth="1"/>
    <col min="6493" max="6493" width="13.42578125" style="2353" customWidth="1"/>
    <col min="6494" max="6494" width="15.28515625" style="2353" customWidth="1"/>
    <col min="6495" max="6495" width="21" style="2353" customWidth="1"/>
    <col min="6496" max="6496" width="5.28515625" style="2353" customWidth="1"/>
    <col min="6497" max="6497" width="48.28515625" style="2353" bestFit="1" customWidth="1"/>
    <col min="6498" max="6498" width="14.85546875" style="2353" customWidth="1"/>
    <col min="6499" max="6499" width="11.42578125" style="2353"/>
    <col min="6500" max="6500" width="12.42578125" style="2353" bestFit="1" customWidth="1"/>
    <col min="6501" max="6501" width="21.7109375" style="2353" bestFit="1" customWidth="1"/>
    <col min="6502" max="6502" width="5.140625" style="2353" customWidth="1"/>
    <col min="6503" max="6503" width="47.28515625" style="2353" customWidth="1"/>
    <col min="6504" max="6504" width="15.7109375" style="2353" customWidth="1"/>
    <col min="6505" max="6505" width="15.28515625" style="2353" customWidth="1"/>
    <col min="6506" max="6506" width="12.42578125" style="2353" bestFit="1" customWidth="1"/>
    <col min="6507" max="6507" width="18.85546875" style="2353" bestFit="1" customWidth="1"/>
    <col min="6508" max="6508" width="5" style="2353" customWidth="1"/>
    <col min="6509" max="6509" width="50.28515625" style="2353" bestFit="1" customWidth="1"/>
    <col min="6510" max="6510" width="14.28515625" style="2353" bestFit="1" customWidth="1"/>
    <col min="6511" max="6511" width="11.42578125" style="2353"/>
    <col min="6512" max="6512" width="13.28515625" style="2353" bestFit="1" customWidth="1"/>
    <col min="6513" max="6513" width="18.85546875" style="2353" bestFit="1" customWidth="1"/>
    <col min="6514" max="6514" width="5.7109375" style="2353" customWidth="1"/>
    <col min="6515" max="6515" width="48.28515625" style="2353" bestFit="1" customWidth="1"/>
    <col min="6516" max="6516" width="14.28515625" style="2353" bestFit="1" customWidth="1"/>
    <col min="6517" max="6517" width="13.85546875" style="2353" customWidth="1"/>
    <col min="6518" max="6518" width="13.28515625" style="2353" bestFit="1" customWidth="1"/>
    <col min="6519" max="6519" width="18.85546875" style="2353" bestFit="1" customWidth="1"/>
    <col min="6520" max="6520" width="5.28515625" style="2353" customWidth="1"/>
    <col min="6521" max="6521" width="50.5703125" style="2353" customWidth="1"/>
    <col min="6522" max="6522" width="14.28515625" style="2353" bestFit="1" customWidth="1"/>
    <col min="6523" max="6523" width="17.7109375" style="2353" customWidth="1"/>
    <col min="6524" max="6524" width="13.28515625" style="2353" bestFit="1" customWidth="1"/>
    <col min="6525" max="6525" width="18.85546875" style="2353" bestFit="1" customWidth="1"/>
    <col min="6526" max="6526" width="3.85546875" style="2353" customWidth="1"/>
    <col min="6527" max="6527" width="48.28515625" style="2353" bestFit="1" customWidth="1"/>
    <col min="6528" max="6528" width="14.28515625" style="2353" bestFit="1" customWidth="1"/>
    <col min="6529" max="6529" width="11.42578125" style="2353"/>
    <col min="6530" max="6530" width="13.28515625" style="2353" bestFit="1" customWidth="1"/>
    <col min="6531" max="6531" width="18.85546875" style="2353" bestFit="1" customWidth="1"/>
    <col min="6532" max="6532" width="3.5703125" style="2353" customWidth="1"/>
    <col min="6533" max="6533" width="48.28515625" style="2353" bestFit="1" customWidth="1"/>
    <col min="6534" max="6534" width="14.42578125" style="2353" bestFit="1" customWidth="1"/>
    <col min="6535" max="6535" width="11.5703125" style="2353" bestFit="1" customWidth="1"/>
    <col min="6536" max="6536" width="13.42578125" style="2353" bestFit="1" customWidth="1"/>
    <col min="6537" max="6537" width="21.85546875" style="2353" bestFit="1" customWidth="1"/>
    <col min="6538" max="6538" width="11.42578125" style="2353"/>
    <col min="6539" max="6539" width="46.5703125" style="2353" customWidth="1"/>
    <col min="6540" max="6542" width="11.5703125" style="2353" bestFit="1" customWidth="1"/>
    <col min="6543" max="6543" width="18.85546875" style="2353" bestFit="1" customWidth="1"/>
    <col min="6544" max="6709" width="11.42578125" style="2353"/>
    <col min="6710" max="6710" width="4.140625" style="2353" customWidth="1"/>
    <col min="6711" max="6711" width="51.7109375" style="2353" customWidth="1"/>
    <col min="6712" max="6712" width="18.7109375" style="2353" customWidth="1"/>
    <col min="6713" max="6713" width="11.85546875" style="2353" bestFit="1" customWidth="1"/>
    <col min="6714" max="6714" width="13" style="2353" bestFit="1" customWidth="1"/>
    <col min="6715" max="6715" width="23.5703125" style="2353" bestFit="1" customWidth="1"/>
    <col min="6716" max="6716" width="7.5703125" style="2353" customWidth="1"/>
    <col min="6717" max="6717" width="49.7109375" style="2353" bestFit="1" customWidth="1"/>
    <col min="6718" max="6718" width="14.28515625" style="2353" bestFit="1" customWidth="1"/>
    <col min="6719" max="6719" width="11.85546875" style="2353" bestFit="1" customWidth="1"/>
    <col min="6720" max="6720" width="13" style="2353" bestFit="1" customWidth="1"/>
    <col min="6721" max="6721" width="23.5703125" style="2353" bestFit="1" customWidth="1"/>
    <col min="6722" max="6722" width="3.85546875" style="2353" customWidth="1"/>
    <col min="6723" max="6723" width="47.140625" style="2353" customWidth="1"/>
    <col min="6724" max="6724" width="13.85546875" style="2353" bestFit="1" customWidth="1"/>
    <col min="6725" max="6725" width="11.5703125" style="2353" customWidth="1"/>
    <col min="6726" max="6726" width="12.42578125" style="2353" bestFit="1" customWidth="1"/>
    <col min="6727" max="6727" width="21.7109375" style="2353" bestFit="1" customWidth="1"/>
    <col min="6728" max="6728" width="4.7109375" style="2353" customWidth="1"/>
    <col min="6729" max="6729" width="48.28515625" style="2353" bestFit="1" customWidth="1"/>
    <col min="6730" max="6730" width="13.85546875" style="2353" bestFit="1" customWidth="1"/>
    <col min="6731" max="6731" width="12.7109375" style="2353" customWidth="1"/>
    <col min="6732" max="6732" width="17.7109375" style="2353" bestFit="1" customWidth="1"/>
    <col min="6733" max="6733" width="21.7109375" style="2353" bestFit="1" customWidth="1"/>
    <col min="6734" max="6734" width="5" style="2353" customWidth="1"/>
    <col min="6735" max="6735" width="52.85546875" style="2353" customWidth="1"/>
    <col min="6736" max="6736" width="14.7109375" style="2353" customWidth="1"/>
    <col min="6737" max="6737" width="14" style="2353" customWidth="1"/>
    <col min="6738" max="6738" width="16.42578125" style="2353" customWidth="1"/>
    <col min="6739" max="6739" width="21.7109375" style="2353" bestFit="1" customWidth="1"/>
    <col min="6740" max="6740" width="4.7109375" style="2353" customWidth="1"/>
    <col min="6741" max="6741" width="48.28515625" style="2353" bestFit="1" customWidth="1"/>
    <col min="6742" max="6742" width="13.85546875" style="2353" customWidth="1"/>
    <col min="6743" max="6743" width="13.7109375" style="2353" customWidth="1"/>
    <col min="6744" max="6744" width="16.140625" style="2353" customWidth="1"/>
    <col min="6745" max="6745" width="22.140625" style="2353" bestFit="1" customWidth="1"/>
    <col min="6746" max="6746" width="3.140625" style="2353" customWidth="1"/>
    <col min="6747" max="6747" width="48.28515625" style="2353" bestFit="1" customWidth="1"/>
    <col min="6748" max="6748" width="15.140625" style="2353" customWidth="1"/>
    <col min="6749" max="6749" width="13.42578125" style="2353" customWidth="1"/>
    <col min="6750" max="6750" width="15.28515625" style="2353" customWidth="1"/>
    <col min="6751" max="6751" width="21" style="2353" customWidth="1"/>
    <col min="6752" max="6752" width="5.28515625" style="2353" customWidth="1"/>
    <col min="6753" max="6753" width="48.28515625" style="2353" bestFit="1" customWidth="1"/>
    <col min="6754" max="6754" width="14.85546875" style="2353" customWidth="1"/>
    <col min="6755" max="6755" width="11.42578125" style="2353"/>
    <col min="6756" max="6756" width="12.42578125" style="2353" bestFit="1" customWidth="1"/>
    <col min="6757" max="6757" width="21.7109375" style="2353" bestFit="1" customWidth="1"/>
    <col min="6758" max="6758" width="5.140625" style="2353" customWidth="1"/>
    <col min="6759" max="6759" width="47.28515625" style="2353" customWidth="1"/>
    <col min="6760" max="6760" width="15.7109375" style="2353" customWidth="1"/>
    <col min="6761" max="6761" width="15.28515625" style="2353" customWidth="1"/>
    <col min="6762" max="6762" width="12.42578125" style="2353" bestFit="1" customWidth="1"/>
    <col min="6763" max="6763" width="18.85546875" style="2353" bestFit="1" customWidth="1"/>
    <col min="6764" max="6764" width="5" style="2353" customWidth="1"/>
    <col min="6765" max="6765" width="50.28515625" style="2353" bestFit="1" customWidth="1"/>
    <col min="6766" max="6766" width="14.28515625" style="2353" bestFit="1" customWidth="1"/>
    <col min="6767" max="6767" width="11.42578125" style="2353"/>
    <col min="6768" max="6768" width="13.28515625" style="2353" bestFit="1" customWidth="1"/>
    <col min="6769" max="6769" width="18.85546875" style="2353" bestFit="1" customWidth="1"/>
    <col min="6770" max="6770" width="5.7109375" style="2353" customWidth="1"/>
    <col min="6771" max="6771" width="48.28515625" style="2353" bestFit="1" customWidth="1"/>
    <col min="6772" max="6772" width="14.28515625" style="2353" bestFit="1" customWidth="1"/>
    <col min="6773" max="6773" width="13.85546875" style="2353" customWidth="1"/>
    <col min="6774" max="6774" width="13.28515625" style="2353" bestFit="1" customWidth="1"/>
    <col min="6775" max="6775" width="18.85546875" style="2353" bestFit="1" customWidth="1"/>
    <col min="6776" max="6776" width="5.28515625" style="2353" customWidth="1"/>
    <col min="6777" max="6777" width="50.5703125" style="2353" customWidth="1"/>
    <col min="6778" max="6778" width="14.28515625" style="2353" bestFit="1" customWidth="1"/>
    <col min="6779" max="6779" width="17.7109375" style="2353" customWidth="1"/>
    <col min="6780" max="6780" width="13.28515625" style="2353" bestFit="1" customWidth="1"/>
    <col min="6781" max="6781" width="18.85546875" style="2353" bestFit="1" customWidth="1"/>
    <col min="6782" max="6782" width="3.85546875" style="2353" customWidth="1"/>
    <col min="6783" max="6783" width="48.28515625" style="2353" bestFit="1" customWidth="1"/>
    <col min="6784" max="6784" width="14.28515625" style="2353" bestFit="1" customWidth="1"/>
    <col min="6785" max="6785" width="11.42578125" style="2353"/>
    <col min="6786" max="6786" width="13.28515625" style="2353" bestFit="1" customWidth="1"/>
    <col min="6787" max="6787" width="18.85546875" style="2353" bestFit="1" customWidth="1"/>
    <col min="6788" max="6788" width="3.5703125" style="2353" customWidth="1"/>
    <col min="6789" max="6789" width="48.28515625" style="2353" bestFit="1" customWidth="1"/>
    <col min="6790" max="6790" width="14.42578125" style="2353" bestFit="1" customWidth="1"/>
    <col min="6791" max="6791" width="11.5703125" style="2353" bestFit="1" customWidth="1"/>
    <col min="6792" max="6792" width="13.42578125" style="2353" bestFit="1" customWidth="1"/>
    <col min="6793" max="6793" width="21.85546875" style="2353" bestFit="1" customWidth="1"/>
    <col min="6794" max="6794" width="11.42578125" style="2353"/>
    <col min="6795" max="6795" width="46.5703125" style="2353" customWidth="1"/>
    <col min="6796" max="6798" width="11.5703125" style="2353" bestFit="1" customWidth="1"/>
    <col min="6799" max="6799" width="18.85546875" style="2353" bestFit="1" customWidth="1"/>
    <col min="6800" max="6965" width="11.42578125" style="2353"/>
    <col min="6966" max="6966" width="4.140625" style="2353" customWidth="1"/>
    <col min="6967" max="6967" width="51.7109375" style="2353" customWidth="1"/>
    <col min="6968" max="6968" width="18.7109375" style="2353" customWidth="1"/>
    <col min="6969" max="6969" width="11.85546875" style="2353" bestFit="1" customWidth="1"/>
    <col min="6970" max="6970" width="13" style="2353" bestFit="1" customWidth="1"/>
    <col min="6971" max="6971" width="23.5703125" style="2353" bestFit="1" customWidth="1"/>
    <col min="6972" max="6972" width="7.5703125" style="2353" customWidth="1"/>
    <col min="6973" max="6973" width="49.7109375" style="2353" bestFit="1" customWidth="1"/>
    <col min="6974" max="6974" width="14.28515625" style="2353" bestFit="1" customWidth="1"/>
    <col min="6975" max="6975" width="11.85546875" style="2353" bestFit="1" customWidth="1"/>
    <col min="6976" max="6976" width="13" style="2353" bestFit="1" customWidth="1"/>
    <col min="6977" max="6977" width="23.5703125" style="2353" bestFit="1" customWidth="1"/>
    <col min="6978" max="6978" width="3.85546875" style="2353" customWidth="1"/>
    <col min="6979" max="6979" width="47.140625" style="2353" customWidth="1"/>
    <col min="6980" max="6980" width="13.85546875" style="2353" bestFit="1" customWidth="1"/>
    <col min="6981" max="6981" width="11.5703125" style="2353" customWidth="1"/>
    <col min="6982" max="6982" width="12.42578125" style="2353" bestFit="1" customWidth="1"/>
    <col min="6983" max="6983" width="21.7109375" style="2353" bestFit="1" customWidth="1"/>
    <col min="6984" max="6984" width="4.7109375" style="2353" customWidth="1"/>
    <col min="6985" max="6985" width="48.28515625" style="2353" bestFit="1" customWidth="1"/>
    <col min="6986" max="6986" width="13.85546875" style="2353" bestFit="1" customWidth="1"/>
    <col min="6987" max="6987" width="12.7109375" style="2353" customWidth="1"/>
    <col min="6988" max="6988" width="17.7109375" style="2353" bestFit="1" customWidth="1"/>
    <col min="6989" max="6989" width="21.7109375" style="2353" bestFit="1" customWidth="1"/>
    <col min="6990" max="6990" width="5" style="2353" customWidth="1"/>
    <col min="6991" max="6991" width="52.85546875" style="2353" customWidth="1"/>
    <col min="6992" max="6992" width="14.7109375" style="2353" customWidth="1"/>
    <col min="6993" max="6993" width="14" style="2353" customWidth="1"/>
    <col min="6994" max="6994" width="16.42578125" style="2353" customWidth="1"/>
    <col min="6995" max="6995" width="21.7109375" style="2353" bestFit="1" customWidth="1"/>
    <col min="6996" max="6996" width="4.7109375" style="2353" customWidth="1"/>
    <col min="6997" max="6997" width="48.28515625" style="2353" bestFit="1" customWidth="1"/>
    <col min="6998" max="6998" width="13.85546875" style="2353" customWidth="1"/>
    <col min="6999" max="6999" width="13.7109375" style="2353" customWidth="1"/>
    <col min="7000" max="7000" width="16.140625" style="2353" customWidth="1"/>
    <col min="7001" max="7001" width="22.140625" style="2353" bestFit="1" customWidth="1"/>
    <col min="7002" max="7002" width="3.140625" style="2353" customWidth="1"/>
    <col min="7003" max="7003" width="48.28515625" style="2353" bestFit="1" customWidth="1"/>
    <col min="7004" max="7004" width="15.140625" style="2353" customWidth="1"/>
    <col min="7005" max="7005" width="13.42578125" style="2353" customWidth="1"/>
    <col min="7006" max="7006" width="15.28515625" style="2353" customWidth="1"/>
    <col min="7007" max="7007" width="21" style="2353" customWidth="1"/>
    <col min="7008" max="7008" width="5.28515625" style="2353" customWidth="1"/>
    <col min="7009" max="7009" width="48.28515625" style="2353" bestFit="1" customWidth="1"/>
    <col min="7010" max="7010" width="14.85546875" style="2353" customWidth="1"/>
    <col min="7011" max="7011" width="11.42578125" style="2353"/>
    <col min="7012" max="7012" width="12.42578125" style="2353" bestFit="1" customWidth="1"/>
    <col min="7013" max="7013" width="21.7109375" style="2353" bestFit="1" customWidth="1"/>
    <col min="7014" max="7014" width="5.140625" style="2353" customWidth="1"/>
    <col min="7015" max="7015" width="47.28515625" style="2353" customWidth="1"/>
    <col min="7016" max="7016" width="15.7109375" style="2353" customWidth="1"/>
    <col min="7017" max="7017" width="15.28515625" style="2353" customWidth="1"/>
    <col min="7018" max="7018" width="12.42578125" style="2353" bestFit="1" customWidth="1"/>
    <col min="7019" max="7019" width="18.85546875" style="2353" bestFit="1" customWidth="1"/>
    <col min="7020" max="7020" width="5" style="2353" customWidth="1"/>
    <col min="7021" max="7021" width="50.28515625" style="2353" bestFit="1" customWidth="1"/>
    <col min="7022" max="7022" width="14.28515625" style="2353" bestFit="1" customWidth="1"/>
    <col min="7023" max="7023" width="11.42578125" style="2353"/>
    <col min="7024" max="7024" width="13.28515625" style="2353" bestFit="1" customWidth="1"/>
    <col min="7025" max="7025" width="18.85546875" style="2353" bestFit="1" customWidth="1"/>
    <col min="7026" max="7026" width="5.7109375" style="2353" customWidth="1"/>
    <col min="7027" max="7027" width="48.28515625" style="2353" bestFit="1" customWidth="1"/>
    <col min="7028" max="7028" width="14.28515625" style="2353" bestFit="1" customWidth="1"/>
    <col min="7029" max="7029" width="13.85546875" style="2353" customWidth="1"/>
    <col min="7030" max="7030" width="13.28515625" style="2353" bestFit="1" customWidth="1"/>
    <col min="7031" max="7031" width="18.85546875" style="2353" bestFit="1" customWidth="1"/>
    <col min="7032" max="7032" width="5.28515625" style="2353" customWidth="1"/>
    <col min="7033" max="7033" width="50.5703125" style="2353" customWidth="1"/>
    <col min="7034" max="7034" width="14.28515625" style="2353" bestFit="1" customWidth="1"/>
    <col min="7035" max="7035" width="17.7109375" style="2353" customWidth="1"/>
    <col min="7036" max="7036" width="13.28515625" style="2353" bestFit="1" customWidth="1"/>
    <col min="7037" max="7037" width="18.85546875" style="2353" bestFit="1" customWidth="1"/>
    <col min="7038" max="7038" width="3.85546875" style="2353" customWidth="1"/>
    <col min="7039" max="7039" width="48.28515625" style="2353" bestFit="1" customWidth="1"/>
    <col min="7040" max="7040" width="14.28515625" style="2353" bestFit="1" customWidth="1"/>
    <col min="7041" max="7041" width="11.42578125" style="2353"/>
    <col min="7042" max="7042" width="13.28515625" style="2353" bestFit="1" customWidth="1"/>
    <col min="7043" max="7043" width="18.85546875" style="2353" bestFit="1" customWidth="1"/>
    <col min="7044" max="7044" width="3.5703125" style="2353" customWidth="1"/>
    <col min="7045" max="7045" width="48.28515625" style="2353" bestFit="1" customWidth="1"/>
    <col min="7046" max="7046" width="14.42578125" style="2353" bestFit="1" customWidth="1"/>
    <col min="7047" max="7047" width="11.5703125" style="2353" bestFit="1" customWidth="1"/>
    <col min="7048" max="7048" width="13.42578125" style="2353" bestFit="1" customWidth="1"/>
    <col min="7049" max="7049" width="21.85546875" style="2353" bestFit="1" customWidth="1"/>
    <col min="7050" max="7050" width="11.42578125" style="2353"/>
    <col min="7051" max="7051" width="46.5703125" style="2353" customWidth="1"/>
    <col min="7052" max="7054" width="11.5703125" style="2353" bestFit="1" customWidth="1"/>
    <col min="7055" max="7055" width="18.85546875" style="2353" bestFit="1" customWidth="1"/>
    <col min="7056" max="7221" width="11.42578125" style="2353"/>
    <col min="7222" max="7222" width="4.140625" style="2353" customWidth="1"/>
    <col min="7223" max="7223" width="51.7109375" style="2353" customWidth="1"/>
    <col min="7224" max="7224" width="18.7109375" style="2353" customWidth="1"/>
    <col min="7225" max="7225" width="11.85546875" style="2353" bestFit="1" customWidth="1"/>
    <col min="7226" max="7226" width="13" style="2353" bestFit="1" customWidth="1"/>
    <col min="7227" max="7227" width="23.5703125" style="2353" bestFit="1" customWidth="1"/>
    <col min="7228" max="7228" width="7.5703125" style="2353" customWidth="1"/>
    <col min="7229" max="7229" width="49.7109375" style="2353" bestFit="1" customWidth="1"/>
    <col min="7230" max="7230" width="14.28515625" style="2353" bestFit="1" customWidth="1"/>
    <col min="7231" max="7231" width="11.85546875" style="2353" bestFit="1" customWidth="1"/>
    <col min="7232" max="7232" width="13" style="2353" bestFit="1" customWidth="1"/>
    <col min="7233" max="7233" width="23.5703125" style="2353" bestFit="1" customWidth="1"/>
    <col min="7234" max="7234" width="3.85546875" style="2353" customWidth="1"/>
    <col min="7235" max="7235" width="47.140625" style="2353" customWidth="1"/>
    <col min="7236" max="7236" width="13.85546875" style="2353" bestFit="1" customWidth="1"/>
    <col min="7237" max="7237" width="11.5703125" style="2353" customWidth="1"/>
    <col min="7238" max="7238" width="12.42578125" style="2353" bestFit="1" customWidth="1"/>
    <col min="7239" max="7239" width="21.7109375" style="2353" bestFit="1" customWidth="1"/>
    <col min="7240" max="7240" width="4.7109375" style="2353" customWidth="1"/>
    <col min="7241" max="7241" width="48.28515625" style="2353" bestFit="1" customWidth="1"/>
    <col min="7242" max="7242" width="13.85546875" style="2353" bestFit="1" customWidth="1"/>
    <col min="7243" max="7243" width="12.7109375" style="2353" customWidth="1"/>
    <col min="7244" max="7244" width="17.7109375" style="2353" bestFit="1" customWidth="1"/>
    <col min="7245" max="7245" width="21.7109375" style="2353" bestFit="1" customWidth="1"/>
    <col min="7246" max="7246" width="5" style="2353" customWidth="1"/>
    <col min="7247" max="7247" width="52.85546875" style="2353" customWidth="1"/>
    <col min="7248" max="7248" width="14.7109375" style="2353" customWidth="1"/>
    <col min="7249" max="7249" width="14" style="2353" customWidth="1"/>
    <col min="7250" max="7250" width="16.42578125" style="2353" customWidth="1"/>
    <col min="7251" max="7251" width="21.7109375" style="2353" bestFit="1" customWidth="1"/>
    <col min="7252" max="7252" width="4.7109375" style="2353" customWidth="1"/>
    <col min="7253" max="7253" width="48.28515625" style="2353" bestFit="1" customWidth="1"/>
    <col min="7254" max="7254" width="13.85546875" style="2353" customWidth="1"/>
    <col min="7255" max="7255" width="13.7109375" style="2353" customWidth="1"/>
    <col min="7256" max="7256" width="16.140625" style="2353" customWidth="1"/>
    <col min="7257" max="7257" width="22.140625" style="2353" bestFit="1" customWidth="1"/>
    <col min="7258" max="7258" width="3.140625" style="2353" customWidth="1"/>
    <col min="7259" max="7259" width="48.28515625" style="2353" bestFit="1" customWidth="1"/>
    <col min="7260" max="7260" width="15.140625" style="2353" customWidth="1"/>
    <col min="7261" max="7261" width="13.42578125" style="2353" customWidth="1"/>
    <col min="7262" max="7262" width="15.28515625" style="2353" customWidth="1"/>
    <col min="7263" max="7263" width="21" style="2353" customWidth="1"/>
    <col min="7264" max="7264" width="5.28515625" style="2353" customWidth="1"/>
    <col min="7265" max="7265" width="48.28515625" style="2353" bestFit="1" customWidth="1"/>
    <col min="7266" max="7266" width="14.85546875" style="2353" customWidth="1"/>
    <col min="7267" max="7267" width="11.42578125" style="2353"/>
    <col min="7268" max="7268" width="12.42578125" style="2353" bestFit="1" customWidth="1"/>
    <col min="7269" max="7269" width="21.7109375" style="2353" bestFit="1" customWidth="1"/>
    <col min="7270" max="7270" width="5.140625" style="2353" customWidth="1"/>
    <col min="7271" max="7271" width="47.28515625" style="2353" customWidth="1"/>
    <col min="7272" max="7272" width="15.7109375" style="2353" customWidth="1"/>
    <col min="7273" max="7273" width="15.28515625" style="2353" customWidth="1"/>
    <col min="7274" max="7274" width="12.42578125" style="2353" bestFit="1" customWidth="1"/>
    <col min="7275" max="7275" width="18.85546875" style="2353" bestFit="1" customWidth="1"/>
    <col min="7276" max="7276" width="5" style="2353" customWidth="1"/>
    <col min="7277" max="7277" width="50.28515625" style="2353" bestFit="1" customWidth="1"/>
    <col min="7278" max="7278" width="14.28515625" style="2353" bestFit="1" customWidth="1"/>
    <col min="7279" max="7279" width="11.42578125" style="2353"/>
    <col min="7280" max="7280" width="13.28515625" style="2353" bestFit="1" customWidth="1"/>
    <col min="7281" max="7281" width="18.85546875" style="2353" bestFit="1" customWidth="1"/>
    <col min="7282" max="7282" width="5.7109375" style="2353" customWidth="1"/>
    <col min="7283" max="7283" width="48.28515625" style="2353" bestFit="1" customWidth="1"/>
    <col min="7284" max="7284" width="14.28515625" style="2353" bestFit="1" customWidth="1"/>
    <col min="7285" max="7285" width="13.85546875" style="2353" customWidth="1"/>
    <col min="7286" max="7286" width="13.28515625" style="2353" bestFit="1" customWidth="1"/>
    <col min="7287" max="7287" width="18.85546875" style="2353" bestFit="1" customWidth="1"/>
    <col min="7288" max="7288" width="5.28515625" style="2353" customWidth="1"/>
    <col min="7289" max="7289" width="50.5703125" style="2353" customWidth="1"/>
    <col min="7290" max="7290" width="14.28515625" style="2353" bestFit="1" customWidth="1"/>
    <col min="7291" max="7291" width="17.7109375" style="2353" customWidth="1"/>
    <col min="7292" max="7292" width="13.28515625" style="2353" bestFit="1" customWidth="1"/>
    <col min="7293" max="7293" width="18.85546875" style="2353" bestFit="1" customWidth="1"/>
    <col min="7294" max="7294" width="3.85546875" style="2353" customWidth="1"/>
    <col min="7295" max="7295" width="48.28515625" style="2353" bestFit="1" customWidth="1"/>
    <col min="7296" max="7296" width="14.28515625" style="2353" bestFit="1" customWidth="1"/>
    <col min="7297" max="7297" width="11.42578125" style="2353"/>
    <col min="7298" max="7298" width="13.28515625" style="2353" bestFit="1" customWidth="1"/>
    <col min="7299" max="7299" width="18.85546875" style="2353" bestFit="1" customWidth="1"/>
    <col min="7300" max="7300" width="3.5703125" style="2353" customWidth="1"/>
    <col min="7301" max="7301" width="48.28515625" style="2353" bestFit="1" customWidth="1"/>
    <col min="7302" max="7302" width="14.42578125" style="2353" bestFit="1" customWidth="1"/>
    <col min="7303" max="7303" width="11.5703125" style="2353" bestFit="1" customWidth="1"/>
    <col min="7304" max="7304" width="13.42578125" style="2353" bestFit="1" customWidth="1"/>
    <col min="7305" max="7305" width="21.85546875" style="2353" bestFit="1" customWidth="1"/>
    <col min="7306" max="7306" width="11.42578125" style="2353"/>
    <col min="7307" max="7307" width="46.5703125" style="2353" customWidth="1"/>
    <col min="7308" max="7310" width="11.5703125" style="2353" bestFit="1" customWidth="1"/>
    <col min="7311" max="7311" width="18.85546875" style="2353" bestFit="1" customWidth="1"/>
    <col min="7312" max="7477" width="11.42578125" style="2353"/>
    <col min="7478" max="7478" width="4.140625" style="2353" customWidth="1"/>
    <col min="7479" max="7479" width="51.7109375" style="2353" customWidth="1"/>
    <col min="7480" max="7480" width="18.7109375" style="2353" customWidth="1"/>
    <col min="7481" max="7481" width="11.85546875" style="2353" bestFit="1" customWidth="1"/>
    <col min="7482" max="7482" width="13" style="2353" bestFit="1" customWidth="1"/>
    <col min="7483" max="7483" width="23.5703125" style="2353" bestFit="1" customWidth="1"/>
    <col min="7484" max="7484" width="7.5703125" style="2353" customWidth="1"/>
    <col min="7485" max="7485" width="49.7109375" style="2353" bestFit="1" customWidth="1"/>
    <col min="7486" max="7486" width="14.28515625" style="2353" bestFit="1" customWidth="1"/>
    <col min="7487" max="7487" width="11.85546875" style="2353" bestFit="1" customWidth="1"/>
    <col min="7488" max="7488" width="13" style="2353" bestFit="1" customWidth="1"/>
    <col min="7489" max="7489" width="23.5703125" style="2353" bestFit="1" customWidth="1"/>
    <col min="7490" max="7490" width="3.85546875" style="2353" customWidth="1"/>
    <col min="7491" max="7491" width="47.140625" style="2353" customWidth="1"/>
    <col min="7492" max="7492" width="13.85546875" style="2353" bestFit="1" customWidth="1"/>
    <col min="7493" max="7493" width="11.5703125" style="2353" customWidth="1"/>
    <col min="7494" max="7494" width="12.42578125" style="2353" bestFit="1" customWidth="1"/>
    <col min="7495" max="7495" width="21.7109375" style="2353" bestFit="1" customWidth="1"/>
    <col min="7496" max="7496" width="4.7109375" style="2353" customWidth="1"/>
    <col min="7497" max="7497" width="48.28515625" style="2353" bestFit="1" customWidth="1"/>
    <col min="7498" max="7498" width="13.85546875" style="2353" bestFit="1" customWidth="1"/>
    <col min="7499" max="7499" width="12.7109375" style="2353" customWidth="1"/>
    <col min="7500" max="7500" width="17.7109375" style="2353" bestFit="1" customWidth="1"/>
    <col min="7501" max="7501" width="21.7109375" style="2353" bestFit="1" customWidth="1"/>
    <col min="7502" max="7502" width="5" style="2353" customWidth="1"/>
    <col min="7503" max="7503" width="52.85546875" style="2353" customWidth="1"/>
    <col min="7504" max="7504" width="14.7109375" style="2353" customWidth="1"/>
    <col min="7505" max="7505" width="14" style="2353" customWidth="1"/>
    <col min="7506" max="7506" width="16.42578125" style="2353" customWidth="1"/>
    <col min="7507" max="7507" width="21.7109375" style="2353" bestFit="1" customWidth="1"/>
    <col min="7508" max="7508" width="4.7109375" style="2353" customWidth="1"/>
    <col min="7509" max="7509" width="48.28515625" style="2353" bestFit="1" customWidth="1"/>
    <col min="7510" max="7510" width="13.85546875" style="2353" customWidth="1"/>
    <col min="7511" max="7511" width="13.7109375" style="2353" customWidth="1"/>
    <col min="7512" max="7512" width="16.140625" style="2353" customWidth="1"/>
    <col min="7513" max="7513" width="22.140625" style="2353" bestFit="1" customWidth="1"/>
    <col min="7514" max="7514" width="3.140625" style="2353" customWidth="1"/>
    <col min="7515" max="7515" width="48.28515625" style="2353" bestFit="1" customWidth="1"/>
    <col min="7516" max="7516" width="15.140625" style="2353" customWidth="1"/>
    <col min="7517" max="7517" width="13.42578125" style="2353" customWidth="1"/>
    <col min="7518" max="7518" width="15.28515625" style="2353" customWidth="1"/>
    <col min="7519" max="7519" width="21" style="2353" customWidth="1"/>
    <col min="7520" max="7520" width="5.28515625" style="2353" customWidth="1"/>
    <col min="7521" max="7521" width="48.28515625" style="2353" bestFit="1" customWidth="1"/>
    <col min="7522" max="7522" width="14.85546875" style="2353" customWidth="1"/>
    <col min="7523" max="7523" width="11.42578125" style="2353"/>
    <col min="7524" max="7524" width="12.42578125" style="2353" bestFit="1" customWidth="1"/>
    <col min="7525" max="7525" width="21.7109375" style="2353" bestFit="1" customWidth="1"/>
    <col min="7526" max="7526" width="5.140625" style="2353" customWidth="1"/>
    <col min="7527" max="7527" width="47.28515625" style="2353" customWidth="1"/>
    <col min="7528" max="7528" width="15.7109375" style="2353" customWidth="1"/>
    <col min="7529" max="7529" width="15.28515625" style="2353" customWidth="1"/>
    <col min="7530" max="7530" width="12.42578125" style="2353" bestFit="1" customWidth="1"/>
    <col min="7531" max="7531" width="18.85546875" style="2353" bestFit="1" customWidth="1"/>
    <col min="7532" max="7532" width="5" style="2353" customWidth="1"/>
    <col min="7533" max="7533" width="50.28515625" style="2353" bestFit="1" customWidth="1"/>
    <col min="7534" max="7534" width="14.28515625" style="2353" bestFit="1" customWidth="1"/>
    <col min="7535" max="7535" width="11.42578125" style="2353"/>
    <col min="7536" max="7536" width="13.28515625" style="2353" bestFit="1" customWidth="1"/>
    <col min="7537" max="7537" width="18.85546875" style="2353" bestFit="1" customWidth="1"/>
    <col min="7538" max="7538" width="5.7109375" style="2353" customWidth="1"/>
    <col min="7539" max="7539" width="48.28515625" style="2353" bestFit="1" customWidth="1"/>
    <col min="7540" max="7540" width="14.28515625" style="2353" bestFit="1" customWidth="1"/>
    <col min="7541" max="7541" width="13.85546875" style="2353" customWidth="1"/>
    <col min="7542" max="7542" width="13.28515625" style="2353" bestFit="1" customWidth="1"/>
    <col min="7543" max="7543" width="18.85546875" style="2353" bestFit="1" customWidth="1"/>
    <col min="7544" max="7544" width="5.28515625" style="2353" customWidth="1"/>
    <col min="7545" max="7545" width="50.5703125" style="2353" customWidth="1"/>
    <col min="7546" max="7546" width="14.28515625" style="2353" bestFit="1" customWidth="1"/>
    <col min="7547" max="7547" width="17.7109375" style="2353" customWidth="1"/>
    <col min="7548" max="7548" width="13.28515625" style="2353" bestFit="1" customWidth="1"/>
    <col min="7549" max="7549" width="18.85546875" style="2353" bestFit="1" customWidth="1"/>
    <col min="7550" max="7550" width="3.85546875" style="2353" customWidth="1"/>
    <col min="7551" max="7551" width="48.28515625" style="2353" bestFit="1" customWidth="1"/>
    <col min="7552" max="7552" width="14.28515625" style="2353" bestFit="1" customWidth="1"/>
    <col min="7553" max="7553" width="11.42578125" style="2353"/>
    <col min="7554" max="7554" width="13.28515625" style="2353" bestFit="1" customWidth="1"/>
    <col min="7555" max="7555" width="18.85546875" style="2353" bestFit="1" customWidth="1"/>
    <col min="7556" max="7556" width="3.5703125" style="2353" customWidth="1"/>
    <col min="7557" max="7557" width="48.28515625" style="2353" bestFit="1" customWidth="1"/>
    <col min="7558" max="7558" width="14.42578125" style="2353" bestFit="1" customWidth="1"/>
    <col min="7559" max="7559" width="11.5703125" style="2353" bestFit="1" customWidth="1"/>
    <col min="7560" max="7560" width="13.42578125" style="2353" bestFit="1" customWidth="1"/>
    <col min="7561" max="7561" width="21.85546875" style="2353" bestFit="1" customWidth="1"/>
    <col min="7562" max="7562" width="11.42578125" style="2353"/>
    <col min="7563" max="7563" width="46.5703125" style="2353" customWidth="1"/>
    <col min="7564" max="7566" width="11.5703125" style="2353" bestFit="1" customWidth="1"/>
    <col min="7567" max="7567" width="18.85546875" style="2353" bestFit="1" customWidth="1"/>
    <col min="7568" max="7733" width="11.42578125" style="2353"/>
    <col min="7734" max="7734" width="4.140625" style="2353" customWidth="1"/>
    <col min="7735" max="7735" width="51.7109375" style="2353" customWidth="1"/>
    <col min="7736" max="7736" width="18.7109375" style="2353" customWidth="1"/>
    <col min="7737" max="7737" width="11.85546875" style="2353" bestFit="1" customWidth="1"/>
    <col min="7738" max="7738" width="13" style="2353" bestFit="1" customWidth="1"/>
    <col min="7739" max="7739" width="23.5703125" style="2353" bestFit="1" customWidth="1"/>
    <col min="7740" max="7740" width="7.5703125" style="2353" customWidth="1"/>
    <col min="7741" max="7741" width="49.7109375" style="2353" bestFit="1" customWidth="1"/>
    <col min="7742" max="7742" width="14.28515625" style="2353" bestFit="1" customWidth="1"/>
    <col min="7743" max="7743" width="11.85546875" style="2353" bestFit="1" customWidth="1"/>
    <col min="7744" max="7744" width="13" style="2353" bestFit="1" customWidth="1"/>
    <col min="7745" max="7745" width="23.5703125" style="2353" bestFit="1" customWidth="1"/>
    <col min="7746" max="7746" width="3.85546875" style="2353" customWidth="1"/>
    <col min="7747" max="7747" width="47.140625" style="2353" customWidth="1"/>
    <col min="7748" max="7748" width="13.85546875" style="2353" bestFit="1" customWidth="1"/>
    <col min="7749" max="7749" width="11.5703125" style="2353" customWidth="1"/>
    <col min="7750" max="7750" width="12.42578125" style="2353" bestFit="1" customWidth="1"/>
    <col min="7751" max="7751" width="21.7109375" style="2353" bestFit="1" customWidth="1"/>
    <col min="7752" max="7752" width="4.7109375" style="2353" customWidth="1"/>
    <col min="7753" max="7753" width="48.28515625" style="2353" bestFit="1" customWidth="1"/>
    <col min="7754" max="7754" width="13.85546875" style="2353" bestFit="1" customWidth="1"/>
    <col min="7755" max="7755" width="12.7109375" style="2353" customWidth="1"/>
    <col min="7756" max="7756" width="17.7109375" style="2353" bestFit="1" customWidth="1"/>
    <col min="7757" max="7757" width="21.7109375" style="2353" bestFit="1" customWidth="1"/>
    <col min="7758" max="7758" width="5" style="2353" customWidth="1"/>
    <col min="7759" max="7759" width="52.85546875" style="2353" customWidth="1"/>
    <col min="7760" max="7760" width="14.7109375" style="2353" customWidth="1"/>
    <col min="7761" max="7761" width="14" style="2353" customWidth="1"/>
    <col min="7762" max="7762" width="16.42578125" style="2353" customWidth="1"/>
    <col min="7763" max="7763" width="21.7109375" style="2353" bestFit="1" customWidth="1"/>
    <col min="7764" max="7764" width="4.7109375" style="2353" customWidth="1"/>
    <col min="7765" max="7765" width="48.28515625" style="2353" bestFit="1" customWidth="1"/>
    <col min="7766" max="7766" width="13.85546875" style="2353" customWidth="1"/>
    <col min="7767" max="7767" width="13.7109375" style="2353" customWidth="1"/>
    <col min="7768" max="7768" width="16.140625" style="2353" customWidth="1"/>
    <col min="7769" max="7769" width="22.140625" style="2353" bestFit="1" customWidth="1"/>
    <col min="7770" max="7770" width="3.140625" style="2353" customWidth="1"/>
    <col min="7771" max="7771" width="48.28515625" style="2353" bestFit="1" customWidth="1"/>
    <col min="7772" max="7772" width="15.140625" style="2353" customWidth="1"/>
    <col min="7773" max="7773" width="13.42578125" style="2353" customWidth="1"/>
    <col min="7774" max="7774" width="15.28515625" style="2353" customWidth="1"/>
    <col min="7775" max="7775" width="21" style="2353" customWidth="1"/>
    <col min="7776" max="7776" width="5.28515625" style="2353" customWidth="1"/>
    <col min="7777" max="7777" width="48.28515625" style="2353" bestFit="1" customWidth="1"/>
    <col min="7778" max="7778" width="14.85546875" style="2353" customWidth="1"/>
    <col min="7779" max="7779" width="11.42578125" style="2353"/>
    <col min="7780" max="7780" width="12.42578125" style="2353" bestFit="1" customWidth="1"/>
    <col min="7781" max="7781" width="21.7109375" style="2353" bestFit="1" customWidth="1"/>
    <col min="7782" max="7782" width="5.140625" style="2353" customWidth="1"/>
    <col min="7783" max="7783" width="47.28515625" style="2353" customWidth="1"/>
    <col min="7784" max="7784" width="15.7109375" style="2353" customWidth="1"/>
    <col min="7785" max="7785" width="15.28515625" style="2353" customWidth="1"/>
    <col min="7786" max="7786" width="12.42578125" style="2353" bestFit="1" customWidth="1"/>
    <col min="7787" max="7787" width="18.85546875" style="2353" bestFit="1" customWidth="1"/>
    <col min="7788" max="7788" width="5" style="2353" customWidth="1"/>
    <col min="7789" max="7789" width="50.28515625" style="2353" bestFit="1" customWidth="1"/>
    <col min="7790" max="7790" width="14.28515625" style="2353" bestFit="1" customWidth="1"/>
    <col min="7791" max="7791" width="11.42578125" style="2353"/>
    <col min="7792" max="7792" width="13.28515625" style="2353" bestFit="1" customWidth="1"/>
    <col min="7793" max="7793" width="18.85546875" style="2353" bestFit="1" customWidth="1"/>
    <col min="7794" max="7794" width="5.7109375" style="2353" customWidth="1"/>
    <col min="7795" max="7795" width="48.28515625" style="2353" bestFit="1" customWidth="1"/>
    <col min="7796" max="7796" width="14.28515625" style="2353" bestFit="1" customWidth="1"/>
    <col min="7797" max="7797" width="13.85546875" style="2353" customWidth="1"/>
    <col min="7798" max="7798" width="13.28515625" style="2353" bestFit="1" customWidth="1"/>
    <col min="7799" max="7799" width="18.85546875" style="2353" bestFit="1" customWidth="1"/>
    <col min="7800" max="7800" width="5.28515625" style="2353" customWidth="1"/>
    <col min="7801" max="7801" width="50.5703125" style="2353" customWidth="1"/>
    <col min="7802" max="7802" width="14.28515625" style="2353" bestFit="1" customWidth="1"/>
    <col min="7803" max="7803" width="17.7109375" style="2353" customWidth="1"/>
    <col min="7804" max="7804" width="13.28515625" style="2353" bestFit="1" customWidth="1"/>
    <col min="7805" max="7805" width="18.85546875" style="2353" bestFit="1" customWidth="1"/>
    <col min="7806" max="7806" width="3.85546875" style="2353" customWidth="1"/>
    <col min="7807" max="7807" width="48.28515625" style="2353" bestFit="1" customWidth="1"/>
    <col min="7808" max="7808" width="14.28515625" style="2353" bestFit="1" customWidth="1"/>
    <col min="7809" max="7809" width="11.42578125" style="2353"/>
    <col min="7810" max="7810" width="13.28515625" style="2353" bestFit="1" customWidth="1"/>
    <col min="7811" max="7811" width="18.85546875" style="2353" bestFit="1" customWidth="1"/>
    <col min="7812" max="7812" width="3.5703125" style="2353" customWidth="1"/>
    <col min="7813" max="7813" width="48.28515625" style="2353" bestFit="1" customWidth="1"/>
    <col min="7814" max="7814" width="14.42578125" style="2353" bestFit="1" customWidth="1"/>
    <col min="7815" max="7815" width="11.5703125" style="2353" bestFit="1" customWidth="1"/>
    <col min="7816" max="7816" width="13.42578125" style="2353" bestFit="1" customWidth="1"/>
    <col min="7817" max="7817" width="21.85546875" style="2353" bestFit="1" customWidth="1"/>
    <col min="7818" max="7818" width="11.42578125" style="2353"/>
    <col min="7819" max="7819" width="46.5703125" style="2353" customWidth="1"/>
    <col min="7820" max="7822" width="11.5703125" style="2353" bestFit="1" customWidth="1"/>
    <col min="7823" max="7823" width="18.85546875" style="2353" bestFit="1" customWidth="1"/>
    <col min="7824" max="7989" width="11.42578125" style="2353"/>
    <col min="7990" max="7990" width="4.140625" style="2353" customWidth="1"/>
    <col min="7991" max="7991" width="51.7109375" style="2353" customWidth="1"/>
    <col min="7992" max="7992" width="18.7109375" style="2353" customWidth="1"/>
    <col min="7993" max="7993" width="11.85546875" style="2353" bestFit="1" customWidth="1"/>
    <col min="7994" max="7994" width="13" style="2353" bestFit="1" customWidth="1"/>
    <col min="7995" max="7995" width="23.5703125" style="2353" bestFit="1" customWidth="1"/>
    <col min="7996" max="7996" width="7.5703125" style="2353" customWidth="1"/>
    <col min="7997" max="7997" width="49.7109375" style="2353" bestFit="1" customWidth="1"/>
    <col min="7998" max="7998" width="14.28515625" style="2353" bestFit="1" customWidth="1"/>
    <col min="7999" max="7999" width="11.85546875" style="2353" bestFit="1" customWidth="1"/>
    <col min="8000" max="8000" width="13" style="2353" bestFit="1" customWidth="1"/>
    <col min="8001" max="8001" width="23.5703125" style="2353" bestFit="1" customWidth="1"/>
    <col min="8002" max="8002" width="3.85546875" style="2353" customWidth="1"/>
    <col min="8003" max="8003" width="47.140625" style="2353" customWidth="1"/>
    <col min="8004" max="8004" width="13.85546875" style="2353" bestFit="1" customWidth="1"/>
    <col min="8005" max="8005" width="11.5703125" style="2353" customWidth="1"/>
    <col min="8006" max="8006" width="12.42578125" style="2353" bestFit="1" customWidth="1"/>
    <col min="8007" max="8007" width="21.7109375" style="2353" bestFit="1" customWidth="1"/>
    <col min="8008" max="8008" width="4.7109375" style="2353" customWidth="1"/>
    <col min="8009" max="8009" width="48.28515625" style="2353" bestFit="1" customWidth="1"/>
    <col min="8010" max="8010" width="13.85546875" style="2353" bestFit="1" customWidth="1"/>
    <col min="8011" max="8011" width="12.7109375" style="2353" customWidth="1"/>
    <col min="8012" max="8012" width="17.7109375" style="2353" bestFit="1" customWidth="1"/>
    <col min="8013" max="8013" width="21.7109375" style="2353" bestFit="1" customWidth="1"/>
    <col min="8014" max="8014" width="5" style="2353" customWidth="1"/>
    <col min="8015" max="8015" width="52.85546875" style="2353" customWidth="1"/>
    <col min="8016" max="8016" width="14.7109375" style="2353" customWidth="1"/>
    <col min="8017" max="8017" width="14" style="2353" customWidth="1"/>
    <col min="8018" max="8018" width="16.42578125" style="2353" customWidth="1"/>
    <col min="8019" max="8019" width="21.7109375" style="2353" bestFit="1" customWidth="1"/>
    <col min="8020" max="8020" width="4.7109375" style="2353" customWidth="1"/>
    <col min="8021" max="8021" width="48.28515625" style="2353" bestFit="1" customWidth="1"/>
    <col min="8022" max="8022" width="13.85546875" style="2353" customWidth="1"/>
    <col min="8023" max="8023" width="13.7109375" style="2353" customWidth="1"/>
    <col min="8024" max="8024" width="16.140625" style="2353" customWidth="1"/>
    <col min="8025" max="8025" width="22.140625" style="2353" bestFit="1" customWidth="1"/>
    <col min="8026" max="8026" width="3.140625" style="2353" customWidth="1"/>
    <col min="8027" max="8027" width="48.28515625" style="2353" bestFit="1" customWidth="1"/>
    <col min="8028" max="8028" width="15.140625" style="2353" customWidth="1"/>
    <col min="8029" max="8029" width="13.42578125" style="2353" customWidth="1"/>
    <col min="8030" max="8030" width="15.28515625" style="2353" customWidth="1"/>
    <col min="8031" max="8031" width="21" style="2353" customWidth="1"/>
    <col min="8032" max="8032" width="5.28515625" style="2353" customWidth="1"/>
    <col min="8033" max="8033" width="48.28515625" style="2353" bestFit="1" customWidth="1"/>
    <col min="8034" max="8034" width="14.85546875" style="2353" customWidth="1"/>
    <col min="8035" max="8035" width="11.42578125" style="2353"/>
    <col min="8036" max="8036" width="12.42578125" style="2353" bestFit="1" customWidth="1"/>
    <col min="8037" max="8037" width="21.7109375" style="2353" bestFit="1" customWidth="1"/>
    <col min="8038" max="8038" width="5.140625" style="2353" customWidth="1"/>
    <col min="8039" max="8039" width="47.28515625" style="2353" customWidth="1"/>
    <col min="8040" max="8040" width="15.7109375" style="2353" customWidth="1"/>
    <col min="8041" max="8041" width="15.28515625" style="2353" customWidth="1"/>
    <col min="8042" max="8042" width="12.42578125" style="2353" bestFit="1" customWidth="1"/>
    <col min="8043" max="8043" width="18.85546875" style="2353" bestFit="1" customWidth="1"/>
    <col min="8044" max="8044" width="5" style="2353" customWidth="1"/>
    <col min="8045" max="8045" width="50.28515625" style="2353" bestFit="1" customWidth="1"/>
    <col min="8046" max="8046" width="14.28515625" style="2353" bestFit="1" customWidth="1"/>
    <col min="8047" max="8047" width="11.42578125" style="2353"/>
    <col min="8048" max="8048" width="13.28515625" style="2353" bestFit="1" customWidth="1"/>
    <col min="8049" max="8049" width="18.85546875" style="2353" bestFit="1" customWidth="1"/>
    <col min="8050" max="8050" width="5.7109375" style="2353" customWidth="1"/>
    <col min="8051" max="8051" width="48.28515625" style="2353" bestFit="1" customWidth="1"/>
    <col min="8052" max="8052" width="14.28515625" style="2353" bestFit="1" customWidth="1"/>
    <col min="8053" max="8053" width="13.85546875" style="2353" customWidth="1"/>
    <col min="8054" max="8054" width="13.28515625" style="2353" bestFit="1" customWidth="1"/>
    <col min="8055" max="8055" width="18.85546875" style="2353" bestFit="1" customWidth="1"/>
    <col min="8056" max="8056" width="5.28515625" style="2353" customWidth="1"/>
    <col min="8057" max="8057" width="50.5703125" style="2353" customWidth="1"/>
    <col min="8058" max="8058" width="14.28515625" style="2353" bestFit="1" customWidth="1"/>
    <col min="8059" max="8059" width="17.7109375" style="2353" customWidth="1"/>
    <col min="8060" max="8060" width="13.28515625" style="2353" bestFit="1" customWidth="1"/>
    <col min="8061" max="8061" width="18.85546875" style="2353" bestFit="1" customWidth="1"/>
    <col min="8062" max="8062" width="3.85546875" style="2353" customWidth="1"/>
    <col min="8063" max="8063" width="48.28515625" style="2353" bestFit="1" customWidth="1"/>
    <col min="8064" max="8064" width="14.28515625" style="2353" bestFit="1" customWidth="1"/>
    <col min="8065" max="8065" width="11.42578125" style="2353"/>
    <col min="8066" max="8066" width="13.28515625" style="2353" bestFit="1" customWidth="1"/>
    <col min="8067" max="8067" width="18.85546875" style="2353" bestFit="1" customWidth="1"/>
    <col min="8068" max="8068" width="3.5703125" style="2353" customWidth="1"/>
    <col min="8069" max="8069" width="48.28515625" style="2353" bestFit="1" customWidth="1"/>
    <col min="8070" max="8070" width="14.42578125" style="2353" bestFit="1" customWidth="1"/>
    <col min="8071" max="8071" width="11.5703125" style="2353" bestFit="1" customWidth="1"/>
    <col min="8072" max="8072" width="13.42578125" style="2353" bestFit="1" customWidth="1"/>
    <col min="8073" max="8073" width="21.85546875" style="2353" bestFit="1" customWidth="1"/>
    <col min="8074" max="8074" width="11.42578125" style="2353"/>
    <col min="8075" max="8075" width="46.5703125" style="2353" customWidth="1"/>
    <col min="8076" max="8078" width="11.5703125" style="2353" bestFit="1" customWidth="1"/>
    <col min="8079" max="8079" width="18.85546875" style="2353" bestFit="1" customWidth="1"/>
    <col min="8080" max="8245" width="11.42578125" style="2353"/>
    <col min="8246" max="8246" width="4.140625" style="2353" customWidth="1"/>
    <col min="8247" max="8247" width="51.7109375" style="2353" customWidth="1"/>
    <col min="8248" max="8248" width="18.7109375" style="2353" customWidth="1"/>
    <col min="8249" max="8249" width="11.85546875" style="2353" bestFit="1" customWidth="1"/>
    <col min="8250" max="8250" width="13" style="2353" bestFit="1" customWidth="1"/>
    <col min="8251" max="8251" width="23.5703125" style="2353" bestFit="1" customWidth="1"/>
    <col min="8252" max="8252" width="7.5703125" style="2353" customWidth="1"/>
    <col min="8253" max="8253" width="49.7109375" style="2353" bestFit="1" customWidth="1"/>
    <col min="8254" max="8254" width="14.28515625" style="2353" bestFit="1" customWidth="1"/>
    <col min="8255" max="8255" width="11.85546875" style="2353" bestFit="1" customWidth="1"/>
    <col min="8256" max="8256" width="13" style="2353" bestFit="1" customWidth="1"/>
    <col min="8257" max="8257" width="23.5703125" style="2353" bestFit="1" customWidth="1"/>
    <col min="8258" max="8258" width="3.85546875" style="2353" customWidth="1"/>
    <col min="8259" max="8259" width="47.140625" style="2353" customWidth="1"/>
    <col min="8260" max="8260" width="13.85546875" style="2353" bestFit="1" customWidth="1"/>
    <col min="8261" max="8261" width="11.5703125" style="2353" customWidth="1"/>
    <col min="8262" max="8262" width="12.42578125" style="2353" bestFit="1" customWidth="1"/>
    <col min="8263" max="8263" width="21.7109375" style="2353" bestFit="1" customWidth="1"/>
    <col min="8264" max="8264" width="4.7109375" style="2353" customWidth="1"/>
    <col min="8265" max="8265" width="48.28515625" style="2353" bestFit="1" customWidth="1"/>
    <col min="8266" max="8266" width="13.85546875" style="2353" bestFit="1" customWidth="1"/>
    <col min="8267" max="8267" width="12.7109375" style="2353" customWidth="1"/>
    <col min="8268" max="8268" width="17.7109375" style="2353" bestFit="1" customWidth="1"/>
    <col min="8269" max="8269" width="21.7109375" style="2353" bestFit="1" customWidth="1"/>
    <col min="8270" max="8270" width="5" style="2353" customWidth="1"/>
    <col min="8271" max="8271" width="52.85546875" style="2353" customWidth="1"/>
    <col min="8272" max="8272" width="14.7109375" style="2353" customWidth="1"/>
    <col min="8273" max="8273" width="14" style="2353" customWidth="1"/>
    <col min="8274" max="8274" width="16.42578125" style="2353" customWidth="1"/>
    <col min="8275" max="8275" width="21.7109375" style="2353" bestFit="1" customWidth="1"/>
    <col min="8276" max="8276" width="4.7109375" style="2353" customWidth="1"/>
    <col min="8277" max="8277" width="48.28515625" style="2353" bestFit="1" customWidth="1"/>
    <col min="8278" max="8278" width="13.85546875" style="2353" customWidth="1"/>
    <col min="8279" max="8279" width="13.7109375" style="2353" customWidth="1"/>
    <col min="8280" max="8280" width="16.140625" style="2353" customWidth="1"/>
    <col min="8281" max="8281" width="22.140625" style="2353" bestFit="1" customWidth="1"/>
    <col min="8282" max="8282" width="3.140625" style="2353" customWidth="1"/>
    <col min="8283" max="8283" width="48.28515625" style="2353" bestFit="1" customWidth="1"/>
    <col min="8284" max="8284" width="15.140625" style="2353" customWidth="1"/>
    <col min="8285" max="8285" width="13.42578125" style="2353" customWidth="1"/>
    <col min="8286" max="8286" width="15.28515625" style="2353" customWidth="1"/>
    <col min="8287" max="8287" width="21" style="2353" customWidth="1"/>
    <col min="8288" max="8288" width="5.28515625" style="2353" customWidth="1"/>
    <col min="8289" max="8289" width="48.28515625" style="2353" bestFit="1" customWidth="1"/>
    <col min="8290" max="8290" width="14.85546875" style="2353" customWidth="1"/>
    <col min="8291" max="8291" width="11.42578125" style="2353"/>
    <col min="8292" max="8292" width="12.42578125" style="2353" bestFit="1" customWidth="1"/>
    <col min="8293" max="8293" width="21.7109375" style="2353" bestFit="1" customWidth="1"/>
    <col min="8294" max="8294" width="5.140625" style="2353" customWidth="1"/>
    <col min="8295" max="8295" width="47.28515625" style="2353" customWidth="1"/>
    <col min="8296" max="8296" width="15.7109375" style="2353" customWidth="1"/>
    <col min="8297" max="8297" width="15.28515625" style="2353" customWidth="1"/>
    <col min="8298" max="8298" width="12.42578125" style="2353" bestFit="1" customWidth="1"/>
    <col min="8299" max="8299" width="18.85546875" style="2353" bestFit="1" customWidth="1"/>
    <col min="8300" max="8300" width="5" style="2353" customWidth="1"/>
    <col min="8301" max="8301" width="50.28515625" style="2353" bestFit="1" customWidth="1"/>
    <col min="8302" max="8302" width="14.28515625" style="2353" bestFit="1" customWidth="1"/>
    <col min="8303" max="8303" width="11.42578125" style="2353"/>
    <col min="8304" max="8304" width="13.28515625" style="2353" bestFit="1" customWidth="1"/>
    <col min="8305" max="8305" width="18.85546875" style="2353" bestFit="1" customWidth="1"/>
    <col min="8306" max="8306" width="5.7109375" style="2353" customWidth="1"/>
    <col min="8307" max="8307" width="48.28515625" style="2353" bestFit="1" customWidth="1"/>
    <col min="8308" max="8308" width="14.28515625" style="2353" bestFit="1" customWidth="1"/>
    <col min="8309" max="8309" width="13.85546875" style="2353" customWidth="1"/>
    <col min="8310" max="8310" width="13.28515625" style="2353" bestFit="1" customWidth="1"/>
    <col min="8311" max="8311" width="18.85546875" style="2353" bestFit="1" customWidth="1"/>
    <col min="8312" max="8312" width="5.28515625" style="2353" customWidth="1"/>
    <col min="8313" max="8313" width="50.5703125" style="2353" customWidth="1"/>
    <col min="8314" max="8314" width="14.28515625" style="2353" bestFit="1" customWidth="1"/>
    <col min="8315" max="8315" width="17.7109375" style="2353" customWidth="1"/>
    <col min="8316" max="8316" width="13.28515625" style="2353" bestFit="1" customWidth="1"/>
    <col min="8317" max="8317" width="18.85546875" style="2353" bestFit="1" customWidth="1"/>
    <col min="8318" max="8318" width="3.85546875" style="2353" customWidth="1"/>
    <col min="8319" max="8319" width="48.28515625" style="2353" bestFit="1" customWidth="1"/>
    <col min="8320" max="8320" width="14.28515625" style="2353" bestFit="1" customWidth="1"/>
    <col min="8321" max="8321" width="11.42578125" style="2353"/>
    <col min="8322" max="8322" width="13.28515625" style="2353" bestFit="1" customWidth="1"/>
    <col min="8323" max="8323" width="18.85546875" style="2353" bestFit="1" customWidth="1"/>
    <col min="8324" max="8324" width="3.5703125" style="2353" customWidth="1"/>
    <col min="8325" max="8325" width="48.28515625" style="2353" bestFit="1" customWidth="1"/>
    <col min="8326" max="8326" width="14.42578125" style="2353" bestFit="1" customWidth="1"/>
    <col min="8327" max="8327" width="11.5703125" style="2353" bestFit="1" customWidth="1"/>
    <col min="8328" max="8328" width="13.42578125" style="2353" bestFit="1" customWidth="1"/>
    <col min="8329" max="8329" width="21.85546875" style="2353" bestFit="1" customWidth="1"/>
    <col min="8330" max="8330" width="11.42578125" style="2353"/>
    <col min="8331" max="8331" width="46.5703125" style="2353" customWidth="1"/>
    <col min="8332" max="8334" width="11.5703125" style="2353" bestFit="1" customWidth="1"/>
    <col min="8335" max="8335" width="18.85546875" style="2353" bestFit="1" customWidth="1"/>
    <col min="8336" max="8501" width="11.42578125" style="2353"/>
    <col min="8502" max="8502" width="4.140625" style="2353" customWidth="1"/>
    <col min="8503" max="8503" width="51.7109375" style="2353" customWidth="1"/>
    <col min="8504" max="8504" width="18.7109375" style="2353" customWidth="1"/>
    <col min="8505" max="8505" width="11.85546875" style="2353" bestFit="1" customWidth="1"/>
    <col min="8506" max="8506" width="13" style="2353" bestFit="1" customWidth="1"/>
    <col min="8507" max="8507" width="23.5703125" style="2353" bestFit="1" customWidth="1"/>
    <col min="8508" max="8508" width="7.5703125" style="2353" customWidth="1"/>
    <col min="8509" max="8509" width="49.7109375" style="2353" bestFit="1" customWidth="1"/>
    <col min="8510" max="8510" width="14.28515625" style="2353" bestFit="1" customWidth="1"/>
    <col min="8511" max="8511" width="11.85546875" style="2353" bestFit="1" customWidth="1"/>
    <col min="8512" max="8512" width="13" style="2353" bestFit="1" customWidth="1"/>
    <col min="8513" max="8513" width="23.5703125" style="2353" bestFit="1" customWidth="1"/>
    <col min="8514" max="8514" width="3.85546875" style="2353" customWidth="1"/>
    <col min="8515" max="8515" width="47.140625" style="2353" customWidth="1"/>
    <col min="8516" max="8516" width="13.85546875" style="2353" bestFit="1" customWidth="1"/>
    <col min="8517" max="8517" width="11.5703125" style="2353" customWidth="1"/>
    <col min="8518" max="8518" width="12.42578125" style="2353" bestFit="1" customWidth="1"/>
    <col min="8519" max="8519" width="21.7109375" style="2353" bestFit="1" customWidth="1"/>
    <col min="8520" max="8520" width="4.7109375" style="2353" customWidth="1"/>
    <col min="8521" max="8521" width="48.28515625" style="2353" bestFit="1" customWidth="1"/>
    <col min="8522" max="8522" width="13.85546875" style="2353" bestFit="1" customWidth="1"/>
    <col min="8523" max="8523" width="12.7109375" style="2353" customWidth="1"/>
    <col min="8524" max="8524" width="17.7109375" style="2353" bestFit="1" customWidth="1"/>
    <col min="8525" max="8525" width="21.7109375" style="2353" bestFit="1" customWidth="1"/>
    <col min="8526" max="8526" width="5" style="2353" customWidth="1"/>
    <col min="8527" max="8527" width="52.85546875" style="2353" customWidth="1"/>
    <col min="8528" max="8528" width="14.7109375" style="2353" customWidth="1"/>
    <col min="8529" max="8529" width="14" style="2353" customWidth="1"/>
    <col min="8530" max="8530" width="16.42578125" style="2353" customWidth="1"/>
    <col min="8531" max="8531" width="21.7109375" style="2353" bestFit="1" customWidth="1"/>
    <col min="8532" max="8532" width="4.7109375" style="2353" customWidth="1"/>
    <col min="8533" max="8533" width="48.28515625" style="2353" bestFit="1" customWidth="1"/>
    <col min="8534" max="8534" width="13.85546875" style="2353" customWidth="1"/>
    <col min="8535" max="8535" width="13.7109375" style="2353" customWidth="1"/>
    <col min="8536" max="8536" width="16.140625" style="2353" customWidth="1"/>
    <col min="8537" max="8537" width="22.140625" style="2353" bestFit="1" customWidth="1"/>
    <col min="8538" max="8538" width="3.140625" style="2353" customWidth="1"/>
    <col min="8539" max="8539" width="48.28515625" style="2353" bestFit="1" customWidth="1"/>
    <col min="8540" max="8540" width="15.140625" style="2353" customWidth="1"/>
    <col min="8541" max="8541" width="13.42578125" style="2353" customWidth="1"/>
    <col min="8542" max="8542" width="15.28515625" style="2353" customWidth="1"/>
    <col min="8543" max="8543" width="21" style="2353" customWidth="1"/>
    <col min="8544" max="8544" width="5.28515625" style="2353" customWidth="1"/>
    <col min="8545" max="8545" width="48.28515625" style="2353" bestFit="1" customWidth="1"/>
    <col min="8546" max="8546" width="14.85546875" style="2353" customWidth="1"/>
    <col min="8547" max="8547" width="11.42578125" style="2353"/>
    <col min="8548" max="8548" width="12.42578125" style="2353" bestFit="1" customWidth="1"/>
    <col min="8549" max="8549" width="21.7109375" style="2353" bestFit="1" customWidth="1"/>
    <col min="8550" max="8550" width="5.140625" style="2353" customWidth="1"/>
    <col min="8551" max="8551" width="47.28515625" style="2353" customWidth="1"/>
    <col min="8552" max="8552" width="15.7109375" style="2353" customWidth="1"/>
    <col min="8553" max="8553" width="15.28515625" style="2353" customWidth="1"/>
    <col min="8554" max="8554" width="12.42578125" style="2353" bestFit="1" customWidth="1"/>
    <col min="8555" max="8555" width="18.85546875" style="2353" bestFit="1" customWidth="1"/>
    <col min="8556" max="8556" width="5" style="2353" customWidth="1"/>
    <col min="8557" max="8557" width="50.28515625" style="2353" bestFit="1" customWidth="1"/>
    <col min="8558" max="8558" width="14.28515625" style="2353" bestFit="1" customWidth="1"/>
    <col min="8559" max="8559" width="11.42578125" style="2353"/>
    <col min="8560" max="8560" width="13.28515625" style="2353" bestFit="1" customWidth="1"/>
    <col min="8561" max="8561" width="18.85546875" style="2353" bestFit="1" customWidth="1"/>
    <col min="8562" max="8562" width="5.7109375" style="2353" customWidth="1"/>
    <col min="8563" max="8563" width="48.28515625" style="2353" bestFit="1" customWidth="1"/>
    <col min="8564" max="8564" width="14.28515625" style="2353" bestFit="1" customWidth="1"/>
    <col min="8565" max="8565" width="13.85546875" style="2353" customWidth="1"/>
    <col min="8566" max="8566" width="13.28515625" style="2353" bestFit="1" customWidth="1"/>
    <col min="8567" max="8567" width="18.85546875" style="2353" bestFit="1" customWidth="1"/>
    <col min="8568" max="8568" width="5.28515625" style="2353" customWidth="1"/>
    <col min="8569" max="8569" width="50.5703125" style="2353" customWidth="1"/>
    <col min="8570" max="8570" width="14.28515625" style="2353" bestFit="1" customWidth="1"/>
    <col min="8571" max="8571" width="17.7109375" style="2353" customWidth="1"/>
    <col min="8572" max="8572" width="13.28515625" style="2353" bestFit="1" customWidth="1"/>
    <col min="8573" max="8573" width="18.85546875" style="2353" bestFit="1" customWidth="1"/>
    <col min="8574" max="8574" width="3.85546875" style="2353" customWidth="1"/>
    <col min="8575" max="8575" width="48.28515625" style="2353" bestFit="1" customWidth="1"/>
    <col min="8576" max="8576" width="14.28515625" style="2353" bestFit="1" customWidth="1"/>
    <col min="8577" max="8577" width="11.42578125" style="2353"/>
    <col min="8578" max="8578" width="13.28515625" style="2353" bestFit="1" customWidth="1"/>
    <col min="8579" max="8579" width="18.85546875" style="2353" bestFit="1" customWidth="1"/>
    <col min="8580" max="8580" width="3.5703125" style="2353" customWidth="1"/>
    <col min="8581" max="8581" width="48.28515625" style="2353" bestFit="1" customWidth="1"/>
    <col min="8582" max="8582" width="14.42578125" style="2353" bestFit="1" customWidth="1"/>
    <col min="8583" max="8583" width="11.5703125" style="2353" bestFit="1" customWidth="1"/>
    <col min="8584" max="8584" width="13.42578125" style="2353" bestFit="1" customWidth="1"/>
    <col min="8585" max="8585" width="21.85546875" style="2353" bestFit="1" customWidth="1"/>
    <col min="8586" max="8586" width="11.42578125" style="2353"/>
    <col min="8587" max="8587" width="46.5703125" style="2353" customWidth="1"/>
    <col min="8588" max="8590" width="11.5703125" style="2353" bestFit="1" customWidth="1"/>
    <col min="8591" max="8591" width="18.85546875" style="2353" bestFit="1" customWidth="1"/>
    <col min="8592" max="8757" width="11.42578125" style="2353"/>
    <col min="8758" max="8758" width="4.140625" style="2353" customWidth="1"/>
    <col min="8759" max="8759" width="51.7109375" style="2353" customWidth="1"/>
    <col min="8760" max="8760" width="18.7109375" style="2353" customWidth="1"/>
    <col min="8761" max="8761" width="11.85546875" style="2353" bestFit="1" customWidth="1"/>
    <col min="8762" max="8762" width="13" style="2353" bestFit="1" customWidth="1"/>
    <col min="8763" max="8763" width="23.5703125" style="2353" bestFit="1" customWidth="1"/>
    <col min="8764" max="8764" width="7.5703125" style="2353" customWidth="1"/>
    <col min="8765" max="8765" width="49.7109375" style="2353" bestFit="1" customWidth="1"/>
    <col min="8766" max="8766" width="14.28515625" style="2353" bestFit="1" customWidth="1"/>
    <col min="8767" max="8767" width="11.85546875" style="2353" bestFit="1" customWidth="1"/>
    <col min="8768" max="8768" width="13" style="2353" bestFit="1" customWidth="1"/>
    <col min="8769" max="8769" width="23.5703125" style="2353" bestFit="1" customWidth="1"/>
    <col min="8770" max="8770" width="3.85546875" style="2353" customWidth="1"/>
    <col min="8771" max="8771" width="47.140625" style="2353" customWidth="1"/>
    <col min="8772" max="8772" width="13.85546875" style="2353" bestFit="1" customWidth="1"/>
    <col min="8773" max="8773" width="11.5703125" style="2353" customWidth="1"/>
    <col min="8774" max="8774" width="12.42578125" style="2353" bestFit="1" customWidth="1"/>
    <col min="8775" max="8775" width="21.7109375" style="2353" bestFit="1" customWidth="1"/>
    <col min="8776" max="8776" width="4.7109375" style="2353" customWidth="1"/>
    <col min="8777" max="8777" width="48.28515625" style="2353" bestFit="1" customWidth="1"/>
    <col min="8778" max="8778" width="13.85546875" style="2353" bestFit="1" customWidth="1"/>
    <col min="8779" max="8779" width="12.7109375" style="2353" customWidth="1"/>
    <col min="8780" max="8780" width="17.7109375" style="2353" bestFit="1" customWidth="1"/>
    <col min="8781" max="8781" width="21.7109375" style="2353" bestFit="1" customWidth="1"/>
    <col min="8782" max="8782" width="5" style="2353" customWidth="1"/>
    <col min="8783" max="8783" width="52.85546875" style="2353" customWidth="1"/>
    <col min="8784" max="8784" width="14.7109375" style="2353" customWidth="1"/>
    <col min="8785" max="8785" width="14" style="2353" customWidth="1"/>
    <col min="8786" max="8786" width="16.42578125" style="2353" customWidth="1"/>
    <col min="8787" max="8787" width="21.7109375" style="2353" bestFit="1" customWidth="1"/>
    <col min="8788" max="8788" width="4.7109375" style="2353" customWidth="1"/>
    <col min="8789" max="8789" width="48.28515625" style="2353" bestFit="1" customWidth="1"/>
    <col min="8790" max="8790" width="13.85546875" style="2353" customWidth="1"/>
    <col min="8791" max="8791" width="13.7109375" style="2353" customWidth="1"/>
    <col min="8792" max="8792" width="16.140625" style="2353" customWidth="1"/>
    <col min="8793" max="8793" width="22.140625" style="2353" bestFit="1" customWidth="1"/>
    <col min="8794" max="8794" width="3.140625" style="2353" customWidth="1"/>
    <col min="8795" max="8795" width="48.28515625" style="2353" bestFit="1" customWidth="1"/>
    <col min="8796" max="8796" width="15.140625" style="2353" customWidth="1"/>
    <col min="8797" max="8797" width="13.42578125" style="2353" customWidth="1"/>
    <col min="8798" max="8798" width="15.28515625" style="2353" customWidth="1"/>
    <col min="8799" max="8799" width="21" style="2353" customWidth="1"/>
    <col min="8800" max="8800" width="5.28515625" style="2353" customWidth="1"/>
    <col min="8801" max="8801" width="48.28515625" style="2353" bestFit="1" customWidth="1"/>
    <col min="8802" max="8802" width="14.85546875" style="2353" customWidth="1"/>
    <col min="8803" max="8803" width="11.42578125" style="2353"/>
    <col min="8804" max="8804" width="12.42578125" style="2353" bestFit="1" customWidth="1"/>
    <col min="8805" max="8805" width="21.7109375" style="2353" bestFit="1" customWidth="1"/>
    <col min="8806" max="8806" width="5.140625" style="2353" customWidth="1"/>
    <col min="8807" max="8807" width="47.28515625" style="2353" customWidth="1"/>
    <col min="8808" max="8808" width="15.7109375" style="2353" customWidth="1"/>
    <col min="8809" max="8809" width="15.28515625" style="2353" customWidth="1"/>
    <col min="8810" max="8810" width="12.42578125" style="2353" bestFit="1" customWidth="1"/>
    <col min="8811" max="8811" width="18.85546875" style="2353" bestFit="1" customWidth="1"/>
    <col min="8812" max="8812" width="5" style="2353" customWidth="1"/>
    <col min="8813" max="8813" width="50.28515625" style="2353" bestFit="1" customWidth="1"/>
    <col min="8814" max="8814" width="14.28515625" style="2353" bestFit="1" customWidth="1"/>
    <col min="8815" max="8815" width="11.42578125" style="2353"/>
    <col min="8816" max="8816" width="13.28515625" style="2353" bestFit="1" customWidth="1"/>
    <col min="8817" max="8817" width="18.85546875" style="2353" bestFit="1" customWidth="1"/>
    <col min="8818" max="8818" width="5.7109375" style="2353" customWidth="1"/>
    <col min="8819" max="8819" width="48.28515625" style="2353" bestFit="1" customWidth="1"/>
    <col min="8820" max="8820" width="14.28515625" style="2353" bestFit="1" customWidth="1"/>
    <col min="8821" max="8821" width="13.85546875" style="2353" customWidth="1"/>
    <col min="8822" max="8822" width="13.28515625" style="2353" bestFit="1" customWidth="1"/>
    <col min="8823" max="8823" width="18.85546875" style="2353" bestFit="1" customWidth="1"/>
    <col min="8824" max="8824" width="5.28515625" style="2353" customWidth="1"/>
    <col min="8825" max="8825" width="50.5703125" style="2353" customWidth="1"/>
    <col min="8826" max="8826" width="14.28515625" style="2353" bestFit="1" customWidth="1"/>
    <col min="8827" max="8827" width="17.7109375" style="2353" customWidth="1"/>
    <col min="8828" max="8828" width="13.28515625" style="2353" bestFit="1" customWidth="1"/>
    <col min="8829" max="8829" width="18.85546875" style="2353" bestFit="1" customWidth="1"/>
    <col min="8830" max="8830" width="3.85546875" style="2353" customWidth="1"/>
    <col min="8831" max="8831" width="48.28515625" style="2353" bestFit="1" customWidth="1"/>
    <col min="8832" max="8832" width="14.28515625" style="2353" bestFit="1" customWidth="1"/>
    <col min="8833" max="8833" width="11.42578125" style="2353"/>
    <col min="8834" max="8834" width="13.28515625" style="2353" bestFit="1" customWidth="1"/>
    <col min="8835" max="8835" width="18.85546875" style="2353" bestFit="1" customWidth="1"/>
    <col min="8836" max="8836" width="3.5703125" style="2353" customWidth="1"/>
    <col min="8837" max="8837" width="48.28515625" style="2353" bestFit="1" customWidth="1"/>
    <col min="8838" max="8838" width="14.42578125" style="2353" bestFit="1" customWidth="1"/>
    <col min="8839" max="8839" width="11.5703125" style="2353" bestFit="1" customWidth="1"/>
    <col min="8840" max="8840" width="13.42578125" style="2353" bestFit="1" customWidth="1"/>
    <col min="8841" max="8841" width="21.85546875" style="2353" bestFit="1" customWidth="1"/>
    <col min="8842" max="8842" width="11.42578125" style="2353"/>
    <col min="8843" max="8843" width="46.5703125" style="2353" customWidth="1"/>
    <col min="8844" max="8846" width="11.5703125" style="2353" bestFit="1" customWidth="1"/>
    <col min="8847" max="8847" width="18.85546875" style="2353" bestFit="1" customWidth="1"/>
    <col min="8848" max="9013" width="11.42578125" style="2353"/>
    <col min="9014" max="9014" width="4.140625" style="2353" customWidth="1"/>
    <col min="9015" max="9015" width="51.7109375" style="2353" customWidth="1"/>
    <col min="9016" max="9016" width="18.7109375" style="2353" customWidth="1"/>
    <col min="9017" max="9017" width="11.85546875" style="2353" bestFit="1" customWidth="1"/>
    <col min="9018" max="9018" width="13" style="2353" bestFit="1" customWidth="1"/>
    <col min="9019" max="9019" width="23.5703125" style="2353" bestFit="1" customWidth="1"/>
    <col min="9020" max="9020" width="7.5703125" style="2353" customWidth="1"/>
    <col min="9021" max="9021" width="49.7109375" style="2353" bestFit="1" customWidth="1"/>
    <col min="9022" max="9022" width="14.28515625" style="2353" bestFit="1" customWidth="1"/>
    <col min="9023" max="9023" width="11.85546875" style="2353" bestFit="1" customWidth="1"/>
    <col min="9024" max="9024" width="13" style="2353" bestFit="1" customWidth="1"/>
    <col min="9025" max="9025" width="23.5703125" style="2353" bestFit="1" customWidth="1"/>
    <col min="9026" max="9026" width="3.85546875" style="2353" customWidth="1"/>
    <col min="9027" max="9027" width="47.140625" style="2353" customWidth="1"/>
    <col min="9028" max="9028" width="13.85546875" style="2353" bestFit="1" customWidth="1"/>
    <col min="9029" max="9029" width="11.5703125" style="2353" customWidth="1"/>
    <col min="9030" max="9030" width="12.42578125" style="2353" bestFit="1" customWidth="1"/>
    <col min="9031" max="9031" width="21.7109375" style="2353" bestFit="1" customWidth="1"/>
    <col min="9032" max="9032" width="4.7109375" style="2353" customWidth="1"/>
    <col min="9033" max="9033" width="48.28515625" style="2353" bestFit="1" customWidth="1"/>
    <col min="9034" max="9034" width="13.85546875" style="2353" bestFit="1" customWidth="1"/>
    <col min="9035" max="9035" width="12.7109375" style="2353" customWidth="1"/>
    <col min="9036" max="9036" width="17.7109375" style="2353" bestFit="1" customWidth="1"/>
    <col min="9037" max="9037" width="21.7109375" style="2353" bestFit="1" customWidth="1"/>
    <col min="9038" max="9038" width="5" style="2353" customWidth="1"/>
    <col min="9039" max="9039" width="52.85546875" style="2353" customWidth="1"/>
    <col min="9040" max="9040" width="14.7109375" style="2353" customWidth="1"/>
    <col min="9041" max="9041" width="14" style="2353" customWidth="1"/>
    <col min="9042" max="9042" width="16.42578125" style="2353" customWidth="1"/>
    <col min="9043" max="9043" width="21.7109375" style="2353" bestFit="1" customWidth="1"/>
    <col min="9044" max="9044" width="4.7109375" style="2353" customWidth="1"/>
    <col min="9045" max="9045" width="48.28515625" style="2353" bestFit="1" customWidth="1"/>
    <col min="9046" max="9046" width="13.85546875" style="2353" customWidth="1"/>
    <col min="9047" max="9047" width="13.7109375" style="2353" customWidth="1"/>
    <col min="9048" max="9048" width="16.140625" style="2353" customWidth="1"/>
    <col min="9049" max="9049" width="22.140625" style="2353" bestFit="1" customWidth="1"/>
    <col min="9050" max="9050" width="3.140625" style="2353" customWidth="1"/>
    <col min="9051" max="9051" width="48.28515625" style="2353" bestFit="1" customWidth="1"/>
    <col min="9052" max="9052" width="15.140625" style="2353" customWidth="1"/>
    <col min="9053" max="9053" width="13.42578125" style="2353" customWidth="1"/>
    <col min="9054" max="9054" width="15.28515625" style="2353" customWidth="1"/>
    <col min="9055" max="9055" width="21" style="2353" customWidth="1"/>
    <col min="9056" max="9056" width="5.28515625" style="2353" customWidth="1"/>
    <col min="9057" max="9057" width="48.28515625" style="2353" bestFit="1" customWidth="1"/>
    <col min="9058" max="9058" width="14.85546875" style="2353" customWidth="1"/>
    <col min="9059" max="9059" width="11.42578125" style="2353"/>
    <col min="9060" max="9060" width="12.42578125" style="2353" bestFit="1" customWidth="1"/>
    <col min="9061" max="9061" width="21.7109375" style="2353" bestFit="1" customWidth="1"/>
    <col min="9062" max="9062" width="5.140625" style="2353" customWidth="1"/>
    <col min="9063" max="9063" width="47.28515625" style="2353" customWidth="1"/>
    <col min="9064" max="9064" width="15.7109375" style="2353" customWidth="1"/>
    <col min="9065" max="9065" width="15.28515625" style="2353" customWidth="1"/>
    <col min="9066" max="9066" width="12.42578125" style="2353" bestFit="1" customWidth="1"/>
    <col min="9067" max="9067" width="18.85546875" style="2353" bestFit="1" customWidth="1"/>
    <col min="9068" max="9068" width="5" style="2353" customWidth="1"/>
    <col min="9069" max="9069" width="50.28515625" style="2353" bestFit="1" customWidth="1"/>
    <col min="9070" max="9070" width="14.28515625" style="2353" bestFit="1" customWidth="1"/>
    <col min="9071" max="9071" width="11.42578125" style="2353"/>
    <col min="9072" max="9072" width="13.28515625" style="2353" bestFit="1" customWidth="1"/>
    <col min="9073" max="9073" width="18.85546875" style="2353" bestFit="1" customWidth="1"/>
    <col min="9074" max="9074" width="5.7109375" style="2353" customWidth="1"/>
    <col min="9075" max="9075" width="48.28515625" style="2353" bestFit="1" customWidth="1"/>
    <col min="9076" max="9076" width="14.28515625" style="2353" bestFit="1" customWidth="1"/>
    <col min="9077" max="9077" width="13.85546875" style="2353" customWidth="1"/>
    <col min="9078" max="9078" width="13.28515625" style="2353" bestFit="1" customWidth="1"/>
    <col min="9079" max="9079" width="18.85546875" style="2353" bestFit="1" customWidth="1"/>
    <col min="9080" max="9080" width="5.28515625" style="2353" customWidth="1"/>
    <col min="9081" max="9081" width="50.5703125" style="2353" customWidth="1"/>
    <col min="9082" max="9082" width="14.28515625" style="2353" bestFit="1" customWidth="1"/>
    <col min="9083" max="9083" width="17.7109375" style="2353" customWidth="1"/>
    <col min="9084" max="9084" width="13.28515625" style="2353" bestFit="1" customWidth="1"/>
    <col min="9085" max="9085" width="18.85546875" style="2353" bestFit="1" customWidth="1"/>
    <col min="9086" max="9086" width="3.85546875" style="2353" customWidth="1"/>
    <col min="9087" max="9087" width="48.28515625" style="2353" bestFit="1" customWidth="1"/>
    <col min="9088" max="9088" width="14.28515625" style="2353" bestFit="1" customWidth="1"/>
    <col min="9089" max="9089" width="11.42578125" style="2353"/>
    <col min="9090" max="9090" width="13.28515625" style="2353" bestFit="1" customWidth="1"/>
    <col min="9091" max="9091" width="18.85546875" style="2353" bestFit="1" customWidth="1"/>
    <col min="9092" max="9092" width="3.5703125" style="2353" customWidth="1"/>
    <col min="9093" max="9093" width="48.28515625" style="2353" bestFit="1" customWidth="1"/>
    <col min="9094" max="9094" width="14.42578125" style="2353" bestFit="1" customWidth="1"/>
    <col min="9095" max="9095" width="11.5703125" style="2353" bestFit="1" customWidth="1"/>
    <col min="9096" max="9096" width="13.42578125" style="2353" bestFit="1" customWidth="1"/>
    <col min="9097" max="9097" width="21.85546875" style="2353" bestFit="1" customWidth="1"/>
    <col min="9098" max="9098" width="11.42578125" style="2353"/>
    <col min="9099" max="9099" width="46.5703125" style="2353" customWidth="1"/>
    <col min="9100" max="9102" width="11.5703125" style="2353" bestFit="1" customWidth="1"/>
    <col min="9103" max="9103" width="18.85546875" style="2353" bestFit="1" customWidth="1"/>
    <col min="9104" max="9269" width="11.42578125" style="2353"/>
    <col min="9270" max="9270" width="4.140625" style="2353" customWidth="1"/>
    <col min="9271" max="9271" width="51.7109375" style="2353" customWidth="1"/>
    <col min="9272" max="9272" width="18.7109375" style="2353" customWidth="1"/>
    <col min="9273" max="9273" width="11.85546875" style="2353" bestFit="1" customWidth="1"/>
    <col min="9274" max="9274" width="13" style="2353" bestFit="1" customWidth="1"/>
    <col min="9275" max="9275" width="23.5703125" style="2353" bestFit="1" customWidth="1"/>
    <col min="9276" max="9276" width="7.5703125" style="2353" customWidth="1"/>
    <col min="9277" max="9277" width="49.7109375" style="2353" bestFit="1" customWidth="1"/>
    <col min="9278" max="9278" width="14.28515625" style="2353" bestFit="1" customWidth="1"/>
    <col min="9279" max="9279" width="11.85546875" style="2353" bestFit="1" customWidth="1"/>
    <col min="9280" max="9280" width="13" style="2353" bestFit="1" customWidth="1"/>
    <col min="9281" max="9281" width="23.5703125" style="2353" bestFit="1" customWidth="1"/>
    <col min="9282" max="9282" width="3.85546875" style="2353" customWidth="1"/>
    <col min="9283" max="9283" width="47.140625" style="2353" customWidth="1"/>
    <col min="9284" max="9284" width="13.85546875" style="2353" bestFit="1" customWidth="1"/>
    <col min="9285" max="9285" width="11.5703125" style="2353" customWidth="1"/>
    <col min="9286" max="9286" width="12.42578125" style="2353" bestFit="1" customWidth="1"/>
    <col min="9287" max="9287" width="21.7109375" style="2353" bestFit="1" customWidth="1"/>
    <col min="9288" max="9288" width="4.7109375" style="2353" customWidth="1"/>
    <col min="9289" max="9289" width="48.28515625" style="2353" bestFit="1" customWidth="1"/>
    <col min="9290" max="9290" width="13.85546875" style="2353" bestFit="1" customWidth="1"/>
    <col min="9291" max="9291" width="12.7109375" style="2353" customWidth="1"/>
    <col min="9292" max="9292" width="17.7109375" style="2353" bestFit="1" customWidth="1"/>
    <col min="9293" max="9293" width="21.7109375" style="2353" bestFit="1" customWidth="1"/>
    <col min="9294" max="9294" width="5" style="2353" customWidth="1"/>
    <col min="9295" max="9295" width="52.85546875" style="2353" customWidth="1"/>
    <col min="9296" max="9296" width="14.7109375" style="2353" customWidth="1"/>
    <col min="9297" max="9297" width="14" style="2353" customWidth="1"/>
    <col min="9298" max="9298" width="16.42578125" style="2353" customWidth="1"/>
    <col min="9299" max="9299" width="21.7109375" style="2353" bestFit="1" customWidth="1"/>
    <col min="9300" max="9300" width="4.7109375" style="2353" customWidth="1"/>
    <col min="9301" max="9301" width="48.28515625" style="2353" bestFit="1" customWidth="1"/>
    <col min="9302" max="9302" width="13.85546875" style="2353" customWidth="1"/>
    <col min="9303" max="9303" width="13.7109375" style="2353" customWidth="1"/>
    <col min="9304" max="9304" width="16.140625" style="2353" customWidth="1"/>
    <col min="9305" max="9305" width="22.140625" style="2353" bestFit="1" customWidth="1"/>
    <col min="9306" max="9306" width="3.140625" style="2353" customWidth="1"/>
    <col min="9307" max="9307" width="48.28515625" style="2353" bestFit="1" customWidth="1"/>
    <col min="9308" max="9308" width="15.140625" style="2353" customWidth="1"/>
    <col min="9309" max="9309" width="13.42578125" style="2353" customWidth="1"/>
    <col min="9310" max="9310" width="15.28515625" style="2353" customWidth="1"/>
    <col min="9311" max="9311" width="21" style="2353" customWidth="1"/>
    <col min="9312" max="9312" width="5.28515625" style="2353" customWidth="1"/>
    <col min="9313" max="9313" width="48.28515625" style="2353" bestFit="1" customWidth="1"/>
    <col min="9314" max="9314" width="14.85546875" style="2353" customWidth="1"/>
    <col min="9315" max="9315" width="11.42578125" style="2353"/>
    <col min="9316" max="9316" width="12.42578125" style="2353" bestFit="1" customWidth="1"/>
    <col min="9317" max="9317" width="21.7109375" style="2353" bestFit="1" customWidth="1"/>
    <col min="9318" max="9318" width="5.140625" style="2353" customWidth="1"/>
    <col min="9319" max="9319" width="47.28515625" style="2353" customWidth="1"/>
    <col min="9320" max="9320" width="15.7109375" style="2353" customWidth="1"/>
    <col min="9321" max="9321" width="15.28515625" style="2353" customWidth="1"/>
    <col min="9322" max="9322" width="12.42578125" style="2353" bestFit="1" customWidth="1"/>
    <col min="9323" max="9323" width="18.85546875" style="2353" bestFit="1" customWidth="1"/>
    <col min="9324" max="9324" width="5" style="2353" customWidth="1"/>
    <col min="9325" max="9325" width="50.28515625" style="2353" bestFit="1" customWidth="1"/>
    <col min="9326" max="9326" width="14.28515625" style="2353" bestFit="1" customWidth="1"/>
    <col min="9327" max="9327" width="11.42578125" style="2353"/>
    <col min="9328" max="9328" width="13.28515625" style="2353" bestFit="1" customWidth="1"/>
    <col min="9329" max="9329" width="18.85546875" style="2353" bestFit="1" customWidth="1"/>
    <col min="9330" max="9330" width="5.7109375" style="2353" customWidth="1"/>
    <col min="9331" max="9331" width="48.28515625" style="2353" bestFit="1" customWidth="1"/>
    <col min="9332" max="9332" width="14.28515625" style="2353" bestFit="1" customWidth="1"/>
    <col min="9333" max="9333" width="13.85546875" style="2353" customWidth="1"/>
    <col min="9334" max="9334" width="13.28515625" style="2353" bestFit="1" customWidth="1"/>
    <col min="9335" max="9335" width="18.85546875" style="2353" bestFit="1" customWidth="1"/>
    <col min="9336" max="9336" width="5.28515625" style="2353" customWidth="1"/>
    <col min="9337" max="9337" width="50.5703125" style="2353" customWidth="1"/>
    <col min="9338" max="9338" width="14.28515625" style="2353" bestFit="1" customWidth="1"/>
    <col min="9339" max="9339" width="17.7109375" style="2353" customWidth="1"/>
    <col min="9340" max="9340" width="13.28515625" style="2353" bestFit="1" customWidth="1"/>
    <col min="9341" max="9341" width="18.85546875" style="2353" bestFit="1" customWidth="1"/>
    <col min="9342" max="9342" width="3.85546875" style="2353" customWidth="1"/>
    <col min="9343" max="9343" width="48.28515625" style="2353" bestFit="1" customWidth="1"/>
    <col min="9344" max="9344" width="14.28515625" style="2353" bestFit="1" customWidth="1"/>
    <col min="9345" max="9345" width="11.42578125" style="2353"/>
    <col min="9346" max="9346" width="13.28515625" style="2353" bestFit="1" customWidth="1"/>
    <col min="9347" max="9347" width="18.85546875" style="2353" bestFit="1" customWidth="1"/>
    <col min="9348" max="9348" width="3.5703125" style="2353" customWidth="1"/>
    <col min="9349" max="9349" width="48.28515625" style="2353" bestFit="1" customWidth="1"/>
    <col min="9350" max="9350" width="14.42578125" style="2353" bestFit="1" customWidth="1"/>
    <col min="9351" max="9351" width="11.5703125" style="2353" bestFit="1" customWidth="1"/>
    <col min="9352" max="9352" width="13.42578125" style="2353" bestFit="1" customWidth="1"/>
    <col min="9353" max="9353" width="21.85546875" style="2353" bestFit="1" customWidth="1"/>
    <col min="9354" max="9354" width="11.42578125" style="2353"/>
    <col min="9355" max="9355" width="46.5703125" style="2353" customWidth="1"/>
    <col min="9356" max="9358" width="11.5703125" style="2353" bestFit="1" customWidth="1"/>
    <col min="9359" max="9359" width="18.85546875" style="2353" bestFit="1" customWidth="1"/>
    <col min="9360" max="9525" width="11.42578125" style="2353"/>
    <col min="9526" max="9526" width="4.140625" style="2353" customWidth="1"/>
    <col min="9527" max="9527" width="51.7109375" style="2353" customWidth="1"/>
    <col min="9528" max="9528" width="18.7109375" style="2353" customWidth="1"/>
    <col min="9529" max="9529" width="11.85546875" style="2353" bestFit="1" customWidth="1"/>
    <col min="9530" max="9530" width="13" style="2353" bestFit="1" customWidth="1"/>
    <col min="9531" max="9531" width="23.5703125" style="2353" bestFit="1" customWidth="1"/>
    <col min="9532" max="9532" width="7.5703125" style="2353" customWidth="1"/>
    <col min="9533" max="9533" width="49.7109375" style="2353" bestFit="1" customWidth="1"/>
    <col min="9534" max="9534" width="14.28515625" style="2353" bestFit="1" customWidth="1"/>
    <col min="9535" max="9535" width="11.85546875" style="2353" bestFit="1" customWidth="1"/>
    <col min="9536" max="9536" width="13" style="2353" bestFit="1" customWidth="1"/>
    <col min="9537" max="9537" width="23.5703125" style="2353" bestFit="1" customWidth="1"/>
    <col min="9538" max="9538" width="3.85546875" style="2353" customWidth="1"/>
    <col min="9539" max="9539" width="47.140625" style="2353" customWidth="1"/>
    <col min="9540" max="9540" width="13.85546875" style="2353" bestFit="1" customWidth="1"/>
    <col min="9541" max="9541" width="11.5703125" style="2353" customWidth="1"/>
    <col min="9542" max="9542" width="12.42578125" style="2353" bestFit="1" customWidth="1"/>
    <col min="9543" max="9543" width="21.7109375" style="2353" bestFit="1" customWidth="1"/>
    <col min="9544" max="9544" width="4.7109375" style="2353" customWidth="1"/>
    <col min="9545" max="9545" width="48.28515625" style="2353" bestFit="1" customWidth="1"/>
    <col min="9546" max="9546" width="13.85546875" style="2353" bestFit="1" customWidth="1"/>
    <col min="9547" max="9547" width="12.7109375" style="2353" customWidth="1"/>
    <col min="9548" max="9548" width="17.7109375" style="2353" bestFit="1" customWidth="1"/>
    <col min="9549" max="9549" width="21.7109375" style="2353" bestFit="1" customWidth="1"/>
    <col min="9550" max="9550" width="5" style="2353" customWidth="1"/>
    <col min="9551" max="9551" width="52.85546875" style="2353" customWidth="1"/>
    <col min="9552" max="9552" width="14.7109375" style="2353" customWidth="1"/>
    <col min="9553" max="9553" width="14" style="2353" customWidth="1"/>
    <col min="9554" max="9554" width="16.42578125" style="2353" customWidth="1"/>
    <col min="9555" max="9555" width="21.7109375" style="2353" bestFit="1" customWidth="1"/>
    <col min="9556" max="9556" width="4.7109375" style="2353" customWidth="1"/>
    <col min="9557" max="9557" width="48.28515625" style="2353" bestFit="1" customWidth="1"/>
    <col min="9558" max="9558" width="13.85546875" style="2353" customWidth="1"/>
    <col min="9559" max="9559" width="13.7109375" style="2353" customWidth="1"/>
    <col min="9560" max="9560" width="16.140625" style="2353" customWidth="1"/>
    <col min="9561" max="9561" width="22.140625" style="2353" bestFit="1" customWidth="1"/>
    <col min="9562" max="9562" width="3.140625" style="2353" customWidth="1"/>
    <col min="9563" max="9563" width="48.28515625" style="2353" bestFit="1" customWidth="1"/>
    <col min="9564" max="9564" width="15.140625" style="2353" customWidth="1"/>
    <col min="9565" max="9565" width="13.42578125" style="2353" customWidth="1"/>
    <col min="9566" max="9566" width="15.28515625" style="2353" customWidth="1"/>
    <col min="9567" max="9567" width="21" style="2353" customWidth="1"/>
    <col min="9568" max="9568" width="5.28515625" style="2353" customWidth="1"/>
    <col min="9569" max="9569" width="48.28515625" style="2353" bestFit="1" customWidth="1"/>
    <col min="9570" max="9570" width="14.85546875" style="2353" customWidth="1"/>
    <col min="9571" max="9571" width="11.42578125" style="2353"/>
    <col min="9572" max="9572" width="12.42578125" style="2353" bestFit="1" customWidth="1"/>
    <col min="9573" max="9573" width="21.7109375" style="2353" bestFit="1" customWidth="1"/>
    <col min="9574" max="9574" width="5.140625" style="2353" customWidth="1"/>
    <col min="9575" max="9575" width="47.28515625" style="2353" customWidth="1"/>
    <col min="9576" max="9576" width="15.7109375" style="2353" customWidth="1"/>
    <col min="9577" max="9577" width="15.28515625" style="2353" customWidth="1"/>
    <col min="9578" max="9578" width="12.42578125" style="2353" bestFit="1" customWidth="1"/>
    <col min="9579" max="9579" width="18.85546875" style="2353" bestFit="1" customWidth="1"/>
    <col min="9580" max="9580" width="5" style="2353" customWidth="1"/>
    <col min="9581" max="9581" width="50.28515625" style="2353" bestFit="1" customWidth="1"/>
    <col min="9582" max="9582" width="14.28515625" style="2353" bestFit="1" customWidth="1"/>
    <col min="9583" max="9583" width="11.42578125" style="2353"/>
    <col min="9584" max="9584" width="13.28515625" style="2353" bestFit="1" customWidth="1"/>
    <col min="9585" max="9585" width="18.85546875" style="2353" bestFit="1" customWidth="1"/>
    <col min="9586" max="9586" width="5.7109375" style="2353" customWidth="1"/>
    <col min="9587" max="9587" width="48.28515625" style="2353" bestFit="1" customWidth="1"/>
    <col min="9588" max="9588" width="14.28515625" style="2353" bestFit="1" customWidth="1"/>
    <col min="9589" max="9589" width="13.85546875" style="2353" customWidth="1"/>
    <col min="9590" max="9590" width="13.28515625" style="2353" bestFit="1" customWidth="1"/>
    <col min="9591" max="9591" width="18.85546875" style="2353" bestFit="1" customWidth="1"/>
    <col min="9592" max="9592" width="5.28515625" style="2353" customWidth="1"/>
    <col min="9593" max="9593" width="50.5703125" style="2353" customWidth="1"/>
    <col min="9594" max="9594" width="14.28515625" style="2353" bestFit="1" customWidth="1"/>
    <col min="9595" max="9595" width="17.7109375" style="2353" customWidth="1"/>
    <col min="9596" max="9596" width="13.28515625" style="2353" bestFit="1" customWidth="1"/>
    <col min="9597" max="9597" width="18.85546875" style="2353" bestFit="1" customWidth="1"/>
    <col min="9598" max="9598" width="3.85546875" style="2353" customWidth="1"/>
    <col min="9599" max="9599" width="48.28515625" style="2353" bestFit="1" customWidth="1"/>
    <col min="9600" max="9600" width="14.28515625" style="2353" bestFit="1" customWidth="1"/>
    <col min="9601" max="9601" width="11.42578125" style="2353"/>
    <col min="9602" max="9602" width="13.28515625" style="2353" bestFit="1" customWidth="1"/>
    <col min="9603" max="9603" width="18.85546875" style="2353" bestFit="1" customWidth="1"/>
    <col min="9604" max="9604" width="3.5703125" style="2353" customWidth="1"/>
    <col min="9605" max="9605" width="48.28515625" style="2353" bestFit="1" customWidth="1"/>
    <col min="9606" max="9606" width="14.42578125" style="2353" bestFit="1" customWidth="1"/>
    <col min="9607" max="9607" width="11.5703125" style="2353" bestFit="1" customWidth="1"/>
    <col min="9608" max="9608" width="13.42578125" style="2353" bestFit="1" customWidth="1"/>
    <col min="9609" max="9609" width="21.85546875" style="2353" bestFit="1" customWidth="1"/>
    <col min="9610" max="9610" width="11.42578125" style="2353"/>
    <col min="9611" max="9611" width="46.5703125" style="2353" customWidth="1"/>
    <col min="9612" max="9614" width="11.5703125" style="2353" bestFit="1" customWidth="1"/>
    <col min="9615" max="9615" width="18.85546875" style="2353" bestFit="1" customWidth="1"/>
    <col min="9616" max="9781" width="11.42578125" style="2353"/>
    <col min="9782" max="9782" width="4.140625" style="2353" customWidth="1"/>
    <col min="9783" max="9783" width="51.7109375" style="2353" customWidth="1"/>
    <col min="9784" max="9784" width="18.7109375" style="2353" customWidth="1"/>
    <col min="9785" max="9785" width="11.85546875" style="2353" bestFit="1" customWidth="1"/>
    <col min="9786" max="9786" width="13" style="2353" bestFit="1" customWidth="1"/>
    <col min="9787" max="9787" width="23.5703125" style="2353" bestFit="1" customWidth="1"/>
    <col min="9788" max="9788" width="7.5703125" style="2353" customWidth="1"/>
    <col min="9789" max="9789" width="49.7109375" style="2353" bestFit="1" customWidth="1"/>
    <col min="9790" max="9790" width="14.28515625" style="2353" bestFit="1" customWidth="1"/>
    <col min="9791" max="9791" width="11.85546875" style="2353" bestFit="1" customWidth="1"/>
    <col min="9792" max="9792" width="13" style="2353" bestFit="1" customWidth="1"/>
    <col min="9793" max="9793" width="23.5703125" style="2353" bestFit="1" customWidth="1"/>
    <col min="9794" max="9794" width="3.85546875" style="2353" customWidth="1"/>
    <col min="9795" max="9795" width="47.140625" style="2353" customWidth="1"/>
    <col min="9796" max="9796" width="13.85546875" style="2353" bestFit="1" customWidth="1"/>
    <col min="9797" max="9797" width="11.5703125" style="2353" customWidth="1"/>
    <col min="9798" max="9798" width="12.42578125" style="2353" bestFit="1" customWidth="1"/>
    <col min="9799" max="9799" width="21.7109375" style="2353" bestFit="1" customWidth="1"/>
    <col min="9800" max="9800" width="4.7109375" style="2353" customWidth="1"/>
    <col min="9801" max="9801" width="48.28515625" style="2353" bestFit="1" customWidth="1"/>
    <col min="9802" max="9802" width="13.85546875" style="2353" bestFit="1" customWidth="1"/>
    <col min="9803" max="9803" width="12.7109375" style="2353" customWidth="1"/>
    <col min="9804" max="9804" width="17.7109375" style="2353" bestFit="1" customWidth="1"/>
    <col min="9805" max="9805" width="21.7109375" style="2353" bestFit="1" customWidth="1"/>
    <col min="9806" max="9806" width="5" style="2353" customWidth="1"/>
    <col min="9807" max="9807" width="52.85546875" style="2353" customWidth="1"/>
    <col min="9808" max="9808" width="14.7109375" style="2353" customWidth="1"/>
    <col min="9809" max="9809" width="14" style="2353" customWidth="1"/>
    <col min="9810" max="9810" width="16.42578125" style="2353" customWidth="1"/>
    <col min="9811" max="9811" width="21.7109375" style="2353" bestFit="1" customWidth="1"/>
    <col min="9812" max="9812" width="4.7109375" style="2353" customWidth="1"/>
    <col min="9813" max="9813" width="48.28515625" style="2353" bestFit="1" customWidth="1"/>
    <col min="9814" max="9814" width="13.85546875" style="2353" customWidth="1"/>
    <col min="9815" max="9815" width="13.7109375" style="2353" customWidth="1"/>
    <col min="9816" max="9816" width="16.140625" style="2353" customWidth="1"/>
    <col min="9817" max="9817" width="22.140625" style="2353" bestFit="1" customWidth="1"/>
    <col min="9818" max="9818" width="3.140625" style="2353" customWidth="1"/>
    <col min="9819" max="9819" width="48.28515625" style="2353" bestFit="1" customWidth="1"/>
    <col min="9820" max="9820" width="15.140625" style="2353" customWidth="1"/>
    <col min="9821" max="9821" width="13.42578125" style="2353" customWidth="1"/>
    <col min="9822" max="9822" width="15.28515625" style="2353" customWidth="1"/>
    <col min="9823" max="9823" width="21" style="2353" customWidth="1"/>
    <col min="9824" max="9824" width="5.28515625" style="2353" customWidth="1"/>
    <col min="9825" max="9825" width="48.28515625" style="2353" bestFit="1" customWidth="1"/>
    <col min="9826" max="9826" width="14.85546875" style="2353" customWidth="1"/>
    <col min="9827" max="9827" width="11.42578125" style="2353"/>
    <col min="9828" max="9828" width="12.42578125" style="2353" bestFit="1" customWidth="1"/>
    <col min="9829" max="9829" width="21.7109375" style="2353" bestFit="1" customWidth="1"/>
    <col min="9830" max="9830" width="5.140625" style="2353" customWidth="1"/>
    <col min="9831" max="9831" width="47.28515625" style="2353" customWidth="1"/>
    <col min="9832" max="9832" width="15.7109375" style="2353" customWidth="1"/>
    <col min="9833" max="9833" width="15.28515625" style="2353" customWidth="1"/>
    <col min="9834" max="9834" width="12.42578125" style="2353" bestFit="1" customWidth="1"/>
    <col min="9835" max="9835" width="18.85546875" style="2353" bestFit="1" customWidth="1"/>
    <col min="9836" max="9836" width="5" style="2353" customWidth="1"/>
    <col min="9837" max="9837" width="50.28515625" style="2353" bestFit="1" customWidth="1"/>
    <col min="9838" max="9838" width="14.28515625" style="2353" bestFit="1" customWidth="1"/>
    <col min="9839" max="9839" width="11.42578125" style="2353"/>
    <col min="9840" max="9840" width="13.28515625" style="2353" bestFit="1" customWidth="1"/>
    <col min="9841" max="9841" width="18.85546875" style="2353" bestFit="1" customWidth="1"/>
    <col min="9842" max="9842" width="5.7109375" style="2353" customWidth="1"/>
    <col min="9843" max="9843" width="48.28515625" style="2353" bestFit="1" customWidth="1"/>
    <col min="9844" max="9844" width="14.28515625" style="2353" bestFit="1" customWidth="1"/>
    <col min="9845" max="9845" width="13.85546875" style="2353" customWidth="1"/>
    <col min="9846" max="9846" width="13.28515625" style="2353" bestFit="1" customWidth="1"/>
    <col min="9847" max="9847" width="18.85546875" style="2353" bestFit="1" customWidth="1"/>
    <col min="9848" max="9848" width="5.28515625" style="2353" customWidth="1"/>
    <col min="9849" max="9849" width="50.5703125" style="2353" customWidth="1"/>
    <col min="9850" max="9850" width="14.28515625" style="2353" bestFit="1" customWidth="1"/>
    <col min="9851" max="9851" width="17.7109375" style="2353" customWidth="1"/>
    <col min="9852" max="9852" width="13.28515625" style="2353" bestFit="1" customWidth="1"/>
    <col min="9853" max="9853" width="18.85546875" style="2353" bestFit="1" customWidth="1"/>
    <col min="9854" max="9854" width="3.85546875" style="2353" customWidth="1"/>
    <col min="9855" max="9855" width="48.28515625" style="2353" bestFit="1" customWidth="1"/>
    <col min="9856" max="9856" width="14.28515625" style="2353" bestFit="1" customWidth="1"/>
    <col min="9857" max="9857" width="11.42578125" style="2353"/>
    <col min="9858" max="9858" width="13.28515625" style="2353" bestFit="1" customWidth="1"/>
    <col min="9859" max="9859" width="18.85546875" style="2353" bestFit="1" customWidth="1"/>
    <col min="9860" max="9860" width="3.5703125" style="2353" customWidth="1"/>
    <col min="9861" max="9861" width="48.28515625" style="2353" bestFit="1" customWidth="1"/>
    <col min="9862" max="9862" width="14.42578125" style="2353" bestFit="1" customWidth="1"/>
    <col min="9863" max="9863" width="11.5703125" style="2353" bestFit="1" customWidth="1"/>
    <col min="9864" max="9864" width="13.42578125" style="2353" bestFit="1" customWidth="1"/>
    <col min="9865" max="9865" width="21.85546875" style="2353" bestFit="1" customWidth="1"/>
    <col min="9866" max="9866" width="11.42578125" style="2353"/>
    <col min="9867" max="9867" width="46.5703125" style="2353" customWidth="1"/>
    <col min="9868" max="9870" width="11.5703125" style="2353" bestFit="1" customWidth="1"/>
    <col min="9871" max="9871" width="18.85546875" style="2353" bestFit="1" customWidth="1"/>
    <col min="9872" max="10037" width="11.42578125" style="2353"/>
    <col min="10038" max="10038" width="4.140625" style="2353" customWidth="1"/>
    <col min="10039" max="10039" width="51.7109375" style="2353" customWidth="1"/>
    <col min="10040" max="10040" width="18.7109375" style="2353" customWidth="1"/>
    <col min="10041" max="10041" width="11.85546875" style="2353" bestFit="1" customWidth="1"/>
    <col min="10042" max="10042" width="13" style="2353" bestFit="1" customWidth="1"/>
    <col min="10043" max="10043" width="23.5703125" style="2353" bestFit="1" customWidth="1"/>
    <col min="10044" max="10044" width="7.5703125" style="2353" customWidth="1"/>
    <col min="10045" max="10045" width="49.7109375" style="2353" bestFit="1" customWidth="1"/>
    <col min="10046" max="10046" width="14.28515625" style="2353" bestFit="1" customWidth="1"/>
    <col min="10047" max="10047" width="11.85546875" style="2353" bestFit="1" customWidth="1"/>
    <col min="10048" max="10048" width="13" style="2353" bestFit="1" customWidth="1"/>
    <col min="10049" max="10049" width="23.5703125" style="2353" bestFit="1" customWidth="1"/>
    <col min="10050" max="10050" width="3.85546875" style="2353" customWidth="1"/>
    <col min="10051" max="10051" width="47.140625" style="2353" customWidth="1"/>
    <col min="10052" max="10052" width="13.85546875" style="2353" bestFit="1" customWidth="1"/>
    <col min="10053" max="10053" width="11.5703125" style="2353" customWidth="1"/>
    <col min="10054" max="10054" width="12.42578125" style="2353" bestFit="1" customWidth="1"/>
    <col min="10055" max="10055" width="21.7109375" style="2353" bestFit="1" customWidth="1"/>
    <col min="10056" max="10056" width="4.7109375" style="2353" customWidth="1"/>
    <col min="10057" max="10057" width="48.28515625" style="2353" bestFit="1" customWidth="1"/>
    <col min="10058" max="10058" width="13.85546875" style="2353" bestFit="1" customWidth="1"/>
    <col min="10059" max="10059" width="12.7109375" style="2353" customWidth="1"/>
    <col min="10060" max="10060" width="17.7109375" style="2353" bestFit="1" customWidth="1"/>
    <col min="10061" max="10061" width="21.7109375" style="2353" bestFit="1" customWidth="1"/>
    <col min="10062" max="10062" width="5" style="2353" customWidth="1"/>
    <col min="10063" max="10063" width="52.85546875" style="2353" customWidth="1"/>
    <col min="10064" max="10064" width="14.7109375" style="2353" customWidth="1"/>
    <col min="10065" max="10065" width="14" style="2353" customWidth="1"/>
    <col min="10066" max="10066" width="16.42578125" style="2353" customWidth="1"/>
    <col min="10067" max="10067" width="21.7109375" style="2353" bestFit="1" customWidth="1"/>
    <col min="10068" max="10068" width="4.7109375" style="2353" customWidth="1"/>
    <col min="10069" max="10069" width="48.28515625" style="2353" bestFit="1" customWidth="1"/>
    <col min="10070" max="10070" width="13.85546875" style="2353" customWidth="1"/>
    <col min="10071" max="10071" width="13.7109375" style="2353" customWidth="1"/>
    <col min="10072" max="10072" width="16.140625" style="2353" customWidth="1"/>
    <col min="10073" max="10073" width="22.140625" style="2353" bestFit="1" customWidth="1"/>
    <col min="10074" max="10074" width="3.140625" style="2353" customWidth="1"/>
    <col min="10075" max="10075" width="48.28515625" style="2353" bestFit="1" customWidth="1"/>
    <col min="10076" max="10076" width="15.140625" style="2353" customWidth="1"/>
    <col min="10077" max="10077" width="13.42578125" style="2353" customWidth="1"/>
    <col min="10078" max="10078" width="15.28515625" style="2353" customWidth="1"/>
    <col min="10079" max="10079" width="21" style="2353" customWidth="1"/>
    <col min="10080" max="10080" width="5.28515625" style="2353" customWidth="1"/>
    <col min="10081" max="10081" width="48.28515625" style="2353" bestFit="1" customWidth="1"/>
    <col min="10082" max="10082" width="14.85546875" style="2353" customWidth="1"/>
    <col min="10083" max="10083" width="11.42578125" style="2353"/>
    <col min="10084" max="10084" width="12.42578125" style="2353" bestFit="1" customWidth="1"/>
    <col min="10085" max="10085" width="21.7109375" style="2353" bestFit="1" customWidth="1"/>
    <col min="10086" max="10086" width="5.140625" style="2353" customWidth="1"/>
    <col min="10087" max="10087" width="47.28515625" style="2353" customWidth="1"/>
    <col min="10088" max="10088" width="15.7109375" style="2353" customWidth="1"/>
    <col min="10089" max="10089" width="15.28515625" style="2353" customWidth="1"/>
    <col min="10090" max="10090" width="12.42578125" style="2353" bestFit="1" customWidth="1"/>
    <col min="10091" max="10091" width="18.85546875" style="2353" bestFit="1" customWidth="1"/>
    <col min="10092" max="10092" width="5" style="2353" customWidth="1"/>
    <col min="10093" max="10093" width="50.28515625" style="2353" bestFit="1" customWidth="1"/>
    <col min="10094" max="10094" width="14.28515625" style="2353" bestFit="1" customWidth="1"/>
    <col min="10095" max="10095" width="11.42578125" style="2353"/>
    <col min="10096" max="10096" width="13.28515625" style="2353" bestFit="1" customWidth="1"/>
    <col min="10097" max="10097" width="18.85546875" style="2353" bestFit="1" customWidth="1"/>
    <col min="10098" max="10098" width="5.7109375" style="2353" customWidth="1"/>
    <col min="10099" max="10099" width="48.28515625" style="2353" bestFit="1" customWidth="1"/>
    <col min="10100" max="10100" width="14.28515625" style="2353" bestFit="1" customWidth="1"/>
    <col min="10101" max="10101" width="13.85546875" style="2353" customWidth="1"/>
    <col min="10102" max="10102" width="13.28515625" style="2353" bestFit="1" customWidth="1"/>
    <col min="10103" max="10103" width="18.85546875" style="2353" bestFit="1" customWidth="1"/>
    <col min="10104" max="10104" width="5.28515625" style="2353" customWidth="1"/>
    <col min="10105" max="10105" width="50.5703125" style="2353" customWidth="1"/>
    <col min="10106" max="10106" width="14.28515625" style="2353" bestFit="1" customWidth="1"/>
    <col min="10107" max="10107" width="17.7109375" style="2353" customWidth="1"/>
    <col min="10108" max="10108" width="13.28515625" style="2353" bestFit="1" customWidth="1"/>
    <col min="10109" max="10109" width="18.85546875" style="2353" bestFit="1" customWidth="1"/>
    <col min="10110" max="10110" width="3.85546875" style="2353" customWidth="1"/>
    <col min="10111" max="10111" width="48.28515625" style="2353" bestFit="1" customWidth="1"/>
    <col min="10112" max="10112" width="14.28515625" style="2353" bestFit="1" customWidth="1"/>
    <col min="10113" max="10113" width="11.42578125" style="2353"/>
    <col min="10114" max="10114" width="13.28515625" style="2353" bestFit="1" customWidth="1"/>
    <col min="10115" max="10115" width="18.85546875" style="2353" bestFit="1" customWidth="1"/>
    <col min="10116" max="10116" width="3.5703125" style="2353" customWidth="1"/>
    <col min="10117" max="10117" width="48.28515625" style="2353" bestFit="1" customWidth="1"/>
    <col min="10118" max="10118" width="14.42578125" style="2353" bestFit="1" customWidth="1"/>
    <col min="10119" max="10119" width="11.5703125" style="2353" bestFit="1" customWidth="1"/>
    <col min="10120" max="10120" width="13.42578125" style="2353" bestFit="1" customWidth="1"/>
    <col min="10121" max="10121" width="21.85546875" style="2353" bestFit="1" customWidth="1"/>
    <col min="10122" max="10122" width="11.42578125" style="2353"/>
    <col min="10123" max="10123" width="46.5703125" style="2353" customWidth="1"/>
    <col min="10124" max="10126" width="11.5703125" style="2353" bestFit="1" customWidth="1"/>
    <col min="10127" max="10127" width="18.85546875" style="2353" bestFit="1" customWidth="1"/>
    <col min="10128" max="10293" width="11.42578125" style="2353"/>
    <col min="10294" max="10294" width="4.140625" style="2353" customWidth="1"/>
    <col min="10295" max="10295" width="51.7109375" style="2353" customWidth="1"/>
    <col min="10296" max="10296" width="18.7109375" style="2353" customWidth="1"/>
    <col min="10297" max="10297" width="11.85546875" style="2353" bestFit="1" customWidth="1"/>
    <col min="10298" max="10298" width="13" style="2353" bestFit="1" customWidth="1"/>
    <col min="10299" max="10299" width="23.5703125" style="2353" bestFit="1" customWidth="1"/>
    <col min="10300" max="10300" width="7.5703125" style="2353" customWidth="1"/>
    <col min="10301" max="10301" width="49.7109375" style="2353" bestFit="1" customWidth="1"/>
    <col min="10302" max="10302" width="14.28515625" style="2353" bestFit="1" customWidth="1"/>
    <col min="10303" max="10303" width="11.85546875" style="2353" bestFit="1" customWidth="1"/>
    <col min="10304" max="10304" width="13" style="2353" bestFit="1" customWidth="1"/>
    <col min="10305" max="10305" width="23.5703125" style="2353" bestFit="1" customWidth="1"/>
    <col min="10306" max="10306" width="3.85546875" style="2353" customWidth="1"/>
    <col min="10307" max="10307" width="47.140625" style="2353" customWidth="1"/>
    <col min="10308" max="10308" width="13.85546875" style="2353" bestFit="1" customWidth="1"/>
    <col min="10309" max="10309" width="11.5703125" style="2353" customWidth="1"/>
    <col min="10310" max="10310" width="12.42578125" style="2353" bestFit="1" customWidth="1"/>
    <col min="10311" max="10311" width="21.7109375" style="2353" bestFit="1" customWidth="1"/>
    <col min="10312" max="10312" width="4.7109375" style="2353" customWidth="1"/>
    <col min="10313" max="10313" width="48.28515625" style="2353" bestFit="1" customWidth="1"/>
    <col min="10314" max="10314" width="13.85546875" style="2353" bestFit="1" customWidth="1"/>
    <col min="10315" max="10315" width="12.7109375" style="2353" customWidth="1"/>
    <col min="10316" max="10316" width="17.7109375" style="2353" bestFit="1" customWidth="1"/>
    <col min="10317" max="10317" width="21.7109375" style="2353" bestFit="1" customWidth="1"/>
    <col min="10318" max="10318" width="5" style="2353" customWidth="1"/>
    <col min="10319" max="10319" width="52.85546875" style="2353" customWidth="1"/>
    <col min="10320" max="10320" width="14.7109375" style="2353" customWidth="1"/>
    <col min="10321" max="10321" width="14" style="2353" customWidth="1"/>
    <col min="10322" max="10322" width="16.42578125" style="2353" customWidth="1"/>
    <col min="10323" max="10323" width="21.7109375" style="2353" bestFit="1" customWidth="1"/>
    <col min="10324" max="10324" width="4.7109375" style="2353" customWidth="1"/>
    <col min="10325" max="10325" width="48.28515625" style="2353" bestFit="1" customWidth="1"/>
    <col min="10326" max="10326" width="13.85546875" style="2353" customWidth="1"/>
    <col min="10327" max="10327" width="13.7109375" style="2353" customWidth="1"/>
    <col min="10328" max="10328" width="16.140625" style="2353" customWidth="1"/>
    <col min="10329" max="10329" width="22.140625" style="2353" bestFit="1" customWidth="1"/>
    <col min="10330" max="10330" width="3.140625" style="2353" customWidth="1"/>
    <col min="10331" max="10331" width="48.28515625" style="2353" bestFit="1" customWidth="1"/>
    <col min="10332" max="10332" width="15.140625" style="2353" customWidth="1"/>
    <col min="10333" max="10333" width="13.42578125" style="2353" customWidth="1"/>
    <col min="10334" max="10334" width="15.28515625" style="2353" customWidth="1"/>
    <col min="10335" max="10335" width="21" style="2353" customWidth="1"/>
    <col min="10336" max="10336" width="5.28515625" style="2353" customWidth="1"/>
    <col min="10337" max="10337" width="48.28515625" style="2353" bestFit="1" customWidth="1"/>
    <col min="10338" max="10338" width="14.85546875" style="2353" customWidth="1"/>
    <col min="10339" max="10339" width="11.42578125" style="2353"/>
    <col min="10340" max="10340" width="12.42578125" style="2353" bestFit="1" customWidth="1"/>
    <col min="10341" max="10341" width="21.7109375" style="2353" bestFit="1" customWidth="1"/>
    <col min="10342" max="10342" width="5.140625" style="2353" customWidth="1"/>
    <col min="10343" max="10343" width="47.28515625" style="2353" customWidth="1"/>
    <col min="10344" max="10344" width="15.7109375" style="2353" customWidth="1"/>
    <col min="10345" max="10345" width="15.28515625" style="2353" customWidth="1"/>
    <col min="10346" max="10346" width="12.42578125" style="2353" bestFit="1" customWidth="1"/>
    <col min="10347" max="10347" width="18.85546875" style="2353" bestFit="1" customWidth="1"/>
    <col min="10348" max="10348" width="5" style="2353" customWidth="1"/>
    <col min="10349" max="10349" width="50.28515625" style="2353" bestFit="1" customWidth="1"/>
    <col min="10350" max="10350" width="14.28515625" style="2353" bestFit="1" customWidth="1"/>
    <col min="10351" max="10351" width="11.42578125" style="2353"/>
    <col min="10352" max="10352" width="13.28515625" style="2353" bestFit="1" customWidth="1"/>
    <col min="10353" max="10353" width="18.85546875" style="2353" bestFit="1" customWidth="1"/>
    <col min="10354" max="10354" width="5.7109375" style="2353" customWidth="1"/>
    <col min="10355" max="10355" width="48.28515625" style="2353" bestFit="1" customWidth="1"/>
    <col min="10356" max="10356" width="14.28515625" style="2353" bestFit="1" customWidth="1"/>
    <col min="10357" max="10357" width="13.85546875" style="2353" customWidth="1"/>
    <col min="10358" max="10358" width="13.28515625" style="2353" bestFit="1" customWidth="1"/>
    <col min="10359" max="10359" width="18.85546875" style="2353" bestFit="1" customWidth="1"/>
    <col min="10360" max="10360" width="5.28515625" style="2353" customWidth="1"/>
    <col min="10361" max="10361" width="50.5703125" style="2353" customWidth="1"/>
    <col min="10362" max="10362" width="14.28515625" style="2353" bestFit="1" customWidth="1"/>
    <col min="10363" max="10363" width="17.7109375" style="2353" customWidth="1"/>
    <col min="10364" max="10364" width="13.28515625" style="2353" bestFit="1" customWidth="1"/>
    <col min="10365" max="10365" width="18.85546875" style="2353" bestFit="1" customWidth="1"/>
    <col min="10366" max="10366" width="3.85546875" style="2353" customWidth="1"/>
    <col min="10367" max="10367" width="48.28515625" style="2353" bestFit="1" customWidth="1"/>
    <col min="10368" max="10368" width="14.28515625" style="2353" bestFit="1" customWidth="1"/>
    <col min="10369" max="10369" width="11.42578125" style="2353"/>
    <col min="10370" max="10370" width="13.28515625" style="2353" bestFit="1" customWidth="1"/>
    <col min="10371" max="10371" width="18.85546875" style="2353" bestFit="1" customWidth="1"/>
    <col min="10372" max="10372" width="3.5703125" style="2353" customWidth="1"/>
    <col min="10373" max="10373" width="48.28515625" style="2353" bestFit="1" customWidth="1"/>
    <col min="10374" max="10374" width="14.42578125" style="2353" bestFit="1" customWidth="1"/>
    <col min="10375" max="10375" width="11.5703125" style="2353" bestFit="1" customWidth="1"/>
    <col min="10376" max="10376" width="13.42578125" style="2353" bestFit="1" customWidth="1"/>
    <col min="10377" max="10377" width="21.85546875" style="2353" bestFit="1" customWidth="1"/>
    <col min="10378" max="10378" width="11.42578125" style="2353"/>
    <col min="10379" max="10379" width="46.5703125" style="2353" customWidth="1"/>
    <col min="10380" max="10382" width="11.5703125" style="2353" bestFit="1" customWidth="1"/>
    <col min="10383" max="10383" width="18.85546875" style="2353" bestFit="1" customWidth="1"/>
    <col min="10384" max="10549" width="11.42578125" style="2353"/>
    <col min="10550" max="10550" width="4.140625" style="2353" customWidth="1"/>
    <col min="10551" max="10551" width="51.7109375" style="2353" customWidth="1"/>
    <col min="10552" max="10552" width="18.7109375" style="2353" customWidth="1"/>
    <col min="10553" max="10553" width="11.85546875" style="2353" bestFit="1" customWidth="1"/>
    <col min="10554" max="10554" width="13" style="2353" bestFit="1" customWidth="1"/>
    <col min="10555" max="10555" width="23.5703125" style="2353" bestFit="1" customWidth="1"/>
    <col min="10556" max="10556" width="7.5703125" style="2353" customWidth="1"/>
    <col min="10557" max="10557" width="49.7109375" style="2353" bestFit="1" customWidth="1"/>
    <col min="10558" max="10558" width="14.28515625" style="2353" bestFit="1" customWidth="1"/>
    <col min="10559" max="10559" width="11.85546875" style="2353" bestFit="1" customWidth="1"/>
    <col min="10560" max="10560" width="13" style="2353" bestFit="1" customWidth="1"/>
    <col min="10561" max="10561" width="23.5703125" style="2353" bestFit="1" customWidth="1"/>
    <col min="10562" max="10562" width="3.85546875" style="2353" customWidth="1"/>
    <col min="10563" max="10563" width="47.140625" style="2353" customWidth="1"/>
    <col min="10564" max="10564" width="13.85546875" style="2353" bestFit="1" customWidth="1"/>
    <col min="10565" max="10565" width="11.5703125" style="2353" customWidth="1"/>
    <col min="10566" max="10566" width="12.42578125" style="2353" bestFit="1" customWidth="1"/>
    <col min="10567" max="10567" width="21.7109375" style="2353" bestFit="1" customWidth="1"/>
    <col min="10568" max="10568" width="4.7109375" style="2353" customWidth="1"/>
    <col min="10569" max="10569" width="48.28515625" style="2353" bestFit="1" customWidth="1"/>
    <col min="10570" max="10570" width="13.85546875" style="2353" bestFit="1" customWidth="1"/>
    <col min="10571" max="10571" width="12.7109375" style="2353" customWidth="1"/>
    <col min="10572" max="10572" width="17.7109375" style="2353" bestFit="1" customWidth="1"/>
    <col min="10573" max="10573" width="21.7109375" style="2353" bestFit="1" customWidth="1"/>
    <col min="10574" max="10574" width="5" style="2353" customWidth="1"/>
    <col min="10575" max="10575" width="52.85546875" style="2353" customWidth="1"/>
    <col min="10576" max="10576" width="14.7109375" style="2353" customWidth="1"/>
    <col min="10577" max="10577" width="14" style="2353" customWidth="1"/>
    <col min="10578" max="10578" width="16.42578125" style="2353" customWidth="1"/>
    <col min="10579" max="10579" width="21.7109375" style="2353" bestFit="1" customWidth="1"/>
    <col min="10580" max="10580" width="4.7109375" style="2353" customWidth="1"/>
    <col min="10581" max="10581" width="48.28515625" style="2353" bestFit="1" customWidth="1"/>
    <col min="10582" max="10582" width="13.85546875" style="2353" customWidth="1"/>
    <col min="10583" max="10583" width="13.7109375" style="2353" customWidth="1"/>
    <col min="10584" max="10584" width="16.140625" style="2353" customWidth="1"/>
    <col min="10585" max="10585" width="22.140625" style="2353" bestFit="1" customWidth="1"/>
    <col min="10586" max="10586" width="3.140625" style="2353" customWidth="1"/>
    <col min="10587" max="10587" width="48.28515625" style="2353" bestFit="1" customWidth="1"/>
    <col min="10588" max="10588" width="15.140625" style="2353" customWidth="1"/>
    <col min="10589" max="10589" width="13.42578125" style="2353" customWidth="1"/>
    <col min="10590" max="10590" width="15.28515625" style="2353" customWidth="1"/>
    <col min="10591" max="10591" width="21" style="2353" customWidth="1"/>
    <col min="10592" max="10592" width="5.28515625" style="2353" customWidth="1"/>
    <col min="10593" max="10593" width="48.28515625" style="2353" bestFit="1" customWidth="1"/>
    <col min="10594" max="10594" width="14.85546875" style="2353" customWidth="1"/>
    <col min="10595" max="10595" width="11.42578125" style="2353"/>
    <col min="10596" max="10596" width="12.42578125" style="2353" bestFit="1" customWidth="1"/>
    <col min="10597" max="10597" width="21.7109375" style="2353" bestFit="1" customWidth="1"/>
    <col min="10598" max="10598" width="5.140625" style="2353" customWidth="1"/>
    <col min="10599" max="10599" width="47.28515625" style="2353" customWidth="1"/>
    <col min="10600" max="10600" width="15.7109375" style="2353" customWidth="1"/>
    <col min="10601" max="10601" width="15.28515625" style="2353" customWidth="1"/>
    <col min="10602" max="10602" width="12.42578125" style="2353" bestFit="1" customWidth="1"/>
    <col min="10603" max="10603" width="18.85546875" style="2353" bestFit="1" customWidth="1"/>
    <col min="10604" max="10604" width="5" style="2353" customWidth="1"/>
    <col min="10605" max="10605" width="50.28515625" style="2353" bestFit="1" customWidth="1"/>
    <col min="10606" max="10606" width="14.28515625" style="2353" bestFit="1" customWidth="1"/>
    <col min="10607" max="10607" width="11.42578125" style="2353"/>
    <col min="10608" max="10608" width="13.28515625" style="2353" bestFit="1" customWidth="1"/>
    <col min="10609" max="10609" width="18.85546875" style="2353" bestFit="1" customWidth="1"/>
    <col min="10610" max="10610" width="5.7109375" style="2353" customWidth="1"/>
    <col min="10611" max="10611" width="48.28515625" style="2353" bestFit="1" customWidth="1"/>
    <col min="10612" max="10612" width="14.28515625" style="2353" bestFit="1" customWidth="1"/>
    <col min="10613" max="10613" width="13.85546875" style="2353" customWidth="1"/>
    <col min="10614" max="10614" width="13.28515625" style="2353" bestFit="1" customWidth="1"/>
    <col min="10615" max="10615" width="18.85546875" style="2353" bestFit="1" customWidth="1"/>
    <col min="10616" max="10616" width="5.28515625" style="2353" customWidth="1"/>
    <col min="10617" max="10617" width="50.5703125" style="2353" customWidth="1"/>
    <col min="10618" max="10618" width="14.28515625" style="2353" bestFit="1" customWidth="1"/>
    <col min="10619" max="10619" width="17.7109375" style="2353" customWidth="1"/>
    <col min="10620" max="10620" width="13.28515625" style="2353" bestFit="1" customWidth="1"/>
    <col min="10621" max="10621" width="18.85546875" style="2353" bestFit="1" customWidth="1"/>
    <col min="10622" max="10622" width="3.85546875" style="2353" customWidth="1"/>
    <col min="10623" max="10623" width="48.28515625" style="2353" bestFit="1" customWidth="1"/>
    <col min="10624" max="10624" width="14.28515625" style="2353" bestFit="1" customWidth="1"/>
    <col min="10625" max="10625" width="11.42578125" style="2353"/>
    <col min="10626" max="10626" width="13.28515625" style="2353" bestFit="1" customWidth="1"/>
    <col min="10627" max="10627" width="18.85546875" style="2353" bestFit="1" customWidth="1"/>
    <col min="10628" max="10628" width="3.5703125" style="2353" customWidth="1"/>
    <col min="10629" max="10629" width="48.28515625" style="2353" bestFit="1" customWidth="1"/>
    <col min="10630" max="10630" width="14.42578125" style="2353" bestFit="1" customWidth="1"/>
    <col min="10631" max="10631" width="11.5703125" style="2353" bestFit="1" customWidth="1"/>
    <col min="10632" max="10632" width="13.42578125" style="2353" bestFit="1" customWidth="1"/>
    <col min="10633" max="10633" width="21.85546875" style="2353" bestFit="1" customWidth="1"/>
    <col min="10634" max="10634" width="11.42578125" style="2353"/>
    <col min="10635" max="10635" width="46.5703125" style="2353" customWidth="1"/>
    <col min="10636" max="10638" width="11.5703125" style="2353" bestFit="1" customWidth="1"/>
    <col min="10639" max="10639" width="18.85546875" style="2353" bestFit="1" customWidth="1"/>
    <col min="10640" max="10805" width="11.42578125" style="2353"/>
    <col min="10806" max="10806" width="4.140625" style="2353" customWidth="1"/>
    <col min="10807" max="10807" width="51.7109375" style="2353" customWidth="1"/>
    <col min="10808" max="10808" width="18.7109375" style="2353" customWidth="1"/>
    <col min="10809" max="10809" width="11.85546875" style="2353" bestFit="1" customWidth="1"/>
    <col min="10810" max="10810" width="13" style="2353" bestFit="1" customWidth="1"/>
    <col min="10811" max="10811" width="23.5703125" style="2353" bestFit="1" customWidth="1"/>
    <col min="10812" max="10812" width="7.5703125" style="2353" customWidth="1"/>
    <col min="10813" max="10813" width="49.7109375" style="2353" bestFit="1" customWidth="1"/>
    <col min="10814" max="10814" width="14.28515625" style="2353" bestFit="1" customWidth="1"/>
    <col min="10815" max="10815" width="11.85546875" style="2353" bestFit="1" customWidth="1"/>
    <col min="10816" max="10816" width="13" style="2353" bestFit="1" customWidth="1"/>
    <col min="10817" max="10817" width="23.5703125" style="2353" bestFit="1" customWidth="1"/>
    <col min="10818" max="10818" width="3.85546875" style="2353" customWidth="1"/>
    <col min="10819" max="10819" width="47.140625" style="2353" customWidth="1"/>
    <col min="10820" max="10820" width="13.85546875" style="2353" bestFit="1" customWidth="1"/>
    <col min="10821" max="10821" width="11.5703125" style="2353" customWidth="1"/>
    <col min="10822" max="10822" width="12.42578125" style="2353" bestFit="1" customWidth="1"/>
    <col min="10823" max="10823" width="21.7109375" style="2353" bestFit="1" customWidth="1"/>
    <col min="10824" max="10824" width="4.7109375" style="2353" customWidth="1"/>
    <col min="10825" max="10825" width="48.28515625" style="2353" bestFit="1" customWidth="1"/>
    <col min="10826" max="10826" width="13.85546875" style="2353" bestFit="1" customWidth="1"/>
    <col min="10827" max="10827" width="12.7109375" style="2353" customWidth="1"/>
    <col min="10828" max="10828" width="17.7109375" style="2353" bestFit="1" customWidth="1"/>
    <col min="10829" max="10829" width="21.7109375" style="2353" bestFit="1" customWidth="1"/>
    <col min="10830" max="10830" width="5" style="2353" customWidth="1"/>
    <col min="10831" max="10831" width="52.85546875" style="2353" customWidth="1"/>
    <col min="10832" max="10832" width="14.7109375" style="2353" customWidth="1"/>
    <col min="10833" max="10833" width="14" style="2353" customWidth="1"/>
    <col min="10834" max="10834" width="16.42578125" style="2353" customWidth="1"/>
    <col min="10835" max="10835" width="21.7109375" style="2353" bestFit="1" customWidth="1"/>
    <col min="10836" max="10836" width="4.7109375" style="2353" customWidth="1"/>
    <col min="10837" max="10837" width="48.28515625" style="2353" bestFit="1" customWidth="1"/>
    <col min="10838" max="10838" width="13.85546875" style="2353" customWidth="1"/>
    <col min="10839" max="10839" width="13.7109375" style="2353" customWidth="1"/>
    <col min="10840" max="10840" width="16.140625" style="2353" customWidth="1"/>
    <col min="10841" max="10841" width="22.140625" style="2353" bestFit="1" customWidth="1"/>
    <col min="10842" max="10842" width="3.140625" style="2353" customWidth="1"/>
    <col min="10843" max="10843" width="48.28515625" style="2353" bestFit="1" customWidth="1"/>
    <col min="10844" max="10844" width="15.140625" style="2353" customWidth="1"/>
    <col min="10845" max="10845" width="13.42578125" style="2353" customWidth="1"/>
    <col min="10846" max="10846" width="15.28515625" style="2353" customWidth="1"/>
    <col min="10847" max="10847" width="21" style="2353" customWidth="1"/>
    <col min="10848" max="10848" width="5.28515625" style="2353" customWidth="1"/>
    <col min="10849" max="10849" width="48.28515625" style="2353" bestFit="1" customWidth="1"/>
    <col min="10850" max="10850" width="14.85546875" style="2353" customWidth="1"/>
    <col min="10851" max="10851" width="11.42578125" style="2353"/>
    <col min="10852" max="10852" width="12.42578125" style="2353" bestFit="1" customWidth="1"/>
    <col min="10853" max="10853" width="21.7109375" style="2353" bestFit="1" customWidth="1"/>
    <col min="10854" max="10854" width="5.140625" style="2353" customWidth="1"/>
    <col min="10855" max="10855" width="47.28515625" style="2353" customWidth="1"/>
    <col min="10856" max="10856" width="15.7109375" style="2353" customWidth="1"/>
    <col min="10857" max="10857" width="15.28515625" style="2353" customWidth="1"/>
    <col min="10858" max="10858" width="12.42578125" style="2353" bestFit="1" customWidth="1"/>
    <col min="10859" max="10859" width="18.85546875" style="2353" bestFit="1" customWidth="1"/>
    <col min="10860" max="10860" width="5" style="2353" customWidth="1"/>
    <col min="10861" max="10861" width="50.28515625" style="2353" bestFit="1" customWidth="1"/>
    <col min="10862" max="10862" width="14.28515625" style="2353" bestFit="1" customWidth="1"/>
    <col min="10863" max="10863" width="11.42578125" style="2353"/>
    <col min="10864" max="10864" width="13.28515625" style="2353" bestFit="1" customWidth="1"/>
    <col min="10865" max="10865" width="18.85546875" style="2353" bestFit="1" customWidth="1"/>
    <col min="10866" max="10866" width="5.7109375" style="2353" customWidth="1"/>
    <col min="10867" max="10867" width="48.28515625" style="2353" bestFit="1" customWidth="1"/>
    <col min="10868" max="10868" width="14.28515625" style="2353" bestFit="1" customWidth="1"/>
    <col min="10869" max="10869" width="13.85546875" style="2353" customWidth="1"/>
    <col min="10870" max="10870" width="13.28515625" style="2353" bestFit="1" customWidth="1"/>
    <col min="10871" max="10871" width="18.85546875" style="2353" bestFit="1" customWidth="1"/>
    <col min="10872" max="10872" width="5.28515625" style="2353" customWidth="1"/>
    <col min="10873" max="10873" width="50.5703125" style="2353" customWidth="1"/>
    <col min="10874" max="10874" width="14.28515625" style="2353" bestFit="1" customWidth="1"/>
    <col min="10875" max="10875" width="17.7109375" style="2353" customWidth="1"/>
    <col min="10876" max="10876" width="13.28515625" style="2353" bestFit="1" customWidth="1"/>
    <col min="10877" max="10877" width="18.85546875" style="2353" bestFit="1" customWidth="1"/>
    <col min="10878" max="10878" width="3.85546875" style="2353" customWidth="1"/>
    <col min="10879" max="10879" width="48.28515625" style="2353" bestFit="1" customWidth="1"/>
    <col min="10880" max="10880" width="14.28515625" style="2353" bestFit="1" customWidth="1"/>
    <col min="10881" max="10881" width="11.42578125" style="2353"/>
    <col min="10882" max="10882" width="13.28515625" style="2353" bestFit="1" customWidth="1"/>
    <col min="10883" max="10883" width="18.85546875" style="2353" bestFit="1" customWidth="1"/>
    <col min="10884" max="10884" width="3.5703125" style="2353" customWidth="1"/>
    <col min="10885" max="10885" width="48.28515625" style="2353" bestFit="1" customWidth="1"/>
    <col min="10886" max="10886" width="14.42578125" style="2353" bestFit="1" customWidth="1"/>
    <col min="10887" max="10887" width="11.5703125" style="2353" bestFit="1" customWidth="1"/>
    <col min="10888" max="10888" width="13.42578125" style="2353" bestFit="1" customWidth="1"/>
    <col min="10889" max="10889" width="21.85546875" style="2353" bestFit="1" customWidth="1"/>
    <col min="10890" max="10890" width="11.42578125" style="2353"/>
    <col min="10891" max="10891" width="46.5703125" style="2353" customWidth="1"/>
    <col min="10892" max="10894" width="11.5703125" style="2353" bestFit="1" customWidth="1"/>
    <col min="10895" max="10895" width="18.85546875" style="2353" bestFit="1" customWidth="1"/>
    <col min="10896" max="11061" width="11.42578125" style="2353"/>
    <col min="11062" max="11062" width="4.140625" style="2353" customWidth="1"/>
    <col min="11063" max="11063" width="51.7109375" style="2353" customWidth="1"/>
    <col min="11064" max="11064" width="18.7109375" style="2353" customWidth="1"/>
    <col min="11065" max="11065" width="11.85546875" style="2353" bestFit="1" customWidth="1"/>
    <col min="11066" max="11066" width="13" style="2353" bestFit="1" customWidth="1"/>
    <col min="11067" max="11067" width="23.5703125" style="2353" bestFit="1" customWidth="1"/>
    <col min="11068" max="11068" width="7.5703125" style="2353" customWidth="1"/>
    <col min="11069" max="11069" width="49.7109375" style="2353" bestFit="1" customWidth="1"/>
    <col min="11070" max="11070" width="14.28515625" style="2353" bestFit="1" customWidth="1"/>
    <col min="11071" max="11071" width="11.85546875" style="2353" bestFit="1" customWidth="1"/>
    <col min="11072" max="11072" width="13" style="2353" bestFit="1" customWidth="1"/>
    <col min="11073" max="11073" width="23.5703125" style="2353" bestFit="1" customWidth="1"/>
    <col min="11074" max="11074" width="3.85546875" style="2353" customWidth="1"/>
    <col min="11075" max="11075" width="47.140625" style="2353" customWidth="1"/>
    <col min="11076" max="11076" width="13.85546875" style="2353" bestFit="1" customWidth="1"/>
    <col min="11077" max="11077" width="11.5703125" style="2353" customWidth="1"/>
    <col min="11078" max="11078" width="12.42578125" style="2353" bestFit="1" customWidth="1"/>
    <col min="11079" max="11079" width="21.7109375" style="2353" bestFit="1" customWidth="1"/>
    <col min="11080" max="11080" width="4.7109375" style="2353" customWidth="1"/>
    <col min="11081" max="11081" width="48.28515625" style="2353" bestFit="1" customWidth="1"/>
    <col min="11082" max="11082" width="13.85546875" style="2353" bestFit="1" customWidth="1"/>
    <col min="11083" max="11083" width="12.7109375" style="2353" customWidth="1"/>
    <col min="11084" max="11084" width="17.7109375" style="2353" bestFit="1" customWidth="1"/>
    <col min="11085" max="11085" width="21.7109375" style="2353" bestFit="1" customWidth="1"/>
    <col min="11086" max="11086" width="5" style="2353" customWidth="1"/>
    <col min="11087" max="11087" width="52.85546875" style="2353" customWidth="1"/>
    <col min="11088" max="11088" width="14.7109375" style="2353" customWidth="1"/>
    <col min="11089" max="11089" width="14" style="2353" customWidth="1"/>
    <col min="11090" max="11090" width="16.42578125" style="2353" customWidth="1"/>
    <col min="11091" max="11091" width="21.7109375" style="2353" bestFit="1" customWidth="1"/>
    <col min="11092" max="11092" width="4.7109375" style="2353" customWidth="1"/>
    <col min="11093" max="11093" width="48.28515625" style="2353" bestFit="1" customWidth="1"/>
    <col min="11094" max="11094" width="13.85546875" style="2353" customWidth="1"/>
    <col min="11095" max="11095" width="13.7109375" style="2353" customWidth="1"/>
    <col min="11096" max="11096" width="16.140625" style="2353" customWidth="1"/>
    <col min="11097" max="11097" width="22.140625" style="2353" bestFit="1" customWidth="1"/>
    <col min="11098" max="11098" width="3.140625" style="2353" customWidth="1"/>
    <col min="11099" max="11099" width="48.28515625" style="2353" bestFit="1" customWidth="1"/>
    <col min="11100" max="11100" width="15.140625" style="2353" customWidth="1"/>
    <col min="11101" max="11101" width="13.42578125" style="2353" customWidth="1"/>
    <col min="11102" max="11102" width="15.28515625" style="2353" customWidth="1"/>
    <col min="11103" max="11103" width="21" style="2353" customWidth="1"/>
    <col min="11104" max="11104" width="5.28515625" style="2353" customWidth="1"/>
    <col min="11105" max="11105" width="48.28515625" style="2353" bestFit="1" customWidth="1"/>
    <col min="11106" max="11106" width="14.85546875" style="2353" customWidth="1"/>
    <col min="11107" max="11107" width="11.42578125" style="2353"/>
    <col min="11108" max="11108" width="12.42578125" style="2353" bestFit="1" customWidth="1"/>
    <col min="11109" max="11109" width="21.7109375" style="2353" bestFit="1" customWidth="1"/>
    <col min="11110" max="11110" width="5.140625" style="2353" customWidth="1"/>
    <col min="11111" max="11111" width="47.28515625" style="2353" customWidth="1"/>
    <col min="11112" max="11112" width="15.7109375" style="2353" customWidth="1"/>
    <col min="11113" max="11113" width="15.28515625" style="2353" customWidth="1"/>
    <col min="11114" max="11114" width="12.42578125" style="2353" bestFit="1" customWidth="1"/>
    <col min="11115" max="11115" width="18.85546875" style="2353" bestFit="1" customWidth="1"/>
    <col min="11116" max="11116" width="5" style="2353" customWidth="1"/>
    <col min="11117" max="11117" width="50.28515625" style="2353" bestFit="1" customWidth="1"/>
    <col min="11118" max="11118" width="14.28515625" style="2353" bestFit="1" customWidth="1"/>
    <col min="11119" max="11119" width="11.42578125" style="2353"/>
    <col min="11120" max="11120" width="13.28515625" style="2353" bestFit="1" customWidth="1"/>
    <col min="11121" max="11121" width="18.85546875" style="2353" bestFit="1" customWidth="1"/>
    <col min="11122" max="11122" width="5.7109375" style="2353" customWidth="1"/>
    <col min="11123" max="11123" width="48.28515625" style="2353" bestFit="1" customWidth="1"/>
    <col min="11124" max="11124" width="14.28515625" style="2353" bestFit="1" customWidth="1"/>
    <col min="11125" max="11125" width="13.85546875" style="2353" customWidth="1"/>
    <col min="11126" max="11126" width="13.28515625" style="2353" bestFit="1" customWidth="1"/>
    <col min="11127" max="11127" width="18.85546875" style="2353" bestFit="1" customWidth="1"/>
    <col min="11128" max="11128" width="5.28515625" style="2353" customWidth="1"/>
    <col min="11129" max="11129" width="50.5703125" style="2353" customWidth="1"/>
    <col min="11130" max="11130" width="14.28515625" style="2353" bestFit="1" customWidth="1"/>
    <col min="11131" max="11131" width="17.7109375" style="2353" customWidth="1"/>
    <col min="11132" max="11132" width="13.28515625" style="2353" bestFit="1" customWidth="1"/>
    <col min="11133" max="11133" width="18.85546875" style="2353" bestFit="1" customWidth="1"/>
    <col min="11134" max="11134" width="3.85546875" style="2353" customWidth="1"/>
    <col min="11135" max="11135" width="48.28515625" style="2353" bestFit="1" customWidth="1"/>
    <col min="11136" max="11136" width="14.28515625" style="2353" bestFit="1" customWidth="1"/>
    <col min="11137" max="11137" width="11.42578125" style="2353"/>
    <col min="11138" max="11138" width="13.28515625" style="2353" bestFit="1" customWidth="1"/>
    <col min="11139" max="11139" width="18.85546875" style="2353" bestFit="1" customWidth="1"/>
    <col min="11140" max="11140" width="3.5703125" style="2353" customWidth="1"/>
    <col min="11141" max="11141" width="48.28515625" style="2353" bestFit="1" customWidth="1"/>
    <col min="11142" max="11142" width="14.42578125" style="2353" bestFit="1" customWidth="1"/>
    <col min="11143" max="11143" width="11.5703125" style="2353" bestFit="1" customWidth="1"/>
    <col min="11144" max="11144" width="13.42578125" style="2353" bestFit="1" customWidth="1"/>
    <col min="11145" max="11145" width="21.85546875" style="2353" bestFit="1" customWidth="1"/>
    <col min="11146" max="11146" width="11.42578125" style="2353"/>
    <col min="11147" max="11147" width="46.5703125" style="2353" customWidth="1"/>
    <col min="11148" max="11150" width="11.5703125" style="2353" bestFit="1" customWidth="1"/>
    <col min="11151" max="11151" width="18.85546875" style="2353" bestFit="1" customWidth="1"/>
    <col min="11152" max="11317" width="11.42578125" style="2353"/>
    <col min="11318" max="11318" width="4.140625" style="2353" customWidth="1"/>
    <col min="11319" max="11319" width="51.7109375" style="2353" customWidth="1"/>
    <col min="11320" max="11320" width="18.7109375" style="2353" customWidth="1"/>
    <col min="11321" max="11321" width="11.85546875" style="2353" bestFit="1" customWidth="1"/>
    <col min="11322" max="11322" width="13" style="2353" bestFit="1" customWidth="1"/>
    <col min="11323" max="11323" width="23.5703125" style="2353" bestFit="1" customWidth="1"/>
    <col min="11324" max="11324" width="7.5703125" style="2353" customWidth="1"/>
    <col min="11325" max="11325" width="49.7109375" style="2353" bestFit="1" customWidth="1"/>
    <col min="11326" max="11326" width="14.28515625" style="2353" bestFit="1" customWidth="1"/>
    <col min="11327" max="11327" width="11.85546875" style="2353" bestFit="1" customWidth="1"/>
    <col min="11328" max="11328" width="13" style="2353" bestFit="1" customWidth="1"/>
    <col min="11329" max="11329" width="23.5703125" style="2353" bestFit="1" customWidth="1"/>
    <col min="11330" max="11330" width="3.85546875" style="2353" customWidth="1"/>
    <col min="11331" max="11331" width="47.140625" style="2353" customWidth="1"/>
    <col min="11332" max="11332" width="13.85546875" style="2353" bestFit="1" customWidth="1"/>
    <col min="11333" max="11333" width="11.5703125" style="2353" customWidth="1"/>
    <col min="11334" max="11334" width="12.42578125" style="2353" bestFit="1" customWidth="1"/>
    <col min="11335" max="11335" width="21.7109375" style="2353" bestFit="1" customWidth="1"/>
    <col min="11336" max="11336" width="4.7109375" style="2353" customWidth="1"/>
    <col min="11337" max="11337" width="48.28515625" style="2353" bestFit="1" customWidth="1"/>
    <col min="11338" max="11338" width="13.85546875" style="2353" bestFit="1" customWidth="1"/>
    <col min="11339" max="11339" width="12.7109375" style="2353" customWidth="1"/>
    <col min="11340" max="11340" width="17.7109375" style="2353" bestFit="1" customWidth="1"/>
    <col min="11341" max="11341" width="21.7109375" style="2353" bestFit="1" customWidth="1"/>
    <col min="11342" max="11342" width="5" style="2353" customWidth="1"/>
    <col min="11343" max="11343" width="52.85546875" style="2353" customWidth="1"/>
    <col min="11344" max="11344" width="14.7109375" style="2353" customWidth="1"/>
    <col min="11345" max="11345" width="14" style="2353" customWidth="1"/>
    <col min="11346" max="11346" width="16.42578125" style="2353" customWidth="1"/>
    <col min="11347" max="11347" width="21.7109375" style="2353" bestFit="1" customWidth="1"/>
    <col min="11348" max="11348" width="4.7109375" style="2353" customWidth="1"/>
    <col min="11349" max="11349" width="48.28515625" style="2353" bestFit="1" customWidth="1"/>
    <col min="11350" max="11350" width="13.85546875" style="2353" customWidth="1"/>
    <col min="11351" max="11351" width="13.7109375" style="2353" customWidth="1"/>
    <col min="11352" max="11352" width="16.140625" style="2353" customWidth="1"/>
    <col min="11353" max="11353" width="22.140625" style="2353" bestFit="1" customWidth="1"/>
    <col min="11354" max="11354" width="3.140625" style="2353" customWidth="1"/>
    <col min="11355" max="11355" width="48.28515625" style="2353" bestFit="1" customWidth="1"/>
    <col min="11356" max="11356" width="15.140625" style="2353" customWidth="1"/>
    <col min="11357" max="11357" width="13.42578125" style="2353" customWidth="1"/>
    <col min="11358" max="11358" width="15.28515625" style="2353" customWidth="1"/>
    <col min="11359" max="11359" width="21" style="2353" customWidth="1"/>
    <col min="11360" max="11360" width="5.28515625" style="2353" customWidth="1"/>
    <col min="11361" max="11361" width="48.28515625" style="2353" bestFit="1" customWidth="1"/>
    <col min="11362" max="11362" width="14.85546875" style="2353" customWidth="1"/>
    <col min="11363" max="11363" width="11.42578125" style="2353"/>
    <col min="11364" max="11364" width="12.42578125" style="2353" bestFit="1" customWidth="1"/>
    <col min="11365" max="11365" width="21.7109375" style="2353" bestFit="1" customWidth="1"/>
    <col min="11366" max="11366" width="5.140625" style="2353" customWidth="1"/>
    <col min="11367" max="11367" width="47.28515625" style="2353" customWidth="1"/>
    <col min="11368" max="11368" width="15.7109375" style="2353" customWidth="1"/>
    <col min="11369" max="11369" width="15.28515625" style="2353" customWidth="1"/>
    <col min="11370" max="11370" width="12.42578125" style="2353" bestFit="1" customWidth="1"/>
    <col min="11371" max="11371" width="18.85546875" style="2353" bestFit="1" customWidth="1"/>
    <col min="11372" max="11372" width="5" style="2353" customWidth="1"/>
    <col min="11373" max="11373" width="50.28515625" style="2353" bestFit="1" customWidth="1"/>
    <col min="11374" max="11374" width="14.28515625" style="2353" bestFit="1" customWidth="1"/>
    <col min="11375" max="11375" width="11.42578125" style="2353"/>
    <col min="11376" max="11376" width="13.28515625" style="2353" bestFit="1" customWidth="1"/>
    <col min="11377" max="11377" width="18.85546875" style="2353" bestFit="1" customWidth="1"/>
    <col min="11378" max="11378" width="5.7109375" style="2353" customWidth="1"/>
    <col min="11379" max="11379" width="48.28515625" style="2353" bestFit="1" customWidth="1"/>
    <col min="11380" max="11380" width="14.28515625" style="2353" bestFit="1" customWidth="1"/>
    <col min="11381" max="11381" width="13.85546875" style="2353" customWidth="1"/>
    <col min="11382" max="11382" width="13.28515625" style="2353" bestFit="1" customWidth="1"/>
    <col min="11383" max="11383" width="18.85546875" style="2353" bestFit="1" customWidth="1"/>
    <col min="11384" max="11384" width="5.28515625" style="2353" customWidth="1"/>
    <col min="11385" max="11385" width="50.5703125" style="2353" customWidth="1"/>
    <col min="11386" max="11386" width="14.28515625" style="2353" bestFit="1" customWidth="1"/>
    <col min="11387" max="11387" width="17.7109375" style="2353" customWidth="1"/>
    <col min="11388" max="11388" width="13.28515625" style="2353" bestFit="1" customWidth="1"/>
    <col min="11389" max="11389" width="18.85546875" style="2353" bestFit="1" customWidth="1"/>
    <col min="11390" max="11390" width="3.85546875" style="2353" customWidth="1"/>
    <col min="11391" max="11391" width="48.28515625" style="2353" bestFit="1" customWidth="1"/>
    <col min="11392" max="11392" width="14.28515625" style="2353" bestFit="1" customWidth="1"/>
    <col min="11393" max="11393" width="11.42578125" style="2353"/>
    <col min="11394" max="11394" width="13.28515625" style="2353" bestFit="1" customWidth="1"/>
    <col min="11395" max="11395" width="18.85546875" style="2353" bestFit="1" customWidth="1"/>
    <col min="11396" max="11396" width="3.5703125" style="2353" customWidth="1"/>
    <col min="11397" max="11397" width="48.28515625" style="2353" bestFit="1" customWidth="1"/>
    <col min="11398" max="11398" width="14.42578125" style="2353" bestFit="1" customWidth="1"/>
    <col min="11399" max="11399" width="11.5703125" style="2353" bestFit="1" customWidth="1"/>
    <col min="11400" max="11400" width="13.42578125" style="2353" bestFit="1" customWidth="1"/>
    <col min="11401" max="11401" width="21.85546875" style="2353" bestFit="1" customWidth="1"/>
    <col min="11402" max="11402" width="11.42578125" style="2353"/>
    <col min="11403" max="11403" width="46.5703125" style="2353" customWidth="1"/>
    <col min="11404" max="11406" width="11.5703125" style="2353" bestFit="1" customWidth="1"/>
    <col min="11407" max="11407" width="18.85546875" style="2353" bestFit="1" customWidth="1"/>
    <col min="11408" max="11573" width="11.42578125" style="2353"/>
    <col min="11574" max="11574" width="4.140625" style="2353" customWidth="1"/>
    <col min="11575" max="11575" width="51.7109375" style="2353" customWidth="1"/>
    <col min="11576" max="11576" width="18.7109375" style="2353" customWidth="1"/>
    <col min="11577" max="11577" width="11.85546875" style="2353" bestFit="1" customWidth="1"/>
    <col min="11578" max="11578" width="13" style="2353" bestFit="1" customWidth="1"/>
    <col min="11579" max="11579" width="23.5703125" style="2353" bestFit="1" customWidth="1"/>
    <col min="11580" max="11580" width="7.5703125" style="2353" customWidth="1"/>
    <col min="11581" max="11581" width="49.7109375" style="2353" bestFit="1" customWidth="1"/>
    <col min="11582" max="11582" width="14.28515625" style="2353" bestFit="1" customWidth="1"/>
    <col min="11583" max="11583" width="11.85546875" style="2353" bestFit="1" customWidth="1"/>
    <col min="11584" max="11584" width="13" style="2353" bestFit="1" customWidth="1"/>
    <col min="11585" max="11585" width="23.5703125" style="2353" bestFit="1" customWidth="1"/>
    <col min="11586" max="11586" width="3.85546875" style="2353" customWidth="1"/>
    <col min="11587" max="11587" width="47.140625" style="2353" customWidth="1"/>
    <col min="11588" max="11588" width="13.85546875" style="2353" bestFit="1" customWidth="1"/>
    <col min="11589" max="11589" width="11.5703125" style="2353" customWidth="1"/>
    <col min="11590" max="11590" width="12.42578125" style="2353" bestFit="1" customWidth="1"/>
    <col min="11591" max="11591" width="21.7109375" style="2353" bestFit="1" customWidth="1"/>
    <col min="11592" max="11592" width="4.7109375" style="2353" customWidth="1"/>
    <col min="11593" max="11593" width="48.28515625" style="2353" bestFit="1" customWidth="1"/>
    <col min="11594" max="11594" width="13.85546875" style="2353" bestFit="1" customWidth="1"/>
    <col min="11595" max="11595" width="12.7109375" style="2353" customWidth="1"/>
    <col min="11596" max="11596" width="17.7109375" style="2353" bestFit="1" customWidth="1"/>
    <col min="11597" max="11597" width="21.7109375" style="2353" bestFit="1" customWidth="1"/>
    <col min="11598" max="11598" width="5" style="2353" customWidth="1"/>
    <col min="11599" max="11599" width="52.85546875" style="2353" customWidth="1"/>
    <col min="11600" max="11600" width="14.7109375" style="2353" customWidth="1"/>
    <col min="11601" max="11601" width="14" style="2353" customWidth="1"/>
    <col min="11602" max="11602" width="16.42578125" style="2353" customWidth="1"/>
    <col min="11603" max="11603" width="21.7109375" style="2353" bestFit="1" customWidth="1"/>
    <col min="11604" max="11604" width="4.7109375" style="2353" customWidth="1"/>
    <col min="11605" max="11605" width="48.28515625" style="2353" bestFit="1" customWidth="1"/>
    <col min="11606" max="11606" width="13.85546875" style="2353" customWidth="1"/>
    <col min="11607" max="11607" width="13.7109375" style="2353" customWidth="1"/>
    <col min="11608" max="11608" width="16.140625" style="2353" customWidth="1"/>
    <col min="11609" max="11609" width="22.140625" style="2353" bestFit="1" customWidth="1"/>
    <col min="11610" max="11610" width="3.140625" style="2353" customWidth="1"/>
    <col min="11611" max="11611" width="48.28515625" style="2353" bestFit="1" customWidth="1"/>
    <col min="11612" max="11612" width="15.140625" style="2353" customWidth="1"/>
    <col min="11613" max="11613" width="13.42578125" style="2353" customWidth="1"/>
    <col min="11614" max="11614" width="15.28515625" style="2353" customWidth="1"/>
    <col min="11615" max="11615" width="21" style="2353" customWidth="1"/>
    <col min="11616" max="11616" width="5.28515625" style="2353" customWidth="1"/>
    <col min="11617" max="11617" width="48.28515625" style="2353" bestFit="1" customWidth="1"/>
    <col min="11618" max="11618" width="14.85546875" style="2353" customWidth="1"/>
    <col min="11619" max="11619" width="11.42578125" style="2353"/>
    <col min="11620" max="11620" width="12.42578125" style="2353" bestFit="1" customWidth="1"/>
    <col min="11621" max="11621" width="21.7109375" style="2353" bestFit="1" customWidth="1"/>
    <col min="11622" max="11622" width="5.140625" style="2353" customWidth="1"/>
    <col min="11623" max="11623" width="47.28515625" style="2353" customWidth="1"/>
    <col min="11624" max="11624" width="15.7109375" style="2353" customWidth="1"/>
    <col min="11625" max="11625" width="15.28515625" style="2353" customWidth="1"/>
    <col min="11626" max="11626" width="12.42578125" style="2353" bestFit="1" customWidth="1"/>
    <col min="11627" max="11627" width="18.85546875" style="2353" bestFit="1" customWidth="1"/>
    <col min="11628" max="11628" width="5" style="2353" customWidth="1"/>
    <col min="11629" max="11629" width="50.28515625" style="2353" bestFit="1" customWidth="1"/>
    <col min="11630" max="11630" width="14.28515625" style="2353" bestFit="1" customWidth="1"/>
    <col min="11631" max="11631" width="11.42578125" style="2353"/>
    <col min="11632" max="11632" width="13.28515625" style="2353" bestFit="1" customWidth="1"/>
    <col min="11633" max="11633" width="18.85546875" style="2353" bestFit="1" customWidth="1"/>
    <col min="11634" max="11634" width="5.7109375" style="2353" customWidth="1"/>
    <col min="11635" max="11635" width="48.28515625" style="2353" bestFit="1" customWidth="1"/>
    <col min="11636" max="11636" width="14.28515625" style="2353" bestFit="1" customWidth="1"/>
    <col min="11637" max="11637" width="13.85546875" style="2353" customWidth="1"/>
    <col min="11638" max="11638" width="13.28515625" style="2353" bestFit="1" customWidth="1"/>
    <col min="11639" max="11639" width="18.85546875" style="2353" bestFit="1" customWidth="1"/>
    <col min="11640" max="11640" width="5.28515625" style="2353" customWidth="1"/>
    <col min="11641" max="11641" width="50.5703125" style="2353" customWidth="1"/>
    <col min="11642" max="11642" width="14.28515625" style="2353" bestFit="1" customWidth="1"/>
    <col min="11643" max="11643" width="17.7109375" style="2353" customWidth="1"/>
    <col min="11644" max="11644" width="13.28515625" style="2353" bestFit="1" customWidth="1"/>
    <col min="11645" max="11645" width="18.85546875" style="2353" bestFit="1" customWidth="1"/>
    <col min="11646" max="11646" width="3.85546875" style="2353" customWidth="1"/>
    <col min="11647" max="11647" width="48.28515625" style="2353" bestFit="1" customWidth="1"/>
    <col min="11648" max="11648" width="14.28515625" style="2353" bestFit="1" customWidth="1"/>
    <col min="11649" max="11649" width="11.42578125" style="2353"/>
    <col min="11650" max="11650" width="13.28515625" style="2353" bestFit="1" customWidth="1"/>
    <col min="11651" max="11651" width="18.85546875" style="2353" bestFit="1" customWidth="1"/>
    <col min="11652" max="11652" width="3.5703125" style="2353" customWidth="1"/>
    <col min="11653" max="11653" width="48.28515625" style="2353" bestFit="1" customWidth="1"/>
    <col min="11654" max="11654" width="14.42578125" style="2353" bestFit="1" customWidth="1"/>
    <col min="11655" max="11655" width="11.5703125" style="2353" bestFit="1" customWidth="1"/>
    <col min="11656" max="11656" width="13.42578125" style="2353" bestFit="1" customWidth="1"/>
    <col min="11657" max="11657" width="21.85546875" style="2353" bestFit="1" customWidth="1"/>
    <col min="11658" max="11658" width="11.42578125" style="2353"/>
    <col min="11659" max="11659" width="46.5703125" style="2353" customWidth="1"/>
    <col min="11660" max="11662" width="11.5703125" style="2353" bestFit="1" customWidth="1"/>
    <col min="11663" max="11663" width="18.85546875" style="2353" bestFit="1" customWidth="1"/>
    <col min="11664" max="11829" width="11.42578125" style="2353"/>
    <col min="11830" max="11830" width="4.140625" style="2353" customWidth="1"/>
    <col min="11831" max="11831" width="51.7109375" style="2353" customWidth="1"/>
    <col min="11832" max="11832" width="18.7109375" style="2353" customWidth="1"/>
    <col min="11833" max="11833" width="11.85546875" style="2353" bestFit="1" customWidth="1"/>
    <col min="11834" max="11834" width="13" style="2353" bestFit="1" customWidth="1"/>
    <col min="11835" max="11835" width="23.5703125" style="2353" bestFit="1" customWidth="1"/>
    <col min="11836" max="11836" width="7.5703125" style="2353" customWidth="1"/>
    <col min="11837" max="11837" width="49.7109375" style="2353" bestFit="1" customWidth="1"/>
    <col min="11838" max="11838" width="14.28515625" style="2353" bestFit="1" customWidth="1"/>
    <col min="11839" max="11839" width="11.85546875" style="2353" bestFit="1" customWidth="1"/>
    <col min="11840" max="11840" width="13" style="2353" bestFit="1" customWidth="1"/>
    <col min="11841" max="11841" width="23.5703125" style="2353" bestFit="1" customWidth="1"/>
    <col min="11842" max="11842" width="3.85546875" style="2353" customWidth="1"/>
    <col min="11843" max="11843" width="47.140625" style="2353" customWidth="1"/>
    <col min="11844" max="11844" width="13.85546875" style="2353" bestFit="1" customWidth="1"/>
    <col min="11845" max="11845" width="11.5703125" style="2353" customWidth="1"/>
    <col min="11846" max="11846" width="12.42578125" style="2353" bestFit="1" customWidth="1"/>
    <col min="11847" max="11847" width="21.7109375" style="2353" bestFit="1" customWidth="1"/>
    <col min="11848" max="11848" width="4.7109375" style="2353" customWidth="1"/>
    <col min="11849" max="11849" width="48.28515625" style="2353" bestFit="1" customWidth="1"/>
    <col min="11850" max="11850" width="13.85546875" style="2353" bestFit="1" customWidth="1"/>
    <col min="11851" max="11851" width="12.7109375" style="2353" customWidth="1"/>
    <col min="11852" max="11852" width="17.7109375" style="2353" bestFit="1" customWidth="1"/>
    <col min="11853" max="11853" width="21.7109375" style="2353" bestFit="1" customWidth="1"/>
    <col min="11854" max="11854" width="5" style="2353" customWidth="1"/>
    <col min="11855" max="11855" width="52.85546875" style="2353" customWidth="1"/>
    <col min="11856" max="11856" width="14.7109375" style="2353" customWidth="1"/>
    <col min="11857" max="11857" width="14" style="2353" customWidth="1"/>
    <col min="11858" max="11858" width="16.42578125" style="2353" customWidth="1"/>
    <col min="11859" max="11859" width="21.7109375" style="2353" bestFit="1" customWidth="1"/>
    <col min="11860" max="11860" width="4.7109375" style="2353" customWidth="1"/>
    <col min="11861" max="11861" width="48.28515625" style="2353" bestFit="1" customWidth="1"/>
    <col min="11862" max="11862" width="13.85546875" style="2353" customWidth="1"/>
    <col min="11863" max="11863" width="13.7109375" style="2353" customWidth="1"/>
    <col min="11864" max="11864" width="16.140625" style="2353" customWidth="1"/>
    <col min="11865" max="11865" width="22.140625" style="2353" bestFit="1" customWidth="1"/>
    <col min="11866" max="11866" width="3.140625" style="2353" customWidth="1"/>
    <col min="11867" max="11867" width="48.28515625" style="2353" bestFit="1" customWidth="1"/>
    <col min="11868" max="11868" width="15.140625" style="2353" customWidth="1"/>
    <col min="11869" max="11869" width="13.42578125" style="2353" customWidth="1"/>
    <col min="11870" max="11870" width="15.28515625" style="2353" customWidth="1"/>
    <col min="11871" max="11871" width="21" style="2353" customWidth="1"/>
    <col min="11872" max="11872" width="5.28515625" style="2353" customWidth="1"/>
    <col min="11873" max="11873" width="48.28515625" style="2353" bestFit="1" customWidth="1"/>
    <col min="11874" max="11874" width="14.85546875" style="2353" customWidth="1"/>
    <col min="11875" max="11875" width="11.42578125" style="2353"/>
    <col min="11876" max="11876" width="12.42578125" style="2353" bestFit="1" customWidth="1"/>
    <col min="11877" max="11877" width="21.7109375" style="2353" bestFit="1" customWidth="1"/>
    <col min="11878" max="11878" width="5.140625" style="2353" customWidth="1"/>
    <col min="11879" max="11879" width="47.28515625" style="2353" customWidth="1"/>
    <col min="11880" max="11880" width="15.7109375" style="2353" customWidth="1"/>
    <col min="11881" max="11881" width="15.28515625" style="2353" customWidth="1"/>
    <col min="11882" max="11882" width="12.42578125" style="2353" bestFit="1" customWidth="1"/>
    <col min="11883" max="11883" width="18.85546875" style="2353" bestFit="1" customWidth="1"/>
    <col min="11884" max="11884" width="5" style="2353" customWidth="1"/>
    <col min="11885" max="11885" width="50.28515625" style="2353" bestFit="1" customWidth="1"/>
    <col min="11886" max="11886" width="14.28515625" style="2353" bestFit="1" customWidth="1"/>
    <col min="11887" max="11887" width="11.42578125" style="2353"/>
    <col min="11888" max="11888" width="13.28515625" style="2353" bestFit="1" customWidth="1"/>
    <col min="11889" max="11889" width="18.85546875" style="2353" bestFit="1" customWidth="1"/>
    <col min="11890" max="11890" width="5.7109375" style="2353" customWidth="1"/>
    <col min="11891" max="11891" width="48.28515625" style="2353" bestFit="1" customWidth="1"/>
    <col min="11892" max="11892" width="14.28515625" style="2353" bestFit="1" customWidth="1"/>
    <col min="11893" max="11893" width="13.85546875" style="2353" customWidth="1"/>
    <col min="11894" max="11894" width="13.28515625" style="2353" bestFit="1" customWidth="1"/>
    <col min="11895" max="11895" width="18.85546875" style="2353" bestFit="1" customWidth="1"/>
    <col min="11896" max="11896" width="5.28515625" style="2353" customWidth="1"/>
    <col min="11897" max="11897" width="50.5703125" style="2353" customWidth="1"/>
    <col min="11898" max="11898" width="14.28515625" style="2353" bestFit="1" customWidth="1"/>
    <col min="11899" max="11899" width="17.7109375" style="2353" customWidth="1"/>
    <col min="11900" max="11900" width="13.28515625" style="2353" bestFit="1" customWidth="1"/>
    <col min="11901" max="11901" width="18.85546875" style="2353" bestFit="1" customWidth="1"/>
    <col min="11902" max="11902" width="3.85546875" style="2353" customWidth="1"/>
    <col min="11903" max="11903" width="48.28515625" style="2353" bestFit="1" customWidth="1"/>
    <col min="11904" max="11904" width="14.28515625" style="2353" bestFit="1" customWidth="1"/>
    <col min="11905" max="11905" width="11.42578125" style="2353"/>
    <col min="11906" max="11906" width="13.28515625" style="2353" bestFit="1" customWidth="1"/>
    <col min="11907" max="11907" width="18.85546875" style="2353" bestFit="1" customWidth="1"/>
    <col min="11908" max="11908" width="3.5703125" style="2353" customWidth="1"/>
    <col min="11909" max="11909" width="48.28515625" style="2353" bestFit="1" customWidth="1"/>
    <col min="11910" max="11910" width="14.42578125" style="2353" bestFit="1" customWidth="1"/>
    <col min="11911" max="11911" width="11.5703125" style="2353" bestFit="1" customWidth="1"/>
    <col min="11912" max="11912" width="13.42578125" style="2353" bestFit="1" customWidth="1"/>
    <col min="11913" max="11913" width="21.85546875" style="2353" bestFit="1" customWidth="1"/>
    <col min="11914" max="11914" width="11.42578125" style="2353"/>
    <col min="11915" max="11915" width="46.5703125" style="2353" customWidth="1"/>
    <col min="11916" max="11918" width="11.5703125" style="2353" bestFit="1" customWidth="1"/>
    <col min="11919" max="11919" width="18.85546875" style="2353" bestFit="1" customWidth="1"/>
    <col min="11920" max="12085" width="11.42578125" style="2353"/>
    <col min="12086" max="12086" width="4.140625" style="2353" customWidth="1"/>
    <col min="12087" max="12087" width="51.7109375" style="2353" customWidth="1"/>
    <col min="12088" max="12088" width="18.7109375" style="2353" customWidth="1"/>
    <col min="12089" max="12089" width="11.85546875" style="2353" bestFit="1" customWidth="1"/>
    <col min="12090" max="12090" width="13" style="2353" bestFit="1" customWidth="1"/>
    <col min="12091" max="12091" width="23.5703125" style="2353" bestFit="1" customWidth="1"/>
    <col min="12092" max="12092" width="7.5703125" style="2353" customWidth="1"/>
    <col min="12093" max="12093" width="49.7109375" style="2353" bestFit="1" customWidth="1"/>
    <col min="12094" max="12094" width="14.28515625" style="2353" bestFit="1" customWidth="1"/>
    <col min="12095" max="12095" width="11.85546875" style="2353" bestFit="1" customWidth="1"/>
    <col min="12096" max="12096" width="13" style="2353" bestFit="1" customWidth="1"/>
    <col min="12097" max="12097" width="23.5703125" style="2353" bestFit="1" customWidth="1"/>
    <col min="12098" max="12098" width="3.85546875" style="2353" customWidth="1"/>
    <col min="12099" max="12099" width="47.140625" style="2353" customWidth="1"/>
    <col min="12100" max="12100" width="13.85546875" style="2353" bestFit="1" customWidth="1"/>
    <col min="12101" max="12101" width="11.5703125" style="2353" customWidth="1"/>
    <col min="12102" max="12102" width="12.42578125" style="2353" bestFit="1" customWidth="1"/>
    <col min="12103" max="12103" width="21.7109375" style="2353" bestFit="1" customWidth="1"/>
    <col min="12104" max="12104" width="4.7109375" style="2353" customWidth="1"/>
    <col min="12105" max="12105" width="48.28515625" style="2353" bestFit="1" customWidth="1"/>
    <col min="12106" max="12106" width="13.85546875" style="2353" bestFit="1" customWidth="1"/>
    <col min="12107" max="12107" width="12.7109375" style="2353" customWidth="1"/>
    <col min="12108" max="12108" width="17.7109375" style="2353" bestFit="1" customWidth="1"/>
    <col min="12109" max="12109" width="21.7109375" style="2353" bestFit="1" customWidth="1"/>
    <col min="12110" max="12110" width="5" style="2353" customWidth="1"/>
    <col min="12111" max="12111" width="52.85546875" style="2353" customWidth="1"/>
    <col min="12112" max="12112" width="14.7109375" style="2353" customWidth="1"/>
    <col min="12113" max="12113" width="14" style="2353" customWidth="1"/>
    <col min="12114" max="12114" width="16.42578125" style="2353" customWidth="1"/>
    <col min="12115" max="12115" width="21.7109375" style="2353" bestFit="1" customWidth="1"/>
    <col min="12116" max="12116" width="4.7109375" style="2353" customWidth="1"/>
    <col min="12117" max="12117" width="48.28515625" style="2353" bestFit="1" customWidth="1"/>
    <col min="12118" max="12118" width="13.85546875" style="2353" customWidth="1"/>
    <col min="12119" max="12119" width="13.7109375" style="2353" customWidth="1"/>
    <col min="12120" max="12120" width="16.140625" style="2353" customWidth="1"/>
    <col min="12121" max="12121" width="22.140625" style="2353" bestFit="1" customWidth="1"/>
    <col min="12122" max="12122" width="3.140625" style="2353" customWidth="1"/>
    <col min="12123" max="12123" width="48.28515625" style="2353" bestFit="1" customWidth="1"/>
    <col min="12124" max="12124" width="15.140625" style="2353" customWidth="1"/>
    <col min="12125" max="12125" width="13.42578125" style="2353" customWidth="1"/>
    <col min="12126" max="12126" width="15.28515625" style="2353" customWidth="1"/>
    <col min="12127" max="12127" width="21" style="2353" customWidth="1"/>
    <col min="12128" max="12128" width="5.28515625" style="2353" customWidth="1"/>
    <col min="12129" max="12129" width="48.28515625" style="2353" bestFit="1" customWidth="1"/>
    <col min="12130" max="12130" width="14.85546875" style="2353" customWidth="1"/>
    <col min="12131" max="12131" width="11.42578125" style="2353"/>
    <col min="12132" max="12132" width="12.42578125" style="2353" bestFit="1" customWidth="1"/>
    <col min="12133" max="12133" width="21.7109375" style="2353" bestFit="1" customWidth="1"/>
    <col min="12134" max="12134" width="5.140625" style="2353" customWidth="1"/>
    <col min="12135" max="12135" width="47.28515625" style="2353" customWidth="1"/>
    <col min="12136" max="12136" width="15.7109375" style="2353" customWidth="1"/>
    <col min="12137" max="12137" width="15.28515625" style="2353" customWidth="1"/>
    <col min="12138" max="12138" width="12.42578125" style="2353" bestFit="1" customWidth="1"/>
    <col min="12139" max="12139" width="18.85546875" style="2353" bestFit="1" customWidth="1"/>
    <col min="12140" max="12140" width="5" style="2353" customWidth="1"/>
    <col min="12141" max="12141" width="50.28515625" style="2353" bestFit="1" customWidth="1"/>
    <col min="12142" max="12142" width="14.28515625" style="2353" bestFit="1" customWidth="1"/>
    <col min="12143" max="12143" width="11.42578125" style="2353"/>
    <col min="12144" max="12144" width="13.28515625" style="2353" bestFit="1" customWidth="1"/>
    <col min="12145" max="12145" width="18.85546875" style="2353" bestFit="1" customWidth="1"/>
    <col min="12146" max="12146" width="5.7109375" style="2353" customWidth="1"/>
    <col min="12147" max="12147" width="48.28515625" style="2353" bestFit="1" customWidth="1"/>
    <col min="12148" max="12148" width="14.28515625" style="2353" bestFit="1" customWidth="1"/>
    <col min="12149" max="12149" width="13.85546875" style="2353" customWidth="1"/>
    <col min="12150" max="12150" width="13.28515625" style="2353" bestFit="1" customWidth="1"/>
    <col min="12151" max="12151" width="18.85546875" style="2353" bestFit="1" customWidth="1"/>
    <col min="12152" max="12152" width="5.28515625" style="2353" customWidth="1"/>
    <col min="12153" max="12153" width="50.5703125" style="2353" customWidth="1"/>
    <col min="12154" max="12154" width="14.28515625" style="2353" bestFit="1" customWidth="1"/>
    <col min="12155" max="12155" width="17.7109375" style="2353" customWidth="1"/>
    <col min="12156" max="12156" width="13.28515625" style="2353" bestFit="1" customWidth="1"/>
    <col min="12157" max="12157" width="18.85546875" style="2353" bestFit="1" customWidth="1"/>
    <col min="12158" max="12158" width="3.85546875" style="2353" customWidth="1"/>
    <col min="12159" max="12159" width="48.28515625" style="2353" bestFit="1" customWidth="1"/>
    <col min="12160" max="12160" width="14.28515625" style="2353" bestFit="1" customWidth="1"/>
    <col min="12161" max="12161" width="11.42578125" style="2353"/>
    <col min="12162" max="12162" width="13.28515625" style="2353" bestFit="1" customWidth="1"/>
    <col min="12163" max="12163" width="18.85546875" style="2353" bestFit="1" customWidth="1"/>
    <col min="12164" max="12164" width="3.5703125" style="2353" customWidth="1"/>
    <col min="12165" max="12165" width="48.28515625" style="2353" bestFit="1" customWidth="1"/>
    <col min="12166" max="12166" width="14.42578125" style="2353" bestFit="1" customWidth="1"/>
    <col min="12167" max="12167" width="11.5703125" style="2353" bestFit="1" customWidth="1"/>
    <col min="12168" max="12168" width="13.42578125" style="2353" bestFit="1" customWidth="1"/>
    <col min="12169" max="12169" width="21.85546875" style="2353" bestFit="1" customWidth="1"/>
    <col min="12170" max="12170" width="11.42578125" style="2353"/>
    <col min="12171" max="12171" width="46.5703125" style="2353" customWidth="1"/>
    <col min="12172" max="12174" width="11.5703125" style="2353" bestFit="1" customWidth="1"/>
    <col min="12175" max="12175" width="18.85546875" style="2353" bestFit="1" customWidth="1"/>
    <col min="12176" max="12341" width="11.42578125" style="2353"/>
    <col min="12342" max="12342" width="4.140625" style="2353" customWidth="1"/>
    <col min="12343" max="12343" width="51.7109375" style="2353" customWidth="1"/>
    <col min="12344" max="12344" width="18.7109375" style="2353" customWidth="1"/>
    <col min="12345" max="12345" width="11.85546875" style="2353" bestFit="1" customWidth="1"/>
    <col min="12346" max="12346" width="13" style="2353" bestFit="1" customWidth="1"/>
    <col min="12347" max="12347" width="23.5703125" style="2353" bestFit="1" customWidth="1"/>
    <col min="12348" max="12348" width="7.5703125" style="2353" customWidth="1"/>
    <col min="12349" max="12349" width="49.7109375" style="2353" bestFit="1" customWidth="1"/>
    <col min="12350" max="12350" width="14.28515625" style="2353" bestFit="1" customWidth="1"/>
    <col min="12351" max="12351" width="11.85546875" style="2353" bestFit="1" customWidth="1"/>
    <col min="12352" max="12352" width="13" style="2353" bestFit="1" customWidth="1"/>
    <col min="12353" max="12353" width="23.5703125" style="2353" bestFit="1" customWidth="1"/>
    <col min="12354" max="12354" width="3.85546875" style="2353" customWidth="1"/>
    <col min="12355" max="12355" width="47.140625" style="2353" customWidth="1"/>
    <col min="12356" max="12356" width="13.85546875" style="2353" bestFit="1" customWidth="1"/>
    <col min="12357" max="12357" width="11.5703125" style="2353" customWidth="1"/>
    <col min="12358" max="12358" width="12.42578125" style="2353" bestFit="1" customWidth="1"/>
    <col min="12359" max="12359" width="21.7109375" style="2353" bestFit="1" customWidth="1"/>
    <col min="12360" max="12360" width="4.7109375" style="2353" customWidth="1"/>
    <col min="12361" max="12361" width="48.28515625" style="2353" bestFit="1" customWidth="1"/>
    <col min="12362" max="12362" width="13.85546875" style="2353" bestFit="1" customWidth="1"/>
    <col min="12363" max="12363" width="12.7109375" style="2353" customWidth="1"/>
    <col min="12364" max="12364" width="17.7109375" style="2353" bestFit="1" customWidth="1"/>
    <col min="12365" max="12365" width="21.7109375" style="2353" bestFit="1" customWidth="1"/>
    <col min="12366" max="12366" width="5" style="2353" customWidth="1"/>
    <col min="12367" max="12367" width="52.85546875" style="2353" customWidth="1"/>
    <col min="12368" max="12368" width="14.7109375" style="2353" customWidth="1"/>
    <col min="12369" max="12369" width="14" style="2353" customWidth="1"/>
    <col min="12370" max="12370" width="16.42578125" style="2353" customWidth="1"/>
    <col min="12371" max="12371" width="21.7109375" style="2353" bestFit="1" customWidth="1"/>
    <col min="12372" max="12372" width="4.7109375" style="2353" customWidth="1"/>
    <col min="12373" max="12373" width="48.28515625" style="2353" bestFit="1" customWidth="1"/>
    <col min="12374" max="12374" width="13.85546875" style="2353" customWidth="1"/>
    <col min="12375" max="12375" width="13.7109375" style="2353" customWidth="1"/>
    <col min="12376" max="12376" width="16.140625" style="2353" customWidth="1"/>
    <col min="12377" max="12377" width="22.140625" style="2353" bestFit="1" customWidth="1"/>
    <col min="12378" max="12378" width="3.140625" style="2353" customWidth="1"/>
    <col min="12379" max="12379" width="48.28515625" style="2353" bestFit="1" customWidth="1"/>
    <col min="12380" max="12380" width="15.140625" style="2353" customWidth="1"/>
    <col min="12381" max="12381" width="13.42578125" style="2353" customWidth="1"/>
    <col min="12382" max="12382" width="15.28515625" style="2353" customWidth="1"/>
    <col min="12383" max="12383" width="21" style="2353" customWidth="1"/>
    <col min="12384" max="12384" width="5.28515625" style="2353" customWidth="1"/>
    <col min="12385" max="12385" width="48.28515625" style="2353" bestFit="1" customWidth="1"/>
    <col min="12386" max="12386" width="14.85546875" style="2353" customWidth="1"/>
    <col min="12387" max="12387" width="11.42578125" style="2353"/>
    <col min="12388" max="12388" width="12.42578125" style="2353" bestFit="1" customWidth="1"/>
    <col min="12389" max="12389" width="21.7109375" style="2353" bestFit="1" customWidth="1"/>
    <col min="12390" max="12390" width="5.140625" style="2353" customWidth="1"/>
    <col min="12391" max="12391" width="47.28515625" style="2353" customWidth="1"/>
    <col min="12392" max="12392" width="15.7109375" style="2353" customWidth="1"/>
    <col min="12393" max="12393" width="15.28515625" style="2353" customWidth="1"/>
    <col min="12394" max="12394" width="12.42578125" style="2353" bestFit="1" customWidth="1"/>
    <col min="12395" max="12395" width="18.85546875" style="2353" bestFit="1" customWidth="1"/>
    <col min="12396" max="12396" width="5" style="2353" customWidth="1"/>
    <col min="12397" max="12397" width="50.28515625" style="2353" bestFit="1" customWidth="1"/>
    <col min="12398" max="12398" width="14.28515625" style="2353" bestFit="1" customWidth="1"/>
    <col min="12399" max="12399" width="11.42578125" style="2353"/>
    <col min="12400" max="12400" width="13.28515625" style="2353" bestFit="1" customWidth="1"/>
    <col min="12401" max="12401" width="18.85546875" style="2353" bestFit="1" customWidth="1"/>
    <col min="12402" max="12402" width="5.7109375" style="2353" customWidth="1"/>
    <col min="12403" max="12403" width="48.28515625" style="2353" bestFit="1" customWidth="1"/>
    <col min="12404" max="12404" width="14.28515625" style="2353" bestFit="1" customWidth="1"/>
    <col min="12405" max="12405" width="13.85546875" style="2353" customWidth="1"/>
    <col min="12406" max="12406" width="13.28515625" style="2353" bestFit="1" customWidth="1"/>
    <col min="12407" max="12407" width="18.85546875" style="2353" bestFit="1" customWidth="1"/>
    <col min="12408" max="12408" width="5.28515625" style="2353" customWidth="1"/>
    <col min="12409" max="12409" width="50.5703125" style="2353" customWidth="1"/>
    <col min="12410" max="12410" width="14.28515625" style="2353" bestFit="1" customWidth="1"/>
    <col min="12411" max="12411" width="17.7109375" style="2353" customWidth="1"/>
    <col min="12412" max="12412" width="13.28515625" style="2353" bestFit="1" customWidth="1"/>
    <col min="12413" max="12413" width="18.85546875" style="2353" bestFit="1" customWidth="1"/>
    <col min="12414" max="12414" width="3.85546875" style="2353" customWidth="1"/>
    <col min="12415" max="12415" width="48.28515625" style="2353" bestFit="1" customWidth="1"/>
    <col min="12416" max="12416" width="14.28515625" style="2353" bestFit="1" customWidth="1"/>
    <col min="12417" max="12417" width="11.42578125" style="2353"/>
    <col min="12418" max="12418" width="13.28515625" style="2353" bestFit="1" customWidth="1"/>
    <col min="12419" max="12419" width="18.85546875" style="2353" bestFit="1" customWidth="1"/>
    <col min="12420" max="12420" width="3.5703125" style="2353" customWidth="1"/>
    <col min="12421" max="12421" width="48.28515625" style="2353" bestFit="1" customWidth="1"/>
    <col min="12422" max="12422" width="14.42578125" style="2353" bestFit="1" customWidth="1"/>
    <col min="12423" max="12423" width="11.5703125" style="2353" bestFit="1" customWidth="1"/>
    <col min="12424" max="12424" width="13.42578125" style="2353" bestFit="1" customWidth="1"/>
    <col min="12425" max="12425" width="21.85546875" style="2353" bestFit="1" customWidth="1"/>
    <col min="12426" max="12426" width="11.42578125" style="2353"/>
    <col min="12427" max="12427" width="46.5703125" style="2353" customWidth="1"/>
    <col min="12428" max="12430" width="11.5703125" style="2353" bestFit="1" customWidth="1"/>
    <col min="12431" max="12431" width="18.85546875" style="2353" bestFit="1" customWidth="1"/>
    <col min="12432" max="12597" width="11.42578125" style="2353"/>
    <col min="12598" max="12598" width="4.140625" style="2353" customWidth="1"/>
    <col min="12599" max="12599" width="51.7109375" style="2353" customWidth="1"/>
    <col min="12600" max="12600" width="18.7109375" style="2353" customWidth="1"/>
    <col min="12601" max="12601" width="11.85546875" style="2353" bestFit="1" customWidth="1"/>
    <col min="12602" max="12602" width="13" style="2353" bestFit="1" customWidth="1"/>
    <col min="12603" max="12603" width="23.5703125" style="2353" bestFit="1" customWidth="1"/>
    <col min="12604" max="12604" width="7.5703125" style="2353" customWidth="1"/>
    <col min="12605" max="12605" width="49.7109375" style="2353" bestFit="1" customWidth="1"/>
    <col min="12606" max="12606" width="14.28515625" style="2353" bestFit="1" customWidth="1"/>
    <col min="12607" max="12607" width="11.85546875" style="2353" bestFit="1" customWidth="1"/>
    <col min="12608" max="12608" width="13" style="2353" bestFit="1" customWidth="1"/>
    <col min="12609" max="12609" width="23.5703125" style="2353" bestFit="1" customWidth="1"/>
    <col min="12610" max="12610" width="3.85546875" style="2353" customWidth="1"/>
    <col min="12611" max="12611" width="47.140625" style="2353" customWidth="1"/>
    <col min="12612" max="12612" width="13.85546875" style="2353" bestFit="1" customWidth="1"/>
    <col min="12613" max="12613" width="11.5703125" style="2353" customWidth="1"/>
    <col min="12614" max="12614" width="12.42578125" style="2353" bestFit="1" customWidth="1"/>
    <col min="12615" max="12615" width="21.7109375" style="2353" bestFit="1" customWidth="1"/>
    <col min="12616" max="12616" width="4.7109375" style="2353" customWidth="1"/>
    <col min="12617" max="12617" width="48.28515625" style="2353" bestFit="1" customWidth="1"/>
    <col min="12618" max="12618" width="13.85546875" style="2353" bestFit="1" customWidth="1"/>
    <col min="12619" max="12619" width="12.7109375" style="2353" customWidth="1"/>
    <col min="12620" max="12620" width="17.7109375" style="2353" bestFit="1" customWidth="1"/>
    <col min="12621" max="12621" width="21.7109375" style="2353" bestFit="1" customWidth="1"/>
    <col min="12622" max="12622" width="5" style="2353" customWidth="1"/>
    <col min="12623" max="12623" width="52.85546875" style="2353" customWidth="1"/>
    <col min="12624" max="12624" width="14.7109375" style="2353" customWidth="1"/>
    <col min="12625" max="12625" width="14" style="2353" customWidth="1"/>
    <col min="12626" max="12626" width="16.42578125" style="2353" customWidth="1"/>
    <col min="12627" max="12627" width="21.7109375" style="2353" bestFit="1" customWidth="1"/>
    <col min="12628" max="12628" width="4.7109375" style="2353" customWidth="1"/>
    <col min="12629" max="12629" width="48.28515625" style="2353" bestFit="1" customWidth="1"/>
    <col min="12630" max="12630" width="13.85546875" style="2353" customWidth="1"/>
    <col min="12631" max="12631" width="13.7109375" style="2353" customWidth="1"/>
    <col min="12632" max="12632" width="16.140625" style="2353" customWidth="1"/>
    <col min="12633" max="12633" width="22.140625" style="2353" bestFit="1" customWidth="1"/>
    <col min="12634" max="12634" width="3.140625" style="2353" customWidth="1"/>
    <col min="12635" max="12635" width="48.28515625" style="2353" bestFit="1" customWidth="1"/>
    <col min="12636" max="12636" width="15.140625" style="2353" customWidth="1"/>
    <col min="12637" max="12637" width="13.42578125" style="2353" customWidth="1"/>
    <col min="12638" max="12638" width="15.28515625" style="2353" customWidth="1"/>
    <col min="12639" max="12639" width="21" style="2353" customWidth="1"/>
    <col min="12640" max="12640" width="5.28515625" style="2353" customWidth="1"/>
    <col min="12641" max="12641" width="48.28515625" style="2353" bestFit="1" customWidth="1"/>
    <col min="12642" max="12642" width="14.85546875" style="2353" customWidth="1"/>
    <col min="12643" max="12643" width="11.42578125" style="2353"/>
    <col min="12644" max="12644" width="12.42578125" style="2353" bestFit="1" customWidth="1"/>
    <col min="12645" max="12645" width="21.7109375" style="2353" bestFit="1" customWidth="1"/>
    <col min="12646" max="12646" width="5.140625" style="2353" customWidth="1"/>
    <col min="12647" max="12647" width="47.28515625" style="2353" customWidth="1"/>
    <col min="12648" max="12648" width="15.7109375" style="2353" customWidth="1"/>
    <col min="12649" max="12649" width="15.28515625" style="2353" customWidth="1"/>
    <col min="12650" max="12650" width="12.42578125" style="2353" bestFit="1" customWidth="1"/>
    <col min="12651" max="12651" width="18.85546875" style="2353" bestFit="1" customWidth="1"/>
    <col min="12652" max="12652" width="5" style="2353" customWidth="1"/>
    <col min="12653" max="12653" width="50.28515625" style="2353" bestFit="1" customWidth="1"/>
    <col min="12654" max="12654" width="14.28515625" style="2353" bestFit="1" customWidth="1"/>
    <col min="12655" max="12655" width="11.42578125" style="2353"/>
    <col min="12656" max="12656" width="13.28515625" style="2353" bestFit="1" customWidth="1"/>
    <col min="12657" max="12657" width="18.85546875" style="2353" bestFit="1" customWidth="1"/>
    <col min="12658" max="12658" width="5.7109375" style="2353" customWidth="1"/>
    <col min="12659" max="12659" width="48.28515625" style="2353" bestFit="1" customWidth="1"/>
    <col min="12660" max="12660" width="14.28515625" style="2353" bestFit="1" customWidth="1"/>
    <col min="12661" max="12661" width="13.85546875" style="2353" customWidth="1"/>
    <col min="12662" max="12662" width="13.28515625" style="2353" bestFit="1" customWidth="1"/>
    <col min="12663" max="12663" width="18.85546875" style="2353" bestFit="1" customWidth="1"/>
    <col min="12664" max="12664" width="5.28515625" style="2353" customWidth="1"/>
    <col min="12665" max="12665" width="50.5703125" style="2353" customWidth="1"/>
    <col min="12666" max="12666" width="14.28515625" style="2353" bestFit="1" customWidth="1"/>
    <col min="12667" max="12667" width="17.7109375" style="2353" customWidth="1"/>
    <col min="12668" max="12668" width="13.28515625" style="2353" bestFit="1" customWidth="1"/>
    <col min="12669" max="12669" width="18.85546875" style="2353" bestFit="1" customWidth="1"/>
    <col min="12670" max="12670" width="3.85546875" style="2353" customWidth="1"/>
    <col min="12671" max="12671" width="48.28515625" style="2353" bestFit="1" customWidth="1"/>
    <col min="12672" max="12672" width="14.28515625" style="2353" bestFit="1" customWidth="1"/>
    <col min="12673" max="12673" width="11.42578125" style="2353"/>
    <col min="12674" max="12674" width="13.28515625" style="2353" bestFit="1" customWidth="1"/>
    <col min="12675" max="12675" width="18.85546875" style="2353" bestFit="1" customWidth="1"/>
    <col min="12676" max="12676" width="3.5703125" style="2353" customWidth="1"/>
    <col min="12677" max="12677" width="48.28515625" style="2353" bestFit="1" customWidth="1"/>
    <col min="12678" max="12678" width="14.42578125" style="2353" bestFit="1" customWidth="1"/>
    <col min="12679" max="12679" width="11.5703125" style="2353" bestFit="1" customWidth="1"/>
    <col min="12680" max="12680" width="13.42578125" style="2353" bestFit="1" customWidth="1"/>
    <col min="12681" max="12681" width="21.85546875" style="2353" bestFit="1" customWidth="1"/>
    <col min="12682" max="12682" width="11.42578125" style="2353"/>
    <col min="12683" max="12683" width="46.5703125" style="2353" customWidth="1"/>
    <col min="12684" max="12686" width="11.5703125" style="2353" bestFit="1" customWidth="1"/>
    <col min="12687" max="12687" width="18.85546875" style="2353" bestFit="1" customWidth="1"/>
    <col min="12688" max="12853" width="11.42578125" style="2353"/>
    <col min="12854" max="12854" width="4.140625" style="2353" customWidth="1"/>
    <col min="12855" max="12855" width="51.7109375" style="2353" customWidth="1"/>
    <col min="12856" max="12856" width="18.7109375" style="2353" customWidth="1"/>
    <col min="12857" max="12857" width="11.85546875" style="2353" bestFit="1" customWidth="1"/>
    <col min="12858" max="12858" width="13" style="2353" bestFit="1" customWidth="1"/>
    <col min="12859" max="12859" width="23.5703125" style="2353" bestFit="1" customWidth="1"/>
    <col min="12860" max="12860" width="7.5703125" style="2353" customWidth="1"/>
    <col min="12861" max="12861" width="49.7109375" style="2353" bestFit="1" customWidth="1"/>
    <col min="12862" max="12862" width="14.28515625" style="2353" bestFit="1" customWidth="1"/>
    <col min="12863" max="12863" width="11.85546875" style="2353" bestFit="1" customWidth="1"/>
    <col min="12864" max="12864" width="13" style="2353" bestFit="1" customWidth="1"/>
    <col min="12865" max="12865" width="23.5703125" style="2353" bestFit="1" customWidth="1"/>
    <col min="12866" max="12866" width="3.85546875" style="2353" customWidth="1"/>
    <col min="12867" max="12867" width="47.140625" style="2353" customWidth="1"/>
    <col min="12868" max="12868" width="13.85546875" style="2353" bestFit="1" customWidth="1"/>
    <col min="12869" max="12869" width="11.5703125" style="2353" customWidth="1"/>
    <col min="12870" max="12870" width="12.42578125" style="2353" bestFit="1" customWidth="1"/>
    <col min="12871" max="12871" width="21.7109375" style="2353" bestFit="1" customWidth="1"/>
    <col min="12872" max="12872" width="4.7109375" style="2353" customWidth="1"/>
    <col min="12873" max="12873" width="48.28515625" style="2353" bestFit="1" customWidth="1"/>
    <col min="12874" max="12874" width="13.85546875" style="2353" bestFit="1" customWidth="1"/>
    <col min="12875" max="12875" width="12.7109375" style="2353" customWidth="1"/>
    <col min="12876" max="12876" width="17.7109375" style="2353" bestFit="1" customWidth="1"/>
    <col min="12877" max="12877" width="21.7109375" style="2353" bestFit="1" customWidth="1"/>
    <col min="12878" max="12878" width="5" style="2353" customWidth="1"/>
    <col min="12879" max="12879" width="52.85546875" style="2353" customWidth="1"/>
    <col min="12880" max="12880" width="14.7109375" style="2353" customWidth="1"/>
    <col min="12881" max="12881" width="14" style="2353" customWidth="1"/>
    <col min="12882" max="12882" width="16.42578125" style="2353" customWidth="1"/>
    <col min="12883" max="12883" width="21.7109375" style="2353" bestFit="1" customWidth="1"/>
    <col min="12884" max="12884" width="4.7109375" style="2353" customWidth="1"/>
    <col min="12885" max="12885" width="48.28515625" style="2353" bestFit="1" customWidth="1"/>
    <col min="12886" max="12886" width="13.85546875" style="2353" customWidth="1"/>
    <col min="12887" max="12887" width="13.7109375" style="2353" customWidth="1"/>
    <col min="12888" max="12888" width="16.140625" style="2353" customWidth="1"/>
    <col min="12889" max="12889" width="22.140625" style="2353" bestFit="1" customWidth="1"/>
    <col min="12890" max="12890" width="3.140625" style="2353" customWidth="1"/>
    <col min="12891" max="12891" width="48.28515625" style="2353" bestFit="1" customWidth="1"/>
    <col min="12892" max="12892" width="15.140625" style="2353" customWidth="1"/>
    <col min="12893" max="12893" width="13.42578125" style="2353" customWidth="1"/>
    <col min="12894" max="12894" width="15.28515625" style="2353" customWidth="1"/>
    <col min="12895" max="12895" width="21" style="2353" customWidth="1"/>
    <col min="12896" max="12896" width="5.28515625" style="2353" customWidth="1"/>
    <col min="12897" max="12897" width="48.28515625" style="2353" bestFit="1" customWidth="1"/>
    <col min="12898" max="12898" width="14.85546875" style="2353" customWidth="1"/>
    <col min="12899" max="12899" width="11.42578125" style="2353"/>
    <col min="12900" max="12900" width="12.42578125" style="2353" bestFit="1" customWidth="1"/>
    <col min="12901" max="12901" width="21.7109375" style="2353" bestFit="1" customWidth="1"/>
    <col min="12902" max="12902" width="5.140625" style="2353" customWidth="1"/>
    <col min="12903" max="12903" width="47.28515625" style="2353" customWidth="1"/>
    <col min="12904" max="12904" width="15.7109375" style="2353" customWidth="1"/>
    <col min="12905" max="12905" width="15.28515625" style="2353" customWidth="1"/>
    <col min="12906" max="12906" width="12.42578125" style="2353" bestFit="1" customWidth="1"/>
    <col min="12907" max="12907" width="18.85546875" style="2353" bestFit="1" customWidth="1"/>
    <col min="12908" max="12908" width="5" style="2353" customWidth="1"/>
    <col min="12909" max="12909" width="50.28515625" style="2353" bestFit="1" customWidth="1"/>
    <col min="12910" max="12910" width="14.28515625" style="2353" bestFit="1" customWidth="1"/>
    <col min="12911" max="12911" width="11.42578125" style="2353"/>
    <col min="12912" max="12912" width="13.28515625" style="2353" bestFit="1" customWidth="1"/>
    <col min="12913" max="12913" width="18.85546875" style="2353" bestFit="1" customWidth="1"/>
    <col min="12914" max="12914" width="5.7109375" style="2353" customWidth="1"/>
    <col min="12915" max="12915" width="48.28515625" style="2353" bestFit="1" customWidth="1"/>
    <col min="12916" max="12916" width="14.28515625" style="2353" bestFit="1" customWidth="1"/>
    <col min="12917" max="12917" width="13.85546875" style="2353" customWidth="1"/>
    <col min="12918" max="12918" width="13.28515625" style="2353" bestFit="1" customWidth="1"/>
    <col min="12919" max="12919" width="18.85546875" style="2353" bestFit="1" customWidth="1"/>
    <col min="12920" max="12920" width="5.28515625" style="2353" customWidth="1"/>
    <col min="12921" max="12921" width="50.5703125" style="2353" customWidth="1"/>
    <col min="12922" max="12922" width="14.28515625" style="2353" bestFit="1" customWidth="1"/>
    <col min="12923" max="12923" width="17.7109375" style="2353" customWidth="1"/>
    <col min="12924" max="12924" width="13.28515625" style="2353" bestFit="1" customWidth="1"/>
    <col min="12925" max="12925" width="18.85546875" style="2353" bestFit="1" customWidth="1"/>
    <col min="12926" max="12926" width="3.85546875" style="2353" customWidth="1"/>
    <col min="12927" max="12927" width="48.28515625" style="2353" bestFit="1" customWidth="1"/>
    <col min="12928" max="12928" width="14.28515625" style="2353" bestFit="1" customWidth="1"/>
    <col min="12929" max="12929" width="11.42578125" style="2353"/>
    <col min="12930" max="12930" width="13.28515625" style="2353" bestFit="1" customWidth="1"/>
    <col min="12931" max="12931" width="18.85546875" style="2353" bestFit="1" customWidth="1"/>
    <col min="12932" max="12932" width="3.5703125" style="2353" customWidth="1"/>
    <col min="12933" max="12933" width="48.28515625" style="2353" bestFit="1" customWidth="1"/>
    <col min="12934" max="12934" width="14.42578125" style="2353" bestFit="1" customWidth="1"/>
    <col min="12935" max="12935" width="11.5703125" style="2353" bestFit="1" customWidth="1"/>
    <col min="12936" max="12936" width="13.42578125" style="2353" bestFit="1" customWidth="1"/>
    <col min="12937" max="12937" width="21.85546875" style="2353" bestFit="1" customWidth="1"/>
    <col min="12938" max="12938" width="11.42578125" style="2353"/>
    <col min="12939" max="12939" width="46.5703125" style="2353" customWidth="1"/>
    <col min="12940" max="12942" width="11.5703125" style="2353" bestFit="1" customWidth="1"/>
    <col min="12943" max="12943" width="18.85546875" style="2353" bestFit="1" customWidth="1"/>
    <col min="12944" max="13109" width="11.42578125" style="2353"/>
    <col min="13110" max="13110" width="4.140625" style="2353" customWidth="1"/>
    <col min="13111" max="13111" width="51.7109375" style="2353" customWidth="1"/>
    <col min="13112" max="13112" width="18.7109375" style="2353" customWidth="1"/>
    <col min="13113" max="13113" width="11.85546875" style="2353" bestFit="1" customWidth="1"/>
    <col min="13114" max="13114" width="13" style="2353" bestFit="1" customWidth="1"/>
    <col min="13115" max="13115" width="23.5703125" style="2353" bestFit="1" customWidth="1"/>
    <col min="13116" max="13116" width="7.5703125" style="2353" customWidth="1"/>
    <col min="13117" max="13117" width="49.7109375" style="2353" bestFit="1" customWidth="1"/>
    <col min="13118" max="13118" width="14.28515625" style="2353" bestFit="1" customWidth="1"/>
    <col min="13119" max="13119" width="11.85546875" style="2353" bestFit="1" customWidth="1"/>
    <col min="13120" max="13120" width="13" style="2353" bestFit="1" customWidth="1"/>
    <col min="13121" max="13121" width="23.5703125" style="2353" bestFit="1" customWidth="1"/>
    <col min="13122" max="13122" width="3.85546875" style="2353" customWidth="1"/>
    <col min="13123" max="13123" width="47.140625" style="2353" customWidth="1"/>
    <col min="13124" max="13124" width="13.85546875" style="2353" bestFit="1" customWidth="1"/>
    <col min="13125" max="13125" width="11.5703125" style="2353" customWidth="1"/>
    <col min="13126" max="13126" width="12.42578125" style="2353" bestFit="1" customWidth="1"/>
    <col min="13127" max="13127" width="21.7109375" style="2353" bestFit="1" customWidth="1"/>
    <col min="13128" max="13128" width="4.7109375" style="2353" customWidth="1"/>
    <col min="13129" max="13129" width="48.28515625" style="2353" bestFit="1" customWidth="1"/>
    <col min="13130" max="13130" width="13.85546875" style="2353" bestFit="1" customWidth="1"/>
    <col min="13131" max="13131" width="12.7109375" style="2353" customWidth="1"/>
    <col min="13132" max="13132" width="17.7109375" style="2353" bestFit="1" customWidth="1"/>
    <col min="13133" max="13133" width="21.7109375" style="2353" bestFit="1" customWidth="1"/>
    <col min="13134" max="13134" width="5" style="2353" customWidth="1"/>
    <col min="13135" max="13135" width="52.85546875" style="2353" customWidth="1"/>
    <col min="13136" max="13136" width="14.7109375" style="2353" customWidth="1"/>
    <col min="13137" max="13137" width="14" style="2353" customWidth="1"/>
    <col min="13138" max="13138" width="16.42578125" style="2353" customWidth="1"/>
    <col min="13139" max="13139" width="21.7109375" style="2353" bestFit="1" customWidth="1"/>
    <col min="13140" max="13140" width="4.7109375" style="2353" customWidth="1"/>
    <col min="13141" max="13141" width="48.28515625" style="2353" bestFit="1" customWidth="1"/>
    <col min="13142" max="13142" width="13.85546875" style="2353" customWidth="1"/>
    <col min="13143" max="13143" width="13.7109375" style="2353" customWidth="1"/>
    <col min="13144" max="13144" width="16.140625" style="2353" customWidth="1"/>
    <col min="13145" max="13145" width="22.140625" style="2353" bestFit="1" customWidth="1"/>
    <col min="13146" max="13146" width="3.140625" style="2353" customWidth="1"/>
    <col min="13147" max="13147" width="48.28515625" style="2353" bestFit="1" customWidth="1"/>
    <col min="13148" max="13148" width="15.140625" style="2353" customWidth="1"/>
    <col min="13149" max="13149" width="13.42578125" style="2353" customWidth="1"/>
    <col min="13150" max="13150" width="15.28515625" style="2353" customWidth="1"/>
    <col min="13151" max="13151" width="21" style="2353" customWidth="1"/>
    <col min="13152" max="13152" width="5.28515625" style="2353" customWidth="1"/>
    <col min="13153" max="13153" width="48.28515625" style="2353" bestFit="1" customWidth="1"/>
    <col min="13154" max="13154" width="14.85546875" style="2353" customWidth="1"/>
    <col min="13155" max="13155" width="11.42578125" style="2353"/>
    <col min="13156" max="13156" width="12.42578125" style="2353" bestFit="1" customWidth="1"/>
    <col min="13157" max="13157" width="21.7109375" style="2353" bestFit="1" customWidth="1"/>
    <col min="13158" max="13158" width="5.140625" style="2353" customWidth="1"/>
    <col min="13159" max="13159" width="47.28515625" style="2353" customWidth="1"/>
    <col min="13160" max="13160" width="15.7109375" style="2353" customWidth="1"/>
    <col min="13161" max="13161" width="15.28515625" style="2353" customWidth="1"/>
    <col min="13162" max="13162" width="12.42578125" style="2353" bestFit="1" customWidth="1"/>
    <col min="13163" max="13163" width="18.85546875" style="2353" bestFit="1" customWidth="1"/>
    <col min="13164" max="13164" width="5" style="2353" customWidth="1"/>
    <col min="13165" max="13165" width="50.28515625" style="2353" bestFit="1" customWidth="1"/>
    <col min="13166" max="13166" width="14.28515625" style="2353" bestFit="1" customWidth="1"/>
    <col min="13167" max="13167" width="11.42578125" style="2353"/>
    <col min="13168" max="13168" width="13.28515625" style="2353" bestFit="1" customWidth="1"/>
    <col min="13169" max="13169" width="18.85546875" style="2353" bestFit="1" customWidth="1"/>
    <col min="13170" max="13170" width="5.7109375" style="2353" customWidth="1"/>
    <col min="13171" max="13171" width="48.28515625" style="2353" bestFit="1" customWidth="1"/>
    <col min="13172" max="13172" width="14.28515625" style="2353" bestFit="1" customWidth="1"/>
    <col min="13173" max="13173" width="13.85546875" style="2353" customWidth="1"/>
    <col min="13174" max="13174" width="13.28515625" style="2353" bestFit="1" customWidth="1"/>
    <col min="13175" max="13175" width="18.85546875" style="2353" bestFit="1" customWidth="1"/>
    <col min="13176" max="13176" width="5.28515625" style="2353" customWidth="1"/>
    <col min="13177" max="13177" width="50.5703125" style="2353" customWidth="1"/>
    <col min="13178" max="13178" width="14.28515625" style="2353" bestFit="1" customWidth="1"/>
    <col min="13179" max="13179" width="17.7109375" style="2353" customWidth="1"/>
    <col min="13180" max="13180" width="13.28515625" style="2353" bestFit="1" customWidth="1"/>
    <col min="13181" max="13181" width="18.85546875" style="2353" bestFit="1" customWidth="1"/>
    <col min="13182" max="13182" width="3.85546875" style="2353" customWidth="1"/>
    <col min="13183" max="13183" width="48.28515625" style="2353" bestFit="1" customWidth="1"/>
    <col min="13184" max="13184" width="14.28515625" style="2353" bestFit="1" customWidth="1"/>
    <col min="13185" max="13185" width="11.42578125" style="2353"/>
    <col min="13186" max="13186" width="13.28515625" style="2353" bestFit="1" customWidth="1"/>
    <col min="13187" max="13187" width="18.85546875" style="2353" bestFit="1" customWidth="1"/>
    <col min="13188" max="13188" width="3.5703125" style="2353" customWidth="1"/>
    <col min="13189" max="13189" width="48.28515625" style="2353" bestFit="1" customWidth="1"/>
    <col min="13190" max="13190" width="14.42578125" style="2353" bestFit="1" customWidth="1"/>
    <col min="13191" max="13191" width="11.5703125" style="2353" bestFit="1" customWidth="1"/>
    <col min="13192" max="13192" width="13.42578125" style="2353" bestFit="1" customWidth="1"/>
    <col min="13193" max="13193" width="21.85546875" style="2353" bestFit="1" customWidth="1"/>
    <col min="13194" max="13194" width="11.42578125" style="2353"/>
    <col min="13195" max="13195" width="46.5703125" style="2353" customWidth="1"/>
    <col min="13196" max="13198" width="11.5703125" style="2353" bestFit="1" customWidth="1"/>
    <col min="13199" max="13199" width="18.85546875" style="2353" bestFit="1" customWidth="1"/>
    <col min="13200" max="13365" width="11.42578125" style="2353"/>
    <col min="13366" max="13366" width="4.140625" style="2353" customWidth="1"/>
    <col min="13367" max="13367" width="51.7109375" style="2353" customWidth="1"/>
    <col min="13368" max="13368" width="18.7109375" style="2353" customWidth="1"/>
    <col min="13369" max="13369" width="11.85546875" style="2353" bestFit="1" customWidth="1"/>
    <col min="13370" max="13370" width="13" style="2353" bestFit="1" customWidth="1"/>
    <col min="13371" max="13371" width="23.5703125" style="2353" bestFit="1" customWidth="1"/>
    <col min="13372" max="13372" width="7.5703125" style="2353" customWidth="1"/>
    <col min="13373" max="13373" width="49.7109375" style="2353" bestFit="1" customWidth="1"/>
    <col min="13374" max="13374" width="14.28515625" style="2353" bestFit="1" customWidth="1"/>
    <col min="13375" max="13375" width="11.85546875" style="2353" bestFit="1" customWidth="1"/>
    <col min="13376" max="13376" width="13" style="2353" bestFit="1" customWidth="1"/>
    <col min="13377" max="13377" width="23.5703125" style="2353" bestFit="1" customWidth="1"/>
    <col min="13378" max="13378" width="3.85546875" style="2353" customWidth="1"/>
    <col min="13379" max="13379" width="47.140625" style="2353" customWidth="1"/>
    <col min="13380" max="13380" width="13.85546875" style="2353" bestFit="1" customWidth="1"/>
    <col min="13381" max="13381" width="11.5703125" style="2353" customWidth="1"/>
    <col min="13382" max="13382" width="12.42578125" style="2353" bestFit="1" customWidth="1"/>
    <col min="13383" max="13383" width="21.7109375" style="2353" bestFit="1" customWidth="1"/>
    <col min="13384" max="13384" width="4.7109375" style="2353" customWidth="1"/>
    <col min="13385" max="13385" width="48.28515625" style="2353" bestFit="1" customWidth="1"/>
    <col min="13386" max="13386" width="13.85546875" style="2353" bestFit="1" customWidth="1"/>
    <col min="13387" max="13387" width="12.7109375" style="2353" customWidth="1"/>
    <col min="13388" max="13388" width="17.7109375" style="2353" bestFit="1" customWidth="1"/>
    <col min="13389" max="13389" width="21.7109375" style="2353" bestFit="1" customWidth="1"/>
    <col min="13390" max="13390" width="5" style="2353" customWidth="1"/>
    <col min="13391" max="13391" width="52.85546875" style="2353" customWidth="1"/>
    <col min="13392" max="13392" width="14.7109375" style="2353" customWidth="1"/>
    <col min="13393" max="13393" width="14" style="2353" customWidth="1"/>
    <col min="13394" max="13394" width="16.42578125" style="2353" customWidth="1"/>
    <col min="13395" max="13395" width="21.7109375" style="2353" bestFit="1" customWidth="1"/>
    <col min="13396" max="13396" width="4.7109375" style="2353" customWidth="1"/>
    <col min="13397" max="13397" width="48.28515625" style="2353" bestFit="1" customWidth="1"/>
    <col min="13398" max="13398" width="13.85546875" style="2353" customWidth="1"/>
    <col min="13399" max="13399" width="13.7109375" style="2353" customWidth="1"/>
    <col min="13400" max="13400" width="16.140625" style="2353" customWidth="1"/>
    <col min="13401" max="13401" width="22.140625" style="2353" bestFit="1" customWidth="1"/>
    <col min="13402" max="13402" width="3.140625" style="2353" customWidth="1"/>
    <col min="13403" max="13403" width="48.28515625" style="2353" bestFit="1" customWidth="1"/>
    <col min="13404" max="13404" width="15.140625" style="2353" customWidth="1"/>
    <col min="13405" max="13405" width="13.42578125" style="2353" customWidth="1"/>
    <col min="13406" max="13406" width="15.28515625" style="2353" customWidth="1"/>
    <col min="13407" max="13407" width="21" style="2353" customWidth="1"/>
    <col min="13408" max="13408" width="5.28515625" style="2353" customWidth="1"/>
    <col min="13409" max="13409" width="48.28515625" style="2353" bestFit="1" customWidth="1"/>
    <col min="13410" max="13410" width="14.85546875" style="2353" customWidth="1"/>
    <col min="13411" max="13411" width="11.42578125" style="2353"/>
    <col min="13412" max="13412" width="12.42578125" style="2353" bestFit="1" customWidth="1"/>
    <col min="13413" max="13413" width="21.7109375" style="2353" bestFit="1" customWidth="1"/>
    <col min="13414" max="13414" width="5.140625" style="2353" customWidth="1"/>
    <col min="13415" max="13415" width="47.28515625" style="2353" customWidth="1"/>
    <col min="13416" max="13416" width="15.7109375" style="2353" customWidth="1"/>
    <col min="13417" max="13417" width="15.28515625" style="2353" customWidth="1"/>
    <col min="13418" max="13418" width="12.42578125" style="2353" bestFit="1" customWidth="1"/>
    <col min="13419" max="13419" width="18.85546875" style="2353" bestFit="1" customWidth="1"/>
    <col min="13420" max="13420" width="5" style="2353" customWidth="1"/>
    <col min="13421" max="13421" width="50.28515625" style="2353" bestFit="1" customWidth="1"/>
    <col min="13422" max="13422" width="14.28515625" style="2353" bestFit="1" customWidth="1"/>
    <col min="13423" max="13423" width="11.42578125" style="2353"/>
    <col min="13424" max="13424" width="13.28515625" style="2353" bestFit="1" customWidth="1"/>
    <col min="13425" max="13425" width="18.85546875" style="2353" bestFit="1" customWidth="1"/>
    <col min="13426" max="13426" width="5.7109375" style="2353" customWidth="1"/>
    <col min="13427" max="13427" width="48.28515625" style="2353" bestFit="1" customWidth="1"/>
    <col min="13428" max="13428" width="14.28515625" style="2353" bestFit="1" customWidth="1"/>
    <col min="13429" max="13429" width="13.85546875" style="2353" customWidth="1"/>
    <col min="13430" max="13430" width="13.28515625" style="2353" bestFit="1" customWidth="1"/>
    <col min="13431" max="13431" width="18.85546875" style="2353" bestFit="1" customWidth="1"/>
    <col min="13432" max="13432" width="5.28515625" style="2353" customWidth="1"/>
    <col min="13433" max="13433" width="50.5703125" style="2353" customWidth="1"/>
    <col min="13434" max="13434" width="14.28515625" style="2353" bestFit="1" customWidth="1"/>
    <col min="13435" max="13435" width="17.7109375" style="2353" customWidth="1"/>
    <col min="13436" max="13436" width="13.28515625" style="2353" bestFit="1" customWidth="1"/>
    <col min="13437" max="13437" width="18.85546875" style="2353" bestFit="1" customWidth="1"/>
    <col min="13438" max="13438" width="3.85546875" style="2353" customWidth="1"/>
    <col min="13439" max="13439" width="48.28515625" style="2353" bestFit="1" customWidth="1"/>
    <col min="13440" max="13440" width="14.28515625" style="2353" bestFit="1" customWidth="1"/>
    <col min="13441" max="13441" width="11.42578125" style="2353"/>
    <col min="13442" max="13442" width="13.28515625" style="2353" bestFit="1" customWidth="1"/>
    <col min="13443" max="13443" width="18.85546875" style="2353" bestFit="1" customWidth="1"/>
    <col min="13444" max="13444" width="3.5703125" style="2353" customWidth="1"/>
    <col min="13445" max="13445" width="48.28515625" style="2353" bestFit="1" customWidth="1"/>
    <col min="13446" max="13446" width="14.42578125" style="2353" bestFit="1" customWidth="1"/>
    <col min="13447" max="13447" width="11.5703125" style="2353" bestFit="1" customWidth="1"/>
    <col min="13448" max="13448" width="13.42578125" style="2353" bestFit="1" customWidth="1"/>
    <col min="13449" max="13449" width="21.85546875" style="2353" bestFit="1" customWidth="1"/>
    <col min="13450" max="13450" width="11.42578125" style="2353"/>
    <col min="13451" max="13451" width="46.5703125" style="2353" customWidth="1"/>
    <col min="13452" max="13454" width="11.5703125" style="2353" bestFit="1" customWidth="1"/>
    <col min="13455" max="13455" width="18.85546875" style="2353" bestFit="1" customWidth="1"/>
    <col min="13456" max="13621" width="11.42578125" style="2353"/>
    <col min="13622" max="13622" width="4.140625" style="2353" customWidth="1"/>
    <col min="13623" max="13623" width="51.7109375" style="2353" customWidth="1"/>
    <col min="13624" max="13624" width="18.7109375" style="2353" customWidth="1"/>
    <col min="13625" max="13625" width="11.85546875" style="2353" bestFit="1" customWidth="1"/>
    <col min="13626" max="13626" width="13" style="2353" bestFit="1" customWidth="1"/>
    <col min="13627" max="13627" width="23.5703125" style="2353" bestFit="1" customWidth="1"/>
    <col min="13628" max="13628" width="7.5703125" style="2353" customWidth="1"/>
    <col min="13629" max="13629" width="49.7109375" style="2353" bestFit="1" customWidth="1"/>
    <col min="13630" max="13630" width="14.28515625" style="2353" bestFit="1" customWidth="1"/>
    <col min="13631" max="13631" width="11.85546875" style="2353" bestFit="1" customWidth="1"/>
    <col min="13632" max="13632" width="13" style="2353" bestFit="1" customWidth="1"/>
    <col min="13633" max="13633" width="23.5703125" style="2353" bestFit="1" customWidth="1"/>
    <col min="13634" max="13634" width="3.85546875" style="2353" customWidth="1"/>
    <col min="13635" max="13635" width="47.140625" style="2353" customWidth="1"/>
    <col min="13636" max="13636" width="13.85546875" style="2353" bestFit="1" customWidth="1"/>
    <col min="13637" max="13637" width="11.5703125" style="2353" customWidth="1"/>
    <col min="13638" max="13638" width="12.42578125" style="2353" bestFit="1" customWidth="1"/>
    <col min="13639" max="13639" width="21.7109375" style="2353" bestFit="1" customWidth="1"/>
    <col min="13640" max="13640" width="4.7109375" style="2353" customWidth="1"/>
    <col min="13641" max="13641" width="48.28515625" style="2353" bestFit="1" customWidth="1"/>
    <col min="13642" max="13642" width="13.85546875" style="2353" bestFit="1" customWidth="1"/>
    <col min="13643" max="13643" width="12.7109375" style="2353" customWidth="1"/>
    <col min="13644" max="13644" width="17.7109375" style="2353" bestFit="1" customWidth="1"/>
    <col min="13645" max="13645" width="21.7109375" style="2353" bestFit="1" customWidth="1"/>
    <col min="13646" max="13646" width="5" style="2353" customWidth="1"/>
    <col min="13647" max="13647" width="52.85546875" style="2353" customWidth="1"/>
    <col min="13648" max="13648" width="14.7109375" style="2353" customWidth="1"/>
    <col min="13649" max="13649" width="14" style="2353" customWidth="1"/>
    <col min="13650" max="13650" width="16.42578125" style="2353" customWidth="1"/>
    <col min="13651" max="13651" width="21.7109375" style="2353" bestFit="1" customWidth="1"/>
    <col min="13652" max="13652" width="4.7109375" style="2353" customWidth="1"/>
    <col min="13653" max="13653" width="48.28515625" style="2353" bestFit="1" customWidth="1"/>
    <col min="13654" max="13654" width="13.85546875" style="2353" customWidth="1"/>
    <col min="13655" max="13655" width="13.7109375" style="2353" customWidth="1"/>
    <col min="13656" max="13656" width="16.140625" style="2353" customWidth="1"/>
    <col min="13657" max="13657" width="22.140625" style="2353" bestFit="1" customWidth="1"/>
    <col min="13658" max="13658" width="3.140625" style="2353" customWidth="1"/>
    <col min="13659" max="13659" width="48.28515625" style="2353" bestFit="1" customWidth="1"/>
    <col min="13660" max="13660" width="15.140625" style="2353" customWidth="1"/>
    <col min="13661" max="13661" width="13.42578125" style="2353" customWidth="1"/>
    <col min="13662" max="13662" width="15.28515625" style="2353" customWidth="1"/>
    <col min="13663" max="13663" width="21" style="2353" customWidth="1"/>
    <col min="13664" max="13664" width="5.28515625" style="2353" customWidth="1"/>
    <col min="13665" max="13665" width="48.28515625" style="2353" bestFit="1" customWidth="1"/>
    <col min="13666" max="13666" width="14.85546875" style="2353" customWidth="1"/>
    <col min="13667" max="13667" width="11.42578125" style="2353"/>
    <col min="13668" max="13668" width="12.42578125" style="2353" bestFit="1" customWidth="1"/>
    <col min="13669" max="13669" width="21.7109375" style="2353" bestFit="1" customWidth="1"/>
    <col min="13670" max="13670" width="5.140625" style="2353" customWidth="1"/>
    <col min="13671" max="13671" width="47.28515625" style="2353" customWidth="1"/>
    <col min="13672" max="13672" width="15.7109375" style="2353" customWidth="1"/>
    <col min="13673" max="13673" width="15.28515625" style="2353" customWidth="1"/>
    <col min="13674" max="13674" width="12.42578125" style="2353" bestFit="1" customWidth="1"/>
    <col min="13675" max="13675" width="18.85546875" style="2353" bestFit="1" customWidth="1"/>
    <col min="13676" max="13676" width="5" style="2353" customWidth="1"/>
    <col min="13677" max="13677" width="50.28515625" style="2353" bestFit="1" customWidth="1"/>
    <col min="13678" max="13678" width="14.28515625" style="2353" bestFit="1" customWidth="1"/>
    <col min="13679" max="13679" width="11.42578125" style="2353"/>
    <col min="13680" max="13680" width="13.28515625" style="2353" bestFit="1" customWidth="1"/>
    <col min="13681" max="13681" width="18.85546875" style="2353" bestFit="1" customWidth="1"/>
    <col min="13682" max="13682" width="5.7109375" style="2353" customWidth="1"/>
    <col min="13683" max="13683" width="48.28515625" style="2353" bestFit="1" customWidth="1"/>
    <col min="13684" max="13684" width="14.28515625" style="2353" bestFit="1" customWidth="1"/>
    <col min="13685" max="13685" width="13.85546875" style="2353" customWidth="1"/>
    <col min="13686" max="13686" width="13.28515625" style="2353" bestFit="1" customWidth="1"/>
    <col min="13687" max="13687" width="18.85546875" style="2353" bestFit="1" customWidth="1"/>
    <col min="13688" max="13688" width="5.28515625" style="2353" customWidth="1"/>
    <col min="13689" max="13689" width="50.5703125" style="2353" customWidth="1"/>
    <col min="13690" max="13690" width="14.28515625" style="2353" bestFit="1" customWidth="1"/>
    <col min="13691" max="13691" width="17.7109375" style="2353" customWidth="1"/>
    <col min="13692" max="13692" width="13.28515625" style="2353" bestFit="1" customWidth="1"/>
    <col min="13693" max="13693" width="18.85546875" style="2353" bestFit="1" customWidth="1"/>
    <col min="13694" max="13694" width="3.85546875" style="2353" customWidth="1"/>
    <col min="13695" max="13695" width="48.28515625" style="2353" bestFit="1" customWidth="1"/>
    <col min="13696" max="13696" width="14.28515625" style="2353" bestFit="1" customWidth="1"/>
    <col min="13697" max="13697" width="11.42578125" style="2353"/>
    <col min="13698" max="13698" width="13.28515625" style="2353" bestFit="1" customWidth="1"/>
    <col min="13699" max="13699" width="18.85546875" style="2353" bestFit="1" customWidth="1"/>
    <col min="13700" max="13700" width="3.5703125" style="2353" customWidth="1"/>
    <col min="13701" max="13701" width="48.28515625" style="2353" bestFit="1" customWidth="1"/>
    <col min="13702" max="13702" width="14.42578125" style="2353" bestFit="1" customWidth="1"/>
    <col min="13703" max="13703" width="11.5703125" style="2353" bestFit="1" customWidth="1"/>
    <col min="13704" max="13704" width="13.42578125" style="2353" bestFit="1" customWidth="1"/>
    <col min="13705" max="13705" width="21.85546875" style="2353" bestFit="1" customWidth="1"/>
    <col min="13706" max="13706" width="11.42578125" style="2353"/>
    <col min="13707" max="13707" width="46.5703125" style="2353" customWidth="1"/>
    <col min="13708" max="13710" width="11.5703125" style="2353" bestFit="1" customWidth="1"/>
    <col min="13711" max="13711" width="18.85546875" style="2353" bestFit="1" customWidth="1"/>
    <col min="13712" max="13877" width="11.42578125" style="2353"/>
    <col min="13878" max="13878" width="4.140625" style="2353" customWidth="1"/>
    <col min="13879" max="13879" width="51.7109375" style="2353" customWidth="1"/>
    <col min="13880" max="13880" width="18.7109375" style="2353" customWidth="1"/>
    <col min="13881" max="13881" width="11.85546875" style="2353" bestFit="1" customWidth="1"/>
    <col min="13882" max="13882" width="13" style="2353" bestFit="1" customWidth="1"/>
    <col min="13883" max="13883" width="23.5703125" style="2353" bestFit="1" customWidth="1"/>
    <col min="13884" max="13884" width="7.5703125" style="2353" customWidth="1"/>
    <col min="13885" max="13885" width="49.7109375" style="2353" bestFit="1" customWidth="1"/>
    <col min="13886" max="13886" width="14.28515625" style="2353" bestFit="1" customWidth="1"/>
    <col min="13887" max="13887" width="11.85546875" style="2353" bestFit="1" customWidth="1"/>
    <col min="13888" max="13888" width="13" style="2353" bestFit="1" customWidth="1"/>
    <col min="13889" max="13889" width="23.5703125" style="2353" bestFit="1" customWidth="1"/>
    <col min="13890" max="13890" width="3.85546875" style="2353" customWidth="1"/>
    <col min="13891" max="13891" width="47.140625" style="2353" customWidth="1"/>
    <col min="13892" max="13892" width="13.85546875" style="2353" bestFit="1" customWidth="1"/>
    <col min="13893" max="13893" width="11.5703125" style="2353" customWidth="1"/>
    <col min="13894" max="13894" width="12.42578125" style="2353" bestFit="1" customWidth="1"/>
    <col min="13895" max="13895" width="21.7109375" style="2353" bestFit="1" customWidth="1"/>
    <col min="13896" max="13896" width="4.7109375" style="2353" customWidth="1"/>
    <col min="13897" max="13897" width="48.28515625" style="2353" bestFit="1" customWidth="1"/>
    <col min="13898" max="13898" width="13.85546875" style="2353" bestFit="1" customWidth="1"/>
    <col min="13899" max="13899" width="12.7109375" style="2353" customWidth="1"/>
    <col min="13900" max="13900" width="17.7109375" style="2353" bestFit="1" customWidth="1"/>
    <col min="13901" max="13901" width="21.7109375" style="2353" bestFit="1" customWidth="1"/>
    <col min="13902" max="13902" width="5" style="2353" customWidth="1"/>
    <col min="13903" max="13903" width="52.85546875" style="2353" customWidth="1"/>
    <col min="13904" max="13904" width="14.7109375" style="2353" customWidth="1"/>
    <col min="13905" max="13905" width="14" style="2353" customWidth="1"/>
    <col min="13906" max="13906" width="16.42578125" style="2353" customWidth="1"/>
    <col min="13907" max="13907" width="21.7109375" style="2353" bestFit="1" customWidth="1"/>
    <col min="13908" max="13908" width="4.7109375" style="2353" customWidth="1"/>
    <col min="13909" max="13909" width="48.28515625" style="2353" bestFit="1" customWidth="1"/>
    <col min="13910" max="13910" width="13.85546875" style="2353" customWidth="1"/>
    <col min="13911" max="13911" width="13.7109375" style="2353" customWidth="1"/>
    <col min="13912" max="13912" width="16.140625" style="2353" customWidth="1"/>
    <col min="13913" max="13913" width="22.140625" style="2353" bestFit="1" customWidth="1"/>
    <col min="13914" max="13914" width="3.140625" style="2353" customWidth="1"/>
    <col min="13915" max="13915" width="48.28515625" style="2353" bestFit="1" customWidth="1"/>
    <col min="13916" max="13916" width="15.140625" style="2353" customWidth="1"/>
    <col min="13917" max="13917" width="13.42578125" style="2353" customWidth="1"/>
    <col min="13918" max="13918" width="15.28515625" style="2353" customWidth="1"/>
    <col min="13919" max="13919" width="21" style="2353" customWidth="1"/>
    <col min="13920" max="13920" width="5.28515625" style="2353" customWidth="1"/>
    <col min="13921" max="13921" width="48.28515625" style="2353" bestFit="1" customWidth="1"/>
    <col min="13922" max="13922" width="14.85546875" style="2353" customWidth="1"/>
    <col min="13923" max="13923" width="11.42578125" style="2353"/>
    <col min="13924" max="13924" width="12.42578125" style="2353" bestFit="1" customWidth="1"/>
    <col min="13925" max="13925" width="21.7109375" style="2353" bestFit="1" customWidth="1"/>
    <col min="13926" max="13926" width="5.140625" style="2353" customWidth="1"/>
    <col min="13927" max="13927" width="47.28515625" style="2353" customWidth="1"/>
    <col min="13928" max="13928" width="15.7109375" style="2353" customWidth="1"/>
    <col min="13929" max="13929" width="15.28515625" style="2353" customWidth="1"/>
    <col min="13930" max="13930" width="12.42578125" style="2353" bestFit="1" customWidth="1"/>
    <col min="13931" max="13931" width="18.85546875" style="2353" bestFit="1" customWidth="1"/>
    <col min="13932" max="13932" width="5" style="2353" customWidth="1"/>
    <col min="13933" max="13933" width="50.28515625" style="2353" bestFit="1" customWidth="1"/>
    <col min="13934" max="13934" width="14.28515625" style="2353" bestFit="1" customWidth="1"/>
    <col min="13935" max="13935" width="11.42578125" style="2353"/>
    <col min="13936" max="13936" width="13.28515625" style="2353" bestFit="1" customWidth="1"/>
    <col min="13937" max="13937" width="18.85546875" style="2353" bestFit="1" customWidth="1"/>
    <col min="13938" max="13938" width="5.7109375" style="2353" customWidth="1"/>
    <col min="13939" max="13939" width="48.28515625" style="2353" bestFit="1" customWidth="1"/>
    <col min="13940" max="13940" width="14.28515625" style="2353" bestFit="1" customWidth="1"/>
    <col min="13941" max="13941" width="13.85546875" style="2353" customWidth="1"/>
    <col min="13942" max="13942" width="13.28515625" style="2353" bestFit="1" customWidth="1"/>
    <col min="13943" max="13943" width="18.85546875" style="2353" bestFit="1" customWidth="1"/>
    <col min="13944" max="13944" width="5.28515625" style="2353" customWidth="1"/>
    <col min="13945" max="13945" width="50.5703125" style="2353" customWidth="1"/>
    <col min="13946" max="13946" width="14.28515625" style="2353" bestFit="1" customWidth="1"/>
    <col min="13947" max="13947" width="17.7109375" style="2353" customWidth="1"/>
    <col min="13948" max="13948" width="13.28515625" style="2353" bestFit="1" customWidth="1"/>
    <col min="13949" max="13949" width="18.85546875" style="2353" bestFit="1" customWidth="1"/>
    <col min="13950" max="13950" width="3.85546875" style="2353" customWidth="1"/>
    <col min="13951" max="13951" width="48.28515625" style="2353" bestFit="1" customWidth="1"/>
    <col min="13952" max="13952" width="14.28515625" style="2353" bestFit="1" customWidth="1"/>
    <col min="13953" max="13953" width="11.42578125" style="2353"/>
    <col min="13954" max="13954" width="13.28515625" style="2353" bestFit="1" customWidth="1"/>
    <col min="13955" max="13955" width="18.85546875" style="2353" bestFit="1" customWidth="1"/>
    <col min="13956" max="13956" width="3.5703125" style="2353" customWidth="1"/>
    <col min="13957" max="13957" width="48.28515625" style="2353" bestFit="1" customWidth="1"/>
    <col min="13958" max="13958" width="14.42578125" style="2353" bestFit="1" customWidth="1"/>
    <col min="13959" max="13959" width="11.5703125" style="2353" bestFit="1" customWidth="1"/>
    <col min="13960" max="13960" width="13.42578125" style="2353" bestFit="1" customWidth="1"/>
    <col min="13961" max="13961" width="21.85546875" style="2353" bestFit="1" customWidth="1"/>
    <col min="13962" max="13962" width="11.42578125" style="2353"/>
    <col min="13963" max="13963" width="46.5703125" style="2353" customWidth="1"/>
    <col min="13964" max="13966" width="11.5703125" style="2353" bestFit="1" customWidth="1"/>
    <col min="13967" max="13967" width="18.85546875" style="2353" bestFit="1" customWidth="1"/>
    <col min="13968" max="14133" width="11.42578125" style="2353"/>
    <col min="14134" max="14134" width="4.140625" style="2353" customWidth="1"/>
    <col min="14135" max="14135" width="51.7109375" style="2353" customWidth="1"/>
    <col min="14136" max="14136" width="18.7109375" style="2353" customWidth="1"/>
    <col min="14137" max="14137" width="11.85546875" style="2353" bestFit="1" customWidth="1"/>
    <col min="14138" max="14138" width="13" style="2353" bestFit="1" customWidth="1"/>
    <col min="14139" max="14139" width="23.5703125" style="2353" bestFit="1" customWidth="1"/>
    <col min="14140" max="14140" width="7.5703125" style="2353" customWidth="1"/>
    <col min="14141" max="14141" width="49.7109375" style="2353" bestFit="1" customWidth="1"/>
    <col min="14142" max="14142" width="14.28515625" style="2353" bestFit="1" customWidth="1"/>
    <col min="14143" max="14143" width="11.85546875" style="2353" bestFit="1" customWidth="1"/>
    <col min="14144" max="14144" width="13" style="2353" bestFit="1" customWidth="1"/>
    <col min="14145" max="14145" width="23.5703125" style="2353" bestFit="1" customWidth="1"/>
    <col min="14146" max="14146" width="3.85546875" style="2353" customWidth="1"/>
    <col min="14147" max="14147" width="47.140625" style="2353" customWidth="1"/>
    <col min="14148" max="14148" width="13.85546875" style="2353" bestFit="1" customWidth="1"/>
    <col min="14149" max="14149" width="11.5703125" style="2353" customWidth="1"/>
    <col min="14150" max="14150" width="12.42578125" style="2353" bestFit="1" customWidth="1"/>
    <col min="14151" max="14151" width="21.7109375" style="2353" bestFit="1" customWidth="1"/>
    <col min="14152" max="14152" width="4.7109375" style="2353" customWidth="1"/>
    <col min="14153" max="14153" width="48.28515625" style="2353" bestFit="1" customWidth="1"/>
    <col min="14154" max="14154" width="13.85546875" style="2353" bestFit="1" customWidth="1"/>
    <col min="14155" max="14155" width="12.7109375" style="2353" customWidth="1"/>
    <col min="14156" max="14156" width="17.7109375" style="2353" bestFit="1" customWidth="1"/>
    <col min="14157" max="14157" width="21.7109375" style="2353" bestFit="1" customWidth="1"/>
    <col min="14158" max="14158" width="5" style="2353" customWidth="1"/>
    <col min="14159" max="14159" width="52.85546875" style="2353" customWidth="1"/>
    <col min="14160" max="14160" width="14.7109375" style="2353" customWidth="1"/>
    <col min="14161" max="14161" width="14" style="2353" customWidth="1"/>
    <col min="14162" max="14162" width="16.42578125" style="2353" customWidth="1"/>
    <col min="14163" max="14163" width="21.7109375" style="2353" bestFit="1" customWidth="1"/>
    <col min="14164" max="14164" width="4.7109375" style="2353" customWidth="1"/>
    <col min="14165" max="14165" width="48.28515625" style="2353" bestFit="1" customWidth="1"/>
    <col min="14166" max="14166" width="13.85546875" style="2353" customWidth="1"/>
    <col min="14167" max="14167" width="13.7109375" style="2353" customWidth="1"/>
    <col min="14168" max="14168" width="16.140625" style="2353" customWidth="1"/>
    <col min="14169" max="14169" width="22.140625" style="2353" bestFit="1" customWidth="1"/>
    <col min="14170" max="14170" width="3.140625" style="2353" customWidth="1"/>
    <col min="14171" max="14171" width="48.28515625" style="2353" bestFit="1" customWidth="1"/>
    <col min="14172" max="14172" width="15.140625" style="2353" customWidth="1"/>
    <col min="14173" max="14173" width="13.42578125" style="2353" customWidth="1"/>
    <col min="14174" max="14174" width="15.28515625" style="2353" customWidth="1"/>
    <col min="14175" max="14175" width="21" style="2353" customWidth="1"/>
    <col min="14176" max="14176" width="5.28515625" style="2353" customWidth="1"/>
    <col min="14177" max="14177" width="48.28515625" style="2353" bestFit="1" customWidth="1"/>
    <col min="14178" max="14178" width="14.85546875" style="2353" customWidth="1"/>
    <col min="14179" max="14179" width="11.42578125" style="2353"/>
    <col min="14180" max="14180" width="12.42578125" style="2353" bestFit="1" customWidth="1"/>
    <col min="14181" max="14181" width="21.7109375" style="2353" bestFit="1" customWidth="1"/>
    <col min="14182" max="14182" width="5.140625" style="2353" customWidth="1"/>
    <col min="14183" max="14183" width="47.28515625" style="2353" customWidth="1"/>
    <col min="14184" max="14184" width="15.7109375" style="2353" customWidth="1"/>
    <col min="14185" max="14185" width="15.28515625" style="2353" customWidth="1"/>
    <col min="14186" max="14186" width="12.42578125" style="2353" bestFit="1" customWidth="1"/>
    <col min="14187" max="14187" width="18.85546875" style="2353" bestFit="1" customWidth="1"/>
    <col min="14188" max="14188" width="5" style="2353" customWidth="1"/>
    <col min="14189" max="14189" width="50.28515625" style="2353" bestFit="1" customWidth="1"/>
    <col min="14190" max="14190" width="14.28515625" style="2353" bestFit="1" customWidth="1"/>
    <col min="14191" max="14191" width="11.42578125" style="2353"/>
    <col min="14192" max="14192" width="13.28515625" style="2353" bestFit="1" customWidth="1"/>
    <col min="14193" max="14193" width="18.85546875" style="2353" bestFit="1" customWidth="1"/>
    <col min="14194" max="14194" width="5.7109375" style="2353" customWidth="1"/>
    <col min="14195" max="14195" width="48.28515625" style="2353" bestFit="1" customWidth="1"/>
    <col min="14196" max="14196" width="14.28515625" style="2353" bestFit="1" customWidth="1"/>
    <col min="14197" max="14197" width="13.85546875" style="2353" customWidth="1"/>
    <col min="14198" max="14198" width="13.28515625" style="2353" bestFit="1" customWidth="1"/>
    <col min="14199" max="14199" width="18.85546875" style="2353" bestFit="1" customWidth="1"/>
    <col min="14200" max="14200" width="5.28515625" style="2353" customWidth="1"/>
    <col min="14201" max="14201" width="50.5703125" style="2353" customWidth="1"/>
    <col min="14202" max="14202" width="14.28515625" style="2353" bestFit="1" customWidth="1"/>
    <col min="14203" max="14203" width="17.7109375" style="2353" customWidth="1"/>
    <col min="14204" max="14204" width="13.28515625" style="2353" bestFit="1" customWidth="1"/>
    <col min="14205" max="14205" width="18.85546875" style="2353" bestFit="1" customWidth="1"/>
    <col min="14206" max="14206" width="3.85546875" style="2353" customWidth="1"/>
    <col min="14207" max="14207" width="48.28515625" style="2353" bestFit="1" customWidth="1"/>
    <col min="14208" max="14208" width="14.28515625" style="2353" bestFit="1" customWidth="1"/>
    <col min="14209" max="14209" width="11.42578125" style="2353"/>
    <col min="14210" max="14210" width="13.28515625" style="2353" bestFit="1" customWidth="1"/>
    <col min="14211" max="14211" width="18.85546875" style="2353" bestFit="1" customWidth="1"/>
    <col min="14212" max="14212" width="3.5703125" style="2353" customWidth="1"/>
    <col min="14213" max="14213" width="48.28515625" style="2353" bestFit="1" customWidth="1"/>
    <col min="14214" max="14214" width="14.42578125" style="2353" bestFit="1" customWidth="1"/>
    <col min="14215" max="14215" width="11.5703125" style="2353" bestFit="1" customWidth="1"/>
    <col min="14216" max="14216" width="13.42578125" style="2353" bestFit="1" customWidth="1"/>
    <col min="14217" max="14217" width="21.85546875" style="2353" bestFit="1" customWidth="1"/>
    <col min="14218" max="14218" width="11.42578125" style="2353"/>
    <col min="14219" max="14219" width="46.5703125" style="2353" customWidth="1"/>
    <col min="14220" max="14222" width="11.5703125" style="2353" bestFit="1" customWidth="1"/>
    <col min="14223" max="14223" width="18.85546875" style="2353" bestFit="1" customWidth="1"/>
    <col min="14224" max="14389" width="11.42578125" style="2353"/>
    <col min="14390" max="14390" width="4.140625" style="2353" customWidth="1"/>
    <col min="14391" max="14391" width="51.7109375" style="2353" customWidth="1"/>
    <col min="14392" max="14392" width="18.7109375" style="2353" customWidth="1"/>
    <col min="14393" max="14393" width="11.85546875" style="2353" bestFit="1" customWidth="1"/>
    <col min="14394" max="14394" width="13" style="2353" bestFit="1" customWidth="1"/>
    <col min="14395" max="14395" width="23.5703125" style="2353" bestFit="1" customWidth="1"/>
    <col min="14396" max="14396" width="7.5703125" style="2353" customWidth="1"/>
    <col min="14397" max="14397" width="49.7109375" style="2353" bestFit="1" customWidth="1"/>
    <col min="14398" max="14398" width="14.28515625" style="2353" bestFit="1" customWidth="1"/>
    <col min="14399" max="14399" width="11.85546875" style="2353" bestFit="1" customWidth="1"/>
    <col min="14400" max="14400" width="13" style="2353" bestFit="1" customWidth="1"/>
    <col min="14401" max="14401" width="23.5703125" style="2353" bestFit="1" customWidth="1"/>
    <col min="14402" max="14402" width="3.85546875" style="2353" customWidth="1"/>
    <col min="14403" max="14403" width="47.140625" style="2353" customWidth="1"/>
    <col min="14404" max="14404" width="13.85546875" style="2353" bestFit="1" customWidth="1"/>
    <col min="14405" max="14405" width="11.5703125" style="2353" customWidth="1"/>
    <col min="14406" max="14406" width="12.42578125" style="2353" bestFit="1" customWidth="1"/>
    <col min="14407" max="14407" width="21.7109375" style="2353" bestFit="1" customWidth="1"/>
    <col min="14408" max="14408" width="4.7109375" style="2353" customWidth="1"/>
    <col min="14409" max="14409" width="48.28515625" style="2353" bestFit="1" customWidth="1"/>
    <col min="14410" max="14410" width="13.85546875" style="2353" bestFit="1" customWidth="1"/>
    <col min="14411" max="14411" width="12.7109375" style="2353" customWidth="1"/>
    <col min="14412" max="14412" width="17.7109375" style="2353" bestFit="1" customWidth="1"/>
    <col min="14413" max="14413" width="21.7109375" style="2353" bestFit="1" customWidth="1"/>
    <col min="14414" max="14414" width="5" style="2353" customWidth="1"/>
    <col min="14415" max="14415" width="52.85546875" style="2353" customWidth="1"/>
    <col min="14416" max="14416" width="14.7109375" style="2353" customWidth="1"/>
    <col min="14417" max="14417" width="14" style="2353" customWidth="1"/>
    <col min="14418" max="14418" width="16.42578125" style="2353" customWidth="1"/>
    <col min="14419" max="14419" width="21.7109375" style="2353" bestFit="1" customWidth="1"/>
    <col min="14420" max="14420" width="4.7109375" style="2353" customWidth="1"/>
    <col min="14421" max="14421" width="48.28515625" style="2353" bestFit="1" customWidth="1"/>
    <col min="14422" max="14422" width="13.85546875" style="2353" customWidth="1"/>
    <col min="14423" max="14423" width="13.7109375" style="2353" customWidth="1"/>
    <col min="14424" max="14424" width="16.140625" style="2353" customWidth="1"/>
    <col min="14425" max="14425" width="22.140625" style="2353" bestFit="1" customWidth="1"/>
    <col min="14426" max="14426" width="3.140625" style="2353" customWidth="1"/>
    <col min="14427" max="14427" width="48.28515625" style="2353" bestFit="1" customWidth="1"/>
    <col min="14428" max="14428" width="15.140625" style="2353" customWidth="1"/>
    <col min="14429" max="14429" width="13.42578125" style="2353" customWidth="1"/>
    <col min="14430" max="14430" width="15.28515625" style="2353" customWidth="1"/>
    <col min="14431" max="14431" width="21" style="2353" customWidth="1"/>
    <col min="14432" max="14432" width="5.28515625" style="2353" customWidth="1"/>
    <col min="14433" max="14433" width="48.28515625" style="2353" bestFit="1" customWidth="1"/>
    <col min="14434" max="14434" width="14.85546875" style="2353" customWidth="1"/>
    <col min="14435" max="14435" width="11.42578125" style="2353"/>
    <col min="14436" max="14436" width="12.42578125" style="2353" bestFit="1" customWidth="1"/>
    <col min="14437" max="14437" width="21.7109375" style="2353" bestFit="1" customWidth="1"/>
    <col min="14438" max="14438" width="5.140625" style="2353" customWidth="1"/>
    <col min="14439" max="14439" width="47.28515625" style="2353" customWidth="1"/>
    <col min="14440" max="14440" width="15.7109375" style="2353" customWidth="1"/>
    <col min="14441" max="14441" width="15.28515625" style="2353" customWidth="1"/>
    <col min="14442" max="14442" width="12.42578125" style="2353" bestFit="1" customWidth="1"/>
    <col min="14443" max="14443" width="18.85546875" style="2353" bestFit="1" customWidth="1"/>
    <col min="14444" max="14444" width="5" style="2353" customWidth="1"/>
    <col min="14445" max="14445" width="50.28515625" style="2353" bestFit="1" customWidth="1"/>
    <col min="14446" max="14446" width="14.28515625" style="2353" bestFit="1" customWidth="1"/>
    <col min="14447" max="14447" width="11.42578125" style="2353"/>
    <col min="14448" max="14448" width="13.28515625" style="2353" bestFit="1" customWidth="1"/>
    <col min="14449" max="14449" width="18.85546875" style="2353" bestFit="1" customWidth="1"/>
    <col min="14450" max="14450" width="5.7109375" style="2353" customWidth="1"/>
    <col min="14451" max="14451" width="48.28515625" style="2353" bestFit="1" customWidth="1"/>
    <col min="14452" max="14452" width="14.28515625" style="2353" bestFit="1" customWidth="1"/>
    <col min="14453" max="14453" width="13.85546875" style="2353" customWidth="1"/>
    <col min="14454" max="14454" width="13.28515625" style="2353" bestFit="1" customWidth="1"/>
    <col min="14455" max="14455" width="18.85546875" style="2353" bestFit="1" customWidth="1"/>
    <col min="14456" max="14456" width="5.28515625" style="2353" customWidth="1"/>
    <col min="14457" max="14457" width="50.5703125" style="2353" customWidth="1"/>
    <col min="14458" max="14458" width="14.28515625" style="2353" bestFit="1" customWidth="1"/>
    <col min="14459" max="14459" width="17.7109375" style="2353" customWidth="1"/>
    <col min="14460" max="14460" width="13.28515625" style="2353" bestFit="1" customWidth="1"/>
    <col min="14461" max="14461" width="18.85546875" style="2353" bestFit="1" customWidth="1"/>
    <col min="14462" max="14462" width="3.85546875" style="2353" customWidth="1"/>
    <col min="14463" max="14463" width="48.28515625" style="2353" bestFit="1" customWidth="1"/>
    <col min="14464" max="14464" width="14.28515625" style="2353" bestFit="1" customWidth="1"/>
    <col min="14465" max="14465" width="11.42578125" style="2353"/>
    <col min="14466" max="14466" width="13.28515625" style="2353" bestFit="1" customWidth="1"/>
    <col min="14467" max="14467" width="18.85546875" style="2353" bestFit="1" customWidth="1"/>
    <col min="14468" max="14468" width="3.5703125" style="2353" customWidth="1"/>
    <col min="14469" max="14469" width="48.28515625" style="2353" bestFit="1" customWidth="1"/>
    <col min="14470" max="14470" width="14.42578125" style="2353" bestFit="1" customWidth="1"/>
    <col min="14471" max="14471" width="11.5703125" style="2353" bestFit="1" customWidth="1"/>
    <col min="14472" max="14472" width="13.42578125" style="2353" bestFit="1" customWidth="1"/>
    <col min="14473" max="14473" width="21.85546875" style="2353" bestFit="1" customWidth="1"/>
    <col min="14474" max="14474" width="11.42578125" style="2353"/>
    <col min="14475" max="14475" width="46.5703125" style="2353" customWidth="1"/>
    <col min="14476" max="14478" width="11.5703125" style="2353" bestFit="1" customWidth="1"/>
    <col min="14479" max="14479" width="18.85546875" style="2353" bestFit="1" customWidth="1"/>
    <col min="14480" max="14645" width="11.42578125" style="2353"/>
    <col min="14646" max="14646" width="4.140625" style="2353" customWidth="1"/>
    <col min="14647" max="14647" width="51.7109375" style="2353" customWidth="1"/>
    <col min="14648" max="14648" width="18.7109375" style="2353" customWidth="1"/>
    <col min="14649" max="14649" width="11.85546875" style="2353" bestFit="1" customWidth="1"/>
    <col min="14650" max="14650" width="13" style="2353" bestFit="1" customWidth="1"/>
    <col min="14651" max="14651" width="23.5703125" style="2353" bestFit="1" customWidth="1"/>
    <col min="14652" max="14652" width="7.5703125" style="2353" customWidth="1"/>
    <col min="14653" max="14653" width="49.7109375" style="2353" bestFit="1" customWidth="1"/>
    <col min="14654" max="14654" width="14.28515625" style="2353" bestFit="1" customWidth="1"/>
    <col min="14655" max="14655" width="11.85546875" style="2353" bestFit="1" customWidth="1"/>
    <col min="14656" max="14656" width="13" style="2353" bestFit="1" customWidth="1"/>
    <col min="14657" max="14657" width="23.5703125" style="2353" bestFit="1" customWidth="1"/>
    <col min="14658" max="14658" width="3.85546875" style="2353" customWidth="1"/>
    <col min="14659" max="14659" width="47.140625" style="2353" customWidth="1"/>
    <col min="14660" max="14660" width="13.85546875" style="2353" bestFit="1" customWidth="1"/>
    <col min="14661" max="14661" width="11.5703125" style="2353" customWidth="1"/>
    <col min="14662" max="14662" width="12.42578125" style="2353" bestFit="1" customWidth="1"/>
    <col min="14663" max="14663" width="21.7109375" style="2353" bestFit="1" customWidth="1"/>
    <col min="14664" max="14664" width="4.7109375" style="2353" customWidth="1"/>
    <col min="14665" max="14665" width="48.28515625" style="2353" bestFit="1" customWidth="1"/>
    <col min="14666" max="14666" width="13.85546875" style="2353" bestFit="1" customWidth="1"/>
    <col min="14667" max="14667" width="12.7109375" style="2353" customWidth="1"/>
    <col min="14668" max="14668" width="17.7109375" style="2353" bestFit="1" customWidth="1"/>
    <col min="14669" max="14669" width="21.7109375" style="2353" bestFit="1" customWidth="1"/>
    <col min="14670" max="14670" width="5" style="2353" customWidth="1"/>
    <col min="14671" max="14671" width="52.85546875" style="2353" customWidth="1"/>
    <col min="14672" max="14672" width="14.7109375" style="2353" customWidth="1"/>
    <col min="14673" max="14673" width="14" style="2353" customWidth="1"/>
    <col min="14674" max="14674" width="16.42578125" style="2353" customWidth="1"/>
    <col min="14675" max="14675" width="21.7109375" style="2353" bestFit="1" customWidth="1"/>
    <col min="14676" max="14676" width="4.7109375" style="2353" customWidth="1"/>
    <col min="14677" max="14677" width="48.28515625" style="2353" bestFit="1" customWidth="1"/>
    <col min="14678" max="14678" width="13.85546875" style="2353" customWidth="1"/>
    <col min="14679" max="14679" width="13.7109375" style="2353" customWidth="1"/>
    <col min="14680" max="14680" width="16.140625" style="2353" customWidth="1"/>
    <col min="14681" max="14681" width="22.140625" style="2353" bestFit="1" customWidth="1"/>
    <col min="14682" max="14682" width="3.140625" style="2353" customWidth="1"/>
    <col min="14683" max="14683" width="48.28515625" style="2353" bestFit="1" customWidth="1"/>
    <col min="14684" max="14684" width="15.140625" style="2353" customWidth="1"/>
    <col min="14685" max="14685" width="13.42578125" style="2353" customWidth="1"/>
    <col min="14686" max="14686" width="15.28515625" style="2353" customWidth="1"/>
    <col min="14687" max="14687" width="21" style="2353" customWidth="1"/>
    <col min="14688" max="14688" width="5.28515625" style="2353" customWidth="1"/>
    <col min="14689" max="14689" width="48.28515625" style="2353" bestFit="1" customWidth="1"/>
    <col min="14690" max="14690" width="14.85546875" style="2353" customWidth="1"/>
    <col min="14691" max="14691" width="11.42578125" style="2353"/>
    <col min="14692" max="14692" width="12.42578125" style="2353" bestFit="1" customWidth="1"/>
    <col min="14693" max="14693" width="21.7109375" style="2353" bestFit="1" customWidth="1"/>
    <col min="14694" max="14694" width="5.140625" style="2353" customWidth="1"/>
    <col min="14695" max="14695" width="47.28515625" style="2353" customWidth="1"/>
    <col min="14696" max="14696" width="15.7109375" style="2353" customWidth="1"/>
    <col min="14697" max="14697" width="15.28515625" style="2353" customWidth="1"/>
    <col min="14698" max="14698" width="12.42578125" style="2353" bestFit="1" customWidth="1"/>
    <col min="14699" max="14699" width="18.85546875" style="2353" bestFit="1" customWidth="1"/>
    <col min="14700" max="14700" width="5" style="2353" customWidth="1"/>
    <col min="14701" max="14701" width="50.28515625" style="2353" bestFit="1" customWidth="1"/>
    <col min="14702" max="14702" width="14.28515625" style="2353" bestFit="1" customWidth="1"/>
    <col min="14703" max="14703" width="11.42578125" style="2353"/>
    <col min="14704" max="14704" width="13.28515625" style="2353" bestFit="1" customWidth="1"/>
    <col min="14705" max="14705" width="18.85546875" style="2353" bestFit="1" customWidth="1"/>
    <col min="14706" max="14706" width="5.7109375" style="2353" customWidth="1"/>
    <col min="14707" max="14707" width="48.28515625" style="2353" bestFit="1" customWidth="1"/>
    <col min="14708" max="14708" width="14.28515625" style="2353" bestFit="1" customWidth="1"/>
    <col min="14709" max="14709" width="13.85546875" style="2353" customWidth="1"/>
    <col min="14710" max="14710" width="13.28515625" style="2353" bestFit="1" customWidth="1"/>
    <col min="14711" max="14711" width="18.85546875" style="2353" bestFit="1" customWidth="1"/>
    <col min="14712" max="14712" width="5.28515625" style="2353" customWidth="1"/>
    <col min="14713" max="14713" width="50.5703125" style="2353" customWidth="1"/>
    <col min="14714" max="14714" width="14.28515625" style="2353" bestFit="1" customWidth="1"/>
    <col min="14715" max="14715" width="17.7109375" style="2353" customWidth="1"/>
    <col min="14716" max="14716" width="13.28515625" style="2353" bestFit="1" customWidth="1"/>
    <col min="14717" max="14717" width="18.85546875" style="2353" bestFit="1" customWidth="1"/>
    <col min="14718" max="14718" width="3.85546875" style="2353" customWidth="1"/>
    <col min="14719" max="14719" width="48.28515625" style="2353" bestFit="1" customWidth="1"/>
    <col min="14720" max="14720" width="14.28515625" style="2353" bestFit="1" customWidth="1"/>
    <col min="14721" max="14721" width="11.42578125" style="2353"/>
    <col min="14722" max="14722" width="13.28515625" style="2353" bestFit="1" customWidth="1"/>
    <col min="14723" max="14723" width="18.85546875" style="2353" bestFit="1" customWidth="1"/>
    <col min="14724" max="14724" width="3.5703125" style="2353" customWidth="1"/>
    <col min="14725" max="14725" width="48.28515625" style="2353" bestFit="1" customWidth="1"/>
    <col min="14726" max="14726" width="14.42578125" style="2353" bestFit="1" customWidth="1"/>
    <col min="14727" max="14727" width="11.5703125" style="2353" bestFit="1" customWidth="1"/>
    <col min="14728" max="14728" width="13.42578125" style="2353" bestFit="1" customWidth="1"/>
    <col min="14729" max="14729" width="21.85546875" style="2353" bestFit="1" customWidth="1"/>
    <col min="14730" max="14730" width="11.42578125" style="2353"/>
    <col min="14731" max="14731" width="46.5703125" style="2353" customWidth="1"/>
    <col min="14732" max="14734" width="11.5703125" style="2353" bestFit="1" customWidth="1"/>
    <col min="14735" max="14735" width="18.85546875" style="2353" bestFit="1" customWidth="1"/>
    <col min="14736" max="14901" width="11.42578125" style="2353"/>
    <col min="14902" max="14902" width="4.140625" style="2353" customWidth="1"/>
    <col min="14903" max="14903" width="51.7109375" style="2353" customWidth="1"/>
    <col min="14904" max="14904" width="18.7109375" style="2353" customWidth="1"/>
    <col min="14905" max="14905" width="11.85546875" style="2353" bestFit="1" customWidth="1"/>
    <col min="14906" max="14906" width="13" style="2353" bestFit="1" customWidth="1"/>
    <col min="14907" max="14907" width="23.5703125" style="2353" bestFit="1" customWidth="1"/>
    <col min="14908" max="14908" width="7.5703125" style="2353" customWidth="1"/>
    <col min="14909" max="14909" width="49.7109375" style="2353" bestFit="1" customWidth="1"/>
    <col min="14910" max="14910" width="14.28515625" style="2353" bestFit="1" customWidth="1"/>
    <col min="14911" max="14911" width="11.85546875" style="2353" bestFit="1" customWidth="1"/>
    <col min="14912" max="14912" width="13" style="2353" bestFit="1" customWidth="1"/>
    <col min="14913" max="14913" width="23.5703125" style="2353" bestFit="1" customWidth="1"/>
    <col min="14914" max="14914" width="3.85546875" style="2353" customWidth="1"/>
    <col min="14915" max="14915" width="47.140625" style="2353" customWidth="1"/>
    <col min="14916" max="14916" width="13.85546875" style="2353" bestFit="1" customWidth="1"/>
    <col min="14917" max="14917" width="11.5703125" style="2353" customWidth="1"/>
    <col min="14918" max="14918" width="12.42578125" style="2353" bestFit="1" customWidth="1"/>
    <col min="14919" max="14919" width="21.7109375" style="2353" bestFit="1" customWidth="1"/>
    <col min="14920" max="14920" width="4.7109375" style="2353" customWidth="1"/>
    <col min="14921" max="14921" width="48.28515625" style="2353" bestFit="1" customWidth="1"/>
    <col min="14922" max="14922" width="13.85546875" style="2353" bestFit="1" customWidth="1"/>
    <col min="14923" max="14923" width="12.7109375" style="2353" customWidth="1"/>
    <col min="14924" max="14924" width="17.7109375" style="2353" bestFit="1" customWidth="1"/>
    <col min="14925" max="14925" width="21.7109375" style="2353" bestFit="1" customWidth="1"/>
    <col min="14926" max="14926" width="5" style="2353" customWidth="1"/>
    <col min="14927" max="14927" width="52.85546875" style="2353" customWidth="1"/>
    <col min="14928" max="14928" width="14.7109375" style="2353" customWidth="1"/>
    <col min="14929" max="14929" width="14" style="2353" customWidth="1"/>
    <col min="14930" max="14930" width="16.42578125" style="2353" customWidth="1"/>
    <col min="14931" max="14931" width="21.7109375" style="2353" bestFit="1" customWidth="1"/>
    <col min="14932" max="14932" width="4.7109375" style="2353" customWidth="1"/>
    <col min="14933" max="14933" width="48.28515625" style="2353" bestFit="1" customWidth="1"/>
    <col min="14934" max="14934" width="13.85546875" style="2353" customWidth="1"/>
    <col min="14935" max="14935" width="13.7109375" style="2353" customWidth="1"/>
    <col min="14936" max="14936" width="16.140625" style="2353" customWidth="1"/>
    <col min="14937" max="14937" width="22.140625" style="2353" bestFit="1" customWidth="1"/>
    <col min="14938" max="14938" width="3.140625" style="2353" customWidth="1"/>
    <col min="14939" max="14939" width="48.28515625" style="2353" bestFit="1" customWidth="1"/>
    <col min="14940" max="14940" width="15.140625" style="2353" customWidth="1"/>
    <col min="14941" max="14941" width="13.42578125" style="2353" customWidth="1"/>
    <col min="14942" max="14942" width="15.28515625" style="2353" customWidth="1"/>
    <col min="14943" max="14943" width="21" style="2353" customWidth="1"/>
    <col min="14944" max="14944" width="5.28515625" style="2353" customWidth="1"/>
    <col min="14945" max="14945" width="48.28515625" style="2353" bestFit="1" customWidth="1"/>
    <col min="14946" max="14946" width="14.85546875" style="2353" customWidth="1"/>
    <col min="14947" max="14947" width="11.42578125" style="2353"/>
    <col min="14948" max="14948" width="12.42578125" style="2353" bestFit="1" customWidth="1"/>
    <col min="14949" max="14949" width="21.7109375" style="2353" bestFit="1" customWidth="1"/>
    <col min="14950" max="14950" width="5.140625" style="2353" customWidth="1"/>
    <col min="14951" max="14951" width="47.28515625" style="2353" customWidth="1"/>
    <col min="14952" max="14952" width="15.7109375" style="2353" customWidth="1"/>
    <col min="14953" max="14953" width="15.28515625" style="2353" customWidth="1"/>
    <col min="14954" max="14954" width="12.42578125" style="2353" bestFit="1" customWidth="1"/>
    <col min="14955" max="14955" width="18.85546875" style="2353" bestFit="1" customWidth="1"/>
    <col min="14956" max="14956" width="5" style="2353" customWidth="1"/>
    <col min="14957" max="14957" width="50.28515625" style="2353" bestFit="1" customWidth="1"/>
    <col min="14958" max="14958" width="14.28515625" style="2353" bestFit="1" customWidth="1"/>
    <col min="14959" max="14959" width="11.42578125" style="2353"/>
    <col min="14960" max="14960" width="13.28515625" style="2353" bestFit="1" customWidth="1"/>
    <col min="14961" max="14961" width="18.85546875" style="2353" bestFit="1" customWidth="1"/>
    <col min="14962" max="14962" width="5.7109375" style="2353" customWidth="1"/>
    <col min="14963" max="14963" width="48.28515625" style="2353" bestFit="1" customWidth="1"/>
    <col min="14964" max="14964" width="14.28515625" style="2353" bestFit="1" customWidth="1"/>
    <col min="14965" max="14965" width="13.85546875" style="2353" customWidth="1"/>
    <col min="14966" max="14966" width="13.28515625" style="2353" bestFit="1" customWidth="1"/>
    <col min="14967" max="14967" width="18.85546875" style="2353" bestFit="1" customWidth="1"/>
    <col min="14968" max="14968" width="5.28515625" style="2353" customWidth="1"/>
    <col min="14969" max="14969" width="50.5703125" style="2353" customWidth="1"/>
    <col min="14970" max="14970" width="14.28515625" style="2353" bestFit="1" customWidth="1"/>
    <col min="14971" max="14971" width="17.7109375" style="2353" customWidth="1"/>
    <col min="14972" max="14972" width="13.28515625" style="2353" bestFit="1" customWidth="1"/>
    <col min="14973" max="14973" width="18.85546875" style="2353" bestFit="1" customWidth="1"/>
    <col min="14974" max="14974" width="3.85546875" style="2353" customWidth="1"/>
    <col min="14975" max="14975" width="48.28515625" style="2353" bestFit="1" customWidth="1"/>
    <col min="14976" max="14976" width="14.28515625" style="2353" bestFit="1" customWidth="1"/>
    <col min="14977" max="14977" width="11.42578125" style="2353"/>
    <col min="14978" max="14978" width="13.28515625" style="2353" bestFit="1" customWidth="1"/>
    <col min="14979" max="14979" width="18.85546875" style="2353" bestFit="1" customWidth="1"/>
    <col min="14980" max="14980" width="3.5703125" style="2353" customWidth="1"/>
    <col min="14981" max="14981" width="48.28515625" style="2353" bestFit="1" customWidth="1"/>
    <col min="14982" max="14982" width="14.42578125" style="2353" bestFit="1" customWidth="1"/>
    <col min="14983" max="14983" width="11.5703125" style="2353" bestFit="1" customWidth="1"/>
    <col min="14984" max="14984" width="13.42578125" style="2353" bestFit="1" customWidth="1"/>
    <col min="14985" max="14985" width="21.85546875" style="2353" bestFit="1" customWidth="1"/>
    <col min="14986" max="14986" width="11.42578125" style="2353"/>
    <col min="14987" max="14987" width="46.5703125" style="2353" customWidth="1"/>
    <col min="14988" max="14990" width="11.5703125" style="2353" bestFit="1" customWidth="1"/>
    <col min="14991" max="14991" width="18.85546875" style="2353" bestFit="1" customWidth="1"/>
    <col min="14992" max="15157" width="11.42578125" style="2353"/>
    <col min="15158" max="15158" width="4.140625" style="2353" customWidth="1"/>
    <col min="15159" max="15159" width="51.7109375" style="2353" customWidth="1"/>
    <col min="15160" max="15160" width="18.7109375" style="2353" customWidth="1"/>
    <col min="15161" max="15161" width="11.85546875" style="2353" bestFit="1" customWidth="1"/>
    <col min="15162" max="15162" width="13" style="2353" bestFit="1" customWidth="1"/>
    <col min="15163" max="15163" width="23.5703125" style="2353" bestFit="1" customWidth="1"/>
    <col min="15164" max="15164" width="7.5703125" style="2353" customWidth="1"/>
    <col min="15165" max="15165" width="49.7109375" style="2353" bestFit="1" customWidth="1"/>
    <col min="15166" max="15166" width="14.28515625" style="2353" bestFit="1" customWidth="1"/>
    <col min="15167" max="15167" width="11.85546875" style="2353" bestFit="1" customWidth="1"/>
    <col min="15168" max="15168" width="13" style="2353" bestFit="1" customWidth="1"/>
    <col min="15169" max="15169" width="23.5703125" style="2353" bestFit="1" customWidth="1"/>
    <col min="15170" max="15170" width="3.85546875" style="2353" customWidth="1"/>
    <col min="15171" max="15171" width="47.140625" style="2353" customWidth="1"/>
    <col min="15172" max="15172" width="13.85546875" style="2353" bestFit="1" customWidth="1"/>
    <col min="15173" max="15173" width="11.5703125" style="2353" customWidth="1"/>
    <col min="15174" max="15174" width="12.42578125" style="2353" bestFit="1" customWidth="1"/>
    <col min="15175" max="15175" width="21.7109375" style="2353" bestFit="1" customWidth="1"/>
    <col min="15176" max="15176" width="4.7109375" style="2353" customWidth="1"/>
    <col min="15177" max="15177" width="48.28515625" style="2353" bestFit="1" customWidth="1"/>
    <col min="15178" max="15178" width="13.85546875" style="2353" bestFit="1" customWidth="1"/>
    <col min="15179" max="15179" width="12.7109375" style="2353" customWidth="1"/>
    <col min="15180" max="15180" width="17.7109375" style="2353" bestFit="1" customWidth="1"/>
    <col min="15181" max="15181" width="21.7109375" style="2353" bestFit="1" customWidth="1"/>
    <col min="15182" max="15182" width="5" style="2353" customWidth="1"/>
    <col min="15183" max="15183" width="52.85546875" style="2353" customWidth="1"/>
    <col min="15184" max="15184" width="14.7109375" style="2353" customWidth="1"/>
    <col min="15185" max="15185" width="14" style="2353" customWidth="1"/>
    <col min="15186" max="15186" width="16.42578125" style="2353" customWidth="1"/>
    <col min="15187" max="15187" width="21.7109375" style="2353" bestFit="1" customWidth="1"/>
    <col min="15188" max="15188" width="4.7109375" style="2353" customWidth="1"/>
    <col min="15189" max="15189" width="48.28515625" style="2353" bestFit="1" customWidth="1"/>
    <col min="15190" max="15190" width="13.85546875" style="2353" customWidth="1"/>
    <col min="15191" max="15191" width="13.7109375" style="2353" customWidth="1"/>
    <col min="15192" max="15192" width="16.140625" style="2353" customWidth="1"/>
    <col min="15193" max="15193" width="22.140625" style="2353" bestFit="1" customWidth="1"/>
    <col min="15194" max="15194" width="3.140625" style="2353" customWidth="1"/>
    <col min="15195" max="15195" width="48.28515625" style="2353" bestFit="1" customWidth="1"/>
    <col min="15196" max="15196" width="15.140625" style="2353" customWidth="1"/>
    <col min="15197" max="15197" width="13.42578125" style="2353" customWidth="1"/>
    <col min="15198" max="15198" width="15.28515625" style="2353" customWidth="1"/>
    <col min="15199" max="15199" width="21" style="2353" customWidth="1"/>
    <col min="15200" max="15200" width="5.28515625" style="2353" customWidth="1"/>
    <col min="15201" max="15201" width="48.28515625" style="2353" bestFit="1" customWidth="1"/>
    <col min="15202" max="15202" width="14.85546875" style="2353" customWidth="1"/>
    <col min="15203" max="15203" width="11.42578125" style="2353"/>
    <col min="15204" max="15204" width="12.42578125" style="2353" bestFit="1" customWidth="1"/>
    <col min="15205" max="15205" width="21.7109375" style="2353" bestFit="1" customWidth="1"/>
    <col min="15206" max="15206" width="5.140625" style="2353" customWidth="1"/>
    <col min="15207" max="15207" width="47.28515625" style="2353" customWidth="1"/>
    <col min="15208" max="15208" width="15.7109375" style="2353" customWidth="1"/>
    <col min="15209" max="15209" width="15.28515625" style="2353" customWidth="1"/>
    <col min="15210" max="15210" width="12.42578125" style="2353" bestFit="1" customWidth="1"/>
    <col min="15211" max="15211" width="18.85546875" style="2353" bestFit="1" customWidth="1"/>
    <col min="15212" max="15212" width="5" style="2353" customWidth="1"/>
    <col min="15213" max="15213" width="50.28515625" style="2353" bestFit="1" customWidth="1"/>
    <col min="15214" max="15214" width="14.28515625" style="2353" bestFit="1" customWidth="1"/>
    <col min="15215" max="15215" width="11.42578125" style="2353"/>
    <col min="15216" max="15216" width="13.28515625" style="2353" bestFit="1" customWidth="1"/>
    <col min="15217" max="15217" width="18.85546875" style="2353" bestFit="1" customWidth="1"/>
    <col min="15218" max="15218" width="5.7109375" style="2353" customWidth="1"/>
    <col min="15219" max="15219" width="48.28515625" style="2353" bestFit="1" customWidth="1"/>
    <col min="15220" max="15220" width="14.28515625" style="2353" bestFit="1" customWidth="1"/>
    <col min="15221" max="15221" width="13.85546875" style="2353" customWidth="1"/>
    <col min="15222" max="15222" width="13.28515625" style="2353" bestFit="1" customWidth="1"/>
    <col min="15223" max="15223" width="18.85546875" style="2353" bestFit="1" customWidth="1"/>
    <col min="15224" max="15224" width="5.28515625" style="2353" customWidth="1"/>
    <col min="15225" max="15225" width="50.5703125" style="2353" customWidth="1"/>
    <col min="15226" max="15226" width="14.28515625" style="2353" bestFit="1" customWidth="1"/>
    <col min="15227" max="15227" width="17.7109375" style="2353" customWidth="1"/>
    <col min="15228" max="15228" width="13.28515625" style="2353" bestFit="1" customWidth="1"/>
    <col min="15229" max="15229" width="18.85546875" style="2353" bestFit="1" customWidth="1"/>
    <col min="15230" max="15230" width="3.85546875" style="2353" customWidth="1"/>
    <col min="15231" max="15231" width="48.28515625" style="2353" bestFit="1" customWidth="1"/>
    <col min="15232" max="15232" width="14.28515625" style="2353" bestFit="1" customWidth="1"/>
    <col min="15233" max="15233" width="11.42578125" style="2353"/>
    <col min="15234" max="15234" width="13.28515625" style="2353" bestFit="1" customWidth="1"/>
    <col min="15235" max="15235" width="18.85546875" style="2353" bestFit="1" customWidth="1"/>
    <col min="15236" max="15236" width="3.5703125" style="2353" customWidth="1"/>
    <col min="15237" max="15237" width="48.28515625" style="2353" bestFit="1" customWidth="1"/>
    <col min="15238" max="15238" width="14.42578125" style="2353" bestFit="1" customWidth="1"/>
    <col min="15239" max="15239" width="11.5703125" style="2353" bestFit="1" customWidth="1"/>
    <col min="15240" max="15240" width="13.42578125" style="2353" bestFit="1" customWidth="1"/>
    <col min="15241" max="15241" width="21.85546875" style="2353" bestFit="1" customWidth="1"/>
    <col min="15242" max="15242" width="11.42578125" style="2353"/>
    <col min="15243" max="15243" width="46.5703125" style="2353" customWidth="1"/>
    <col min="15244" max="15246" width="11.5703125" style="2353" bestFit="1" customWidth="1"/>
    <col min="15247" max="15247" width="18.85546875" style="2353" bestFit="1" customWidth="1"/>
    <col min="15248" max="15413" width="11.42578125" style="2353"/>
    <col min="15414" max="15414" width="4.140625" style="2353" customWidth="1"/>
    <col min="15415" max="15415" width="51.7109375" style="2353" customWidth="1"/>
    <col min="15416" max="15416" width="18.7109375" style="2353" customWidth="1"/>
    <col min="15417" max="15417" width="11.85546875" style="2353" bestFit="1" customWidth="1"/>
    <col min="15418" max="15418" width="13" style="2353" bestFit="1" customWidth="1"/>
    <col min="15419" max="15419" width="23.5703125" style="2353" bestFit="1" customWidth="1"/>
    <col min="15420" max="15420" width="7.5703125" style="2353" customWidth="1"/>
    <col min="15421" max="15421" width="49.7109375" style="2353" bestFit="1" customWidth="1"/>
    <col min="15422" max="15422" width="14.28515625" style="2353" bestFit="1" customWidth="1"/>
    <col min="15423" max="15423" width="11.85546875" style="2353" bestFit="1" customWidth="1"/>
    <col min="15424" max="15424" width="13" style="2353" bestFit="1" customWidth="1"/>
    <col min="15425" max="15425" width="23.5703125" style="2353" bestFit="1" customWidth="1"/>
    <col min="15426" max="15426" width="3.85546875" style="2353" customWidth="1"/>
    <col min="15427" max="15427" width="47.140625" style="2353" customWidth="1"/>
    <col min="15428" max="15428" width="13.85546875" style="2353" bestFit="1" customWidth="1"/>
    <col min="15429" max="15429" width="11.5703125" style="2353" customWidth="1"/>
    <col min="15430" max="15430" width="12.42578125" style="2353" bestFit="1" customWidth="1"/>
    <col min="15431" max="15431" width="21.7109375" style="2353" bestFit="1" customWidth="1"/>
    <col min="15432" max="15432" width="4.7109375" style="2353" customWidth="1"/>
    <col min="15433" max="15433" width="48.28515625" style="2353" bestFit="1" customWidth="1"/>
    <col min="15434" max="15434" width="13.85546875" style="2353" bestFit="1" customWidth="1"/>
    <col min="15435" max="15435" width="12.7109375" style="2353" customWidth="1"/>
    <col min="15436" max="15436" width="17.7109375" style="2353" bestFit="1" customWidth="1"/>
    <col min="15437" max="15437" width="21.7109375" style="2353" bestFit="1" customWidth="1"/>
    <col min="15438" max="15438" width="5" style="2353" customWidth="1"/>
    <col min="15439" max="15439" width="52.85546875" style="2353" customWidth="1"/>
    <col min="15440" max="15440" width="14.7109375" style="2353" customWidth="1"/>
    <col min="15441" max="15441" width="14" style="2353" customWidth="1"/>
    <col min="15442" max="15442" width="16.42578125" style="2353" customWidth="1"/>
    <col min="15443" max="15443" width="21.7109375" style="2353" bestFit="1" customWidth="1"/>
    <col min="15444" max="15444" width="4.7109375" style="2353" customWidth="1"/>
    <col min="15445" max="15445" width="48.28515625" style="2353" bestFit="1" customWidth="1"/>
    <col min="15446" max="15446" width="13.85546875" style="2353" customWidth="1"/>
    <col min="15447" max="15447" width="13.7109375" style="2353" customWidth="1"/>
    <col min="15448" max="15448" width="16.140625" style="2353" customWidth="1"/>
    <col min="15449" max="15449" width="22.140625" style="2353" bestFit="1" customWidth="1"/>
    <col min="15450" max="15450" width="3.140625" style="2353" customWidth="1"/>
    <col min="15451" max="15451" width="48.28515625" style="2353" bestFit="1" customWidth="1"/>
    <col min="15452" max="15452" width="15.140625" style="2353" customWidth="1"/>
    <col min="15453" max="15453" width="13.42578125" style="2353" customWidth="1"/>
    <col min="15454" max="15454" width="15.28515625" style="2353" customWidth="1"/>
    <col min="15455" max="15455" width="21" style="2353" customWidth="1"/>
    <col min="15456" max="15456" width="5.28515625" style="2353" customWidth="1"/>
    <col min="15457" max="15457" width="48.28515625" style="2353" bestFit="1" customWidth="1"/>
    <col min="15458" max="15458" width="14.85546875" style="2353" customWidth="1"/>
    <col min="15459" max="15459" width="11.42578125" style="2353"/>
    <col min="15460" max="15460" width="12.42578125" style="2353" bestFit="1" customWidth="1"/>
    <col min="15461" max="15461" width="21.7109375" style="2353" bestFit="1" customWidth="1"/>
    <col min="15462" max="15462" width="5.140625" style="2353" customWidth="1"/>
    <col min="15463" max="15463" width="47.28515625" style="2353" customWidth="1"/>
    <col min="15464" max="15464" width="15.7109375" style="2353" customWidth="1"/>
    <col min="15465" max="15465" width="15.28515625" style="2353" customWidth="1"/>
    <col min="15466" max="15466" width="12.42578125" style="2353" bestFit="1" customWidth="1"/>
    <col min="15467" max="15467" width="18.85546875" style="2353" bestFit="1" customWidth="1"/>
    <col min="15468" max="15468" width="5" style="2353" customWidth="1"/>
    <col min="15469" max="15469" width="50.28515625" style="2353" bestFit="1" customWidth="1"/>
    <col min="15470" max="15470" width="14.28515625" style="2353" bestFit="1" customWidth="1"/>
    <col min="15471" max="15471" width="11.42578125" style="2353"/>
    <col min="15472" max="15472" width="13.28515625" style="2353" bestFit="1" customWidth="1"/>
    <col min="15473" max="15473" width="18.85546875" style="2353" bestFit="1" customWidth="1"/>
    <col min="15474" max="15474" width="5.7109375" style="2353" customWidth="1"/>
    <col min="15475" max="15475" width="48.28515625" style="2353" bestFit="1" customWidth="1"/>
    <col min="15476" max="15476" width="14.28515625" style="2353" bestFit="1" customWidth="1"/>
    <col min="15477" max="15477" width="13.85546875" style="2353" customWidth="1"/>
    <col min="15478" max="15478" width="13.28515625" style="2353" bestFit="1" customWidth="1"/>
    <col min="15479" max="15479" width="18.85546875" style="2353" bestFit="1" customWidth="1"/>
    <col min="15480" max="15480" width="5.28515625" style="2353" customWidth="1"/>
    <col min="15481" max="15481" width="50.5703125" style="2353" customWidth="1"/>
    <col min="15482" max="15482" width="14.28515625" style="2353" bestFit="1" customWidth="1"/>
    <col min="15483" max="15483" width="17.7109375" style="2353" customWidth="1"/>
    <col min="15484" max="15484" width="13.28515625" style="2353" bestFit="1" customWidth="1"/>
    <col min="15485" max="15485" width="18.85546875" style="2353" bestFit="1" customWidth="1"/>
    <col min="15486" max="15486" width="3.85546875" style="2353" customWidth="1"/>
    <col min="15487" max="15487" width="48.28515625" style="2353" bestFit="1" customWidth="1"/>
    <col min="15488" max="15488" width="14.28515625" style="2353" bestFit="1" customWidth="1"/>
    <col min="15489" max="15489" width="11.42578125" style="2353"/>
    <col min="15490" max="15490" width="13.28515625" style="2353" bestFit="1" customWidth="1"/>
    <col min="15491" max="15491" width="18.85546875" style="2353" bestFit="1" customWidth="1"/>
    <col min="15492" max="15492" width="3.5703125" style="2353" customWidth="1"/>
    <col min="15493" max="15493" width="48.28515625" style="2353" bestFit="1" customWidth="1"/>
    <col min="15494" max="15494" width="14.42578125" style="2353" bestFit="1" customWidth="1"/>
    <col min="15495" max="15495" width="11.5703125" style="2353" bestFit="1" customWidth="1"/>
    <col min="15496" max="15496" width="13.42578125" style="2353" bestFit="1" customWidth="1"/>
    <col min="15497" max="15497" width="21.85546875" style="2353" bestFit="1" customWidth="1"/>
    <col min="15498" max="15498" width="11.42578125" style="2353"/>
    <col min="15499" max="15499" width="46.5703125" style="2353" customWidth="1"/>
    <col min="15500" max="15502" width="11.5703125" style="2353" bestFit="1" customWidth="1"/>
    <col min="15503" max="15503" width="18.85546875" style="2353" bestFit="1" customWidth="1"/>
    <col min="15504" max="15669" width="11.42578125" style="2353"/>
    <col min="15670" max="15670" width="4.140625" style="2353" customWidth="1"/>
    <col min="15671" max="15671" width="51.7109375" style="2353" customWidth="1"/>
    <col min="15672" max="15672" width="18.7109375" style="2353" customWidth="1"/>
    <col min="15673" max="15673" width="11.85546875" style="2353" bestFit="1" customWidth="1"/>
    <col min="15674" max="15674" width="13" style="2353" bestFit="1" customWidth="1"/>
    <col min="15675" max="15675" width="23.5703125" style="2353" bestFit="1" customWidth="1"/>
    <col min="15676" max="15676" width="7.5703125" style="2353" customWidth="1"/>
    <col min="15677" max="15677" width="49.7109375" style="2353" bestFit="1" customWidth="1"/>
    <col min="15678" max="15678" width="14.28515625" style="2353" bestFit="1" customWidth="1"/>
    <col min="15679" max="15679" width="11.85546875" style="2353" bestFit="1" customWidth="1"/>
    <col min="15680" max="15680" width="13" style="2353" bestFit="1" customWidth="1"/>
    <col min="15681" max="15681" width="23.5703125" style="2353" bestFit="1" customWidth="1"/>
    <col min="15682" max="15682" width="3.85546875" style="2353" customWidth="1"/>
    <col min="15683" max="15683" width="47.140625" style="2353" customWidth="1"/>
    <col min="15684" max="15684" width="13.85546875" style="2353" bestFit="1" customWidth="1"/>
    <col min="15685" max="15685" width="11.5703125" style="2353" customWidth="1"/>
    <col min="15686" max="15686" width="12.42578125" style="2353" bestFit="1" customWidth="1"/>
    <col min="15687" max="15687" width="21.7109375" style="2353" bestFit="1" customWidth="1"/>
    <col min="15688" max="15688" width="4.7109375" style="2353" customWidth="1"/>
    <col min="15689" max="15689" width="48.28515625" style="2353" bestFit="1" customWidth="1"/>
    <col min="15690" max="15690" width="13.85546875" style="2353" bestFit="1" customWidth="1"/>
    <col min="15691" max="15691" width="12.7109375" style="2353" customWidth="1"/>
    <col min="15692" max="15692" width="17.7109375" style="2353" bestFit="1" customWidth="1"/>
    <col min="15693" max="15693" width="21.7109375" style="2353" bestFit="1" customWidth="1"/>
    <col min="15694" max="15694" width="5" style="2353" customWidth="1"/>
    <col min="15695" max="15695" width="52.85546875" style="2353" customWidth="1"/>
    <col min="15696" max="15696" width="14.7109375" style="2353" customWidth="1"/>
    <col min="15697" max="15697" width="14" style="2353" customWidth="1"/>
    <col min="15698" max="15698" width="16.42578125" style="2353" customWidth="1"/>
    <col min="15699" max="15699" width="21.7109375" style="2353" bestFit="1" customWidth="1"/>
    <col min="15700" max="15700" width="4.7109375" style="2353" customWidth="1"/>
    <col min="15701" max="15701" width="48.28515625" style="2353" bestFit="1" customWidth="1"/>
    <col min="15702" max="15702" width="13.85546875" style="2353" customWidth="1"/>
    <col min="15703" max="15703" width="13.7109375" style="2353" customWidth="1"/>
    <col min="15704" max="15704" width="16.140625" style="2353" customWidth="1"/>
    <col min="15705" max="15705" width="22.140625" style="2353" bestFit="1" customWidth="1"/>
    <col min="15706" max="15706" width="3.140625" style="2353" customWidth="1"/>
    <col min="15707" max="15707" width="48.28515625" style="2353" bestFit="1" customWidth="1"/>
    <col min="15708" max="15708" width="15.140625" style="2353" customWidth="1"/>
    <col min="15709" max="15709" width="13.42578125" style="2353" customWidth="1"/>
    <col min="15710" max="15710" width="15.28515625" style="2353" customWidth="1"/>
    <col min="15711" max="15711" width="21" style="2353" customWidth="1"/>
    <col min="15712" max="15712" width="5.28515625" style="2353" customWidth="1"/>
    <col min="15713" max="15713" width="48.28515625" style="2353" bestFit="1" customWidth="1"/>
    <col min="15714" max="15714" width="14.85546875" style="2353" customWidth="1"/>
    <col min="15715" max="15715" width="11.42578125" style="2353"/>
    <col min="15716" max="15716" width="12.42578125" style="2353" bestFit="1" customWidth="1"/>
    <col min="15717" max="15717" width="21.7109375" style="2353" bestFit="1" customWidth="1"/>
    <col min="15718" max="15718" width="5.140625" style="2353" customWidth="1"/>
    <col min="15719" max="15719" width="47.28515625" style="2353" customWidth="1"/>
    <col min="15720" max="15720" width="15.7109375" style="2353" customWidth="1"/>
    <col min="15721" max="15721" width="15.28515625" style="2353" customWidth="1"/>
    <col min="15722" max="15722" width="12.42578125" style="2353" bestFit="1" customWidth="1"/>
    <col min="15723" max="15723" width="18.85546875" style="2353" bestFit="1" customWidth="1"/>
    <col min="15724" max="15724" width="5" style="2353" customWidth="1"/>
    <col min="15725" max="15725" width="50.28515625" style="2353" bestFit="1" customWidth="1"/>
    <col min="15726" max="15726" width="14.28515625" style="2353" bestFit="1" customWidth="1"/>
    <col min="15727" max="15727" width="11.42578125" style="2353"/>
    <col min="15728" max="15728" width="13.28515625" style="2353" bestFit="1" customWidth="1"/>
    <col min="15729" max="15729" width="18.85546875" style="2353" bestFit="1" customWidth="1"/>
    <col min="15730" max="15730" width="5.7109375" style="2353" customWidth="1"/>
    <col min="15731" max="15731" width="48.28515625" style="2353" bestFit="1" customWidth="1"/>
    <col min="15732" max="15732" width="14.28515625" style="2353" bestFit="1" customWidth="1"/>
    <col min="15733" max="15733" width="13.85546875" style="2353" customWidth="1"/>
    <col min="15734" max="15734" width="13.28515625" style="2353" bestFit="1" customWidth="1"/>
    <col min="15735" max="15735" width="18.85546875" style="2353" bestFit="1" customWidth="1"/>
    <col min="15736" max="15736" width="5.28515625" style="2353" customWidth="1"/>
    <col min="15737" max="15737" width="50.5703125" style="2353" customWidth="1"/>
    <col min="15738" max="15738" width="14.28515625" style="2353" bestFit="1" customWidth="1"/>
    <col min="15739" max="15739" width="17.7109375" style="2353" customWidth="1"/>
    <col min="15740" max="15740" width="13.28515625" style="2353" bestFit="1" customWidth="1"/>
    <col min="15741" max="15741" width="18.85546875" style="2353" bestFit="1" customWidth="1"/>
    <col min="15742" max="15742" width="3.85546875" style="2353" customWidth="1"/>
    <col min="15743" max="15743" width="48.28515625" style="2353" bestFit="1" customWidth="1"/>
    <col min="15744" max="15744" width="14.28515625" style="2353" bestFit="1" customWidth="1"/>
    <col min="15745" max="15745" width="11.42578125" style="2353"/>
    <col min="15746" max="15746" width="13.28515625" style="2353" bestFit="1" customWidth="1"/>
    <col min="15747" max="15747" width="18.85546875" style="2353" bestFit="1" customWidth="1"/>
    <col min="15748" max="15748" width="3.5703125" style="2353" customWidth="1"/>
    <col min="15749" max="15749" width="48.28515625" style="2353" bestFit="1" customWidth="1"/>
    <col min="15750" max="15750" width="14.42578125" style="2353" bestFit="1" customWidth="1"/>
    <col min="15751" max="15751" width="11.5703125" style="2353" bestFit="1" customWidth="1"/>
    <col min="15752" max="15752" width="13.42578125" style="2353" bestFit="1" customWidth="1"/>
    <col min="15753" max="15753" width="21.85546875" style="2353" bestFit="1" customWidth="1"/>
    <col min="15754" max="15754" width="11.42578125" style="2353"/>
    <col min="15755" max="15755" width="46.5703125" style="2353" customWidth="1"/>
    <col min="15756" max="15758" width="11.5703125" style="2353" bestFit="1" customWidth="1"/>
    <col min="15759" max="15759" width="18.85546875" style="2353" bestFit="1" customWidth="1"/>
    <col min="15760" max="15925" width="11.42578125" style="2353"/>
    <col min="15926" max="15926" width="4.140625" style="2353" customWidth="1"/>
    <col min="15927" max="15927" width="51.7109375" style="2353" customWidth="1"/>
    <col min="15928" max="15928" width="18.7109375" style="2353" customWidth="1"/>
    <col min="15929" max="15929" width="11.85546875" style="2353" bestFit="1" customWidth="1"/>
    <col min="15930" max="15930" width="13" style="2353" bestFit="1" customWidth="1"/>
    <col min="15931" max="15931" width="23.5703125" style="2353" bestFit="1" customWidth="1"/>
    <col min="15932" max="15932" width="7.5703125" style="2353" customWidth="1"/>
    <col min="15933" max="15933" width="49.7109375" style="2353" bestFit="1" customWidth="1"/>
    <col min="15934" max="15934" width="14.28515625" style="2353" bestFit="1" customWidth="1"/>
    <col min="15935" max="15935" width="11.85546875" style="2353" bestFit="1" customWidth="1"/>
    <col min="15936" max="15936" width="13" style="2353" bestFit="1" customWidth="1"/>
    <col min="15937" max="15937" width="23.5703125" style="2353" bestFit="1" customWidth="1"/>
    <col min="15938" max="15938" width="3.85546875" style="2353" customWidth="1"/>
    <col min="15939" max="15939" width="47.140625" style="2353" customWidth="1"/>
    <col min="15940" max="15940" width="13.85546875" style="2353" bestFit="1" customWidth="1"/>
    <col min="15941" max="15941" width="11.5703125" style="2353" customWidth="1"/>
    <col min="15942" max="15942" width="12.42578125" style="2353" bestFit="1" customWidth="1"/>
    <col min="15943" max="15943" width="21.7109375" style="2353" bestFit="1" customWidth="1"/>
    <col min="15944" max="15944" width="4.7109375" style="2353" customWidth="1"/>
    <col min="15945" max="15945" width="48.28515625" style="2353" bestFit="1" customWidth="1"/>
    <col min="15946" max="15946" width="13.85546875" style="2353" bestFit="1" customWidth="1"/>
    <col min="15947" max="15947" width="12.7109375" style="2353" customWidth="1"/>
    <col min="15948" max="15948" width="17.7109375" style="2353" bestFit="1" customWidth="1"/>
    <col min="15949" max="15949" width="21.7109375" style="2353" bestFit="1" customWidth="1"/>
    <col min="15950" max="15950" width="5" style="2353" customWidth="1"/>
    <col min="15951" max="15951" width="52.85546875" style="2353" customWidth="1"/>
    <col min="15952" max="15952" width="14.7109375" style="2353" customWidth="1"/>
    <col min="15953" max="15953" width="14" style="2353" customWidth="1"/>
    <col min="15954" max="15954" width="16.42578125" style="2353" customWidth="1"/>
    <col min="15955" max="15955" width="21.7109375" style="2353" bestFit="1" customWidth="1"/>
    <col min="15956" max="15956" width="4.7109375" style="2353" customWidth="1"/>
    <col min="15957" max="15957" width="48.28515625" style="2353" bestFit="1" customWidth="1"/>
    <col min="15958" max="15958" width="13.85546875" style="2353" customWidth="1"/>
    <col min="15959" max="15959" width="13.7109375" style="2353" customWidth="1"/>
    <col min="15960" max="15960" width="16.140625" style="2353" customWidth="1"/>
    <col min="15961" max="15961" width="22.140625" style="2353" bestFit="1" customWidth="1"/>
    <col min="15962" max="15962" width="3.140625" style="2353" customWidth="1"/>
    <col min="15963" max="15963" width="48.28515625" style="2353" bestFit="1" customWidth="1"/>
    <col min="15964" max="15964" width="15.140625" style="2353" customWidth="1"/>
    <col min="15965" max="15965" width="13.42578125" style="2353" customWidth="1"/>
    <col min="15966" max="15966" width="15.28515625" style="2353" customWidth="1"/>
    <col min="15967" max="15967" width="21" style="2353" customWidth="1"/>
    <col min="15968" max="15968" width="5.28515625" style="2353" customWidth="1"/>
    <col min="15969" max="15969" width="48.28515625" style="2353" bestFit="1" customWidth="1"/>
    <col min="15970" max="15970" width="14.85546875" style="2353" customWidth="1"/>
    <col min="15971" max="15971" width="11.42578125" style="2353"/>
    <col min="15972" max="15972" width="12.42578125" style="2353" bestFit="1" customWidth="1"/>
    <col min="15973" max="15973" width="21.7109375" style="2353" bestFit="1" customWidth="1"/>
    <col min="15974" max="15974" width="5.140625" style="2353" customWidth="1"/>
    <col min="15975" max="15975" width="47.28515625" style="2353" customWidth="1"/>
    <col min="15976" max="15976" width="15.7109375" style="2353" customWidth="1"/>
    <col min="15977" max="15977" width="15.28515625" style="2353" customWidth="1"/>
    <col min="15978" max="15978" width="12.42578125" style="2353" bestFit="1" customWidth="1"/>
    <col min="15979" max="15979" width="18.85546875" style="2353" bestFit="1" customWidth="1"/>
    <col min="15980" max="15980" width="5" style="2353" customWidth="1"/>
    <col min="15981" max="15981" width="50.28515625" style="2353" bestFit="1" customWidth="1"/>
    <col min="15982" max="15982" width="14.28515625" style="2353" bestFit="1" customWidth="1"/>
    <col min="15983" max="15983" width="11.42578125" style="2353"/>
    <col min="15984" max="15984" width="13.28515625" style="2353" bestFit="1" customWidth="1"/>
    <col min="15985" max="15985" width="18.85546875" style="2353" bestFit="1" customWidth="1"/>
    <col min="15986" max="15986" width="5.7109375" style="2353" customWidth="1"/>
    <col min="15987" max="15987" width="48.28515625" style="2353" bestFit="1" customWidth="1"/>
    <col min="15988" max="15988" width="14.28515625" style="2353" bestFit="1" customWidth="1"/>
    <col min="15989" max="15989" width="13.85546875" style="2353" customWidth="1"/>
    <col min="15990" max="15990" width="13.28515625" style="2353" bestFit="1" customWidth="1"/>
    <col min="15991" max="15991" width="18.85546875" style="2353" bestFit="1" customWidth="1"/>
    <col min="15992" max="15992" width="5.28515625" style="2353" customWidth="1"/>
    <col min="15993" max="15993" width="50.5703125" style="2353" customWidth="1"/>
    <col min="15994" max="15994" width="14.28515625" style="2353" bestFit="1" customWidth="1"/>
    <col min="15995" max="15995" width="17.7109375" style="2353" customWidth="1"/>
    <col min="15996" max="15996" width="13.28515625" style="2353" bestFit="1" customWidth="1"/>
    <col min="15997" max="15997" width="18.85546875" style="2353" bestFit="1" customWidth="1"/>
    <col min="15998" max="15998" width="3.85546875" style="2353" customWidth="1"/>
    <col min="15999" max="15999" width="48.28515625" style="2353" bestFit="1" customWidth="1"/>
    <col min="16000" max="16000" width="14.28515625" style="2353" bestFit="1" customWidth="1"/>
    <col min="16001" max="16001" width="11.42578125" style="2353"/>
    <col min="16002" max="16002" width="13.28515625" style="2353" bestFit="1" customWidth="1"/>
    <col min="16003" max="16003" width="18.85546875" style="2353" bestFit="1" customWidth="1"/>
    <col min="16004" max="16004" width="3.5703125" style="2353" customWidth="1"/>
    <col min="16005" max="16005" width="48.28515625" style="2353" bestFit="1" customWidth="1"/>
    <col min="16006" max="16006" width="14.42578125" style="2353" bestFit="1" customWidth="1"/>
    <col min="16007" max="16007" width="11.5703125" style="2353" bestFit="1" customWidth="1"/>
    <col min="16008" max="16008" width="13.42578125" style="2353" bestFit="1" customWidth="1"/>
    <col min="16009" max="16009" width="21.85546875" style="2353" bestFit="1" customWidth="1"/>
    <col min="16010" max="16010" width="11.42578125" style="2353"/>
    <col min="16011" max="16011" width="46.5703125" style="2353" customWidth="1"/>
    <col min="16012" max="16014" width="11.5703125" style="2353" bestFit="1" customWidth="1"/>
    <col min="16015" max="16015" width="18.85546875" style="2353" bestFit="1" customWidth="1"/>
    <col min="16016" max="16181" width="11.42578125" style="2353"/>
    <col min="16182" max="16182" width="4.140625" style="2353" customWidth="1"/>
    <col min="16183" max="16183" width="51.7109375" style="2353" customWidth="1"/>
    <col min="16184" max="16184" width="18.7109375" style="2353" customWidth="1"/>
    <col min="16185" max="16185" width="11.85546875" style="2353" bestFit="1" customWidth="1"/>
    <col min="16186" max="16186" width="13" style="2353" bestFit="1" customWidth="1"/>
    <col min="16187" max="16187" width="23.5703125" style="2353" bestFit="1" customWidth="1"/>
    <col min="16188" max="16188" width="7.5703125" style="2353" customWidth="1"/>
    <col min="16189" max="16189" width="49.7109375" style="2353" bestFit="1" customWidth="1"/>
    <col min="16190" max="16190" width="14.28515625" style="2353" bestFit="1" customWidth="1"/>
    <col min="16191" max="16191" width="11.85546875" style="2353" bestFit="1" customWidth="1"/>
    <col min="16192" max="16192" width="13" style="2353" bestFit="1" customWidth="1"/>
    <col min="16193" max="16193" width="23.5703125" style="2353" bestFit="1" customWidth="1"/>
    <col min="16194" max="16194" width="3.85546875" style="2353" customWidth="1"/>
    <col min="16195" max="16195" width="47.140625" style="2353" customWidth="1"/>
    <col min="16196" max="16196" width="13.85546875" style="2353" bestFit="1" customWidth="1"/>
    <col min="16197" max="16197" width="11.5703125" style="2353" customWidth="1"/>
    <col min="16198" max="16198" width="12.42578125" style="2353" bestFit="1" customWidth="1"/>
    <col min="16199" max="16199" width="21.7109375" style="2353" bestFit="1" customWidth="1"/>
    <col min="16200" max="16200" width="4.7109375" style="2353" customWidth="1"/>
    <col min="16201" max="16201" width="48.28515625" style="2353" bestFit="1" customWidth="1"/>
    <col min="16202" max="16202" width="13.85546875" style="2353" bestFit="1" customWidth="1"/>
    <col min="16203" max="16203" width="12.7109375" style="2353" customWidth="1"/>
    <col min="16204" max="16204" width="17.7109375" style="2353" bestFit="1" customWidth="1"/>
    <col min="16205" max="16205" width="21.7109375" style="2353" bestFit="1" customWidth="1"/>
    <col min="16206" max="16206" width="5" style="2353" customWidth="1"/>
    <col min="16207" max="16207" width="52.85546875" style="2353" customWidth="1"/>
    <col min="16208" max="16208" width="14.7109375" style="2353" customWidth="1"/>
    <col min="16209" max="16209" width="14" style="2353" customWidth="1"/>
    <col min="16210" max="16210" width="16.42578125" style="2353" customWidth="1"/>
    <col min="16211" max="16211" width="21.7109375" style="2353" bestFit="1" customWidth="1"/>
    <col min="16212" max="16212" width="4.7109375" style="2353" customWidth="1"/>
    <col min="16213" max="16213" width="48.28515625" style="2353" bestFit="1" customWidth="1"/>
    <col min="16214" max="16214" width="13.85546875" style="2353" customWidth="1"/>
    <col min="16215" max="16215" width="13.7109375" style="2353" customWidth="1"/>
    <col min="16216" max="16216" width="16.140625" style="2353" customWidth="1"/>
    <col min="16217" max="16217" width="22.140625" style="2353" bestFit="1" customWidth="1"/>
    <col min="16218" max="16218" width="3.140625" style="2353" customWidth="1"/>
    <col min="16219" max="16219" width="48.28515625" style="2353" bestFit="1" customWidth="1"/>
    <col min="16220" max="16220" width="15.140625" style="2353" customWidth="1"/>
    <col min="16221" max="16221" width="13.42578125" style="2353" customWidth="1"/>
    <col min="16222" max="16222" width="15.28515625" style="2353" customWidth="1"/>
    <col min="16223" max="16223" width="21" style="2353" customWidth="1"/>
    <col min="16224" max="16224" width="5.28515625" style="2353" customWidth="1"/>
    <col min="16225" max="16225" width="48.28515625" style="2353" bestFit="1" customWidth="1"/>
    <col min="16226" max="16226" width="14.85546875" style="2353" customWidth="1"/>
    <col min="16227" max="16227" width="11.42578125" style="2353"/>
    <col min="16228" max="16228" width="12.42578125" style="2353" bestFit="1" customWidth="1"/>
    <col min="16229" max="16229" width="21.7109375" style="2353" bestFit="1" customWidth="1"/>
    <col min="16230" max="16230" width="5.140625" style="2353" customWidth="1"/>
    <col min="16231" max="16231" width="47.28515625" style="2353" customWidth="1"/>
    <col min="16232" max="16232" width="15.7109375" style="2353" customWidth="1"/>
    <col min="16233" max="16233" width="15.28515625" style="2353" customWidth="1"/>
    <col min="16234" max="16234" width="12.42578125" style="2353" bestFit="1" customWidth="1"/>
    <col min="16235" max="16235" width="18.85546875" style="2353" bestFit="1" customWidth="1"/>
    <col min="16236" max="16236" width="5" style="2353" customWidth="1"/>
    <col min="16237" max="16237" width="50.28515625" style="2353" bestFit="1" customWidth="1"/>
    <col min="16238" max="16238" width="14.28515625" style="2353" bestFit="1" customWidth="1"/>
    <col min="16239" max="16239" width="11.42578125" style="2353"/>
    <col min="16240" max="16240" width="13.28515625" style="2353" bestFit="1" customWidth="1"/>
    <col min="16241" max="16241" width="18.85546875" style="2353" bestFit="1" customWidth="1"/>
    <col min="16242" max="16242" width="5.7109375" style="2353" customWidth="1"/>
    <col min="16243" max="16243" width="48.28515625" style="2353" bestFit="1" customWidth="1"/>
    <col min="16244" max="16244" width="14.28515625" style="2353" bestFit="1" customWidth="1"/>
    <col min="16245" max="16245" width="13.85546875" style="2353" customWidth="1"/>
    <col min="16246" max="16246" width="13.28515625" style="2353" bestFit="1" customWidth="1"/>
    <col min="16247" max="16247" width="18.85546875" style="2353" bestFit="1" customWidth="1"/>
    <col min="16248" max="16248" width="5.28515625" style="2353" customWidth="1"/>
    <col min="16249" max="16249" width="50.5703125" style="2353" customWidth="1"/>
    <col min="16250" max="16250" width="14.28515625" style="2353" bestFit="1" customWidth="1"/>
    <col min="16251" max="16251" width="17.7109375" style="2353" customWidth="1"/>
    <col min="16252" max="16252" width="13.28515625" style="2353" bestFit="1" customWidth="1"/>
    <col min="16253" max="16253" width="18.85546875" style="2353" bestFit="1" customWidth="1"/>
    <col min="16254" max="16254" width="3.85546875" style="2353" customWidth="1"/>
    <col min="16255" max="16255" width="48.28515625" style="2353" bestFit="1" customWidth="1"/>
    <col min="16256" max="16256" width="14.28515625" style="2353" bestFit="1" customWidth="1"/>
    <col min="16257" max="16257" width="11.42578125" style="2353"/>
    <col min="16258" max="16258" width="13.28515625" style="2353" bestFit="1" customWidth="1"/>
    <col min="16259" max="16259" width="18.85546875" style="2353" bestFit="1" customWidth="1"/>
    <col min="16260" max="16260" width="3.5703125" style="2353" customWidth="1"/>
    <col min="16261" max="16261" width="48.28515625" style="2353" bestFit="1" customWidth="1"/>
    <col min="16262" max="16262" width="14.42578125" style="2353" bestFit="1" customWidth="1"/>
    <col min="16263" max="16263" width="11.5703125" style="2353" bestFit="1" customWidth="1"/>
    <col min="16264" max="16264" width="13.42578125" style="2353" bestFit="1" customWidth="1"/>
    <col min="16265" max="16265" width="21.85546875" style="2353" bestFit="1" customWidth="1"/>
    <col min="16266" max="16266" width="11.42578125" style="2353"/>
    <col min="16267" max="16267" width="46.5703125" style="2353" customWidth="1"/>
    <col min="16268" max="16270" width="11.5703125" style="2353" bestFit="1" customWidth="1"/>
    <col min="16271" max="16271" width="18.85546875" style="2353" bestFit="1" customWidth="1"/>
    <col min="16272" max="16384" width="11.42578125" style="2353"/>
  </cols>
  <sheetData>
    <row r="1" spans="2:101" x14ac:dyDescent="0.3">
      <c r="D1" s="2802"/>
    </row>
    <row r="2" spans="2:101" ht="18.75" x14ac:dyDescent="0.3">
      <c r="B2" s="1021" t="s">
        <v>2804</v>
      </c>
    </row>
    <row r="3" spans="2:101" ht="18.75" x14ac:dyDescent="0.3">
      <c r="B3" s="1021" t="s">
        <v>2831</v>
      </c>
    </row>
    <row r="4" spans="2:101" ht="18.75" x14ac:dyDescent="0.3">
      <c r="B4" s="1021" t="s">
        <v>2809</v>
      </c>
    </row>
    <row r="5" spans="2:101" x14ac:dyDescent="0.3">
      <c r="B5" s="3297" t="s">
        <v>3368</v>
      </c>
      <c r="C5" s="597" t="s">
        <v>3366</v>
      </c>
    </row>
    <row r="6" spans="2:101" x14ac:dyDescent="0.3">
      <c r="B6" s="597"/>
    </row>
    <row r="7" spans="2:101" x14ac:dyDescent="0.3">
      <c r="B7" s="597"/>
    </row>
    <row r="8" spans="2:101" x14ac:dyDescent="0.3">
      <c r="B8" s="597"/>
      <c r="H8" s="2182"/>
      <c r="I8" s="2353"/>
      <c r="J8" s="2182"/>
      <c r="K8" s="2353"/>
      <c r="L8" s="2182"/>
      <c r="M8" s="2353"/>
      <c r="N8" s="2182"/>
      <c r="O8" s="2353"/>
      <c r="P8" s="2182"/>
      <c r="Q8" s="2353"/>
      <c r="R8" s="2182"/>
      <c r="S8" s="2353"/>
      <c r="T8" s="2182"/>
      <c r="U8" s="2353"/>
      <c r="V8" s="2182"/>
      <c r="W8" s="2353"/>
      <c r="X8" s="2182"/>
      <c r="Y8" s="2353"/>
      <c r="Z8" s="2182"/>
      <c r="AA8" s="2353"/>
      <c r="AB8" s="2182"/>
      <c r="AC8" s="2353"/>
      <c r="AD8" s="2182"/>
      <c r="AE8" s="2353"/>
      <c r="AF8" s="2182"/>
      <c r="AG8" s="2353"/>
      <c r="AH8" s="2182"/>
      <c r="AI8" s="2353"/>
      <c r="AJ8" s="2182"/>
      <c r="AK8" s="2353"/>
      <c r="AL8" s="2182"/>
      <c r="AM8" s="2353"/>
      <c r="AN8" s="2182"/>
      <c r="AO8" s="2353"/>
      <c r="AP8" s="2182"/>
      <c r="AQ8" s="2353"/>
      <c r="AR8" s="2182"/>
      <c r="AS8" s="2353"/>
      <c r="AT8" s="2182"/>
      <c r="AU8" s="2353"/>
      <c r="AV8" s="2182"/>
      <c r="AW8" s="2353"/>
      <c r="AX8" s="2182"/>
      <c r="AY8" s="2353"/>
      <c r="AZ8" s="2182"/>
      <c r="BA8" s="2353"/>
      <c r="BB8" s="2182"/>
      <c r="BC8" s="2353"/>
      <c r="BD8" s="2182"/>
      <c r="BE8" s="2353"/>
      <c r="BF8" s="2182"/>
      <c r="BG8" s="2353"/>
      <c r="BH8" s="2182"/>
      <c r="BI8" s="2353"/>
      <c r="BJ8" s="2182"/>
      <c r="BK8" s="2353"/>
      <c r="BL8" s="2182"/>
      <c r="BM8" s="2353"/>
      <c r="BN8" s="2182"/>
      <c r="BO8" s="2353"/>
      <c r="BP8" s="2182"/>
      <c r="BQ8" s="2353"/>
      <c r="BR8" s="2182"/>
      <c r="BS8" s="2353"/>
      <c r="BT8" s="2182"/>
      <c r="BU8" s="2353"/>
      <c r="BV8" s="2182"/>
      <c r="BW8" s="2353"/>
      <c r="BX8" s="2182"/>
      <c r="BY8" s="2353"/>
      <c r="BZ8" s="2182"/>
      <c r="CA8" s="2353"/>
      <c r="CB8" s="2182"/>
      <c r="CC8" s="2353"/>
      <c r="CD8" s="2182"/>
      <c r="CE8" s="2353"/>
      <c r="CF8" s="2182"/>
      <c r="CG8" s="2353"/>
      <c r="CH8" s="2182"/>
      <c r="CI8" s="2353"/>
      <c r="CJ8" s="2182"/>
      <c r="CK8" s="2353"/>
      <c r="CL8" s="2182"/>
      <c r="CM8" s="2353"/>
      <c r="CN8" s="2182"/>
      <c r="CO8" s="2353"/>
      <c r="CP8" s="2182"/>
      <c r="CQ8" s="2353"/>
      <c r="CR8" s="2182"/>
      <c r="CS8" s="2353"/>
      <c r="CT8" s="2182"/>
      <c r="CU8" s="2353"/>
      <c r="CV8" s="2182"/>
      <c r="CW8" s="2353"/>
    </row>
    <row r="9" spans="2:101" s="2067" customFormat="1" ht="30" x14ac:dyDescent="0.3">
      <c r="B9" s="2183" t="s">
        <v>775</v>
      </c>
      <c r="C9" s="2183" t="s">
        <v>884</v>
      </c>
      <c r="D9" s="2183" t="s">
        <v>3362</v>
      </c>
      <c r="H9" s="2182"/>
      <c r="I9" s="2732"/>
      <c r="J9" s="2732"/>
      <c r="K9" s="2732"/>
      <c r="L9" s="2732"/>
      <c r="N9" s="2182"/>
      <c r="P9" s="2182"/>
      <c r="R9" s="2182"/>
      <c r="T9" s="2182"/>
      <c r="V9" s="2182"/>
      <c r="X9" s="2182"/>
      <c r="Z9" s="2182"/>
      <c r="AB9" s="2182"/>
      <c r="AD9" s="2182"/>
      <c r="AF9" s="2182"/>
      <c r="AH9" s="2182"/>
      <c r="AJ9" s="2182"/>
      <c r="AL9" s="2182"/>
      <c r="AN9" s="2182"/>
      <c r="AP9" s="2182"/>
      <c r="AR9" s="2182"/>
      <c r="AT9" s="2182"/>
      <c r="AV9" s="2182"/>
      <c r="AX9" s="2182"/>
      <c r="AZ9" s="2182"/>
      <c r="BB9" s="2182"/>
      <c r="BD9" s="2182"/>
      <c r="BF9" s="2182"/>
      <c r="BH9" s="2182"/>
      <c r="BJ9" s="2182"/>
      <c r="BL9" s="2182"/>
      <c r="BN9" s="2182"/>
      <c r="BP9" s="2182"/>
      <c r="BR9" s="2182"/>
      <c r="BT9" s="2182"/>
      <c r="BV9" s="2182"/>
      <c r="BX9" s="2182"/>
      <c r="BZ9" s="2182"/>
      <c r="CB9" s="2182"/>
      <c r="CD9" s="2182"/>
      <c r="CF9" s="2182"/>
      <c r="CH9" s="2182"/>
      <c r="CJ9" s="2182"/>
      <c r="CL9" s="2182"/>
      <c r="CN9" s="2182"/>
      <c r="CP9" s="2182"/>
      <c r="CR9" s="2182"/>
      <c r="CT9" s="2182"/>
      <c r="CV9" s="2182"/>
    </row>
    <row r="10" spans="2:101" s="2693" customFormat="1" x14ac:dyDescent="0.25">
      <c r="B10" s="538" t="s">
        <v>778</v>
      </c>
      <c r="C10" s="3298" t="s">
        <v>2194</v>
      </c>
      <c r="D10" s="3162">
        <v>25585004.086221676</v>
      </c>
      <c r="E10" s="3299"/>
      <c r="H10" s="3300"/>
      <c r="I10" s="2732"/>
      <c r="J10" s="2732"/>
      <c r="K10" s="2732"/>
      <c r="L10" s="2732"/>
      <c r="N10" s="3300"/>
      <c r="P10" s="3300"/>
      <c r="R10" s="3300"/>
      <c r="T10" s="3300"/>
      <c r="V10" s="3300"/>
      <c r="X10" s="3300"/>
      <c r="Z10" s="3300"/>
      <c r="AB10" s="3300"/>
      <c r="AD10" s="3300"/>
      <c r="AF10" s="3300"/>
      <c r="AH10" s="3300"/>
      <c r="AJ10" s="3300"/>
      <c r="AL10" s="3300"/>
      <c r="AN10" s="3300"/>
      <c r="AP10" s="3300"/>
      <c r="AR10" s="3300"/>
      <c r="AT10" s="3300"/>
      <c r="AV10" s="3300"/>
      <c r="AX10" s="3300"/>
      <c r="AZ10" s="3300"/>
      <c r="BB10" s="3300"/>
      <c r="BD10" s="3300"/>
      <c r="BF10" s="3300"/>
      <c r="BH10" s="3300"/>
      <c r="BJ10" s="3300"/>
      <c r="BL10" s="3300"/>
      <c r="BN10" s="3300"/>
      <c r="BP10" s="3300"/>
      <c r="BR10" s="3300"/>
      <c r="BT10" s="3300"/>
      <c r="BV10" s="3300"/>
      <c r="BX10" s="3300"/>
      <c r="BZ10" s="3300"/>
      <c r="CB10" s="3300"/>
      <c r="CD10" s="3300"/>
      <c r="CF10" s="3300"/>
      <c r="CH10" s="3300"/>
      <c r="CJ10" s="3300"/>
      <c r="CL10" s="3300"/>
      <c r="CN10" s="3300"/>
      <c r="CP10" s="3300"/>
      <c r="CR10" s="3300"/>
      <c r="CT10" s="3300"/>
      <c r="CV10" s="3300"/>
    </row>
    <row r="11" spans="2:101" s="2693" customFormat="1" x14ac:dyDescent="0.25">
      <c r="B11" s="538" t="s">
        <v>781</v>
      </c>
      <c r="C11" s="3298" t="s">
        <v>1024</v>
      </c>
      <c r="D11" s="3162">
        <v>19403570.111987874</v>
      </c>
      <c r="E11" s="3299"/>
      <c r="H11" s="3300"/>
      <c r="I11" s="2732"/>
      <c r="J11" s="2732"/>
      <c r="K11" s="2732"/>
      <c r="L11" s="2732"/>
      <c r="N11" s="3300"/>
      <c r="P11" s="3300"/>
      <c r="R11" s="3300"/>
      <c r="T11" s="3300"/>
      <c r="V11" s="3300"/>
      <c r="X11" s="3300"/>
      <c r="Z11" s="3300"/>
      <c r="AB11" s="3300"/>
      <c r="AD11" s="3300"/>
      <c r="AF11" s="3300"/>
      <c r="AH11" s="3300"/>
      <c r="AJ11" s="3300"/>
      <c r="AL11" s="3300"/>
      <c r="AN11" s="3300"/>
      <c r="AP11" s="3300"/>
      <c r="AR11" s="3300"/>
      <c r="AT11" s="3300"/>
      <c r="AV11" s="3300"/>
      <c r="AX11" s="3300"/>
      <c r="AZ11" s="3300"/>
      <c r="BB11" s="3300"/>
      <c r="BD11" s="3300"/>
      <c r="BF11" s="3300"/>
      <c r="BH11" s="3300"/>
      <c r="BJ11" s="3300"/>
      <c r="BL11" s="3300"/>
      <c r="BN11" s="3300"/>
      <c r="BP11" s="3300"/>
      <c r="BR11" s="3300"/>
      <c r="BT11" s="3300"/>
      <c r="BV11" s="3300"/>
      <c r="BX11" s="3300"/>
      <c r="BZ11" s="3300"/>
      <c r="CB11" s="3300"/>
      <c r="CD11" s="3300"/>
      <c r="CF11" s="3300"/>
      <c r="CH11" s="3300"/>
      <c r="CJ11" s="3300"/>
      <c r="CL11" s="3300"/>
      <c r="CN11" s="3300"/>
      <c r="CP11" s="3300"/>
      <c r="CR11" s="3300"/>
      <c r="CT11" s="3300"/>
      <c r="CV11" s="3300"/>
    </row>
    <row r="12" spans="2:101" s="2693" customFormat="1" x14ac:dyDescent="0.25">
      <c r="B12" s="538" t="s">
        <v>784</v>
      </c>
      <c r="C12" s="3298" t="s">
        <v>2196</v>
      </c>
      <c r="D12" s="3162">
        <v>32042951.342512608</v>
      </c>
      <c r="E12" s="3299"/>
      <c r="H12" s="3300"/>
      <c r="I12" s="2732"/>
      <c r="J12" s="2732"/>
      <c r="K12" s="2732"/>
      <c r="L12" s="2732"/>
      <c r="N12" s="3300"/>
      <c r="P12" s="3300"/>
      <c r="R12" s="3300"/>
      <c r="T12" s="3300"/>
      <c r="V12" s="3300"/>
      <c r="X12" s="3300"/>
      <c r="Z12" s="3300"/>
      <c r="AB12" s="3300"/>
      <c r="AD12" s="3300"/>
      <c r="AF12" s="3300"/>
      <c r="AH12" s="3300"/>
      <c r="AJ12" s="3300"/>
      <c r="AL12" s="3300"/>
      <c r="AN12" s="3300"/>
      <c r="AP12" s="3300"/>
      <c r="AR12" s="3300"/>
      <c r="AT12" s="3300"/>
      <c r="AV12" s="3300"/>
      <c r="AX12" s="3300"/>
      <c r="AZ12" s="3300"/>
      <c r="BB12" s="3300"/>
      <c r="BD12" s="3300"/>
      <c r="BF12" s="3300"/>
      <c r="BH12" s="3300"/>
      <c r="BJ12" s="3300"/>
      <c r="BL12" s="3300"/>
      <c r="BN12" s="3300"/>
      <c r="BP12" s="3300"/>
      <c r="BR12" s="3300"/>
      <c r="BT12" s="3300"/>
      <c r="BV12" s="3300"/>
      <c r="BX12" s="3300"/>
      <c r="BZ12" s="3300"/>
      <c r="CB12" s="3300"/>
      <c r="CD12" s="3300"/>
      <c r="CF12" s="3300"/>
      <c r="CH12" s="3300"/>
      <c r="CJ12" s="3300"/>
      <c r="CL12" s="3300"/>
      <c r="CN12" s="3300"/>
      <c r="CP12" s="3300"/>
      <c r="CR12" s="3300"/>
      <c r="CT12" s="3300"/>
      <c r="CV12" s="3300"/>
    </row>
    <row r="13" spans="2:101" s="2693" customFormat="1" x14ac:dyDescent="0.25">
      <c r="B13" s="538" t="s">
        <v>786</v>
      </c>
      <c r="C13" s="3298" t="s">
        <v>1026</v>
      </c>
      <c r="D13" s="3162">
        <v>32042951.342512608</v>
      </c>
      <c r="E13" s="3299"/>
      <c r="H13" s="3300"/>
      <c r="I13" s="2732"/>
      <c r="J13" s="2732"/>
      <c r="K13" s="2732"/>
      <c r="L13" s="2732"/>
      <c r="N13" s="3300"/>
      <c r="P13" s="3300"/>
      <c r="R13" s="3300"/>
      <c r="T13" s="3300"/>
      <c r="V13" s="3300"/>
      <c r="X13" s="3300"/>
      <c r="Z13" s="3300"/>
      <c r="AB13" s="3300"/>
      <c r="AD13" s="3300"/>
      <c r="AF13" s="3300"/>
      <c r="AH13" s="3300"/>
      <c r="AJ13" s="3300"/>
      <c r="AL13" s="3300"/>
      <c r="AN13" s="3300"/>
      <c r="AP13" s="3300"/>
      <c r="AR13" s="3300"/>
      <c r="AT13" s="3300"/>
      <c r="AV13" s="3300"/>
      <c r="AX13" s="3300"/>
      <c r="AZ13" s="3300"/>
      <c r="BB13" s="3300"/>
      <c r="BD13" s="3300"/>
      <c r="BF13" s="3300"/>
      <c r="BH13" s="3300"/>
      <c r="BJ13" s="3300"/>
      <c r="BL13" s="3300"/>
      <c r="BN13" s="3300"/>
      <c r="BP13" s="3300"/>
      <c r="BR13" s="3300"/>
      <c r="BT13" s="3300"/>
      <c r="BV13" s="3300"/>
      <c r="BX13" s="3300"/>
      <c r="BZ13" s="3300"/>
      <c r="CB13" s="3300"/>
      <c r="CD13" s="3300"/>
      <c r="CF13" s="3300"/>
      <c r="CH13" s="3300"/>
      <c r="CJ13" s="3300"/>
      <c r="CL13" s="3300"/>
      <c r="CN13" s="3300"/>
      <c r="CP13" s="3300"/>
      <c r="CR13" s="3300"/>
      <c r="CT13" s="3300"/>
      <c r="CV13" s="3300"/>
    </row>
    <row r="14" spans="2:101" s="2693" customFormat="1" x14ac:dyDescent="0.25">
      <c r="B14" s="538" t="s">
        <v>787</v>
      </c>
      <c r="C14" s="3298" t="s">
        <v>2198</v>
      </c>
      <c r="D14" s="3162">
        <v>42282920.390275821</v>
      </c>
      <c r="E14" s="3299"/>
      <c r="H14" s="3300"/>
      <c r="I14" s="2732"/>
      <c r="J14" s="2732"/>
      <c r="K14" s="2732"/>
      <c r="L14" s="2732"/>
      <c r="N14" s="3300"/>
      <c r="P14" s="3300"/>
      <c r="R14" s="3300"/>
      <c r="T14" s="3300"/>
      <c r="V14" s="3300"/>
      <c r="X14" s="3300"/>
      <c r="Z14" s="3300"/>
      <c r="AB14" s="3300"/>
      <c r="AD14" s="3300"/>
      <c r="AF14" s="3300"/>
      <c r="AH14" s="3300"/>
      <c r="AJ14" s="3300"/>
      <c r="AL14" s="3300"/>
      <c r="AN14" s="3300"/>
      <c r="AP14" s="3300"/>
      <c r="AR14" s="3300"/>
      <c r="AT14" s="3300"/>
      <c r="AV14" s="3300"/>
      <c r="AX14" s="3300"/>
      <c r="AZ14" s="3300"/>
      <c r="BB14" s="3300"/>
      <c r="BD14" s="3300"/>
      <c r="BF14" s="3300"/>
      <c r="BH14" s="3300"/>
      <c r="BJ14" s="3300"/>
      <c r="BL14" s="3300"/>
      <c r="BN14" s="3300"/>
      <c r="BP14" s="3300"/>
      <c r="BR14" s="3300"/>
      <c r="BT14" s="3300"/>
      <c r="BV14" s="3300"/>
      <c r="BX14" s="3300"/>
      <c r="BZ14" s="3300"/>
      <c r="CB14" s="3300"/>
      <c r="CD14" s="3300"/>
      <c r="CF14" s="3300"/>
      <c r="CH14" s="3300"/>
      <c r="CJ14" s="3300"/>
      <c r="CL14" s="3300"/>
      <c r="CN14" s="3300"/>
      <c r="CP14" s="3300"/>
      <c r="CR14" s="3300"/>
      <c r="CT14" s="3300"/>
      <c r="CV14" s="3300"/>
    </row>
    <row r="15" spans="2:101" s="2693" customFormat="1" x14ac:dyDescent="0.25">
      <c r="B15" s="538" t="s">
        <v>788</v>
      </c>
      <c r="C15" s="3298" t="s">
        <v>1028</v>
      </c>
      <c r="D15" s="3162">
        <v>41423186.159958273</v>
      </c>
      <c r="E15" s="3299"/>
      <c r="H15" s="3300"/>
      <c r="I15" s="2732"/>
      <c r="J15" s="2732"/>
      <c r="K15" s="2732"/>
      <c r="L15" s="2732"/>
      <c r="N15" s="3300"/>
      <c r="P15" s="3300"/>
      <c r="R15" s="3300"/>
      <c r="T15" s="3300"/>
      <c r="V15" s="3300"/>
      <c r="X15" s="3300"/>
      <c r="Z15" s="3300"/>
      <c r="AB15" s="3300"/>
      <c r="AD15" s="3300"/>
      <c r="AF15" s="3300"/>
      <c r="AH15" s="3300"/>
      <c r="AJ15" s="3300"/>
      <c r="AL15" s="3300"/>
      <c r="AN15" s="3300"/>
      <c r="AP15" s="3300"/>
      <c r="AR15" s="3300"/>
      <c r="AT15" s="3300"/>
      <c r="AV15" s="3300"/>
      <c r="AX15" s="3300"/>
      <c r="AZ15" s="3300"/>
      <c r="BB15" s="3300"/>
      <c r="BD15" s="3300"/>
      <c r="BF15" s="3300"/>
      <c r="BH15" s="3300"/>
      <c r="BJ15" s="3300"/>
      <c r="BL15" s="3300"/>
      <c r="BN15" s="3300"/>
      <c r="BP15" s="3300"/>
      <c r="BR15" s="3300"/>
      <c r="BT15" s="3300"/>
      <c r="BV15" s="3300"/>
      <c r="BX15" s="3300"/>
      <c r="BZ15" s="3300"/>
      <c r="CB15" s="3300"/>
      <c r="CD15" s="3300"/>
      <c r="CF15" s="3300"/>
      <c r="CH15" s="3300"/>
      <c r="CJ15" s="3300"/>
      <c r="CL15" s="3300"/>
      <c r="CN15" s="3300"/>
      <c r="CP15" s="3300"/>
      <c r="CR15" s="3300"/>
      <c r="CT15" s="3300"/>
      <c r="CV15" s="3300"/>
    </row>
    <row r="16" spans="2:101" s="2693" customFormat="1" x14ac:dyDescent="0.25">
      <c r="B16" s="538" t="s">
        <v>790</v>
      </c>
      <c r="C16" s="3298" t="s">
        <v>2195</v>
      </c>
      <c r="D16" s="3162">
        <v>36784746.64677453</v>
      </c>
      <c r="E16" s="3299"/>
      <c r="H16" s="3300"/>
      <c r="I16" s="2732"/>
      <c r="J16" s="2732"/>
      <c r="K16" s="2732"/>
      <c r="L16" s="2732"/>
      <c r="N16" s="3300"/>
      <c r="P16" s="3300"/>
      <c r="R16" s="3300"/>
      <c r="T16" s="3300"/>
      <c r="V16" s="3300"/>
      <c r="X16" s="3300"/>
      <c r="Z16" s="3300"/>
      <c r="AB16" s="3300"/>
      <c r="AD16" s="3300"/>
      <c r="AF16" s="3300"/>
      <c r="AH16" s="3300"/>
      <c r="AJ16" s="3300"/>
      <c r="AL16" s="3300"/>
      <c r="AN16" s="3300"/>
      <c r="AP16" s="3300"/>
      <c r="AR16" s="3300"/>
      <c r="AT16" s="3300"/>
      <c r="AV16" s="3300"/>
      <c r="AX16" s="3300"/>
      <c r="AZ16" s="3300"/>
      <c r="BB16" s="3300"/>
      <c r="BD16" s="3300"/>
      <c r="BF16" s="3300"/>
      <c r="BH16" s="3300"/>
      <c r="BJ16" s="3300"/>
      <c r="BL16" s="3300"/>
      <c r="BN16" s="3300"/>
      <c r="BP16" s="3300"/>
      <c r="BR16" s="3300"/>
      <c r="BT16" s="3300"/>
      <c r="BV16" s="3300"/>
      <c r="BX16" s="3300"/>
      <c r="BZ16" s="3300"/>
      <c r="CB16" s="3300"/>
      <c r="CD16" s="3300"/>
      <c r="CF16" s="3300"/>
      <c r="CH16" s="3300"/>
      <c r="CJ16" s="3300"/>
      <c r="CL16" s="3300"/>
      <c r="CN16" s="3300"/>
      <c r="CP16" s="3300"/>
      <c r="CR16" s="3300"/>
      <c r="CT16" s="3300"/>
      <c r="CV16" s="3300"/>
    </row>
    <row r="17" spans="2:100" s="2693" customFormat="1" x14ac:dyDescent="0.25">
      <c r="B17" s="538" t="s">
        <v>791</v>
      </c>
      <c r="C17" s="3298" t="s">
        <v>1030</v>
      </c>
      <c r="D17" s="3162">
        <v>32042951.342512608</v>
      </c>
      <c r="E17" s="3299"/>
      <c r="H17" s="3300"/>
      <c r="I17" s="2732"/>
      <c r="J17" s="2732"/>
      <c r="K17" s="2732"/>
      <c r="L17" s="2732"/>
      <c r="N17" s="3300"/>
      <c r="P17" s="3300"/>
      <c r="R17" s="3300"/>
      <c r="T17" s="3300"/>
      <c r="V17" s="3300"/>
      <c r="X17" s="3300"/>
      <c r="Z17" s="3300"/>
      <c r="AB17" s="3300"/>
      <c r="AD17" s="3300"/>
      <c r="AF17" s="3300"/>
      <c r="AH17" s="3300"/>
      <c r="AJ17" s="3300"/>
      <c r="AL17" s="3300"/>
      <c r="AN17" s="3300"/>
      <c r="AP17" s="3300"/>
      <c r="AR17" s="3300"/>
      <c r="AT17" s="3300"/>
      <c r="AV17" s="3300"/>
      <c r="AX17" s="3300"/>
      <c r="AZ17" s="3300"/>
      <c r="BB17" s="3300"/>
      <c r="BD17" s="3300"/>
      <c r="BF17" s="3300"/>
      <c r="BH17" s="3300"/>
      <c r="BJ17" s="3300"/>
      <c r="BL17" s="3300"/>
      <c r="BN17" s="3300"/>
      <c r="BP17" s="3300"/>
      <c r="BR17" s="3300"/>
      <c r="BT17" s="3300"/>
      <c r="BV17" s="3300"/>
      <c r="BX17" s="3300"/>
      <c r="BZ17" s="3300"/>
      <c r="CB17" s="3300"/>
      <c r="CD17" s="3300"/>
      <c r="CF17" s="3300"/>
      <c r="CH17" s="3300"/>
      <c r="CJ17" s="3300"/>
      <c r="CL17" s="3300"/>
      <c r="CN17" s="3300"/>
      <c r="CP17" s="3300"/>
      <c r="CR17" s="3300"/>
      <c r="CT17" s="3300"/>
      <c r="CV17" s="3300"/>
    </row>
    <row r="18" spans="2:100" s="2693" customFormat="1" x14ac:dyDescent="0.25">
      <c r="B18" s="538" t="s">
        <v>792</v>
      </c>
      <c r="C18" s="3298" t="s">
        <v>2199</v>
      </c>
      <c r="D18" s="3162">
        <v>32042951.342512608</v>
      </c>
      <c r="E18" s="3299"/>
      <c r="H18" s="3300"/>
      <c r="I18" s="2732"/>
      <c r="J18" s="2732"/>
      <c r="K18" s="2732"/>
      <c r="L18" s="2732"/>
      <c r="N18" s="3300"/>
      <c r="P18" s="3300"/>
      <c r="R18" s="3300"/>
      <c r="T18" s="3300"/>
      <c r="V18" s="3300"/>
      <c r="X18" s="3300"/>
      <c r="Z18" s="3300"/>
      <c r="AB18" s="3300"/>
      <c r="AD18" s="3300"/>
      <c r="AF18" s="3300"/>
      <c r="AH18" s="3300"/>
      <c r="AJ18" s="3300"/>
      <c r="AL18" s="3300"/>
      <c r="AN18" s="3300"/>
      <c r="AP18" s="3300"/>
      <c r="AR18" s="3300"/>
      <c r="AT18" s="3300"/>
      <c r="AV18" s="3300"/>
      <c r="AX18" s="3300"/>
      <c r="AZ18" s="3300"/>
      <c r="BB18" s="3300"/>
      <c r="BD18" s="3300"/>
      <c r="BF18" s="3300"/>
      <c r="BH18" s="3300"/>
      <c r="BJ18" s="3300"/>
      <c r="BL18" s="3300"/>
      <c r="BN18" s="3300"/>
      <c r="BP18" s="3300"/>
      <c r="BR18" s="3300"/>
      <c r="BT18" s="3300"/>
      <c r="BV18" s="3300"/>
      <c r="BX18" s="3300"/>
      <c r="BZ18" s="3300"/>
      <c r="CB18" s="3300"/>
      <c r="CD18" s="3300"/>
      <c r="CF18" s="3300"/>
      <c r="CH18" s="3300"/>
      <c r="CJ18" s="3300"/>
      <c r="CL18" s="3300"/>
      <c r="CN18" s="3300"/>
      <c r="CP18" s="3300"/>
      <c r="CR18" s="3300"/>
      <c r="CT18" s="3300"/>
      <c r="CV18" s="3300"/>
    </row>
    <row r="19" spans="2:100" s="2693" customFormat="1" x14ac:dyDescent="0.25">
      <c r="B19" s="538" t="s">
        <v>794</v>
      </c>
      <c r="C19" s="3298" t="s">
        <v>1883</v>
      </c>
      <c r="D19" s="3162">
        <v>32042951.342512608</v>
      </c>
      <c r="E19" s="3299"/>
      <c r="H19" s="3300"/>
      <c r="I19" s="2732"/>
      <c r="J19" s="2732"/>
      <c r="K19" s="2732"/>
      <c r="L19" s="2732"/>
      <c r="N19" s="3300"/>
      <c r="P19" s="3300"/>
      <c r="R19" s="3300"/>
      <c r="T19" s="3300"/>
      <c r="V19" s="3300"/>
      <c r="X19" s="3300"/>
      <c r="Z19" s="3300"/>
      <c r="AB19" s="3300"/>
      <c r="AD19" s="3300"/>
      <c r="AF19" s="3300"/>
      <c r="AH19" s="3300"/>
      <c r="AJ19" s="3300"/>
      <c r="AL19" s="3300"/>
      <c r="AN19" s="3300"/>
      <c r="AP19" s="3300"/>
      <c r="AR19" s="3300"/>
      <c r="AT19" s="3300"/>
      <c r="AV19" s="3300"/>
      <c r="AX19" s="3300"/>
      <c r="AZ19" s="3300"/>
      <c r="BB19" s="3300"/>
      <c r="BD19" s="3300"/>
      <c r="BF19" s="3300"/>
      <c r="BH19" s="3300"/>
      <c r="BJ19" s="3300"/>
      <c r="BL19" s="3300"/>
      <c r="BN19" s="3300"/>
      <c r="BP19" s="3300"/>
      <c r="BR19" s="3300"/>
      <c r="BT19" s="3300"/>
      <c r="BV19" s="3300"/>
      <c r="BX19" s="3300"/>
      <c r="BZ19" s="3300"/>
      <c r="CB19" s="3300"/>
      <c r="CD19" s="3300"/>
      <c r="CF19" s="3300"/>
      <c r="CH19" s="3300"/>
      <c r="CJ19" s="3300"/>
      <c r="CL19" s="3300"/>
      <c r="CN19" s="3300"/>
      <c r="CP19" s="3300"/>
      <c r="CR19" s="3300"/>
      <c r="CT19" s="3300"/>
      <c r="CV19" s="3300"/>
    </row>
    <row r="20" spans="2:100" s="2693" customFormat="1" x14ac:dyDescent="0.25">
      <c r="B20" s="538" t="s">
        <v>795</v>
      </c>
      <c r="C20" s="3298" t="s">
        <v>2200</v>
      </c>
      <c r="D20" s="3162">
        <v>32042951.342512608</v>
      </c>
      <c r="E20" s="3299"/>
      <c r="H20" s="3300"/>
      <c r="I20" s="2732"/>
      <c r="J20" s="2732"/>
      <c r="K20" s="2732"/>
      <c r="L20" s="2732"/>
      <c r="N20" s="3300"/>
      <c r="P20" s="3300"/>
      <c r="R20" s="3300"/>
      <c r="T20" s="3300"/>
      <c r="V20" s="3300"/>
      <c r="X20" s="3300"/>
      <c r="Z20" s="3300"/>
      <c r="AB20" s="3300"/>
      <c r="AD20" s="3300"/>
      <c r="AF20" s="3300"/>
      <c r="AH20" s="3300"/>
      <c r="AJ20" s="3300"/>
      <c r="AL20" s="3300"/>
      <c r="AN20" s="3300"/>
      <c r="AP20" s="3300"/>
      <c r="AR20" s="3300"/>
      <c r="AT20" s="3300"/>
      <c r="AV20" s="3300"/>
      <c r="AX20" s="3300"/>
      <c r="AZ20" s="3300"/>
      <c r="BB20" s="3300"/>
      <c r="BD20" s="3300"/>
      <c r="BF20" s="3300"/>
      <c r="BH20" s="3300"/>
      <c r="BJ20" s="3300"/>
      <c r="BL20" s="3300"/>
      <c r="BN20" s="3300"/>
      <c r="BP20" s="3300"/>
      <c r="BR20" s="3300"/>
      <c r="BT20" s="3300"/>
      <c r="BV20" s="3300"/>
      <c r="BX20" s="3300"/>
      <c r="BZ20" s="3300"/>
      <c r="CB20" s="3300"/>
      <c r="CD20" s="3300"/>
      <c r="CF20" s="3300"/>
      <c r="CH20" s="3300"/>
      <c r="CJ20" s="3300"/>
      <c r="CL20" s="3300"/>
      <c r="CN20" s="3300"/>
      <c r="CP20" s="3300"/>
      <c r="CR20" s="3300"/>
      <c r="CT20" s="3300"/>
      <c r="CV20" s="3300"/>
    </row>
    <row r="21" spans="2:100" s="2693" customFormat="1" x14ac:dyDescent="0.25">
      <c r="B21" s="538" t="s">
        <v>796</v>
      </c>
      <c r="C21" s="3298" t="s">
        <v>1031</v>
      </c>
      <c r="D21" s="3162">
        <v>30840689.015674684</v>
      </c>
      <c r="E21" s="3299"/>
      <c r="H21" s="3300"/>
      <c r="I21" s="2732"/>
      <c r="J21" s="2732"/>
      <c r="K21" s="2732"/>
      <c r="L21" s="2732"/>
      <c r="N21" s="3300"/>
      <c r="P21" s="3300"/>
      <c r="R21" s="3300"/>
      <c r="T21" s="3300"/>
      <c r="V21" s="3300"/>
      <c r="X21" s="3300"/>
      <c r="Z21" s="3300"/>
      <c r="AB21" s="3300"/>
      <c r="AD21" s="3300"/>
      <c r="AF21" s="3300"/>
      <c r="AH21" s="3300"/>
      <c r="AJ21" s="3300"/>
      <c r="AL21" s="3300"/>
      <c r="AN21" s="3300"/>
      <c r="AP21" s="3300"/>
      <c r="AR21" s="3300"/>
      <c r="AT21" s="3300"/>
      <c r="AV21" s="3300"/>
      <c r="AX21" s="3300"/>
      <c r="AZ21" s="3300"/>
      <c r="BB21" s="3300"/>
      <c r="BD21" s="3300"/>
      <c r="BF21" s="3300"/>
      <c r="BH21" s="3300"/>
      <c r="BJ21" s="3300"/>
      <c r="BL21" s="3300"/>
      <c r="BN21" s="3300"/>
      <c r="BP21" s="3300"/>
      <c r="BR21" s="3300"/>
      <c r="BT21" s="3300"/>
      <c r="BV21" s="3300"/>
      <c r="BX21" s="3300"/>
      <c r="BZ21" s="3300"/>
      <c r="CB21" s="3300"/>
      <c r="CD21" s="3300"/>
      <c r="CF21" s="3300"/>
      <c r="CH21" s="3300"/>
      <c r="CJ21" s="3300"/>
      <c r="CL21" s="3300"/>
      <c r="CN21" s="3300"/>
      <c r="CP21" s="3300"/>
      <c r="CR21" s="3300"/>
      <c r="CT21" s="3300"/>
      <c r="CV21" s="3300"/>
    </row>
    <row r="22" spans="2:100" s="2693" customFormat="1" x14ac:dyDescent="0.25">
      <c r="B22" s="538" t="s">
        <v>797</v>
      </c>
      <c r="C22" s="3298" t="s">
        <v>2201</v>
      </c>
      <c r="D22" s="3162">
        <v>59545050.741079517</v>
      </c>
      <c r="E22" s="3299"/>
      <c r="H22" s="3300"/>
      <c r="I22" s="2732"/>
      <c r="J22" s="2732"/>
      <c r="K22" s="2732"/>
      <c r="L22" s="2732"/>
      <c r="N22" s="3300"/>
      <c r="P22" s="3300"/>
      <c r="R22" s="3300"/>
      <c r="T22" s="3300"/>
      <c r="V22" s="3300"/>
      <c r="X22" s="3300"/>
      <c r="Z22" s="3300"/>
      <c r="AB22" s="3300"/>
      <c r="AD22" s="3300"/>
      <c r="AF22" s="3300"/>
      <c r="AH22" s="3300"/>
      <c r="AJ22" s="3300"/>
      <c r="AL22" s="3300"/>
      <c r="AN22" s="3300"/>
      <c r="AP22" s="3300"/>
      <c r="AR22" s="3300"/>
      <c r="AT22" s="3300"/>
      <c r="AV22" s="3300"/>
      <c r="AX22" s="3300"/>
      <c r="AZ22" s="3300"/>
      <c r="BB22" s="3300"/>
      <c r="BD22" s="3300"/>
      <c r="BF22" s="3300"/>
      <c r="BH22" s="3300"/>
      <c r="BJ22" s="3300"/>
      <c r="BL22" s="3300"/>
      <c r="BN22" s="3300"/>
      <c r="BP22" s="3300"/>
      <c r="BR22" s="3300"/>
      <c r="BT22" s="3300"/>
      <c r="BV22" s="3300"/>
      <c r="BX22" s="3300"/>
      <c r="BZ22" s="3300"/>
      <c r="CB22" s="3300"/>
      <c r="CD22" s="3300"/>
      <c r="CF22" s="3300"/>
      <c r="CH22" s="3300"/>
      <c r="CJ22" s="3300"/>
      <c r="CL22" s="3300"/>
      <c r="CN22" s="3300"/>
      <c r="CP22" s="3300"/>
      <c r="CR22" s="3300"/>
      <c r="CT22" s="3300"/>
      <c r="CV22" s="3300"/>
    </row>
    <row r="23" spans="2:100" s="2693" customFormat="1" x14ac:dyDescent="0.25">
      <c r="B23" s="538" t="s">
        <v>799</v>
      </c>
      <c r="C23" s="3298" t="s">
        <v>1033</v>
      </c>
      <c r="D23" s="3162">
        <v>53363616.766845711</v>
      </c>
      <c r="E23" s="3299"/>
      <c r="H23" s="3300"/>
      <c r="I23" s="2732"/>
      <c r="J23" s="2732"/>
      <c r="K23" s="2732"/>
      <c r="L23" s="2732"/>
      <c r="N23" s="3300"/>
      <c r="P23" s="3300"/>
      <c r="R23" s="3300"/>
      <c r="T23" s="3300"/>
      <c r="V23" s="3300"/>
      <c r="X23" s="3300"/>
      <c r="Z23" s="3300"/>
      <c r="AB23" s="3300"/>
      <c r="AD23" s="3300"/>
      <c r="AF23" s="3300"/>
      <c r="AH23" s="3300"/>
      <c r="AJ23" s="3300"/>
      <c r="AL23" s="3300"/>
      <c r="AN23" s="3300"/>
      <c r="AP23" s="3300"/>
      <c r="AR23" s="3300"/>
      <c r="AT23" s="3300"/>
      <c r="AV23" s="3300"/>
      <c r="AX23" s="3300"/>
      <c r="AZ23" s="3300"/>
      <c r="BB23" s="3300"/>
      <c r="BD23" s="3300"/>
      <c r="BF23" s="3300"/>
      <c r="BH23" s="3300"/>
      <c r="BJ23" s="3300"/>
      <c r="BL23" s="3300"/>
      <c r="BN23" s="3300"/>
      <c r="BP23" s="3300"/>
      <c r="BR23" s="3300"/>
      <c r="BT23" s="3300"/>
      <c r="BV23" s="3300"/>
      <c r="BX23" s="3300"/>
      <c r="BZ23" s="3300"/>
      <c r="CB23" s="3300"/>
      <c r="CD23" s="3300"/>
      <c r="CF23" s="3300"/>
      <c r="CH23" s="3300"/>
      <c r="CJ23" s="3300"/>
      <c r="CL23" s="3300"/>
      <c r="CN23" s="3300"/>
      <c r="CP23" s="3300"/>
      <c r="CR23" s="3300"/>
      <c r="CT23" s="3300"/>
      <c r="CV23" s="3300"/>
    </row>
    <row r="24" spans="2:100" s="2693" customFormat="1" x14ac:dyDescent="0.25">
      <c r="B24" s="538" t="s">
        <v>800</v>
      </c>
      <c r="C24" s="3298" t="s">
        <v>2202</v>
      </c>
      <c r="D24" s="3162">
        <v>59545050.741079517</v>
      </c>
      <c r="E24" s="3299"/>
      <c r="H24" s="3300"/>
      <c r="I24" s="2732"/>
      <c r="J24" s="2732"/>
      <c r="K24" s="2732"/>
      <c r="L24" s="2732"/>
      <c r="N24" s="3300"/>
      <c r="P24" s="3300"/>
      <c r="R24" s="3300"/>
      <c r="T24" s="3300"/>
      <c r="V24" s="3300"/>
      <c r="X24" s="3300"/>
      <c r="Z24" s="3300"/>
      <c r="AB24" s="3300"/>
      <c r="AD24" s="3300"/>
      <c r="AF24" s="3300"/>
      <c r="AH24" s="3300"/>
      <c r="AJ24" s="3300"/>
      <c r="AL24" s="3300"/>
      <c r="AN24" s="3300"/>
      <c r="AP24" s="3300"/>
      <c r="AR24" s="3300"/>
      <c r="AT24" s="3300"/>
      <c r="AV24" s="3300"/>
      <c r="AX24" s="3300"/>
      <c r="AZ24" s="3300"/>
      <c r="BB24" s="3300"/>
      <c r="BD24" s="3300"/>
      <c r="BF24" s="3300"/>
      <c r="BH24" s="3300"/>
      <c r="BJ24" s="3300"/>
      <c r="BL24" s="3300"/>
      <c r="BN24" s="3300"/>
      <c r="BP24" s="3300"/>
      <c r="BR24" s="3300"/>
      <c r="BT24" s="3300"/>
      <c r="BV24" s="3300"/>
      <c r="BX24" s="3300"/>
      <c r="BZ24" s="3300"/>
      <c r="CB24" s="3300"/>
      <c r="CD24" s="3300"/>
      <c r="CF24" s="3300"/>
      <c r="CH24" s="3300"/>
      <c r="CJ24" s="3300"/>
      <c r="CL24" s="3300"/>
      <c r="CN24" s="3300"/>
      <c r="CP24" s="3300"/>
      <c r="CR24" s="3300"/>
      <c r="CT24" s="3300"/>
      <c r="CV24" s="3300"/>
    </row>
    <row r="25" spans="2:100" s="2693" customFormat="1" x14ac:dyDescent="0.25">
      <c r="B25" s="538" t="s">
        <v>801</v>
      </c>
      <c r="C25" s="3298" t="s">
        <v>1035</v>
      </c>
      <c r="D25" s="3162">
        <v>53363616.766845711</v>
      </c>
      <c r="E25" s="3299"/>
      <c r="H25" s="3300"/>
      <c r="I25" s="2732"/>
      <c r="J25" s="2732"/>
      <c r="K25" s="2732"/>
      <c r="L25" s="2732"/>
      <c r="N25" s="3300"/>
      <c r="P25" s="3300"/>
      <c r="R25" s="3300"/>
      <c r="T25" s="3300"/>
      <c r="V25" s="3300"/>
      <c r="X25" s="3300"/>
      <c r="Z25" s="3300"/>
      <c r="AB25" s="3300"/>
      <c r="AD25" s="3300"/>
      <c r="AF25" s="3300"/>
      <c r="AH25" s="3300"/>
      <c r="AJ25" s="3300"/>
      <c r="AL25" s="3300"/>
      <c r="AN25" s="3300"/>
      <c r="AP25" s="3300"/>
      <c r="AR25" s="3300"/>
      <c r="AT25" s="3300"/>
      <c r="AV25" s="3300"/>
      <c r="AX25" s="3300"/>
      <c r="AZ25" s="3300"/>
      <c r="BB25" s="3300"/>
      <c r="BD25" s="3300"/>
      <c r="BF25" s="3300"/>
      <c r="BH25" s="3300"/>
      <c r="BJ25" s="3300"/>
      <c r="BL25" s="3300"/>
      <c r="BN25" s="3300"/>
      <c r="BP25" s="3300"/>
      <c r="BR25" s="3300"/>
      <c r="BT25" s="3300"/>
      <c r="BV25" s="3300"/>
      <c r="BX25" s="3300"/>
      <c r="BZ25" s="3300"/>
      <c r="CB25" s="3300"/>
      <c r="CD25" s="3300"/>
      <c r="CF25" s="3300"/>
      <c r="CH25" s="3300"/>
      <c r="CJ25" s="3300"/>
      <c r="CL25" s="3300"/>
      <c r="CN25" s="3300"/>
      <c r="CP25" s="3300"/>
      <c r="CR25" s="3300"/>
      <c r="CT25" s="3300"/>
      <c r="CV25" s="3300"/>
    </row>
    <row r="26" spans="2:100" s="2693" customFormat="1" x14ac:dyDescent="0.25">
      <c r="B26" s="538" t="s">
        <v>809</v>
      </c>
      <c r="C26" s="3298" t="s">
        <v>1037</v>
      </c>
      <c r="D26" s="3162">
        <v>16483823.931290142</v>
      </c>
      <c r="E26" s="3299"/>
      <c r="H26" s="3300"/>
      <c r="I26" s="2732"/>
      <c r="J26" s="2732"/>
      <c r="K26" s="2732"/>
      <c r="L26" s="2732"/>
      <c r="N26" s="3300"/>
      <c r="P26" s="3300"/>
      <c r="R26" s="3300"/>
      <c r="T26" s="3300"/>
      <c r="V26" s="3300"/>
      <c r="X26" s="3300"/>
      <c r="Z26" s="3300"/>
      <c r="AB26" s="3300"/>
      <c r="AD26" s="3300"/>
      <c r="AF26" s="3300"/>
      <c r="AH26" s="3300"/>
      <c r="AJ26" s="3300"/>
      <c r="AL26" s="3300"/>
      <c r="AN26" s="3300"/>
      <c r="AP26" s="3300"/>
      <c r="AR26" s="3300"/>
      <c r="AT26" s="3300"/>
      <c r="AV26" s="3300"/>
      <c r="AX26" s="3300"/>
      <c r="AZ26" s="3300"/>
      <c r="BB26" s="3300"/>
      <c r="BD26" s="3300"/>
      <c r="BF26" s="3300"/>
      <c r="BH26" s="3300"/>
      <c r="BJ26" s="3300"/>
      <c r="BL26" s="3300"/>
      <c r="BN26" s="3300"/>
      <c r="BP26" s="3300"/>
      <c r="BR26" s="3300"/>
      <c r="BT26" s="3300"/>
      <c r="BV26" s="3300"/>
      <c r="BX26" s="3300"/>
      <c r="BZ26" s="3300"/>
      <c r="CB26" s="3300"/>
      <c r="CD26" s="3300"/>
      <c r="CF26" s="3300"/>
      <c r="CH26" s="3300"/>
      <c r="CJ26" s="3300"/>
      <c r="CL26" s="3300"/>
      <c r="CN26" s="3300"/>
      <c r="CP26" s="3300"/>
      <c r="CR26" s="3300"/>
      <c r="CT26" s="3300"/>
      <c r="CV26" s="3300"/>
    </row>
    <row r="27" spans="2:100" s="2693" customFormat="1" x14ac:dyDescent="0.25">
      <c r="B27" s="538" t="s">
        <v>811</v>
      </c>
      <c r="C27" s="3298" t="s">
        <v>1038</v>
      </c>
      <c r="D27" s="3162">
        <v>24725735.896935213</v>
      </c>
      <c r="E27" s="3299"/>
      <c r="H27" s="3300"/>
      <c r="I27" s="2732"/>
      <c r="J27" s="2732"/>
      <c r="K27" s="2732"/>
      <c r="L27" s="2732"/>
      <c r="N27" s="3300"/>
      <c r="P27" s="3300"/>
      <c r="R27" s="3300"/>
      <c r="T27" s="3300"/>
      <c r="V27" s="3300"/>
      <c r="X27" s="3300"/>
      <c r="Z27" s="3300"/>
      <c r="AB27" s="3300"/>
      <c r="AD27" s="3300"/>
      <c r="AF27" s="3300"/>
      <c r="AH27" s="3300"/>
      <c r="AJ27" s="3300"/>
      <c r="AL27" s="3300"/>
      <c r="AN27" s="3300"/>
      <c r="AP27" s="3300"/>
      <c r="AR27" s="3300"/>
      <c r="AT27" s="3300"/>
      <c r="AV27" s="3300"/>
      <c r="AX27" s="3300"/>
      <c r="AZ27" s="3300"/>
      <c r="BB27" s="3300"/>
      <c r="BD27" s="3300"/>
      <c r="BF27" s="3300"/>
      <c r="BH27" s="3300"/>
      <c r="BJ27" s="3300"/>
      <c r="BL27" s="3300"/>
      <c r="BN27" s="3300"/>
      <c r="BP27" s="3300"/>
      <c r="BR27" s="3300"/>
      <c r="BT27" s="3300"/>
      <c r="BV27" s="3300"/>
      <c r="BX27" s="3300"/>
      <c r="BZ27" s="3300"/>
      <c r="CB27" s="3300"/>
      <c r="CD27" s="3300"/>
      <c r="CF27" s="3300"/>
      <c r="CH27" s="3300"/>
      <c r="CJ27" s="3300"/>
      <c r="CL27" s="3300"/>
      <c r="CN27" s="3300"/>
      <c r="CP27" s="3300"/>
      <c r="CR27" s="3300"/>
      <c r="CT27" s="3300"/>
      <c r="CV27" s="3300"/>
    </row>
    <row r="28" spans="2:100" s="2693" customFormat="1" x14ac:dyDescent="0.25">
      <c r="B28" s="538" t="s">
        <v>813</v>
      </c>
      <c r="C28" s="3298" t="s">
        <v>1039</v>
      </c>
      <c r="D28" s="3162">
        <v>32967647.862580284</v>
      </c>
      <c r="E28" s="3299"/>
      <c r="H28" s="3300"/>
      <c r="I28" s="2732"/>
      <c r="J28" s="2732"/>
      <c r="K28" s="2732"/>
      <c r="L28" s="2732"/>
      <c r="N28" s="3300"/>
      <c r="P28" s="3300"/>
      <c r="R28" s="3300"/>
      <c r="T28" s="3300"/>
      <c r="V28" s="3300"/>
      <c r="X28" s="3300"/>
      <c r="Z28" s="3300"/>
      <c r="AB28" s="3300"/>
      <c r="AD28" s="3300"/>
      <c r="AF28" s="3300"/>
      <c r="AH28" s="3300"/>
      <c r="AJ28" s="3300"/>
      <c r="AL28" s="3300"/>
      <c r="AN28" s="3300"/>
      <c r="AP28" s="3300"/>
      <c r="AR28" s="3300"/>
      <c r="AT28" s="3300"/>
      <c r="AV28" s="3300"/>
      <c r="AX28" s="3300"/>
      <c r="AZ28" s="3300"/>
      <c r="BB28" s="3300"/>
      <c r="BD28" s="3300"/>
      <c r="BF28" s="3300"/>
      <c r="BH28" s="3300"/>
      <c r="BJ28" s="3300"/>
      <c r="BL28" s="3300"/>
      <c r="BN28" s="3300"/>
      <c r="BP28" s="3300"/>
      <c r="BR28" s="3300"/>
      <c r="BT28" s="3300"/>
      <c r="BV28" s="3300"/>
      <c r="BX28" s="3300"/>
      <c r="BZ28" s="3300"/>
      <c r="CB28" s="3300"/>
      <c r="CD28" s="3300"/>
      <c r="CF28" s="3300"/>
      <c r="CH28" s="3300"/>
      <c r="CJ28" s="3300"/>
      <c r="CL28" s="3300"/>
      <c r="CN28" s="3300"/>
      <c r="CP28" s="3300"/>
      <c r="CR28" s="3300"/>
      <c r="CT28" s="3300"/>
      <c r="CV28" s="3300"/>
    </row>
    <row r="29" spans="2:100" s="2693" customFormat="1" x14ac:dyDescent="0.25">
      <c r="B29" s="538" t="s">
        <v>815</v>
      </c>
      <c r="C29" s="3298" t="s">
        <v>1040</v>
      </c>
      <c r="D29" s="3162">
        <v>41209559.828225359</v>
      </c>
      <c r="E29" s="3299"/>
      <c r="H29" s="3300"/>
      <c r="I29" s="2732"/>
      <c r="J29" s="2732"/>
      <c r="K29" s="2732"/>
      <c r="L29" s="2732"/>
      <c r="N29" s="3300"/>
      <c r="P29" s="3300"/>
      <c r="R29" s="3300"/>
      <c r="T29" s="3300"/>
      <c r="V29" s="3300"/>
      <c r="X29" s="3300"/>
      <c r="Z29" s="3300"/>
      <c r="AB29" s="3300"/>
      <c r="AD29" s="3300"/>
      <c r="AF29" s="3300"/>
      <c r="AH29" s="3300"/>
      <c r="AJ29" s="3300"/>
      <c r="AL29" s="3300"/>
      <c r="AN29" s="3300"/>
      <c r="AP29" s="3300"/>
      <c r="AR29" s="3300"/>
      <c r="AT29" s="3300"/>
      <c r="AV29" s="3300"/>
      <c r="AX29" s="3300"/>
      <c r="AZ29" s="3300"/>
      <c r="BB29" s="3300"/>
      <c r="BD29" s="3300"/>
      <c r="BF29" s="3300"/>
      <c r="BH29" s="3300"/>
      <c r="BJ29" s="3300"/>
      <c r="BL29" s="3300"/>
      <c r="BN29" s="3300"/>
      <c r="BP29" s="3300"/>
      <c r="BR29" s="3300"/>
      <c r="BT29" s="3300"/>
      <c r="BV29" s="3300"/>
      <c r="BX29" s="3300"/>
      <c r="BZ29" s="3300"/>
      <c r="CB29" s="3300"/>
      <c r="CD29" s="3300"/>
      <c r="CF29" s="3300"/>
      <c r="CH29" s="3300"/>
      <c r="CJ29" s="3300"/>
      <c r="CL29" s="3300"/>
      <c r="CN29" s="3300"/>
      <c r="CP29" s="3300"/>
      <c r="CR29" s="3300"/>
      <c r="CT29" s="3300"/>
      <c r="CV29" s="3300"/>
    </row>
    <row r="30" spans="2:100" s="2693" customFormat="1" x14ac:dyDescent="0.25">
      <c r="B30" s="538" t="s">
        <v>817</v>
      </c>
      <c r="C30" s="3298" t="s">
        <v>1041</v>
      </c>
      <c r="D30" s="3162">
        <v>16483823.931290142</v>
      </c>
      <c r="E30" s="3299"/>
      <c r="H30" s="3300"/>
      <c r="I30" s="2732"/>
      <c r="J30" s="2732"/>
      <c r="K30" s="2732"/>
      <c r="L30" s="2732"/>
      <c r="N30" s="3300"/>
      <c r="P30" s="3300"/>
      <c r="R30" s="3300"/>
      <c r="T30" s="3300"/>
      <c r="V30" s="3300"/>
      <c r="X30" s="3300"/>
      <c r="Z30" s="3300"/>
      <c r="AB30" s="3300"/>
      <c r="AD30" s="3300"/>
      <c r="AF30" s="3300"/>
      <c r="AH30" s="3300"/>
      <c r="AJ30" s="3300"/>
      <c r="AL30" s="3300"/>
      <c r="AN30" s="3300"/>
      <c r="AP30" s="3300"/>
      <c r="AR30" s="3300"/>
      <c r="AT30" s="3300"/>
      <c r="AV30" s="3300"/>
      <c r="AX30" s="3300"/>
      <c r="AZ30" s="3300"/>
      <c r="BB30" s="3300"/>
      <c r="BD30" s="3300"/>
      <c r="BF30" s="3300"/>
      <c r="BH30" s="3300"/>
      <c r="BJ30" s="3300"/>
      <c r="BL30" s="3300"/>
      <c r="BN30" s="3300"/>
      <c r="BP30" s="3300"/>
      <c r="BR30" s="3300"/>
      <c r="BT30" s="3300"/>
      <c r="BV30" s="3300"/>
      <c r="BX30" s="3300"/>
      <c r="BZ30" s="3300"/>
      <c r="CB30" s="3300"/>
      <c r="CD30" s="3300"/>
      <c r="CF30" s="3300"/>
      <c r="CH30" s="3300"/>
      <c r="CJ30" s="3300"/>
      <c r="CL30" s="3300"/>
      <c r="CN30" s="3300"/>
      <c r="CP30" s="3300"/>
      <c r="CR30" s="3300"/>
      <c r="CT30" s="3300"/>
      <c r="CV30" s="3300"/>
    </row>
    <row r="31" spans="2:100" s="2693" customFormat="1" x14ac:dyDescent="0.25">
      <c r="B31" s="538" t="s">
        <v>819</v>
      </c>
      <c r="C31" s="3298" t="s">
        <v>1042</v>
      </c>
      <c r="D31" s="3162">
        <v>24725735.896935213</v>
      </c>
      <c r="E31" s="3299"/>
      <c r="H31" s="3300"/>
      <c r="I31" s="2732"/>
      <c r="J31" s="2732"/>
      <c r="K31" s="2732"/>
      <c r="L31" s="2732"/>
      <c r="N31" s="3300"/>
      <c r="P31" s="3300"/>
      <c r="R31" s="3300"/>
      <c r="T31" s="3300"/>
      <c r="V31" s="3300"/>
      <c r="X31" s="3300"/>
      <c r="Z31" s="3300"/>
      <c r="AB31" s="3300"/>
      <c r="AD31" s="3300"/>
      <c r="AF31" s="3300"/>
      <c r="AH31" s="3300"/>
      <c r="AJ31" s="3300"/>
      <c r="AL31" s="3300"/>
      <c r="AN31" s="3300"/>
      <c r="AP31" s="3300"/>
      <c r="AR31" s="3300"/>
      <c r="AT31" s="3300"/>
      <c r="AV31" s="3300"/>
      <c r="AX31" s="3300"/>
      <c r="AZ31" s="3300"/>
      <c r="BB31" s="3300"/>
      <c r="BD31" s="3300"/>
      <c r="BF31" s="3300"/>
      <c r="BH31" s="3300"/>
      <c r="BJ31" s="3300"/>
      <c r="BL31" s="3300"/>
      <c r="BN31" s="3300"/>
      <c r="BP31" s="3300"/>
      <c r="BR31" s="3300"/>
      <c r="BT31" s="3300"/>
      <c r="BV31" s="3300"/>
      <c r="BX31" s="3300"/>
      <c r="BZ31" s="3300"/>
      <c r="CB31" s="3300"/>
      <c r="CD31" s="3300"/>
      <c r="CF31" s="3300"/>
      <c r="CH31" s="3300"/>
      <c r="CJ31" s="3300"/>
      <c r="CL31" s="3300"/>
      <c r="CN31" s="3300"/>
      <c r="CP31" s="3300"/>
      <c r="CR31" s="3300"/>
      <c r="CT31" s="3300"/>
      <c r="CV31" s="3300"/>
    </row>
    <row r="32" spans="2:100" s="2693" customFormat="1" x14ac:dyDescent="0.25">
      <c r="B32" s="538" t="s">
        <v>821</v>
      </c>
      <c r="C32" s="3298" t="s">
        <v>1043</v>
      </c>
      <c r="D32" s="3162">
        <v>41209559.828225359</v>
      </c>
      <c r="E32" s="3299"/>
      <c r="H32" s="3300"/>
      <c r="I32" s="2732"/>
      <c r="J32" s="2732"/>
      <c r="K32" s="2732"/>
      <c r="L32" s="2732"/>
      <c r="N32" s="3300"/>
      <c r="P32" s="3300"/>
      <c r="R32" s="3300"/>
      <c r="T32" s="3300"/>
      <c r="V32" s="3300"/>
      <c r="X32" s="3300"/>
      <c r="Z32" s="3300"/>
      <c r="AB32" s="3300"/>
      <c r="AD32" s="3300"/>
      <c r="AF32" s="3300"/>
      <c r="AH32" s="3300"/>
      <c r="AJ32" s="3300"/>
      <c r="AL32" s="3300"/>
      <c r="AN32" s="3300"/>
      <c r="AP32" s="3300"/>
      <c r="AR32" s="3300"/>
      <c r="AT32" s="3300"/>
      <c r="AV32" s="3300"/>
      <c r="AX32" s="3300"/>
      <c r="AZ32" s="3300"/>
      <c r="BB32" s="3300"/>
      <c r="BD32" s="3300"/>
      <c r="BF32" s="3300"/>
      <c r="BH32" s="3300"/>
      <c r="BJ32" s="3300"/>
      <c r="BL32" s="3300"/>
      <c r="BN32" s="3300"/>
      <c r="BP32" s="3300"/>
      <c r="BR32" s="3300"/>
      <c r="BT32" s="3300"/>
      <c r="BV32" s="3300"/>
      <c r="BX32" s="3300"/>
      <c r="BZ32" s="3300"/>
      <c r="CB32" s="3300"/>
      <c r="CD32" s="3300"/>
      <c r="CF32" s="3300"/>
      <c r="CH32" s="3300"/>
      <c r="CJ32" s="3300"/>
      <c r="CL32" s="3300"/>
      <c r="CN32" s="3300"/>
      <c r="CP32" s="3300"/>
      <c r="CR32" s="3300"/>
      <c r="CT32" s="3300"/>
      <c r="CV32" s="3300"/>
    </row>
    <row r="33" spans="2:100" s="2693" customFormat="1" x14ac:dyDescent="0.25">
      <c r="B33" s="538" t="s">
        <v>823</v>
      </c>
      <c r="C33" s="3298" t="s">
        <v>1044</v>
      </c>
      <c r="D33" s="3162">
        <v>49451471.793870427</v>
      </c>
      <c r="E33" s="3299"/>
      <c r="H33" s="3300"/>
      <c r="I33" s="2732"/>
      <c r="J33" s="2732"/>
      <c r="K33" s="2732"/>
      <c r="L33" s="2732"/>
      <c r="N33" s="3300"/>
      <c r="P33" s="3300"/>
      <c r="R33" s="3300"/>
      <c r="T33" s="3300"/>
      <c r="V33" s="3300"/>
      <c r="X33" s="3300"/>
      <c r="Z33" s="3300"/>
      <c r="AB33" s="3300"/>
      <c r="AD33" s="3300"/>
      <c r="AF33" s="3300"/>
      <c r="AH33" s="3300"/>
      <c r="AJ33" s="3300"/>
      <c r="AL33" s="3300"/>
      <c r="AN33" s="3300"/>
      <c r="AP33" s="3300"/>
      <c r="AR33" s="3300"/>
      <c r="AT33" s="3300"/>
      <c r="AV33" s="3300"/>
      <c r="AX33" s="3300"/>
      <c r="AZ33" s="3300"/>
      <c r="BB33" s="3300"/>
      <c r="BD33" s="3300"/>
      <c r="BF33" s="3300"/>
      <c r="BH33" s="3300"/>
      <c r="BJ33" s="3300"/>
      <c r="BL33" s="3300"/>
      <c r="BN33" s="3300"/>
      <c r="BP33" s="3300"/>
      <c r="BR33" s="3300"/>
      <c r="BT33" s="3300"/>
      <c r="BV33" s="3300"/>
      <c r="BX33" s="3300"/>
      <c r="BZ33" s="3300"/>
      <c r="CB33" s="3300"/>
      <c r="CD33" s="3300"/>
      <c r="CF33" s="3300"/>
      <c r="CH33" s="3300"/>
      <c r="CJ33" s="3300"/>
      <c r="CL33" s="3300"/>
      <c r="CN33" s="3300"/>
      <c r="CP33" s="3300"/>
      <c r="CR33" s="3300"/>
      <c r="CT33" s="3300"/>
      <c r="CV33" s="3300"/>
    </row>
    <row r="34" spans="2:100" s="2693" customFormat="1" x14ac:dyDescent="0.25">
      <c r="B34" s="538" t="s">
        <v>825</v>
      </c>
      <c r="C34" s="3298" t="s">
        <v>1045</v>
      </c>
      <c r="D34" s="3162">
        <v>16483823.931290142</v>
      </c>
      <c r="E34" s="3299"/>
      <c r="H34" s="3300"/>
      <c r="I34" s="2732"/>
      <c r="J34" s="2732"/>
      <c r="K34" s="2732"/>
      <c r="L34" s="2732"/>
      <c r="N34" s="3300"/>
      <c r="P34" s="3300"/>
      <c r="R34" s="3300"/>
      <c r="T34" s="3300"/>
      <c r="V34" s="3300"/>
      <c r="X34" s="3300"/>
      <c r="Z34" s="3300"/>
      <c r="AB34" s="3300"/>
      <c r="AD34" s="3300"/>
      <c r="AF34" s="3300"/>
      <c r="AH34" s="3300"/>
      <c r="AJ34" s="3300"/>
      <c r="AL34" s="3300"/>
      <c r="AN34" s="3300"/>
      <c r="AP34" s="3300"/>
      <c r="AR34" s="3300"/>
      <c r="AT34" s="3300"/>
      <c r="AV34" s="3300"/>
      <c r="AX34" s="3300"/>
      <c r="AZ34" s="3300"/>
      <c r="BB34" s="3300"/>
      <c r="BD34" s="3300"/>
      <c r="BF34" s="3300"/>
      <c r="BH34" s="3300"/>
      <c r="BJ34" s="3300"/>
      <c r="BL34" s="3300"/>
      <c r="BN34" s="3300"/>
      <c r="BP34" s="3300"/>
      <c r="BR34" s="3300"/>
      <c r="BT34" s="3300"/>
      <c r="BV34" s="3300"/>
      <c r="BX34" s="3300"/>
      <c r="BZ34" s="3300"/>
      <c r="CB34" s="3300"/>
      <c r="CD34" s="3300"/>
      <c r="CF34" s="3300"/>
      <c r="CH34" s="3300"/>
      <c r="CJ34" s="3300"/>
      <c r="CL34" s="3300"/>
      <c r="CN34" s="3300"/>
      <c r="CP34" s="3300"/>
      <c r="CR34" s="3300"/>
      <c r="CT34" s="3300"/>
      <c r="CV34" s="3300"/>
    </row>
    <row r="35" spans="2:100" s="2693" customFormat="1" x14ac:dyDescent="0.25">
      <c r="B35" s="538" t="s">
        <v>827</v>
      </c>
      <c r="C35" s="3298" t="s">
        <v>1046</v>
      </c>
      <c r="D35" s="3162">
        <v>24725735.896935213</v>
      </c>
      <c r="E35" s="3299"/>
      <c r="H35" s="3300"/>
      <c r="I35" s="2732"/>
      <c r="J35" s="2732"/>
      <c r="K35" s="2732"/>
      <c r="L35" s="2732"/>
      <c r="N35" s="3300"/>
      <c r="P35" s="3300"/>
      <c r="R35" s="3300"/>
      <c r="T35" s="3300"/>
      <c r="V35" s="3300"/>
      <c r="X35" s="3300"/>
      <c r="Z35" s="3300"/>
      <c r="AB35" s="3300"/>
      <c r="AD35" s="3300"/>
      <c r="AF35" s="3300"/>
      <c r="AH35" s="3300"/>
      <c r="AJ35" s="3300"/>
      <c r="AL35" s="3300"/>
      <c r="AN35" s="3300"/>
      <c r="AP35" s="3300"/>
      <c r="AR35" s="3300"/>
      <c r="AT35" s="3300"/>
      <c r="AV35" s="3300"/>
      <c r="AX35" s="3300"/>
      <c r="AZ35" s="3300"/>
      <c r="BB35" s="3300"/>
      <c r="BD35" s="3300"/>
      <c r="BF35" s="3300"/>
      <c r="BH35" s="3300"/>
      <c r="BJ35" s="3300"/>
      <c r="BL35" s="3300"/>
      <c r="BN35" s="3300"/>
      <c r="BP35" s="3300"/>
      <c r="BR35" s="3300"/>
      <c r="BT35" s="3300"/>
      <c r="BV35" s="3300"/>
      <c r="BX35" s="3300"/>
      <c r="BZ35" s="3300"/>
      <c r="CB35" s="3300"/>
      <c r="CD35" s="3300"/>
      <c r="CF35" s="3300"/>
      <c r="CH35" s="3300"/>
      <c r="CJ35" s="3300"/>
      <c r="CL35" s="3300"/>
      <c r="CN35" s="3300"/>
      <c r="CP35" s="3300"/>
      <c r="CR35" s="3300"/>
      <c r="CT35" s="3300"/>
      <c r="CV35" s="3300"/>
    </row>
    <row r="36" spans="2:100" s="2693" customFormat="1" x14ac:dyDescent="0.25">
      <c r="B36" s="538" t="s">
        <v>829</v>
      </c>
      <c r="C36" s="3298" t="s">
        <v>1047</v>
      </c>
      <c r="D36" s="3162">
        <v>41209559.828225359</v>
      </c>
      <c r="E36" s="3299"/>
      <c r="H36" s="3300"/>
      <c r="I36" s="2732"/>
      <c r="J36" s="2732"/>
      <c r="K36" s="2732"/>
      <c r="L36" s="2732"/>
      <c r="N36" s="3300"/>
      <c r="P36" s="3300"/>
      <c r="R36" s="3300"/>
      <c r="T36" s="3300"/>
      <c r="V36" s="3300"/>
      <c r="X36" s="3300"/>
      <c r="Z36" s="3300"/>
      <c r="AB36" s="3300"/>
      <c r="AD36" s="3300"/>
      <c r="AF36" s="3300"/>
      <c r="AH36" s="3300"/>
      <c r="AJ36" s="3300"/>
      <c r="AL36" s="3300"/>
      <c r="AN36" s="3300"/>
      <c r="AP36" s="3300"/>
      <c r="AR36" s="3300"/>
      <c r="AT36" s="3300"/>
      <c r="AV36" s="3300"/>
      <c r="AX36" s="3300"/>
      <c r="AZ36" s="3300"/>
      <c r="BB36" s="3300"/>
      <c r="BD36" s="3300"/>
      <c r="BF36" s="3300"/>
      <c r="BH36" s="3300"/>
      <c r="BJ36" s="3300"/>
      <c r="BL36" s="3300"/>
      <c r="BN36" s="3300"/>
      <c r="BP36" s="3300"/>
      <c r="BR36" s="3300"/>
      <c r="BT36" s="3300"/>
      <c r="BV36" s="3300"/>
      <c r="BX36" s="3300"/>
      <c r="BZ36" s="3300"/>
      <c r="CB36" s="3300"/>
      <c r="CD36" s="3300"/>
      <c r="CF36" s="3300"/>
      <c r="CH36" s="3300"/>
      <c r="CJ36" s="3300"/>
      <c r="CL36" s="3300"/>
      <c r="CN36" s="3300"/>
      <c r="CP36" s="3300"/>
      <c r="CR36" s="3300"/>
      <c r="CT36" s="3300"/>
      <c r="CV36" s="3300"/>
    </row>
    <row r="37" spans="2:100" s="2693" customFormat="1" x14ac:dyDescent="0.25">
      <c r="B37" s="538" t="s">
        <v>831</v>
      </c>
      <c r="C37" s="3298" t="s">
        <v>1048</v>
      </c>
      <c r="D37" s="3162">
        <v>49451471.793870427</v>
      </c>
      <c r="E37" s="3299"/>
      <c r="H37" s="3300"/>
      <c r="I37" s="2732"/>
      <c r="J37" s="2732"/>
      <c r="K37" s="2732"/>
      <c r="L37" s="2732"/>
      <c r="N37" s="3300"/>
      <c r="P37" s="3300"/>
      <c r="R37" s="3300"/>
      <c r="T37" s="3300"/>
      <c r="V37" s="3300"/>
      <c r="X37" s="3300"/>
      <c r="Z37" s="3300"/>
      <c r="AB37" s="3300"/>
      <c r="AD37" s="3300"/>
      <c r="AF37" s="3300"/>
      <c r="AH37" s="3300"/>
      <c r="AJ37" s="3300"/>
      <c r="AL37" s="3300"/>
      <c r="AN37" s="3300"/>
      <c r="AP37" s="3300"/>
      <c r="AR37" s="3300"/>
      <c r="AT37" s="3300"/>
      <c r="AV37" s="3300"/>
      <c r="AX37" s="3300"/>
      <c r="AZ37" s="3300"/>
      <c r="BB37" s="3300"/>
      <c r="BD37" s="3300"/>
      <c r="BF37" s="3300"/>
      <c r="BH37" s="3300"/>
      <c r="BJ37" s="3300"/>
      <c r="BL37" s="3300"/>
      <c r="BN37" s="3300"/>
      <c r="BP37" s="3300"/>
      <c r="BR37" s="3300"/>
      <c r="BT37" s="3300"/>
      <c r="BV37" s="3300"/>
      <c r="BX37" s="3300"/>
      <c r="BZ37" s="3300"/>
      <c r="CB37" s="3300"/>
      <c r="CD37" s="3300"/>
      <c r="CF37" s="3300"/>
      <c r="CH37" s="3300"/>
      <c r="CJ37" s="3300"/>
      <c r="CL37" s="3300"/>
      <c r="CN37" s="3300"/>
      <c r="CP37" s="3300"/>
      <c r="CR37" s="3300"/>
      <c r="CT37" s="3300"/>
      <c r="CV37" s="3300"/>
    </row>
    <row r="38" spans="2:100" s="2693" customFormat="1" x14ac:dyDescent="0.25">
      <c r="B38" s="538" t="s">
        <v>833</v>
      </c>
      <c r="C38" s="3298" t="s">
        <v>1049</v>
      </c>
      <c r="D38" s="3162">
        <v>16483823.931290142</v>
      </c>
      <c r="E38" s="3299"/>
      <c r="H38" s="3300"/>
      <c r="I38" s="2732"/>
      <c r="J38" s="2732"/>
      <c r="K38" s="2732"/>
      <c r="L38" s="2732"/>
      <c r="N38" s="3300"/>
      <c r="P38" s="3300"/>
      <c r="R38" s="3300"/>
      <c r="T38" s="3300"/>
      <c r="V38" s="3300"/>
      <c r="X38" s="3300"/>
      <c r="Z38" s="3300"/>
      <c r="AB38" s="3300"/>
      <c r="AD38" s="3300"/>
      <c r="AF38" s="3300"/>
      <c r="AH38" s="3300"/>
      <c r="AJ38" s="3300"/>
      <c r="AL38" s="3300"/>
      <c r="AN38" s="3300"/>
      <c r="AP38" s="3300"/>
      <c r="AR38" s="3300"/>
      <c r="AT38" s="3300"/>
      <c r="AV38" s="3300"/>
      <c r="AX38" s="3300"/>
      <c r="AZ38" s="3300"/>
      <c r="BB38" s="3300"/>
      <c r="BD38" s="3300"/>
      <c r="BF38" s="3300"/>
      <c r="BH38" s="3300"/>
      <c r="BJ38" s="3300"/>
      <c r="BL38" s="3300"/>
      <c r="BN38" s="3300"/>
      <c r="BP38" s="3300"/>
      <c r="BR38" s="3300"/>
      <c r="BT38" s="3300"/>
      <c r="BV38" s="3300"/>
      <c r="BX38" s="3300"/>
      <c r="BZ38" s="3300"/>
      <c r="CB38" s="3300"/>
      <c r="CD38" s="3300"/>
      <c r="CF38" s="3300"/>
      <c r="CH38" s="3300"/>
      <c r="CJ38" s="3300"/>
      <c r="CL38" s="3300"/>
      <c r="CN38" s="3300"/>
      <c r="CP38" s="3300"/>
      <c r="CR38" s="3300"/>
      <c r="CT38" s="3300"/>
      <c r="CV38" s="3300"/>
    </row>
    <row r="39" spans="2:100" s="2693" customFormat="1" x14ac:dyDescent="0.25">
      <c r="B39" s="538" t="s">
        <v>835</v>
      </c>
      <c r="C39" s="3298" t="s">
        <v>1050</v>
      </c>
      <c r="D39" s="3162">
        <v>24725735.896935213</v>
      </c>
      <c r="E39" s="3299"/>
      <c r="H39" s="3300"/>
      <c r="I39" s="2732"/>
      <c r="J39" s="2732"/>
      <c r="K39" s="2732"/>
      <c r="L39" s="2732"/>
      <c r="N39" s="3300"/>
      <c r="P39" s="3300"/>
      <c r="R39" s="3300"/>
      <c r="T39" s="3300"/>
      <c r="V39" s="3300"/>
      <c r="X39" s="3300"/>
      <c r="Z39" s="3300"/>
      <c r="AB39" s="3300"/>
      <c r="AD39" s="3300"/>
      <c r="AF39" s="3300"/>
      <c r="AH39" s="3300"/>
      <c r="AJ39" s="3300"/>
      <c r="AL39" s="3300"/>
      <c r="AN39" s="3300"/>
      <c r="AP39" s="3300"/>
      <c r="AR39" s="3300"/>
      <c r="AT39" s="3300"/>
      <c r="AV39" s="3300"/>
      <c r="AX39" s="3300"/>
      <c r="AZ39" s="3300"/>
      <c r="BB39" s="3300"/>
      <c r="BD39" s="3300"/>
      <c r="BF39" s="3300"/>
      <c r="BH39" s="3300"/>
      <c r="BJ39" s="3300"/>
      <c r="BL39" s="3300"/>
      <c r="BN39" s="3300"/>
      <c r="BP39" s="3300"/>
      <c r="BR39" s="3300"/>
      <c r="BT39" s="3300"/>
      <c r="BV39" s="3300"/>
      <c r="BX39" s="3300"/>
      <c r="BZ39" s="3300"/>
      <c r="CB39" s="3300"/>
      <c r="CD39" s="3300"/>
      <c r="CF39" s="3300"/>
      <c r="CH39" s="3300"/>
      <c r="CJ39" s="3300"/>
      <c r="CL39" s="3300"/>
      <c r="CN39" s="3300"/>
      <c r="CP39" s="3300"/>
      <c r="CR39" s="3300"/>
      <c r="CT39" s="3300"/>
      <c r="CV39" s="3300"/>
    </row>
    <row r="40" spans="2:100" s="2693" customFormat="1" x14ac:dyDescent="0.25">
      <c r="B40" s="538" t="s">
        <v>837</v>
      </c>
      <c r="C40" s="3298" t="s">
        <v>1051</v>
      </c>
      <c r="D40" s="3162">
        <v>41209559.828225359</v>
      </c>
      <c r="E40" s="3299"/>
      <c r="H40" s="3300"/>
      <c r="I40" s="2732"/>
      <c r="J40" s="2732"/>
      <c r="K40" s="2732"/>
      <c r="L40" s="2732"/>
      <c r="N40" s="3300"/>
      <c r="P40" s="3300"/>
      <c r="R40" s="3300"/>
      <c r="T40" s="3300"/>
      <c r="V40" s="3300"/>
      <c r="X40" s="3300"/>
      <c r="Z40" s="3300"/>
      <c r="AB40" s="3300"/>
      <c r="AD40" s="3300"/>
      <c r="AF40" s="3300"/>
      <c r="AH40" s="3300"/>
      <c r="AJ40" s="3300"/>
      <c r="AL40" s="3300"/>
      <c r="AN40" s="3300"/>
      <c r="AP40" s="3300"/>
      <c r="AR40" s="3300"/>
      <c r="AT40" s="3300"/>
      <c r="AV40" s="3300"/>
      <c r="AX40" s="3300"/>
      <c r="AZ40" s="3300"/>
      <c r="BB40" s="3300"/>
      <c r="BD40" s="3300"/>
      <c r="BF40" s="3300"/>
      <c r="BH40" s="3300"/>
      <c r="BJ40" s="3300"/>
      <c r="BL40" s="3300"/>
      <c r="BN40" s="3300"/>
      <c r="BP40" s="3300"/>
      <c r="BR40" s="3300"/>
      <c r="BT40" s="3300"/>
      <c r="BV40" s="3300"/>
      <c r="BX40" s="3300"/>
      <c r="BZ40" s="3300"/>
      <c r="CB40" s="3300"/>
      <c r="CD40" s="3300"/>
      <c r="CF40" s="3300"/>
      <c r="CH40" s="3300"/>
      <c r="CJ40" s="3300"/>
      <c r="CL40" s="3300"/>
      <c r="CN40" s="3300"/>
      <c r="CP40" s="3300"/>
      <c r="CR40" s="3300"/>
      <c r="CT40" s="3300"/>
      <c r="CV40" s="3300"/>
    </row>
    <row r="41" spans="2:100" s="2693" customFormat="1" x14ac:dyDescent="0.25">
      <c r="B41" s="538" t="s">
        <v>839</v>
      </c>
      <c r="C41" s="3298" t="s">
        <v>1052</v>
      </c>
      <c r="D41" s="3162">
        <v>49451471.793870427</v>
      </c>
      <c r="E41" s="3299"/>
      <c r="H41" s="3300"/>
      <c r="I41" s="2732"/>
      <c r="J41" s="2732"/>
      <c r="K41" s="2732"/>
      <c r="L41" s="2732"/>
      <c r="N41" s="3300"/>
      <c r="P41" s="3300"/>
      <c r="R41" s="3300"/>
      <c r="T41" s="3300"/>
      <c r="V41" s="3300"/>
      <c r="X41" s="3300"/>
      <c r="Z41" s="3300"/>
      <c r="AB41" s="3300"/>
      <c r="AD41" s="3300"/>
      <c r="AF41" s="3300"/>
      <c r="AH41" s="3300"/>
      <c r="AJ41" s="3300"/>
      <c r="AL41" s="3300"/>
      <c r="AN41" s="3300"/>
      <c r="AP41" s="3300"/>
      <c r="AR41" s="3300"/>
      <c r="AT41" s="3300"/>
      <c r="AV41" s="3300"/>
      <c r="AX41" s="3300"/>
      <c r="AZ41" s="3300"/>
      <c r="BB41" s="3300"/>
      <c r="BD41" s="3300"/>
      <c r="BF41" s="3300"/>
      <c r="BH41" s="3300"/>
      <c r="BJ41" s="3300"/>
      <c r="BL41" s="3300"/>
      <c r="BN41" s="3300"/>
      <c r="BP41" s="3300"/>
      <c r="BR41" s="3300"/>
      <c r="BT41" s="3300"/>
      <c r="BV41" s="3300"/>
      <c r="BX41" s="3300"/>
      <c r="BZ41" s="3300"/>
      <c r="CB41" s="3300"/>
      <c r="CD41" s="3300"/>
      <c r="CF41" s="3300"/>
      <c r="CH41" s="3300"/>
      <c r="CJ41" s="3300"/>
      <c r="CL41" s="3300"/>
      <c r="CN41" s="3300"/>
      <c r="CP41" s="3300"/>
      <c r="CR41" s="3300"/>
      <c r="CT41" s="3300"/>
      <c r="CV41" s="3300"/>
    </row>
    <row r="42" spans="2:100" s="2693" customFormat="1" x14ac:dyDescent="0.25">
      <c r="B42" s="538" t="s">
        <v>841</v>
      </c>
      <c r="C42" s="3298" t="s">
        <v>1053</v>
      </c>
      <c r="D42" s="3162">
        <v>49451471.793870427</v>
      </c>
      <c r="E42" s="3299"/>
      <c r="H42" s="3300"/>
      <c r="I42" s="2732"/>
      <c r="J42" s="2732"/>
      <c r="K42" s="2732"/>
      <c r="L42" s="2732"/>
      <c r="N42" s="3300"/>
      <c r="P42" s="3300"/>
      <c r="R42" s="3300"/>
      <c r="T42" s="3300"/>
      <c r="V42" s="3300"/>
      <c r="X42" s="3300"/>
      <c r="Z42" s="3300"/>
      <c r="AB42" s="3300"/>
      <c r="AD42" s="3300"/>
      <c r="AF42" s="3300"/>
      <c r="AH42" s="3300"/>
      <c r="AJ42" s="3300"/>
      <c r="AL42" s="3300"/>
      <c r="AN42" s="3300"/>
      <c r="AP42" s="3300"/>
      <c r="AR42" s="3300"/>
      <c r="AT42" s="3300"/>
      <c r="AV42" s="3300"/>
      <c r="AX42" s="3300"/>
      <c r="AZ42" s="3300"/>
      <c r="BB42" s="3300"/>
      <c r="BD42" s="3300"/>
      <c r="BF42" s="3300"/>
      <c r="BH42" s="3300"/>
      <c r="BJ42" s="3300"/>
      <c r="BL42" s="3300"/>
      <c r="BN42" s="3300"/>
      <c r="BP42" s="3300"/>
      <c r="BR42" s="3300"/>
      <c r="BT42" s="3300"/>
      <c r="BV42" s="3300"/>
      <c r="BX42" s="3300"/>
      <c r="BZ42" s="3300"/>
      <c r="CB42" s="3300"/>
      <c r="CD42" s="3300"/>
      <c r="CF42" s="3300"/>
      <c r="CH42" s="3300"/>
      <c r="CJ42" s="3300"/>
      <c r="CL42" s="3300"/>
      <c r="CN42" s="3300"/>
      <c r="CP42" s="3300"/>
      <c r="CR42" s="3300"/>
      <c r="CT42" s="3300"/>
      <c r="CV42" s="3300"/>
    </row>
    <row r="43" spans="2:100" s="2693" customFormat="1" x14ac:dyDescent="0.25">
      <c r="B43" s="538" t="s">
        <v>843</v>
      </c>
      <c r="C43" s="3298" t="s">
        <v>1054</v>
      </c>
      <c r="D43" s="3162">
        <v>82419119.656450719</v>
      </c>
      <c r="E43" s="3299"/>
      <c r="H43" s="3300"/>
      <c r="I43" s="2732"/>
      <c r="J43" s="2732"/>
      <c r="K43" s="2732"/>
      <c r="L43" s="2732"/>
      <c r="N43" s="3300"/>
      <c r="P43" s="3300"/>
      <c r="R43" s="3300"/>
      <c r="T43" s="3300"/>
      <c r="V43" s="3300"/>
      <c r="X43" s="3300"/>
      <c r="Z43" s="3300"/>
      <c r="AB43" s="3300"/>
      <c r="AD43" s="3300"/>
      <c r="AF43" s="3300"/>
      <c r="AH43" s="3300"/>
      <c r="AJ43" s="3300"/>
      <c r="AL43" s="3300"/>
      <c r="AN43" s="3300"/>
      <c r="AP43" s="3300"/>
      <c r="AR43" s="3300"/>
      <c r="AT43" s="3300"/>
      <c r="AV43" s="3300"/>
      <c r="AX43" s="3300"/>
      <c r="AZ43" s="3300"/>
      <c r="BB43" s="3300"/>
      <c r="BD43" s="3300"/>
      <c r="BF43" s="3300"/>
      <c r="BH43" s="3300"/>
      <c r="BJ43" s="3300"/>
      <c r="BL43" s="3300"/>
      <c r="BN43" s="3300"/>
      <c r="BP43" s="3300"/>
      <c r="BR43" s="3300"/>
      <c r="BT43" s="3300"/>
      <c r="BV43" s="3300"/>
      <c r="BX43" s="3300"/>
      <c r="BZ43" s="3300"/>
      <c r="CB43" s="3300"/>
      <c r="CD43" s="3300"/>
      <c r="CF43" s="3300"/>
      <c r="CH43" s="3300"/>
      <c r="CJ43" s="3300"/>
      <c r="CL43" s="3300"/>
      <c r="CN43" s="3300"/>
      <c r="CP43" s="3300"/>
      <c r="CR43" s="3300"/>
      <c r="CT43" s="3300"/>
      <c r="CV43" s="3300"/>
    </row>
    <row r="44" spans="2:100" s="2693" customFormat="1" x14ac:dyDescent="0.25">
      <c r="B44" s="538" t="s">
        <v>845</v>
      </c>
      <c r="C44" s="3298" t="s">
        <v>1055</v>
      </c>
      <c r="D44" s="3162">
        <v>98902943.587740853</v>
      </c>
      <c r="E44" s="3299"/>
      <c r="H44" s="3300"/>
      <c r="I44" s="2732"/>
      <c r="J44" s="2732"/>
      <c r="K44" s="2732"/>
      <c r="L44" s="2732"/>
      <c r="N44" s="3300"/>
      <c r="P44" s="3300"/>
      <c r="R44" s="3300"/>
      <c r="T44" s="3300"/>
      <c r="V44" s="3300"/>
      <c r="X44" s="3300"/>
      <c r="Z44" s="3300"/>
      <c r="AB44" s="3300"/>
      <c r="AD44" s="3300"/>
      <c r="AF44" s="3300"/>
      <c r="AH44" s="3300"/>
      <c r="AJ44" s="3300"/>
      <c r="AL44" s="3300"/>
      <c r="AN44" s="3300"/>
      <c r="AP44" s="3300"/>
      <c r="AR44" s="3300"/>
      <c r="AT44" s="3300"/>
      <c r="AV44" s="3300"/>
      <c r="AX44" s="3300"/>
      <c r="AZ44" s="3300"/>
      <c r="BB44" s="3300"/>
      <c r="BD44" s="3300"/>
      <c r="BF44" s="3300"/>
      <c r="BH44" s="3300"/>
      <c r="BJ44" s="3300"/>
      <c r="BL44" s="3300"/>
      <c r="BN44" s="3300"/>
      <c r="BP44" s="3300"/>
      <c r="BR44" s="3300"/>
      <c r="BT44" s="3300"/>
      <c r="BV44" s="3300"/>
      <c r="BX44" s="3300"/>
      <c r="BZ44" s="3300"/>
      <c r="CB44" s="3300"/>
      <c r="CD44" s="3300"/>
      <c r="CF44" s="3300"/>
      <c r="CH44" s="3300"/>
      <c r="CJ44" s="3300"/>
      <c r="CL44" s="3300"/>
      <c r="CN44" s="3300"/>
      <c r="CP44" s="3300"/>
      <c r="CR44" s="3300"/>
      <c r="CT44" s="3300"/>
      <c r="CV44" s="3300"/>
    </row>
    <row r="45" spans="2:100" s="2693" customFormat="1" x14ac:dyDescent="0.25">
      <c r="B45" s="538" t="s">
        <v>851</v>
      </c>
      <c r="C45" s="3298" t="s">
        <v>2907</v>
      </c>
      <c r="D45" s="3162">
        <v>265838319.65957391</v>
      </c>
      <c r="E45" s="3299"/>
      <c r="F45" s="3301"/>
      <c r="I45" s="2732"/>
      <c r="J45" s="2732"/>
      <c r="K45" s="2732"/>
      <c r="L45" s="2732"/>
      <c r="N45" s="3300"/>
      <c r="P45" s="3300"/>
      <c r="R45" s="3300"/>
      <c r="T45" s="3300"/>
      <c r="V45" s="3300"/>
      <c r="X45" s="3300"/>
      <c r="Z45" s="3300"/>
      <c r="AB45" s="3300"/>
      <c r="AD45" s="3300"/>
      <c r="AF45" s="3300"/>
      <c r="AH45" s="3300"/>
      <c r="AJ45" s="3300"/>
      <c r="AL45" s="3300"/>
      <c r="AN45" s="3300"/>
      <c r="AP45" s="3300"/>
      <c r="AR45" s="3300"/>
      <c r="AT45" s="3300"/>
      <c r="AV45" s="3300"/>
      <c r="AX45" s="3300"/>
      <c r="AZ45" s="3300"/>
      <c r="BB45" s="3300"/>
      <c r="BD45" s="3300"/>
      <c r="BF45" s="3300"/>
      <c r="BH45" s="3300"/>
      <c r="BJ45" s="3300"/>
      <c r="BL45" s="3300"/>
      <c r="BN45" s="3300"/>
      <c r="BP45" s="3300"/>
      <c r="BR45" s="3300"/>
      <c r="BT45" s="3300"/>
      <c r="BV45" s="3300"/>
      <c r="BX45" s="3300"/>
      <c r="BZ45" s="3300"/>
      <c r="CB45" s="3300"/>
      <c r="CD45" s="3300"/>
      <c r="CF45" s="3300"/>
      <c r="CH45" s="3300"/>
      <c r="CJ45" s="3300"/>
      <c r="CL45" s="3300"/>
      <c r="CN45" s="3300"/>
      <c r="CP45" s="3300"/>
      <c r="CR45" s="3300"/>
      <c r="CT45" s="3300"/>
      <c r="CV45" s="3300"/>
    </row>
    <row r="46" spans="2:100" s="2693" customFormat="1" x14ac:dyDescent="0.25">
      <c r="B46" s="538" t="s">
        <v>854</v>
      </c>
      <c r="C46" s="3298" t="s">
        <v>2908</v>
      </c>
      <c r="D46" s="3162">
        <v>235838544.24920487</v>
      </c>
      <c r="E46" s="3299"/>
      <c r="F46" s="3301"/>
      <c r="G46" s="3301"/>
      <c r="I46" s="2732"/>
      <c r="J46" s="2732"/>
      <c r="K46" s="2732"/>
      <c r="L46" s="2732"/>
      <c r="N46" s="3300"/>
      <c r="P46" s="3300"/>
      <c r="R46" s="3300"/>
      <c r="T46" s="3300"/>
      <c r="V46" s="3300"/>
      <c r="X46" s="3300"/>
      <c r="Z46" s="3300"/>
      <c r="AB46" s="3300"/>
      <c r="AD46" s="3300"/>
      <c r="AF46" s="3300"/>
      <c r="AH46" s="3300"/>
      <c r="AJ46" s="3300"/>
      <c r="AL46" s="3300"/>
      <c r="AN46" s="3300"/>
      <c r="AP46" s="3300"/>
      <c r="AR46" s="3300"/>
      <c r="AT46" s="3300"/>
      <c r="AV46" s="3300"/>
      <c r="AX46" s="3300"/>
      <c r="AZ46" s="3300"/>
      <c r="BB46" s="3300"/>
      <c r="BD46" s="3300"/>
      <c r="BF46" s="3300"/>
      <c r="BH46" s="3300"/>
      <c r="BJ46" s="3300"/>
      <c r="BL46" s="3300"/>
      <c r="BN46" s="3300"/>
      <c r="BP46" s="3300"/>
      <c r="BR46" s="3300"/>
      <c r="BT46" s="3300"/>
      <c r="BV46" s="3300"/>
      <c r="BX46" s="3300"/>
      <c r="BZ46" s="3300"/>
      <c r="CB46" s="3300"/>
      <c r="CD46" s="3300"/>
      <c r="CF46" s="3300"/>
      <c r="CH46" s="3300"/>
      <c r="CJ46" s="3300"/>
      <c r="CL46" s="3300"/>
      <c r="CN46" s="3300"/>
      <c r="CP46" s="3300"/>
      <c r="CR46" s="3300"/>
      <c r="CT46" s="3300"/>
      <c r="CV46" s="3300"/>
    </row>
    <row r="47" spans="2:100" s="2693" customFormat="1" x14ac:dyDescent="0.25">
      <c r="B47" s="538" t="s">
        <v>855</v>
      </c>
      <c r="C47" s="3298" t="s">
        <v>2909</v>
      </c>
      <c r="D47" s="3162">
        <v>219841740.79583558</v>
      </c>
      <c r="E47" s="3299"/>
      <c r="G47" s="3301"/>
      <c r="H47" s="3301"/>
      <c r="I47" s="2732"/>
      <c r="J47" s="2732"/>
      <c r="K47" s="2732"/>
      <c r="L47" s="2732"/>
      <c r="N47" s="3300"/>
      <c r="P47" s="3300"/>
      <c r="R47" s="3300"/>
      <c r="T47" s="3300"/>
      <c r="V47" s="3300"/>
      <c r="X47" s="3300"/>
      <c r="Z47" s="3300"/>
      <c r="AB47" s="3300"/>
      <c r="AD47" s="3300"/>
      <c r="AF47" s="3300"/>
      <c r="AH47" s="3300"/>
      <c r="AJ47" s="3300"/>
      <c r="AL47" s="3300"/>
      <c r="AN47" s="3300"/>
      <c r="AP47" s="3300"/>
      <c r="AR47" s="3300"/>
      <c r="AT47" s="3300"/>
      <c r="AV47" s="3300"/>
      <c r="AX47" s="3300"/>
      <c r="AZ47" s="3300"/>
      <c r="BB47" s="3300"/>
      <c r="BD47" s="3300"/>
      <c r="BF47" s="3300"/>
      <c r="BH47" s="3300"/>
      <c r="BJ47" s="3300"/>
      <c r="BL47" s="3300"/>
      <c r="BN47" s="3300"/>
      <c r="BP47" s="3300"/>
      <c r="BR47" s="3300"/>
      <c r="BT47" s="3300"/>
      <c r="BV47" s="3300"/>
      <c r="BX47" s="3300"/>
      <c r="BZ47" s="3300"/>
      <c r="CB47" s="3300"/>
      <c r="CD47" s="3300"/>
      <c r="CF47" s="3300"/>
      <c r="CH47" s="3300"/>
      <c r="CJ47" s="3300"/>
      <c r="CL47" s="3300"/>
      <c r="CN47" s="3300"/>
      <c r="CP47" s="3300"/>
      <c r="CR47" s="3300"/>
      <c r="CT47" s="3300"/>
      <c r="CV47" s="3300"/>
    </row>
    <row r="48" spans="2:100" s="2693" customFormat="1" x14ac:dyDescent="0.25">
      <c r="B48" s="538" t="s">
        <v>856</v>
      </c>
      <c r="C48" s="3298" t="s">
        <v>2910</v>
      </c>
      <c r="D48" s="3162">
        <v>203095045.67233685</v>
      </c>
      <c r="E48" s="3299"/>
      <c r="H48" s="3301"/>
      <c r="I48" s="2732"/>
      <c r="J48" s="2732"/>
      <c r="K48" s="2732"/>
      <c r="L48" s="2732"/>
      <c r="N48" s="3300"/>
      <c r="P48" s="3300"/>
      <c r="R48" s="3300"/>
      <c r="T48" s="3300"/>
      <c r="V48" s="3300"/>
      <c r="X48" s="3300"/>
      <c r="Z48" s="3300"/>
      <c r="AB48" s="3300"/>
      <c r="AD48" s="3300"/>
      <c r="AF48" s="3300"/>
      <c r="AH48" s="3300"/>
      <c r="AJ48" s="3300"/>
      <c r="AL48" s="3300"/>
      <c r="AN48" s="3300"/>
      <c r="AP48" s="3300"/>
      <c r="AR48" s="3300"/>
      <c r="AT48" s="3300"/>
      <c r="AV48" s="3300"/>
      <c r="AX48" s="3300"/>
      <c r="AZ48" s="3300"/>
      <c r="BB48" s="3300"/>
      <c r="BD48" s="3300"/>
      <c r="BF48" s="3300"/>
      <c r="BH48" s="3300"/>
      <c r="BJ48" s="3300"/>
      <c r="BL48" s="3300"/>
      <c r="BN48" s="3300"/>
      <c r="BP48" s="3300"/>
      <c r="BR48" s="3300"/>
      <c r="BT48" s="3300"/>
      <c r="BV48" s="3300"/>
      <c r="BX48" s="3300"/>
      <c r="BZ48" s="3300"/>
      <c r="CB48" s="3300"/>
      <c r="CD48" s="3300"/>
      <c r="CF48" s="3300"/>
      <c r="CH48" s="3300"/>
      <c r="CJ48" s="3300"/>
      <c r="CL48" s="3300"/>
      <c r="CN48" s="3300"/>
      <c r="CP48" s="3300"/>
      <c r="CR48" s="3300"/>
      <c r="CT48" s="3300"/>
      <c r="CV48" s="3300"/>
    </row>
    <row r="49" spans="2:100" s="2693" customFormat="1" x14ac:dyDescent="0.25">
      <c r="B49" s="538" t="s">
        <v>860</v>
      </c>
      <c r="C49" s="3298" t="s">
        <v>1056</v>
      </c>
      <c r="D49" s="3162">
        <v>0</v>
      </c>
      <c r="E49" s="3299"/>
      <c r="H49" s="3300"/>
      <c r="I49" s="2732"/>
      <c r="J49" s="2732"/>
      <c r="K49" s="2732"/>
      <c r="L49" s="2732"/>
      <c r="N49" s="3300"/>
      <c r="P49" s="3300"/>
      <c r="R49" s="3300"/>
      <c r="T49" s="3300"/>
      <c r="V49" s="3300"/>
      <c r="X49" s="3300"/>
      <c r="Z49" s="3300"/>
      <c r="AB49" s="3300"/>
      <c r="AD49" s="3300"/>
      <c r="AF49" s="3300"/>
      <c r="AH49" s="3300"/>
      <c r="AJ49" s="3300"/>
      <c r="AL49" s="3300"/>
      <c r="AN49" s="3300"/>
      <c r="AP49" s="3300"/>
      <c r="AR49" s="3300"/>
      <c r="AT49" s="3300"/>
      <c r="AV49" s="3300"/>
      <c r="AX49" s="3300"/>
      <c r="AZ49" s="3300"/>
      <c r="BB49" s="3300"/>
      <c r="BD49" s="3300"/>
      <c r="BF49" s="3300"/>
      <c r="BH49" s="3300"/>
      <c r="BJ49" s="3300"/>
      <c r="BL49" s="3300"/>
      <c r="BN49" s="3300"/>
      <c r="BP49" s="3300"/>
      <c r="BR49" s="3300"/>
      <c r="BT49" s="3300"/>
      <c r="BV49" s="3300"/>
      <c r="BX49" s="3300"/>
      <c r="BZ49" s="3300"/>
      <c r="CB49" s="3300"/>
      <c r="CD49" s="3300"/>
      <c r="CF49" s="3300"/>
      <c r="CH49" s="3300"/>
      <c r="CJ49" s="3300"/>
      <c r="CL49" s="3300"/>
      <c r="CN49" s="3300"/>
      <c r="CP49" s="3300"/>
      <c r="CR49" s="3300"/>
      <c r="CT49" s="3300"/>
      <c r="CV49" s="3300"/>
    </row>
    <row r="50" spans="2:100" s="2693" customFormat="1" x14ac:dyDescent="0.25">
      <c r="B50" s="538" t="s">
        <v>861</v>
      </c>
      <c r="C50" s="3298" t="s">
        <v>1057</v>
      </c>
      <c r="D50" s="3162">
        <v>8263821.7608099505</v>
      </c>
      <c r="E50" s="3299"/>
      <c r="H50" s="3300"/>
      <c r="I50" s="2732"/>
      <c r="J50" s="2732"/>
      <c r="K50" s="2732"/>
      <c r="L50" s="2732"/>
      <c r="N50" s="3300"/>
      <c r="P50" s="3300"/>
      <c r="R50" s="3300"/>
      <c r="T50" s="3300"/>
      <c r="V50" s="3300"/>
      <c r="X50" s="3300"/>
      <c r="Z50" s="3300"/>
      <c r="AB50" s="3300"/>
      <c r="AD50" s="3300"/>
      <c r="AF50" s="3300"/>
      <c r="AH50" s="3300"/>
      <c r="AJ50" s="3300"/>
      <c r="AL50" s="3300"/>
      <c r="AN50" s="3300"/>
      <c r="AP50" s="3300"/>
      <c r="AR50" s="3300"/>
      <c r="AT50" s="3300"/>
      <c r="AV50" s="3300"/>
      <c r="AX50" s="3300"/>
      <c r="AZ50" s="3300"/>
      <c r="BB50" s="3300"/>
      <c r="BD50" s="3300"/>
      <c r="BF50" s="3300"/>
      <c r="BH50" s="3300"/>
      <c r="BJ50" s="3300"/>
      <c r="BL50" s="3300"/>
      <c r="BN50" s="3300"/>
      <c r="BP50" s="3300"/>
      <c r="BR50" s="3300"/>
      <c r="BT50" s="3300"/>
      <c r="BV50" s="3300"/>
      <c r="BX50" s="3300"/>
      <c r="BZ50" s="3300"/>
      <c r="CB50" s="3300"/>
      <c r="CD50" s="3300"/>
      <c r="CF50" s="3300"/>
      <c r="CH50" s="3300"/>
      <c r="CJ50" s="3300"/>
      <c r="CL50" s="3300"/>
      <c r="CN50" s="3300"/>
      <c r="CP50" s="3300"/>
      <c r="CR50" s="3300"/>
      <c r="CT50" s="3300"/>
      <c r="CV50" s="3300"/>
    </row>
    <row r="51" spans="2:100" s="2693" customFormat="1" x14ac:dyDescent="0.25">
      <c r="B51" s="538" t="s">
        <v>1703</v>
      </c>
      <c r="C51" s="3298" t="s">
        <v>2197</v>
      </c>
      <c r="D51" s="3162">
        <v>49424127.877299264</v>
      </c>
      <c r="E51" s="3299"/>
      <c r="H51" s="3300"/>
      <c r="I51" s="2732"/>
      <c r="J51" s="2732"/>
      <c r="K51" s="2732"/>
      <c r="L51" s="2732"/>
      <c r="N51" s="3300"/>
      <c r="P51" s="3300"/>
      <c r="R51" s="3300"/>
      <c r="T51" s="3300"/>
      <c r="V51" s="3300"/>
      <c r="X51" s="3300"/>
      <c r="Z51" s="3300"/>
      <c r="AB51" s="3300"/>
      <c r="AD51" s="3300"/>
      <c r="AF51" s="3300"/>
      <c r="AH51" s="3300"/>
      <c r="AJ51" s="3300"/>
      <c r="AL51" s="3300"/>
      <c r="AN51" s="3300"/>
      <c r="AP51" s="3300"/>
      <c r="AR51" s="3300"/>
      <c r="AT51" s="3300"/>
      <c r="AV51" s="3300"/>
      <c r="AX51" s="3300"/>
      <c r="AZ51" s="3300"/>
      <c r="BB51" s="3300"/>
      <c r="BD51" s="3300"/>
      <c r="BF51" s="3300"/>
      <c r="BH51" s="3300"/>
      <c r="BJ51" s="3300"/>
      <c r="BL51" s="3300"/>
      <c r="BN51" s="3300"/>
      <c r="BP51" s="3300"/>
      <c r="BR51" s="3300"/>
      <c r="BT51" s="3300"/>
      <c r="BV51" s="3300"/>
      <c r="BX51" s="3300"/>
      <c r="BZ51" s="3300"/>
      <c r="CB51" s="3300"/>
      <c r="CD51" s="3300"/>
      <c r="CF51" s="3300"/>
      <c r="CH51" s="3300"/>
      <c r="CJ51" s="3300"/>
      <c r="CL51" s="3300"/>
      <c r="CN51" s="3300"/>
      <c r="CP51" s="3300"/>
      <c r="CR51" s="3300"/>
      <c r="CT51" s="3300"/>
      <c r="CV51" s="3300"/>
    </row>
    <row r="52" spans="2:100" s="2693" customFormat="1" x14ac:dyDescent="0.25">
      <c r="B52" s="538" t="s">
        <v>1704</v>
      </c>
      <c r="C52" s="3298" t="s">
        <v>1698</v>
      </c>
      <c r="D52" s="3162">
        <v>49424127.877299264</v>
      </c>
      <c r="E52" s="3299"/>
      <c r="H52" s="3300"/>
      <c r="I52" s="2732"/>
      <c r="J52" s="2732"/>
      <c r="K52" s="2732"/>
      <c r="L52" s="2732"/>
      <c r="N52" s="3300"/>
      <c r="P52" s="3300"/>
      <c r="R52" s="3300"/>
      <c r="T52" s="3300"/>
      <c r="V52" s="3300"/>
      <c r="X52" s="3300"/>
      <c r="Z52" s="3300"/>
      <c r="AB52" s="3300"/>
      <c r="AD52" s="3300"/>
      <c r="AF52" s="3300"/>
      <c r="AH52" s="3300"/>
      <c r="AJ52" s="3300"/>
      <c r="AL52" s="3300"/>
      <c r="AN52" s="3300"/>
      <c r="AP52" s="3300"/>
      <c r="AR52" s="3300"/>
      <c r="AT52" s="3300"/>
      <c r="AV52" s="3300"/>
      <c r="AX52" s="3300"/>
      <c r="AZ52" s="3300"/>
      <c r="BB52" s="3300"/>
      <c r="BD52" s="3300"/>
      <c r="BF52" s="3300"/>
      <c r="BH52" s="3300"/>
      <c r="BJ52" s="3300"/>
      <c r="BL52" s="3300"/>
      <c r="BN52" s="3300"/>
      <c r="BP52" s="3300"/>
      <c r="BR52" s="3300"/>
      <c r="BT52" s="3300"/>
      <c r="BV52" s="3300"/>
      <c r="BX52" s="3300"/>
      <c r="BZ52" s="3300"/>
      <c r="CB52" s="3300"/>
      <c r="CD52" s="3300"/>
      <c r="CF52" s="3300"/>
      <c r="CH52" s="3300"/>
      <c r="CJ52" s="3300"/>
      <c r="CL52" s="3300"/>
      <c r="CN52" s="3300"/>
      <c r="CP52" s="3300"/>
      <c r="CR52" s="3300"/>
      <c r="CT52" s="3300"/>
      <c r="CV52" s="3300"/>
    </row>
    <row r="53" spans="2:100" s="2693" customFormat="1" x14ac:dyDescent="0.25">
      <c r="B53" s="538" t="s">
        <v>1705</v>
      </c>
      <c r="C53" s="3298" t="s">
        <v>2066</v>
      </c>
      <c r="D53" s="3162">
        <v>13931629.870105861</v>
      </c>
      <c r="E53" s="3299"/>
      <c r="H53" s="3300"/>
      <c r="I53" s="2732"/>
      <c r="J53" s="2732"/>
      <c r="K53" s="2732"/>
      <c r="L53" s="2732"/>
      <c r="N53" s="3300"/>
      <c r="P53" s="3300"/>
      <c r="R53" s="3300"/>
      <c r="T53" s="3300"/>
      <c r="V53" s="3300"/>
      <c r="X53" s="3300"/>
      <c r="Z53" s="3300"/>
      <c r="AB53" s="3300"/>
      <c r="AD53" s="3300"/>
      <c r="AF53" s="3300"/>
      <c r="AH53" s="3300"/>
      <c r="AJ53" s="3300"/>
      <c r="AL53" s="3300"/>
      <c r="AN53" s="3300"/>
      <c r="AP53" s="3300"/>
      <c r="AR53" s="3300"/>
      <c r="AT53" s="3300"/>
      <c r="AV53" s="3300"/>
      <c r="AX53" s="3300"/>
      <c r="AZ53" s="3300"/>
      <c r="BB53" s="3300"/>
      <c r="BD53" s="3300"/>
      <c r="BF53" s="3300"/>
      <c r="BH53" s="3300"/>
      <c r="BJ53" s="3300"/>
      <c r="BL53" s="3300"/>
      <c r="BN53" s="3300"/>
      <c r="BP53" s="3300"/>
      <c r="BR53" s="3300"/>
      <c r="BT53" s="3300"/>
      <c r="BV53" s="3300"/>
      <c r="BX53" s="3300"/>
      <c r="BZ53" s="3300"/>
      <c r="CB53" s="3300"/>
      <c r="CD53" s="3300"/>
      <c r="CF53" s="3300"/>
      <c r="CH53" s="3300"/>
      <c r="CJ53" s="3300"/>
      <c r="CL53" s="3300"/>
      <c r="CN53" s="3300"/>
      <c r="CP53" s="3300"/>
      <c r="CR53" s="3300"/>
      <c r="CT53" s="3300"/>
      <c r="CV53" s="3300"/>
    </row>
    <row r="54" spans="2:100" s="2693" customFormat="1" x14ac:dyDescent="0.25">
      <c r="B54" s="538" t="s">
        <v>1719</v>
      </c>
      <c r="C54" s="3298" t="s">
        <v>2067</v>
      </c>
      <c r="D54" s="3162">
        <v>8416894.9810465612</v>
      </c>
      <c r="E54" s="3299"/>
      <c r="H54" s="3300"/>
      <c r="I54" s="2732"/>
      <c r="J54" s="2732"/>
      <c r="K54" s="2732"/>
      <c r="L54" s="2732"/>
      <c r="N54" s="3300"/>
      <c r="P54" s="3300"/>
      <c r="R54" s="3300"/>
      <c r="T54" s="3300"/>
      <c r="V54" s="3300"/>
      <c r="X54" s="3300"/>
      <c r="Z54" s="3300"/>
      <c r="AB54" s="3300"/>
      <c r="AD54" s="3300"/>
      <c r="AF54" s="3300"/>
      <c r="AH54" s="3300"/>
      <c r="AJ54" s="3300"/>
      <c r="AL54" s="3300"/>
      <c r="AN54" s="3300"/>
      <c r="AP54" s="3300"/>
      <c r="AR54" s="3300"/>
      <c r="AT54" s="3300"/>
      <c r="AV54" s="3300"/>
      <c r="AX54" s="3300"/>
      <c r="AZ54" s="3300"/>
      <c r="BB54" s="3300"/>
      <c r="BD54" s="3300"/>
      <c r="BF54" s="3300"/>
      <c r="BH54" s="3300"/>
      <c r="BJ54" s="3300"/>
      <c r="BL54" s="3300"/>
      <c r="BN54" s="3300"/>
      <c r="BP54" s="3300"/>
      <c r="BR54" s="3300"/>
      <c r="BT54" s="3300"/>
      <c r="BV54" s="3300"/>
      <c r="BX54" s="3300"/>
      <c r="BZ54" s="3300"/>
      <c r="CB54" s="3300"/>
      <c r="CD54" s="3300"/>
      <c r="CF54" s="3300"/>
      <c r="CH54" s="3300"/>
      <c r="CJ54" s="3300"/>
      <c r="CL54" s="3300"/>
      <c r="CN54" s="3300"/>
      <c r="CP54" s="3300"/>
      <c r="CR54" s="3300"/>
      <c r="CT54" s="3300"/>
      <c r="CV54" s="3300"/>
    </row>
    <row r="55" spans="2:100" s="2693" customFormat="1" x14ac:dyDescent="0.25">
      <c r="B55" s="538" t="s">
        <v>1720</v>
      </c>
      <c r="C55" s="3298" t="s">
        <v>2068</v>
      </c>
      <c r="D55" s="3162">
        <v>18052585.852928396</v>
      </c>
      <c r="E55" s="3299"/>
      <c r="H55" s="3300"/>
      <c r="I55" s="2732"/>
      <c r="J55" s="2732"/>
      <c r="K55" s="2732"/>
      <c r="L55" s="2732"/>
      <c r="N55" s="3300"/>
      <c r="P55" s="3300"/>
      <c r="R55" s="3300"/>
      <c r="T55" s="3300"/>
      <c r="V55" s="3300"/>
      <c r="X55" s="3300"/>
      <c r="Z55" s="3300"/>
      <c r="AB55" s="3300"/>
      <c r="AD55" s="3300"/>
      <c r="AF55" s="3300"/>
      <c r="AH55" s="3300"/>
      <c r="AJ55" s="3300"/>
      <c r="AL55" s="3300"/>
      <c r="AN55" s="3300"/>
      <c r="AP55" s="3300"/>
      <c r="AR55" s="3300"/>
      <c r="AT55" s="3300"/>
      <c r="AV55" s="3300"/>
      <c r="AX55" s="3300"/>
      <c r="AZ55" s="3300"/>
      <c r="BB55" s="3300"/>
      <c r="BD55" s="3300"/>
      <c r="BF55" s="3300"/>
      <c r="BH55" s="3300"/>
      <c r="BJ55" s="3300"/>
      <c r="BL55" s="3300"/>
      <c r="BN55" s="3300"/>
      <c r="BP55" s="3300"/>
      <c r="BR55" s="3300"/>
      <c r="BT55" s="3300"/>
      <c r="BV55" s="3300"/>
      <c r="BX55" s="3300"/>
      <c r="BZ55" s="3300"/>
      <c r="CB55" s="3300"/>
      <c r="CD55" s="3300"/>
      <c r="CF55" s="3300"/>
      <c r="CH55" s="3300"/>
      <c r="CJ55" s="3300"/>
      <c r="CL55" s="3300"/>
      <c r="CN55" s="3300"/>
      <c r="CP55" s="3300"/>
      <c r="CR55" s="3300"/>
      <c r="CT55" s="3300"/>
      <c r="CV55" s="3300"/>
    </row>
    <row r="56" spans="2:100" s="2693" customFormat="1" x14ac:dyDescent="0.25">
      <c r="B56" s="538" t="s">
        <v>1721</v>
      </c>
      <c r="C56" s="3298" t="s">
        <v>2069</v>
      </c>
      <c r="D56" s="3162">
        <v>8416894.9810465612</v>
      </c>
      <c r="E56" s="3299"/>
      <c r="H56" s="3300"/>
      <c r="I56" s="2732"/>
      <c r="J56" s="2732"/>
      <c r="K56" s="2732"/>
      <c r="L56" s="2732"/>
      <c r="N56" s="3300"/>
      <c r="P56" s="3300"/>
      <c r="R56" s="3300"/>
      <c r="T56" s="3300"/>
      <c r="V56" s="3300"/>
      <c r="X56" s="3300"/>
      <c r="Z56" s="3300"/>
      <c r="AB56" s="3300"/>
      <c r="AD56" s="3300"/>
      <c r="AF56" s="3300"/>
      <c r="AH56" s="3300"/>
      <c r="AJ56" s="3300"/>
      <c r="AL56" s="3300"/>
      <c r="AN56" s="3300"/>
      <c r="AP56" s="3300"/>
      <c r="AR56" s="3300"/>
      <c r="AT56" s="3300"/>
      <c r="AV56" s="3300"/>
      <c r="AX56" s="3300"/>
      <c r="AZ56" s="3300"/>
      <c r="BB56" s="3300"/>
      <c r="BD56" s="3300"/>
      <c r="BF56" s="3300"/>
      <c r="BH56" s="3300"/>
      <c r="BJ56" s="3300"/>
      <c r="BL56" s="3300"/>
      <c r="BN56" s="3300"/>
      <c r="BP56" s="3300"/>
      <c r="BR56" s="3300"/>
      <c r="BT56" s="3300"/>
      <c r="BV56" s="3300"/>
      <c r="BX56" s="3300"/>
      <c r="BZ56" s="3300"/>
      <c r="CB56" s="3300"/>
      <c r="CD56" s="3300"/>
      <c r="CF56" s="3300"/>
      <c r="CH56" s="3300"/>
      <c r="CJ56" s="3300"/>
      <c r="CL56" s="3300"/>
      <c r="CN56" s="3300"/>
      <c r="CP56" s="3300"/>
      <c r="CR56" s="3300"/>
      <c r="CT56" s="3300"/>
      <c r="CV56" s="3300"/>
    </row>
    <row r="57" spans="2:100" s="2693" customFormat="1" x14ac:dyDescent="0.25">
      <c r="B57" s="538" t="s">
        <v>1722</v>
      </c>
      <c r="C57" s="3298" t="s">
        <v>2070</v>
      </c>
      <c r="D57" s="3162">
        <v>16833789.962093122</v>
      </c>
      <c r="E57" s="3299"/>
      <c r="H57" s="3300"/>
      <c r="I57" s="2732"/>
      <c r="J57" s="2732"/>
      <c r="K57" s="2732"/>
      <c r="L57" s="2732"/>
      <c r="N57" s="3300"/>
      <c r="P57" s="3300"/>
      <c r="R57" s="3300"/>
      <c r="T57" s="3300"/>
      <c r="V57" s="3300"/>
      <c r="X57" s="3300"/>
      <c r="Z57" s="3300"/>
      <c r="AB57" s="3300"/>
      <c r="AD57" s="3300"/>
      <c r="AF57" s="3300"/>
      <c r="AH57" s="3300"/>
      <c r="AJ57" s="3300"/>
      <c r="AL57" s="3300"/>
      <c r="AN57" s="3300"/>
      <c r="AP57" s="3300"/>
      <c r="AR57" s="3300"/>
      <c r="AT57" s="3300"/>
      <c r="AV57" s="3300"/>
      <c r="AX57" s="3300"/>
      <c r="AZ57" s="3300"/>
      <c r="BB57" s="3300"/>
      <c r="BD57" s="3300"/>
      <c r="BF57" s="3300"/>
      <c r="BH57" s="3300"/>
      <c r="BJ57" s="3300"/>
      <c r="BL57" s="3300"/>
      <c r="BN57" s="3300"/>
      <c r="BP57" s="3300"/>
      <c r="BR57" s="3300"/>
      <c r="BT57" s="3300"/>
      <c r="BV57" s="3300"/>
      <c r="BX57" s="3300"/>
      <c r="BZ57" s="3300"/>
      <c r="CB57" s="3300"/>
      <c r="CD57" s="3300"/>
      <c r="CF57" s="3300"/>
      <c r="CH57" s="3300"/>
      <c r="CJ57" s="3300"/>
      <c r="CL57" s="3300"/>
      <c r="CN57" s="3300"/>
      <c r="CP57" s="3300"/>
      <c r="CR57" s="3300"/>
      <c r="CT57" s="3300"/>
      <c r="CV57" s="3300"/>
    </row>
    <row r="58" spans="2:100" s="2693" customFormat="1" x14ac:dyDescent="0.25">
      <c r="B58" s="538" t="s">
        <v>2079</v>
      </c>
      <c r="C58" s="3298" t="s">
        <v>1036</v>
      </c>
      <c r="D58" s="3162">
        <v>48751410.755281255</v>
      </c>
      <c r="E58" s="3299"/>
      <c r="H58" s="3300"/>
      <c r="I58" s="2732"/>
      <c r="J58" s="2732"/>
      <c r="K58" s="2732"/>
      <c r="L58" s="2732"/>
      <c r="N58" s="3300"/>
      <c r="P58" s="3300"/>
      <c r="R58" s="3300"/>
      <c r="T58" s="3300"/>
      <c r="V58" s="3300"/>
      <c r="X58" s="3300"/>
      <c r="Z58" s="3300"/>
      <c r="AB58" s="3300"/>
      <c r="AD58" s="3300"/>
      <c r="AF58" s="3300"/>
      <c r="AH58" s="3300"/>
      <c r="AJ58" s="3300"/>
      <c r="AL58" s="3300"/>
      <c r="AN58" s="3300"/>
      <c r="AP58" s="3300"/>
      <c r="AR58" s="3300"/>
      <c r="AT58" s="3300"/>
      <c r="AV58" s="3300"/>
      <c r="AX58" s="3300"/>
      <c r="AZ58" s="3300"/>
      <c r="BB58" s="3300"/>
      <c r="BD58" s="3300"/>
      <c r="BF58" s="3300"/>
      <c r="BH58" s="3300"/>
      <c r="BJ58" s="3300"/>
      <c r="BL58" s="3300"/>
      <c r="BN58" s="3300"/>
      <c r="BP58" s="3300"/>
      <c r="BR58" s="3300"/>
      <c r="BT58" s="3300"/>
      <c r="BV58" s="3300"/>
      <c r="BX58" s="3300"/>
      <c r="BZ58" s="3300"/>
      <c r="CB58" s="3300"/>
      <c r="CD58" s="3300"/>
      <c r="CF58" s="3300"/>
      <c r="CH58" s="3300"/>
      <c r="CJ58" s="3300"/>
      <c r="CL58" s="3300"/>
      <c r="CN58" s="3300"/>
      <c r="CP58" s="3300"/>
      <c r="CR58" s="3300"/>
      <c r="CT58" s="3300"/>
      <c r="CV58" s="3300"/>
    </row>
    <row r="59" spans="2:100" s="2693" customFormat="1" x14ac:dyDescent="0.25">
      <c r="B59" s="538" t="s">
        <v>2080</v>
      </c>
      <c r="C59" s="3298" t="s">
        <v>1699</v>
      </c>
      <c r="D59" s="3162">
        <v>0</v>
      </c>
      <c r="E59" s="3299"/>
      <c r="H59" s="3300"/>
      <c r="I59" s="2732"/>
      <c r="J59" s="2732"/>
      <c r="K59" s="2732"/>
      <c r="L59" s="2732"/>
      <c r="N59" s="3300"/>
      <c r="P59" s="3300"/>
      <c r="R59" s="3300"/>
      <c r="T59" s="3300"/>
      <c r="V59" s="3300"/>
      <c r="X59" s="3300"/>
      <c r="Z59" s="3300"/>
      <c r="AB59" s="3300"/>
      <c r="AD59" s="3300"/>
      <c r="AF59" s="3300"/>
      <c r="AH59" s="3300"/>
      <c r="AJ59" s="3300"/>
      <c r="AL59" s="3300"/>
      <c r="AN59" s="3300"/>
      <c r="AP59" s="3300"/>
      <c r="AR59" s="3300"/>
      <c r="AT59" s="3300"/>
      <c r="AV59" s="3300"/>
      <c r="AX59" s="3300"/>
      <c r="AZ59" s="3300"/>
      <c r="BB59" s="3300"/>
      <c r="BD59" s="3300"/>
      <c r="BF59" s="3300"/>
      <c r="BH59" s="3300"/>
      <c r="BJ59" s="3300"/>
      <c r="BL59" s="3300"/>
      <c r="BN59" s="3300"/>
      <c r="BP59" s="3300"/>
      <c r="BR59" s="3300"/>
      <c r="BT59" s="3300"/>
      <c r="BV59" s="3300"/>
      <c r="BX59" s="3300"/>
      <c r="BZ59" s="3300"/>
      <c r="CB59" s="3300"/>
      <c r="CD59" s="3300"/>
      <c r="CF59" s="3300"/>
      <c r="CH59" s="3300"/>
      <c r="CJ59" s="3300"/>
      <c r="CL59" s="3300"/>
      <c r="CN59" s="3300"/>
      <c r="CP59" s="3300"/>
      <c r="CR59" s="3300"/>
      <c r="CT59" s="3300"/>
      <c r="CV59" s="3300"/>
    </row>
    <row r="60" spans="2:100" s="2693" customFormat="1" x14ac:dyDescent="0.25">
      <c r="B60" s="538" t="s">
        <v>2178</v>
      </c>
      <c r="C60" s="3298" t="s">
        <v>1700</v>
      </c>
      <c r="D60" s="3162">
        <v>0</v>
      </c>
      <c r="E60" s="3299"/>
      <c r="H60" s="3300"/>
      <c r="I60" s="2732"/>
      <c r="J60" s="2732"/>
      <c r="K60" s="2732"/>
      <c r="L60" s="2732"/>
      <c r="N60" s="3300"/>
      <c r="P60" s="3300"/>
      <c r="R60" s="3300"/>
      <c r="T60" s="3300"/>
      <c r="V60" s="3300"/>
      <c r="X60" s="3300"/>
      <c r="Z60" s="3300"/>
      <c r="AB60" s="3300"/>
      <c r="AD60" s="3300"/>
      <c r="AF60" s="3300"/>
      <c r="AH60" s="3300"/>
      <c r="AJ60" s="3300"/>
      <c r="AL60" s="3300"/>
      <c r="AN60" s="3300"/>
      <c r="AP60" s="3300"/>
      <c r="AR60" s="3300"/>
      <c r="AT60" s="3300"/>
      <c r="AV60" s="3300"/>
      <c r="AX60" s="3300"/>
      <c r="AZ60" s="3300"/>
      <c r="BB60" s="3300"/>
      <c r="BD60" s="3300"/>
      <c r="BF60" s="3300"/>
      <c r="BH60" s="3300"/>
      <c r="BJ60" s="3300"/>
      <c r="BL60" s="3300"/>
      <c r="BN60" s="3300"/>
      <c r="BP60" s="3300"/>
      <c r="BR60" s="3300"/>
      <c r="BT60" s="3300"/>
      <c r="BV60" s="3300"/>
      <c r="BX60" s="3300"/>
      <c r="BZ60" s="3300"/>
      <c r="CB60" s="3300"/>
      <c r="CD60" s="3300"/>
      <c r="CF60" s="3300"/>
      <c r="CH60" s="3300"/>
      <c r="CJ60" s="3300"/>
      <c r="CL60" s="3300"/>
      <c r="CN60" s="3300"/>
      <c r="CP60" s="3300"/>
      <c r="CR60" s="3300"/>
      <c r="CT60" s="3300"/>
      <c r="CV60" s="3300"/>
    </row>
    <row r="61" spans="2:100" s="2693" customFormat="1" x14ac:dyDescent="0.25">
      <c r="B61" s="538" t="s">
        <v>2179</v>
      </c>
      <c r="C61" s="3298" t="s">
        <v>1701</v>
      </c>
      <c r="D61" s="3162">
        <v>0</v>
      </c>
      <c r="E61" s="3299"/>
      <c r="H61" s="3300"/>
      <c r="I61" s="2732"/>
      <c r="J61" s="2732"/>
      <c r="K61" s="2732"/>
      <c r="L61" s="2732"/>
      <c r="N61" s="3300"/>
      <c r="P61" s="3300"/>
      <c r="R61" s="3300"/>
      <c r="T61" s="3300"/>
      <c r="V61" s="3300"/>
      <c r="X61" s="3300"/>
      <c r="Z61" s="3300"/>
      <c r="AB61" s="3300"/>
      <c r="AD61" s="3300"/>
      <c r="AF61" s="3300"/>
      <c r="AH61" s="3300"/>
      <c r="AJ61" s="3300"/>
      <c r="AL61" s="3300"/>
      <c r="AN61" s="3300"/>
      <c r="AP61" s="3300"/>
      <c r="AR61" s="3300"/>
      <c r="AT61" s="3300"/>
      <c r="AV61" s="3300"/>
      <c r="AX61" s="3300"/>
      <c r="AZ61" s="3300"/>
      <c r="BB61" s="3300"/>
      <c r="BD61" s="3300"/>
      <c r="BF61" s="3300"/>
      <c r="BH61" s="3300"/>
      <c r="BJ61" s="3300"/>
      <c r="BL61" s="3300"/>
      <c r="BN61" s="3300"/>
      <c r="BP61" s="3300"/>
      <c r="BR61" s="3300"/>
      <c r="BT61" s="3300"/>
      <c r="BV61" s="3300"/>
      <c r="BX61" s="3300"/>
      <c r="BZ61" s="3300"/>
      <c r="CB61" s="3300"/>
      <c r="CD61" s="3300"/>
      <c r="CF61" s="3300"/>
      <c r="CH61" s="3300"/>
      <c r="CJ61" s="3300"/>
      <c r="CL61" s="3300"/>
      <c r="CN61" s="3300"/>
      <c r="CP61" s="3300"/>
      <c r="CR61" s="3300"/>
      <c r="CT61" s="3300"/>
      <c r="CV61" s="3300"/>
    </row>
    <row r="62" spans="2:100" s="2693" customFormat="1" x14ac:dyDescent="0.25">
      <c r="B62" s="538" t="s">
        <v>2180</v>
      </c>
      <c r="C62" s="3298" t="s">
        <v>1702</v>
      </c>
      <c r="D62" s="3162">
        <v>0</v>
      </c>
      <c r="E62" s="3299"/>
      <c r="H62" s="3300"/>
      <c r="I62" s="2732"/>
      <c r="J62" s="2732"/>
      <c r="K62" s="2732"/>
      <c r="L62" s="2732"/>
      <c r="N62" s="3300"/>
      <c r="P62" s="3300"/>
      <c r="R62" s="3300"/>
      <c r="T62" s="3300"/>
      <c r="V62" s="3300"/>
      <c r="X62" s="3300"/>
      <c r="Z62" s="3300"/>
      <c r="AB62" s="3300"/>
      <c r="AD62" s="3300"/>
      <c r="AF62" s="3300"/>
      <c r="AH62" s="3300"/>
      <c r="AJ62" s="3300"/>
      <c r="AL62" s="3300"/>
      <c r="AN62" s="3300"/>
      <c r="AP62" s="3300"/>
      <c r="AR62" s="3300"/>
      <c r="AT62" s="3300"/>
      <c r="AV62" s="3300"/>
      <c r="AX62" s="3300"/>
      <c r="AZ62" s="3300"/>
      <c r="BB62" s="3300"/>
      <c r="BD62" s="3300"/>
      <c r="BF62" s="3300"/>
      <c r="BH62" s="3300"/>
      <c r="BJ62" s="3300"/>
      <c r="BL62" s="3300"/>
      <c r="BN62" s="3300"/>
      <c r="BP62" s="3300"/>
      <c r="BR62" s="3300"/>
      <c r="BT62" s="3300"/>
      <c r="BV62" s="3300"/>
      <c r="BX62" s="3300"/>
      <c r="BZ62" s="3300"/>
      <c r="CB62" s="3300"/>
      <c r="CD62" s="3300"/>
      <c r="CF62" s="3300"/>
      <c r="CH62" s="3300"/>
      <c r="CJ62" s="3300"/>
      <c r="CL62" s="3300"/>
      <c r="CN62" s="3300"/>
      <c r="CP62" s="3300"/>
      <c r="CR62" s="3300"/>
      <c r="CT62" s="3300"/>
      <c r="CV62" s="3300"/>
    </row>
    <row r="63" spans="2:100" s="2693" customFormat="1" x14ac:dyDescent="0.25">
      <c r="B63" s="538" t="s">
        <v>2181</v>
      </c>
      <c r="C63" s="3298" t="s">
        <v>2911</v>
      </c>
      <c r="D63" s="3162">
        <v>125552041.24542499</v>
      </c>
      <c r="E63" s="3299"/>
      <c r="H63" s="3300"/>
      <c r="I63" s="2732"/>
      <c r="J63" s="2732"/>
      <c r="K63" s="2732"/>
      <c r="L63" s="2732"/>
      <c r="N63" s="3300"/>
      <c r="P63" s="3300"/>
      <c r="R63" s="3300"/>
      <c r="T63" s="3300"/>
      <c r="V63" s="3300"/>
      <c r="X63" s="3300"/>
      <c r="Z63" s="3300"/>
      <c r="AB63" s="3300"/>
      <c r="AD63" s="3300"/>
      <c r="AF63" s="3300"/>
      <c r="AH63" s="3300"/>
      <c r="AJ63" s="3300"/>
      <c r="AL63" s="3300"/>
      <c r="AN63" s="3300"/>
      <c r="AP63" s="3300"/>
      <c r="AR63" s="3300"/>
      <c r="AT63" s="3300"/>
      <c r="AV63" s="3300"/>
      <c r="AX63" s="3300"/>
      <c r="AZ63" s="3300"/>
      <c r="BB63" s="3300"/>
      <c r="BD63" s="3300"/>
      <c r="BF63" s="3300"/>
      <c r="BH63" s="3300"/>
      <c r="BJ63" s="3300"/>
      <c r="BL63" s="3300"/>
      <c r="BN63" s="3300"/>
      <c r="BP63" s="3300"/>
      <c r="BR63" s="3300"/>
      <c r="BT63" s="3300"/>
      <c r="BV63" s="3300"/>
      <c r="BX63" s="3300"/>
      <c r="BZ63" s="3300"/>
      <c r="CB63" s="3300"/>
      <c r="CD63" s="3300"/>
      <c r="CF63" s="3300"/>
      <c r="CH63" s="3300"/>
      <c r="CJ63" s="3300"/>
      <c r="CL63" s="3300"/>
      <c r="CN63" s="3300"/>
      <c r="CP63" s="3300"/>
      <c r="CR63" s="3300"/>
      <c r="CT63" s="3300"/>
      <c r="CV63" s="3300"/>
    </row>
    <row r="64" spans="2:100" s="2693" customFormat="1" x14ac:dyDescent="0.25">
      <c r="B64" s="538" t="s">
        <v>2182</v>
      </c>
      <c r="C64" s="3298" t="s">
        <v>2912</v>
      </c>
      <c r="D64" s="3162">
        <v>102466702.45729236</v>
      </c>
      <c r="E64" s="3299"/>
      <c r="H64" s="3300"/>
      <c r="I64" s="2732"/>
      <c r="J64" s="2732"/>
      <c r="K64" s="2732"/>
      <c r="L64" s="2732"/>
      <c r="N64" s="3300"/>
      <c r="P64" s="3300"/>
      <c r="R64" s="3300"/>
      <c r="T64" s="3300"/>
      <c r="V64" s="3300"/>
      <c r="X64" s="3300"/>
      <c r="Z64" s="3300"/>
      <c r="AB64" s="3300"/>
      <c r="AD64" s="3300"/>
      <c r="AF64" s="3300"/>
      <c r="AH64" s="3300"/>
      <c r="AJ64" s="3300"/>
      <c r="AL64" s="3300"/>
      <c r="AN64" s="3300"/>
      <c r="AP64" s="3300"/>
      <c r="AR64" s="3300"/>
      <c r="AT64" s="3300"/>
      <c r="AV64" s="3300"/>
      <c r="AX64" s="3300"/>
      <c r="AZ64" s="3300"/>
      <c r="BB64" s="3300"/>
      <c r="BD64" s="3300"/>
      <c r="BF64" s="3300"/>
      <c r="BH64" s="3300"/>
      <c r="BJ64" s="3300"/>
      <c r="BL64" s="3300"/>
      <c r="BN64" s="3300"/>
      <c r="BP64" s="3300"/>
      <c r="BR64" s="3300"/>
      <c r="BT64" s="3300"/>
      <c r="BV64" s="3300"/>
      <c r="BX64" s="3300"/>
      <c r="BZ64" s="3300"/>
      <c r="CB64" s="3300"/>
      <c r="CD64" s="3300"/>
      <c r="CF64" s="3300"/>
      <c r="CH64" s="3300"/>
      <c r="CJ64" s="3300"/>
      <c r="CL64" s="3300"/>
      <c r="CN64" s="3300"/>
      <c r="CP64" s="3300"/>
      <c r="CR64" s="3300"/>
      <c r="CT64" s="3300"/>
      <c r="CV64" s="3300"/>
    </row>
    <row r="65" spans="2:122" s="2693" customFormat="1" x14ac:dyDescent="0.25">
      <c r="B65" s="538" t="s">
        <v>2183</v>
      </c>
      <c r="C65" s="3298" t="s">
        <v>2913</v>
      </c>
      <c r="D65" s="3162">
        <v>78722332.841335118</v>
      </c>
      <c r="E65" s="3299"/>
      <c r="H65" s="3300"/>
      <c r="I65" s="2732"/>
      <c r="J65" s="2732"/>
      <c r="K65" s="2732"/>
      <c r="L65" s="2732"/>
      <c r="N65" s="3300"/>
      <c r="P65" s="3300"/>
      <c r="R65" s="3300"/>
      <c r="T65" s="3300"/>
      <c r="V65" s="3300"/>
      <c r="X65" s="3300"/>
      <c r="Z65" s="3300"/>
      <c r="AB65" s="3300"/>
      <c r="AD65" s="3300"/>
      <c r="AF65" s="3300"/>
      <c r="AH65" s="3300"/>
      <c r="AJ65" s="3300"/>
      <c r="AL65" s="3300"/>
      <c r="AN65" s="3300"/>
      <c r="AP65" s="3300"/>
      <c r="AR65" s="3300"/>
      <c r="AT65" s="3300"/>
      <c r="AV65" s="3300"/>
      <c r="AX65" s="3300"/>
      <c r="AZ65" s="3300"/>
      <c r="BB65" s="3300"/>
      <c r="BD65" s="3300"/>
      <c r="BF65" s="3300"/>
      <c r="BH65" s="3300"/>
      <c r="BJ65" s="3300"/>
      <c r="BL65" s="3300"/>
      <c r="BN65" s="3300"/>
      <c r="BP65" s="3300"/>
      <c r="BR65" s="3300"/>
      <c r="BT65" s="3300"/>
      <c r="BV65" s="3300"/>
      <c r="BX65" s="3300"/>
      <c r="BZ65" s="3300"/>
      <c r="CB65" s="3300"/>
      <c r="CD65" s="3300"/>
      <c r="CF65" s="3300"/>
      <c r="CH65" s="3300"/>
      <c r="CJ65" s="3300"/>
      <c r="CL65" s="3300"/>
      <c r="CN65" s="3300"/>
      <c r="CP65" s="3300"/>
      <c r="CR65" s="3300"/>
      <c r="CT65" s="3300"/>
      <c r="CV65" s="3300"/>
    </row>
    <row r="66" spans="2:122" s="2693" customFormat="1" x14ac:dyDescent="0.25">
      <c r="B66" s="538" t="s">
        <v>2184</v>
      </c>
      <c r="C66" s="3298" t="s">
        <v>2914</v>
      </c>
      <c r="D66" s="3162">
        <v>71467906.483423814</v>
      </c>
      <c r="E66" s="3299"/>
      <c r="H66" s="3300"/>
      <c r="I66" s="2732"/>
      <c r="J66" s="2732"/>
      <c r="K66" s="2732"/>
      <c r="L66" s="2732"/>
      <c r="N66" s="3300"/>
      <c r="P66" s="3300"/>
      <c r="R66" s="3300"/>
      <c r="T66" s="3300"/>
      <c r="V66" s="3300"/>
      <c r="X66" s="3300"/>
      <c r="Z66" s="3300"/>
      <c r="AB66" s="3300"/>
      <c r="AD66" s="3300"/>
      <c r="AF66" s="3300"/>
      <c r="AH66" s="3300"/>
      <c r="AJ66" s="3300"/>
      <c r="AL66" s="3300"/>
      <c r="AN66" s="3300"/>
      <c r="AP66" s="3300"/>
      <c r="AR66" s="3300"/>
      <c r="AT66" s="3300"/>
      <c r="AV66" s="3300"/>
      <c r="AX66" s="3300"/>
      <c r="AZ66" s="3300"/>
      <c r="BB66" s="3300"/>
      <c r="BD66" s="3300"/>
      <c r="BF66" s="3300"/>
      <c r="BH66" s="3300"/>
      <c r="BJ66" s="3300"/>
      <c r="BL66" s="3300"/>
      <c r="BN66" s="3300"/>
      <c r="BP66" s="3300"/>
      <c r="BR66" s="3300"/>
      <c r="BT66" s="3300"/>
      <c r="BV66" s="3300"/>
      <c r="BX66" s="3300"/>
      <c r="BZ66" s="3300"/>
      <c r="CB66" s="3300"/>
      <c r="CD66" s="3300"/>
      <c r="CF66" s="3300"/>
      <c r="CH66" s="3300"/>
      <c r="CJ66" s="3300"/>
      <c r="CL66" s="3300"/>
      <c r="CN66" s="3300"/>
      <c r="CP66" s="3300"/>
      <c r="CR66" s="3300"/>
      <c r="CT66" s="3300"/>
      <c r="CV66" s="3300"/>
    </row>
    <row r="67" spans="2:122" s="2693" customFormat="1" x14ac:dyDescent="0.25">
      <c r="B67" s="538" t="s">
        <v>2203</v>
      </c>
      <c r="C67" s="3298" t="s">
        <v>2192</v>
      </c>
      <c r="D67" s="3162">
        <v>22107263.261034496</v>
      </c>
      <c r="E67" s="3299"/>
      <c r="H67" s="3300"/>
      <c r="I67" s="2732"/>
      <c r="J67" s="2732"/>
      <c r="K67" s="2732"/>
      <c r="L67" s="2732"/>
      <c r="N67" s="3300"/>
      <c r="P67" s="3300"/>
      <c r="R67" s="3300"/>
      <c r="T67" s="3300"/>
      <c r="V67" s="3300"/>
      <c r="X67" s="3300"/>
      <c r="Z67" s="3300"/>
      <c r="AB67" s="3300"/>
      <c r="AD67" s="3300"/>
      <c r="AF67" s="3300"/>
      <c r="AH67" s="3300"/>
      <c r="AJ67" s="3300"/>
      <c r="AL67" s="3300"/>
      <c r="AN67" s="3300"/>
      <c r="AP67" s="3300"/>
      <c r="AR67" s="3300"/>
      <c r="AT67" s="3300"/>
      <c r="AV67" s="3300"/>
      <c r="AX67" s="3300"/>
      <c r="AZ67" s="3300"/>
      <c r="BB67" s="3300"/>
      <c r="BD67" s="3300"/>
      <c r="BF67" s="3300"/>
      <c r="BH67" s="3300"/>
      <c r="BJ67" s="3300"/>
      <c r="BL67" s="3300"/>
      <c r="BN67" s="3300"/>
      <c r="BP67" s="3300"/>
      <c r="BR67" s="3300"/>
      <c r="BT67" s="3300"/>
      <c r="BV67" s="3300"/>
      <c r="BX67" s="3300"/>
      <c r="BZ67" s="3300"/>
      <c r="CB67" s="3300"/>
      <c r="CD67" s="3300"/>
      <c r="CF67" s="3300"/>
      <c r="CH67" s="3300"/>
      <c r="CJ67" s="3300"/>
      <c r="CL67" s="3300"/>
      <c r="CN67" s="3300"/>
      <c r="CP67" s="3300"/>
      <c r="CR67" s="3300"/>
      <c r="CT67" s="3300"/>
      <c r="CV67" s="3300"/>
    </row>
    <row r="68" spans="2:122" s="2693" customFormat="1" x14ac:dyDescent="0.25">
      <c r="B68" s="538" t="s">
        <v>2204</v>
      </c>
      <c r="C68" s="3298" t="s">
        <v>2193</v>
      </c>
      <c r="D68" s="3162">
        <v>22107263.261034496</v>
      </c>
      <c r="E68" s="3299"/>
      <c r="H68" s="3300"/>
      <c r="I68" s="2732"/>
      <c r="J68" s="2732"/>
      <c r="K68" s="2732"/>
      <c r="L68" s="2732"/>
      <c r="N68" s="3300"/>
      <c r="P68" s="3300"/>
      <c r="R68" s="3300"/>
      <c r="T68" s="3300"/>
      <c r="V68" s="3300"/>
      <c r="X68" s="3300"/>
      <c r="Z68" s="3300"/>
      <c r="AB68" s="3300"/>
      <c r="AD68" s="3300"/>
      <c r="AF68" s="3300"/>
      <c r="AH68" s="3300"/>
      <c r="AJ68" s="3300"/>
      <c r="AL68" s="3300"/>
      <c r="AN68" s="3300"/>
      <c r="AP68" s="3300"/>
      <c r="AR68" s="3300"/>
      <c r="AT68" s="3300"/>
      <c r="AV68" s="3300"/>
      <c r="AX68" s="3300"/>
      <c r="AZ68" s="3300"/>
      <c r="BB68" s="3300"/>
      <c r="BD68" s="3300"/>
      <c r="BF68" s="3300"/>
      <c r="BH68" s="3300"/>
      <c r="BJ68" s="3300"/>
      <c r="BL68" s="3300"/>
      <c r="BN68" s="3300"/>
      <c r="BP68" s="3300"/>
      <c r="BR68" s="3300"/>
      <c r="BT68" s="3300"/>
      <c r="BV68" s="3300"/>
      <c r="BX68" s="3300"/>
      <c r="BZ68" s="3300"/>
      <c r="CB68" s="3300"/>
      <c r="CD68" s="3300"/>
      <c r="CF68" s="3300"/>
      <c r="CH68" s="3300"/>
      <c r="CJ68" s="3300"/>
      <c r="CL68" s="3300"/>
      <c r="CN68" s="3300"/>
      <c r="CP68" s="3300"/>
      <c r="CR68" s="3300"/>
      <c r="CT68" s="3300"/>
      <c r="CV68" s="3300"/>
    </row>
    <row r="69" spans="2:122" s="2067" customFormat="1" x14ac:dyDescent="0.3">
      <c r="D69" s="2192"/>
      <c r="H69" s="2182"/>
      <c r="I69" s="2732"/>
      <c r="J69" s="2732"/>
      <c r="K69" s="2732"/>
      <c r="L69" s="2732"/>
      <c r="N69" s="2182"/>
      <c r="P69" s="2182"/>
      <c r="R69" s="2182"/>
      <c r="T69" s="2182"/>
      <c r="V69" s="2182"/>
      <c r="X69" s="2182"/>
      <c r="Z69" s="2182"/>
      <c r="AB69" s="2182"/>
      <c r="AD69" s="2182"/>
      <c r="AF69" s="2182"/>
      <c r="AH69" s="2182"/>
      <c r="AJ69" s="2182"/>
      <c r="AL69" s="2182"/>
      <c r="AN69" s="2182"/>
      <c r="AP69" s="2182"/>
      <c r="AR69" s="2182"/>
      <c r="AT69" s="2182"/>
      <c r="AV69" s="2182"/>
      <c r="AX69" s="2182"/>
      <c r="AZ69" s="2182"/>
      <c r="BB69" s="2182"/>
      <c r="BD69" s="2182"/>
      <c r="BF69" s="2182"/>
      <c r="BH69" s="2182"/>
      <c r="BJ69" s="2182"/>
      <c r="BL69" s="2182"/>
      <c r="BN69" s="2182"/>
      <c r="BP69" s="2182"/>
      <c r="BR69" s="2182"/>
      <c r="BT69" s="2182"/>
      <c r="BV69" s="2182"/>
      <c r="BX69" s="2182"/>
      <c r="BZ69" s="2182"/>
      <c r="CB69" s="2182"/>
      <c r="CD69" s="2182"/>
      <c r="CF69" s="2182"/>
      <c r="CH69" s="2182"/>
      <c r="CJ69" s="2182"/>
      <c r="CL69" s="2182"/>
      <c r="CN69" s="2182"/>
      <c r="CP69" s="2182"/>
      <c r="CR69" s="2182"/>
      <c r="CT69" s="2182"/>
      <c r="CV69" s="2182"/>
    </row>
    <row r="70" spans="2:122" s="2067" customFormat="1" x14ac:dyDescent="0.3">
      <c r="H70" s="2182"/>
      <c r="I70" s="2732"/>
      <c r="J70" s="2732"/>
      <c r="K70" s="2732"/>
      <c r="L70" s="2732"/>
      <c r="N70" s="2182"/>
      <c r="P70" s="2182"/>
      <c r="R70" s="2182"/>
      <c r="T70" s="2182"/>
      <c r="V70" s="2182"/>
      <c r="X70" s="2182"/>
      <c r="Z70" s="2182"/>
      <c r="AB70" s="2182"/>
      <c r="AD70" s="2182"/>
      <c r="AF70" s="2182"/>
      <c r="AH70" s="2182"/>
      <c r="AJ70" s="2182"/>
      <c r="AL70" s="2182"/>
      <c r="AN70" s="2182"/>
      <c r="AP70" s="2182"/>
      <c r="AR70" s="2182"/>
      <c r="AT70" s="2182"/>
      <c r="AV70" s="2182"/>
      <c r="AX70" s="2182"/>
      <c r="AZ70" s="2182"/>
      <c r="BB70" s="2182"/>
      <c r="BD70" s="2182"/>
      <c r="BF70" s="2182"/>
      <c r="BH70" s="2182"/>
      <c r="BJ70" s="2182"/>
      <c r="BL70" s="2182"/>
      <c r="BN70" s="2182"/>
      <c r="BP70" s="2182"/>
      <c r="BR70" s="2182"/>
      <c r="BT70" s="2182"/>
      <c r="BV70" s="2182"/>
      <c r="BX70" s="2182"/>
      <c r="BZ70" s="2182"/>
      <c r="CB70" s="2182"/>
      <c r="CD70" s="2182"/>
      <c r="CF70" s="2182"/>
      <c r="CH70" s="2182"/>
      <c r="CJ70" s="2182"/>
      <c r="CL70" s="2182"/>
      <c r="CN70" s="2182"/>
      <c r="CP70" s="2182"/>
      <c r="CR70" s="2182"/>
      <c r="CT70" s="2182"/>
      <c r="CV70" s="2182"/>
    </row>
    <row r="71" spans="2:122" s="2067" customFormat="1" x14ac:dyDescent="0.3">
      <c r="H71" s="2182"/>
      <c r="I71" s="2732"/>
      <c r="J71" s="2732"/>
      <c r="K71" s="2732"/>
      <c r="L71" s="2732"/>
      <c r="N71" s="2182"/>
      <c r="P71" s="2182"/>
      <c r="R71" s="2182"/>
      <c r="T71" s="2182"/>
      <c r="V71" s="2182"/>
      <c r="X71" s="2182"/>
      <c r="Z71" s="2182"/>
      <c r="AB71" s="2182"/>
      <c r="AD71" s="2182"/>
      <c r="AF71" s="2182"/>
      <c r="AH71" s="2182"/>
      <c r="AJ71" s="2182"/>
      <c r="AL71" s="2182"/>
      <c r="AN71" s="2182"/>
      <c r="AP71" s="2182"/>
      <c r="AR71" s="2182"/>
      <c r="AT71" s="2182"/>
      <c r="AV71" s="2182"/>
      <c r="AX71" s="2182"/>
      <c r="AZ71" s="2182"/>
      <c r="BB71" s="2182"/>
      <c r="BD71" s="2182"/>
      <c r="BF71" s="2182"/>
      <c r="BH71" s="2182"/>
      <c r="BJ71" s="2182"/>
      <c r="BL71" s="2182"/>
      <c r="BN71" s="2182"/>
      <c r="BP71" s="2182"/>
      <c r="BR71" s="2182"/>
      <c r="BT71" s="2182"/>
      <c r="BV71" s="2182"/>
      <c r="BX71" s="2182"/>
      <c r="BZ71" s="2182"/>
      <c r="CB71" s="2182"/>
      <c r="CD71" s="2182"/>
      <c r="CF71" s="2182"/>
      <c r="CH71" s="2182"/>
      <c r="CJ71" s="2182"/>
      <c r="CL71" s="2182"/>
      <c r="CN71" s="2182"/>
      <c r="CP71" s="2182"/>
      <c r="CR71" s="2182"/>
      <c r="CT71" s="2182"/>
      <c r="CV71" s="2182"/>
    </row>
    <row r="72" spans="2:122" s="2067" customFormat="1" x14ac:dyDescent="0.3">
      <c r="H72" s="2182"/>
      <c r="I72" s="2732"/>
      <c r="J72" s="2732"/>
      <c r="K72" s="2732"/>
      <c r="L72" s="2732"/>
      <c r="N72" s="2182"/>
      <c r="P72" s="2182"/>
      <c r="R72" s="2182"/>
      <c r="T72" s="2182"/>
      <c r="V72" s="2182"/>
      <c r="X72" s="2182"/>
      <c r="Z72" s="2182"/>
      <c r="AB72" s="2182"/>
      <c r="AD72" s="2182"/>
      <c r="AF72" s="2182"/>
      <c r="AH72" s="2182"/>
      <c r="AJ72" s="2182"/>
      <c r="AL72" s="2182"/>
      <c r="AN72" s="2182"/>
      <c r="AP72" s="2182"/>
      <c r="AR72" s="2182"/>
      <c r="AT72" s="2182"/>
      <c r="AV72" s="2182"/>
      <c r="AX72" s="2182"/>
      <c r="AZ72" s="2182"/>
      <c r="BB72" s="2182"/>
      <c r="BD72" s="2182"/>
      <c r="BF72" s="2182"/>
      <c r="BH72" s="2182"/>
      <c r="BJ72" s="2182"/>
      <c r="BL72" s="2182"/>
      <c r="BN72" s="2182"/>
      <c r="BP72" s="2182"/>
      <c r="BR72" s="2182"/>
      <c r="BT72" s="2182"/>
      <c r="BV72" s="2182"/>
      <c r="BX72" s="2182"/>
      <c r="BZ72" s="2182"/>
      <c r="CB72" s="2182"/>
      <c r="CD72" s="2182"/>
      <c r="CF72" s="2182"/>
      <c r="CH72" s="2182"/>
      <c r="CJ72" s="2182"/>
      <c r="CL72" s="2182"/>
      <c r="CN72" s="2182"/>
      <c r="CP72" s="2182"/>
      <c r="CR72" s="2182"/>
      <c r="CT72" s="2182"/>
      <c r="CV72" s="2182"/>
    </row>
    <row r="73" spans="2:122" s="2067" customFormat="1" x14ac:dyDescent="0.3">
      <c r="H73" s="2182"/>
      <c r="J73" s="2182"/>
      <c r="L73" s="2182"/>
      <c r="M73" s="2732"/>
      <c r="N73" s="2732"/>
      <c r="O73" s="2732"/>
      <c r="P73" s="2732"/>
      <c r="R73" s="2182"/>
      <c r="T73" s="2182"/>
      <c r="V73" s="2182"/>
      <c r="X73" s="2182"/>
      <c r="Z73" s="2182"/>
      <c r="AB73" s="2182"/>
      <c r="AD73" s="2182"/>
      <c r="AF73" s="2182"/>
      <c r="AH73" s="2182"/>
      <c r="AJ73" s="2182"/>
      <c r="AL73" s="2182"/>
      <c r="AN73" s="2182"/>
      <c r="AP73" s="2182"/>
      <c r="AR73" s="2182"/>
      <c r="AT73" s="2182"/>
      <c r="AV73" s="2182"/>
      <c r="AX73" s="2182"/>
      <c r="AZ73" s="2182"/>
      <c r="BB73" s="2182"/>
      <c r="BD73" s="2182"/>
      <c r="BF73" s="2182"/>
      <c r="BH73" s="2182"/>
      <c r="BJ73" s="2182"/>
      <c r="BL73" s="2182"/>
      <c r="BN73" s="2182"/>
      <c r="BP73" s="2182"/>
      <c r="BR73" s="2182"/>
      <c r="BT73" s="2182"/>
      <c r="BV73" s="2182"/>
      <c r="BX73" s="2182"/>
      <c r="BZ73" s="2182"/>
      <c r="CB73" s="2182"/>
      <c r="CD73" s="2182"/>
      <c r="CF73" s="2182"/>
      <c r="CH73" s="2182"/>
      <c r="CJ73" s="2182"/>
      <c r="CL73" s="2182"/>
      <c r="CN73" s="2182"/>
      <c r="CP73" s="2182"/>
      <c r="CR73" s="2182"/>
      <c r="CT73" s="2182"/>
      <c r="CV73" s="2182"/>
    </row>
    <row r="74" spans="2:122" s="2067" customFormat="1" x14ac:dyDescent="0.3">
      <c r="C74" s="3768" t="s">
        <v>1653</v>
      </c>
      <c r="D74" s="3780" t="s">
        <v>3371</v>
      </c>
      <c r="E74" s="3742" t="s">
        <v>778</v>
      </c>
      <c r="F74" s="3743"/>
      <c r="G74" s="3742" t="s">
        <v>781</v>
      </c>
      <c r="H74" s="3743"/>
      <c r="I74" s="3742" t="s">
        <v>784</v>
      </c>
      <c r="J74" s="3743"/>
      <c r="K74" s="3742" t="s">
        <v>786</v>
      </c>
      <c r="L74" s="3743"/>
      <c r="M74" s="3742" t="s">
        <v>787</v>
      </c>
      <c r="N74" s="3743"/>
      <c r="O74" s="3742" t="s">
        <v>788</v>
      </c>
      <c r="P74" s="3743"/>
      <c r="Q74" s="3742" t="s">
        <v>790</v>
      </c>
      <c r="R74" s="3743"/>
      <c r="S74" s="3742" t="s">
        <v>791</v>
      </c>
      <c r="T74" s="3743"/>
      <c r="U74" s="3742" t="s">
        <v>792</v>
      </c>
      <c r="V74" s="3743"/>
      <c r="W74" s="3742" t="s">
        <v>794</v>
      </c>
      <c r="X74" s="3743"/>
      <c r="Y74" s="3742" t="s">
        <v>795</v>
      </c>
      <c r="Z74" s="3743"/>
      <c r="AA74" s="3742" t="s">
        <v>796</v>
      </c>
      <c r="AB74" s="3743"/>
      <c r="AC74" s="3742" t="s">
        <v>797</v>
      </c>
      <c r="AD74" s="3743"/>
      <c r="AE74" s="3742" t="s">
        <v>799</v>
      </c>
      <c r="AF74" s="3743"/>
      <c r="AG74" s="3742" t="s">
        <v>800</v>
      </c>
      <c r="AH74" s="3743"/>
      <c r="AI74" s="3742" t="s">
        <v>801</v>
      </c>
      <c r="AJ74" s="3743"/>
      <c r="AK74" s="3742" t="s">
        <v>809</v>
      </c>
      <c r="AL74" s="3743"/>
      <c r="AM74" s="3742" t="s">
        <v>811</v>
      </c>
      <c r="AN74" s="3743"/>
      <c r="AO74" s="3742" t="s">
        <v>813</v>
      </c>
      <c r="AP74" s="3743"/>
      <c r="AQ74" s="3742" t="s">
        <v>815</v>
      </c>
      <c r="AR74" s="3743"/>
      <c r="AS74" s="3742" t="s">
        <v>817</v>
      </c>
      <c r="AT74" s="3743"/>
      <c r="AU74" s="3742" t="s">
        <v>819</v>
      </c>
      <c r="AV74" s="3743"/>
      <c r="AW74" s="3742" t="s">
        <v>821</v>
      </c>
      <c r="AX74" s="3743"/>
      <c r="AY74" s="3742" t="s">
        <v>823</v>
      </c>
      <c r="AZ74" s="3743"/>
      <c r="BA74" s="3742" t="s">
        <v>825</v>
      </c>
      <c r="BB74" s="3743"/>
      <c r="BC74" s="3742" t="s">
        <v>827</v>
      </c>
      <c r="BD74" s="3743"/>
      <c r="BE74" s="3742" t="s">
        <v>829</v>
      </c>
      <c r="BF74" s="3743"/>
      <c r="BG74" s="3742" t="s">
        <v>831</v>
      </c>
      <c r="BH74" s="3743"/>
      <c r="BI74" s="3742" t="s">
        <v>833</v>
      </c>
      <c r="BJ74" s="3743"/>
      <c r="BK74" s="3742" t="s">
        <v>835</v>
      </c>
      <c r="BL74" s="3743"/>
      <c r="BM74" s="3742" t="s">
        <v>837</v>
      </c>
      <c r="BN74" s="3743"/>
      <c r="BO74" s="3742" t="s">
        <v>839</v>
      </c>
      <c r="BP74" s="3743"/>
      <c r="BQ74" s="3742" t="s">
        <v>841</v>
      </c>
      <c r="BR74" s="3743"/>
      <c r="BS74" s="3742" t="s">
        <v>843</v>
      </c>
      <c r="BT74" s="3743"/>
      <c r="BU74" s="3742" t="s">
        <v>845</v>
      </c>
      <c r="BV74" s="3743"/>
      <c r="BW74" s="3742" t="s">
        <v>851</v>
      </c>
      <c r="BX74" s="3743"/>
      <c r="BY74" s="3742" t="s">
        <v>854</v>
      </c>
      <c r="BZ74" s="3743"/>
      <c r="CA74" s="3742" t="s">
        <v>855</v>
      </c>
      <c r="CB74" s="3743"/>
      <c r="CC74" s="3742" t="s">
        <v>856</v>
      </c>
      <c r="CD74" s="3743"/>
      <c r="CE74" s="3742" t="s">
        <v>860</v>
      </c>
      <c r="CF74" s="3743"/>
      <c r="CG74" s="3742" t="s">
        <v>861</v>
      </c>
      <c r="CH74" s="3743"/>
      <c r="CI74" s="3742" t="s">
        <v>1703</v>
      </c>
      <c r="CJ74" s="3743"/>
      <c r="CK74" s="3742" t="s">
        <v>1704</v>
      </c>
      <c r="CL74" s="3743"/>
      <c r="CM74" s="3742" t="s">
        <v>1705</v>
      </c>
      <c r="CN74" s="3743"/>
      <c r="CO74" s="3742" t="s">
        <v>1719</v>
      </c>
      <c r="CP74" s="3743"/>
      <c r="CQ74" s="3742" t="s">
        <v>1720</v>
      </c>
      <c r="CR74" s="3743"/>
      <c r="CS74" s="3742" t="s">
        <v>1721</v>
      </c>
      <c r="CT74" s="3743"/>
      <c r="CU74" s="3742" t="s">
        <v>1722</v>
      </c>
      <c r="CV74" s="3743"/>
      <c r="CW74" s="3742" t="s">
        <v>2079</v>
      </c>
      <c r="CX74" s="3743"/>
      <c r="CY74" s="3742" t="s">
        <v>2080</v>
      </c>
      <c r="CZ74" s="3743"/>
      <c r="DA74" s="3742" t="s">
        <v>2178</v>
      </c>
      <c r="DB74" s="3743"/>
      <c r="DC74" s="3742" t="s">
        <v>2179</v>
      </c>
      <c r="DD74" s="3743"/>
      <c r="DE74" s="3742" t="s">
        <v>2180</v>
      </c>
      <c r="DF74" s="3743"/>
      <c r="DG74" s="3742" t="s">
        <v>2181</v>
      </c>
      <c r="DH74" s="3743"/>
      <c r="DI74" s="3742" t="s">
        <v>2182</v>
      </c>
      <c r="DJ74" s="3743"/>
      <c r="DK74" s="3742" t="s">
        <v>2183</v>
      </c>
      <c r="DL74" s="3743"/>
      <c r="DM74" s="3742" t="s">
        <v>2184</v>
      </c>
      <c r="DN74" s="3743"/>
      <c r="DO74" s="3742" t="s">
        <v>2203</v>
      </c>
      <c r="DP74" s="3743"/>
      <c r="DQ74" s="3742" t="s">
        <v>2204</v>
      </c>
      <c r="DR74" s="3743"/>
    </row>
    <row r="75" spans="2:122" s="2067" customFormat="1" ht="48" customHeight="1" x14ac:dyDescent="0.3">
      <c r="C75" s="3769"/>
      <c r="D75" s="3741"/>
      <c r="E75" s="3788" t="s">
        <v>2194</v>
      </c>
      <c r="F75" s="3789"/>
      <c r="G75" s="3788" t="s">
        <v>1024</v>
      </c>
      <c r="H75" s="3789"/>
      <c r="I75" s="3788" t="s">
        <v>2196</v>
      </c>
      <c r="J75" s="3789"/>
      <c r="K75" s="3788" t="s">
        <v>1026</v>
      </c>
      <c r="L75" s="3789"/>
      <c r="M75" s="3788" t="s">
        <v>2198</v>
      </c>
      <c r="N75" s="3789"/>
      <c r="O75" s="3788" t="s">
        <v>1028</v>
      </c>
      <c r="P75" s="3789"/>
      <c r="Q75" s="3788" t="s">
        <v>2195</v>
      </c>
      <c r="R75" s="3789"/>
      <c r="S75" s="3788" t="s">
        <v>1030</v>
      </c>
      <c r="T75" s="3789"/>
      <c r="U75" s="3788" t="s">
        <v>2199</v>
      </c>
      <c r="V75" s="3789"/>
      <c r="W75" s="3788" t="s">
        <v>1883</v>
      </c>
      <c r="X75" s="3789"/>
      <c r="Y75" s="3788" t="s">
        <v>2200</v>
      </c>
      <c r="Z75" s="3789"/>
      <c r="AA75" s="3788" t="s">
        <v>1031</v>
      </c>
      <c r="AB75" s="3789"/>
      <c r="AC75" s="3788" t="s">
        <v>2201</v>
      </c>
      <c r="AD75" s="3789"/>
      <c r="AE75" s="3788" t="s">
        <v>1033</v>
      </c>
      <c r="AF75" s="3789"/>
      <c r="AG75" s="3788" t="s">
        <v>2202</v>
      </c>
      <c r="AH75" s="3789"/>
      <c r="AI75" s="3788" t="s">
        <v>1035</v>
      </c>
      <c r="AJ75" s="3789"/>
      <c r="AK75" s="3788" t="s">
        <v>1037</v>
      </c>
      <c r="AL75" s="3789"/>
      <c r="AM75" s="3788" t="s">
        <v>1038</v>
      </c>
      <c r="AN75" s="3789"/>
      <c r="AO75" s="3788" t="s">
        <v>1039</v>
      </c>
      <c r="AP75" s="3789"/>
      <c r="AQ75" s="3788" t="s">
        <v>1040</v>
      </c>
      <c r="AR75" s="3789"/>
      <c r="AS75" s="3788" t="s">
        <v>1041</v>
      </c>
      <c r="AT75" s="3789"/>
      <c r="AU75" s="3788" t="s">
        <v>1042</v>
      </c>
      <c r="AV75" s="3789"/>
      <c r="AW75" s="3788" t="s">
        <v>1043</v>
      </c>
      <c r="AX75" s="3789"/>
      <c r="AY75" s="3788" t="s">
        <v>1044</v>
      </c>
      <c r="AZ75" s="3789"/>
      <c r="BA75" s="3788" t="s">
        <v>1045</v>
      </c>
      <c r="BB75" s="3789"/>
      <c r="BC75" s="3788" t="s">
        <v>1046</v>
      </c>
      <c r="BD75" s="3789"/>
      <c r="BE75" s="3788" t="s">
        <v>1047</v>
      </c>
      <c r="BF75" s="3789"/>
      <c r="BG75" s="3788" t="s">
        <v>1048</v>
      </c>
      <c r="BH75" s="3789"/>
      <c r="BI75" s="3788" t="s">
        <v>1049</v>
      </c>
      <c r="BJ75" s="3789"/>
      <c r="BK75" s="3788" t="s">
        <v>1050</v>
      </c>
      <c r="BL75" s="3789"/>
      <c r="BM75" s="3788" t="s">
        <v>1051</v>
      </c>
      <c r="BN75" s="3789"/>
      <c r="BO75" s="3788" t="s">
        <v>1052</v>
      </c>
      <c r="BP75" s="3789"/>
      <c r="BQ75" s="3788" t="s">
        <v>1053</v>
      </c>
      <c r="BR75" s="3789"/>
      <c r="BS75" s="3788" t="s">
        <v>1054</v>
      </c>
      <c r="BT75" s="3789"/>
      <c r="BU75" s="3788" t="s">
        <v>1055</v>
      </c>
      <c r="BV75" s="3789"/>
      <c r="BW75" s="3788" t="s">
        <v>2907</v>
      </c>
      <c r="BX75" s="3789"/>
      <c r="BY75" s="3788" t="s">
        <v>2908</v>
      </c>
      <c r="BZ75" s="3789"/>
      <c r="CA75" s="3788" t="s">
        <v>2909</v>
      </c>
      <c r="CB75" s="3789"/>
      <c r="CC75" s="3788" t="s">
        <v>2910</v>
      </c>
      <c r="CD75" s="3789"/>
      <c r="CE75" s="3788" t="s">
        <v>1056</v>
      </c>
      <c r="CF75" s="3789"/>
      <c r="CG75" s="3788" t="s">
        <v>1057</v>
      </c>
      <c r="CH75" s="3789"/>
      <c r="CI75" s="3788" t="s">
        <v>2197</v>
      </c>
      <c r="CJ75" s="3789"/>
      <c r="CK75" s="3788" t="s">
        <v>1698</v>
      </c>
      <c r="CL75" s="3789"/>
      <c r="CM75" s="3788" t="s">
        <v>2066</v>
      </c>
      <c r="CN75" s="3789"/>
      <c r="CO75" s="3788" t="s">
        <v>2067</v>
      </c>
      <c r="CP75" s="3789"/>
      <c r="CQ75" s="3788" t="s">
        <v>2068</v>
      </c>
      <c r="CR75" s="3789"/>
      <c r="CS75" s="3788" t="s">
        <v>2069</v>
      </c>
      <c r="CT75" s="3789"/>
      <c r="CU75" s="3788" t="s">
        <v>2070</v>
      </c>
      <c r="CV75" s="3789"/>
      <c r="CW75" s="3788" t="s">
        <v>1036</v>
      </c>
      <c r="CX75" s="3789"/>
      <c r="CY75" s="3788" t="s">
        <v>1699</v>
      </c>
      <c r="CZ75" s="3789"/>
      <c r="DA75" s="3788" t="s">
        <v>1700</v>
      </c>
      <c r="DB75" s="3789"/>
      <c r="DC75" s="3788" t="s">
        <v>1701</v>
      </c>
      <c r="DD75" s="3789"/>
      <c r="DE75" s="3788" t="s">
        <v>1702</v>
      </c>
      <c r="DF75" s="3789"/>
      <c r="DG75" s="3788" t="s">
        <v>2911</v>
      </c>
      <c r="DH75" s="3789"/>
      <c r="DI75" s="3788" t="s">
        <v>2912</v>
      </c>
      <c r="DJ75" s="3789"/>
      <c r="DK75" s="3788" t="s">
        <v>2913</v>
      </c>
      <c r="DL75" s="3789"/>
      <c r="DM75" s="3788" t="s">
        <v>2914</v>
      </c>
      <c r="DN75" s="3789"/>
      <c r="DO75" s="3788" t="s">
        <v>2192</v>
      </c>
      <c r="DP75" s="3789"/>
      <c r="DQ75" s="3788" t="s">
        <v>2193</v>
      </c>
      <c r="DR75" s="3789"/>
    </row>
    <row r="76" spans="2:122" s="2067" customFormat="1" x14ac:dyDescent="0.3">
      <c r="C76" s="2763" t="s">
        <v>65</v>
      </c>
      <c r="D76" s="540">
        <v>1537402.0038548196</v>
      </c>
      <c r="E76" s="2186">
        <v>3</v>
      </c>
      <c r="F76" s="2198">
        <v>4612206.0115644587</v>
      </c>
      <c r="G76" s="2186">
        <v>3</v>
      </c>
      <c r="H76" s="2198">
        <v>4612206.0115644587</v>
      </c>
      <c r="I76" s="2186">
        <v>3</v>
      </c>
      <c r="J76" s="2198">
        <v>4612206.0115644587</v>
      </c>
      <c r="K76" s="2186">
        <v>3</v>
      </c>
      <c r="L76" s="2198">
        <v>4612206.0115644587</v>
      </c>
      <c r="M76" s="2186">
        <v>3</v>
      </c>
      <c r="N76" s="2198">
        <v>4612206.0115644587</v>
      </c>
      <c r="O76" s="2186">
        <v>3</v>
      </c>
      <c r="P76" s="2198">
        <v>4612206.0115644587</v>
      </c>
      <c r="Q76" s="2186">
        <v>3</v>
      </c>
      <c r="R76" s="2198">
        <v>4612206.0115644587</v>
      </c>
      <c r="S76" s="2186">
        <v>3</v>
      </c>
      <c r="T76" s="2198">
        <v>4612206.0115644587</v>
      </c>
      <c r="U76" s="2186">
        <v>3</v>
      </c>
      <c r="V76" s="2198">
        <v>4612206.0115644587</v>
      </c>
      <c r="W76" s="2186">
        <v>3</v>
      </c>
      <c r="X76" s="2198">
        <v>4612206.0115644587</v>
      </c>
      <c r="Y76" s="2186">
        <v>3</v>
      </c>
      <c r="Z76" s="2198">
        <v>4612206.0115644587</v>
      </c>
      <c r="AA76" s="2186">
        <v>1</v>
      </c>
      <c r="AB76" s="2198">
        <v>1537402.0038548196</v>
      </c>
      <c r="AC76" s="2186">
        <v>3</v>
      </c>
      <c r="AD76" s="2198">
        <v>4612206.0115644587</v>
      </c>
      <c r="AE76" s="2186">
        <v>3</v>
      </c>
      <c r="AF76" s="2198">
        <v>4612206.0115644587</v>
      </c>
      <c r="AG76" s="2186">
        <v>3</v>
      </c>
      <c r="AH76" s="2198">
        <v>4612206.0115644587</v>
      </c>
      <c r="AI76" s="2186">
        <v>3</v>
      </c>
      <c r="AJ76" s="2198">
        <v>4612206.0115644587</v>
      </c>
      <c r="AK76" s="2186">
        <v>0</v>
      </c>
      <c r="AL76" s="2198">
        <v>0</v>
      </c>
      <c r="AM76" s="2186">
        <v>0</v>
      </c>
      <c r="AN76" s="2198">
        <v>0</v>
      </c>
      <c r="AO76" s="2186">
        <v>0</v>
      </c>
      <c r="AP76" s="2198">
        <v>0</v>
      </c>
      <c r="AQ76" s="2186">
        <v>0</v>
      </c>
      <c r="AR76" s="2198">
        <v>0</v>
      </c>
      <c r="AS76" s="2186">
        <v>0</v>
      </c>
      <c r="AT76" s="2198">
        <v>0</v>
      </c>
      <c r="AU76" s="2186">
        <v>0</v>
      </c>
      <c r="AV76" s="2198">
        <v>0</v>
      </c>
      <c r="AW76" s="2186">
        <v>0</v>
      </c>
      <c r="AX76" s="2198">
        <v>0</v>
      </c>
      <c r="AY76" s="2186">
        <v>0</v>
      </c>
      <c r="AZ76" s="2198">
        <v>0</v>
      </c>
      <c r="BA76" s="2186">
        <v>0</v>
      </c>
      <c r="BB76" s="2198">
        <v>0</v>
      </c>
      <c r="BC76" s="2186">
        <v>0</v>
      </c>
      <c r="BD76" s="2198">
        <v>0</v>
      </c>
      <c r="BE76" s="2186">
        <v>0</v>
      </c>
      <c r="BF76" s="2198">
        <v>0</v>
      </c>
      <c r="BG76" s="2186">
        <v>0</v>
      </c>
      <c r="BH76" s="2198">
        <v>0</v>
      </c>
      <c r="BI76" s="2186">
        <v>0</v>
      </c>
      <c r="BJ76" s="2198">
        <v>0</v>
      </c>
      <c r="BK76" s="2186">
        <v>0</v>
      </c>
      <c r="BL76" s="2198">
        <v>0</v>
      </c>
      <c r="BM76" s="2186">
        <v>0</v>
      </c>
      <c r="BN76" s="2198">
        <v>0</v>
      </c>
      <c r="BO76" s="2186">
        <v>0</v>
      </c>
      <c r="BP76" s="2198">
        <v>0</v>
      </c>
      <c r="BQ76" s="2186">
        <v>0</v>
      </c>
      <c r="BR76" s="2198">
        <v>0</v>
      </c>
      <c r="BS76" s="2186">
        <v>0</v>
      </c>
      <c r="BT76" s="2198">
        <v>0</v>
      </c>
      <c r="BU76" s="2186">
        <v>0</v>
      </c>
      <c r="BV76" s="2198">
        <v>0</v>
      </c>
      <c r="BW76" s="2186">
        <v>0</v>
      </c>
      <c r="BX76" s="2198">
        <v>0</v>
      </c>
      <c r="BY76" s="2186">
        <v>0</v>
      </c>
      <c r="BZ76" s="2198">
        <v>0</v>
      </c>
      <c r="CA76" s="2186">
        <v>0</v>
      </c>
      <c r="CB76" s="2198">
        <v>0</v>
      </c>
      <c r="CC76" s="2186">
        <v>0</v>
      </c>
      <c r="CD76" s="2198">
        <v>0</v>
      </c>
      <c r="CE76" s="2186">
        <v>0</v>
      </c>
      <c r="CF76" s="2198">
        <v>0</v>
      </c>
      <c r="CG76" s="2186">
        <v>0</v>
      </c>
      <c r="CH76" s="2198">
        <v>0</v>
      </c>
      <c r="CI76" s="2186">
        <v>3</v>
      </c>
      <c r="CJ76" s="2198">
        <v>4612206.0115644587</v>
      </c>
      <c r="CK76" s="2186">
        <v>3</v>
      </c>
      <c r="CL76" s="2198">
        <v>4612206.0115644587</v>
      </c>
      <c r="CM76" s="2186">
        <v>0</v>
      </c>
      <c r="CN76" s="2198">
        <v>0</v>
      </c>
      <c r="CO76" s="2186">
        <v>0</v>
      </c>
      <c r="CP76" s="2198">
        <v>0</v>
      </c>
      <c r="CQ76" s="2186">
        <v>0</v>
      </c>
      <c r="CR76" s="2198">
        <v>0</v>
      </c>
      <c r="CS76" s="2186">
        <v>0</v>
      </c>
      <c r="CT76" s="2198">
        <v>0</v>
      </c>
      <c r="CU76" s="2186">
        <v>0</v>
      </c>
      <c r="CV76" s="2198">
        <v>0</v>
      </c>
      <c r="CW76" s="2186">
        <v>0</v>
      </c>
      <c r="CX76" s="2198">
        <v>0</v>
      </c>
      <c r="CY76" s="2198">
        <v>0</v>
      </c>
      <c r="CZ76" s="2198">
        <v>0</v>
      </c>
      <c r="DA76" s="2198">
        <v>0</v>
      </c>
      <c r="DB76" s="2198">
        <v>0</v>
      </c>
      <c r="DC76" s="2198">
        <v>0</v>
      </c>
      <c r="DD76" s="2198">
        <v>0</v>
      </c>
      <c r="DE76" s="2198">
        <v>0</v>
      </c>
      <c r="DF76" s="2198">
        <v>0</v>
      </c>
      <c r="DG76" s="2186">
        <v>0</v>
      </c>
      <c r="DH76" s="2198">
        <v>0</v>
      </c>
      <c r="DI76" s="2186">
        <v>0</v>
      </c>
      <c r="DJ76" s="2198">
        <v>0</v>
      </c>
      <c r="DK76" s="2186">
        <v>0</v>
      </c>
      <c r="DL76" s="2198">
        <v>0</v>
      </c>
      <c r="DM76" s="2186">
        <v>0</v>
      </c>
      <c r="DN76" s="2198">
        <v>0</v>
      </c>
      <c r="DO76" s="2186">
        <v>0</v>
      </c>
      <c r="DP76" s="2198">
        <v>0</v>
      </c>
      <c r="DQ76" s="2186">
        <v>0</v>
      </c>
      <c r="DR76" s="2198">
        <v>0</v>
      </c>
    </row>
    <row r="77" spans="2:122" s="2067" customFormat="1" x14ac:dyDescent="0.3">
      <c r="C77" s="2763" t="s">
        <v>919</v>
      </c>
      <c r="D77" s="540">
        <v>2918721.2375452602</v>
      </c>
      <c r="E77" s="2186">
        <v>1</v>
      </c>
      <c r="F77" s="2198">
        <v>2918721.2375452602</v>
      </c>
      <c r="G77" s="2186">
        <v>1</v>
      </c>
      <c r="H77" s="2198">
        <v>2918721.2375452602</v>
      </c>
      <c r="I77" s="2186">
        <v>1</v>
      </c>
      <c r="J77" s="2198">
        <v>2918721.2375452602</v>
      </c>
      <c r="K77" s="2186">
        <v>1</v>
      </c>
      <c r="L77" s="2198">
        <v>2918721.2375452602</v>
      </c>
      <c r="M77" s="2186">
        <v>1</v>
      </c>
      <c r="N77" s="2198">
        <v>2918721.2375452602</v>
      </c>
      <c r="O77" s="2186">
        <v>1</v>
      </c>
      <c r="P77" s="2198">
        <v>2918721.2375452602</v>
      </c>
      <c r="Q77" s="2186">
        <v>1</v>
      </c>
      <c r="R77" s="2198">
        <v>2918721.2375452602</v>
      </c>
      <c r="S77" s="2186">
        <v>1</v>
      </c>
      <c r="T77" s="2198">
        <v>2918721.2375452602</v>
      </c>
      <c r="U77" s="2186">
        <v>1</v>
      </c>
      <c r="V77" s="2198">
        <v>2918721.2375452602</v>
      </c>
      <c r="W77" s="2186">
        <v>1</v>
      </c>
      <c r="X77" s="2198">
        <v>2918721.2375452602</v>
      </c>
      <c r="Y77" s="2186">
        <v>1</v>
      </c>
      <c r="Z77" s="2198">
        <v>2918721.2375452602</v>
      </c>
      <c r="AA77" s="2186">
        <v>2</v>
      </c>
      <c r="AB77" s="2198">
        <v>5837442.4750905205</v>
      </c>
      <c r="AC77" s="2186">
        <v>0</v>
      </c>
      <c r="AD77" s="2198">
        <v>0</v>
      </c>
      <c r="AE77" s="2186">
        <v>0</v>
      </c>
      <c r="AF77" s="2198">
        <v>0</v>
      </c>
      <c r="AG77" s="2186">
        <v>0</v>
      </c>
      <c r="AH77" s="2198">
        <v>0</v>
      </c>
      <c r="AI77" s="2186">
        <v>0</v>
      </c>
      <c r="AJ77" s="2198">
        <v>0</v>
      </c>
      <c r="AK77" s="2186">
        <v>0</v>
      </c>
      <c r="AL77" s="2198">
        <v>0</v>
      </c>
      <c r="AM77" s="2186">
        <v>0</v>
      </c>
      <c r="AN77" s="2198">
        <v>0</v>
      </c>
      <c r="AO77" s="2186">
        <v>0</v>
      </c>
      <c r="AP77" s="2198">
        <v>0</v>
      </c>
      <c r="AQ77" s="2186">
        <v>0</v>
      </c>
      <c r="AR77" s="2198">
        <v>0</v>
      </c>
      <c r="AS77" s="2186">
        <v>0</v>
      </c>
      <c r="AT77" s="2198">
        <v>0</v>
      </c>
      <c r="AU77" s="2186">
        <v>0</v>
      </c>
      <c r="AV77" s="2198">
        <v>0</v>
      </c>
      <c r="AW77" s="2186">
        <v>0</v>
      </c>
      <c r="AX77" s="2198">
        <v>0</v>
      </c>
      <c r="AY77" s="2186">
        <v>0</v>
      </c>
      <c r="AZ77" s="2198">
        <v>0</v>
      </c>
      <c r="BA77" s="2186">
        <v>0</v>
      </c>
      <c r="BB77" s="2198">
        <v>0</v>
      </c>
      <c r="BC77" s="2186">
        <v>0</v>
      </c>
      <c r="BD77" s="2198">
        <v>0</v>
      </c>
      <c r="BE77" s="2186">
        <v>0</v>
      </c>
      <c r="BF77" s="2198">
        <v>0</v>
      </c>
      <c r="BG77" s="2186">
        <v>0</v>
      </c>
      <c r="BH77" s="2198">
        <v>0</v>
      </c>
      <c r="BI77" s="2186">
        <v>0</v>
      </c>
      <c r="BJ77" s="2198">
        <v>0</v>
      </c>
      <c r="BK77" s="2186">
        <v>0</v>
      </c>
      <c r="BL77" s="2198">
        <v>0</v>
      </c>
      <c r="BM77" s="2186">
        <v>0</v>
      </c>
      <c r="BN77" s="2198">
        <v>0</v>
      </c>
      <c r="BO77" s="2186">
        <v>0</v>
      </c>
      <c r="BP77" s="2198">
        <v>0</v>
      </c>
      <c r="BQ77" s="2186">
        <v>0</v>
      </c>
      <c r="BR77" s="2198">
        <v>0</v>
      </c>
      <c r="BS77" s="2186">
        <v>0</v>
      </c>
      <c r="BT77" s="2198">
        <v>0</v>
      </c>
      <c r="BU77" s="2186">
        <v>0</v>
      </c>
      <c r="BV77" s="2198">
        <v>0</v>
      </c>
      <c r="BW77" s="2186">
        <v>0</v>
      </c>
      <c r="BX77" s="2198">
        <v>0</v>
      </c>
      <c r="BY77" s="2186">
        <v>0</v>
      </c>
      <c r="BZ77" s="2198">
        <v>0</v>
      </c>
      <c r="CA77" s="2186">
        <v>0</v>
      </c>
      <c r="CB77" s="2198">
        <v>0</v>
      </c>
      <c r="CC77" s="2186">
        <v>0</v>
      </c>
      <c r="CD77" s="2198">
        <v>0</v>
      </c>
      <c r="CE77" s="2186">
        <v>0</v>
      </c>
      <c r="CF77" s="2198">
        <v>0</v>
      </c>
      <c r="CG77" s="2186">
        <v>0</v>
      </c>
      <c r="CH77" s="2198">
        <v>0</v>
      </c>
      <c r="CI77" s="2186">
        <v>1</v>
      </c>
      <c r="CJ77" s="2198">
        <v>2918721.2375452602</v>
      </c>
      <c r="CK77" s="2186">
        <v>1</v>
      </c>
      <c r="CL77" s="2198">
        <v>2918721.2375452602</v>
      </c>
      <c r="CM77" s="2186">
        <v>1</v>
      </c>
      <c r="CN77" s="2198">
        <v>2918721.2375452602</v>
      </c>
      <c r="CO77" s="2186">
        <v>1</v>
      </c>
      <c r="CP77" s="2198">
        <v>2918721.2375452602</v>
      </c>
      <c r="CQ77" s="2186">
        <v>0</v>
      </c>
      <c r="CR77" s="2198">
        <v>0</v>
      </c>
      <c r="CS77" s="2186">
        <v>1</v>
      </c>
      <c r="CT77" s="2198">
        <v>2918721.2375452602</v>
      </c>
      <c r="CU77" s="2186">
        <v>2</v>
      </c>
      <c r="CV77" s="2198">
        <v>5837442.4750905205</v>
      </c>
      <c r="CW77" s="2186">
        <v>0</v>
      </c>
      <c r="CX77" s="2198">
        <v>0</v>
      </c>
      <c r="CY77" s="2198">
        <v>0</v>
      </c>
      <c r="CZ77" s="2198">
        <v>0</v>
      </c>
      <c r="DA77" s="2198">
        <v>0</v>
      </c>
      <c r="DB77" s="2198">
        <v>0</v>
      </c>
      <c r="DC77" s="2198">
        <v>0</v>
      </c>
      <c r="DD77" s="2198">
        <v>0</v>
      </c>
      <c r="DE77" s="2198">
        <v>0</v>
      </c>
      <c r="DF77" s="2198">
        <v>0</v>
      </c>
      <c r="DG77" s="2186">
        <v>0</v>
      </c>
      <c r="DH77" s="2198">
        <v>0</v>
      </c>
      <c r="DI77" s="2186">
        <v>0</v>
      </c>
      <c r="DJ77" s="2198">
        <v>0</v>
      </c>
      <c r="DK77" s="2186">
        <v>0</v>
      </c>
      <c r="DL77" s="2198">
        <v>0</v>
      </c>
      <c r="DM77" s="2186">
        <v>0</v>
      </c>
      <c r="DN77" s="2198">
        <v>0</v>
      </c>
      <c r="DO77" s="2186">
        <v>0</v>
      </c>
      <c r="DP77" s="2198">
        <v>0</v>
      </c>
      <c r="DQ77" s="2186">
        <v>0</v>
      </c>
      <c r="DR77" s="2198">
        <v>0</v>
      </c>
    </row>
    <row r="78" spans="2:122" s="2067" customFormat="1" x14ac:dyDescent="0.3">
      <c r="C78" s="2763" t="s">
        <v>1159</v>
      </c>
      <c r="D78" s="540">
        <v>2749086.8717506505</v>
      </c>
      <c r="E78" s="2186">
        <v>1</v>
      </c>
      <c r="F78" s="2198">
        <v>2749086.8717506505</v>
      </c>
      <c r="G78" s="2186">
        <v>1</v>
      </c>
      <c r="H78" s="2198">
        <v>2749086.8717506505</v>
      </c>
      <c r="I78" s="2186">
        <v>2</v>
      </c>
      <c r="J78" s="2198">
        <v>5498173.7435013009</v>
      </c>
      <c r="K78" s="2186">
        <v>2</v>
      </c>
      <c r="L78" s="2198">
        <v>5498173.7435013009</v>
      </c>
      <c r="M78" s="2186">
        <v>4</v>
      </c>
      <c r="N78" s="2198">
        <v>10996347.487002602</v>
      </c>
      <c r="O78" s="2186">
        <v>5</v>
      </c>
      <c r="P78" s="2198">
        <v>13745434.358753253</v>
      </c>
      <c r="Q78" s="2186">
        <v>2</v>
      </c>
      <c r="R78" s="2198">
        <v>5498173.7435013009</v>
      </c>
      <c r="S78" s="2186">
        <v>2</v>
      </c>
      <c r="T78" s="2198">
        <v>5498173.7435013009</v>
      </c>
      <c r="U78" s="2186">
        <v>2</v>
      </c>
      <c r="V78" s="2198">
        <v>5498173.7435013009</v>
      </c>
      <c r="W78" s="2186">
        <v>2</v>
      </c>
      <c r="X78" s="2198">
        <v>5498173.7435013009</v>
      </c>
      <c r="Y78" s="2186">
        <v>2</v>
      </c>
      <c r="Z78" s="2198">
        <v>5498173.7435013009</v>
      </c>
      <c r="AA78" s="2186">
        <v>1</v>
      </c>
      <c r="AB78" s="2198">
        <v>2749086.8717506505</v>
      </c>
      <c r="AC78" s="2186">
        <v>0</v>
      </c>
      <c r="AD78" s="2198">
        <v>0</v>
      </c>
      <c r="AE78" s="2186">
        <v>0</v>
      </c>
      <c r="AF78" s="2198">
        <v>0</v>
      </c>
      <c r="AG78" s="2186">
        <v>0</v>
      </c>
      <c r="AH78" s="2198">
        <v>0</v>
      </c>
      <c r="AI78" s="2186">
        <v>0</v>
      </c>
      <c r="AJ78" s="2198">
        <v>0</v>
      </c>
      <c r="AK78" s="2186">
        <v>0</v>
      </c>
      <c r="AL78" s="2198">
        <v>0</v>
      </c>
      <c r="AM78" s="2186">
        <v>0</v>
      </c>
      <c r="AN78" s="2198">
        <v>0</v>
      </c>
      <c r="AO78" s="2186">
        <v>0</v>
      </c>
      <c r="AP78" s="2198">
        <v>0</v>
      </c>
      <c r="AQ78" s="2186">
        <v>0</v>
      </c>
      <c r="AR78" s="2198">
        <v>0</v>
      </c>
      <c r="AS78" s="2186">
        <v>0</v>
      </c>
      <c r="AT78" s="2198">
        <v>0</v>
      </c>
      <c r="AU78" s="2186">
        <v>0</v>
      </c>
      <c r="AV78" s="2198">
        <v>0</v>
      </c>
      <c r="AW78" s="2186">
        <v>0</v>
      </c>
      <c r="AX78" s="2198">
        <v>0</v>
      </c>
      <c r="AY78" s="2186">
        <v>0</v>
      </c>
      <c r="AZ78" s="2198">
        <v>0</v>
      </c>
      <c r="BA78" s="2186">
        <v>0</v>
      </c>
      <c r="BB78" s="2198">
        <v>0</v>
      </c>
      <c r="BC78" s="2186">
        <v>0</v>
      </c>
      <c r="BD78" s="2198">
        <v>0</v>
      </c>
      <c r="BE78" s="2186">
        <v>0</v>
      </c>
      <c r="BF78" s="2198">
        <v>0</v>
      </c>
      <c r="BG78" s="2186">
        <v>0</v>
      </c>
      <c r="BH78" s="2198">
        <v>0</v>
      </c>
      <c r="BI78" s="2186">
        <v>0</v>
      </c>
      <c r="BJ78" s="2198">
        <v>0</v>
      </c>
      <c r="BK78" s="2186">
        <v>0</v>
      </c>
      <c r="BL78" s="2198">
        <v>0</v>
      </c>
      <c r="BM78" s="2186">
        <v>0</v>
      </c>
      <c r="BN78" s="2198">
        <v>0</v>
      </c>
      <c r="BO78" s="2186">
        <v>0</v>
      </c>
      <c r="BP78" s="2198">
        <v>0</v>
      </c>
      <c r="BQ78" s="2186">
        <v>0</v>
      </c>
      <c r="BR78" s="2198">
        <v>0</v>
      </c>
      <c r="BS78" s="2186">
        <v>0</v>
      </c>
      <c r="BT78" s="2198">
        <v>0</v>
      </c>
      <c r="BU78" s="2186">
        <v>0</v>
      </c>
      <c r="BV78" s="2198">
        <v>0</v>
      </c>
      <c r="BW78" s="2186">
        <v>0</v>
      </c>
      <c r="BX78" s="2198">
        <v>0</v>
      </c>
      <c r="BY78" s="2186">
        <v>0</v>
      </c>
      <c r="BZ78" s="2198">
        <v>0</v>
      </c>
      <c r="CA78" s="2186">
        <v>0</v>
      </c>
      <c r="CB78" s="2198">
        <v>0</v>
      </c>
      <c r="CC78" s="2186">
        <v>0</v>
      </c>
      <c r="CD78" s="2198">
        <v>0</v>
      </c>
      <c r="CE78" s="2186">
        <v>0</v>
      </c>
      <c r="CF78" s="2198">
        <v>0</v>
      </c>
      <c r="CG78" s="2186">
        <v>1</v>
      </c>
      <c r="CH78" s="2198">
        <v>2749086.8717506505</v>
      </c>
      <c r="CI78" s="2186">
        <v>3</v>
      </c>
      <c r="CJ78" s="2198">
        <v>8247260.6152519509</v>
      </c>
      <c r="CK78" s="2186">
        <v>3</v>
      </c>
      <c r="CL78" s="2198">
        <v>8247260.6152519509</v>
      </c>
      <c r="CM78" s="2186">
        <v>2</v>
      </c>
      <c r="CN78" s="2198">
        <v>5498173.7435013009</v>
      </c>
      <c r="CO78" s="2186">
        <v>2</v>
      </c>
      <c r="CP78" s="2198">
        <v>5498173.7435013009</v>
      </c>
      <c r="CQ78" s="2186">
        <v>0</v>
      </c>
      <c r="CR78" s="2198">
        <v>0</v>
      </c>
      <c r="CS78" s="2186">
        <v>2</v>
      </c>
      <c r="CT78" s="2198">
        <v>5498173.7435013009</v>
      </c>
      <c r="CU78" s="2186">
        <v>4</v>
      </c>
      <c r="CV78" s="2198">
        <v>10996347.487002602</v>
      </c>
      <c r="CW78" s="2186">
        <v>0</v>
      </c>
      <c r="CX78" s="2198">
        <v>0</v>
      </c>
      <c r="CY78" s="2198">
        <v>0</v>
      </c>
      <c r="CZ78" s="2198">
        <v>0</v>
      </c>
      <c r="DA78" s="2198">
        <v>0</v>
      </c>
      <c r="DB78" s="2198">
        <v>0</v>
      </c>
      <c r="DC78" s="2198">
        <v>0</v>
      </c>
      <c r="DD78" s="2198">
        <v>0</v>
      </c>
      <c r="DE78" s="2198">
        <v>0</v>
      </c>
      <c r="DF78" s="2198">
        <v>0</v>
      </c>
      <c r="DG78" s="2186">
        <v>0</v>
      </c>
      <c r="DH78" s="2198">
        <v>0</v>
      </c>
      <c r="DI78" s="2186">
        <v>0</v>
      </c>
      <c r="DJ78" s="2198">
        <v>0</v>
      </c>
      <c r="DK78" s="2186">
        <v>0</v>
      </c>
      <c r="DL78" s="2198">
        <v>0</v>
      </c>
      <c r="DM78" s="2186">
        <v>0</v>
      </c>
      <c r="DN78" s="2198">
        <v>0</v>
      </c>
      <c r="DO78" s="2186">
        <v>0</v>
      </c>
      <c r="DP78" s="2198">
        <v>0</v>
      </c>
      <c r="DQ78" s="2186">
        <v>0</v>
      </c>
      <c r="DR78" s="2198">
        <v>0</v>
      </c>
    </row>
    <row r="79" spans="2:122" s="2067" customFormat="1" x14ac:dyDescent="0.3">
      <c r="C79" s="2763" t="s">
        <v>1161</v>
      </c>
      <c r="D79" s="540">
        <v>3608821.1020682026</v>
      </c>
      <c r="E79" s="2186">
        <v>1</v>
      </c>
      <c r="F79" s="2198">
        <v>3608821.1020682026</v>
      </c>
      <c r="G79" s="2186">
        <v>1</v>
      </c>
      <c r="H79" s="2198">
        <v>3608821.1020682026</v>
      </c>
      <c r="I79" s="2186">
        <v>1</v>
      </c>
      <c r="J79" s="2198">
        <v>3608821.1020682026</v>
      </c>
      <c r="K79" s="2186">
        <v>1</v>
      </c>
      <c r="L79" s="2198">
        <v>3608821.1020682026</v>
      </c>
      <c r="M79" s="2186">
        <v>1</v>
      </c>
      <c r="N79" s="2198">
        <v>3608821.1020682026</v>
      </c>
      <c r="O79" s="2186">
        <v>0</v>
      </c>
      <c r="P79" s="2198">
        <v>0</v>
      </c>
      <c r="Q79" s="2186">
        <v>1</v>
      </c>
      <c r="R79" s="2198">
        <v>3608821.1020682026</v>
      </c>
      <c r="S79" s="2186">
        <v>1</v>
      </c>
      <c r="T79" s="2198">
        <v>3608821.1020682026</v>
      </c>
      <c r="U79" s="2186">
        <v>1</v>
      </c>
      <c r="V79" s="2198">
        <v>3608821.1020682026</v>
      </c>
      <c r="W79" s="2186">
        <v>1</v>
      </c>
      <c r="X79" s="2198">
        <v>3608821.1020682026</v>
      </c>
      <c r="Y79" s="2186">
        <v>1</v>
      </c>
      <c r="Z79" s="2198">
        <v>3608821.1020682026</v>
      </c>
      <c r="AA79" s="2186">
        <v>3</v>
      </c>
      <c r="AB79" s="2198">
        <v>10826463.306204608</v>
      </c>
      <c r="AC79" s="2186">
        <v>0</v>
      </c>
      <c r="AD79" s="2198">
        <v>0</v>
      </c>
      <c r="AE79" s="2186">
        <v>0</v>
      </c>
      <c r="AF79" s="2198">
        <v>0</v>
      </c>
      <c r="AG79" s="2186">
        <v>0</v>
      </c>
      <c r="AH79" s="2198">
        <v>0</v>
      </c>
      <c r="AI79" s="2186">
        <v>0</v>
      </c>
      <c r="AJ79" s="2198">
        <v>0</v>
      </c>
      <c r="AK79" s="2186">
        <v>0</v>
      </c>
      <c r="AL79" s="2198">
        <v>0</v>
      </c>
      <c r="AM79" s="2186">
        <v>0</v>
      </c>
      <c r="AN79" s="2198">
        <v>0</v>
      </c>
      <c r="AO79" s="2186">
        <v>0</v>
      </c>
      <c r="AP79" s="2198">
        <v>0</v>
      </c>
      <c r="AQ79" s="2186">
        <v>0</v>
      </c>
      <c r="AR79" s="2198">
        <v>0</v>
      </c>
      <c r="AS79" s="2186">
        <v>0</v>
      </c>
      <c r="AT79" s="2198">
        <v>0</v>
      </c>
      <c r="AU79" s="2186">
        <v>0</v>
      </c>
      <c r="AV79" s="2198">
        <v>0</v>
      </c>
      <c r="AW79" s="2186">
        <v>0</v>
      </c>
      <c r="AX79" s="2198">
        <v>0</v>
      </c>
      <c r="AY79" s="2186">
        <v>0</v>
      </c>
      <c r="AZ79" s="2198">
        <v>0</v>
      </c>
      <c r="BA79" s="2186">
        <v>0</v>
      </c>
      <c r="BB79" s="2198">
        <v>0</v>
      </c>
      <c r="BC79" s="2186">
        <v>0</v>
      </c>
      <c r="BD79" s="2198">
        <v>0</v>
      </c>
      <c r="BE79" s="2186">
        <v>0</v>
      </c>
      <c r="BF79" s="2198">
        <v>0</v>
      </c>
      <c r="BG79" s="2186">
        <v>0</v>
      </c>
      <c r="BH79" s="2198">
        <v>0</v>
      </c>
      <c r="BI79" s="2186">
        <v>0</v>
      </c>
      <c r="BJ79" s="2198">
        <v>0</v>
      </c>
      <c r="BK79" s="2186">
        <v>0</v>
      </c>
      <c r="BL79" s="2198">
        <v>0</v>
      </c>
      <c r="BM79" s="2186">
        <v>0</v>
      </c>
      <c r="BN79" s="2198">
        <v>0</v>
      </c>
      <c r="BO79" s="2186">
        <v>0</v>
      </c>
      <c r="BP79" s="2198">
        <v>0</v>
      </c>
      <c r="BQ79" s="2186">
        <v>0</v>
      </c>
      <c r="BR79" s="2198">
        <v>0</v>
      </c>
      <c r="BS79" s="2186">
        <v>0</v>
      </c>
      <c r="BT79" s="2198">
        <v>0</v>
      </c>
      <c r="BU79" s="2186">
        <v>0</v>
      </c>
      <c r="BV79" s="2198">
        <v>0</v>
      </c>
      <c r="BW79" s="2186">
        <v>0</v>
      </c>
      <c r="BX79" s="2198">
        <v>0</v>
      </c>
      <c r="BY79" s="2186">
        <v>0</v>
      </c>
      <c r="BZ79" s="2198">
        <v>0</v>
      </c>
      <c r="CA79" s="2186">
        <v>0</v>
      </c>
      <c r="CB79" s="2198">
        <v>0</v>
      </c>
      <c r="CC79" s="2186">
        <v>0</v>
      </c>
      <c r="CD79" s="2198">
        <v>0</v>
      </c>
      <c r="CE79" s="2186">
        <v>0</v>
      </c>
      <c r="CF79" s="2198">
        <v>0</v>
      </c>
      <c r="CG79" s="2186">
        <v>0</v>
      </c>
      <c r="CH79" s="2198">
        <v>0</v>
      </c>
      <c r="CI79" s="2186">
        <v>1</v>
      </c>
      <c r="CJ79" s="2198">
        <v>3608821.1020682026</v>
      </c>
      <c r="CK79" s="2186">
        <v>1</v>
      </c>
      <c r="CL79" s="2198">
        <v>3608821.1020682026</v>
      </c>
      <c r="CM79" s="2186">
        <v>0</v>
      </c>
      <c r="CN79" s="2198">
        <v>0</v>
      </c>
      <c r="CO79" s="2186">
        <v>0</v>
      </c>
      <c r="CP79" s="2198">
        <v>0</v>
      </c>
      <c r="CQ79" s="2186">
        <v>0</v>
      </c>
      <c r="CR79" s="2198">
        <v>0</v>
      </c>
      <c r="CS79" s="2186">
        <v>0</v>
      </c>
      <c r="CT79" s="2198">
        <v>0</v>
      </c>
      <c r="CU79" s="2186">
        <v>0</v>
      </c>
      <c r="CV79" s="2198">
        <v>0</v>
      </c>
      <c r="CW79" s="2186">
        <v>0</v>
      </c>
      <c r="CX79" s="2198">
        <v>0</v>
      </c>
      <c r="CY79" s="2198">
        <v>0</v>
      </c>
      <c r="CZ79" s="2198">
        <v>0</v>
      </c>
      <c r="DA79" s="2198">
        <v>0</v>
      </c>
      <c r="DB79" s="2198">
        <v>0</v>
      </c>
      <c r="DC79" s="2198">
        <v>0</v>
      </c>
      <c r="DD79" s="2198">
        <v>0</v>
      </c>
      <c r="DE79" s="2198">
        <v>0</v>
      </c>
      <c r="DF79" s="2198">
        <v>0</v>
      </c>
      <c r="DG79" s="2186">
        <v>0</v>
      </c>
      <c r="DH79" s="2198">
        <v>0</v>
      </c>
      <c r="DI79" s="2186">
        <v>0</v>
      </c>
      <c r="DJ79" s="2198">
        <v>0</v>
      </c>
      <c r="DK79" s="2186">
        <v>0</v>
      </c>
      <c r="DL79" s="2198">
        <v>0</v>
      </c>
      <c r="DM79" s="2186">
        <v>0</v>
      </c>
      <c r="DN79" s="2198">
        <v>0</v>
      </c>
      <c r="DO79" s="2186">
        <v>1</v>
      </c>
      <c r="DP79" s="2198">
        <v>3608821.1020682026</v>
      </c>
      <c r="DQ79" s="2186">
        <v>1</v>
      </c>
      <c r="DR79" s="2198">
        <v>3608821.1020682026</v>
      </c>
    </row>
    <row r="80" spans="2:122" s="2067" customFormat="1" x14ac:dyDescent="0.3">
      <c r="C80" s="2763" t="s">
        <v>115</v>
      </c>
      <c r="D80" s="540">
        <v>1838244.9630197664</v>
      </c>
      <c r="E80" s="2186">
        <v>3</v>
      </c>
      <c r="F80" s="2198">
        <v>5514734.8890592996</v>
      </c>
      <c r="G80" s="2186">
        <v>3</v>
      </c>
      <c r="H80" s="2198">
        <v>5514734.8890592996</v>
      </c>
      <c r="I80" s="2186">
        <v>3</v>
      </c>
      <c r="J80" s="2198">
        <v>5514734.8890592996</v>
      </c>
      <c r="K80" s="2186">
        <v>3</v>
      </c>
      <c r="L80" s="2198">
        <v>5514734.8890592996</v>
      </c>
      <c r="M80" s="2186">
        <v>3</v>
      </c>
      <c r="N80" s="2198">
        <v>5514734.8890592996</v>
      </c>
      <c r="O80" s="2186">
        <v>3</v>
      </c>
      <c r="P80" s="2198">
        <v>5514734.8890592996</v>
      </c>
      <c r="Q80" s="2186">
        <v>3</v>
      </c>
      <c r="R80" s="2198">
        <v>5514734.8890592996</v>
      </c>
      <c r="S80" s="2186">
        <v>3</v>
      </c>
      <c r="T80" s="2198">
        <v>5514734.8890592996</v>
      </c>
      <c r="U80" s="2186">
        <v>3</v>
      </c>
      <c r="V80" s="2198">
        <v>5514734.8890592996</v>
      </c>
      <c r="W80" s="2186">
        <v>3</v>
      </c>
      <c r="X80" s="2198">
        <v>5514734.8890592996</v>
      </c>
      <c r="Y80" s="2186">
        <v>3</v>
      </c>
      <c r="Z80" s="2198">
        <v>5514734.8890592996</v>
      </c>
      <c r="AA80" s="2186">
        <v>0</v>
      </c>
      <c r="AB80" s="2198">
        <v>0</v>
      </c>
      <c r="AC80" s="2186">
        <v>0</v>
      </c>
      <c r="AD80" s="2198">
        <v>0</v>
      </c>
      <c r="AE80" s="2186">
        <v>0</v>
      </c>
      <c r="AF80" s="2198">
        <v>0</v>
      </c>
      <c r="AG80" s="2186">
        <v>0</v>
      </c>
      <c r="AH80" s="2198">
        <v>0</v>
      </c>
      <c r="AI80" s="2186">
        <v>0</v>
      </c>
      <c r="AJ80" s="2198">
        <v>0</v>
      </c>
      <c r="AK80" s="2186">
        <v>0</v>
      </c>
      <c r="AL80" s="2198">
        <v>0</v>
      </c>
      <c r="AM80" s="2186">
        <v>0</v>
      </c>
      <c r="AN80" s="2198">
        <v>0</v>
      </c>
      <c r="AO80" s="2186">
        <v>0</v>
      </c>
      <c r="AP80" s="2198">
        <v>0</v>
      </c>
      <c r="AQ80" s="2186">
        <v>0</v>
      </c>
      <c r="AR80" s="2198">
        <v>0</v>
      </c>
      <c r="AS80" s="2186">
        <v>0</v>
      </c>
      <c r="AT80" s="2198">
        <v>0</v>
      </c>
      <c r="AU80" s="2186">
        <v>0</v>
      </c>
      <c r="AV80" s="2198">
        <v>0</v>
      </c>
      <c r="AW80" s="2186">
        <v>0</v>
      </c>
      <c r="AX80" s="2198">
        <v>0</v>
      </c>
      <c r="AY80" s="2186">
        <v>0</v>
      </c>
      <c r="AZ80" s="2198">
        <v>0</v>
      </c>
      <c r="BA80" s="2186">
        <v>0</v>
      </c>
      <c r="BB80" s="2198">
        <v>0</v>
      </c>
      <c r="BC80" s="2186">
        <v>0</v>
      </c>
      <c r="BD80" s="2198">
        <v>0</v>
      </c>
      <c r="BE80" s="2186">
        <v>0</v>
      </c>
      <c r="BF80" s="2198">
        <v>0</v>
      </c>
      <c r="BG80" s="2186">
        <v>0</v>
      </c>
      <c r="BH80" s="2198">
        <v>0</v>
      </c>
      <c r="BI80" s="2186">
        <v>0</v>
      </c>
      <c r="BJ80" s="2198">
        <v>0</v>
      </c>
      <c r="BK80" s="2186">
        <v>0</v>
      </c>
      <c r="BL80" s="2198">
        <v>0</v>
      </c>
      <c r="BM80" s="2186">
        <v>0</v>
      </c>
      <c r="BN80" s="2198">
        <v>0</v>
      </c>
      <c r="BO80" s="2186">
        <v>0</v>
      </c>
      <c r="BP80" s="2198">
        <v>0</v>
      </c>
      <c r="BQ80" s="2186">
        <v>0</v>
      </c>
      <c r="BR80" s="2198">
        <v>0</v>
      </c>
      <c r="BS80" s="2186">
        <v>0</v>
      </c>
      <c r="BT80" s="2198">
        <v>0</v>
      </c>
      <c r="BU80" s="2186">
        <v>0</v>
      </c>
      <c r="BV80" s="2198">
        <v>0</v>
      </c>
      <c r="BW80" s="2186">
        <v>0</v>
      </c>
      <c r="BX80" s="2198">
        <v>0</v>
      </c>
      <c r="BY80" s="2186">
        <v>0</v>
      </c>
      <c r="BZ80" s="2198">
        <v>0</v>
      </c>
      <c r="CA80" s="2186">
        <v>0</v>
      </c>
      <c r="CB80" s="2198">
        <v>0</v>
      </c>
      <c r="CC80" s="2186">
        <v>0</v>
      </c>
      <c r="CD80" s="2198">
        <v>0</v>
      </c>
      <c r="CE80" s="2186">
        <v>0</v>
      </c>
      <c r="CF80" s="2198">
        <v>0</v>
      </c>
      <c r="CG80" s="2186">
        <v>3</v>
      </c>
      <c r="CH80" s="2198">
        <v>5514734.8890592996</v>
      </c>
      <c r="CI80" s="2186">
        <v>3</v>
      </c>
      <c r="CJ80" s="2198">
        <v>5514734.8890592996</v>
      </c>
      <c r="CK80" s="2186">
        <v>3</v>
      </c>
      <c r="CL80" s="2198">
        <v>5514734.8890592996</v>
      </c>
      <c r="CM80" s="2186">
        <v>3</v>
      </c>
      <c r="CN80" s="2198">
        <v>5514734.8890592996</v>
      </c>
      <c r="CO80" s="2186">
        <v>0</v>
      </c>
      <c r="CP80" s="2198">
        <v>0</v>
      </c>
      <c r="CQ80" s="2186">
        <v>0</v>
      </c>
      <c r="CR80" s="2198">
        <v>0</v>
      </c>
      <c r="CS80" s="2186">
        <v>0</v>
      </c>
      <c r="CT80" s="2198">
        <v>0</v>
      </c>
      <c r="CU80" s="2186">
        <v>0</v>
      </c>
      <c r="CV80" s="2198">
        <v>0</v>
      </c>
      <c r="CW80" s="2186">
        <v>0</v>
      </c>
      <c r="CX80" s="2198">
        <v>0</v>
      </c>
      <c r="CY80" s="2198">
        <v>0</v>
      </c>
      <c r="CZ80" s="2198">
        <v>0</v>
      </c>
      <c r="DA80" s="2198">
        <v>0</v>
      </c>
      <c r="DB80" s="2198">
        <v>0</v>
      </c>
      <c r="DC80" s="2198">
        <v>0</v>
      </c>
      <c r="DD80" s="2198">
        <v>0</v>
      </c>
      <c r="DE80" s="2198">
        <v>0</v>
      </c>
      <c r="DF80" s="2198">
        <v>0</v>
      </c>
      <c r="DG80" s="2186">
        <v>0</v>
      </c>
      <c r="DH80" s="2198">
        <v>0</v>
      </c>
      <c r="DI80" s="2186">
        <v>0</v>
      </c>
      <c r="DJ80" s="2198">
        <v>0</v>
      </c>
      <c r="DK80" s="2186">
        <v>0</v>
      </c>
      <c r="DL80" s="2198">
        <v>0</v>
      </c>
      <c r="DM80" s="2186">
        <v>0</v>
      </c>
      <c r="DN80" s="2198">
        <v>0</v>
      </c>
      <c r="DO80" s="2186">
        <v>3</v>
      </c>
      <c r="DP80" s="2198">
        <v>5514734.8890592996</v>
      </c>
      <c r="DQ80" s="2186">
        <v>3</v>
      </c>
      <c r="DR80" s="2198">
        <v>5514734.8890592996</v>
      </c>
    </row>
    <row r="81" spans="3:138" s="2067" customFormat="1" x14ac:dyDescent="0.3">
      <c r="C81" s="2763" t="s">
        <v>1166</v>
      </c>
      <c r="D81" s="540">
        <v>1838244.9630197664</v>
      </c>
      <c r="E81" s="2186">
        <v>0</v>
      </c>
      <c r="F81" s="2198">
        <v>0</v>
      </c>
      <c r="G81" s="2186">
        <v>0</v>
      </c>
      <c r="H81" s="2198">
        <v>0</v>
      </c>
      <c r="I81" s="2186">
        <v>0</v>
      </c>
      <c r="J81" s="2198">
        <v>0</v>
      </c>
      <c r="K81" s="2186">
        <v>0</v>
      </c>
      <c r="L81" s="2198">
        <v>0</v>
      </c>
      <c r="M81" s="2186">
        <v>0</v>
      </c>
      <c r="N81" s="2198">
        <v>0</v>
      </c>
      <c r="O81" s="2186">
        <v>0</v>
      </c>
      <c r="P81" s="2198">
        <v>0</v>
      </c>
      <c r="Q81" s="2186">
        <v>0</v>
      </c>
      <c r="R81" s="2198">
        <v>0</v>
      </c>
      <c r="S81" s="2186">
        <v>0</v>
      </c>
      <c r="T81" s="2198">
        <v>0</v>
      </c>
      <c r="U81" s="2186">
        <v>0</v>
      </c>
      <c r="V81" s="2198">
        <v>0</v>
      </c>
      <c r="W81" s="2186">
        <v>0</v>
      </c>
      <c r="X81" s="2198">
        <v>0</v>
      </c>
      <c r="Y81" s="2186">
        <v>0</v>
      </c>
      <c r="Z81" s="2198">
        <v>0</v>
      </c>
      <c r="AA81" s="2186">
        <v>0</v>
      </c>
      <c r="AB81" s="2198">
        <v>0</v>
      </c>
      <c r="AC81" s="2186">
        <v>0</v>
      </c>
      <c r="AD81" s="2198">
        <v>0</v>
      </c>
      <c r="AE81" s="2186">
        <v>0</v>
      </c>
      <c r="AF81" s="2198">
        <v>0</v>
      </c>
      <c r="AG81" s="2186">
        <v>0</v>
      </c>
      <c r="AH81" s="2198">
        <v>0</v>
      </c>
      <c r="AI81" s="2186">
        <v>0</v>
      </c>
      <c r="AJ81" s="2198">
        <v>0</v>
      </c>
      <c r="AK81" s="2186">
        <v>0</v>
      </c>
      <c r="AL81" s="2198">
        <v>0</v>
      </c>
      <c r="AM81" s="2186">
        <v>0</v>
      </c>
      <c r="AN81" s="2198">
        <v>0</v>
      </c>
      <c r="AO81" s="2186">
        <v>0</v>
      </c>
      <c r="AP81" s="2198">
        <v>0</v>
      </c>
      <c r="AQ81" s="2186">
        <v>0</v>
      </c>
      <c r="AR81" s="2198">
        <v>0</v>
      </c>
      <c r="AS81" s="2186">
        <v>0</v>
      </c>
      <c r="AT81" s="2198">
        <v>0</v>
      </c>
      <c r="AU81" s="2186">
        <v>0</v>
      </c>
      <c r="AV81" s="2198">
        <v>0</v>
      </c>
      <c r="AW81" s="2186">
        <v>0</v>
      </c>
      <c r="AX81" s="2198">
        <v>0</v>
      </c>
      <c r="AY81" s="2186">
        <v>0</v>
      </c>
      <c r="AZ81" s="2198">
        <v>0</v>
      </c>
      <c r="BA81" s="2186">
        <v>0</v>
      </c>
      <c r="BB81" s="2198">
        <v>0</v>
      </c>
      <c r="BC81" s="2186">
        <v>0</v>
      </c>
      <c r="BD81" s="2198">
        <v>0</v>
      </c>
      <c r="BE81" s="2186">
        <v>0</v>
      </c>
      <c r="BF81" s="2198">
        <v>0</v>
      </c>
      <c r="BG81" s="2186">
        <v>0</v>
      </c>
      <c r="BH81" s="2198">
        <v>0</v>
      </c>
      <c r="BI81" s="2186">
        <v>0</v>
      </c>
      <c r="BJ81" s="2198">
        <v>0</v>
      </c>
      <c r="BK81" s="2186">
        <v>0</v>
      </c>
      <c r="BL81" s="2198">
        <v>0</v>
      </c>
      <c r="BM81" s="2186">
        <v>0</v>
      </c>
      <c r="BN81" s="2198">
        <v>0</v>
      </c>
      <c r="BO81" s="2186">
        <v>0</v>
      </c>
      <c r="BP81" s="2198">
        <v>0</v>
      </c>
      <c r="BQ81" s="2186">
        <v>0</v>
      </c>
      <c r="BR81" s="2198">
        <v>0</v>
      </c>
      <c r="BS81" s="2186">
        <v>0</v>
      </c>
      <c r="BT81" s="2198">
        <v>0</v>
      </c>
      <c r="BU81" s="2186">
        <v>0</v>
      </c>
      <c r="BV81" s="2198">
        <v>0</v>
      </c>
      <c r="BW81" s="2186">
        <v>0</v>
      </c>
      <c r="BX81" s="2198">
        <v>0</v>
      </c>
      <c r="BY81" s="2186">
        <v>0</v>
      </c>
      <c r="BZ81" s="2198">
        <v>0</v>
      </c>
      <c r="CA81" s="2186">
        <v>0</v>
      </c>
      <c r="CB81" s="2198">
        <v>0</v>
      </c>
      <c r="CC81" s="2186">
        <v>0</v>
      </c>
      <c r="CD81" s="2198">
        <v>0</v>
      </c>
      <c r="CE81" s="2186">
        <v>0</v>
      </c>
      <c r="CF81" s="2198">
        <v>0</v>
      </c>
      <c r="CG81" s="2186">
        <v>0</v>
      </c>
      <c r="CH81" s="2198">
        <v>0</v>
      </c>
      <c r="CI81" s="2186">
        <v>0</v>
      </c>
      <c r="CJ81" s="2198">
        <v>0</v>
      </c>
      <c r="CK81" s="2186">
        <v>0</v>
      </c>
      <c r="CL81" s="2198">
        <v>0</v>
      </c>
      <c r="CM81" s="2186">
        <v>0</v>
      </c>
      <c r="CN81" s="2198">
        <v>0</v>
      </c>
      <c r="CO81" s="2186">
        <v>0</v>
      </c>
      <c r="CP81" s="2198">
        <v>0</v>
      </c>
      <c r="CQ81" s="2186">
        <v>0</v>
      </c>
      <c r="CR81" s="2198">
        <v>0</v>
      </c>
      <c r="CS81" s="2186">
        <v>0</v>
      </c>
      <c r="CT81" s="2198">
        <v>0</v>
      </c>
      <c r="CU81" s="2186">
        <v>0</v>
      </c>
      <c r="CV81" s="2198">
        <v>0</v>
      </c>
      <c r="CW81" s="2186">
        <v>0</v>
      </c>
      <c r="CX81" s="2198">
        <v>0</v>
      </c>
      <c r="CY81" s="2198">
        <v>0</v>
      </c>
      <c r="CZ81" s="2198">
        <v>0</v>
      </c>
      <c r="DA81" s="2198">
        <v>0</v>
      </c>
      <c r="DB81" s="2198">
        <v>0</v>
      </c>
      <c r="DC81" s="2198">
        <v>0</v>
      </c>
      <c r="DD81" s="2198">
        <v>0</v>
      </c>
      <c r="DE81" s="2198">
        <v>0</v>
      </c>
      <c r="DF81" s="2198">
        <v>0</v>
      </c>
      <c r="DG81" s="2186">
        <v>0</v>
      </c>
      <c r="DH81" s="2198">
        <v>0</v>
      </c>
      <c r="DI81" s="2186">
        <v>0</v>
      </c>
      <c r="DJ81" s="2198">
        <v>0</v>
      </c>
      <c r="DK81" s="2186">
        <v>0</v>
      </c>
      <c r="DL81" s="2198">
        <v>0</v>
      </c>
      <c r="DM81" s="2186">
        <v>0</v>
      </c>
      <c r="DN81" s="2198">
        <v>0</v>
      </c>
      <c r="DO81" s="2186">
        <v>0</v>
      </c>
      <c r="DP81" s="2198">
        <v>0</v>
      </c>
      <c r="DQ81" s="2186">
        <v>0</v>
      </c>
      <c r="DR81" s="2198">
        <v>0</v>
      </c>
    </row>
    <row r="82" spans="3:138" s="2067" customFormat="1" x14ac:dyDescent="0.3">
      <c r="C82" s="2763" t="s">
        <v>1744</v>
      </c>
      <c r="D82" s="540">
        <v>1580598.434753974</v>
      </c>
      <c r="E82" s="2186">
        <v>0</v>
      </c>
      <c r="F82" s="2198">
        <v>0</v>
      </c>
      <c r="G82" s="2186">
        <v>0</v>
      </c>
      <c r="H82" s="2198">
        <v>0</v>
      </c>
      <c r="I82" s="2186">
        <v>0</v>
      </c>
      <c r="J82" s="2198">
        <v>0</v>
      </c>
      <c r="K82" s="2186">
        <v>0</v>
      </c>
      <c r="L82" s="2198">
        <v>0</v>
      </c>
      <c r="M82" s="2186">
        <v>3</v>
      </c>
      <c r="N82" s="2198">
        <v>4741795.3042619219</v>
      </c>
      <c r="O82" s="2186">
        <v>3</v>
      </c>
      <c r="P82" s="2198">
        <v>4741795.3042619219</v>
      </c>
      <c r="Q82" s="2186">
        <v>3</v>
      </c>
      <c r="R82" s="2198">
        <v>4741795.3042619219</v>
      </c>
      <c r="S82" s="2186">
        <v>0</v>
      </c>
      <c r="T82" s="2198">
        <v>0</v>
      </c>
      <c r="U82" s="2186">
        <v>0</v>
      </c>
      <c r="V82" s="2198">
        <v>0</v>
      </c>
      <c r="W82" s="2186">
        <v>0</v>
      </c>
      <c r="X82" s="2198">
        <v>0</v>
      </c>
      <c r="Y82" s="2186">
        <v>0</v>
      </c>
      <c r="Z82" s="2198">
        <v>0</v>
      </c>
      <c r="AA82" s="2186">
        <v>0</v>
      </c>
      <c r="AB82" s="2198">
        <v>0</v>
      </c>
      <c r="AC82" s="2186">
        <v>0</v>
      </c>
      <c r="AD82" s="2198">
        <v>0</v>
      </c>
      <c r="AE82" s="2186">
        <v>0</v>
      </c>
      <c r="AF82" s="2198">
        <v>0</v>
      </c>
      <c r="AG82" s="2186">
        <v>0</v>
      </c>
      <c r="AH82" s="2198">
        <v>0</v>
      </c>
      <c r="AI82" s="2186">
        <v>0</v>
      </c>
      <c r="AJ82" s="2198">
        <v>0</v>
      </c>
      <c r="AK82" s="2186">
        <v>0</v>
      </c>
      <c r="AL82" s="2198">
        <v>0</v>
      </c>
      <c r="AM82" s="2186">
        <v>0</v>
      </c>
      <c r="AN82" s="2198">
        <v>0</v>
      </c>
      <c r="AO82" s="2186">
        <v>0</v>
      </c>
      <c r="AP82" s="2198">
        <v>0</v>
      </c>
      <c r="AQ82" s="2186">
        <v>0</v>
      </c>
      <c r="AR82" s="2198">
        <v>0</v>
      </c>
      <c r="AS82" s="2186">
        <v>0</v>
      </c>
      <c r="AT82" s="2198">
        <v>0</v>
      </c>
      <c r="AU82" s="2186">
        <v>0</v>
      </c>
      <c r="AV82" s="2198">
        <v>0</v>
      </c>
      <c r="AW82" s="2186">
        <v>0</v>
      </c>
      <c r="AX82" s="2198">
        <v>0</v>
      </c>
      <c r="AY82" s="2186">
        <v>0</v>
      </c>
      <c r="AZ82" s="2198">
        <v>0</v>
      </c>
      <c r="BA82" s="2186">
        <v>0</v>
      </c>
      <c r="BB82" s="2198">
        <v>0</v>
      </c>
      <c r="BC82" s="2186">
        <v>0</v>
      </c>
      <c r="BD82" s="2198">
        <v>0</v>
      </c>
      <c r="BE82" s="2186">
        <v>0</v>
      </c>
      <c r="BF82" s="2198">
        <v>0</v>
      </c>
      <c r="BG82" s="2186">
        <v>0</v>
      </c>
      <c r="BH82" s="2198">
        <v>0</v>
      </c>
      <c r="BI82" s="2186">
        <v>0</v>
      </c>
      <c r="BJ82" s="2198">
        <v>0</v>
      </c>
      <c r="BK82" s="2186">
        <v>0</v>
      </c>
      <c r="BL82" s="2198">
        <v>0</v>
      </c>
      <c r="BM82" s="2186">
        <v>0</v>
      </c>
      <c r="BN82" s="2198">
        <v>0</v>
      </c>
      <c r="BO82" s="2186">
        <v>0</v>
      </c>
      <c r="BP82" s="2198">
        <v>0</v>
      </c>
      <c r="BQ82" s="2186">
        <v>0</v>
      </c>
      <c r="BR82" s="2198">
        <v>0</v>
      </c>
      <c r="BS82" s="2186">
        <v>0</v>
      </c>
      <c r="BT82" s="2198">
        <v>0</v>
      </c>
      <c r="BU82" s="2186">
        <v>0</v>
      </c>
      <c r="BV82" s="2198">
        <v>0</v>
      </c>
      <c r="BW82" s="2186">
        <v>0</v>
      </c>
      <c r="BX82" s="2198">
        <v>0</v>
      </c>
      <c r="BY82" s="2186">
        <v>0</v>
      </c>
      <c r="BZ82" s="2198">
        <v>0</v>
      </c>
      <c r="CA82" s="2186">
        <v>0</v>
      </c>
      <c r="CB82" s="2198">
        <v>0</v>
      </c>
      <c r="CC82" s="2186">
        <v>0</v>
      </c>
      <c r="CD82" s="2198">
        <v>0</v>
      </c>
      <c r="CE82" s="2186">
        <v>0</v>
      </c>
      <c r="CF82" s="2198">
        <v>0</v>
      </c>
      <c r="CG82" s="2186">
        <v>0</v>
      </c>
      <c r="CH82" s="2198">
        <v>0</v>
      </c>
      <c r="CI82" s="2186">
        <v>3</v>
      </c>
      <c r="CJ82" s="2198">
        <v>4741795.3042619219</v>
      </c>
      <c r="CK82" s="2186">
        <v>3</v>
      </c>
      <c r="CL82" s="2198">
        <v>4741795.3042619219</v>
      </c>
      <c r="CM82" s="2186">
        <v>0</v>
      </c>
      <c r="CN82" s="2198">
        <v>0</v>
      </c>
      <c r="CO82" s="2186">
        <v>0</v>
      </c>
      <c r="CP82" s="2198">
        <v>0</v>
      </c>
      <c r="CQ82" s="2186">
        <v>0</v>
      </c>
      <c r="CR82" s="2198">
        <v>0</v>
      </c>
      <c r="CS82" s="2186">
        <v>0</v>
      </c>
      <c r="CT82" s="2198">
        <v>0</v>
      </c>
      <c r="CU82" s="2186">
        <v>0</v>
      </c>
      <c r="CV82" s="2198">
        <v>0</v>
      </c>
      <c r="CW82" s="2186">
        <v>0</v>
      </c>
      <c r="CX82" s="2198">
        <v>0</v>
      </c>
      <c r="CY82" s="2198">
        <v>0</v>
      </c>
      <c r="CZ82" s="2198">
        <v>0</v>
      </c>
      <c r="DA82" s="2198">
        <v>0</v>
      </c>
      <c r="DB82" s="2198">
        <v>0</v>
      </c>
      <c r="DC82" s="2198">
        <v>0</v>
      </c>
      <c r="DD82" s="2198">
        <v>0</v>
      </c>
      <c r="DE82" s="2198">
        <v>0</v>
      </c>
      <c r="DF82" s="2198">
        <v>0</v>
      </c>
      <c r="DG82" s="2186">
        <v>0</v>
      </c>
      <c r="DH82" s="2198">
        <v>0</v>
      </c>
      <c r="DI82" s="2186">
        <v>0</v>
      </c>
      <c r="DJ82" s="2198">
        <v>0</v>
      </c>
      <c r="DK82" s="2186">
        <v>0</v>
      </c>
      <c r="DL82" s="2198">
        <v>0</v>
      </c>
      <c r="DM82" s="2186">
        <v>0</v>
      </c>
      <c r="DN82" s="2198">
        <v>0</v>
      </c>
      <c r="DO82" s="2186">
        <v>3</v>
      </c>
      <c r="DP82" s="2198">
        <v>4741795.3042619219</v>
      </c>
      <c r="DQ82" s="2186">
        <v>3</v>
      </c>
      <c r="DR82" s="2198">
        <v>4741795.3042619219</v>
      </c>
    </row>
    <row r="83" spans="3:138" s="2067" customFormat="1" x14ac:dyDescent="0.3">
      <c r="C83" s="2763" t="s">
        <v>2075</v>
      </c>
      <c r="D83" s="540">
        <v>2918721.2375452602</v>
      </c>
      <c r="E83" s="2186">
        <v>0</v>
      </c>
      <c r="F83" s="2198">
        <v>0</v>
      </c>
      <c r="G83" s="2186">
        <v>0</v>
      </c>
      <c r="H83" s="2198">
        <v>0</v>
      </c>
      <c r="I83" s="2186">
        <v>0</v>
      </c>
      <c r="J83" s="2198">
        <v>0</v>
      </c>
      <c r="K83" s="2186">
        <v>0</v>
      </c>
      <c r="L83" s="2198">
        <v>0</v>
      </c>
      <c r="M83" s="2186">
        <v>0</v>
      </c>
      <c r="N83" s="2198">
        <v>0</v>
      </c>
      <c r="O83" s="2186">
        <v>0</v>
      </c>
      <c r="P83" s="2198">
        <v>0</v>
      </c>
      <c r="Q83" s="2186">
        <v>0</v>
      </c>
      <c r="R83" s="2198">
        <v>0</v>
      </c>
      <c r="S83" s="2186">
        <v>0</v>
      </c>
      <c r="T83" s="2198">
        <v>0</v>
      </c>
      <c r="U83" s="2186">
        <v>0</v>
      </c>
      <c r="V83" s="2198">
        <v>0</v>
      </c>
      <c r="W83" s="2186">
        <v>0</v>
      </c>
      <c r="X83" s="2198">
        <v>0</v>
      </c>
      <c r="Y83" s="2186">
        <v>0</v>
      </c>
      <c r="Z83" s="2198">
        <v>0</v>
      </c>
      <c r="AA83" s="2186">
        <v>0</v>
      </c>
      <c r="AB83" s="2198">
        <v>0</v>
      </c>
      <c r="AC83" s="2186">
        <v>0</v>
      </c>
      <c r="AD83" s="2198">
        <v>0</v>
      </c>
      <c r="AE83" s="2186">
        <v>0</v>
      </c>
      <c r="AF83" s="2198">
        <v>0</v>
      </c>
      <c r="AG83" s="2186">
        <v>0</v>
      </c>
      <c r="AH83" s="2198">
        <v>0</v>
      </c>
      <c r="AI83" s="2186">
        <v>0</v>
      </c>
      <c r="AJ83" s="2198">
        <v>0</v>
      </c>
      <c r="AK83" s="2186">
        <v>0</v>
      </c>
      <c r="AL83" s="2198">
        <v>0</v>
      </c>
      <c r="AM83" s="2186">
        <v>0</v>
      </c>
      <c r="AN83" s="2198">
        <v>0</v>
      </c>
      <c r="AO83" s="2186">
        <v>0</v>
      </c>
      <c r="AP83" s="2198">
        <v>0</v>
      </c>
      <c r="AQ83" s="2186">
        <v>0</v>
      </c>
      <c r="AR83" s="2198">
        <v>0</v>
      </c>
      <c r="AS83" s="2186">
        <v>0</v>
      </c>
      <c r="AT83" s="2198">
        <v>0</v>
      </c>
      <c r="AU83" s="2186">
        <v>0</v>
      </c>
      <c r="AV83" s="2198">
        <v>0</v>
      </c>
      <c r="AW83" s="2186">
        <v>0</v>
      </c>
      <c r="AX83" s="2198">
        <v>0</v>
      </c>
      <c r="AY83" s="2186">
        <v>0</v>
      </c>
      <c r="AZ83" s="2198">
        <v>0</v>
      </c>
      <c r="BA83" s="2186">
        <v>0</v>
      </c>
      <c r="BB83" s="2198">
        <v>0</v>
      </c>
      <c r="BC83" s="2186">
        <v>0</v>
      </c>
      <c r="BD83" s="2198">
        <v>0</v>
      </c>
      <c r="BE83" s="2186">
        <v>0</v>
      </c>
      <c r="BF83" s="2198">
        <v>0</v>
      </c>
      <c r="BG83" s="2186">
        <v>0</v>
      </c>
      <c r="BH83" s="2198">
        <v>0</v>
      </c>
      <c r="BI83" s="2186">
        <v>0</v>
      </c>
      <c r="BJ83" s="2198">
        <v>0</v>
      </c>
      <c r="BK83" s="2186">
        <v>0</v>
      </c>
      <c r="BL83" s="2198">
        <v>0</v>
      </c>
      <c r="BM83" s="2186">
        <v>0</v>
      </c>
      <c r="BN83" s="2198">
        <v>0</v>
      </c>
      <c r="BO83" s="2186">
        <v>0</v>
      </c>
      <c r="BP83" s="2198">
        <v>0</v>
      </c>
      <c r="BQ83" s="2186">
        <v>0</v>
      </c>
      <c r="BR83" s="2198">
        <v>0</v>
      </c>
      <c r="BS83" s="2186">
        <v>0</v>
      </c>
      <c r="BT83" s="2198">
        <v>0</v>
      </c>
      <c r="BU83" s="2186">
        <v>0</v>
      </c>
      <c r="BV83" s="2198">
        <v>0</v>
      </c>
      <c r="BW83" s="2186">
        <v>0</v>
      </c>
      <c r="BX83" s="2198">
        <v>0</v>
      </c>
      <c r="BY83" s="2186">
        <v>0</v>
      </c>
      <c r="BZ83" s="2198">
        <v>0</v>
      </c>
      <c r="CA83" s="2186">
        <v>0</v>
      </c>
      <c r="CB83" s="2198">
        <v>0</v>
      </c>
      <c r="CC83" s="2186">
        <v>0</v>
      </c>
      <c r="CD83" s="2198">
        <v>0</v>
      </c>
      <c r="CE83" s="2186">
        <v>0</v>
      </c>
      <c r="CF83" s="2198">
        <v>0</v>
      </c>
      <c r="CG83" s="2186">
        <v>0</v>
      </c>
      <c r="CH83" s="2198">
        <v>0</v>
      </c>
      <c r="CI83" s="2186">
        <v>0</v>
      </c>
      <c r="CJ83" s="2198">
        <v>0</v>
      </c>
      <c r="CK83" s="2186">
        <v>0</v>
      </c>
      <c r="CL83" s="2198">
        <v>0</v>
      </c>
      <c r="CM83" s="2186">
        <v>0</v>
      </c>
      <c r="CN83" s="2198">
        <v>0</v>
      </c>
      <c r="CO83" s="2186">
        <v>0</v>
      </c>
      <c r="CP83" s="2198">
        <v>0</v>
      </c>
      <c r="CQ83" s="2186">
        <v>1</v>
      </c>
      <c r="CR83" s="2198">
        <v>2918721.2375452602</v>
      </c>
      <c r="CS83" s="2186">
        <v>0</v>
      </c>
      <c r="CT83" s="2198">
        <v>0</v>
      </c>
      <c r="CU83" s="2186">
        <v>0</v>
      </c>
      <c r="CV83" s="2198">
        <v>0</v>
      </c>
      <c r="CW83" s="2186">
        <v>0</v>
      </c>
      <c r="CX83" s="2198">
        <v>0</v>
      </c>
      <c r="CY83" s="2198">
        <v>0</v>
      </c>
      <c r="CZ83" s="2198">
        <v>0</v>
      </c>
      <c r="DA83" s="2198">
        <v>0</v>
      </c>
      <c r="DB83" s="2198">
        <v>0</v>
      </c>
      <c r="DC83" s="2198">
        <v>0</v>
      </c>
      <c r="DD83" s="2198">
        <v>0</v>
      </c>
      <c r="DE83" s="2198">
        <v>0</v>
      </c>
      <c r="DF83" s="2198">
        <v>0</v>
      </c>
      <c r="DG83" s="2186">
        <v>0</v>
      </c>
      <c r="DH83" s="2198">
        <v>0</v>
      </c>
      <c r="DI83" s="2186">
        <v>0</v>
      </c>
      <c r="DJ83" s="2198">
        <v>0</v>
      </c>
      <c r="DK83" s="2186">
        <v>0</v>
      </c>
      <c r="DL83" s="2198">
        <v>0</v>
      </c>
      <c r="DM83" s="2186">
        <v>0</v>
      </c>
      <c r="DN83" s="2198">
        <v>0</v>
      </c>
      <c r="DO83" s="2186">
        <v>0</v>
      </c>
      <c r="DP83" s="2198">
        <v>0</v>
      </c>
      <c r="DQ83" s="2186">
        <v>0</v>
      </c>
      <c r="DR83" s="2198">
        <v>0</v>
      </c>
    </row>
    <row r="84" spans="3:138" s="2067" customFormat="1" x14ac:dyDescent="0.3">
      <c r="C84" s="2763" t="s">
        <v>2076</v>
      </c>
      <c r="D84" s="540">
        <v>2749086.8717506505</v>
      </c>
      <c r="E84" s="2186">
        <v>0</v>
      </c>
      <c r="F84" s="2198">
        <v>0</v>
      </c>
      <c r="G84" s="2186">
        <v>0</v>
      </c>
      <c r="H84" s="2198">
        <v>0</v>
      </c>
      <c r="I84" s="2186">
        <v>0</v>
      </c>
      <c r="J84" s="2198">
        <v>0</v>
      </c>
      <c r="K84" s="2186">
        <v>0</v>
      </c>
      <c r="L84" s="2198">
        <v>0</v>
      </c>
      <c r="M84" s="2186">
        <v>0</v>
      </c>
      <c r="N84" s="2198">
        <v>0</v>
      </c>
      <c r="O84" s="2186">
        <v>0</v>
      </c>
      <c r="P84" s="2198">
        <v>0</v>
      </c>
      <c r="Q84" s="2186">
        <v>0</v>
      </c>
      <c r="R84" s="2198">
        <v>0</v>
      </c>
      <c r="S84" s="2186">
        <v>0</v>
      </c>
      <c r="T84" s="2198">
        <v>0</v>
      </c>
      <c r="U84" s="2186">
        <v>0</v>
      </c>
      <c r="V84" s="2198">
        <v>0</v>
      </c>
      <c r="W84" s="2186">
        <v>0</v>
      </c>
      <c r="X84" s="2198">
        <v>0</v>
      </c>
      <c r="Y84" s="2186">
        <v>0</v>
      </c>
      <c r="Z84" s="2198">
        <v>0</v>
      </c>
      <c r="AA84" s="2186">
        <v>0</v>
      </c>
      <c r="AB84" s="2198">
        <v>0</v>
      </c>
      <c r="AC84" s="2186">
        <v>0</v>
      </c>
      <c r="AD84" s="2198">
        <v>0</v>
      </c>
      <c r="AE84" s="2186">
        <v>0</v>
      </c>
      <c r="AF84" s="2198">
        <v>0</v>
      </c>
      <c r="AG84" s="2186">
        <v>0</v>
      </c>
      <c r="AH84" s="2198">
        <v>0</v>
      </c>
      <c r="AI84" s="2186">
        <v>0</v>
      </c>
      <c r="AJ84" s="2198">
        <v>0</v>
      </c>
      <c r="AK84" s="2186">
        <v>0</v>
      </c>
      <c r="AL84" s="2198">
        <v>0</v>
      </c>
      <c r="AM84" s="2186">
        <v>0</v>
      </c>
      <c r="AN84" s="2198">
        <v>0</v>
      </c>
      <c r="AO84" s="2186">
        <v>0</v>
      </c>
      <c r="AP84" s="2198">
        <v>0</v>
      </c>
      <c r="AQ84" s="2186">
        <v>0</v>
      </c>
      <c r="AR84" s="2198">
        <v>0</v>
      </c>
      <c r="AS84" s="2186">
        <v>0</v>
      </c>
      <c r="AT84" s="2198">
        <v>0</v>
      </c>
      <c r="AU84" s="2186">
        <v>0</v>
      </c>
      <c r="AV84" s="2198">
        <v>0</v>
      </c>
      <c r="AW84" s="2186">
        <v>0</v>
      </c>
      <c r="AX84" s="2198">
        <v>0</v>
      </c>
      <c r="AY84" s="2186">
        <v>0</v>
      </c>
      <c r="AZ84" s="2198">
        <v>0</v>
      </c>
      <c r="BA84" s="2186">
        <v>0</v>
      </c>
      <c r="BB84" s="2198">
        <v>0</v>
      </c>
      <c r="BC84" s="2186">
        <v>0</v>
      </c>
      <c r="BD84" s="2198">
        <v>0</v>
      </c>
      <c r="BE84" s="2186">
        <v>0</v>
      </c>
      <c r="BF84" s="2198">
        <v>0</v>
      </c>
      <c r="BG84" s="2186">
        <v>0</v>
      </c>
      <c r="BH84" s="2198">
        <v>0</v>
      </c>
      <c r="BI84" s="2186">
        <v>0</v>
      </c>
      <c r="BJ84" s="2198">
        <v>0</v>
      </c>
      <c r="BK84" s="2186">
        <v>0</v>
      </c>
      <c r="BL84" s="2198">
        <v>0</v>
      </c>
      <c r="BM84" s="2186">
        <v>0</v>
      </c>
      <c r="BN84" s="2198">
        <v>0</v>
      </c>
      <c r="BO84" s="2186">
        <v>0</v>
      </c>
      <c r="BP84" s="2198">
        <v>0</v>
      </c>
      <c r="BQ84" s="2186">
        <v>0</v>
      </c>
      <c r="BR84" s="2198">
        <v>0</v>
      </c>
      <c r="BS84" s="2186">
        <v>0</v>
      </c>
      <c r="BT84" s="2198">
        <v>0</v>
      </c>
      <c r="BU84" s="2186">
        <v>0</v>
      </c>
      <c r="BV84" s="2198">
        <v>0</v>
      </c>
      <c r="BW84" s="2186">
        <v>0</v>
      </c>
      <c r="BX84" s="2198">
        <v>0</v>
      </c>
      <c r="BY84" s="2186">
        <v>0</v>
      </c>
      <c r="BZ84" s="2198">
        <v>0</v>
      </c>
      <c r="CA84" s="2186">
        <v>0</v>
      </c>
      <c r="CB84" s="2198">
        <v>0</v>
      </c>
      <c r="CC84" s="2186">
        <v>0</v>
      </c>
      <c r="CD84" s="2198">
        <v>0</v>
      </c>
      <c r="CE84" s="2186">
        <v>0</v>
      </c>
      <c r="CF84" s="2198">
        <v>0</v>
      </c>
      <c r="CG84" s="2186">
        <v>0</v>
      </c>
      <c r="CH84" s="2198">
        <v>0</v>
      </c>
      <c r="CI84" s="2186">
        <v>0</v>
      </c>
      <c r="CJ84" s="2198">
        <v>0</v>
      </c>
      <c r="CK84" s="2186">
        <v>0</v>
      </c>
      <c r="CL84" s="2198">
        <v>0</v>
      </c>
      <c r="CM84" s="2186">
        <v>0</v>
      </c>
      <c r="CN84" s="2198">
        <v>0</v>
      </c>
      <c r="CO84" s="2186">
        <v>0</v>
      </c>
      <c r="CP84" s="2198">
        <v>0</v>
      </c>
      <c r="CQ84" s="2186">
        <v>2</v>
      </c>
      <c r="CR84" s="2198">
        <v>5498173.7435013009</v>
      </c>
      <c r="CS84" s="2186">
        <v>0</v>
      </c>
      <c r="CT84" s="2198">
        <v>0</v>
      </c>
      <c r="CU84" s="2186">
        <v>0</v>
      </c>
      <c r="CV84" s="2198">
        <v>0</v>
      </c>
      <c r="CW84" s="2186">
        <v>0</v>
      </c>
      <c r="CX84" s="2198">
        <v>0</v>
      </c>
      <c r="CY84" s="2198">
        <v>0</v>
      </c>
      <c r="CZ84" s="2198">
        <v>0</v>
      </c>
      <c r="DA84" s="2198">
        <v>0</v>
      </c>
      <c r="DB84" s="2198">
        <v>0</v>
      </c>
      <c r="DC84" s="2198">
        <v>0</v>
      </c>
      <c r="DD84" s="2198">
        <v>0</v>
      </c>
      <c r="DE84" s="2198">
        <v>0</v>
      </c>
      <c r="DF84" s="2198">
        <v>0</v>
      </c>
      <c r="DG84" s="2186">
        <v>0</v>
      </c>
      <c r="DH84" s="2198">
        <v>0</v>
      </c>
      <c r="DI84" s="2186">
        <v>0</v>
      </c>
      <c r="DJ84" s="2198">
        <v>0</v>
      </c>
      <c r="DK84" s="2186">
        <v>0</v>
      </c>
      <c r="DL84" s="2198">
        <v>0</v>
      </c>
      <c r="DM84" s="2186">
        <v>0</v>
      </c>
      <c r="DN84" s="2198">
        <v>0</v>
      </c>
      <c r="DO84" s="2186">
        <v>0</v>
      </c>
      <c r="DP84" s="2198">
        <v>0</v>
      </c>
      <c r="DQ84" s="2186">
        <v>0</v>
      </c>
      <c r="DR84" s="2198">
        <v>0</v>
      </c>
    </row>
    <row r="85" spans="3:138" s="2067" customFormat="1" x14ac:dyDescent="0.3">
      <c r="C85" s="2763" t="s">
        <v>2077</v>
      </c>
      <c r="D85" s="540">
        <v>1838244.9630197664</v>
      </c>
      <c r="E85" s="2186">
        <v>0</v>
      </c>
      <c r="F85" s="2198">
        <v>0</v>
      </c>
      <c r="G85" s="2186">
        <v>0</v>
      </c>
      <c r="H85" s="2198">
        <v>0</v>
      </c>
      <c r="I85" s="2186">
        <v>0</v>
      </c>
      <c r="J85" s="2198">
        <v>0</v>
      </c>
      <c r="K85" s="2186">
        <v>0</v>
      </c>
      <c r="L85" s="2198">
        <v>0</v>
      </c>
      <c r="M85" s="2186">
        <v>0</v>
      </c>
      <c r="N85" s="2198">
        <v>0</v>
      </c>
      <c r="O85" s="2186">
        <v>0</v>
      </c>
      <c r="P85" s="2198">
        <v>0</v>
      </c>
      <c r="Q85" s="2186">
        <v>0</v>
      </c>
      <c r="R85" s="2198">
        <v>0</v>
      </c>
      <c r="S85" s="2186">
        <v>0</v>
      </c>
      <c r="T85" s="2198">
        <v>0</v>
      </c>
      <c r="U85" s="2186">
        <v>0</v>
      </c>
      <c r="V85" s="2198">
        <v>0</v>
      </c>
      <c r="W85" s="2186">
        <v>0</v>
      </c>
      <c r="X85" s="2198">
        <v>0</v>
      </c>
      <c r="Y85" s="2186">
        <v>0</v>
      </c>
      <c r="Z85" s="2198">
        <v>0</v>
      </c>
      <c r="AA85" s="2186">
        <v>0</v>
      </c>
      <c r="AB85" s="2198">
        <v>0</v>
      </c>
      <c r="AC85" s="2186">
        <v>0</v>
      </c>
      <c r="AD85" s="2198">
        <v>0</v>
      </c>
      <c r="AE85" s="2186">
        <v>0</v>
      </c>
      <c r="AF85" s="2198">
        <v>0</v>
      </c>
      <c r="AG85" s="2186">
        <v>0</v>
      </c>
      <c r="AH85" s="2198">
        <v>0</v>
      </c>
      <c r="AI85" s="2186">
        <v>0</v>
      </c>
      <c r="AJ85" s="2198">
        <v>0</v>
      </c>
      <c r="AK85" s="2186">
        <v>0</v>
      </c>
      <c r="AL85" s="2198">
        <v>0</v>
      </c>
      <c r="AM85" s="2186">
        <v>0</v>
      </c>
      <c r="AN85" s="2198">
        <v>0</v>
      </c>
      <c r="AO85" s="2186">
        <v>0</v>
      </c>
      <c r="AP85" s="2198">
        <v>0</v>
      </c>
      <c r="AQ85" s="2186">
        <v>0</v>
      </c>
      <c r="AR85" s="2198">
        <v>0</v>
      </c>
      <c r="AS85" s="2186">
        <v>0</v>
      </c>
      <c r="AT85" s="2198">
        <v>0</v>
      </c>
      <c r="AU85" s="2186">
        <v>0</v>
      </c>
      <c r="AV85" s="2198">
        <v>0</v>
      </c>
      <c r="AW85" s="2186">
        <v>0</v>
      </c>
      <c r="AX85" s="2198">
        <v>0</v>
      </c>
      <c r="AY85" s="2186">
        <v>0</v>
      </c>
      <c r="AZ85" s="2198">
        <v>0</v>
      </c>
      <c r="BA85" s="2186">
        <v>0</v>
      </c>
      <c r="BB85" s="2198">
        <v>0</v>
      </c>
      <c r="BC85" s="2186">
        <v>0</v>
      </c>
      <c r="BD85" s="2198">
        <v>0</v>
      </c>
      <c r="BE85" s="2186">
        <v>0</v>
      </c>
      <c r="BF85" s="2198">
        <v>0</v>
      </c>
      <c r="BG85" s="2186">
        <v>0</v>
      </c>
      <c r="BH85" s="2198">
        <v>0</v>
      </c>
      <c r="BI85" s="2186">
        <v>0</v>
      </c>
      <c r="BJ85" s="2198">
        <v>0</v>
      </c>
      <c r="BK85" s="2186">
        <v>0</v>
      </c>
      <c r="BL85" s="2198">
        <v>0</v>
      </c>
      <c r="BM85" s="2186">
        <v>0</v>
      </c>
      <c r="BN85" s="2198">
        <v>0</v>
      </c>
      <c r="BO85" s="2186">
        <v>0</v>
      </c>
      <c r="BP85" s="2198">
        <v>0</v>
      </c>
      <c r="BQ85" s="2186">
        <v>0</v>
      </c>
      <c r="BR85" s="2198">
        <v>0</v>
      </c>
      <c r="BS85" s="2186">
        <v>0</v>
      </c>
      <c r="BT85" s="2198">
        <v>0</v>
      </c>
      <c r="BU85" s="2186">
        <v>0</v>
      </c>
      <c r="BV85" s="2198">
        <v>0</v>
      </c>
      <c r="BW85" s="2186">
        <v>0</v>
      </c>
      <c r="BX85" s="2198">
        <v>0</v>
      </c>
      <c r="BY85" s="2186">
        <v>0</v>
      </c>
      <c r="BZ85" s="2198">
        <v>0</v>
      </c>
      <c r="CA85" s="2186">
        <v>0</v>
      </c>
      <c r="CB85" s="2198">
        <v>0</v>
      </c>
      <c r="CC85" s="2186">
        <v>0</v>
      </c>
      <c r="CD85" s="2198">
        <v>0</v>
      </c>
      <c r="CE85" s="2186">
        <v>0</v>
      </c>
      <c r="CF85" s="2198">
        <v>0</v>
      </c>
      <c r="CG85" s="2186">
        <v>0</v>
      </c>
      <c r="CH85" s="2198">
        <v>0</v>
      </c>
      <c r="CI85" s="2186">
        <v>0</v>
      </c>
      <c r="CJ85" s="2198">
        <v>0</v>
      </c>
      <c r="CK85" s="2186">
        <v>0</v>
      </c>
      <c r="CL85" s="2198">
        <v>0</v>
      </c>
      <c r="CM85" s="2186">
        <v>0</v>
      </c>
      <c r="CN85" s="2198">
        <v>0</v>
      </c>
      <c r="CO85" s="2186">
        <v>0</v>
      </c>
      <c r="CP85" s="2198">
        <v>0</v>
      </c>
      <c r="CQ85" s="2186">
        <v>3</v>
      </c>
      <c r="CR85" s="2198">
        <v>5514734.8890592996</v>
      </c>
      <c r="CS85" s="2186">
        <v>0</v>
      </c>
      <c r="CT85" s="2198">
        <v>0</v>
      </c>
      <c r="CU85" s="2186">
        <v>0</v>
      </c>
      <c r="CV85" s="2198">
        <v>0</v>
      </c>
      <c r="CW85" s="2186">
        <v>0</v>
      </c>
      <c r="CX85" s="2198">
        <v>0</v>
      </c>
      <c r="CY85" s="2198">
        <v>0</v>
      </c>
      <c r="CZ85" s="2198">
        <v>0</v>
      </c>
      <c r="DA85" s="2198">
        <v>0</v>
      </c>
      <c r="DB85" s="2198">
        <v>0</v>
      </c>
      <c r="DC85" s="2198">
        <v>0</v>
      </c>
      <c r="DD85" s="2198">
        <v>0</v>
      </c>
      <c r="DE85" s="2198">
        <v>0</v>
      </c>
      <c r="DF85" s="2198">
        <v>0</v>
      </c>
      <c r="DG85" s="2186">
        <v>0</v>
      </c>
      <c r="DH85" s="2198">
        <v>0</v>
      </c>
      <c r="DI85" s="2186">
        <v>0</v>
      </c>
      <c r="DJ85" s="2198">
        <v>0</v>
      </c>
      <c r="DK85" s="2186">
        <v>0</v>
      </c>
      <c r="DL85" s="2198">
        <v>0</v>
      </c>
      <c r="DM85" s="2186">
        <v>0</v>
      </c>
      <c r="DN85" s="2198">
        <v>0</v>
      </c>
      <c r="DO85" s="2186">
        <v>0</v>
      </c>
      <c r="DP85" s="2198">
        <v>0</v>
      </c>
      <c r="DQ85" s="2186">
        <v>0</v>
      </c>
      <c r="DR85" s="2198">
        <v>0</v>
      </c>
    </row>
    <row r="86" spans="3:138" s="2067" customFormat="1" x14ac:dyDescent="0.3">
      <c r="C86" s="2763" t="s">
        <v>2078</v>
      </c>
      <c r="D86" s="540">
        <v>1838244.9630197664</v>
      </c>
      <c r="E86" s="2186">
        <v>0</v>
      </c>
      <c r="F86" s="2198">
        <v>0</v>
      </c>
      <c r="G86" s="2186">
        <v>0</v>
      </c>
      <c r="H86" s="2198">
        <v>0</v>
      </c>
      <c r="I86" s="2186">
        <v>0</v>
      </c>
      <c r="J86" s="2198">
        <v>0</v>
      </c>
      <c r="K86" s="2186">
        <v>0</v>
      </c>
      <c r="L86" s="2198">
        <v>0</v>
      </c>
      <c r="M86" s="2186">
        <v>0</v>
      </c>
      <c r="N86" s="2198">
        <v>0</v>
      </c>
      <c r="O86" s="2186">
        <v>0</v>
      </c>
      <c r="P86" s="2198">
        <v>0</v>
      </c>
      <c r="Q86" s="2186">
        <v>0</v>
      </c>
      <c r="R86" s="2198">
        <v>0</v>
      </c>
      <c r="S86" s="2186">
        <v>0</v>
      </c>
      <c r="T86" s="2198">
        <v>0</v>
      </c>
      <c r="U86" s="2186">
        <v>0</v>
      </c>
      <c r="V86" s="2198">
        <v>0</v>
      </c>
      <c r="W86" s="2186">
        <v>0</v>
      </c>
      <c r="X86" s="2198">
        <v>0</v>
      </c>
      <c r="Y86" s="2186">
        <v>0</v>
      </c>
      <c r="Z86" s="2198">
        <v>0</v>
      </c>
      <c r="AA86" s="2186">
        <v>0</v>
      </c>
      <c r="AB86" s="2198">
        <v>0</v>
      </c>
      <c r="AC86" s="2186">
        <v>0</v>
      </c>
      <c r="AD86" s="2198">
        <v>0</v>
      </c>
      <c r="AE86" s="2186">
        <v>0</v>
      </c>
      <c r="AF86" s="2198">
        <v>0</v>
      </c>
      <c r="AG86" s="2186">
        <v>0</v>
      </c>
      <c r="AH86" s="2198">
        <v>0</v>
      </c>
      <c r="AI86" s="2186">
        <v>0</v>
      </c>
      <c r="AJ86" s="2198">
        <v>0</v>
      </c>
      <c r="AK86" s="2186">
        <v>0</v>
      </c>
      <c r="AL86" s="2198">
        <v>0</v>
      </c>
      <c r="AM86" s="2186">
        <v>0</v>
      </c>
      <c r="AN86" s="2198">
        <v>0</v>
      </c>
      <c r="AO86" s="2186">
        <v>0</v>
      </c>
      <c r="AP86" s="2198">
        <v>0</v>
      </c>
      <c r="AQ86" s="2186">
        <v>0</v>
      </c>
      <c r="AR86" s="2198">
        <v>0</v>
      </c>
      <c r="AS86" s="2186">
        <v>0</v>
      </c>
      <c r="AT86" s="2198">
        <v>0</v>
      </c>
      <c r="AU86" s="2186">
        <v>0</v>
      </c>
      <c r="AV86" s="2198">
        <v>0</v>
      </c>
      <c r="AW86" s="2186">
        <v>0</v>
      </c>
      <c r="AX86" s="2198">
        <v>0</v>
      </c>
      <c r="AY86" s="2186">
        <v>0</v>
      </c>
      <c r="AZ86" s="2198">
        <v>0</v>
      </c>
      <c r="BA86" s="2186">
        <v>0</v>
      </c>
      <c r="BB86" s="2198">
        <v>0</v>
      </c>
      <c r="BC86" s="2186">
        <v>0</v>
      </c>
      <c r="BD86" s="2198">
        <v>0</v>
      </c>
      <c r="BE86" s="2186">
        <v>0</v>
      </c>
      <c r="BF86" s="2198">
        <v>0</v>
      </c>
      <c r="BG86" s="2186">
        <v>0</v>
      </c>
      <c r="BH86" s="2198">
        <v>0</v>
      </c>
      <c r="BI86" s="2186">
        <v>0</v>
      </c>
      <c r="BJ86" s="2198">
        <v>0</v>
      </c>
      <c r="BK86" s="2186">
        <v>0</v>
      </c>
      <c r="BL86" s="2198">
        <v>0</v>
      </c>
      <c r="BM86" s="2186">
        <v>0</v>
      </c>
      <c r="BN86" s="2198">
        <v>0</v>
      </c>
      <c r="BO86" s="2186">
        <v>0</v>
      </c>
      <c r="BP86" s="2198">
        <v>0</v>
      </c>
      <c r="BQ86" s="2186">
        <v>0</v>
      </c>
      <c r="BR86" s="2198">
        <v>0</v>
      </c>
      <c r="BS86" s="2186">
        <v>0</v>
      </c>
      <c r="BT86" s="2198">
        <v>0</v>
      </c>
      <c r="BU86" s="2186">
        <v>0</v>
      </c>
      <c r="BV86" s="2198">
        <v>0</v>
      </c>
      <c r="BW86" s="2186">
        <v>0</v>
      </c>
      <c r="BX86" s="2198">
        <v>0</v>
      </c>
      <c r="BY86" s="2186">
        <v>0</v>
      </c>
      <c r="BZ86" s="2198">
        <v>0</v>
      </c>
      <c r="CA86" s="2186">
        <v>0</v>
      </c>
      <c r="CB86" s="2198">
        <v>0</v>
      </c>
      <c r="CC86" s="2186">
        <v>0</v>
      </c>
      <c r="CD86" s="2198">
        <v>0</v>
      </c>
      <c r="CE86" s="2186">
        <v>0</v>
      </c>
      <c r="CF86" s="2198">
        <v>0</v>
      </c>
      <c r="CG86" s="2186">
        <v>0</v>
      </c>
      <c r="CH86" s="2198">
        <v>0</v>
      </c>
      <c r="CI86" s="2186">
        <v>0</v>
      </c>
      <c r="CJ86" s="2198">
        <v>0</v>
      </c>
      <c r="CK86" s="2186">
        <v>0</v>
      </c>
      <c r="CL86" s="2198">
        <v>0</v>
      </c>
      <c r="CM86" s="2186">
        <v>0</v>
      </c>
      <c r="CN86" s="2198">
        <v>0</v>
      </c>
      <c r="CO86" s="2186">
        <v>0</v>
      </c>
      <c r="CP86" s="2198">
        <v>0</v>
      </c>
      <c r="CQ86" s="2186">
        <v>0</v>
      </c>
      <c r="CR86" s="2198">
        <v>0</v>
      </c>
      <c r="CS86" s="2186">
        <v>0</v>
      </c>
      <c r="CT86" s="2198">
        <v>0</v>
      </c>
      <c r="CU86" s="2186">
        <v>0</v>
      </c>
      <c r="CV86" s="2198">
        <v>0</v>
      </c>
      <c r="CW86" s="2186">
        <v>0</v>
      </c>
      <c r="CX86" s="2198">
        <v>0</v>
      </c>
      <c r="CY86" s="2198">
        <v>0</v>
      </c>
      <c r="CZ86" s="2198">
        <v>0</v>
      </c>
      <c r="DA86" s="2198">
        <v>0</v>
      </c>
      <c r="DB86" s="2198">
        <v>0</v>
      </c>
      <c r="DC86" s="2198">
        <v>0</v>
      </c>
      <c r="DD86" s="2198">
        <v>0</v>
      </c>
      <c r="DE86" s="2198">
        <v>0</v>
      </c>
      <c r="DF86" s="2198">
        <v>0</v>
      </c>
      <c r="DG86" s="2186">
        <v>0</v>
      </c>
      <c r="DH86" s="2198">
        <v>0</v>
      </c>
      <c r="DI86" s="2186">
        <v>0</v>
      </c>
      <c r="DJ86" s="2198">
        <v>0</v>
      </c>
      <c r="DK86" s="2186">
        <v>0</v>
      </c>
      <c r="DL86" s="2198">
        <v>0</v>
      </c>
      <c r="DM86" s="2186">
        <v>0</v>
      </c>
      <c r="DN86" s="2198">
        <v>0</v>
      </c>
      <c r="DO86" s="2186">
        <v>0</v>
      </c>
      <c r="DP86" s="2198">
        <v>0</v>
      </c>
      <c r="DQ86" s="2186">
        <v>0</v>
      </c>
      <c r="DR86" s="2198">
        <v>0</v>
      </c>
    </row>
    <row r="87" spans="3:138" s="2067" customFormat="1" x14ac:dyDescent="0.3">
      <c r="C87" s="2763" t="s">
        <v>1743</v>
      </c>
      <c r="D87" s="540">
        <v>48751410.755281255</v>
      </c>
      <c r="E87" s="2186">
        <v>0</v>
      </c>
      <c r="F87" s="2198">
        <v>0</v>
      </c>
      <c r="G87" s="2186">
        <v>0</v>
      </c>
      <c r="H87" s="2198">
        <v>0</v>
      </c>
      <c r="I87" s="2186">
        <v>0</v>
      </c>
      <c r="J87" s="2198">
        <v>0</v>
      </c>
      <c r="K87" s="2186">
        <v>0</v>
      </c>
      <c r="L87" s="2198">
        <v>0</v>
      </c>
      <c r="M87" s="2186">
        <v>0</v>
      </c>
      <c r="N87" s="2198">
        <v>0</v>
      </c>
      <c r="O87" s="2186">
        <v>0</v>
      </c>
      <c r="P87" s="2198">
        <v>0</v>
      </c>
      <c r="Q87" s="2186">
        <v>0</v>
      </c>
      <c r="R87" s="2198">
        <v>0</v>
      </c>
      <c r="S87" s="2186">
        <v>0</v>
      </c>
      <c r="T87" s="2198">
        <v>0</v>
      </c>
      <c r="U87" s="2186">
        <v>0</v>
      </c>
      <c r="V87" s="2198">
        <v>0</v>
      </c>
      <c r="W87" s="2186">
        <v>0</v>
      </c>
      <c r="X87" s="2198">
        <v>0</v>
      </c>
      <c r="Y87" s="2186">
        <v>0</v>
      </c>
      <c r="Z87" s="2198">
        <v>0</v>
      </c>
      <c r="AA87" s="2186">
        <v>0</v>
      </c>
      <c r="AB87" s="2198">
        <v>0</v>
      </c>
      <c r="AC87" s="2186">
        <v>1</v>
      </c>
      <c r="AD87" s="2198">
        <v>48751410.755281255</v>
      </c>
      <c r="AE87" s="2186">
        <v>1</v>
      </c>
      <c r="AF87" s="2198">
        <v>48751410.755281255</v>
      </c>
      <c r="AG87" s="2186">
        <v>1</v>
      </c>
      <c r="AH87" s="2198">
        <v>48751410.755281255</v>
      </c>
      <c r="AI87" s="2186">
        <v>1</v>
      </c>
      <c r="AJ87" s="2198">
        <v>48751410.755281255</v>
      </c>
      <c r="AK87" s="2186">
        <v>0</v>
      </c>
      <c r="AL87" s="2198">
        <v>0</v>
      </c>
      <c r="AM87" s="2186">
        <v>0</v>
      </c>
      <c r="AN87" s="2198">
        <v>0</v>
      </c>
      <c r="AO87" s="2186">
        <v>0</v>
      </c>
      <c r="AP87" s="2198">
        <v>0</v>
      </c>
      <c r="AQ87" s="2186">
        <v>0</v>
      </c>
      <c r="AR87" s="2198">
        <v>0</v>
      </c>
      <c r="AS87" s="2186">
        <v>0</v>
      </c>
      <c r="AT87" s="2198">
        <v>0</v>
      </c>
      <c r="AU87" s="2186">
        <v>0</v>
      </c>
      <c r="AV87" s="2198">
        <v>0</v>
      </c>
      <c r="AW87" s="2186">
        <v>0</v>
      </c>
      <c r="AX87" s="2198">
        <v>0</v>
      </c>
      <c r="AY87" s="2186">
        <v>0</v>
      </c>
      <c r="AZ87" s="2198">
        <v>0</v>
      </c>
      <c r="BA87" s="2186">
        <v>0</v>
      </c>
      <c r="BB87" s="2198">
        <v>0</v>
      </c>
      <c r="BC87" s="2186">
        <v>0</v>
      </c>
      <c r="BD87" s="2198">
        <v>0</v>
      </c>
      <c r="BE87" s="2186">
        <v>0</v>
      </c>
      <c r="BF87" s="2198">
        <v>0</v>
      </c>
      <c r="BG87" s="2186">
        <v>0</v>
      </c>
      <c r="BH87" s="2198">
        <v>0</v>
      </c>
      <c r="BI87" s="2186">
        <v>0</v>
      </c>
      <c r="BJ87" s="2198">
        <v>0</v>
      </c>
      <c r="BK87" s="2186">
        <v>0</v>
      </c>
      <c r="BL87" s="2198">
        <v>0</v>
      </c>
      <c r="BM87" s="2186">
        <v>0</v>
      </c>
      <c r="BN87" s="2198">
        <v>0</v>
      </c>
      <c r="BO87" s="2186">
        <v>0</v>
      </c>
      <c r="BP87" s="2198">
        <v>0</v>
      </c>
      <c r="BQ87" s="2186">
        <v>0</v>
      </c>
      <c r="BR87" s="2198">
        <v>0</v>
      </c>
      <c r="BS87" s="2186">
        <v>0</v>
      </c>
      <c r="BT87" s="2198">
        <v>0</v>
      </c>
      <c r="BU87" s="2186">
        <v>0</v>
      </c>
      <c r="BV87" s="2198">
        <v>0</v>
      </c>
      <c r="BW87" s="2186">
        <v>0</v>
      </c>
      <c r="BX87" s="2198">
        <v>0</v>
      </c>
      <c r="BY87" s="2186">
        <v>0</v>
      </c>
      <c r="BZ87" s="2198">
        <v>0</v>
      </c>
      <c r="CA87" s="2186">
        <v>0</v>
      </c>
      <c r="CB87" s="2198">
        <v>0</v>
      </c>
      <c r="CC87" s="2186">
        <v>0</v>
      </c>
      <c r="CD87" s="2198">
        <v>0</v>
      </c>
      <c r="CE87" s="2186">
        <v>0</v>
      </c>
      <c r="CF87" s="2198">
        <v>0</v>
      </c>
      <c r="CG87" s="2186">
        <v>0</v>
      </c>
      <c r="CH87" s="2198">
        <v>0</v>
      </c>
      <c r="CI87" s="2186">
        <v>0</v>
      </c>
      <c r="CJ87" s="2198">
        <v>0</v>
      </c>
      <c r="CK87" s="2186">
        <v>0</v>
      </c>
      <c r="CL87" s="2198">
        <v>0</v>
      </c>
      <c r="CM87" s="2186">
        <v>0</v>
      </c>
      <c r="CN87" s="2198">
        <v>0</v>
      </c>
      <c r="CO87" s="2186">
        <v>0</v>
      </c>
      <c r="CP87" s="2198">
        <v>0</v>
      </c>
      <c r="CQ87" s="2186">
        <v>0</v>
      </c>
      <c r="CR87" s="2198">
        <v>0</v>
      </c>
      <c r="CS87" s="2186">
        <v>0</v>
      </c>
      <c r="CT87" s="2198">
        <v>0</v>
      </c>
      <c r="CU87" s="2186">
        <v>0</v>
      </c>
      <c r="CV87" s="2198">
        <v>0</v>
      </c>
      <c r="CW87" s="2186">
        <v>1</v>
      </c>
      <c r="CX87" s="2198">
        <v>48751410.755281255</v>
      </c>
      <c r="CY87" s="2198">
        <v>0</v>
      </c>
      <c r="CZ87" s="2198">
        <v>0</v>
      </c>
      <c r="DA87" s="2198">
        <v>0</v>
      </c>
      <c r="DB87" s="2198">
        <v>0</v>
      </c>
      <c r="DC87" s="2198">
        <v>0</v>
      </c>
      <c r="DD87" s="2198">
        <v>0</v>
      </c>
      <c r="DE87" s="2198">
        <v>0</v>
      </c>
      <c r="DF87" s="2198">
        <v>0</v>
      </c>
      <c r="DG87" s="2186">
        <v>0</v>
      </c>
      <c r="DH87" s="2198">
        <v>0</v>
      </c>
      <c r="DI87" s="2186">
        <v>0</v>
      </c>
      <c r="DJ87" s="2198">
        <v>0</v>
      </c>
      <c r="DK87" s="2186">
        <v>0</v>
      </c>
      <c r="DL87" s="2198">
        <v>0</v>
      </c>
      <c r="DM87" s="2186">
        <v>0</v>
      </c>
      <c r="DN87" s="2198">
        <v>0</v>
      </c>
      <c r="DO87" s="2186">
        <v>0</v>
      </c>
      <c r="DP87" s="2198">
        <v>0</v>
      </c>
      <c r="DQ87" s="2186">
        <v>0</v>
      </c>
      <c r="DR87" s="2198">
        <v>0</v>
      </c>
    </row>
    <row r="88" spans="3:138" s="2067" customFormat="1" x14ac:dyDescent="0.3">
      <c r="H88" s="2182"/>
      <c r="J88" s="2182"/>
      <c r="L88" s="2182"/>
      <c r="M88" s="2732"/>
      <c r="N88" s="2732"/>
      <c r="O88" s="2732"/>
      <c r="P88" s="2732"/>
      <c r="R88" s="2182"/>
      <c r="T88" s="2182"/>
      <c r="V88" s="2182"/>
      <c r="X88" s="2182"/>
      <c r="Z88" s="2182"/>
      <c r="AB88" s="2182"/>
      <c r="AD88" s="2182"/>
      <c r="AF88" s="2182"/>
      <c r="AH88" s="2182"/>
      <c r="AJ88" s="2182"/>
      <c r="AL88" s="2182"/>
      <c r="AN88" s="2182"/>
      <c r="AP88" s="2182"/>
      <c r="AR88" s="2182"/>
      <c r="AT88" s="2182"/>
      <c r="AV88" s="2182"/>
      <c r="AX88" s="2182"/>
      <c r="AZ88" s="2182"/>
      <c r="BB88" s="2182"/>
      <c r="BD88" s="2182"/>
      <c r="BF88" s="2182"/>
      <c r="BH88" s="2182"/>
      <c r="BJ88" s="2182"/>
      <c r="BL88" s="2182"/>
      <c r="BN88" s="2182"/>
      <c r="BP88" s="2182"/>
      <c r="BR88" s="2182"/>
      <c r="BT88" s="2182"/>
      <c r="BV88" s="2182"/>
      <c r="BX88" s="2182"/>
      <c r="BZ88" s="2182"/>
      <c r="CB88" s="2182"/>
      <c r="CD88" s="2182"/>
      <c r="CF88" s="2182"/>
      <c r="CH88" s="2182"/>
      <c r="CJ88" s="2182"/>
      <c r="CL88" s="2182"/>
      <c r="CN88" s="2182"/>
      <c r="CP88" s="2182"/>
      <c r="CR88" s="2182"/>
      <c r="CT88" s="2182"/>
      <c r="CV88" s="2182"/>
    </row>
    <row r="89" spans="3:138" s="2067" customFormat="1" x14ac:dyDescent="0.3">
      <c r="H89" s="2182"/>
      <c r="J89" s="2182"/>
      <c r="L89" s="2182"/>
      <c r="M89" s="2732"/>
      <c r="N89" s="2732"/>
      <c r="O89" s="2732"/>
      <c r="P89" s="2732"/>
      <c r="R89" s="2182"/>
      <c r="T89" s="2182"/>
      <c r="V89" s="2182"/>
      <c r="X89" s="2182"/>
      <c r="Z89" s="2182"/>
      <c r="AB89" s="2182"/>
      <c r="AD89" s="2182"/>
      <c r="AF89" s="2182"/>
      <c r="AH89" s="2182"/>
      <c r="AJ89" s="2182"/>
      <c r="AL89" s="2182"/>
      <c r="AN89" s="2182"/>
      <c r="AP89" s="2182"/>
      <c r="AR89" s="2182"/>
      <c r="AT89" s="2182"/>
      <c r="AV89" s="2182"/>
      <c r="AX89" s="2182"/>
      <c r="AZ89" s="2182"/>
      <c r="BB89" s="2182"/>
      <c r="BD89" s="2182"/>
      <c r="BF89" s="2182"/>
      <c r="BH89" s="2182"/>
      <c r="BJ89" s="2182"/>
      <c r="BL89" s="2182"/>
      <c r="BN89" s="2182"/>
      <c r="BP89" s="2182"/>
      <c r="BR89" s="2182"/>
      <c r="BT89" s="2182"/>
      <c r="BV89" s="2182"/>
      <c r="BX89" s="2182"/>
      <c r="BZ89" s="2182"/>
      <c r="CB89" s="2182"/>
      <c r="CD89" s="2182"/>
      <c r="CF89" s="2182"/>
      <c r="CH89" s="2182"/>
      <c r="CJ89" s="2182"/>
      <c r="CL89" s="2182"/>
      <c r="CN89" s="2182"/>
      <c r="CP89" s="2182"/>
      <c r="CR89" s="2182"/>
      <c r="CT89" s="2182"/>
      <c r="CV89" s="2182"/>
    </row>
    <row r="90" spans="3:138" s="2067" customFormat="1" x14ac:dyDescent="0.3">
      <c r="H90" s="2182"/>
      <c r="J90" s="2182"/>
      <c r="L90" s="2182"/>
      <c r="M90" s="2732"/>
      <c r="N90" s="2732"/>
      <c r="O90" s="2732"/>
      <c r="P90" s="2732"/>
      <c r="R90" s="2182"/>
      <c r="T90" s="2182"/>
      <c r="V90" s="2182"/>
      <c r="X90" s="2182"/>
      <c r="Z90" s="2182"/>
      <c r="AB90" s="2182"/>
      <c r="AD90" s="2182"/>
      <c r="AF90" s="2182"/>
      <c r="AH90" s="2182"/>
      <c r="AJ90" s="2182"/>
      <c r="AL90" s="2182"/>
      <c r="AN90" s="2182"/>
      <c r="AP90" s="2182"/>
      <c r="AR90" s="2182"/>
      <c r="AT90" s="2182"/>
      <c r="AV90" s="2182"/>
      <c r="AX90" s="2182"/>
      <c r="AZ90" s="2182"/>
      <c r="BB90" s="2182"/>
      <c r="BD90" s="2182"/>
      <c r="BF90" s="2182"/>
      <c r="BH90" s="2182"/>
      <c r="BJ90" s="2182"/>
      <c r="BL90" s="2182"/>
      <c r="BN90" s="2182"/>
      <c r="BP90" s="2182"/>
      <c r="BR90" s="2182"/>
      <c r="BT90" s="2182"/>
      <c r="BV90" s="2182"/>
      <c r="BX90" s="2182"/>
      <c r="BZ90" s="2182"/>
      <c r="CB90" s="2182"/>
      <c r="CD90" s="2182"/>
      <c r="CF90" s="2182"/>
      <c r="CH90" s="2182"/>
      <c r="CJ90" s="2182"/>
      <c r="CL90" s="2182"/>
      <c r="CN90" s="2182"/>
      <c r="CP90" s="2182"/>
      <c r="CR90" s="2182"/>
      <c r="CT90" s="2182"/>
      <c r="CV90" s="2182"/>
      <c r="DV90" s="3302"/>
      <c r="DW90" s="3302"/>
      <c r="DX90" s="3302"/>
      <c r="DY90" s="3302"/>
      <c r="DZ90" s="3302"/>
      <c r="EA90" s="3302"/>
      <c r="EB90" s="3302"/>
      <c r="EC90" s="3302"/>
      <c r="ED90" s="3302"/>
      <c r="EE90" s="3302"/>
      <c r="EF90" s="3302"/>
      <c r="EG90" s="3302"/>
      <c r="EH90" s="3302"/>
    </row>
    <row r="91" spans="3:138" s="2067" customFormat="1" ht="27" x14ac:dyDescent="0.3">
      <c r="C91" s="2599" t="s">
        <v>1654</v>
      </c>
      <c r="D91" s="2765" t="s">
        <v>3370</v>
      </c>
      <c r="E91" s="3742" t="s">
        <v>778</v>
      </c>
      <c r="F91" s="3743"/>
      <c r="G91" s="3742" t="s">
        <v>781</v>
      </c>
      <c r="H91" s="3743"/>
      <c r="I91" s="3742" t="s">
        <v>784</v>
      </c>
      <c r="J91" s="3743"/>
      <c r="K91" s="3742" t="s">
        <v>786</v>
      </c>
      <c r="L91" s="3743"/>
      <c r="M91" s="3742" t="s">
        <v>787</v>
      </c>
      <c r="N91" s="3743"/>
      <c r="O91" s="3742" t="s">
        <v>788</v>
      </c>
      <c r="P91" s="3743"/>
      <c r="Q91" s="3742" t="s">
        <v>790</v>
      </c>
      <c r="R91" s="3743"/>
      <c r="S91" s="3742" t="s">
        <v>791</v>
      </c>
      <c r="T91" s="3743"/>
      <c r="U91" s="3742" t="s">
        <v>792</v>
      </c>
      <c r="V91" s="3743"/>
      <c r="W91" s="3742" t="s">
        <v>794</v>
      </c>
      <c r="X91" s="3743"/>
      <c r="Y91" s="3742" t="s">
        <v>795</v>
      </c>
      <c r="Z91" s="3743"/>
      <c r="AA91" s="3742" t="s">
        <v>796</v>
      </c>
      <c r="AB91" s="3743"/>
      <c r="AC91" s="3742" t="s">
        <v>797</v>
      </c>
      <c r="AD91" s="3743"/>
      <c r="AE91" s="3742" t="s">
        <v>799</v>
      </c>
      <c r="AF91" s="3743"/>
      <c r="AG91" s="3742" t="s">
        <v>800</v>
      </c>
      <c r="AH91" s="3743"/>
      <c r="AI91" s="3742" t="s">
        <v>801</v>
      </c>
      <c r="AJ91" s="3743"/>
      <c r="AK91" s="3742" t="s">
        <v>809</v>
      </c>
      <c r="AL91" s="3743"/>
      <c r="AM91" s="3742" t="s">
        <v>811</v>
      </c>
      <c r="AN91" s="3743"/>
      <c r="AO91" s="3742" t="s">
        <v>813</v>
      </c>
      <c r="AP91" s="3743"/>
      <c r="AQ91" s="3742" t="s">
        <v>815</v>
      </c>
      <c r="AR91" s="3743"/>
      <c r="AS91" s="3742" t="s">
        <v>817</v>
      </c>
      <c r="AT91" s="3743"/>
      <c r="AU91" s="3742" t="s">
        <v>819</v>
      </c>
      <c r="AV91" s="3743"/>
      <c r="AW91" s="3742" t="s">
        <v>821</v>
      </c>
      <c r="AX91" s="3743"/>
      <c r="AY91" s="3742" t="s">
        <v>823</v>
      </c>
      <c r="AZ91" s="3743"/>
      <c r="BA91" s="3742" t="s">
        <v>825</v>
      </c>
      <c r="BB91" s="3743"/>
      <c r="BC91" s="3742" t="s">
        <v>827</v>
      </c>
      <c r="BD91" s="3743"/>
      <c r="BE91" s="3742" t="s">
        <v>829</v>
      </c>
      <c r="BF91" s="3743"/>
      <c r="BG91" s="3742" t="s">
        <v>831</v>
      </c>
      <c r="BH91" s="3743"/>
      <c r="BI91" s="3742" t="s">
        <v>833</v>
      </c>
      <c r="BJ91" s="3743"/>
      <c r="BK91" s="3742" t="s">
        <v>835</v>
      </c>
      <c r="BL91" s="3743"/>
      <c r="BM91" s="3742" t="s">
        <v>837</v>
      </c>
      <c r="BN91" s="3743"/>
      <c r="BO91" s="3742" t="s">
        <v>839</v>
      </c>
      <c r="BP91" s="3743"/>
      <c r="BQ91" s="3742" t="s">
        <v>841</v>
      </c>
      <c r="BR91" s="3743"/>
      <c r="BS91" s="3742" t="s">
        <v>843</v>
      </c>
      <c r="BT91" s="3743"/>
      <c r="BU91" s="3742" t="s">
        <v>845</v>
      </c>
      <c r="BV91" s="3743"/>
      <c r="BW91" s="3742" t="s">
        <v>851</v>
      </c>
      <c r="BX91" s="3743"/>
      <c r="BY91" s="3742" t="s">
        <v>854</v>
      </c>
      <c r="BZ91" s="3743"/>
      <c r="CA91" s="3742" t="s">
        <v>855</v>
      </c>
      <c r="CB91" s="3743"/>
      <c r="CC91" s="3742" t="s">
        <v>856</v>
      </c>
      <c r="CD91" s="3743"/>
      <c r="CE91" s="3786" t="s">
        <v>860</v>
      </c>
      <c r="CF91" s="3787"/>
      <c r="CG91" s="3786" t="s">
        <v>861</v>
      </c>
      <c r="CH91" s="3787"/>
      <c r="CI91" s="3742" t="s">
        <v>1703</v>
      </c>
      <c r="CJ91" s="3743"/>
      <c r="CK91" s="3742" t="s">
        <v>1704</v>
      </c>
      <c r="CL91" s="3743"/>
      <c r="CM91" s="3786" t="s">
        <v>1705</v>
      </c>
      <c r="CN91" s="3787"/>
      <c r="CO91" s="3786" t="s">
        <v>1719</v>
      </c>
      <c r="CP91" s="3787"/>
      <c r="CQ91" s="3742" t="s">
        <v>1720</v>
      </c>
      <c r="CR91" s="3743"/>
      <c r="CS91" s="3786" t="s">
        <v>1721</v>
      </c>
      <c r="CT91" s="3787"/>
      <c r="CU91" s="3786" t="s">
        <v>1722</v>
      </c>
      <c r="CV91" s="3787"/>
      <c r="CW91" s="3786" t="s">
        <v>2079</v>
      </c>
      <c r="CX91" s="3787"/>
      <c r="CY91" s="3786" t="s">
        <v>2080</v>
      </c>
      <c r="CZ91" s="3787"/>
      <c r="DA91" s="3786" t="s">
        <v>2178</v>
      </c>
      <c r="DB91" s="3787"/>
      <c r="DC91" s="3786" t="s">
        <v>2179</v>
      </c>
      <c r="DD91" s="3787"/>
      <c r="DE91" s="3786" t="s">
        <v>2180</v>
      </c>
      <c r="DF91" s="3787"/>
      <c r="DG91" s="3742" t="s">
        <v>2181</v>
      </c>
      <c r="DH91" s="3743"/>
      <c r="DI91" s="3742" t="s">
        <v>2182</v>
      </c>
      <c r="DJ91" s="3743"/>
      <c r="DK91" s="3742" t="s">
        <v>2183</v>
      </c>
      <c r="DL91" s="3743"/>
      <c r="DM91" s="3742" t="s">
        <v>2184</v>
      </c>
      <c r="DN91" s="3743"/>
      <c r="DO91" s="3742" t="s">
        <v>2203</v>
      </c>
      <c r="DP91" s="3743"/>
      <c r="DQ91" s="3742" t="s">
        <v>2204</v>
      </c>
      <c r="DR91" s="3743"/>
      <c r="DV91" s="2188"/>
    </row>
    <row r="92" spans="3:138" s="2067" customFormat="1" x14ac:dyDescent="0.3">
      <c r="C92" s="2763" t="s">
        <v>136</v>
      </c>
      <c r="D92" s="540">
        <v>4120955.9828225356</v>
      </c>
      <c r="E92" s="2139">
        <v>1.5</v>
      </c>
      <c r="F92" s="2198">
        <v>6181433.9742338033</v>
      </c>
      <c r="G92" s="2139">
        <v>0</v>
      </c>
      <c r="H92" s="2198">
        <v>0</v>
      </c>
      <c r="I92" s="2139">
        <v>2.4</v>
      </c>
      <c r="J92" s="2198">
        <v>9890294.3587740846</v>
      </c>
      <c r="K92" s="2139">
        <v>2.4</v>
      </c>
      <c r="L92" s="2198">
        <v>9890294.3587740846</v>
      </c>
      <c r="M92" s="2139">
        <v>2.4</v>
      </c>
      <c r="N92" s="2198">
        <v>9890294.3587740846</v>
      </c>
      <c r="O92" s="2139">
        <v>2.4</v>
      </c>
      <c r="P92" s="2198">
        <v>9890294.3587740846</v>
      </c>
      <c r="Q92" s="2139">
        <v>2.4</v>
      </c>
      <c r="R92" s="2198">
        <v>9890294.3587740846</v>
      </c>
      <c r="S92" s="2139">
        <v>2.4</v>
      </c>
      <c r="T92" s="2198">
        <v>9890294.3587740846</v>
      </c>
      <c r="U92" s="2139">
        <v>2.4</v>
      </c>
      <c r="V92" s="2198">
        <v>9890294.3587740846</v>
      </c>
      <c r="W92" s="2139">
        <v>2.4</v>
      </c>
      <c r="X92" s="2198">
        <v>9890294.3587740846</v>
      </c>
      <c r="Y92" s="2139">
        <v>2.4</v>
      </c>
      <c r="Z92" s="2198">
        <v>9890294.3587740846</v>
      </c>
      <c r="AA92" s="2139">
        <v>2.4</v>
      </c>
      <c r="AB92" s="2198">
        <v>9890294.3587740846</v>
      </c>
      <c r="AC92" s="2139">
        <v>1.5</v>
      </c>
      <c r="AD92" s="2198">
        <v>6181433.9742338033</v>
      </c>
      <c r="AE92" s="2139">
        <v>0</v>
      </c>
      <c r="AF92" s="2198">
        <v>0</v>
      </c>
      <c r="AG92" s="2139">
        <v>1.5</v>
      </c>
      <c r="AH92" s="2198">
        <v>6181433.9742338033</v>
      </c>
      <c r="AI92" s="2139">
        <v>0</v>
      </c>
      <c r="AJ92" s="2198">
        <v>0</v>
      </c>
      <c r="AK92" s="2139">
        <v>4</v>
      </c>
      <c r="AL92" s="2198">
        <v>16483823.931290142</v>
      </c>
      <c r="AM92" s="2139">
        <v>6</v>
      </c>
      <c r="AN92" s="2198">
        <v>24725735.896935213</v>
      </c>
      <c r="AO92" s="2139">
        <v>8</v>
      </c>
      <c r="AP92" s="2198">
        <v>32967647.862580284</v>
      </c>
      <c r="AQ92" s="2139">
        <v>10</v>
      </c>
      <c r="AR92" s="2198">
        <v>41209559.828225359</v>
      </c>
      <c r="AS92" s="2139">
        <v>4</v>
      </c>
      <c r="AT92" s="2198">
        <v>16483823.931290142</v>
      </c>
      <c r="AU92" s="2139">
        <v>6</v>
      </c>
      <c r="AV92" s="2198">
        <v>24725735.896935213</v>
      </c>
      <c r="AW92" s="2139">
        <v>10</v>
      </c>
      <c r="AX92" s="2198">
        <v>41209559.828225359</v>
      </c>
      <c r="AY92" s="2139">
        <v>12</v>
      </c>
      <c r="AZ92" s="2198">
        <v>49451471.793870427</v>
      </c>
      <c r="BA92" s="2139">
        <v>4</v>
      </c>
      <c r="BB92" s="2198">
        <v>16483823.931290142</v>
      </c>
      <c r="BC92" s="2139">
        <v>6</v>
      </c>
      <c r="BD92" s="2198">
        <v>24725735.896935213</v>
      </c>
      <c r="BE92" s="2139">
        <v>10</v>
      </c>
      <c r="BF92" s="2198">
        <v>41209559.828225359</v>
      </c>
      <c r="BG92" s="2139">
        <v>12</v>
      </c>
      <c r="BH92" s="2198">
        <v>49451471.793870427</v>
      </c>
      <c r="BI92" s="2139">
        <v>4</v>
      </c>
      <c r="BJ92" s="2198">
        <v>16483823.931290142</v>
      </c>
      <c r="BK92" s="2139">
        <v>6</v>
      </c>
      <c r="BL92" s="2198">
        <v>24725735.896935213</v>
      </c>
      <c r="BM92" s="2139">
        <v>10</v>
      </c>
      <c r="BN92" s="2198">
        <v>41209559.828225359</v>
      </c>
      <c r="BO92" s="2139">
        <v>12</v>
      </c>
      <c r="BP92" s="2198">
        <v>49451471.793870427</v>
      </c>
      <c r="BQ92" s="2139">
        <v>12</v>
      </c>
      <c r="BR92" s="2198">
        <v>49451471.793870427</v>
      </c>
      <c r="BS92" s="2139">
        <v>20</v>
      </c>
      <c r="BT92" s="2198">
        <v>82419119.656450719</v>
      </c>
      <c r="BU92" s="2139">
        <v>24</v>
      </c>
      <c r="BV92" s="2198">
        <v>98902943.587740853</v>
      </c>
      <c r="BW92" s="2139">
        <v>0</v>
      </c>
      <c r="BX92" s="2198">
        <v>0</v>
      </c>
      <c r="BY92" s="2139">
        <v>0</v>
      </c>
      <c r="BZ92" s="2198">
        <v>0</v>
      </c>
      <c r="CA92" s="2139">
        <v>0</v>
      </c>
      <c r="CB92" s="2198">
        <v>0</v>
      </c>
      <c r="CC92" s="2139">
        <v>0</v>
      </c>
      <c r="CD92" s="2198">
        <v>0</v>
      </c>
      <c r="CE92" s="2139">
        <v>0</v>
      </c>
      <c r="CF92" s="2198">
        <v>0</v>
      </c>
      <c r="CG92" s="2139">
        <v>0</v>
      </c>
      <c r="CH92" s="2198">
        <v>0</v>
      </c>
      <c r="CI92" s="2186">
        <v>4.8</v>
      </c>
      <c r="CJ92" s="2198">
        <v>19780588.717548169</v>
      </c>
      <c r="CK92" s="2139">
        <v>4.8</v>
      </c>
      <c r="CL92" s="2198">
        <v>19780588.717548169</v>
      </c>
      <c r="CM92" s="2139">
        <v>0</v>
      </c>
      <c r="CN92" s="2198">
        <v>0</v>
      </c>
      <c r="CO92" s="3303">
        <v>0</v>
      </c>
      <c r="CP92" s="2198">
        <v>0</v>
      </c>
      <c r="CQ92" s="2139">
        <v>1</v>
      </c>
      <c r="CR92" s="2198">
        <v>4120955.9828225356</v>
      </c>
      <c r="CS92" s="2186">
        <v>0</v>
      </c>
      <c r="CT92" s="2198">
        <v>0</v>
      </c>
      <c r="CU92" s="2186">
        <v>0</v>
      </c>
      <c r="CV92" s="2198">
        <v>0</v>
      </c>
      <c r="CW92" s="2139">
        <v>0</v>
      </c>
      <c r="CX92" s="2198">
        <v>0</v>
      </c>
      <c r="CY92" s="2198">
        <v>0</v>
      </c>
      <c r="CZ92" s="2198">
        <v>0</v>
      </c>
      <c r="DA92" s="2198">
        <v>0</v>
      </c>
      <c r="DB92" s="2198">
        <v>0</v>
      </c>
      <c r="DC92" s="2198">
        <v>0</v>
      </c>
      <c r="DD92" s="2198">
        <v>0</v>
      </c>
      <c r="DE92" s="2198">
        <v>0</v>
      </c>
      <c r="DF92" s="2198">
        <v>0</v>
      </c>
      <c r="DG92" s="3304">
        <v>0</v>
      </c>
      <c r="DH92" s="2198">
        <v>0</v>
      </c>
      <c r="DI92" s="3304">
        <v>0</v>
      </c>
      <c r="DJ92" s="2198">
        <v>0</v>
      </c>
      <c r="DK92" s="3304">
        <v>0</v>
      </c>
      <c r="DL92" s="2198">
        <v>0</v>
      </c>
      <c r="DM92" s="3304">
        <v>0</v>
      </c>
      <c r="DN92" s="2198">
        <v>0</v>
      </c>
      <c r="DO92" s="2139">
        <v>2</v>
      </c>
      <c r="DP92" s="2198">
        <v>8241911.9656450711</v>
      </c>
      <c r="DQ92" s="2139">
        <v>2</v>
      </c>
      <c r="DR92" s="2198">
        <v>8241911.9656450711</v>
      </c>
    </row>
    <row r="93" spans="3:138" s="2067" customFormat="1" x14ac:dyDescent="0.3">
      <c r="C93" s="2763" t="s">
        <v>317</v>
      </c>
      <c r="D93" s="540"/>
      <c r="E93" s="2186">
        <v>0</v>
      </c>
      <c r="F93" s="2198">
        <v>0</v>
      </c>
      <c r="G93" s="2186">
        <v>0</v>
      </c>
      <c r="H93" s="2198">
        <v>0</v>
      </c>
      <c r="I93" s="2186">
        <v>0</v>
      </c>
      <c r="J93" s="2198">
        <v>0</v>
      </c>
      <c r="K93" s="2186">
        <v>0</v>
      </c>
      <c r="L93" s="2198">
        <v>0</v>
      </c>
      <c r="M93" s="2186">
        <v>0</v>
      </c>
      <c r="N93" s="2198">
        <v>0</v>
      </c>
      <c r="O93" s="2186">
        <v>0</v>
      </c>
      <c r="P93" s="2198">
        <v>0</v>
      </c>
      <c r="Q93" s="2186">
        <v>0</v>
      </c>
      <c r="R93" s="2198">
        <v>0</v>
      </c>
      <c r="S93" s="2186">
        <v>0</v>
      </c>
      <c r="T93" s="2198">
        <v>0</v>
      </c>
      <c r="U93" s="2186">
        <v>0</v>
      </c>
      <c r="V93" s="2198">
        <v>0</v>
      </c>
      <c r="W93" s="2186">
        <v>0</v>
      </c>
      <c r="X93" s="2198">
        <v>0</v>
      </c>
      <c r="Y93" s="2186">
        <v>0</v>
      </c>
      <c r="Z93" s="2198">
        <v>0</v>
      </c>
      <c r="AA93" s="2186">
        <v>0</v>
      </c>
      <c r="AB93" s="2198">
        <v>0</v>
      </c>
      <c r="AC93" s="2186">
        <v>0</v>
      </c>
      <c r="AD93" s="2198">
        <v>0</v>
      </c>
      <c r="AE93" s="2186">
        <v>0</v>
      </c>
      <c r="AF93" s="2198">
        <v>0</v>
      </c>
      <c r="AG93" s="2186">
        <v>0</v>
      </c>
      <c r="AH93" s="2198">
        <v>0</v>
      </c>
      <c r="AI93" s="2186">
        <v>0</v>
      </c>
      <c r="AJ93" s="2198">
        <v>0</v>
      </c>
      <c r="AK93" s="2186">
        <v>0</v>
      </c>
      <c r="AL93" s="2198">
        <v>0</v>
      </c>
      <c r="AM93" s="2186">
        <v>0</v>
      </c>
      <c r="AN93" s="2198">
        <v>0</v>
      </c>
      <c r="AO93" s="2186">
        <v>0</v>
      </c>
      <c r="AP93" s="2198">
        <v>0</v>
      </c>
      <c r="AQ93" s="2186">
        <v>0</v>
      </c>
      <c r="AR93" s="2198">
        <v>0</v>
      </c>
      <c r="AS93" s="2186">
        <v>0</v>
      </c>
      <c r="AT93" s="2198">
        <v>0</v>
      </c>
      <c r="AU93" s="2186">
        <v>0</v>
      </c>
      <c r="AV93" s="2198">
        <v>0</v>
      </c>
      <c r="AW93" s="2186">
        <v>0</v>
      </c>
      <c r="AX93" s="2198">
        <v>0</v>
      </c>
      <c r="AY93" s="2186">
        <v>0</v>
      </c>
      <c r="AZ93" s="2198">
        <v>0</v>
      </c>
      <c r="BA93" s="2186">
        <v>0</v>
      </c>
      <c r="BB93" s="2198">
        <v>0</v>
      </c>
      <c r="BC93" s="2186">
        <v>0</v>
      </c>
      <c r="BD93" s="2198">
        <v>0</v>
      </c>
      <c r="BE93" s="2186">
        <v>0</v>
      </c>
      <c r="BF93" s="2198">
        <v>0</v>
      </c>
      <c r="BG93" s="2186">
        <v>0</v>
      </c>
      <c r="BH93" s="2198">
        <v>0</v>
      </c>
      <c r="BI93" s="2186">
        <v>0</v>
      </c>
      <c r="BJ93" s="2198">
        <v>0</v>
      </c>
      <c r="BK93" s="2186">
        <v>0</v>
      </c>
      <c r="BL93" s="2198">
        <v>0</v>
      </c>
      <c r="BM93" s="2186">
        <v>0</v>
      </c>
      <c r="BN93" s="2198">
        <v>0</v>
      </c>
      <c r="BO93" s="2186">
        <v>0</v>
      </c>
      <c r="BP93" s="2198">
        <v>0</v>
      </c>
      <c r="BQ93" s="2186">
        <v>0</v>
      </c>
      <c r="BR93" s="2198">
        <v>0</v>
      </c>
      <c r="BS93" s="2186">
        <v>0</v>
      </c>
      <c r="BT93" s="2198">
        <v>0</v>
      </c>
      <c r="BU93" s="2186">
        <v>0</v>
      </c>
      <c r="BV93" s="2198">
        <v>0</v>
      </c>
      <c r="BW93" s="2186">
        <v>0</v>
      </c>
      <c r="BX93" s="2198">
        <v>0</v>
      </c>
      <c r="BY93" s="2186">
        <v>0</v>
      </c>
      <c r="BZ93" s="2198">
        <v>0</v>
      </c>
      <c r="CA93" s="2186">
        <v>0</v>
      </c>
      <c r="CB93" s="2198">
        <v>0</v>
      </c>
      <c r="CC93" s="2186">
        <v>0</v>
      </c>
      <c r="CD93" s="2198">
        <v>0</v>
      </c>
      <c r="CE93" s="2186">
        <v>0</v>
      </c>
      <c r="CF93" s="2198">
        <v>0</v>
      </c>
      <c r="CG93" s="2186">
        <v>0</v>
      </c>
      <c r="CH93" s="2198">
        <v>0</v>
      </c>
      <c r="CI93" s="2186">
        <v>0</v>
      </c>
      <c r="CJ93" s="2198">
        <v>0</v>
      </c>
      <c r="CK93" s="2186">
        <v>0</v>
      </c>
      <c r="CL93" s="2198">
        <v>0</v>
      </c>
      <c r="CM93" s="2186">
        <v>0</v>
      </c>
      <c r="CN93" s="2198">
        <v>0</v>
      </c>
      <c r="CO93" s="2186">
        <v>0</v>
      </c>
      <c r="CP93" s="2198">
        <v>0</v>
      </c>
      <c r="CQ93" s="2186">
        <v>0</v>
      </c>
      <c r="CR93" s="2198">
        <v>0</v>
      </c>
      <c r="CS93" s="2186">
        <v>0</v>
      </c>
      <c r="CT93" s="2198">
        <v>0</v>
      </c>
      <c r="CU93" s="2186">
        <v>0</v>
      </c>
      <c r="CV93" s="2198">
        <v>0</v>
      </c>
      <c r="CW93" s="2186">
        <v>0</v>
      </c>
      <c r="CX93" s="2198">
        <v>0</v>
      </c>
      <c r="CY93" s="2198">
        <v>0</v>
      </c>
      <c r="CZ93" s="2198">
        <v>0</v>
      </c>
      <c r="DA93" s="2198">
        <v>0</v>
      </c>
      <c r="DB93" s="2198">
        <v>0</v>
      </c>
      <c r="DC93" s="2198">
        <v>0</v>
      </c>
      <c r="DD93" s="2198">
        <v>0</v>
      </c>
      <c r="DE93" s="2198">
        <v>0</v>
      </c>
      <c r="DF93" s="2198">
        <v>0</v>
      </c>
      <c r="DG93" s="3304">
        <v>0</v>
      </c>
      <c r="DH93" s="2198">
        <v>0</v>
      </c>
      <c r="DI93" s="3304">
        <v>0</v>
      </c>
      <c r="DJ93" s="2198">
        <v>0</v>
      </c>
      <c r="DK93" s="3304">
        <v>1</v>
      </c>
      <c r="DL93" s="2198">
        <v>0</v>
      </c>
      <c r="DM93" s="3304">
        <v>0</v>
      </c>
      <c r="DN93" s="2198">
        <v>0</v>
      </c>
      <c r="DO93" s="2186"/>
      <c r="DP93" s="2198">
        <v>0</v>
      </c>
      <c r="DQ93" s="2186">
        <v>0</v>
      </c>
      <c r="DR93" s="2198">
        <v>0</v>
      </c>
    </row>
    <row r="94" spans="3:138" s="2067" customFormat="1" x14ac:dyDescent="0.3">
      <c r="C94" s="2763" t="s">
        <v>201</v>
      </c>
      <c r="D94" s="540">
        <v>228075.76036888859</v>
      </c>
      <c r="E94" s="3304"/>
      <c r="F94" s="2198">
        <v>0</v>
      </c>
      <c r="G94" s="3304">
        <v>0</v>
      </c>
      <c r="H94" s="2198">
        <v>0</v>
      </c>
      <c r="I94" s="3304"/>
      <c r="J94" s="2198">
        <v>0</v>
      </c>
      <c r="K94" s="3304"/>
      <c r="L94" s="2198">
        <v>0</v>
      </c>
      <c r="M94" s="3304"/>
      <c r="N94" s="2198">
        <v>0</v>
      </c>
      <c r="O94" s="3304">
        <v>0</v>
      </c>
      <c r="P94" s="2198">
        <v>0</v>
      </c>
      <c r="Q94" s="3304"/>
      <c r="R94" s="2198">
        <v>0</v>
      </c>
      <c r="S94" s="3304">
        <v>0</v>
      </c>
      <c r="T94" s="2198">
        <v>0</v>
      </c>
      <c r="U94" s="3304"/>
      <c r="V94" s="2198">
        <v>0</v>
      </c>
      <c r="W94" s="3304"/>
      <c r="X94" s="2198">
        <v>0</v>
      </c>
      <c r="Y94" s="3304"/>
      <c r="Z94" s="2198">
        <v>0</v>
      </c>
      <c r="AA94" s="3304">
        <v>0</v>
      </c>
      <c r="AB94" s="2198">
        <v>0</v>
      </c>
      <c r="AC94" s="3304"/>
      <c r="AD94" s="2198">
        <v>0</v>
      </c>
      <c r="AE94" s="3304"/>
      <c r="AF94" s="2198">
        <v>0</v>
      </c>
      <c r="AG94" s="3304"/>
      <c r="AH94" s="2198">
        <v>0</v>
      </c>
      <c r="AI94" s="3304">
        <v>0</v>
      </c>
      <c r="AJ94" s="2198">
        <v>0</v>
      </c>
      <c r="AK94" s="3304"/>
      <c r="AL94" s="2198">
        <v>0</v>
      </c>
      <c r="AM94" s="3304">
        <v>0</v>
      </c>
      <c r="AN94" s="2198">
        <v>0</v>
      </c>
      <c r="AO94" s="3304"/>
      <c r="AP94" s="2198">
        <v>0</v>
      </c>
      <c r="AQ94" s="3304"/>
      <c r="AR94" s="2198">
        <v>0</v>
      </c>
      <c r="AS94" s="3304"/>
      <c r="AT94" s="2198">
        <v>0</v>
      </c>
      <c r="AU94" s="3304">
        <v>0</v>
      </c>
      <c r="AV94" s="2198">
        <v>0</v>
      </c>
      <c r="AW94" s="3304"/>
      <c r="AX94" s="2198">
        <v>0</v>
      </c>
      <c r="AY94" s="3304"/>
      <c r="AZ94" s="2198">
        <v>0</v>
      </c>
      <c r="BA94" s="3304"/>
      <c r="BB94" s="2198">
        <v>0</v>
      </c>
      <c r="BC94" s="3304">
        <v>0</v>
      </c>
      <c r="BD94" s="2198">
        <v>0</v>
      </c>
      <c r="BE94" s="3304"/>
      <c r="BF94" s="2198">
        <v>0</v>
      </c>
      <c r="BG94" s="3304"/>
      <c r="BH94" s="2198">
        <v>0</v>
      </c>
      <c r="BI94" s="3304"/>
      <c r="BJ94" s="2198">
        <v>0</v>
      </c>
      <c r="BK94" s="3304">
        <v>0</v>
      </c>
      <c r="BL94" s="2198">
        <v>0</v>
      </c>
      <c r="BM94" s="3304"/>
      <c r="BN94" s="2198">
        <v>0</v>
      </c>
      <c r="BO94" s="3304"/>
      <c r="BP94" s="2198">
        <v>0</v>
      </c>
      <c r="BQ94" s="3304">
        <v>0</v>
      </c>
      <c r="BR94" s="2198">
        <v>0</v>
      </c>
      <c r="BS94" s="3304"/>
      <c r="BT94" s="2198">
        <v>0</v>
      </c>
      <c r="BU94" s="3304"/>
      <c r="BV94" s="2198">
        <v>0</v>
      </c>
      <c r="BW94" s="3304">
        <v>244</v>
      </c>
      <c r="BX94" s="2198">
        <v>55650485.530008815</v>
      </c>
      <c r="BY94" s="3304">
        <v>303</v>
      </c>
      <c r="BZ94" s="2198">
        <v>69106955.391773239</v>
      </c>
      <c r="CA94" s="3304">
        <v>404</v>
      </c>
      <c r="CB94" s="2198">
        <v>92142607.18903099</v>
      </c>
      <c r="CC94" s="3304">
        <v>465</v>
      </c>
      <c r="CD94" s="2198">
        <v>106055228.57153319</v>
      </c>
      <c r="CE94" s="2186"/>
      <c r="CF94" s="2198">
        <v>0</v>
      </c>
      <c r="CG94" s="2186"/>
      <c r="CH94" s="2198">
        <v>0</v>
      </c>
      <c r="CI94" s="2186"/>
      <c r="CJ94" s="2198">
        <v>0</v>
      </c>
      <c r="CK94" s="2186"/>
      <c r="CL94" s="2198">
        <v>0</v>
      </c>
      <c r="CM94" s="2186"/>
      <c r="CN94" s="2198">
        <v>0</v>
      </c>
      <c r="CO94" s="2186"/>
      <c r="CP94" s="2198">
        <v>0</v>
      </c>
      <c r="CQ94" s="2186"/>
      <c r="CR94" s="2198">
        <v>0</v>
      </c>
      <c r="CS94" s="2186"/>
      <c r="CT94" s="2198">
        <v>0</v>
      </c>
      <c r="CU94" s="2186"/>
      <c r="CV94" s="2198">
        <v>0</v>
      </c>
      <c r="CW94" s="2186"/>
      <c r="CX94" s="2198">
        <v>0</v>
      </c>
      <c r="CY94" s="2186"/>
      <c r="CZ94" s="2198">
        <v>0</v>
      </c>
      <c r="DA94" s="2186"/>
      <c r="DB94" s="2198">
        <v>0</v>
      </c>
      <c r="DC94" s="2186"/>
      <c r="DD94" s="2198">
        <v>0</v>
      </c>
      <c r="DE94" s="2186"/>
      <c r="DF94" s="2198">
        <v>0</v>
      </c>
      <c r="DG94" s="3304">
        <v>75.577774510764741</v>
      </c>
      <c r="DH94" s="2198">
        <v>17237458.388531074</v>
      </c>
      <c r="DI94" s="3304">
        <v>93.722996110879848</v>
      </c>
      <c r="DJ94" s="2198">
        <v>21375943.602039307</v>
      </c>
      <c r="DK94" s="3304">
        <v>117.91522378386941</v>
      </c>
      <c r="DL94" s="2198">
        <v>26893604.323573671</v>
      </c>
      <c r="DM94" s="3304">
        <v>130.29197979921867</v>
      </c>
      <c r="DN94" s="2198">
        <v>29716442.362674668</v>
      </c>
      <c r="DO94" s="3304"/>
      <c r="DP94" s="2198">
        <v>0</v>
      </c>
      <c r="DQ94" s="3304"/>
      <c r="DR94" s="2198">
        <v>0</v>
      </c>
    </row>
    <row r="95" spans="3:138" s="2067" customFormat="1" x14ac:dyDescent="0.3">
      <c r="C95" s="2763" t="s">
        <v>1725</v>
      </c>
      <c r="D95" s="540">
        <v>45992.665416698073</v>
      </c>
      <c r="E95" s="3304"/>
      <c r="F95" s="2198">
        <v>0</v>
      </c>
      <c r="G95" s="3304">
        <v>0</v>
      </c>
      <c r="H95" s="2198">
        <v>0</v>
      </c>
      <c r="I95" s="3304"/>
      <c r="J95" s="2198">
        <v>0</v>
      </c>
      <c r="K95" s="3304"/>
      <c r="L95" s="2198">
        <v>0</v>
      </c>
      <c r="M95" s="3304"/>
      <c r="N95" s="2198">
        <v>0</v>
      </c>
      <c r="O95" s="3304">
        <v>0</v>
      </c>
      <c r="P95" s="2198">
        <v>0</v>
      </c>
      <c r="Q95" s="3304"/>
      <c r="R95" s="2198">
        <v>0</v>
      </c>
      <c r="S95" s="3304">
        <v>0</v>
      </c>
      <c r="T95" s="2198">
        <v>0</v>
      </c>
      <c r="U95" s="3304"/>
      <c r="V95" s="2198">
        <v>0</v>
      </c>
      <c r="W95" s="3304"/>
      <c r="X95" s="2198">
        <v>0</v>
      </c>
      <c r="Y95" s="3304"/>
      <c r="Z95" s="2198">
        <v>0</v>
      </c>
      <c r="AA95" s="3304">
        <v>0</v>
      </c>
      <c r="AB95" s="2198">
        <v>0</v>
      </c>
      <c r="AC95" s="3304"/>
      <c r="AD95" s="2198">
        <v>0</v>
      </c>
      <c r="AE95" s="3304"/>
      <c r="AF95" s="2198">
        <v>0</v>
      </c>
      <c r="AG95" s="3304"/>
      <c r="AH95" s="2198">
        <v>0</v>
      </c>
      <c r="AI95" s="3304">
        <v>0</v>
      </c>
      <c r="AJ95" s="2198">
        <v>0</v>
      </c>
      <c r="AK95" s="3304"/>
      <c r="AL95" s="2198">
        <v>0</v>
      </c>
      <c r="AM95" s="3304">
        <v>0</v>
      </c>
      <c r="AN95" s="2198">
        <v>0</v>
      </c>
      <c r="AO95" s="3304"/>
      <c r="AP95" s="2198">
        <v>0</v>
      </c>
      <c r="AQ95" s="3304"/>
      <c r="AR95" s="2198">
        <v>0</v>
      </c>
      <c r="AS95" s="3304"/>
      <c r="AT95" s="2198">
        <v>0</v>
      </c>
      <c r="AU95" s="3304">
        <v>0</v>
      </c>
      <c r="AV95" s="2198">
        <v>0</v>
      </c>
      <c r="AW95" s="3304"/>
      <c r="AX95" s="2198">
        <v>0</v>
      </c>
      <c r="AY95" s="3304"/>
      <c r="AZ95" s="2198">
        <v>0</v>
      </c>
      <c r="BA95" s="3304"/>
      <c r="BB95" s="2198">
        <v>0</v>
      </c>
      <c r="BC95" s="3304">
        <v>0</v>
      </c>
      <c r="BD95" s="2198">
        <v>0</v>
      </c>
      <c r="BE95" s="3304"/>
      <c r="BF95" s="2198">
        <v>0</v>
      </c>
      <c r="BG95" s="3304"/>
      <c r="BH95" s="2198">
        <v>0</v>
      </c>
      <c r="BI95" s="3304"/>
      <c r="BJ95" s="2198">
        <v>0</v>
      </c>
      <c r="BK95" s="3304">
        <v>0</v>
      </c>
      <c r="BL95" s="2198">
        <v>0</v>
      </c>
      <c r="BM95" s="3304"/>
      <c r="BN95" s="2198">
        <v>0</v>
      </c>
      <c r="BO95" s="3304"/>
      <c r="BP95" s="2198">
        <v>0</v>
      </c>
      <c r="BQ95" s="3304">
        <v>0</v>
      </c>
      <c r="BR95" s="2198">
        <v>0</v>
      </c>
      <c r="BS95" s="3304"/>
      <c r="BT95" s="2198">
        <v>0</v>
      </c>
      <c r="BU95" s="3304"/>
      <c r="BV95" s="2198">
        <v>0</v>
      </c>
      <c r="BW95" s="3304">
        <v>3482</v>
      </c>
      <c r="BX95" s="2198">
        <v>160146460.9809427</v>
      </c>
      <c r="BY95" s="3304">
        <v>5663</v>
      </c>
      <c r="BZ95" s="2198">
        <v>260456464.25476119</v>
      </c>
      <c r="CA95" s="3304">
        <v>9120</v>
      </c>
      <c r="CB95" s="2198">
        <v>419453108.60028642</v>
      </c>
      <c r="CC95" s="3304">
        <v>11194</v>
      </c>
      <c r="CD95" s="2198">
        <v>514841896.67451823</v>
      </c>
      <c r="CE95" s="2186"/>
      <c r="CF95" s="2198">
        <v>0</v>
      </c>
      <c r="CG95" s="2186"/>
      <c r="CH95" s="2198">
        <v>0</v>
      </c>
      <c r="CI95" s="2186"/>
      <c r="CJ95" s="2198">
        <v>0</v>
      </c>
      <c r="CK95" s="2186"/>
      <c r="CL95" s="2198">
        <v>0</v>
      </c>
      <c r="CM95" s="2186"/>
      <c r="CN95" s="2198">
        <v>0</v>
      </c>
      <c r="CO95" s="2186"/>
      <c r="CP95" s="2198">
        <v>0</v>
      </c>
      <c r="CQ95" s="2186"/>
      <c r="CR95" s="2198">
        <v>0</v>
      </c>
      <c r="CS95" s="2186"/>
      <c r="CT95" s="2198">
        <v>0</v>
      </c>
      <c r="CU95" s="2186"/>
      <c r="CV95" s="2198">
        <v>0</v>
      </c>
      <c r="CW95" s="2186"/>
      <c r="CX95" s="2198">
        <v>0</v>
      </c>
      <c r="CY95" s="2186"/>
      <c r="CZ95" s="2198">
        <v>0</v>
      </c>
      <c r="DA95" s="2186"/>
      <c r="DB95" s="2198">
        <v>0</v>
      </c>
      <c r="DC95" s="2186"/>
      <c r="DD95" s="2198">
        <v>0</v>
      </c>
      <c r="DE95" s="2186"/>
      <c r="DF95" s="2198">
        <v>0</v>
      </c>
      <c r="DG95" s="3304">
        <v>1960</v>
      </c>
      <c r="DH95" s="2198">
        <v>90145624.216728225</v>
      </c>
      <c r="DI95" s="3304">
        <v>2470</v>
      </c>
      <c r="DJ95" s="2198">
        <v>113601883.57924424</v>
      </c>
      <c r="DK95" s="3304">
        <v>3220</v>
      </c>
      <c r="DL95" s="2198">
        <v>148096382.6417678</v>
      </c>
      <c r="DM95" s="3304">
        <v>3670</v>
      </c>
      <c r="DN95" s="2198">
        <v>168793082.07928193</v>
      </c>
      <c r="DO95" s="3304"/>
      <c r="DP95" s="2198">
        <v>0</v>
      </c>
      <c r="DQ95" s="3304"/>
      <c r="DR95" s="2198">
        <v>0</v>
      </c>
    </row>
    <row r="96" spans="3:138" s="2067" customFormat="1" x14ac:dyDescent="0.3">
      <c r="C96" s="2763" t="s">
        <v>2235</v>
      </c>
      <c r="D96" s="540"/>
      <c r="E96" s="3304"/>
      <c r="F96" s="2198">
        <v>0</v>
      </c>
      <c r="G96" s="3304"/>
      <c r="H96" s="2198">
        <v>0</v>
      </c>
      <c r="I96" s="3304"/>
      <c r="J96" s="2198">
        <v>0</v>
      </c>
      <c r="K96" s="3304"/>
      <c r="L96" s="2198">
        <v>0</v>
      </c>
      <c r="M96" s="3304"/>
      <c r="N96" s="2198">
        <v>0</v>
      </c>
      <c r="O96" s="3304"/>
      <c r="P96" s="2198">
        <v>0</v>
      </c>
      <c r="Q96" s="3304"/>
      <c r="R96" s="2198">
        <v>0</v>
      </c>
      <c r="S96" s="3304"/>
      <c r="T96" s="2198">
        <v>0</v>
      </c>
      <c r="U96" s="3304"/>
      <c r="V96" s="2198">
        <v>0</v>
      </c>
      <c r="W96" s="3304"/>
      <c r="X96" s="2198">
        <v>0</v>
      </c>
      <c r="Y96" s="3304"/>
      <c r="Z96" s="2198">
        <v>0</v>
      </c>
      <c r="AA96" s="3304"/>
      <c r="AB96" s="2198">
        <v>0</v>
      </c>
      <c r="AC96" s="3304"/>
      <c r="AD96" s="2198">
        <v>0</v>
      </c>
      <c r="AE96" s="3304"/>
      <c r="AF96" s="2198">
        <v>0</v>
      </c>
      <c r="AG96" s="3304"/>
      <c r="AH96" s="2198">
        <v>0</v>
      </c>
      <c r="AI96" s="3304"/>
      <c r="AJ96" s="2198">
        <v>0</v>
      </c>
      <c r="AK96" s="3304"/>
      <c r="AL96" s="2198">
        <v>0</v>
      </c>
      <c r="AM96" s="3304"/>
      <c r="AN96" s="2198">
        <v>0</v>
      </c>
      <c r="AO96" s="3304"/>
      <c r="AP96" s="2198">
        <v>0</v>
      </c>
      <c r="AQ96" s="3304"/>
      <c r="AR96" s="2198">
        <v>0</v>
      </c>
      <c r="AS96" s="3304"/>
      <c r="AT96" s="2198">
        <v>0</v>
      </c>
      <c r="AU96" s="3304"/>
      <c r="AV96" s="2198">
        <v>0</v>
      </c>
      <c r="AW96" s="3304"/>
      <c r="AX96" s="2198">
        <v>0</v>
      </c>
      <c r="AY96" s="3304"/>
      <c r="AZ96" s="2198">
        <v>0</v>
      </c>
      <c r="BA96" s="3304"/>
      <c r="BB96" s="2198">
        <v>0</v>
      </c>
      <c r="BC96" s="3304"/>
      <c r="BD96" s="2198">
        <v>0</v>
      </c>
      <c r="BE96" s="3304"/>
      <c r="BF96" s="2198">
        <v>0</v>
      </c>
      <c r="BG96" s="3304"/>
      <c r="BH96" s="2198">
        <v>0</v>
      </c>
      <c r="BI96" s="3304"/>
      <c r="BJ96" s="2198">
        <v>0</v>
      </c>
      <c r="BK96" s="3304"/>
      <c r="BL96" s="2198">
        <v>0</v>
      </c>
      <c r="BM96" s="3304"/>
      <c r="BN96" s="2198">
        <v>0</v>
      </c>
      <c r="BO96" s="3304"/>
      <c r="BP96" s="2198">
        <v>0</v>
      </c>
      <c r="BQ96" s="3304"/>
      <c r="BR96" s="2198">
        <v>0</v>
      </c>
      <c r="BS96" s="3304"/>
      <c r="BT96" s="2198">
        <v>0</v>
      </c>
      <c r="BU96" s="3304"/>
      <c r="BV96" s="2198">
        <v>0</v>
      </c>
      <c r="BW96" s="3304">
        <v>1</v>
      </c>
      <c r="BX96" s="2198">
        <v>1257354.4380333577</v>
      </c>
      <c r="BY96" s="3304">
        <v>1</v>
      </c>
      <c r="BZ96" s="2198">
        <v>4310929.5018286556</v>
      </c>
      <c r="CA96" s="3304">
        <v>1</v>
      </c>
      <c r="CB96" s="2198">
        <v>8981103.1288096998</v>
      </c>
      <c r="CC96" s="3304">
        <v>1</v>
      </c>
      <c r="CD96" s="2198">
        <v>10777323.754571639</v>
      </c>
      <c r="CE96" s="2186"/>
      <c r="CF96" s="2198">
        <v>0</v>
      </c>
      <c r="CG96" s="2186"/>
      <c r="CH96" s="2198">
        <v>0</v>
      </c>
      <c r="CI96" s="2186"/>
      <c r="CJ96" s="2198">
        <v>0</v>
      </c>
      <c r="CK96" s="2186"/>
      <c r="CL96" s="2198">
        <v>0</v>
      </c>
      <c r="CM96" s="2186"/>
      <c r="CN96" s="2198">
        <v>0</v>
      </c>
      <c r="CO96" s="2186"/>
      <c r="CP96" s="2198">
        <v>0</v>
      </c>
      <c r="CQ96" s="2186"/>
      <c r="CR96" s="2198">
        <v>0</v>
      </c>
      <c r="CS96" s="2186"/>
      <c r="CT96" s="2198">
        <v>0</v>
      </c>
      <c r="CU96" s="2186"/>
      <c r="CV96" s="2198">
        <v>0</v>
      </c>
      <c r="CW96" s="2186"/>
      <c r="CX96" s="2198">
        <v>0</v>
      </c>
      <c r="CY96" s="2186"/>
      <c r="CZ96" s="2198">
        <v>0</v>
      </c>
      <c r="DA96" s="2186"/>
      <c r="DB96" s="2198">
        <v>0</v>
      </c>
      <c r="DC96" s="2186"/>
      <c r="DD96" s="2198">
        <v>0</v>
      </c>
      <c r="DE96" s="2186"/>
      <c r="DF96" s="2198">
        <v>0</v>
      </c>
      <c r="DG96" s="3304">
        <v>1</v>
      </c>
      <c r="DH96" s="2198">
        <v>718488.25030477589</v>
      </c>
      <c r="DI96" s="3304">
        <v>1</v>
      </c>
      <c r="DJ96" s="2198">
        <v>2155464.7509143278</v>
      </c>
      <c r="DK96" s="3304">
        <v>1</v>
      </c>
      <c r="DL96" s="2198">
        <v>3592441.2515238794</v>
      </c>
      <c r="DM96" s="3304">
        <v>1</v>
      </c>
      <c r="DN96" s="2198">
        <v>4310929.5018286556</v>
      </c>
      <c r="DO96" s="3304"/>
      <c r="DP96" s="2198">
        <v>0</v>
      </c>
      <c r="DQ96" s="3304"/>
      <c r="DR96" s="2198">
        <v>0</v>
      </c>
    </row>
    <row r="97" spans="3:122" s="2067" customFormat="1" x14ac:dyDescent="0.3">
      <c r="C97" s="2763" t="s">
        <v>2238</v>
      </c>
      <c r="D97" s="540"/>
      <c r="E97" s="3304"/>
      <c r="F97" s="2198">
        <v>0</v>
      </c>
      <c r="G97" s="3304"/>
      <c r="H97" s="2198">
        <v>0</v>
      </c>
      <c r="I97" s="3304"/>
      <c r="J97" s="2198">
        <v>0</v>
      </c>
      <c r="K97" s="3304"/>
      <c r="L97" s="2198">
        <v>0</v>
      </c>
      <c r="M97" s="3304"/>
      <c r="N97" s="2198">
        <v>0</v>
      </c>
      <c r="O97" s="3304"/>
      <c r="P97" s="2198">
        <v>0</v>
      </c>
      <c r="Q97" s="3304"/>
      <c r="R97" s="2198">
        <v>0</v>
      </c>
      <c r="S97" s="3304"/>
      <c r="T97" s="2198">
        <v>0</v>
      </c>
      <c r="U97" s="3304"/>
      <c r="V97" s="2198">
        <v>0</v>
      </c>
      <c r="W97" s="3304"/>
      <c r="X97" s="2198">
        <v>0</v>
      </c>
      <c r="Y97" s="3304"/>
      <c r="Z97" s="2198">
        <v>0</v>
      </c>
      <c r="AA97" s="3304"/>
      <c r="AB97" s="2198">
        <v>0</v>
      </c>
      <c r="AC97" s="3304"/>
      <c r="AD97" s="2198">
        <v>0</v>
      </c>
      <c r="AE97" s="3304"/>
      <c r="AF97" s="2198">
        <v>0</v>
      </c>
      <c r="AG97" s="3304"/>
      <c r="AH97" s="2198">
        <v>0</v>
      </c>
      <c r="AI97" s="3304"/>
      <c r="AJ97" s="2198">
        <v>0</v>
      </c>
      <c r="AK97" s="3304"/>
      <c r="AL97" s="2198">
        <v>0</v>
      </c>
      <c r="AM97" s="3304"/>
      <c r="AN97" s="2198">
        <v>0</v>
      </c>
      <c r="AO97" s="3304"/>
      <c r="AP97" s="2198">
        <v>0</v>
      </c>
      <c r="AQ97" s="3304"/>
      <c r="AR97" s="2198">
        <v>0</v>
      </c>
      <c r="AS97" s="3304"/>
      <c r="AT97" s="2198">
        <v>0</v>
      </c>
      <c r="AU97" s="3304"/>
      <c r="AV97" s="2198">
        <v>0</v>
      </c>
      <c r="AW97" s="3304"/>
      <c r="AX97" s="2198">
        <v>0</v>
      </c>
      <c r="AY97" s="3304"/>
      <c r="AZ97" s="2198">
        <v>0</v>
      </c>
      <c r="BA97" s="3304"/>
      <c r="BB97" s="2198">
        <v>0</v>
      </c>
      <c r="BC97" s="3304"/>
      <c r="BD97" s="2198">
        <v>0</v>
      </c>
      <c r="BE97" s="3304"/>
      <c r="BF97" s="2198">
        <v>0</v>
      </c>
      <c r="BG97" s="3304"/>
      <c r="BH97" s="2198">
        <v>0</v>
      </c>
      <c r="BI97" s="3304"/>
      <c r="BJ97" s="2198">
        <v>0</v>
      </c>
      <c r="BK97" s="3304"/>
      <c r="BL97" s="2198">
        <v>0</v>
      </c>
      <c r="BM97" s="3304"/>
      <c r="BN97" s="2198">
        <v>0</v>
      </c>
      <c r="BO97" s="3304"/>
      <c r="BP97" s="2198">
        <v>0</v>
      </c>
      <c r="BQ97" s="3304"/>
      <c r="BR97" s="2198">
        <v>0</v>
      </c>
      <c r="BS97" s="3304"/>
      <c r="BT97" s="2198">
        <v>0</v>
      </c>
      <c r="BU97" s="3304"/>
      <c r="BV97" s="2198">
        <v>0</v>
      </c>
      <c r="BW97" s="3304">
        <v>1</v>
      </c>
      <c r="BX97" s="2198">
        <v>48004950.881297745</v>
      </c>
      <c r="BY97" s="3304">
        <v>1</v>
      </c>
      <c r="BZ97" s="2198">
        <v>75048171.189090833</v>
      </c>
      <c r="CA97" s="3304">
        <v>1</v>
      </c>
      <c r="CB97" s="2198">
        <v>135863068.53197476</v>
      </c>
      <c r="CC97" s="3304">
        <v>1</v>
      </c>
      <c r="CD97" s="2198">
        <v>161094781.25934151</v>
      </c>
      <c r="CE97" s="2186"/>
      <c r="CF97" s="2198">
        <v>0</v>
      </c>
      <c r="CG97" s="2186"/>
      <c r="CH97" s="2198">
        <v>0</v>
      </c>
      <c r="CI97" s="2186"/>
      <c r="CJ97" s="2198">
        <v>0</v>
      </c>
      <c r="CK97" s="2186"/>
      <c r="CL97" s="2198">
        <v>0</v>
      </c>
      <c r="CM97" s="2186"/>
      <c r="CN97" s="2198">
        <v>0</v>
      </c>
      <c r="CO97" s="2186"/>
      <c r="CP97" s="2198">
        <v>0</v>
      </c>
      <c r="CQ97" s="2186"/>
      <c r="CR97" s="2198">
        <v>0</v>
      </c>
      <c r="CS97" s="2186"/>
      <c r="CT97" s="2198">
        <v>0</v>
      </c>
      <c r="CU97" s="2186"/>
      <c r="CV97" s="2198">
        <v>0</v>
      </c>
      <c r="CW97" s="2186"/>
      <c r="CX97" s="2198">
        <v>0</v>
      </c>
      <c r="CY97" s="2186"/>
      <c r="CZ97" s="2198">
        <v>0</v>
      </c>
      <c r="DA97" s="2186"/>
      <c r="DB97" s="2198">
        <v>0</v>
      </c>
      <c r="DC97" s="2186"/>
      <c r="DD97" s="2198">
        <v>0</v>
      </c>
      <c r="DE97" s="2186"/>
      <c r="DF97" s="2198">
        <v>0</v>
      </c>
      <c r="DG97" s="3304">
        <v>1</v>
      </c>
      <c r="DH97" s="2198">
        <v>29165272.044863913</v>
      </c>
      <c r="DI97" s="3304">
        <v>1</v>
      </c>
      <c r="DJ97" s="2198">
        <v>36754194.872864217</v>
      </c>
      <c r="DK97" s="3304">
        <v>1</v>
      </c>
      <c r="DL97" s="2198">
        <v>47914375.502276428</v>
      </c>
      <c r="DM97" s="3304">
        <v>1</v>
      </c>
      <c r="DN97" s="2198">
        <v>54610483.879923768</v>
      </c>
      <c r="DO97" s="3304"/>
      <c r="DP97" s="2198">
        <v>0</v>
      </c>
      <c r="DQ97" s="3304"/>
      <c r="DR97" s="2198">
        <v>0</v>
      </c>
    </row>
    <row r="98" spans="3:122" s="2067" customFormat="1" x14ac:dyDescent="0.3">
      <c r="C98" s="2763" t="s">
        <v>2236</v>
      </c>
      <c r="D98" s="540"/>
      <c r="E98" s="3304"/>
      <c r="F98" s="2198">
        <v>0</v>
      </c>
      <c r="G98" s="3304"/>
      <c r="H98" s="2198">
        <v>0</v>
      </c>
      <c r="I98" s="3304"/>
      <c r="J98" s="2198">
        <v>0</v>
      </c>
      <c r="K98" s="3304"/>
      <c r="L98" s="2198">
        <v>0</v>
      </c>
      <c r="M98" s="3304"/>
      <c r="N98" s="2198">
        <v>0</v>
      </c>
      <c r="O98" s="3304"/>
      <c r="P98" s="2198">
        <v>0</v>
      </c>
      <c r="Q98" s="3304"/>
      <c r="R98" s="2198">
        <v>0</v>
      </c>
      <c r="S98" s="3304"/>
      <c r="T98" s="2198">
        <v>0</v>
      </c>
      <c r="U98" s="3304"/>
      <c r="V98" s="2198">
        <v>0</v>
      </c>
      <c r="W98" s="3304"/>
      <c r="X98" s="2198">
        <v>0</v>
      </c>
      <c r="Y98" s="3304"/>
      <c r="Z98" s="2198">
        <v>0</v>
      </c>
      <c r="AA98" s="3304"/>
      <c r="AB98" s="2198">
        <v>0</v>
      </c>
      <c r="AC98" s="3304"/>
      <c r="AD98" s="2198">
        <v>0</v>
      </c>
      <c r="AE98" s="3304"/>
      <c r="AF98" s="2198">
        <v>0</v>
      </c>
      <c r="AG98" s="3304"/>
      <c r="AH98" s="2198">
        <v>0</v>
      </c>
      <c r="AI98" s="3304"/>
      <c r="AJ98" s="2198">
        <v>0</v>
      </c>
      <c r="AK98" s="3304"/>
      <c r="AL98" s="2198">
        <v>0</v>
      </c>
      <c r="AM98" s="3304"/>
      <c r="AN98" s="2198">
        <v>0</v>
      </c>
      <c r="AO98" s="3304"/>
      <c r="AP98" s="2198">
        <v>0</v>
      </c>
      <c r="AQ98" s="3304"/>
      <c r="AR98" s="2198">
        <v>0</v>
      </c>
      <c r="AS98" s="3304"/>
      <c r="AT98" s="2198">
        <v>0</v>
      </c>
      <c r="AU98" s="3304"/>
      <c r="AV98" s="2198">
        <v>0</v>
      </c>
      <c r="AW98" s="3304"/>
      <c r="AX98" s="2198">
        <v>0</v>
      </c>
      <c r="AY98" s="3304"/>
      <c r="AZ98" s="2198">
        <v>0</v>
      </c>
      <c r="BA98" s="3304"/>
      <c r="BB98" s="2198">
        <v>0</v>
      </c>
      <c r="BC98" s="3304"/>
      <c r="BD98" s="2198">
        <v>0</v>
      </c>
      <c r="BE98" s="3304"/>
      <c r="BF98" s="2198">
        <v>0</v>
      </c>
      <c r="BG98" s="3304"/>
      <c r="BH98" s="2198">
        <v>0</v>
      </c>
      <c r="BI98" s="3304"/>
      <c r="BJ98" s="2198">
        <v>0</v>
      </c>
      <c r="BK98" s="3304"/>
      <c r="BL98" s="2198">
        <v>0</v>
      </c>
      <c r="BM98" s="3304"/>
      <c r="BN98" s="2198">
        <v>0</v>
      </c>
      <c r="BO98" s="3304"/>
      <c r="BP98" s="2198">
        <v>0</v>
      </c>
      <c r="BQ98" s="3304"/>
      <c r="BR98" s="2198">
        <v>0</v>
      </c>
      <c r="BS98" s="3304"/>
      <c r="BT98" s="2198">
        <v>0</v>
      </c>
      <c r="BU98" s="3304"/>
      <c r="BV98" s="2198">
        <v>0</v>
      </c>
      <c r="BW98" s="3304">
        <v>1</v>
      </c>
      <c r="BX98" s="2198">
        <v>5644493.6426896099</v>
      </c>
      <c r="BY98" s="3304">
        <v>1</v>
      </c>
      <c r="BZ98" s="2198">
        <v>19352549.632078663</v>
      </c>
      <c r="CA98" s="3304">
        <v>1</v>
      </c>
      <c r="CB98" s="2198">
        <v>40317811.733497217</v>
      </c>
      <c r="CC98" s="3304">
        <v>1</v>
      </c>
      <c r="CD98" s="2198">
        <v>48381374.080196656</v>
      </c>
      <c r="CE98" s="2186"/>
      <c r="CF98" s="2198">
        <v>0</v>
      </c>
      <c r="CG98" s="2186"/>
      <c r="CH98" s="2198">
        <v>0</v>
      </c>
      <c r="CI98" s="2186"/>
      <c r="CJ98" s="2198">
        <v>0</v>
      </c>
      <c r="CK98" s="2186"/>
      <c r="CL98" s="2198">
        <v>0</v>
      </c>
      <c r="CM98" s="2186"/>
      <c r="CN98" s="2198">
        <v>0</v>
      </c>
      <c r="CO98" s="2186"/>
      <c r="CP98" s="2198">
        <v>0</v>
      </c>
      <c r="CQ98" s="2186"/>
      <c r="CR98" s="2198">
        <v>0</v>
      </c>
      <c r="CS98" s="2186"/>
      <c r="CT98" s="2198">
        <v>0</v>
      </c>
      <c r="CU98" s="2186"/>
      <c r="CV98" s="2198">
        <v>0</v>
      </c>
      <c r="CW98" s="2186"/>
      <c r="CX98" s="2198">
        <v>0</v>
      </c>
      <c r="CY98" s="2186"/>
      <c r="CZ98" s="2198">
        <v>0</v>
      </c>
      <c r="DA98" s="2186"/>
      <c r="DB98" s="2198">
        <v>0</v>
      </c>
      <c r="DC98" s="2186"/>
      <c r="DD98" s="2198">
        <v>0</v>
      </c>
      <c r="DE98" s="2186"/>
      <c r="DF98" s="2198">
        <v>0</v>
      </c>
      <c r="DG98" s="3304">
        <v>1</v>
      </c>
      <c r="DH98" s="2198">
        <v>4538938.0239893477</v>
      </c>
      <c r="DI98" s="3304">
        <v>1</v>
      </c>
      <c r="DJ98" s="2198">
        <v>10551120.782101866</v>
      </c>
      <c r="DK98" s="3304">
        <v>1</v>
      </c>
      <c r="DL98" s="2198">
        <v>14235016.862046167</v>
      </c>
      <c r="DM98" s="3304">
        <v>1</v>
      </c>
      <c r="DN98" s="2198">
        <v>15862037.062204907</v>
      </c>
      <c r="DO98" s="3304"/>
      <c r="DP98" s="2198">
        <v>0</v>
      </c>
      <c r="DQ98" s="3304"/>
      <c r="DR98" s="2198">
        <v>0</v>
      </c>
    </row>
    <row r="99" spans="3:122" s="2067" customFormat="1" x14ac:dyDescent="0.3">
      <c r="C99" s="2763" t="s">
        <v>2237</v>
      </c>
      <c r="D99" s="540"/>
      <c r="E99" s="3304"/>
      <c r="F99" s="2198">
        <v>0</v>
      </c>
      <c r="G99" s="3304"/>
      <c r="H99" s="2198">
        <v>0</v>
      </c>
      <c r="I99" s="3304"/>
      <c r="J99" s="2198">
        <v>0</v>
      </c>
      <c r="K99" s="3304"/>
      <c r="L99" s="2198">
        <v>0</v>
      </c>
      <c r="M99" s="3304"/>
      <c r="N99" s="2198">
        <v>0</v>
      </c>
      <c r="O99" s="3304"/>
      <c r="P99" s="2198">
        <v>0</v>
      </c>
      <c r="Q99" s="3304"/>
      <c r="R99" s="2198">
        <v>0</v>
      </c>
      <c r="S99" s="3304"/>
      <c r="T99" s="2198">
        <v>0</v>
      </c>
      <c r="U99" s="3304"/>
      <c r="V99" s="2198">
        <v>0</v>
      </c>
      <c r="W99" s="3304"/>
      <c r="X99" s="2198">
        <v>0</v>
      </c>
      <c r="Y99" s="3304"/>
      <c r="Z99" s="2198">
        <v>0</v>
      </c>
      <c r="AA99" s="3304"/>
      <c r="AB99" s="2198">
        <v>0</v>
      </c>
      <c r="AC99" s="3304"/>
      <c r="AD99" s="2198">
        <v>0</v>
      </c>
      <c r="AE99" s="3304"/>
      <c r="AF99" s="2198">
        <v>0</v>
      </c>
      <c r="AG99" s="3304"/>
      <c r="AH99" s="2198">
        <v>0</v>
      </c>
      <c r="AI99" s="3304"/>
      <c r="AJ99" s="2198">
        <v>0</v>
      </c>
      <c r="AK99" s="3304"/>
      <c r="AL99" s="2198">
        <v>0</v>
      </c>
      <c r="AM99" s="3304"/>
      <c r="AN99" s="2198">
        <v>0</v>
      </c>
      <c r="AO99" s="3304"/>
      <c r="AP99" s="2198">
        <v>0</v>
      </c>
      <c r="AQ99" s="3304"/>
      <c r="AR99" s="2198">
        <v>0</v>
      </c>
      <c r="AS99" s="3304"/>
      <c r="AT99" s="2198">
        <v>0</v>
      </c>
      <c r="AU99" s="3304"/>
      <c r="AV99" s="2198">
        <v>0</v>
      </c>
      <c r="AW99" s="3304"/>
      <c r="AX99" s="2198">
        <v>0</v>
      </c>
      <c r="AY99" s="3304"/>
      <c r="AZ99" s="2198">
        <v>0</v>
      </c>
      <c r="BA99" s="3304"/>
      <c r="BB99" s="2198">
        <v>0</v>
      </c>
      <c r="BC99" s="3304"/>
      <c r="BD99" s="2198">
        <v>0</v>
      </c>
      <c r="BE99" s="3304"/>
      <c r="BF99" s="2198">
        <v>0</v>
      </c>
      <c r="BG99" s="3304"/>
      <c r="BH99" s="2198">
        <v>0</v>
      </c>
      <c r="BI99" s="3304"/>
      <c r="BJ99" s="2198">
        <v>0</v>
      </c>
      <c r="BK99" s="3304"/>
      <c r="BL99" s="2198">
        <v>0</v>
      </c>
      <c r="BM99" s="3304"/>
      <c r="BN99" s="2198">
        <v>0</v>
      </c>
      <c r="BO99" s="3304"/>
      <c r="BP99" s="2198">
        <v>0</v>
      </c>
      <c r="BQ99" s="3304"/>
      <c r="BR99" s="2198">
        <v>0</v>
      </c>
      <c r="BS99" s="3304"/>
      <c r="BT99" s="2198">
        <v>0</v>
      </c>
      <c r="BU99" s="3304"/>
      <c r="BV99" s="2198">
        <v>0</v>
      </c>
      <c r="BW99" s="3304">
        <v>1</v>
      </c>
      <c r="BX99" s="2198">
        <v>191272027.7412571</v>
      </c>
      <c r="BY99" s="3304">
        <v>1</v>
      </c>
      <c r="BZ99" s="2198">
        <v>655789809.39859581</v>
      </c>
      <c r="CA99" s="3304">
        <v>1</v>
      </c>
      <c r="CB99" s="2198">
        <v>1366228769.5804079</v>
      </c>
      <c r="CC99" s="3304">
        <v>1</v>
      </c>
      <c r="CD99" s="2198">
        <v>1639474523.4964895</v>
      </c>
      <c r="CE99" s="2186"/>
      <c r="CF99" s="2198">
        <v>0</v>
      </c>
      <c r="CG99" s="2186"/>
      <c r="CH99" s="2198">
        <v>0</v>
      </c>
      <c r="CI99" s="2186"/>
      <c r="CJ99" s="2198">
        <v>0</v>
      </c>
      <c r="CK99" s="2186"/>
      <c r="CL99" s="2198">
        <v>0</v>
      </c>
      <c r="CM99" s="2186"/>
      <c r="CN99" s="2198">
        <v>0</v>
      </c>
      <c r="CO99" s="2186"/>
      <c r="CP99" s="2198">
        <v>0</v>
      </c>
      <c r="CQ99" s="2186"/>
      <c r="CR99" s="2198">
        <v>0</v>
      </c>
      <c r="CS99" s="2186"/>
      <c r="CT99" s="2198">
        <v>0</v>
      </c>
      <c r="CU99" s="2186"/>
      <c r="CV99" s="2198">
        <v>0</v>
      </c>
      <c r="CW99" s="2186"/>
      <c r="CX99" s="2198">
        <v>0</v>
      </c>
      <c r="CY99" s="2186"/>
      <c r="CZ99" s="2198">
        <v>0</v>
      </c>
      <c r="DA99" s="2186"/>
      <c r="DB99" s="2198">
        <v>0</v>
      </c>
      <c r="DC99" s="2186"/>
      <c r="DD99" s="2198">
        <v>0</v>
      </c>
      <c r="DE99" s="2186"/>
      <c r="DF99" s="2198">
        <v>0</v>
      </c>
      <c r="DG99" s="3304">
        <v>1</v>
      </c>
      <c r="DH99" s="2198">
        <v>109298301.56643263</v>
      </c>
      <c r="DI99" s="3304">
        <v>1</v>
      </c>
      <c r="DJ99" s="2198">
        <v>327894904.6992979</v>
      </c>
      <c r="DK99" s="3304">
        <v>1</v>
      </c>
      <c r="DL99" s="2198">
        <v>546491507.83216321</v>
      </c>
      <c r="DM99" s="3304">
        <v>1</v>
      </c>
      <c r="DN99" s="2198">
        <v>655789809.39859581</v>
      </c>
      <c r="DO99" s="3304"/>
      <c r="DP99" s="2198">
        <v>0</v>
      </c>
      <c r="DQ99" s="3304"/>
      <c r="DR99" s="2198">
        <v>0</v>
      </c>
    </row>
    <row r="100" spans="3:122" s="2067" customFormat="1" x14ac:dyDescent="0.3">
      <c r="C100" s="2763" t="s">
        <v>2766</v>
      </c>
      <c r="D100" s="540"/>
      <c r="E100" s="3304"/>
      <c r="F100" s="2198">
        <v>0</v>
      </c>
      <c r="G100" s="3304"/>
      <c r="H100" s="2198">
        <v>0</v>
      </c>
      <c r="I100" s="3304"/>
      <c r="J100" s="2198">
        <v>0</v>
      </c>
      <c r="K100" s="3304"/>
      <c r="L100" s="2198">
        <v>0</v>
      </c>
      <c r="M100" s="3304"/>
      <c r="N100" s="2198">
        <v>0</v>
      </c>
      <c r="O100" s="3304"/>
      <c r="P100" s="2198">
        <v>0</v>
      </c>
      <c r="Q100" s="3304"/>
      <c r="R100" s="2198">
        <v>0</v>
      </c>
      <c r="S100" s="3304"/>
      <c r="T100" s="2198">
        <v>0</v>
      </c>
      <c r="U100" s="3304"/>
      <c r="V100" s="2198">
        <v>0</v>
      </c>
      <c r="W100" s="3304"/>
      <c r="X100" s="2198">
        <v>0</v>
      </c>
      <c r="Y100" s="3304"/>
      <c r="Z100" s="2198">
        <v>0</v>
      </c>
      <c r="AA100" s="3304"/>
      <c r="AB100" s="2198">
        <v>0</v>
      </c>
      <c r="AC100" s="3304"/>
      <c r="AD100" s="2198">
        <v>0</v>
      </c>
      <c r="AE100" s="3304"/>
      <c r="AF100" s="2198">
        <v>0</v>
      </c>
      <c r="AG100" s="3304"/>
      <c r="AH100" s="2198">
        <v>0</v>
      </c>
      <c r="AI100" s="3304"/>
      <c r="AJ100" s="2198">
        <v>0</v>
      </c>
      <c r="AK100" s="3304"/>
      <c r="AL100" s="2198">
        <v>0</v>
      </c>
      <c r="AM100" s="3304"/>
      <c r="AN100" s="2198">
        <v>0</v>
      </c>
      <c r="AO100" s="3304"/>
      <c r="AP100" s="2198">
        <v>0</v>
      </c>
      <c r="AQ100" s="3304"/>
      <c r="AR100" s="2198">
        <v>0</v>
      </c>
      <c r="AS100" s="3304"/>
      <c r="AT100" s="2198">
        <v>0</v>
      </c>
      <c r="AU100" s="3304"/>
      <c r="AV100" s="2198">
        <v>0</v>
      </c>
      <c r="AW100" s="3304"/>
      <c r="AX100" s="2198">
        <v>0</v>
      </c>
      <c r="AY100" s="3304"/>
      <c r="AZ100" s="2198">
        <v>0</v>
      </c>
      <c r="BA100" s="3304"/>
      <c r="BB100" s="2198">
        <v>0</v>
      </c>
      <c r="BC100" s="3304"/>
      <c r="BD100" s="2198">
        <v>0</v>
      </c>
      <c r="BE100" s="3304"/>
      <c r="BF100" s="2198">
        <v>0</v>
      </c>
      <c r="BG100" s="3304"/>
      <c r="BH100" s="2198">
        <v>0</v>
      </c>
      <c r="BI100" s="3304"/>
      <c r="BJ100" s="2198">
        <v>0</v>
      </c>
      <c r="BK100" s="3304"/>
      <c r="BL100" s="2198">
        <v>0</v>
      </c>
      <c r="BM100" s="3304"/>
      <c r="BN100" s="2198">
        <v>0</v>
      </c>
      <c r="BO100" s="3304"/>
      <c r="BP100" s="2198">
        <v>0</v>
      </c>
      <c r="BQ100" s="3304"/>
      <c r="BR100" s="2198">
        <v>0</v>
      </c>
      <c r="BS100" s="3304"/>
      <c r="BT100" s="2198">
        <v>0</v>
      </c>
      <c r="BU100" s="3304"/>
      <c r="BV100" s="2198">
        <v>0</v>
      </c>
      <c r="BW100" s="3304">
        <v>1</v>
      </c>
      <c r="BX100" s="2198">
        <v>69700866.10491851</v>
      </c>
      <c r="BY100" s="3304">
        <v>1</v>
      </c>
      <c r="BZ100" s="2198">
        <v>95127841.87789613</v>
      </c>
      <c r="CA100" s="3304">
        <v>1</v>
      </c>
      <c r="CB100" s="2198">
        <v>135430939.19434899</v>
      </c>
      <c r="CC100" s="3304">
        <v>1</v>
      </c>
      <c r="CD100" s="2198">
        <v>159610465.90372798</v>
      </c>
      <c r="CE100" s="2186"/>
      <c r="CF100" s="2198">
        <v>0</v>
      </c>
      <c r="CG100" s="2186"/>
      <c r="CH100" s="2198">
        <v>0</v>
      </c>
      <c r="CI100" s="2186"/>
      <c r="CJ100" s="2198">
        <v>0</v>
      </c>
      <c r="CK100" s="2186"/>
      <c r="CL100" s="2198">
        <v>0</v>
      </c>
      <c r="CM100" s="2186"/>
      <c r="CN100" s="2198">
        <v>0</v>
      </c>
      <c r="CO100" s="2186"/>
      <c r="CP100" s="2198">
        <v>0</v>
      </c>
      <c r="CQ100" s="2186"/>
      <c r="CR100" s="2198">
        <v>0</v>
      </c>
      <c r="CS100" s="2186"/>
      <c r="CT100" s="2198">
        <v>0</v>
      </c>
      <c r="CU100" s="2186"/>
      <c r="CV100" s="2198">
        <v>0</v>
      </c>
      <c r="CW100" s="2186"/>
      <c r="CX100" s="2198">
        <v>0</v>
      </c>
      <c r="CY100" s="2186"/>
      <c r="CZ100" s="2198">
        <v>0</v>
      </c>
      <c r="DA100" s="2186"/>
      <c r="DB100" s="2198">
        <v>0</v>
      </c>
      <c r="DC100" s="2186"/>
      <c r="DD100" s="2198">
        <v>0</v>
      </c>
      <c r="DE100" s="2186"/>
      <c r="DF100" s="2198">
        <v>0</v>
      </c>
      <c r="DG100" s="3304">
        <v>1</v>
      </c>
      <c r="DH100" s="2198">
        <v>0</v>
      </c>
      <c r="DI100" s="3304">
        <v>1</v>
      </c>
      <c r="DJ100" s="2198">
        <v>0</v>
      </c>
      <c r="DK100" s="3304">
        <v>1</v>
      </c>
      <c r="DL100" s="2198">
        <v>0</v>
      </c>
      <c r="DM100" s="3304">
        <v>1</v>
      </c>
      <c r="DN100" s="2198">
        <v>0</v>
      </c>
      <c r="DO100" s="3304"/>
      <c r="DP100" s="2198">
        <v>0</v>
      </c>
      <c r="DQ100" s="3304"/>
      <c r="DR100" s="2198">
        <v>0</v>
      </c>
    </row>
    <row r="101" spans="3:122" s="2182" customFormat="1" x14ac:dyDescent="0.3"/>
    <row r="102" spans="3:122" s="2067" customFormat="1" x14ac:dyDescent="0.3">
      <c r="H102" s="2182"/>
      <c r="J102" s="2182"/>
      <c r="L102" s="2182"/>
      <c r="M102" s="2732"/>
      <c r="N102" s="2732"/>
      <c r="O102" s="2732"/>
      <c r="P102" s="2732"/>
      <c r="R102" s="2182"/>
      <c r="T102" s="2182"/>
      <c r="V102" s="2182"/>
      <c r="X102" s="2182"/>
      <c r="Z102" s="2182"/>
      <c r="AB102" s="2182"/>
      <c r="AD102" s="2182"/>
      <c r="AF102" s="2182"/>
      <c r="AH102" s="2182"/>
      <c r="AJ102" s="2182"/>
      <c r="AL102" s="2182"/>
      <c r="AN102" s="2182"/>
      <c r="AP102" s="2182"/>
      <c r="AR102" s="2182"/>
      <c r="AT102" s="2182"/>
      <c r="AV102" s="2182"/>
      <c r="AX102" s="2182"/>
      <c r="AZ102" s="2182"/>
      <c r="BB102" s="2182"/>
      <c r="BD102" s="2182"/>
      <c r="BF102" s="2182"/>
      <c r="BH102" s="2182"/>
      <c r="BJ102" s="2182"/>
      <c r="BL102" s="2182"/>
      <c r="BN102" s="2182"/>
      <c r="BP102" s="2182"/>
      <c r="BR102" s="2182"/>
      <c r="BT102" s="2182"/>
      <c r="BV102" s="2182"/>
      <c r="BX102" s="2182"/>
      <c r="BZ102" s="2182"/>
      <c r="CB102" s="2182"/>
      <c r="CD102" s="2182"/>
      <c r="CF102" s="2182"/>
      <c r="CH102" s="2182"/>
      <c r="CJ102" s="2182"/>
      <c r="CL102" s="2182"/>
      <c r="CN102" s="2182"/>
      <c r="CP102" s="2182"/>
      <c r="CR102" s="2182"/>
      <c r="CT102" s="2182"/>
      <c r="CV102" s="2182"/>
    </row>
    <row r="103" spans="3:122" s="2067" customFormat="1" ht="12.75" hidden="1" customHeight="1" x14ac:dyDescent="0.3">
      <c r="H103" s="2182"/>
      <c r="J103" s="2182"/>
      <c r="L103" s="2182"/>
      <c r="M103" s="2732"/>
      <c r="N103" s="2732"/>
      <c r="O103" s="2732"/>
      <c r="P103" s="2732"/>
      <c r="R103" s="2182"/>
      <c r="T103" s="2182"/>
      <c r="V103" s="2182"/>
      <c r="X103" s="2182"/>
      <c r="Z103" s="2182"/>
      <c r="AB103" s="2182"/>
      <c r="AD103" s="2182"/>
      <c r="AF103" s="2182"/>
      <c r="AH103" s="2182"/>
      <c r="AJ103" s="2182"/>
      <c r="AL103" s="2182"/>
      <c r="AN103" s="2182"/>
      <c r="AP103" s="2182"/>
      <c r="AR103" s="2182"/>
      <c r="AT103" s="2182"/>
      <c r="AV103" s="2182"/>
      <c r="AX103" s="2182"/>
      <c r="AZ103" s="2182"/>
      <c r="BB103" s="2182"/>
      <c r="BD103" s="2182"/>
      <c r="BF103" s="2182"/>
      <c r="BH103" s="2182"/>
      <c r="BJ103" s="2182"/>
      <c r="BL103" s="2182"/>
      <c r="BN103" s="2182"/>
      <c r="BP103" s="2182"/>
      <c r="BR103" s="2182"/>
      <c r="BT103" s="2182"/>
      <c r="BV103" s="2182"/>
      <c r="BX103" s="2182"/>
      <c r="BZ103" s="2182"/>
      <c r="CB103" s="2182"/>
      <c r="CD103" s="2182"/>
      <c r="CF103" s="2182"/>
      <c r="CH103" s="2182"/>
      <c r="CJ103" s="2182"/>
      <c r="CL103" s="2182"/>
      <c r="CN103" s="2182"/>
      <c r="CP103" s="2182"/>
      <c r="CR103" s="2182"/>
      <c r="CT103" s="2182"/>
      <c r="CV103" s="2182"/>
    </row>
    <row r="104" spans="3:122" s="2067" customFormat="1" ht="12.75" hidden="1" customHeight="1" x14ac:dyDescent="0.3">
      <c r="C104" s="1204" t="s">
        <v>869</v>
      </c>
      <c r="D104" s="1204"/>
      <c r="E104" s="1204" t="s">
        <v>778</v>
      </c>
      <c r="F104" s="1204"/>
      <c r="G104" s="1204" t="s">
        <v>781</v>
      </c>
      <c r="H104" s="2768"/>
      <c r="I104" s="1204" t="s">
        <v>784</v>
      </c>
      <c r="J104" s="2768"/>
      <c r="K104" s="1204" t="s">
        <v>786</v>
      </c>
      <c r="L104" s="2768"/>
      <c r="M104" s="1204" t="s">
        <v>787</v>
      </c>
      <c r="N104" s="2768"/>
      <c r="O104" s="1204" t="s">
        <v>788</v>
      </c>
      <c r="P104" s="2768"/>
      <c r="Q104" s="1204" t="s">
        <v>790</v>
      </c>
      <c r="R104" s="2768"/>
      <c r="S104" s="1204" t="s">
        <v>791</v>
      </c>
      <c r="T104" s="2768"/>
      <c r="U104" s="1204" t="s">
        <v>792</v>
      </c>
      <c r="V104" s="2768"/>
      <c r="W104" s="1204" t="s">
        <v>794</v>
      </c>
      <c r="X104" s="2768"/>
      <c r="Y104" s="1204" t="s">
        <v>795</v>
      </c>
      <c r="Z104" s="2768"/>
      <c r="AA104" s="1204" t="s">
        <v>796</v>
      </c>
      <c r="AB104" s="2768"/>
      <c r="AC104" s="1204" t="s">
        <v>797</v>
      </c>
      <c r="AD104" s="2768"/>
      <c r="AE104" s="1204" t="s">
        <v>799</v>
      </c>
      <c r="AF104" s="2768"/>
      <c r="AG104" s="1204" t="s">
        <v>800</v>
      </c>
      <c r="AH104" s="2768"/>
      <c r="AI104" s="1204" t="s">
        <v>801</v>
      </c>
      <c r="AJ104" s="2768"/>
      <c r="AK104" s="1204" t="s">
        <v>803</v>
      </c>
      <c r="AL104" s="2768"/>
      <c r="AM104" s="1204" t="s">
        <v>806</v>
      </c>
      <c r="AN104" s="2768"/>
      <c r="AO104" s="1204" t="s">
        <v>807</v>
      </c>
      <c r="AP104" s="2768"/>
      <c r="AQ104" s="1204" t="s">
        <v>809</v>
      </c>
      <c r="AR104" s="2768"/>
      <c r="AS104" s="1204" t="s">
        <v>811</v>
      </c>
      <c r="AT104" s="2768"/>
      <c r="AU104" s="1204" t="s">
        <v>813</v>
      </c>
      <c r="AV104" s="2768"/>
      <c r="AW104" s="1204" t="s">
        <v>815</v>
      </c>
      <c r="AX104" s="2768"/>
      <c r="AY104" s="1204" t="s">
        <v>817</v>
      </c>
      <c r="AZ104" s="2768"/>
      <c r="BA104" s="1204" t="s">
        <v>819</v>
      </c>
      <c r="BB104" s="2768"/>
      <c r="BC104" s="1204" t="s">
        <v>821</v>
      </c>
      <c r="BD104" s="2768"/>
      <c r="BE104" s="1204" t="s">
        <v>823</v>
      </c>
      <c r="BF104" s="2768"/>
      <c r="BG104" s="1204" t="s">
        <v>825</v>
      </c>
      <c r="BH104" s="2768"/>
      <c r="BI104" s="1204" t="s">
        <v>827</v>
      </c>
      <c r="BJ104" s="2768"/>
      <c r="BK104" s="1204" t="s">
        <v>829</v>
      </c>
      <c r="BL104" s="2768"/>
      <c r="BM104" s="1204" t="s">
        <v>831</v>
      </c>
      <c r="BN104" s="2768"/>
      <c r="BO104" s="1204" t="s">
        <v>833</v>
      </c>
      <c r="BP104" s="2768"/>
      <c r="BQ104" s="1204" t="s">
        <v>835</v>
      </c>
      <c r="BR104" s="2768"/>
      <c r="BS104" s="1204" t="s">
        <v>837</v>
      </c>
      <c r="BT104" s="2768"/>
      <c r="BU104" s="1204" t="s">
        <v>839</v>
      </c>
      <c r="BV104" s="2768"/>
      <c r="BW104" s="1204" t="s">
        <v>841</v>
      </c>
      <c r="BX104" s="2768"/>
      <c r="BY104" s="1204" t="s">
        <v>843</v>
      </c>
      <c r="BZ104" s="2768"/>
      <c r="CA104" s="1204" t="s">
        <v>845</v>
      </c>
      <c r="CB104" s="2768"/>
      <c r="CC104" s="1204" t="s">
        <v>847</v>
      </c>
      <c r="CD104" s="2768"/>
      <c r="CE104" s="1204" t="s">
        <v>849</v>
      </c>
      <c r="CF104" s="2768"/>
      <c r="CG104" s="1204" t="s">
        <v>851</v>
      </c>
      <c r="CH104" s="2768"/>
      <c r="CI104" s="1204" t="s">
        <v>854</v>
      </c>
      <c r="CJ104" s="2768"/>
      <c r="CK104" s="1204" t="s">
        <v>855</v>
      </c>
      <c r="CL104" s="2768"/>
      <c r="CM104" s="1204" t="s">
        <v>856</v>
      </c>
      <c r="CN104" s="2768"/>
      <c r="CO104" s="1204" t="s">
        <v>857</v>
      </c>
      <c r="CP104" s="2768"/>
      <c r="CQ104" s="1204" t="s">
        <v>860</v>
      </c>
      <c r="CR104" s="2768"/>
      <c r="CS104" s="1204" t="s">
        <v>861</v>
      </c>
      <c r="CT104" s="2768"/>
      <c r="CU104" s="1204" t="s">
        <v>865</v>
      </c>
      <c r="CV104" s="3305"/>
    </row>
    <row r="105" spans="3:122" s="2067" customFormat="1" ht="12.75" hidden="1" customHeight="1" x14ac:dyDescent="0.3">
      <c r="C105" s="2763" t="s">
        <v>193</v>
      </c>
      <c r="D105" s="540" t="e">
        <v>#N/A</v>
      </c>
      <c r="E105" s="2186"/>
      <c r="F105" s="2180">
        <v>0</v>
      </c>
      <c r="G105" s="2186"/>
      <c r="H105" s="2180">
        <v>0</v>
      </c>
      <c r="I105" s="2186"/>
      <c r="J105" s="2180">
        <v>0</v>
      </c>
      <c r="K105" s="2186"/>
      <c r="L105" s="2180">
        <v>0</v>
      </c>
      <c r="M105" s="2186"/>
      <c r="N105" s="2180">
        <v>0</v>
      </c>
      <c r="O105" s="2186"/>
      <c r="P105" s="2180">
        <v>0</v>
      </c>
      <c r="Q105" s="2186"/>
      <c r="R105" s="2180">
        <v>0</v>
      </c>
      <c r="S105" s="2186"/>
      <c r="T105" s="2180">
        <v>0</v>
      </c>
      <c r="U105" s="2186"/>
      <c r="V105" s="2180">
        <v>0</v>
      </c>
      <c r="W105" s="2186"/>
      <c r="X105" s="2180">
        <v>0</v>
      </c>
      <c r="Y105" s="2186"/>
      <c r="Z105" s="2180">
        <v>0</v>
      </c>
      <c r="AA105" s="2186"/>
      <c r="AB105" s="2180">
        <v>0</v>
      </c>
      <c r="AC105" s="2186"/>
      <c r="AD105" s="2180">
        <v>0</v>
      </c>
      <c r="AE105" s="2186"/>
      <c r="AF105" s="2180">
        <v>0</v>
      </c>
      <c r="AG105" s="2186"/>
      <c r="AH105" s="2180">
        <v>0</v>
      </c>
      <c r="AI105" s="2186"/>
      <c r="AJ105" s="2180">
        <v>0</v>
      </c>
      <c r="AK105" s="2186"/>
      <c r="AL105" s="2180">
        <v>0</v>
      </c>
      <c r="AM105" s="2186"/>
      <c r="AN105" s="2180">
        <v>0</v>
      </c>
      <c r="AO105" s="2186"/>
      <c r="AP105" s="2180">
        <v>0</v>
      </c>
      <c r="AQ105" s="2186"/>
      <c r="AR105" s="2180">
        <v>0</v>
      </c>
      <c r="AS105" s="2186"/>
      <c r="AT105" s="2180">
        <v>0</v>
      </c>
      <c r="AU105" s="2186"/>
      <c r="AV105" s="2180">
        <v>0</v>
      </c>
      <c r="AW105" s="2186"/>
      <c r="AX105" s="2180">
        <v>0</v>
      </c>
      <c r="AY105" s="2186"/>
      <c r="AZ105" s="2180">
        <v>0</v>
      </c>
      <c r="BA105" s="2186"/>
      <c r="BB105" s="2180">
        <v>0</v>
      </c>
      <c r="BC105" s="2186"/>
      <c r="BD105" s="2180">
        <v>0</v>
      </c>
      <c r="BE105" s="2186"/>
      <c r="BF105" s="2180">
        <v>0</v>
      </c>
      <c r="BG105" s="2186"/>
      <c r="BH105" s="2180">
        <v>0</v>
      </c>
      <c r="BI105" s="2186"/>
      <c r="BJ105" s="2180">
        <v>0</v>
      </c>
      <c r="BK105" s="2186"/>
      <c r="BL105" s="2180">
        <v>0</v>
      </c>
      <c r="BM105" s="2186"/>
      <c r="BN105" s="2180">
        <v>0</v>
      </c>
      <c r="BO105" s="2186"/>
      <c r="BP105" s="2180">
        <v>0</v>
      </c>
      <c r="BQ105" s="2186"/>
      <c r="BR105" s="2180">
        <v>0</v>
      </c>
      <c r="BS105" s="2186"/>
      <c r="BT105" s="2180">
        <v>0</v>
      </c>
      <c r="BU105" s="2186"/>
      <c r="BV105" s="2180">
        <v>0</v>
      </c>
      <c r="BW105" s="2186"/>
      <c r="BX105" s="2180">
        <v>0</v>
      </c>
      <c r="BY105" s="2186"/>
      <c r="BZ105" s="2180">
        <v>0</v>
      </c>
      <c r="CA105" s="2186"/>
      <c r="CB105" s="2180">
        <v>0</v>
      </c>
      <c r="CC105" s="2186"/>
      <c r="CD105" s="2180">
        <v>0</v>
      </c>
      <c r="CE105" s="2186"/>
      <c r="CF105" s="2180">
        <v>0</v>
      </c>
      <c r="CG105" s="2186"/>
      <c r="CH105" s="2180">
        <v>0</v>
      </c>
      <c r="CI105" s="2186"/>
      <c r="CJ105" s="2180">
        <v>0</v>
      </c>
      <c r="CK105" s="2186"/>
      <c r="CL105" s="2180">
        <v>0</v>
      </c>
      <c r="CM105" s="2186"/>
      <c r="CN105" s="2180">
        <v>0</v>
      </c>
      <c r="CO105" s="2186">
        <v>0</v>
      </c>
      <c r="CP105" s="2180">
        <v>0</v>
      </c>
      <c r="CQ105" s="2186"/>
      <c r="CR105" s="2180">
        <v>0</v>
      </c>
      <c r="CS105" s="2186"/>
      <c r="CT105" s="2180">
        <v>0</v>
      </c>
      <c r="CU105" s="2186"/>
      <c r="CV105" s="2177">
        <v>0</v>
      </c>
    </row>
    <row r="106" spans="3:122" s="2067" customFormat="1" ht="12.75" hidden="1" customHeight="1" x14ac:dyDescent="0.3">
      <c r="C106" s="2763" t="s">
        <v>202</v>
      </c>
      <c r="D106" s="540" t="e">
        <v>#N/A</v>
      </c>
      <c r="E106" s="2186"/>
      <c r="F106" s="2180">
        <v>0</v>
      </c>
      <c r="G106" s="2186"/>
      <c r="H106" s="2180">
        <v>0</v>
      </c>
      <c r="I106" s="2186"/>
      <c r="J106" s="2180">
        <v>0</v>
      </c>
      <c r="K106" s="2186"/>
      <c r="L106" s="2180">
        <v>0</v>
      </c>
      <c r="M106" s="2186"/>
      <c r="N106" s="2180">
        <v>0</v>
      </c>
      <c r="O106" s="2186"/>
      <c r="P106" s="2180">
        <v>0</v>
      </c>
      <c r="Q106" s="2186"/>
      <c r="R106" s="2180">
        <v>0</v>
      </c>
      <c r="S106" s="2186"/>
      <c r="T106" s="2180">
        <v>0</v>
      </c>
      <c r="U106" s="2186"/>
      <c r="V106" s="2180">
        <v>0</v>
      </c>
      <c r="W106" s="2186"/>
      <c r="X106" s="2180">
        <v>0</v>
      </c>
      <c r="Y106" s="2186"/>
      <c r="Z106" s="2180">
        <v>0</v>
      </c>
      <c r="AA106" s="2186"/>
      <c r="AB106" s="2180">
        <v>0</v>
      </c>
      <c r="AC106" s="2186"/>
      <c r="AD106" s="2180">
        <v>0</v>
      </c>
      <c r="AE106" s="2186"/>
      <c r="AF106" s="2180">
        <v>0</v>
      </c>
      <c r="AG106" s="2186"/>
      <c r="AH106" s="2180">
        <v>0</v>
      </c>
      <c r="AI106" s="2186"/>
      <c r="AJ106" s="2180">
        <v>0</v>
      </c>
      <c r="AK106" s="2186"/>
      <c r="AL106" s="2180">
        <v>0</v>
      </c>
      <c r="AM106" s="2186"/>
      <c r="AN106" s="2180">
        <v>0</v>
      </c>
      <c r="AO106" s="2186"/>
      <c r="AP106" s="2180">
        <v>0</v>
      </c>
      <c r="AQ106" s="2186"/>
      <c r="AR106" s="2180">
        <v>0</v>
      </c>
      <c r="AS106" s="2186"/>
      <c r="AT106" s="2180">
        <v>0</v>
      </c>
      <c r="AU106" s="2186"/>
      <c r="AV106" s="2180">
        <v>0</v>
      </c>
      <c r="AW106" s="2186"/>
      <c r="AX106" s="2180">
        <v>0</v>
      </c>
      <c r="AY106" s="2186"/>
      <c r="AZ106" s="2180">
        <v>0</v>
      </c>
      <c r="BA106" s="2186"/>
      <c r="BB106" s="2180">
        <v>0</v>
      </c>
      <c r="BC106" s="2186"/>
      <c r="BD106" s="2180">
        <v>0</v>
      </c>
      <c r="BE106" s="2186"/>
      <c r="BF106" s="2180">
        <v>0</v>
      </c>
      <c r="BG106" s="2186"/>
      <c r="BH106" s="2180">
        <v>0</v>
      </c>
      <c r="BI106" s="2186"/>
      <c r="BJ106" s="2180">
        <v>0</v>
      </c>
      <c r="BK106" s="2186"/>
      <c r="BL106" s="2180">
        <v>0</v>
      </c>
      <c r="BM106" s="2186"/>
      <c r="BN106" s="2180">
        <v>0</v>
      </c>
      <c r="BO106" s="2186"/>
      <c r="BP106" s="2180">
        <v>0</v>
      </c>
      <c r="BQ106" s="2186"/>
      <c r="BR106" s="2180">
        <v>0</v>
      </c>
      <c r="BS106" s="2186"/>
      <c r="BT106" s="2180">
        <v>0</v>
      </c>
      <c r="BU106" s="2186"/>
      <c r="BV106" s="2180">
        <v>0</v>
      </c>
      <c r="BW106" s="2186"/>
      <c r="BX106" s="2180">
        <v>0</v>
      </c>
      <c r="BY106" s="2186"/>
      <c r="BZ106" s="2180">
        <v>0</v>
      </c>
      <c r="CA106" s="2186"/>
      <c r="CB106" s="2180">
        <v>0</v>
      </c>
      <c r="CC106" s="2186"/>
      <c r="CD106" s="2180">
        <v>0</v>
      </c>
      <c r="CE106" s="2186"/>
      <c r="CF106" s="2180">
        <v>0</v>
      </c>
      <c r="CG106" s="2186"/>
      <c r="CH106" s="2180">
        <v>0</v>
      </c>
      <c r="CI106" s="2186"/>
      <c r="CJ106" s="2180">
        <v>0</v>
      </c>
      <c r="CK106" s="2186"/>
      <c r="CL106" s="2180">
        <v>0</v>
      </c>
      <c r="CM106" s="2186"/>
      <c r="CN106" s="2180">
        <v>0</v>
      </c>
      <c r="CO106" s="2186">
        <v>0</v>
      </c>
      <c r="CP106" s="2180">
        <v>0</v>
      </c>
      <c r="CQ106" s="2186"/>
      <c r="CR106" s="2180">
        <v>0</v>
      </c>
      <c r="CS106" s="2186"/>
      <c r="CT106" s="2180">
        <v>0</v>
      </c>
      <c r="CU106" s="2186"/>
      <c r="CV106" s="2177">
        <v>0</v>
      </c>
    </row>
    <row r="107" spans="3:122" s="2067" customFormat="1" ht="12.75" hidden="1" customHeight="1" x14ac:dyDescent="0.3">
      <c r="C107" s="2763" t="s">
        <v>866</v>
      </c>
      <c r="D107" s="540" t="e">
        <v>#N/A</v>
      </c>
      <c r="E107" s="2186"/>
      <c r="F107" s="2180">
        <v>0</v>
      </c>
      <c r="G107" s="2186"/>
      <c r="H107" s="2180">
        <v>0</v>
      </c>
      <c r="I107" s="2186"/>
      <c r="J107" s="2180">
        <v>0</v>
      </c>
      <c r="K107" s="2186"/>
      <c r="L107" s="2180">
        <v>0</v>
      </c>
      <c r="M107" s="2186"/>
      <c r="N107" s="2180">
        <v>0</v>
      </c>
      <c r="O107" s="2186"/>
      <c r="P107" s="2180">
        <v>0</v>
      </c>
      <c r="Q107" s="2186"/>
      <c r="R107" s="2180">
        <v>0</v>
      </c>
      <c r="S107" s="2186"/>
      <c r="T107" s="2180">
        <v>0</v>
      </c>
      <c r="U107" s="2186"/>
      <c r="V107" s="2180">
        <v>0</v>
      </c>
      <c r="W107" s="2186"/>
      <c r="X107" s="2180">
        <v>0</v>
      </c>
      <c r="Y107" s="2186"/>
      <c r="Z107" s="2180">
        <v>0</v>
      </c>
      <c r="AA107" s="2186"/>
      <c r="AB107" s="2180">
        <v>0</v>
      </c>
      <c r="AC107" s="2186"/>
      <c r="AD107" s="2180">
        <v>0</v>
      </c>
      <c r="AE107" s="2186"/>
      <c r="AF107" s="2180">
        <v>0</v>
      </c>
      <c r="AG107" s="2186"/>
      <c r="AH107" s="2180">
        <v>0</v>
      </c>
      <c r="AI107" s="2186"/>
      <c r="AJ107" s="2180">
        <v>0</v>
      </c>
      <c r="AK107" s="2186"/>
      <c r="AL107" s="2180">
        <v>0</v>
      </c>
      <c r="AM107" s="2186"/>
      <c r="AN107" s="2180">
        <v>0</v>
      </c>
      <c r="AO107" s="2186"/>
      <c r="AP107" s="2180">
        <v>0</v>
      </c>
      <c r="AQ107" s="2186"/>
      <c r="AR107" s="2180">
        <v>0</v>
      </c>
      <c r="AS107" s="2186"/>
      <c r="AT107" s="2180">
        <v>0</v>
      </c>
      <c r="AU107" s="2186"/>
      <c r="AV107" s="2180">
        <v>0</v>
      </c>
      <c r="AW107" s="2186"/>
      <c r="AX107" s="2180">
        <v>0</v>
      </c>
      <c r="AY107" s="2186"/>
      <c r="AZ107" s="2180">
        <v>0</v>
      </c>
      <c r="BA107" s="2186"/>
      <c r="BB107" s="2180">
        <v>0</v>
      </c>
      <c r="BC107" s="2186"/>
      <c r="BD107" s="2180">
        <v>0</v>
      </c>
      <c r="BE107" s="2186"/>
      <c r="BF107" s="2180">
        <v>0</v>
      </c>
      <c r="BG107" s="2186"/>
      <c r="BH107" s="2180">
        <v>0</v>
      </c>
      <c r="BI107" s="2186"/>
      <c r="BJ107" s="2180">
        <v>0</v>
      </c>
      <c r="BK107" s="2186"/>
      <c r="BL107" s="2180">
        <v>0</v>
      </c>
      <c r="BM107" s="2186"/>
      <c r="BN107" s="2180">
        <v>0</v>
      </c>
      <c r="BO107" s="2186"/>
      <c r="BP107" s="2180">
        <v>0</v>
      </c>
      <c r="BQ107" s="2186"/>
      <c r="BR107" s="2180">
        <v>0</v>
      </c>
      <c r="BS107" s="2186"/>
      <c r="BT107" s="2180">
        <v>0</v>
      </c>
      <c r="BU107" s="2186"/>
      <c r="BV107" s="2180">
        <v>0</v>
      </c>
      <c r="BW107" s="2186"/>
      <c r="BX107" s="2180">
        <v>0</v>
      </c>
      <c r="BY107" s="2186"/>
      <c r="BZ107" s="2180">
        <v>0</v>
      </c>
      <c r="CA107" s="2186"/>
      <c r="CB107" s="2180">
        <v>0</v>
      </c>
      <c r="CC107" s="2186"/>
      <c r="CD107" s="2180">
        <v>0</v>
      </c>
      <c r="CE107" s="2186"/>
      <c r="CF107" s="2180">
        <v>0</v>
      </c>
      <c r="CG107" s="2186"/>
      <c r="CH107" s="2180">
        <v>0</v>
      </c>
      <c r="CI107" s="2186"/>
      <c r="CJ107" s="2180">
        <v>0</v>
      </c>
      <c r="CK107" s="2186"/>
      <c r="CL107" s="2180">
        <v>0</v>
      </c>
      <c r="CM107" s="2186"/>
      <c r="CN107" s="2180">
        <v>0</v>
      </c>
      <c r="CO107" s="2186"/>
      <c r="CP107" s="2180">
        <v>0</v>
      </c>
      <c r="CQ107" s="2186"/>
      <c r="CR107" s="2180">
        <v>0</v>
      </c>
      <c r="CS107" s="2186"/>
      <c r="CT107" s="2180">
        <v>0</v>
      </c>
      <c r="CU107" s="2186">
        <v>0</v>
      </c>
      <c r="CV107" s="2177">
        <v>0</v>
      </c>
    </row>
    <row r="108" spans="3:122" s="2067" customFormat="1" ht="12.75" hidden="1" customHeight="1" x14ac:dyDescent="0.3">
      <c r="C108" s="2763" t="s">
        <v>853</v>
      </c>
      <c r="D108" s="540" t="e">
        <v>#N/A</v>
      </c>
      <c r="E108" s="2186"/>
      <c r="F108" s="2180">
        <v>0</v>
      </c>
      <c r="G108" s="2186"/>
      <c r="H108" s="2180">
        <v>0</v>
      </c>
      <c r="I108" s="2186"/>
      <c r="J108" s="2180">
        <v>0</v>
      </c>
      <c r="K108" s="2186"/>
      <c r="L108" s="2180">
        <v>0</v>
      </c>
      <c r="M108" s="2186"/>
      <c r="N108" s="2180">
        <v>0</v>
      </c>
      <c r="O108" s="2186"/>
      <c r="P108" s="2180">
        <v>0</v>
      </c>
      <c r="Q108" s="2186"/>
      <c r="R108" s="2180">
        <v>0</v>
      </c>
      <c r="S108" s="2186"/>
      <c r="T108" s="2180">
        <v>0</v>
      </c>
      <c r="U108" s="2186"/>
      <c r="V108" s="2180">
        <v>0</v>
      </c>
      <c r="W108" s="2186"/>
      <c r="X108" s="2180">
        <v>0</v>
      </c>
      <c r="Y108" s="2186"/>
      <c r="Z108" s="2180">
        <v>0</v>
      </c>
      <c r="AA108" s="2186"/>
      <c r="AB108" s="2180">
        <v>0</v>
      </c>
      <c r="AC108" s="2186"/>
      <c r="AD108" s="2180">
        <v>0</v>
      </c>
      <c r="AE108" s="2186"/>
      <c r="AF108" s="2180">
        <v>0</v>
      </c>
      <c r="AG108" s="2186"/>
      <c r="AH108" s="2180">
        <v>0</v>
      </c>
      <c r="AI108" s="2186"/>
      <c r="AJ108" s="2180">
        <v>0</v>
      </c>
      <c r="AK108" s="2186"/>
      <c r="AL108" s="2180">
        <v>0</v>
      </c>
      <c r="AM108" s="2186"/>
      <c r="AN108" s="2180">
        <v>0</v>
      </c>
      <c r="AO108" s="2186"/>
      <c r="AP108" s="2180">
        <v>0</v>
      </c>
      <c r="AQ108" s="2186"/>
      <c r="AR108" s="2180">
        <v>0</v>
      </c>
      <c r="AS108" s="2186"/>
      <c r="AT108" s="2180">
        <v>0</v>
      </c>
      <c r="AU108" s="2186"/>
      <c r="AV108" s="2180">
        <v>0</v>
      </c>
      <c r="AW108" s="2186"/>
      <c r="AX108" s="2180">
        <v>0</v>
      </c>
      <c r="AY108" s="2186"/>
      <c r="AZ108" s="2180">
        <v>0</v>
      </c>
      <c r="BA108" s="2186"/>
      <c r="BB108" s="2180">
        <v>0</v>
      </c>
      <c r="BC108" s="2186"/>
      <c r="BD108" s="2180">
        <v>0</v>
      </c>
      <c r="BE108" s="2186"/>
      <c r="BF108" s="2180">
        <v>0</v>
      </c>
      <c r="BG108" s="2186"/>
      <c r="BH108" s="2180">
        <v>0</v>
      </c>
      <c r="BI108" s="2186"/>
      <c r="BJ108" s="2180">
        <v>0</v>
      </c>
      <c r="BK108" s="2186"/>
      <c r="BL108" s="2180">
        <v>0</v>
      </c>
      <c r="BM108" s="2186"/>
      <c r="BN108" s="2180">
        <v>0</v>
      </c>
      <c r="BO108" s="2186"/>
      <c r="BP108" s="2180">
        <v>0</v>
      </c>
      <c r="BQ108" s="2186"/>
      <c r="BR108" s="2180">
        <v>0</v>
      </c>
      <c r="BS108" s="2186"/>
      <c r="BT108" s="2180">
        <v>0</v>
      </c>
      <c r="BU108" s="2186"/>
      <c r="BV108" s="2180">
        <v>0</v>
      </c>
      <c r="BW108" s="2186"/>
      <c r="BX108" s="2180">
        <v>0</v>
      </c>
      <c r="BY108" s="2186"/>
      <c r="BZ108" s="2180">
        <v>0</v>
      </c>
      <c r="CA108" s="2186"/>
      <c r="CB108" s="2180">
        <v>0</v>
      </c>
      <c r="CC108" s="2186"/>
      <c r="CD108" s="2180">
        <v>0</v>
      </c>
      <c r="CE108" s="2186"/>
      <c r="CF108" s="2180">
        <v>0</v>
      </c>
      <c r="CG108" s="2186">
        <v>0</v>
      </c>
      <c r="CH108" s="2180">
        <v>0</v>
      </c>
      <c r="CI108" s="2186">
        <v>0</v>
      </c>
      <c r="CJ108" s="2180">
        <v>0</v>
      </c>
      <c r="CK108" s="2186">
        <v>0</v>
      </c>
      <c r="CL108" s="2180">
        <v>0</v>
      </c>
      <c r="CM108" s="2186">
        <v>0</v>
      </c>
      <c r="CN108" s="2180">
        <v>0</v>
      </c>
      <c r="CO108" s="2186"/>
      <c r="CP108" s="2180">
        <v>0</v>
      </c>
      <c r="CQ108" s="2186"/>
      <c r="CR108" s="2180">
        <v>0</v>
      </c>
      <c r="CS108" s="2186"/>
      <c r="CT108" s="2180">
        <v>0</v>
      </c>
      <c r="CU108" s="2186"/>
      <c r="CV108" s="2177">
        <v>0</v>
      </c>
    </row>
    <row r="109" spans="3:122" s="2067" customFormat="1" ht="12.75" hidden="1" customHeight="1" x14ac:dyDescent="0.3">
      <c r="C109" s="2763" t="s">
        <v>1288</v>
      </c>
      <c r="D109" s="540" t="e">
        <v>#N/A</v>
      </c>
      <c r="E109" s="2186"/>
      <c r="F109" s="2180">
        <v>0</v>
      </c>
      <c r="G109" s="2186"/>
      <c r="H109" s="2180">
        <v>0</v>
      </c>
      <c r="I109" s="2186"/>
      <c r="J109" s="2180">
        <v>0</v>
      </c>
      <c r="K109" s="2186"/>
      <c r="L109" s="2180">
        <v>0</v>
      </c>
      <c r="M109" s="2186"/>
      <c r="N109" s="2180">
        <v>0</v>
      </c>
      <c r="O109" s="2186"/>
      <c r="P109" s="2180">
        <v>0</v>
      </c>
      <c r="Q109" s="2186"/>
      <c r="R109" s="2180">
        <v>0</v>
      </c>
      <c r="S109" s="2186"/>
      <c r="T109" s="2180">
        <v>0</v>
      </c>
      <c r="U109" s="2186"/>
      <c r="V109" s="2180">
        <v>0</v>
      </c>
      <c r="W109" s="2186"/>
      <c r="X109" s="2180">
        <v>0</v>
      </c>
      <c r="Y109" s="2186"/>
      <c r="Z109" s="2180">
        <v>0</v>
      </c>
      <c r="AA109" s="2186"/>
      <c r="AB109" s="2180">
        <v>0</v>
      </c>
      <c r="AC109" s="2186"/>
      <c r="AD109" s="2180">
        <v>0</v>
      </c>
      <c r="AE109" s="2186"/>
      <c r="AF109" s="2180">
        <v>0</v>
      </c>
      <c r="AG109" s="2186"/>
      <c r="AH109" s="2180">
        <v>0</v>
      </c>
      <c r="AI109" s="2186"/>
      <c r="AJ109" s="2180">
        <v>0</v>
      </c>
      <c r="AK109" s="2186"/>
      <c r="AL109" s="2180">
        <v>0</v>
      </c>
      <c r="AM109" s="2186"/>
      <c r="AN109" s="2180">
        <v>0</v>
      </c>
      <c r="AO109" s="2186"/>
      <c r="AP109" s="2180">
        <v>0</v>
      </c>
      <c r="AQ109" s="2186"/>
      <c r="AR109" s="2180">
        <v>0</v>
      </c>
      <c r="AS109" s="2186"/>
      <c r="AT109" s="2180">
        <v>0</v>
      </c>
      <c r="AU109" s="2186"/>
      <c r="AV109" s="2180">
        <v>0</v>
      </c>
      <c r="AW109" s="2186"/>
      <c r="AX109" s="2180">
        <v>0</v>
      </c>
      <c r="AY109" s="2186"/>
      <c r="AZ109" s="2180">
        <v>0</v>
      </c>
      <c r="BA109" s="2186"/>
      <c r="BB109" s="2180">
        <v>0</v>
      </c>
      <c r="BC109" s="2186"/>
      <c r="BD109" s="2180">
        <v>0</v>
      </c>
      <c r="BE109" s="2186"/>
      <c r="BF109" s="2180">
        <v>0</v>
      </c>
      <c r="BG109" s="2186"/>
      <c r="BH109" s="2180">
        <v>0</v>
      </c>
      <c r="BI109" s="2186"/>
      <c r="BJ109" s="2180">
        <v>0</v>
      </c>
      <c r="BK109" s="2186"/>
      <c r="BL109" s="2180">
        <v>0</v>
      </c>
      <c r="BM109" s="2186"/>
      <c r="BN109" s="2180">
        <v>0</v>
      </c>
      <c r="BO109" s="2186"/>
      <c r="BP109" s="2180">
        <v>0</v>
      </c>
      <c r="BQ109" s="2186"/>
      <c r="BR109" s="2180">
        <v>0</v>
      </c>
      <c r="BS109" s="2186"/>
      <c r="BT109" s="2180">
        <v>0</v>
      </c>
      <c r="BU109" s="2186"/>
      <c r="BV109" s="2180">
        <v>0</v>
      </c>
      <c r="BW109" s="2186"/>
      <c r="BX109" s="2180">
        <v>0</v>
      </c>
      <c r="BY109" s="2186"/>
      <c r="BZ109" s="2180">
        <v>0</v>
      </c>
      <c r="CA109" s="2186"/>
      <c r="CB109" s="2180">
        <v>0</v>
      </c>
      <c r="CC109" s="2186"/>
      <c r="CD109" s="2180">
        <v>0</v>
      </c>
      <c r="CE109" s="2186"/>
      <c r="CF109" s="2180">
        <v>0</v>
      </c>
      <c r="CG109" s="2186"/>
      <c r="CH109" s="2180">
        <v>0</v>
      </c>
      <c r="CI109" s="2186"/>
      <c r="CJ109" s="2180">
        <v>0</v>
      </c>
      <c r="CK109" s="2186"/>
      <c r="CL109" s="2180">
        <v>0</v>
      </c>
      <c r="CM109" s="2186"/>
      <c r="CN109" s="2180">
        <v>0</v>
      </c>
      <c r="CO109" s="2186">
        <v>0</v>
      </c>
      <c r="CP109" s="2180">
        <v>0</v>
      </c>
      <c r="CQ109" s="2186"/>
      <c r="CR109" s="2180">
        <v>0</v>
      </c>
      <c r="CS109" s="2186"/>
      <c r="CT109" s="2180">
        <v>0</v>
      </c>
      <c r="CU109" s="2186"/>
      <c r="CV109" s="2177">
        <v>0</v>
      </c>
    </row>
    <row r="110" spans="3:122" s="2067" customFormat="1" ht="12.75" hidden="1" customHeight="1" x14ac:dyDescent="0.3">
      <c r="C110" s="2763" t="s">
        <v>1289</v>
      </c>
      <c r="D110" s="540" t="e">
        <v>#N/A</v>
      </c>
      <c r="E110" s="2186"/>
      <c r="F110" s="2180">
        <v>0</v>
      </c>
      <c r="G110" s="2186"/>
      <c r="H110" s="2180">
        <v>0</v>
      </c>
      <c r="I110" s="2186"/>
      <c r="J110" s="2180">
        <v>0</v>
      </c>
      <c r="K110" s="2186"/>
      <c r="L110" s="2180">
        <v>0</v>
      </c>
      <c r="M110" s="2186"/>
      <c r="N110" s="2180">
        <v>0</v>
      </c>
      <c r="O110" s="2186"/>
      <c r="P110" s="2180">
        <v>0</v>
      </c>
      <c r="Q110" s="2186"/>
      <c r="R110" s="2180">
        <v>0</v>
      </c>
      <c r="S110" s="2186"/>
      <c r="T110" s="2180">
        <v>0</v>
      </c>
      <c r="U110" s="2186"/>
      <c r="V110" s="2180">
        <v>0</v>
      </c>
      <c r="W110" s="2186"/>
      <c r="X110" s="2180">
        <v>0</v>
      </c>
      <c r="Y110" s="2186"/>
      <c r="Z110" s="2180">
        <v>0</v>
      </c>
      <c r="AA110" s="2186"/>
      <c r="AB110" s="2180">
        <v>0</v>
      </c>
      <c r="AC110" s="2186"/>
      <c r="AD110" s="2180">
        <v>0</v>
      </c>
      <c r="AE110" s="2186"/>
      <c r="AF110" s="2180">
        <v>0</v>
      </c>
      <c r="AG110" s="2186"/>
      <c r="AH110" s="2180">
        <v>0</v>
      </c>
      <c r="AI110" s="2186"/>
      <c r="AJ110" s="2180">
        <v>0</v>
      </c>
      <c r="AK110" s="2186"/>
      <c r="AL110" s="2180">
        <v>0</v>
      </c>
      <c r="AM110" s="2186"/>
      <c r="AN110" s="2180">
        <v>0</v>
      </c>
      <c r="AO110" s="2186"/>
      <c r="AP110" s="2180">
        <v>0</v>
      </c>
      <c r="AQ110" s="2186"/>
      <c r="AR110" s="2180">
        <v>0</v>
      </c>
      <c r="AS110" s="2186"/>
      <c r="AT110" s="2180">
        <v>0</v>
      </c>
      <c r="AU110" s="2186"/>
      <c r="AV110" s="2180">
        <v>0</v>
      </c>
      <c r="AW110" s="2186"/>
      <c r="AX110" s="2180">
        <v>0</v>
      </c>
      <c r="AY110" s="2186"/>
      <c r="AZ110" s="2180">
        <v>0</v>
      </c>
      <c r="BA110" s="2186"/>
      <c r="BB110" s="2180">
        <v>0</v>
      </c>
      <c r="BC110" s="2186"/>
      <c r="BD110" s="2180">
        <v>0</v>
      </c>
      <c r="BE110" s="2186"/>
      <c r="BF110" s="2180">
        <v>0</v>
      </c>
      <c r="BG110" s="2186"/>
      <c r="BH110" s="2180">
        <v>0</v>
      </c>
      <c r="BI110" s="2186"/>
      <c r="BJ110" s="2180">
        <v>0</v>
      </c>
      <c r="BK110" s="2186"/>
      <c r="BL110" s="2180">
        <v>0</v>
      </c>
      <c r="BM110" s="2186"/>
      <c r="BN110" s="2180">
        <v>0</v>
      </c>
      <c r="BO110" s="2186"/>
      <c r="BP110" s="2180">
        <v>0</v>
      </c>
      <c r="BQ110" s="2186"/>
      <c r="BR110" s="2180">
        <v>0</v>
      </c>
      <c r="BS110" s="2186"/>
      <c r="BT110" s="2180">
        <v>0</v>
      </c>
      <c r="BU110" s="2186"/>
      <c r="BV110" s="2180">
        <v>0</v>
      </c>
      <c r="BW110" s="2186"/>
      <c r="BX110" s="2180">
        <v>0</v>
      </c>
      <c r="BY110" s="2186"/>
      <c r="BZ110" s="2180">
        <v>0</v>
      </c>
      <c r="CA110" s="2186"/>
      <c r="CB110" s="2180">
        <v>0</v>
      </c>
      <c r="CC110" s="2186"/>
      <c r="CD110" s="2180">
        <v>0</v>
      </c>
      <c r="CE110" s="2186"/>
      <c r="CF110" s="2180">
        <v>0</v>
      </c>
      <c r="CG110" s="2186"/>
      <c r="CH110" s="2180">
        <v>0</v>
      </c>
      <c r="CI110" s="2186"/>
      <c r="CJ110" s="2180">
        <v>0</v>
      </c>
      <c r="CK110" s="2186"/>
      <c r="CL110" s="2180">
        <v>0</v>
      </c>
      <c r="CM110" s="2186"/>
      <c r="CN110" s="2180">
        <v>0</v>
      </c>
      <c r="CO110" s="2186">
        <v>0</v>
      </c>
      <c r="CP110" s="2180">
        <v>0</v>
      </c>
      <c r="CQ110" s="2186"/>
      <c r="CR110" s="2180">
        <v>0</v>
      </c>
      <c r="CS110" s="2186"/>
      <c r="CT110" s="2180">
        <v>0</v>
      </c>
      <c r="CU110" s="2186"/>
      <c r="CV110" s="2177">
        <v>0</v>
      </c>
    </row>
    <row r="111" spans="3:122" s="2067" customFormat="1" ht="12.75" hidden="1" customHeight="1" x14ac:dyDescent="0.3">
      <c r="C111" s="2763" t="s">
        <v>852</v>
      </c>
      <c r="D111" s="540" t="e">
        <v>#N/A</v>
      </c>
      <c r="E111" s="2186"/>
      <c r="F111" s="2180">
        <v>0</v>
      </c>
      <c r="G111" s="2186"/>
      <c r="H111" s="2180">
        <v>0</v>
      </c>
      <c r="I111" s="2186"/>
      <c r="J111" s="2180">
        <v>0</v>
      </c>
      <c r="K111" s="2186"/>
      <c r="L111" s="2180">
        <v>0</v>
      </c>
      <c r="M111" s="2186"/>
      <c r="N111" s="2180">
        <v>0</v>
      </c>
      <c r="O111" s="2186"/>
      <c r="P111" s="2180">
        <v>0</v>
      </c>
      <c r="Q111" s="2186"/>
      <c r="R111" s="2180">
        <v>0</v>
      </c>
      <c r="S111" s="2186"/>
      <c r="T111" s="2180">
        <v>0</v>
      </c>
      <c r="U111" s="2186"/>
      <c r="V111" s="2180">
        <v>0</v>
      </c>
      <c r="W111" s="2186"/>
      <c r="X111" s="2180">
        <v>0</v>
      </c>
      <c r="Y111" s="2186"/>
      <c r="Z111" s="2180">
        <v>0</v>
      </c>
      <c r="AA111" s="2186"/>
      <c r="AB111" s="2180">
        <v>0</v>
      </c>
      <c r="AC111" s="2186"/>
      <c r="AD111" s="2180">
        <v>0</v>
      </c>
      <c r="AE111" s="2186"/>
      <c r="AF111" s="2180">
        <v>0</v>
      </c>
      <c r="AG111" s="2186"/>
      <c r="AH111" s="2180">
        <v>0</v>
      </c>
      <c r="AI111" s="2186"/>
      <c r="AJ111" s="2180">
        <v>0</v>
      </c>
      <c r="AK111" s="2186"/>
      <c r="AL111" s="2180">
        <v>0</v>
      </c>
      <c r="AM111" s="2186"/>
      <c r="AN111" s="2180">
        <v>0</v>
      </c>
      <c r="AO111" s="2186"/>
      <c r="AP111" s="2180">
        <v>0</v>
      </c>
      <c r="AQ111" s="2186"/>
      <c r="AR111" s="2180">
        <v>0</v>
      </c>
      <c r="AS111" s="2186"/>
      <c r="AT111" s="2180">
        <v>0</v>
      </c>
      <c r="AU111" s="2186"/>
      <c r="AV111" s="2180">
        <v>0</v>
      </c>
      <c r="AW111" s="2186"/>
      <c r="AX111" s="2180">
        <v>0</v>
      </c>
      <c r="AY111" s="2186"/>
      <c r="AZ111" s="2180">
        <v>0</v>
      </c>
      <c r="BA111" s="2186"/>
      <c r="BB111" s="2180">
        <v>0</v>
      </c>
      <c r="BC111" s="2186"/>
      <c r="BD111" s="2180">
        <v>0</v>
      </c>
      <c r="BE111" s="2186"/>
      <c r="BF111" s="2180">
        <v>0</v>
      </c>
      <c r="BG111" s="2186"/>
      <c r="BH111" s="2180">
        <v>0</v>
      </c>
      <c r="BI111" s="2186"/>
      <c r="BJ111" s="2180">
        <v>0</v>
      </c>
      <c r="BK111" s="2186"/>
      <c r="BL111" s="2180">
        <v>0</v>
      </c>
      <c r="BM111" s="2186"/>
      <c r="BN111" s="2180">
        <v>0</v>
      </c>
      <c r="BO111" s="2186"/>
      <c r="BP111" s="2180">
        <v>0</v>
      </c>
      <c r="BQ111" s="2186"/>
      <c r="BR111" s="2180">
        <v>0</v>
      </c>
      <c r="BS111" s="2186"/>
      <c r="BT111" s="2180">
        <v>0</v>
      </c>
      <c r="BU111" s="2186"/>
      <c r="BV111" s="2180">
        <v>0</v>
      </c>
      <c r="BW111" s="2186"/>
      <c r="BX111" s="2180">
        <v>0</v>
      </c>
      <c r="BY111" s="2186"/>
      <c r="BZ111" s="2180">
        <v>0</v>
      </c>
      <c r="CA111" s="2186"/>
      <c r="CB111" s="2180">
        <v>0</v>
      </c>
      <c r="CC111" s="2186"/>
      <c r="CD111" s="2180">
        <v>0</v>
      </c>
      <c r="CE111" s="2186"/>
      <c r="CF111" s="2180">
        <v>0</v>
      </c>
      <c r="CG111" s="2186">
        <v>0</v>
      </c>
      <c r="CH111" s="2180">
        <v>0</v>
      </c>
      <c r="CI111" s="2186">
        <v>0</v>
      </c>
      <c r="CJ111" s="2180">
        <v>0</v>
      </c>
      <c r="CK111" s="2186">
        <v>0</v>
      </c>
      <c r="CL111" s="2180">
        <v>0</v>
      </c>
      <c r="CM111" s="2186">
        <v>0</v>
      </c>
      <c r="CN111" s="2180">
        <v>0</v>
      </c>
      <c r="CO111" s="2186"/>
      <c r="CP111" s="2180">
        <v>0</v>
      </c>
      <c r="CQ111" s="2186"/>
      <c r="CR111" s="2180">
        <v>0</v>
      </c>
      <c r="CS111" s="2186"/>
      <c r="CT111" s="2180">
        <v>0</v>
      </c>
      <c r="CU111" s="2186"/>
      <c r="CV111" s="2177">
        <v>0</v>
      </c>
    </row>
    <row r="112" spans="3:122" s="2067" customFormat="1" ht="12.75" hidden="1" customHeight="1" x14ac:dyDescent="0.3">
      <c r="C112" s="2763" t="s">
        <v>859</v>
      </c>
      <c r="D112" s="540" t="e">
        <v>#N/A</v>
      </c>
      <c r="E112" s="2186"/>
      <c r="F112" s="2180">
        <v>0</v>
      </c>
      <c r="G112" s="2186"/>
      <c r="H112" s="2180">
        <v>0</v>
      </c>
      <c r="I112" s="2186"/>
      <c r="J112" s="2180">
        <v>0</v>
      </c>
      <c r="K112" s="2186"/>
      <c r="L112" s="2180">
        <v>0</v>
      </c>
      <c r="M112" s="2186"/>
      <c r="N112" s="2180">
        <v>0</v>
      </c>
      <c r="O112" s="2186"/>
      <c r="P112" s="2180">
        <v>0</v>
      </c>
      <c r="Q112" s="2186"/>
      <c r="R112" s="2180">
        <v>0</v>
      </c>
      <c r="S112" s="2186"/>
      <c r="T112" s="2180">
        <v>0</v>
      </c>
      <c r="U112" s="2186"/>
      <c r="V112" s="2180">
        <v>0</v>
      </c>
      <c r="W112" s="2186"/>
      <c r="X112" s="2180">
        <v>0</v>
      </c>
      <c r="Y112" s="2186"/>
      <c r="Z112" s="2180">
        <v>0</v>
      </c>
      <c r="AA112" s="2186"/>
      <c r="AB112" s="2180">
        <v>0</v>
      </c>
      <c r="AC112" s="2186"/>
      <c r="AD112" s="2180">
        <v>0</v>
      </c>
      <c r="AE112" s="2186"/>
      <c r="AF112" s="2180">
        <v>0</v>
      </c>
      <c r="AG112" s="2186"/>
      <c r="AH112" s="2180">
        <v>0</v>
      </c>
      <c r="AI112" s="2186"/>
      <c r="AJ112" s="2180">
        <v>0</v>
      </c>
      <c r="AK112" s="2186"/>
      <c r="AL112" s="2180">
        <v>0</v>
      </c>
      <c r="AM112" s="2186"/>
      <c r="AN112" s="2180">
        <v>0</v>
      </c>
      <c r="AO112" s="2186"/>
      <c r="AP112" s="2180">
        <v>0</v>
      </c>
      <c r="AQ112" s="2186"/>
      <c r="AR112" s="2180">
        <v>0</v>
      </c>
      <c r="AS112" s="2186"/>
      <c r="AT112" s="2180">
        <v>0</v>
      </c>
      <c r="AU112" s="2186"/>
      <c r="AV112" s="2180">
        <v>0</v>
      </c>
      <c r="AW112" s="2186"/>
      <c r="AX112" s="2180">
        <v>0</v>
      </c>
      <c r="AY112" s="2186"/>
      <c r="AZ112" s="2180">
        <v>0</v>
      </c>
      <c r="BA112" s="2186"/>
      <c r="BB112" s="2180">
        <v>0</v>
      </c>
      <c r="BC112" s="2186"/>
      <c r="BD112" s="2180">
        <v>0</v>
      </c>
      <c r="BE112" s="2186"/>
      <c r="BF112" s="2180">
        <v>0</v>
      </c>
      <c r="BG112" s="2186"/>
      <c r="BH112" s="2180">
        <v>0</v>
      </c>
      <c r="BI112" s="2186"/>
      <c r="BJ112" s="2180">
        <v>0</v>
      </c>
      <c r="BK112" s="2186"/>
      <c r="BL112" s="2180">
        <v>0</v>
      </c>
      <c r="BM112" s="2186"/>
      <c r="BN112" s="2180">
        <v>0</v>
      </c>
      <c r="BO112" s="2186"/>
      <c r="BP112" s="2180">
        <v>0</v>
      </c>
      <c r="BQ112" s="2186"/>
      <c r="BR112" s="2180">
        <v>0</v>
      </c>
      <c r="BS112" s="2186"/>
      <c r="BT112" s="2180">
        <v>0</v>
      </c>
      <c r="BU112" s="2186"/>
      <c r="BV112" s="2180">
        <v>0</v>
      </c>
      <c r="BW112" s="2186"/>
      <c r="BX112" s="2180">
        <v>0</v>
      </c>
      <c r="BY112" s="2186"/>
      <c r="BZ112" s="2180">
        <v>0</v>
      </c>
      <c r="CA112" s="2186"/>
      <c r="CB112" s="2180">
        <v>0</v>
      </c>
      <c r="CC112" s="2186"/>
      <c r="CD112" s="2180">
        <v>0</v>
      </c>
      <c r="CE112" s="2186"/>
      <c r="CF112" s="2180">
        <v>0</v>
      </c>
      <c r="CG112" s="2186"/>
      <c r="CH112" s="2180">
        <v>0</v>
      </c>
      <c r="CI112" s="2186"/>
      <c r="CJ112" s="2180">
        <v>0</v>
      </c>
      <c r="CK112" s="2186"/>
      <c r="CL112" s="2180">
        <v>0</v>
      </c>
      <c r="CM112" s="2186"/>
      <c r="CN112" s="2180">
        <v>0</v>
      </c>
      <c r="CO112" s="2186">
        <v>0</v>
      </c>
      <c r="CP112" s="2180">
        <v>0</v>
      </c>
      <c r="CQ112" s="2186"/>
      <c r="CR112" s="2180">
        <v>0</v>
      </c>
      <c r="CS112" s="2186"/>
      <c r="CT112" s="2180">
        <v>0</v>
      </c>
      <c r="CU112" s="2186"/>
      <c r="CV112" s="2177">
        <v>0</v>
      </c>
    </row>
    <row r="113" spans="2:122" s="2067" customFormat="1" ht="12.75" hidden="1" customHeight="1" x14ac:dyDescent="0.3">
      <c r="C113" s="2763" t="s">
        <v>342</v>
      </c>
      <c r="D113" s="540" t="e">
        <v>#N/A</v>
      </c>
      <c r="E113" s="2186"/>
      <c r="F113" s="2180">
        <v>0</v>
      </c>
      <c r="G113" s="2186"/>
      <c r="H113" s="2180">
        <v>0</v>
      </c>
      <c r="I113" s="2186"/>
      <c r="J113" s="2180">
        <v>0</v>
      </c>
      <c r="K113" s="2186"/>
      <c r="L113" s="2180">
        <v>0</v>
      </c>
      <c r="M113" s="2186"/>
      <c r="N113" s="2180">
        <v>0</v>
      </c>
      <c r="O113" s="2186"/>
      <c r="P113" s="2180">
        <v>0</v>
      </c>
      <c r="Q113" s="2186"/>
      <c r="R113" s="2180">
        <v>0</v>
      </c>
      <c r="S113" s="2186"/>
      <c r="T113" s="2180">
        <v>0</v>
      </c>
      <c r="U113" s="2186"/>
      <c r="V113" s="2180">
        <v>0</v>
      </c>
      <c r="W113" s="2186"/>
      <c r="X113" s="2180">
        <v>0</v>
      </c>
      <c r="Y113" s="2186"/>
      <c r="Z113" s="2180">
        <v>0</v>
      </c>
      <c r="AA113" s="2186"/>
      <c r="AB113" s="2180">
        <v>0</v>
      </c>
      <c r="AC113" s="2186"/>
      <c r="AD113" s="2180">
        <v>0</v>
      </c>
      <c r="AE113" s="2186"/>
      <c r="AF113" s="2180">
        <v>0</v>
      </c>
      <c r="AG113" s="2186"/>
      <c r="AH113" s="2180">
        <v>0</v>
      </c>
      <c r="AI113" s="2186"/>
      <c r="AJ113" s="2180">
        <v>0</v>
      </c>
      <c r="AK113" s="2186"/>
      <c r="AL113" s="2180">
        <v>0</v>
      </c>
      <c r="AM113" s="2186"/>
      <c r="AN113" s="2180">
        <v>0</v>
      </c>
      <c r="AO113" s="2186"/>
      <c r="AP113" s="2180">
        <v>0</v>
      </c>
      <c r="AQ113" s="2186"/>
      <c r="AR113" s="2180">
        <v>0</v>
      </c>
      <c r="AS113" s="2186"/>
      <c r="AT113" s="2180">
        <v>0</v>
      </c>
      <c r="AU113" s="2186"/>
      <c r="AV113" s="2180">
        <v>0</v>
      </c>
      <c r="AW113" s="2186"/>
      <c r="AX113" s="2180">
        <v>0</v>
      </c>
      <c r="AY113" s="2186"/>
      <c r="AZ113" s="2180">
        <v>0</v>
      </c>
      <c r="BA113" s="2186"/>
      <c r="BB113" s="2180">
        <v>0</v>
      </c>
      <c r="BC113" s="2186"/>
      <c r="BD113" s="2180">
        <v>0</v>
      </c>
      <c r="BE113" s="2186"/>
      <c r="BF113" s="2180">
        <v>0</v>
      </c>
      <c r="BG113" s="2186"/>
      <c r="BH113" s="2180">
        <v>0</v>
      </c>
      <c r="BI113" s="2186"/>
      <c r="BJ113" s="2180">
        <v>0</v>
      </c>
      <c r="BK113" s="2186"/>
      <c r="BL113" s="2180">
        <v>0</v>
      </c>
      <c r="BM113" s="2186"/>
      <c r="BN113" s="2180">
        <v>0</v>
      </c>
      <c r="BO113" s="2186"/>
      <c r="BP113" s="2180">
        <v>0</v>
      </c>
      <c r="BQ113" s="2186"/>
      <c r="BR113" s="2180">
        <v>0</v>
      </c>
      <c r="BS113" s="2186"/>
      <c r="BT113" s="2180">
        <v>0</v>
      </c>
      <c r="BU113" s="2186"/>
      <c r="BV113" s="2180">
        <v>0</v>
      </c>
      <c r="BW113" s="2186"/>
      <c r="BX113" s="2180">
        <v>0</v>
      </c>
      <c r="BY113" s="2186"/>
      <c r="BZ113" s="2180">
        <v>0</v>
      </c>
      <c r="CA113" s="2186"/>
      <c r="CB113" s="2180">
        <v>0</v>
      </c>
      <c r="CC113" s="2186"/>
      <c r="CD113" s="2180">
        <v>0</v>
      </c>
      <c r="CE113" s="2186"/>
      <c r="CF113" s="2180">
        <v>0</v>
      </c>
      <c r="CG113" s="2186"/>
      <c r="CH113" s="2180">
        <v>0</v>
      </c>
      <c r="CI113" s="2186"/>
      <c r="CJ113" s="2180">
        <v>0</v>
      </c>
      <c r="CK113" s="2186"/>
      <c r="CL113" s="2180">
        <v>0</v>
      </c>
      <c r="CM113" s="2186"/>
      <c r="CN113" s="2180">
        <v>0</v>
      </c>
      <c r="CO113" s="2186">
        <v>0</v>
      </c>
      <c r="CP113" s="2180">
        <v>0</v>
      </c>
      <c r="CQ113" s="2186"/>
      <c r="CR113" s="2180">
        <v>0</v>
      </c>
      <c r="CS113" s="2186"/>
      <c r="CT113" s="2180">
        <v>0</v>
      </c>
      <c r="CU113" s="2186"/>
      <c r="CV113" s="2177">
        <v>0</v>
      </c>
    </row>
    <row r="114" spans="2:122" s="2067" customFormat="1" ht="12.75" hidden="1" customHeight="1" x14ac:dyDescent="0.3">
      <c r="C114" s="2763" t="s">
        <v>1158</v>
      </c>
      <c r="D114" s="540" t="e">
        <v>#N/A</v>
      </c>
      <c r="E114" s="2186">
        <v>1</v>
      </c>
      <c r="F114" s="2180">
        <v>0</v>
      </c>
      <c r="G114" s="2186">
        <v>0</v>
      </c>
      <c r="H114" s="2180">
        <v>0</v>
      </c>
      <c r="I114" s="2186">
        <v>0</v>
      </c>
      <c r="J114" s="2180">
        <v>0</v>
      </c>
      <c r="K114" s="2186">
        <v>0</v>
      </c>
      <c r="L114" s="2180">
        <v>0</v>
      </c>
      <c r="M114" s="2186">
        <v>0</v>
      </c>
      <c r="N114" s="2180">
        <v>0</v>
      </c>
      <c r="O114" s="2186">
        <v>0</v>
      </c>
      <c r="P114" s="2180">
        <v>0</v>
      </c>
      <c r="Q114" s="2186">
        <v>0</v>
      </c>
      <c r="R114" s="2180">
        <v>0</v>
      </c>
      <c r="S114" s="2186">
        <v>0</v>
      </c>
      <c r="T114" s="2180">
        <v>0</v>
      </c>
      <c r="U114" s="2186">
        <v>0</v>
      </c>
      <c r="V114" s="2180">
        <v>0</v>
      </c>
      <c r="W114" s="2186">
        <v>0</v>
      </c>
      <c r="X114" s="2180">
        <v>0</v>
      </c>
      <c r="Y114" s="2186">
        <v>0</v>
      </c>
      <c r="Z114" s="2180">
        <v>0</v>
      </c>
      <c r="AA114" s="2186">
        <v>0</v>
      </c>
      <c r="AB114" s="2180">
        <v>0</v>
      </c>
      <c r="AC114" s="2186">
        <v>0</v>
      </c>
      <c r="AD114" s="2180">
        <v>0</v>
      </c>
      <c r="AE114" s="2186">
        <v>0</v>
      </c>
      <c r="AF114" s="2180">
        <v>0</v>
      </c>
      <c r="AG114" s="2186">
        <v>0</v>
      </c>
      <c r="AH114" s="2180">
        <v>0</v>
      </c>
      <c r="AI114" s="2186">
        <v>0</v>
      </c>
      <c r="AJ114" s="2180">
        <v>0</v>
      </c>
      <c r="AK114" s="2186">
        <v>0</v>
      </c>
      <c r="AL114" s="2180">
        <v>0</v>
      </c>
      <c r="AM114" s="2186">
        <v>0</v>
      </c>
      <c r="AN114" s="2180">
        <v>0</v>
      </c>
      <c r="AO114" s="2186"/>
      <c r="AP114" s="2180">
        <v>0</v>
      </c>
      <c r="AQ114" s="2186"/>
      <c r="AR114" s="2180">
        <v>0</v>
      </c>
      <c r="AS114" s="2186"/>
      <c r="AT114" s="2180">
        <v>0</v>
      </c>
      <c r="AU114" s="2186"/>
      <c r="AV114" s="2180">
        <v>0</v>
      </c>
      <c r="AW114" s="2186"/>
      <c r="AX114" s="2180">
        <v>0</v>
      </c>
      <c r="AY114" s="2186"/>
      <c r="AZ114" s="2180">
        <v>0</v>
      </c>
      <c r="BA114" s="2186"/>
      <c r="BB114" s="2180">
        <v>0</v>
      </c>
      <c r="BC114" s="2186"/>
      <c r="BD114" s="2180">
        <v>0</v>
      </c>
      <c r="BE114" s="2186"/>
      <c r="BF114" s="2180">
        <v>0</v>
      </c>
      <c r="BG114" s="2186"/>
      <c r="BH114" s="2180">
        <v>0</v>
      </c>
      <c r="BI114" s="2186"/>
      <c r="BJ114" s="2180">
        <v>0</v>
      </c>
      <c r="BK114" s="2186"/>
      <c r="BL114" s="2180">
        <v>0</v>
      </c>
      <c r="BM114" s="2186"/>
      <c r="BN114" s="2180">
        <v>0</v>
      </c>
      <c r="BO114" s="2186"/>
      <c r="BP114" s="2180">
        <v>0</v>
      </c>
      <c r="BQ114" s="2186"/>
      <c r="BR114" s="2180">
        <v>0</v>
      </c>
      <c r="BS114" s="2186"/>
      <c r="BT114" s="2180">
        <v>0</v>
      </c>
      <c r="BU114" s="2186"/>
      <c r="BV114" s="2180">
        <v>0</v>
      </c>
      <c r="BW114" s="2186"/>
      <c r="BX114" s="2180">
        <v>0</v>
      </c>
      <c r="BY114" s="2186"/>
      <c r="BZ114" s="2180">
        <v>0</v>
      </c>
      <c r="CA114" s="2186"/>
      <c r="CB114" s="2180">
        <v>0</v>
      </c>
      <c r="CC114" s="2186"/>
      <c r="CD114" s="2180">
        <v>0</v>
      </c>
      <c r="CE114" s="2186"/>
      <c r="CF114" s="2180">
        <v>0</v>
      </c>
      <c r="CG114" s="2186"/>
      <c r="CH114" s="2180">
        <v>0</v>
      </c>
      <c r="CI114" s="2186"/>
      <c r="CJ114" s="2180">
        <v>0</v>
      </c>
      <c r="CK114" s="2186"/>
      <c r="CL114" s="2180">
        <v>0</v>
      </c>
      <c r="CM114" s="2186"/>
      <c r="CN114" s="2180">
        <v>0</v>
      </c>
      <c r="CO114" s="2186"/>
      <c r="CP114" s="2180">
        <v>0</v>
      </c>
      <c r="CQ114" s="2186"/>
      <c r="CR114" s="2180">
        <v>0</v>
      </c>
      <c r="CS114" s="2186"/>
      <c r="CT114" s="2180">
        <v>0</v>
      </c>
      <c r="CU114" s="2186"/>
      <c r="CV114" s="2177">
        <v>0</v>
      </c>
    </row>
    <row r="115" spans="2:122" s="2067" customFormat="1" ht="12.75" hidden="1" customHeight="1" x14ac:dyDescent="0.3">
      <c r="C115" s="2763" t="s">
        <v>808</v>
      </c>
      <c r="D115" s="540" t="e">
        <v>#N/A</v>
      </c>
      <c r="E115" s="2186"/>
      <c r="F115" s="2180">
        <v>0</v>
      </c>
      <c r="G115" s="2186"/>
      <c r="H115" s="2180">
        <v>0</v>
      </c>
      <c r="I115" s="2186"/>
      <c r="J115" s="2180">
        <v>0</v>
      </c>
      <c r="K115" s="2186"/>
      <c r="L115" s="2180">
        <v>0</v>
      </c>
      <c r="M115" s="2186"/>
      <c r="N115" s="2180">
        <v>0</v>
      </c>
      <c r="O115" s="2186"/>
      <c r="P115" s="2180">
        <v>0</v>
      </c>
      <c r="Q115" s="2186"/>
      <c r="R115" s="2180">
        <v>0</v>
      </c>
      <c r="S115" s="2186"/>
      <c r="T115" s="2180">
        <v>0</v>
      </c>
      <c r="U115" s="2186"/>
      <c r="V115" s="2180">
        <v>0</v>
      </c>
      <c r="W115" s="2186"/>
      <c r="X115" s="2180">
        <v>0</v>
      </c>
      <c r="Y115" s="2186"/>
      <c r="Z115" s="2180">
        <v>0</v>
      </c>
      <c r="AA115" s="2186"/>
      <c r="AB115" s="2180">
        <v>0</v>
      </c>
      <c r="AC115" s="2186"/>
      <c r="AD115" s="2180">
        <v>0</v>
      </c>
      <c r="AE115" s="2186"/>
      <c r="AF115" s="2180">
        <v>0</v>
      </c>
      <c r="AG115" s="2186"/>
      <c r="AH115" s="2180">
        <v>0</v>
      </c>
      <c r="AI115" s="2186"/>
      <c r="AJ115" s="2180">
        <v>0</v>
      </c>
      <c r="AK115" s="2186"/>
      <c r="AL115" s="2180">
        <v>0</v>
      </c>
      <c r="AM115" s="2186"/>
      <c r="AN115" s="2180">
        <v>0</v>
      </c>
      <c r="AO115" s="2186">
        <v>0</v>
      </c>
      <c r="AP115" s="2180">
        <v>0</v>
      </c>
      <c r="AQ115" s="2186"/>
      <c r="AR115" s="2180">
        <v>0</v>
      </c>
      <c r="AS115" s="2186"/>
      <c r="AT115" s="2180">
        <v>0</v>
      </c>
      <c r="AU115" s="2186"/>
      <c r="AV115" s="2180">
        <v>0</v>
      </c>
      <c r="AW115" s="2186"/>
      <c r="AX115" s="2180">
        <v>0</v>
      </c>
      <c r="AY115" s="2186"/>
      <c r="AZ115" s="2180">
        <v>0</v>
      </c>
      <c r="BA115" s="2186"/>
      <c r="BB115" s="2180">
        <v>0</v>
      </c>
      <c r="BC115" s="2186"/>
      <c r="BD115" s="2180">
        <v>0</v>
      </c>
      <c r="BE115" s="2186"/>
      <c r="BF115" s="2180">
        <v>0</v>
      </c>
      <c r="BG115" s="2186"/>
      <c r="BH115" s="2180">
        <v>0</v>
      </c>
      <c r="BI115" s="2186"/>
      <c r="BJ115" s="2180">
        <v>0</v>
      </c>
      <c r="BK115" s="2186"/>
      <c r="BL115" s="2180">
        <v>0</v>
      </c>
      <c r="BM115" s="2186"/>
      <c r="BN115" s="2180">
        <v>0</v>
      </c>
      <c r="BO115" s="2186"/>
      <c r="BP115" s="2180">
        <v>0</v>
      </c>
      <c r="BQ115" s="2186"/>
      <c r="BR115" s="2180">
        <v>0</v>
      </c>
      <c r="BS115" s="2186"/>
      <c r="BT115" s="2180">
        <v>0</v>
      </c>
      <c r="BU115" s="2186"/>
      <c r="BV115" s="2180">
        <v>0</v>
      </c>
      <c r="BW115" s="2186"/>
      <c r="BX115" s="2180">
        <v>0</v>
      </c>
      <c r="BY115" s="2186"/>
      <c r="BZ115" s="2180">
        <v>0</v>
      </c>
      <c r="CA115" s="2186"/>
      <c r="CB115" s="2180">
        <v>0</v>
      </c>
      <c r="CC115" s="2186"/>
      <c r="CD115" s="2180">
        <v>0</v>
      </c>
      <c r="CE115" s="2186"/>
      <c r="CF115" s="2180">
        <v>0</v>
      </c>
      <c r="CG115" s="2186"/>
      <c r="CH115" s="2180">
        <v>0</v>
      </c>
      <c r="CI115" s="2186"/>
      <c r="CJ115" s="2180">
        <v>0</v>
      </c>
      <c r="CK115" s="2186"/>
      <c r="CL115" s="2180">
        <v>0</v>
      </c>
      <c r="CM115" s="2186"/>
      <c r="CN115" s="2180">
        <v>0</v>
      </c>
      <c r="CO115" s="2186"/>
      <c r="CP115" s="2180">
        <v>0</v>
      </c>
      <c r="CQ115" s="2186"/>
      <c r="CR115" s="2180">
        <v>0</v>
      </c>
      <c r="CS115" s="2186"/>
      <c r="CT115" s="2180">
        <v>0</v>
      </c>
      <c r="CU115" s="2186"/>
      <c r="CV115" s="2177">
        <v>0</v>
      </c>
    </row>
    <row r="116" spans="2:122" s="2067" customFormat="1" ht="12.75" hidden="1" customHeight="1" x14ac:dyDescent="0.3">
      <c r="C116" s="2763" t="s">
        <v>804</v>
      </c>
      <c r="D116" s="540" t="e">
        <v>#N/A</v>
      </c>
      <c r="E116" s="2186"/>
      <c r="F116" s="2180">
        <v>0</v>
      </c>
      <c r="G116" s="2186"/>
      <c r="H116" s="2180">
        <v>0</v>
      </c>
      <c r="I116" s="2186"/>
      <c r="J116" s="2180">
        <v>0</v>
      </c>
      <c r="K116" s="2186"/>
      <c r="L116" s="2180">
        <v>0</v>
      </c>
      <c r="M116" s="2186"/>
      <c r="N116" s="2180">
        <v>0</v>
      </c>
      <c r="O116" s="2186"/>
      <c r="P116" s="2180">
        <v>0</v>
      </c>
      <c r="Q116" s="2186"/>
      <c r="R116" s="2180">
        <v>0</v>
      </c>
      <c r="S116" s="2186"/>
      <c r="T116" s="2180">
        <v>0</v>
      </c>
      <c r="U116" s="2186"/>
      <c r="V116" s="2180">
        <v>0</v>
      </c>
      <c r="W116" s="2186"/>
      <c r="X116" s="2180">
        <v>0</v>
      </c>
      <c r="Y116" s="2186"/>
      <c r="Z116" s="2180">
        <v>0</v>
      </c>
      <c r="AA116" s="2186"/>
      <c r="AB116" s="2180">
        <v>0</v>
      </c>
      <c r="AC116" s="2186"/>
      <c r="AD116" s="2180">
        <v>0</v>
      </c>
      <c r="AE116" s="2186"/>
      <c r="AF116" s="2180">
        <v>0</v>
      </c>
      <c r="AG116" s="2186"/>
      <c r="AH116" s="2180">
        <v>0</v>
      </c>
      <c r="AI116" s="2186"/>
      <c r="AJ116" s="2180">
        <v>0</v>
      </c>
      <c r="AK116" s="2186">
        <v>1</v>
      </c>
      <c r="AL116" s="2180">
        <v>0</v>
      </c>
      <c r="AM116" s="2186"/>
      <c r="AN116" s="2180">
        <v>0</v>
      </c>
      <c r="AO116" s="2186"/>
      <c r="AP116" s="2180">
        <v>0</v>
      </c>
      <c r="AQ116" s="2186"/>
      <c r="AR116" s="2180">
        <v>0</v>
      </c>
      <c r="AS116" s="2186"/>
      <c r="AT116" s="2180">
        <v>0</v>
      </c>
      <c r="AU116" s="2186"/>
      <c r="AV116" s="2180">
        <v>0</v>
      </c>
      <c r="AW116" s="2186"/>
      <c r="AX116" s="2180">
        <v>0</v>
      </c>
      <c r="AY116" s="2186"/>
      <c r="AZ116" s="2180">
        <v>0</v>
      </c>
      <c r="BA116" s="2186"/>
      <c r="BB116" s="2180">
        <v>0</v>
      </c>
      <c r="BC116" s="2186"/>
      <c r="BD116" s="2180">
        <v>0</v>
      </c>
      <c r="BE116" s="2186"/>
      <c r="BF116" s="2180">
        <v>0</v>
      </c>
      <c r="BG116" s="2186"/>
      <c r="BH116" s="2180">
        <v>0</v>
      </c>
      <c r="BI116" s="2186"/>
      <c r="BJ116" s="2180">
        <v>0</v>
      </c>
      <c r="BK116" s="2186"/>
      <c r="BL116" s="2180">
        <v>0</v>
      </c>
      <c r="BM116" s="2186"/>
      <c r="BN116" s="2180">
        <v>0</v>
      </c>
      <c r="BO116" s="2186"/>
      <c r="BP116" s="2180">
        <v>0</v>
      </c>
      <c r="BQ116" s="2186"/>
      <c r="BR116" s="2180">
        <v>0</v>
      </c>
      <c r="BS116" s="2186"/>
      <c r="BT116" s="2180">
        <v>0</v>
      </c>
      <c r="BU116" s="2186"/>
      <c r="BV116" s="2180">
        <v>0</v>
      </c>
      <c r="BW116" s="2186"/>
      <c r="BX116" s="2180">
        <v>0</v>
      </c>
      <c r="BY116" s="2186"/>
      <c r="BZ116" s="2180">
        <v>0</v>
      </c>
      <c r="CA116" s="2186"/>
      <c r="CB116" s="2180">
        <v>0</v>
      </c>
      <c r="CC116" s="2186"/>
      <c r="CD116" s="2180">
        <v>0</v>
      </c>
      <c r="CE116" s="2186"/>
      <c r="CF116" s="2180">
        <v>0</v>
      </c>
      <c r="CG116" s="2186"/>
      <c r="CH116" s="2180">
        <v>0</v>
      </c>
      <c r="CI116" s="2186"/>
      <c r="CJ116" s="2180">
        <v>0</v>
      </c>
      <c r="CK116" s="2186"/>
      <c r="CL116" s="2180">
        <v>0</v>
      </c>
      <c r="CM116" s="2186"/>
      <c r="CN116" s="2180">
        <v>0</v>
      </c>
      <c r="CO116" s="2186"/>
      <c r="CP116" s="2180">
        <v>0</v>
      </c>
      <c r="CQ116" s="2186"/>
      <c r="CR116" s="2180">
        <v>0</v>
      </c>
      <c r="CS116" s="2186"/>
      <c r="CT116" s="2180">
        <v>0</v>
      </c>
      <c r="CU116" s="2186"/>
      <c r="CV116" s="2177">
        <v>0</v>
      </c>
    </row>
    <row r="117" spans="2:122" s="2067" customFormat="1" x14ac:dyDescent="0.3">
      <c r="H117" s="2182"/>
      <c r="J117" s="2182"/>
      <c r="L117" s="2182"/>
      <c r="M117" s="2732"/>
      <c r="N117" s="2732"/>
      <c r="O117" s="2732"/>
      <c r="P117" s="2732"/>
      <c r="R117" s="2182"/>
      <c r="T117" s="2182"/>
      <c r="V117" s="2182"/>
      <c r="X117" s="2182"/>
      <c r="Z117" s="2182"/>
      <c r="AB117" s="2182"/>
      <c r="AD117" s="2182"/>
      <c r="AF117" s="2182"/>
      <c r="AH117" s="2182"/>
      <c r="AJ117" s="2182"/>
      <c r="AL117" s="2182"/>
      <c r="AN117" s="2182"/>
      <c r="AP117" s="2182"/>
      <c r="AR117" s="2182"/>
      <c r="AT117" s="2182"/>
      <c r="AV117" s="2182"/>
      <c r="AX117" s="2182"/>
      <c r="AZ117" s="2182"/>
      <c r="BB117" s="2182"/>
      <c r="BD117" s="2182"/>
      <c r="BF117" s="2182"/>
      <c r="BH117" s="2182"/>
      <c r="BJ117" s="2182"/>
      <c r="BL117" s="2182"/>
      <c r="BN117" s="2182"/>
      <c r="BP117" s="2182"/>
      <c r="BR117" s="2182"/>
      <c r="BT117" s="2182"/>
      <c r="BV117" s="2182"/>
      <c r="BX117" s="2182"/>
      <c r="BZ117" s="2182"/>
      <c r="CB117" s="2182"/>
      <c r="CD117" s="2182"/>
      <c r="CF117" s="2182"/>
      <c r="CH117" s="2182"/>
      <c r="CJ117" s="2182"/>
      <c r="CL117" s="2182"/>
      <c r="CN117" s="2182"/>
      <c r="CP117" s="2182"/>
      <c r="CR117" s="2182"/>
      <c r="CT117" s="2182"/>
      <c r="CV117" s="2182"/>
    </row>
    <row r="118" spans="2:122" s="2067" customFormat="1" x14ac:dyDescent="0.3">
      <c r="C118" s="2050" t="s">
        <v>977</v>
      </c>
      <c r="D118" s="2051"/>
      <c r="E118" s="2051"/>
      <c r="F118" s="2181">
        <v>25585004.086221676</v>
      </c>
      <c r="G118" s="2051"/>
      <c r="H118" s="2769">
        <v>19403570.111987874</v>
      </c>
      <c r="I118" s="2051"/>
      <c r="J118" s="2769">
        <v>32042951.342512608</v>
      </c>
      <c r="K118" s="2051"/>
      <c r="L118" s="2769">
        <v>32042951.342512608</v>
      </c>
      <c r="M118" s="3272"/>
      <c r="N118" s="2769">
        <v>42282920.390275821</v>
      </c>
      <c r="O118" s="3272"/>
      <c r="P118" s="2769">
        <v>41423186.159958273</v>
      </c>
      <c r="Q118" s="2051"/>
      <c r="R118" s="2769">
        <v>36784746.64677453</v>
      </c>
      <c r="S118" s="2051"/>
      <c r="T118" s="2769">
        <v>32042951.342512608</v>
      </c>
      <c r="U118" s="2051"/>
      <c r="V118" s="2769">
        <v>32042951.342512608</v>
      </c>
      <c r="W118" s="2051"/>
      <c r="X118" s="2769">
        <v>32042951.342512608</v>
      </c>
      <c r="Y118" s="2051"/>
      <c r="Z118" s="2769">
        <v>32042951.342512608</v>
      </c>
      <c r="AA118" s="2051"/>
      <c r="AB118" s="2769">
        <v>30840689.015674684</v>
      </c>
      <c r="AC118" s="2051"/>
      <c r="AD118" s="2769">
        <v>59545050.741079517</v>
      </c>
      <c r="AE118" s="2051"/>
      <c r="AF118" s="2769">
        <v>53363616.766845711</v>
      </c>
      <c r="AG118" s="2051"/>
      <c r="AH118" s="2769">
        <v>59545050.741079517</v>
      </c>
      <c r="AI118" s="2051"/>
      <c r="AJ118" s="2769">
        <v>53363616.766845711</v>
      </c>
      <c r="AK118" s="2051"/>
      <c r="AL118" s="2769">
        <v>16483823.931290142</v>
      </c>
      <c r="AM118" s="2051"/>
      <c r="AN118" s="2769">
        <v>24725735.896935213</v>
      </c>
      <c r="AO118" s="2051"/>
      <c r="AP118" s="2769">
        <v>32967647.862580284</v>
      </c>
      <c r="AQ118" s="2051"/>
      <c r="AR118" s="2769">
        <v>41209559.828225359</v>
      </c>
      <c r="AS118" s="2051"/>
      <c r="AT118" s="2769">
        <v>16483823.931290142</v>
      </c>
      <c r="AU118" s="2051"/>
      <c r="AV118" s="2769">
        <v>24725735.896935213</v>
      </c>
      <c r="AW118" s="2051"/>
      <c r="AX118" s="2769">
        <v>41209559.828225359</v>
      </c>
      <c r="AY118" s="2051"/>
      <c r="AZ118" s="2769">
        <v>49451471.793870427</v>
      </c>
      <c r="BA118" s="2051"/>
      <c r="BB118" s="2769">
        <v>16483823.931290142</v>
      </c>
      <c r="BC118" s="2051"/>
      <c r="BD118" s="2769">
        <v>24725735.896935213</v>
      </c>
      <c r="BE118" s="2051"/>
      <c r="BF118" s="2769">
        <v>41209559.828225359</v>
      </c>
      <c r="BG118" s="2051"/>
      <c r="BH118" s="2769">
        <v>49451471.793870427</v>
      </c>
      <c r="BI118" s="2051"/>
      <c r="BJ118" s="2769">
        <v>16483823.931290142</v>
      </c>
      <c r="BK118" s="2051"/>
      <c r="BL118" s="2769">
        <v>24725735.896935213</v>
      </c>
      <c r="BM118" s="2051"/>
      <c r="BN118" s="2769">
        <v>41209559.828225359</v>
      </c>
      <c r="BO118" s="2051"/>
      <c r="BP118" s="2769">
        <v>49451471.793870427</v>
      </c>
      <c r="BQ118" s="2051"/>
      <c r="BR118" s="2769">
        <v>49451471.793870427</v>
      </c>
      <c r="BS118" s="2051"/>
      <c r="BT118" s="2769">
        <v>82419119.656450719</v>
      </c>
      <c r="BU118" s="2051"/>
      <c r="BV118" s="2769">
        <v>98902943.587740853</v>
      </c>
      <c r="BW118" s="2051"/>
      <c r="BX118" s="2769">
        <v>531676639.31914783</v>
      </c>
      <c r="BY118" s="2051"/>
      <c r="BZ118" s="2769">
        <v>1179192721.2460244</v>
      </c>
      <c r="CA118" s="2051"/>
      <c r="CB118" s="2769">
        <v>2198417407.9583559</v>
      </c>
      <c r="CC118" s="2051"/>
      <c r="CD118" s="2769">
        <v>2640235593.7403789</v>
      </c>
      <c r="CE118" s="2051"/>
      <c r="CF118" s="2769">
        <v>0</v>
      </c>
      <c r="CG118" s="2051"/>
      <c r="CH118" s="2769">
        <v>8263821.7608099505</v>
      </c>
      <c r="CI118" s="2051"/>
      <c r="CJ118" s="2769">
        <v>49424127.877299264</v>
      </c>
      <c r="CK118" s="2051"/>
      <c r="CL118" s="2769">
        <v>49424127.877299264</v>
      </c>
      <c r="CM118" s="2051"/>
      <c r="CN118" s="2769">
        <v>13931629.870105861</v>
      </c>
      <c r="CO118" s="2051"/>
      <c r="CP118" s="2769">
        <v>8416894.9810465612</v>
      </c>
      <c r="CQ118" s="2051"/>
      <c r="CR118" s="2769">
        <v>18052585.852928396</v>
      </c>
      <c r="CS118" s="2051"/>
      <c r="CT118" s="2769">
        <v>8416894.9810465612</v>
      </c>
      <c r="CU118" s="2051"/>
      <c r="CV118" s="2769">
        <v>16833789.962093122</v>
      </c>
      <c r="CW118" s="2051"/>
      <c r="CX118" s="2769">
        <v>48751410.755281255</v>
      </c>
      <c r="CY118" s="2051"/>
      <c r="CZ118" s="2769">
        <v>0</v>
      </c>
      <c r="DA118" s="2051"/>
      <c r="DB118" s="2769">
        <v>0</v>
      </c>
      <c r="DC118" s="2051"/>
      <c r="DD118" s="2769">
        <v>0</v>
      </c>
      <c r="DE118" s="2051"/>
      <c r="DF118" s="2769">
        <v>0</v>
      </c>
      <c r="DG118" s="2051"/>
      <c r="DH118" s="2769">
        <v>251104082.49084997</v>
      </c>
      <c r="DI118" s="2051"/>
      <c r="DJ118" s="2769">
        <v>512333512.28646183</v>
      </c>
      <c r="DK118" s="2051"/>
      <c r="DL118" s="2769">
        <v>787223328.41335118</v>
      </c>
      <c r="DM118" s="2051"/>
      <c r="DN118" s="2769">
        <v>929082784.28450966</v>
      </c>
      <c r="DO118" s="2051"/>
      <c r="DP118" s="2769">
        <v>22107263.261034496</v>
      </c>
      <c r="DQ118" s="2051"/>
      <c r="DR118" s="2769">
        <v>22107263.261034496</v>
      </c>
    </row>
    <row r="119" spans="2:122" s="2067" customFormat="1" x14ac:dyDescent="0.3">
      <c r="H119" s="2182"/>
      <c r="J119" s="2182"/>
      <c r="L119" s="2182"/>
      <c r="M119" s="2732"/>
      <c r="N119" s="2732"/>
      <c r="O119" s="2732"/>
      <c r="P119" s="2732"/>
      <c r="R119" s="2182"/>
      <c r="T119" s="2182"/>
      <c r="V119" s="2182"/>
      <c r="X119" s="2182"/>
      <c r="Z119" s="2182"/>
      <c r="AB119" s="2182"/>
      <c r="AD119" s="2182"/>
      <c r="AF119" s="2182"/>
      <c r="AH119" s="2182"/>
      <c r="AJ119" s="2182"/>
      <c r="AL119" s="2182"/>
      <c r="AN119" s="2182"/>
      <c r="AP119" s="2182"/>
      <c r="AR119" s="2182"/>
      <c r="AT119" s="2182"/>
      <c r="AV119" s="2182"/>
      <c r="AX119" s="2182"/>
      <c r="AZ119" s="2182"/>
      <c r="BB119" s="2182"/>
      <c r="BD119" s="2182"/>
      <c r="BF119" s="2182"/>
      <c r="BH119" s="2182"/>
      <c r="BJ119" s="2182"/>
      <c r="BL119" s="2182"/>
      <c r="BN119" s="2182"/>
      <c r="BP119" s="2182"/>
      <c r="BR119" s="2182"/>
      <c r="BT119" s="2182"/>
      <c r="BV119" s="2182"/>
      <c r="BX119" s="2203"/>
      <c r="BZ119" s="2203"/>
      <c r="CB119" s="2203"/>
      <c r="CD119" s="2203"/>
      <c r="CF119" s="2182"/>
      <c r="CH119" s="2182"/>
      <c r="CJ119" s="2182"/>
      <c r="CL119" s="2182"/>
      <c r="CN119" s="2182"/>
      <c r="CP119" s="2182"/>
      <c r="CR119" s="2182"/>
      <c r="CT119" s="2182"/>
      <c r="CV119" s="2182"/>
    </row>
    <row r="120" spans="2:122" s="2067" customFormat="1" x14ac:dyDescent="0.3">
      <c r="H120" s="2182"/>
      <c r="J120" s="2182"/>
      <c r="L120" s="2182"/>
      <c r="M120" s="2732"/>
      <c r="N120" s="2732"/>
      <c r="O120" s="2732"/>
      <c r="P120" s="2732"/>
      <c r="R120" s="2182"/>
      <c r="T120" s="2182"/>
      <c r="V120" s="2182"/>
      <c r="X120" s="2182"/>
      <c r="Z120" s="2182"/>
      <c r="AB120" s="2182"/>
      <c r="AD120" s="2182"/>
      <c r="AF120" s="2182"/>
      <c r="AH120" s="2182"/>
      <c r="AJ120" s="2182"/>
      <c r="AL120" s="2182"/>
      <c r="AN120" s="2182"/>
      <c r="AP120" s="2182"/>
      <c r="AR120" s="2182"/>
      <c r="AT120" s="2182"/>
      <c r="AV120" s="2182"/>
      <c r="AX120" s="2182"/>
      <c r="AZ120" s="2182"/>
      <c r="BB120" s="2182"/>
      <c r="BD120" s="2182"/>
      <c r="BF120" s="2182"/>
      <c r="BH120" s="2182"/>
      <c r="BJ120" s="2182"/>
      <c r="BL120" s="2182"/>
      <c r="BN120" s="2182"/>
      <c r="BP120" s="2182"/>
      <c r="BR120" s="2182"/>
      <c r="BT120" s="2182"/>
      <c r="BV120" s="2182"/>
      <c r="BX120" s="2203"/>
      <c r="BZ120" s="2203"/>
      <c r="CB120" s="2203"/>
      <c r="CD120" s="2203"/>
      <c r="CF120" s="2182"/>
      <c r="CH120" s="2182"/>
      <c r="CJ120" s="2182"/>
      <c r="CL120" s="2182"/>
      <c r="CN120" s="2182"/>
      <c r="CP120" s="2182"/>
      <c r="CR120" s="2182"/>
      <c r="CT120" s="2182"/>
      <c r="CV120" s="2182"/>
    </row>
    <row r="121" spans="2:122" s="2067" customFormat="1" x14ac:dyDescent="0.3">
      <c r="H121" s="2182"/>
      <c r="J121" s="2182"/>
      <c r="L121" s="2182"/>
      <c r="M121" s="2732"/>
      <c r="N121" s="2732"/>
      <c r="O121" s="2732"/>
      <c r="P121" s="2732"/>
      <c r="R121" s="2182"/>
      <c r="T121" s="2182"/>
      <c r="V121" s="2182"/>
      <c r="X121" s="2182"/>
      <c r="Z121" s="2182"/>
      <c r="AB121" s="2182"/>
      <c r="AD121" s="2182"/>
      <c r="AF121" s="2182"/>
      <c r="AH121" s="2182"/>
      <c r="AJ121" s="2182"/>
      <c r="AL121" s="2182"/>
      <c r="AN121" s="2182"/>
      <c r="AP121" s="2182"/>
      <c r="AR121" s="2182"/>
      <c r="AT121" s="2182"/>
      <c r="AV121" s="2182"/>
      <c r="AX121" s="2182"/>
      <c r="AZ121" s="2182"/>
      <c r="BB121" s="2182"/>
      <c r="BD121" s="2182"/>
      <c r="BF121" s="2182"/>
      <c r="BH121" s="2182"/>
      <c r="BJ121" s="2182"/>
      <c r="BL121" s="2182"/>
      <c r="BN121" s="2182"/>
      <c r="BP121" s="2182"/>
      <c r="BR121" s="2182"/>
      <c r="BT121" s="2182"/>
      <c r="BV121" s="2182"/>
      <c r="BX121" s="2182"/>
      <c r="BZ121" s="2182"/>
      <c r="CB121" s="2182"/>
      <c r="CD121" s="2182"/>
      <c r="CF121" s="2182"/>
      <c r="CH121" s="2182"/>
      <c r="CJ121" s="2182"/>
      <c r="CL121" s="2182"/>
      <c r="CN121" s="2182"/>
      <c r="CP121" s="2182"/>
      <c r="CR121" s="2182"/>
      <c r="CT121" s="2182"/>
      <c r="CV121" s="2182"/>
    </row>
    <row r="122" spans="2:122" s="2067" customFormat="1" x14ac:dyDescent="0.3">
      <c r="H122" s="2182"/>
      <c r="J122" s="2182"/>
      <c r="L122" s="2182"/>
      <c r="M122" s="2732"/>
      <c r="N122" s="2732"/>
      <c r="O122" s="2732"/>
      <c r="P122" s="2732"/>
      <c r="R122" s="2182"/>
      <c r="T122" s="2182"/>
      <c r="V122" s="2182"/>
      <c r="X122" s="2182"/>
      <c r="Z122" s="2182"/>
      <c r="AB122" s="2182"/>
      <c r="AD122" s="2182"/>
      <c r="AF122" s="2182"/>
      <c r="AH122" s="2182"/>
      <c r="AJ122" s="2182"/>
      <c r="AL122" s="2182"/>
      <c r="AN122" s="2182"/>
      <c r="AP122" s="2182"/>
      <c r="AR122" s="2182"/>
      <c r="AT122" s="2182"/>
      <c r="AV122" s="2182"/>
      <c r="AX122" s="2182"/>
      <c r="AZ122" s="2182"/>
      <c r="BB122" s="2182"/>
      <c r="BD122" s="2182"/>
      <c r="BF122" s="2182"/>
      <c r="BH122" s="2182"/>
      <c r="BJ122" s="2182"/>
      <c r="BL122" s="2182"/>
      <c r="BN122" s="2182"/>
      <c r="BP122" s="2182"/>
      <c r="BR122" s="2182"/>
      <c r="BT122" s="2182"/>
      <c r="BV122" s="2182"/>
      <c r="BX122" s="2182"/>
      <c r="BZ122" s="2182"/>
      <c r="CB122" s="2182"/>
      <c r="CD122" s="2182"/>
      <c r="CF122" s="2182"/>
      <c r="CH122" s="2182"/>
      <c r="CJ122" s="2182"/>
      <c r="CL122" s="2182"/>
      <c r="CN122" s="2182"/>
      <c r="CP122" s="2182"/>
      <c r="CR122" s="2182"/>
      <c r="CT122" s="2182"/>
      <c r="CV122" s="2182"/>
    </row>
    <row r="123" spans="2:122" s="2067" customFormat="1" hidden="1" x14ac:dyDescent="0.3">
      <c r="H123" s="2182"/>
      <c r="J123" s="2182"/>
      <c r="K123" s="2732"/>
      <c r="L123" s="2732"/>
      <c r="M123" s="2732"/>
      <c r="N123" s="2732"/>
      <c r="P123" s="2182"/>
      <c r="R123" s="2182"/>
      <c r="T123" s="2182"/>
      <c r="V123" s="2182"/>
      <c r="X123" s="2182"/>
      <c r="Z123" s="2182"/>
      <c r="AB123" s="2182"/>
      <c r="AD123" s="2182"/>
      <c r="AF123" s="2182"/>
      <c r="AH123" s="2182"/>
      <c r="AJ123" s="2182"/>
      <c r="AL123" s="2182"/>
      <c r="AN123" s="2182"/>
      <c r="AP123" s="2182"/>
      <c r="AR123" s="2182"/>
      <c r="AT123" s="2182"/>
      <c r="AV123" s="2182"/>
      <c r="AX123" s="2182"/>
      <c r="AZ123" s="2182"/>
      <c r="BB123" s="2182"/>
      <c r="BD123" s="2182"/>
      <c r="BF123" s="2182"/>
      <c r="BH123" s="2182"/>
      <c r="BJ123" s="2182"/>
      <c r="BL123" s="2182"/>
      <c r="BN123" s="2182"/>
      <c r="BP123" s="2182"/>
      <c r="BR123" s="2182"/>
      <c r="BT123" s="2182"/>
      <c r="BV123" s="2182"/>
      <c r="BX123" s="2182"/>
      <c r="BZ123" s="2182"/>
      <c r="CB123" s="2182"/>
      <c r="CD123" s="2182"/>
      <c r="CF123" s="2182"/>
      <c r="CH123" s="2182"/>
      <c r="CJ123" s="2182"/>
      <c r="CL123" s="2182"/>
      <c r="CN123" s="2182"/>
      <c r="CP123" s="2182"/>
      <c r="CR123" s="2182"/>
      <c r="CT123" s="2182"/>
      <c r="CV123" s="2182"/>
    </row>
    <row r="124" spans="2:122" s="2067" customFormat="1" hidden="1" x14ac:dyDescent="0.3">
      <c r="H124" s="2182"/>
      <c r="I124" s="2732"/>
      <c r="J124" s="2732"/>
      <c r="K124" s="2732"/>
      <c r="L124" s="2732"/>
      <c r="N124" s="2182"/>
      <c r="P124" s="2182"/>
      <c r="R124" s="2182"/>
      <c r="T124" s="2182"/>
      <c r="V124" s="2182"/>
      <c r="X124" s="2182"/>
      <c r="Z124" s="2182"/>
      <c r="AB124" s="2182"/>
      <c r="AD124" s="2182"/>
      <c r="AF124" s="2182"/>
      <c r="AH124" s="2182"/>
      <c r="AJ124" s="2182"/>
      <c r="AL124" s="2182"/>
      <c r="AN124" s="2182"/>
      <c r="AP124" s="2182"/>
      <c r="AR124" s="2182"/>
      <c r="AT124" s="2182"/>
      <c r="AV124" s="2182"/>
      <c r="AX124" s="2182"/>
      <c r="AZ124" s="2182"/>
      <c r="BB124" s="2182"/>
      <c r="BD124" s="2182"/>
      <c r="BF124" s="2182"/>
      <c r="BH124" s="2182"/>
      <c r="BJ124" s="2182"/>
      <c r="BL124" s="2182"/>
      <c r="BN124" s="2182"/>
      <c r="BP124" s="2182"/>
      <c r="BR124" s="2182"/>
      <c r="BT124" s="2182"/>
      <c r="BV124" s="2182"/>
      <c r="BX124" s="2182"/>
      <c r="BZ124" s="2182"/>
      <c r="CB124" s="2182"/>
      <c r="CD124" s="2182"/>
      <c r="CF124" s="2182"/>
      <c r="CH124" s="2182"/>
      <c r="CJ124" s="2182"/>
      <c r="CL124" s="2182"/>
      <c r="CN124" s="2182"/>
      <c r="CP124" s="2182"/>
      <c r="CR124" s="2182"/>
      <c r="CT124" s="2182"/>
      <c r="CV124" s="2182"/>
    </row>
    <row r="125" spans="2:122" s="2067" customFormat="1" hidden="1" x14ac:dyDescent="0.3">
      <c r="H125" s="2182"/>
      <c r="I125" s="2732"/>
      <c r="J125" s="2732"/>
      <c r="K125" s="2732"/>
      <c r="L125" s="2732"/>
      <c r="N125" s="2182"/>
      <c r="P125" s="2182"/>
      <c r="R125" s="2182"/>
      <c r="T125" s="2182"/>
      <c r="V125" s="2182"/>
      <c r="X125" s="2182"/>
      <c r="Z125" s="2182"/>
      <c r="AB125" s="2182"/>
      <c r="AD125" s="2182"/>
      <c r="AF125" s="2182"/>
      <c r="AH125" s="2182"/>
      <c r="AJ125" s="2182"/>
      <c r="AL125" s="2182"/>
      <c r="AN125" s="2182"/>
      <c r="AP125" s="2182"/>
      <c r="AR125" s="2182"/>
      <c r="AT125" s="2182"/>
      <c r="AV125" s="2182"/>
      <c r="AX125" s="2182"/>
      <c r="AZ125" s="2182"/>
      <c r="BB125" s="2182"/>
      <c r="BD125" s="2182"/>
      <c r="BF125" s="2182"/>
      <c r="BH125" s="2182"/>
      <c r="BJ125" s="2182"/>
      <c r="BL125" s="2182"/>
      <c r="BN125" s="2182"/>
      <c r="BP125" s="2182"/>
      <c r="BR125" s="2182"/>
      <c r="BT125" s="2182"/>
      <c r="BV125" s="2182"/>
      <c r="BX125" s="2182"/>
      <c r="BZ125" s="2182"/>
      <c r="CB125" s="2182"/>
      <c r="CD125" s="2182"/>
      <c r="CF125" s="2182"/>
      <c r="CH125" s="2182"/>
      <c r="CJ125" s="2182"/>
      <c r="CL125" s="2182"/>
      <c r="CN125" s="2182"/>
      <c r="CP125" s="2182"/>
      <c r="CR125" s="2182"/>
      <c r="CT125" s="2182"/>
      <c r="CV125" s="2182"/>
    </row>
    <row r="126" spans="2:122" s="2067" customFormat="1" hidden="1" x14ac:dyDescent="0.3">
      <c r="H126" s="2182"/>
      <c r="J126" s="2182"/>
      <c r="L126" s="2182"/>
      <c r="N126" s="2182"/>
      <c r="P126" s="2182"/>
      <c r="R126" s="2182"/>
      <c r="T126" s="2182"/>
      <c r="V126" s="2182"/>
      <c r="X126" s="2182"/>
      <c r="Z126" s="2182"/>
      <c r="AB126" s="2182"/>
      <c r="AD126" s="2182"/>
      <c r="AF126" s="2182"/>
      <c r="AH126" s="2182"/>
      <c r="AJ126" s="2182"/>
      <c r="AL126" s="2182"/>
      <c r="AN126" s="2182"/>
      <c r="AP126" s="2182"/>
      <c r="AR126" s="2182"/>
      <c r="AT126" s="2182"/>
      <c r="AV126" s="2182"/>
      <c r="AX126" s="2182"/>
      <c r="AZ126" s="2182"/>
      <c r="BB126" s="2182"/>
      <c r="BD126" s="2182"/>
      <c r="BF126" s="2182"/>
      <c r="BH126" s="2182"/>
      <c r="BJ126" s="2182"/>
      <c r="BL126" s="2182"/>
      <c r="BN126" s="2182"/>
      <c r="BP126" s="2182"/>
      <c r="BR126" s="2182"/>
      <c r="BT126" s="2182"/>
      <c r="BV126" s="2182"/>
      <c r="BX126" s="2182"/>
      <c r="BZ126" s="2182"/>
      <c r="CB126" s="2182"/>
      <c r="CD126" s="2182"/>
      <c r="CF126" s="2182"/>
      <c r="CH126" s="2182"/>
      <c r="CJ126" s="2182"/>
      <c r="CL126" s="2182"/>
      <c r="CN126" s="2182"/>
      <c r="CP126" s="2182"/>
      <c r="CR126" s="2182"/>
      <c r="CT126" s="2182"/>
      <c r="CV126" s="2182"/>
    </row>
    <row r="127" spans="2:122" s="2067" customFormat="1" hidden="1" x14ac:dyDescent="0.3">
      <c r="B127" s="2174" t="s">
        <v>775</v>
      </c>
      <c r="C127" s="2174" t="s">
        <v>776</v>
      </c>
      <c r="D127" s="2174" t="s">
        <v>777</v>
      </c>
      <c r="E127" s="3273" t="s">
        <v>1058</v>
      </c>
      <c r="F127" s="3273" t="s">
        <v>1059</v>
      </c>
      <c r="H127" s="2182"/>
      <c r="J127" s="2182"/>
      <c r="L127" s="2182"/>
      <c r="N127" s="2182"/>
      <c r="P127" s="2182"/>
      <c r="R127" s="2182"/>
      <c r="T127" s="2182"/>
      <c r="V127" s="2182"/>
      <c r="X127" s="2182"/>
      <c r="Z127" s="2182"/>
      <c r="AB127" s="2182"/>
      <c r="AD127" s="2182"/>
      <c r="AF127" s="2182"/>
      <c r="AH127" s="2182"/>
      <c r="AJ127" s="2182"/>
      <c r="AL127" s="2182"/>
      <c r="AN127" s="2182"/>
      <c r="AP127" s="2182"/>
      <c r="AR127" s="2182"/>
      <c r="AT127" s="2182"/>
      <c r="AV127" s="2182"/>
      <c r="AX127" s="2182"/>
      <c r="AZ127" s="2182"/>
      <c r="BB127" s="2182"/>
      <c r="BD127" s="2182"/>
      <c r="BF127" s="2182"/>
      <c r="BH127" s="2182"/>
      <c r="BJ127" s="2182"/>
      <c r="BL127" s="2182"/>
      <c r="BN127" s="2182"/>
      <c r="BP127" s="2182"/>
      <c r="BR127" s="2182"/>
      <c r="BT127" s="2182"/>
      <c r="BV127" s="2182"/>
      <c r="BX127" s="2182"/>
      <c r="BZ127" s="2182"/>
      <c r="CB127" s="2182"/>
      <c r="CD127" s="2182"/>
      <c r="CF127" s="2182"/>
      <c r="CH127" s="2182"/>
      <c r="CJ127" s="2182"/>
      <c r="CL127" s="2182"/>
      <c r="CN127" s="2182"/>
      <c r="CP127" s="2182"/>
      <c r="CR127" s="2182"/>
      <c r="CT127" s="2182"/>
      <c r="CV127" s="2182"/>
    </row>
    <row r="128" spans="2:122" s="2067" customFormat="1" hidden="1" x14ac:dyDescent="0.3">
      <c r="B128" s="1470" t="s">
        <v>778</v>
      </c>
      <c r="C128" s="2222" t="s">
        <v>919</v>
      </c>
      <c r="D128" s="2222">
        <v>1</v>
      </c>
      <c r="E128" s="540">
        <v>2918721.2375452602</v>
      </c>
      <c r="F128" s="540">
        <v>2918721.2375452602</v>
      </c>
      <c r="H128" s="2182"/>
      <c r="J128" s="2182"/>
      <c r="L128" s="2182"/>
      <c r="N128" s="2182"/>
      <c r="P128" s="2182"/>
      <c r="R128" s="2182"/>
      <c r="T128" s="2182"/>
      <c r="V128" s="2182"/>
      <c r="X128" s="2182"/>
      <c r="Z128" s="2182"/>
      <c r="AB128" s="2182"/>
      <c r="AD128" s="2182"/>
      <c r="AF128" s="2182"/>
      <c r="AH128" s="2182"/>
      <c r="AJ128" s="2182"/>
      <c r="AL128" s="2182"/>
      <c r="AN128" s="2182"/>
      <c r="AP128" s="2182"/>
      <c r="AR128" s="2182"/>
      <c r="AT128" s="2182"/>
      <c r="AV128" s="2182"/>
      <c r="AX128" s="2182"/>
      <c r="AZ128" s="2182"/>
      <c r="BB128" s="2182"/>
      <c r="BD128" s="2182"/>
      <c r="BF128" s="2182"/>
      <c r="BH128" s="2182"/>
      <c r="BJ128" s="2182"/>
      <c r="BL128" s="2182"/>
      <c r="BN128" s="2182"/>
      <c r="BP128" s="2182"/>
      <c r="BR128" s="2182"/>
      <c r="BT128" s="2182"/>
      <c r="BV128" s="2182"/>
      <c r="BX128" s="2182"/>
      <c r="BZ128" s="2182"/>
      <c r="CB128" s="2182"/>
      <c r="CD128" s="2182"/>
      <c r="CF128" s="2182"/>
      <c r="CH128" s="2182"/>
      <c r="CJ128" s="2182"/>
      <c r="CL128" s="2182"/>
      <c r="CN128" s="2182"/>
      <c r="CP128" s="2182"/>
      <c r="CR128" s="2182"/>
      <c r="CT128" s="2182"/>
      <c r="CV128" s="2182"/>
    </row>
    <row r="129" spans="2:100" s="2067" customFormat="1" hidden="1" x14ac:dyDescent="0.3">
      <c r="B129" s="1470" t="s">
        <v>778</v>
      </c>
      <c r="C129" s="2222" t="s">
        <v>1159</v>
      </c>
      <c r="D129" s="2222">
        <v>1</v>
      </c>
      <c r="E129" s="540">
        <v>2749086.8717506505</v>
      </c>
      <c r="F129" s="540">
        <v>2749086.8717506505</v>
      </c>
      <c r="H129" s="2182"/>
      <c r="J129" s="2182"/>
      <c r="L129" s="2182"/>
      <c r="N129" s="2182"/>
      <c r="P129" s="2182"/>
      <c r="R129" s="2182"/>
      <c r="T129" s="2182"/>
      <c r="V129" s="2182"/>
      <c r="X129" s="2182"/>
      <c r="Z129" s="2182"/>
      <c r="AB129" s="2182"/>
      <c r="AD129" s="2182"/>
      <c r="AF129" s="2182"/>
      <c r="AH129" s="2182"/>
      <c r="AJ129" s="2182"/>
      <c r="AL129" s="2182"/>
      <c r="AN129" s="2182"/>
      <c r="AP129" s="2182"/>
      <c r="AR129" s="2182"/>
      <c r="AT129" s="2182"/>
      <c r="AV129" s="2182"/>
      <c r="AX129" s="2182"/>
      <c r="AZ129" s="2182"/>
      <c r="BB129" s="2182"/>
      <c r="BD129" s="2182"/>
      <c r="BF129" s="2182"/>
      <c r="BH129" s="2182"/>
      <c r="BJ129" s="2182"/>
      <c r="BL129" s="2182"/>
      <c r="BN129" s="2182"/>
      <c r="BP129" s="2182"/>
      <c r="BR129" s="2182"/>
      <c r="BT129" s="2182"/>
      <c r="BV129" s="2182"/>
      <c r="BX129" s="2182"/>
      <c r="BZ129" s="2182"/>
      <c r="CB129" s="2182"/>
      <c r="CD129" s="2182"/>
      <c r="CF129" s="2182"/>
      <c r="CH129" s="2182"/>
      <c r="CJ129" s="2182"/>
      <c r="CL129" s="2182"/>
      <c r="CN129" s="2182"/>
      <c r="CP129" s="2182"/>
      <c r="CR129" s="2182"/>
      <c r="CT129" s="2182"/>
      <c r="CV129" s="2182"/>
    </row>
    <row r="130" spans="2:100" s="2067" customFormat="1" hidden="1" x14ac:dyDescent="0.3">
      <c r="B130" s="1470" t="s">
        <v>778</v>
      </c>
      <c r="C130" s="2222" t="s">
        <v>1161</v>
      </c>
      <c r="D130" s="2222">
        <v>1</v>
      </c>
      <c r="E130" s="540">
        <v>3608821.1020682026</v>
      </c>
      <c r="F130" s="540">
        <v>3608821.1020682026</v>
      </c>
      <c r="H130" s="2182"/>
      <c r="J130" s="2182"/>
      <c r="L130" s="2182"/>
      <c r="N130" s="2182"/>
      <c r="P130" s="2182"/>
      <c r="R130" s="2182"/>
      <c r="T130" s="2182"/>
      <c r="V130" s="2182"/>
      <c r="X130" s="2182"/>
      <c r="Z130" s="2182"/>
      <c r="AB130" s="2182"/>
      <c r="AD130" s="2182"/>
      <c r="AF130" s="2182"/>
      <c r="AH130" s="2182"/>
      <c r="AJ130" s="2182"/>
      <c r="AL130" s="2182"/>
      <c r="AN130" s="2182"/>
      <c r="AP130" s="2182"/>
      <c r="AR130" s="2182"/>
      <c r="AT130" s="2182"/>
      <c r="AV130" s="2182"/>
      <c r="AX130" s="2182"/>
      <c r="AZ130" s="2182"/>
      <c r="BB130" s="2182"/>
      <c r="BD130" s="2182"/>
      <c r="BF130" s="2182"/>
      <c r="BH130" s="2182"/>
      <c r="BJ130" s="2182"/>
      <c r="BL130" s="2182"/>
      <c r="BN130" s="2182"/>
      <c r="BP130" s="2182"/>
      <c r="BR130" s="2182"/>
      <c r="BT130" s="2182"/>
      <c r="BV130" s="2182"/>
      <c r="BX130" s="2182"/>
      <c r="BZ130" s="2182"/>
      <c r="CB130" s="2182"/>
      <c r="CD130" s="2182"/>
      <c r="CF130" s="2182"/>
      <c r="CH130" s="2182"/>
      <c r="CJ130" s="2182"/>
      <c r="CL130" s="2182"/>
      <c r="CN130" s="2182"/>
      <c r="CP130" s="2182"/>
      <c r="CR130" s="2182"/>
      <c r="CT130" s="2182"/>
      <c r="CV130" s="2182"/>
    </row>
    <row r="131" spans="2:100" s="2067" customFormat="1" hidden="1" x14ac:dyDescent="0.3">
      <c r="B131" s="1470" t="s">
        <v>778</v>
      </c>
      <c r="C131" s="2222" t="s">
        <v>115</v>
      </c>
      <c r="D131" s="2222">
        <v>1</v>
      </c>
      <c r="E131" s="540">
        <v>1838244.9630197664</v>
      </c>
      <c r="F131" s="540">
        <v>1838244.9630197664</v>
      </c>
      <c r="H131" s="2182"/>
      <c r="J131" s="2182"/>
      <c r="L131" s="2182"/>
      <c r="N131" s="2182"/>
      <c r="P131" s="2182"/>
      <c r="R131" s="2182"/>
      <c r="T131" s="2182"/>
      <c r="V131" s="2182"/>
      <c r="X131" s="2182"/>
      <c r="Z131" s="2182"/>
      <c r="AB131" s="2182"/>
      <c r="AD131" s="2182"/>
      <c r="AF131" s="2182"/>
      <c r="AH131" s="2182"/>
      <c r="AJ131" s="2182"/>
      <c r="AL131" s="2182"/>
      <c r="AN131" s="2182"/>
      <c r="AP131" s="2182"/>
      <c r="AR131" s="2182"/>
      <c r="AT131" s="2182"/>
      <c r="AV131" s="2182"/>
      <c r="AX131" s="2182"/>
      <c r="AZ131" s="2182"/>
      <c r="BB131" s="2182"/>
      <c r="BD131" s="2182"/>
      <c r="BF131" s="2182"/>
      <c r="BH131" s="2182"/>
      <c r="BJ131" s="2182"/>
      <c r="BL131" s="2182"/>
      <c r="BN131" s="2182"/>
      <c r="BP131" s="2182"/>
      <c r="BR131" s="2182"/>
      <c r="BT131" s="2182"/>
      <c r="BV131" s="2182"/>
      <c r="BX131" s="2182"/>
      <c r="BZ131" s="2182"/>
      <c r="CB131" s="2182"/>
      <c r="CD131" s="2182"/>
      <c r="CF131" s="2182"/>
      <c r="CH131" s="2182"/>
      <c r="CJ131" s="2182"/>
      <c r="CL131" s="2182"/>
      <c r="CN131" s="2182"/>
      <c r="CP131" s="2182"/>
      <c r="CR131" s="2182"/>
      <c r="CT131" s="2182"/>
      <c r="CV131" s="2182"/>
    </row>
    <row r="132" spans="2:100" s="2067" customFormat="1" hidden="1" x14ac:dyDescent="0.3">
      <c r="B132" s="1470" t="s">
        <v>778</v>
      </c>
      <c r="C132" s="3306" t="s">
        <v>65</v>
      </c>
      <c r="D132" s="2222">
        <v>1</v>
      </c>
      <c r="E132" s="540">
        <v>1537402.0038548196</v>
      </c>
      <c r="F132" s="540">
        <v>1537402.0038548196</v>
      </c>
      <c r="H132" s="2182"/>
      <c r="J132" s="2182"/>
      <c r="L132" s="2182"/>
      <c r="N132" s="2182"/>
      <c r="P132" s="2182"/>
      <c r="R132" s="2182"/>
      <c r="T132" s="2182"/>
      <c r="V132" s="2182"/>
      <c r="X132" s="2182"/>
      <c r="Z132" s="2182"/>
      <c r="AB132" s="2182"/>
      <c r="AD132" s="2182"/>
      <c r="AF132" s="2182"/>
      <c r="AH132" s="2182"/>
      <c r="AJ132" s="2182"/>
      <c r="AL132" s="2182"/>
      <c r="AN132" s="2182"/>
      <c r="AP132" s="2182"/>
      <c r="AR132" s="2182"/>
      <c r="AT132" s="2182"/>
      <c r="AV132" s="2182"/>
      <c r="AX132" s="2182"/>
      <c r="AZ132" s="2182"/>
      <c r="BB132" s="2182"/>
      <c r="BD132" s="2182"/>
      <c r="BF132" s="2182"/>
      <c r="BH132" s="2182"/>
      <c r="BJ132" s="2182"/>
      <c r="BL132" s="2182"/>
      <c r="BN132" s="2182"/>
      <c r="BP132" s="2182"/>
      <c r="BR132" s="2182"/>
      <c r="BT132" s="2182"/>
      <c r="BV132" s="2182"/>
      <c r="BX132" s="2182"/>
      <c r="BZ132" s="2182"/>
      <c r="CB132" s="2182"/>
      <c r="CD132" s="2182"/>
      <c r="CF132" s="2182"/>
      <c r="CH132" s="2182"/>
      <c r="CJ132" s="2182"/>
      <c r="CL132" s="2182"/>
      <c r="CN132" s="2182"/>
      <c r="CP132" s="2182"/>
      <c r="CR132" s="2182"/>
      <c r="CT132" s="2182"/>
      <c r="CV132" s="2182"/>
    </row>
    <row r="133" spans="2:100" s="2067" customFormat="1" hidden="1" x14ac:dyDescent="0.3">
      <c r="B133" s="1470" t="s">
        <v>778</v>
      </c>
      <c r="C133" s="2222" t="s">
        <v>1158</v>
      </c>
      <c r="D133" s="2222">
        <v>1</v>
      </c>
      <c r="E133" s="540" t="e">
        <v>#N/A</v>
      </c>
      <c r="F133" s="540">
        <v>0</v>
      </c>
      <c r="H133" s="2182"/>
      <c r="J133" s="2182"/>
      <c r="L133" s="2182"/>
      <c r="N133" s="2182"/>
      <c r="P133" s="2182"/>
      <c r="R133" s="2182"/>
      <c r="T133" s="2182"/>
      <c r="V133" s="2182"/>
      <c r="X133" s="2182"/>
      <c r="Z133" s="2182"/>
      <c r="AB133" s="2182"/>
      <c r="AD133" s="2182"/>
      <c r="AF133" s="2182"/>
      <c r="AH133" s="2182"/>
      <c r="AJ133" s="2182"/>
      <c r="AL133" s="2182"/>
      <c r="AN133" s="2182"/>
      <c r="AP133" s="2182"/>
      <c r="AR133" s="2182"/>
      <c r="AT133" s="2182"/>
      <c r="AV133" s="2182"/>
      <c r="AX133" s="2182"/>
      <c r="AZ133" s="2182"/>
      <c r="BB133" s="2182"/>
      <c r="BD133" s="2182"/>
      <c r="BF133" s="2182"/>
      <c r="BH133" s="2182"/>
      <c r="BJ133" s="2182"/>
      <c r="BL133" s="2182"/>
      <c r="BN133" s="2182"/>
      <c r="BP133" s="2182"/>
      <c r="BR133" s="2182"/>
      <c r="BT133" s="2182"/>
      <c r="BV133" s="2182"/>
      <c r="BX133" s="2182"/>
      <c r="BZ133" s="2182"/>
      <c r="CB133" s="2182"/>
      <c r="CD133" s="2182"/>
      <c r="CF133" s="2182"/>
      <c r="CH133" s="2182"/>
      <c r="CJ133" s="2182"/>
      <c r="CL133" s="2182"/>
      <c r="CN133" s="2182"/>
      <c r="CP133" s="2182"/>
      <c r="CR133" s="2182"/>
      <c r="CT133" s="2182"/>
      <c r="CV133" s="2182"/>
    </row>
    <row r="134" spans="2:100" s="2067" customFormat="1" hidden="1" x14ac:dyDescent="0.3">
      <c r="B134" s="1470" t="s">
        <v>778</v>
      </c>
      <c r="C134" s="2222" t="s">
        <v>136</v>
      </c>
      <c r="D134" s="2222">
        <v>1.5</v>
      </c>
      <c r="E134" s="540" t="e">
        <v>#N/A</v>
      </c>
      <c r="F134" s="540">
        <v>0</v>
      </c>
      <c r="H134" s="2182"/>
      <c r="J134" s="2182"/>
      <c r="L134" s="2182"/>
      <c r="N134" s="2182"/>
      <c r="P134" s="2182"/>
      <c r="R134" s="2182"/>
      <c r="T134" s="2182"/>
      <c r="V134" s="2182"/>
      <c r="X134" s="2182"/>
      <c r="Z134" s="2182"/>
      <c r="AB134" s="2182"/>
      <c r="AD134" s="2182"/>
      <c r="AF134" s="2182"/>
      <c r="AH134" s="2182"/>
      <c r="AJ134" s="2182"/>
      <c r="AL134" s="2182"/>
      <c r="AN134" s="2182"/>
      <c r="AP134" s="2182"/>
      <c r="AR134" s="2182"/>
      <c r="AT134" s="2182"/>
      <c r="AV134" s="2182"/>
      <c r="AX134" s="2182"/>
      <c r="AZ134" s="2182"/>
      <c r="BB134" s="2182"/>
      <c r="BD134" s="2182"/>
      <c r="BF134" s="2182"/>
      <c r="BH134" s="2182"/>
      <c r="BJ134" s="2182"/>
      <c r="BL134" s="2182"/>
      <c r="BN134" s="2182"/>
      <c r="BP134" s="2182"/>
      <c r="BR134" s="2182"/>
      <c r="BT134" s="2182"/>
      <c r="BV134" s="2182"/>
      <c r="BX134" s="2182"/>
      <c r="BZ134" s="2182"/>
      <c r="CB134" s="2182"/>
      <c r="CD134" s="2182"/>
      <c r="CF134" s="2182"/>
      <c r="CH134" s="2182"/>
      <c r="CJ134" s="2182"/>
      <c r="CL134" s="2182"/>
      <c r="CN134" s="2182"/>
      <c r="CP134" s="2182"/>
      <c r="CR134" s="2182"/>
      <c r="CT134" s="2182"/>
      <c r="CV134" s="2182"/>
    </row>
    <row r="135" spans="2:100" s="2067" customFormat="1" hidden="1" x14ac:dyDescent="0.3">
      <c r="B135" s="1470" t="s">
        <v>778</v>
      </c>
      <c r="C135" s="2222" t="s">
        <v>682</v>
      </c>
      <c r="D135" s="2222">
        <v>1</v>
      </c>
      <c r="E135" s="540" t="e">
        <v>#N/A</v>
      </c>
      <c r="F135" s="540">
        <v>0</v>
      </c>
      <c r="H135" s="2182"/>
      <c r="J135" s="2182"/>
      <c r="L135" s="2182"/>
      <c r="N135" s="2182"/>
      <c r="P135" s="2182"/>
      <c r="R135" s="2182"/>
      <c r="T135" s="2182"/>
      <c r="V135" s="2182"/>
      <c r="X135" s="2182"/>
      <c r="Z135" s="2182"/>
      <c r="AB135" s="2182"/>
      <c r="AD135" s="2182"/>
      <c r="AF135" s="2182"/>
      <c r="AH135" s="2182"/>
      <c r="AJ135" s="2182"/>
      <c r="AL135" s="2182"/>
      <c r="AN135" s="2182"/>
      <c r="AP135" s="2182"/>
      <c r="AR135" s="2182"/>
      <c r="AT135" s="2182"/>
      <c r="AV135" s="2182"/>
      <c r="AX135" s="2182"/>
      <c r="AZ135" s="2182"/>
      <c r="BB135" s="2182"/>
      <c r="BD135" s="2182"/>
      <c r="BF135" s="2182"/>
      <c r="BH135" s="2182"/>
      <c r="BJ135" s="2182"/>
      <c r="BL135" s="2182"/>
      <c r="BN135" s="2182"/>
      <c r="BP135" s="2182"/>
      <c r="BR135" s="2182"/>
      <c r="BT135" s="2182"/>
      <c r="BV135" s="2182"/>
      <c r="BX135" s="2182"/>
      <c r="BZ135" s="2182"/>
      <c r="CB135" s="2182"/>
      <c r="CD135" s="2182"/>
      <c r="CF135" s="2182"/>
      <c r="CH135" s="2182"/>
      <c r="CJ135" s="2182"/>
      <c r="CL135" s="2182"/>
      <c r="CN135" s="2182"/>
      <c r="CP135" s="2182"/>
      <c r="CR135" s="2182"/>
      <c r="CT135" s="2182"/>
      <c r="CV135" s="2182"/>
    </row>
    <row r="136" spans="2:100" s="2067" customFormat="1" hidden="1" x14ac:dyDescent="0.3">
      <c r="B136" s="1470" t="s">
        <v>778</v>
      </c>
      <c r="C136" s="3306" t="s">
        <v>780</v>
      </c>
      <c r="D136" s="2222">
        <v>1</v>
      </c>
      <c r="E136" s="540" t="e">
        <v>#N/A</v>
      </c>
      <c r="F136" s="540">
        <v>0</v>
      </c>
      <c r="G136" s="2199">
        <v>12652276.178238697</v>
      </c>
      <c r="H136" s="2182"/>
      <c r="J136" s="2182"/>
      <c r="L136" s="2182"/>
      <c r="N136" s="2182"/>
      <c r="P136" s="2182"/>
      <c r="R136" s="2182"/>
      <c r="T136" s="2182"/>
      <c r="V136" s="2182"/>
      <c r="X136" s="2182"/>
      <c r="Z136" s="2182"/>
      <c r="AB136" s="2182"/>
      <c r="AD136" s="2182"/>
      <c r="AF136" s="2182"/>
      <c r="AH136" s="2182"/>
      <c r="AJ136" s="2182"/>
      <c r="AL136" s="2182"/>
      <c r="AN136" s="2182"/>
      <c r="AP136" s="2182"/>
      <c r="AR136" s="2182"/>
      <c r="AT136" s="2182"/>
      <c r="AV136" s="2182"/>
      <c r="AX136" s="2182"/>
      <c r="AZ136" s="2182"/>
      <c r="BB136" s="2182"/>
      <c r="BD136" s="2182"/>
      <c r="BF136" s="2182"/>
      <c r="BH136" s="2182"/>
      <c r="BJ136" s="2182"/>
      <c r="BL136" s="2182"/>
      <c r="BN136" s="2182"/>
      <c r="BP136" s="2182"/>
      <c r="BR136" s="2182"/>
      <c r="BT136" s="2182"/>
      <c r="BV136" s="2182"/>
      <c r="BX136" s="2182"/>
      <c r="BZ136" s="2182"/>
      <c r="CB136" s="2182"/>
      <c r="CD136" s="2182"/>
      <c r="CF136" s="2182"/>
      <c r="CH136" s="2182"/>
      <c r="CJ136" s="2182"/>
      <c r="CL136" s="2182"/>
      <c r="CN136" s="2182"/>
      <c r="CP136" s="2182"/>
      <c r="CR136" s="2182"/>
      <c r="CT136" s="2182"/>
      <c r="CV136" s="2182"/>
    </row>
    <row r="137" spans="2:100" s="2067" customFormat="1" hidden="1" x14ac:dyDescent="0.3">
      <c r="H137" s="2182"/>
      <c r="J137" s="2182"/>
      <c r="L137" s="2182"/>
      <c r="N137" s="2182"/>
      <c r="P137" s="2182"/>
      <c r="R137" s="2182"/>
      <c r="T137" s="2182"/>
      <c r="V137" s="2182"/>
      <c r="X137" s="2182"/>
      <c r="Z137" s="2182"/>
      <c r="AB137" s="2182"/>
      <c r="AD137" s="2182"/>
      <c r="AF137" s="2182"/>
      <c r="AH137" s="2182"/>
      <c r="AJ137" s="2182"/>
      <c r="AL137" s="2182"/>
      <c r="AN137" s="2182"/>
      <c r="AP137" s="2182"/>
      <c r="AR137" s="2182"/>
      <c r="AT137" s="2182"/>
      <c r="AV137" s="2182"/>
      <c r="AX137" s="2182"/>
      <c r="AZ137" s="2182"/>
      <c r="BB137" s="2182"/>
      <c r="BD137" s="2182"/>
      <c r="BF137" s="2182"/>
      <c r="BH137" s="2182"/>
      <c r="BJ137" s="2182"/>
      <c r="BL137" s="2182"/>
      <c r="BN137" s="2182"/>
      <c r="BP137" s="2182"/>
      <c r="BR137" s="2182"/>
      <c r="BT137" s="2182"/>
      <c r="BV137" s="2182"/>
      <c r="BX137" s="2182"/>
      <c r="BZ137" s="2182"/>
      <c r="CB137" s="2182"/>
      <c r="CD137" s="2182"/>
      <c r="CF137" s="2182"/>
      <c r="CH137" s="2182"/>
      <c r="CJ137" s="2182"/>
      <c r="CL137" s="2182"/>
      <c r="CN137" s="2182"/>
      <c r="CP137" s="2182"/>
      <c r="CR137" s="2182"/>
      <c r="CT137" s="2182"/>
      <c r="CV137" s="2182"/>
    </row>
    <row r="138" spans="2:100" s="2067" customFormat="1" hidden="1" x14ac:dyDescent="0.3">
      <c r="B138" s="1470" t="s">
        <v>781</v>
      </c>
      <c r="C138" s="2222" t="s">
        <v>919</v>
      </c>
      <c r="D138" s="2222">
        <v>1</v>
      </c>
      <c r="E138" s="540">
        <v>2918721.2375452602</v>
      </c>
      <c r="F138" s="540">
        <v>2918721.2375452602</v>
      </c>
      <c r="H138" s="2182"/>
      <c r="J138" s="2182"/>
      <c r="L138" s="2182"/>
      <c r="N138" s="2182"/>
      <c r="P138" s="2182"/>
      <c r="R138" s="2182"/>
      <c r="T138" s="2182"/>
      <c r="V138" s="2182"/>
      <c r="X138" s="2182"/>
      <c r="Z138" s="2182"/>
      <c r="AB138" s="2182"/>
      <c r="AD138" s="2182"/>
      <c r="AF138" s="2182"/>
      <c r="AH138" s="2182"/>
      <c r="AJ138" s="2182"/>
      <c r="AL138" s="2182"/>
      <c r="AN138" s="2182"/>
      <c r="AP138" s="2182"/>
      <c r="AR138" s="2182"/>
      <c r="AT138" s="2182"/>
      <c r="AV138" s="2182"/>
      <c r="AX138" s="2182"/>
      <c r="AZ138" s="2182"/>
      <c r="BB138" s="2182"/>
      <c r="BD138" s="2182"/>
      <c r="BF138" s="2182"/>
      <c r="BH138" s="2182"/>
      <c r="BJ138" s="2182"/>
      <c r="BL138" s="2182"/>
      <c r="BN138" s="2182"/>
      <c r="BP138" s="2182"/>
      <c r="BR138" s="2182"/>
      <c r="BT138" s="2182"/>
      <c r="BV138" s="2182"/>
      <c r="BX138" s="2182"/>
      <c r="BZ138" s="2182"/>
      <c r="CB138" s="2182"/>
      <c r="CD138" s="2182"/>
      <c r="CF138" s="2182"/>
      <c r="CH138" s="2182"/>
      <c r="CJ138" s="2182"/>
      <c r="CL138" s="2182"/>
      <c r="CN138" s="2182"/>
      <c r="CP138" s="2182"/>
      <c r="CR138" s="2182"/>
      <c r="CT138" s="2182"/>
      <c r="CV138" s="2182"/>
    </row>
    <row r="139" spans="2:100" s="2067" customFormat="1" hidden="1" x14ac:dyDescent="0.3">
      <c r="B139" s="1470" t="s">
        <v>781</v>
      </c>
      <c r="C139" s="2222" t="s">
        <v>1159</v>
      </c>
      <c r="D139" s="2222">
        <v>2</v>
      </c>
      <c r="E139" s="540">
        <v>2749086.8717506505</v>
      </c>
      <c r="F139" s="540">
        <v>5498173.7435013009</v>
      </c>
      <c r="H139" s="2182"/>
      <c r="J139" s="2182"/>
      <c r="L139" s="2182"/>
      <c r="N139" s="2182"/>
      <c r="P139" s="2182"/>
      <c r="R139" s="2182"/>
      <c r="T139" s="2182"/>
      <c r="V139" s="2182"/>
      <c r="X139" s="2182"/>
      <c r="Z139" s="2182"/>
      <c r="AB139" s="2182"/>
      <c r="AD139" s="2182"/>
      <c r="AF139" s="2182"/>
      <c r="AH139" s="2182"/>
      <c r="AJ139" s="2182"/>
      <c r="AL139" s="2182"/>
      <c r="AN139" s="2182"/>
      <c r="AP139" s="2182"/>
      <c r="AR139" s="2182"/>
      <c r="AT139" s="2182"/>
      <c r="AV139" s="2182"/>
      <c r="AX139" s="2182"/>
      <c r="AZ139" s="2182"/>
      <c r="BB139" s="2182"/>
      <c r="BD139" s="2182"/>
      <c r="BF139" s="2182"/>
      <c r="BH139" s="2182"/>
      <c r="BJ139" s="2182"/>
      <c r="BL139" s="2182"/>
      <c r="BN139" s="2182"/>
      <c r="BP139" s="2182"/>
      <c r="BR139" s="2182"/>
      <c r="BT139" s="2182"/>
      <c r="BV139" s="2182"/>
      <c r="BX139" s="2182"/>
      <c r="BZ139" s="2182"/>
      <c r="CB139" s="2182"/>
      <c r="CD139" s="2182"/>
      <c r="CF139" s="2182"/>
      <c r="CH139" s="2182"/>
      <c r="CJ139" s="2182"/>
      <c r="CL139" s="2182"/>
      <c r="CN139" s="2182"/>
      <c r="CP139" s="2182"/>
      <c r="CR139" s="2182"/>
      <c r="CT139" s="2182"/>
      <c r="CV139" s="2182"/>
    </row>
    <row r="140" spans="2:100" s="2067" customFormat="1" hidden="1" x14ac:dyDescent="0.3">
      <c r="B140" s="1470" t="s">
        <v>781</v>
      </c>
      <c r="C140" s="2222" t="s">
        <v>1161</v>
      </c>
      <c r="D140" s="2222">
        <v>0</v>
      </c>
      <c r="E140" s="540">
        <v>3608821.1020682026</v>
      </c>
      <c r="F140" s="540">
        <v>0</v>
      </c>
      <c r="H140" s="2182"/>
      <c r="J140" s="2182"/>
      <c r="L140" s="2182"/>
      <c r="N140" s="2182"/>
      <c r="P140" s="2182"/>
      <c r="R140" s="2182"/>
      <c r="T140" s="2182"/>
      <c r="V140" s="2182"/>
      <c r="X140" s="2182"/>
      <c r="Z140" s="2182"/>
      <c r="AB140" s="2182"/>
      <c r="AD140" s="2182"/>
      <c r="AF140" s="2182"/>
      <c r="AH140" s="2182"/>
      <c r="AJ140" s="2182"/>
      <c r="AL140" s="2182"/>
      <c r="AN140" s="2182"/>
      <c r="AP140" s="2182"/>
      <c r="AR140" s="2182"/>
      <c r="AT140" s="2182"/>
      <c r="AV140" s="2182"/>
      <c r="AX140" s="2182"/>
      <c r="AZ140" s="2182"/>
      <c r="BB140" s="2182"/>
      <c r="BD140" s="2182"/>
      <c r="BF140" s="2182"/>
      <c r="BH140" s="2182"/>
      <c r="BJ140" s="2182"/>
      <c r="BL140" s="2182"/>
      <c r="BN140" s="2182"/>
      <c r="BP140" s="2182"/>
      <c r="BR140" s="2182"/>
      <c r="BT140" s="2182"/>
      <c r="BV140" s="2182"/>
      <c r="BX140" s="2182"/>
      <c r="BZ140" s="2182"/>
      <c r="CB140" s="2182"/>
      <c r="CD140" s="2182"/>
      <c r="CF140" s="2182"/>
      <c r="CH140" s="2182"/>
      <c r="CJ140" s="2182"/>
      <c r="CL140" s="2182"/>
      <c r="CN140" s="2182"/>
      <c r="CP140" s="2182"/>
      <c r="CR140" s="2182"/>
      <c r="CT140" s="2182"/>
      <c r="CV140" s="2182"/>
    </row>
    <row r="141" spans="2:100" s="2067" customFormat="1" hidden="1" x14ac:dyDescent="0.3">
      <c r="B141" s="1470" t="s">
        <v>781</v>
      </c>
      <c r="C141" s="2222" t="s">
        <v>115</v>
      </c>
      <c r="D141" s="2222">
        <v>1</v>
      </c>
      <c r="E141" s="540">
        <v>1838244.9630197664</v>
      </c>
      <c r="F141" s="540">
        <v>1838244.9630197664</v>
      </c>
      <c r="H141" s="2182"/>
      <c r="J141" s="2182"/>
      <c r="L141" s="2182"/>
      <c r="N141" s="2182"/>
      <c r="P141" s="2182"/>
      <c r="R141" s="2182"/>
      <c r="T141" s="2182"/>
      <c r="V141" s="2182"/>
      <c r="X141" s="2182"/>
      <c r="Z141" s="2182"/>
      <c r="AB141" s="2182"/>
      <c r="AD141" s="2182"/>
      <c r="AF141" s="2182"/>
      <c r="AH141" s="2182"/>
      <c r="AJ141" s="2182"/>
      <c r="AL141" s="2182"/>
      <c r="AN141" s="2182"/>
      <c r="AP141" s="2182"/>
      <c r="AR141" s="2182"/>
      <c r="AT141" s="2182"/>
      <c r="AV141" s="2182"/>
      <c r="AX141" s="2182"/>
      <c r="AZ141" s="2182"/>
      <c r="BB141" s="2182"/>
      <c r="BD141" s="2182"/>
      <c r="BF141" s="2182"/>
      <c r="BH141" s="2182"/>
      <c r="BJ141" s="2182"/>
      <c r="BL141" s="2182"/>
      <c r="BN141" s="2182"/>
      <c r="BP141" s="2182"/>
      <c r="BR141" s="2182"/>
      <c r="BT141" s="2182"/>
      <c r="BV141" s="2182"/>
      <c r="BX141" s="2182"/>
      <c r="BZ141" s="2182"/>
      <c r="CB141" s="2182"/>
      <c r="CD141" s="2182"/>
      <c r="CF141" s="2182"/>
      <c r="CH141" s="2182"/>
      <c r="CJ141" s="2182"/>
      <c r="CL141" s="2182"/>
      <c r="CN141" s="2182"/>
      <c r="CP141" s="2182"/>
      <c r="CR141" s="2182"/>
      <c r="CT141" s="2182"/>
      <c r="CV141" s="2182"/>
    </row>
    <row r="142" spans="2:100" s="2067" customFormat="1" hidden="1" x14ac:dyDescent="0.3">
      <c r="B142" s="1470" t="s">
        <v>781</v>
      </c>
      <c r="C142" s="3306" t="s">
        <v>65</v>
      </c>
      <c r="D142" s="2222">
        <v>1</v>
      </c>
      <c r="E142" s="540">
        <v>1537402.0038548196</v>
      </c>
      <c r="F142" s="540">
        <v>1537402.0038548196</v>
      </c>
      <c r="H142" s="2182"/>
      <c r="J142" s="2182"/>
      <c r="L142" s="2182"/>
      <c r="N142" s="2182"/>
      <c r="P142" s="2182"/>
      <c r="R142" s="2182"/>
      <c r="T142" s="2182"/>
      <c r="V142" s="2182"/>
      <c r="X142" s="2182"/>
      <c r="Z142" s="2182"/>
      <c r="AB142" s="2182"/>
      <c r="AD142" s="2182"/>
      <c r="AF142" s="2182"/>
      <c r="AH142" s="2182"/>
      <c r="AJ142" s="2182"/>
      <c r="AL142" s="2182"/>
      <c r="AN142" s="2182"/>
      <c r="AP142" s="2182"/>
      <c r="AR142" s="2182"/>
      <c r="AT142" s="2182"/>
      <c r="AV142" s="2182"/>
      <c r="AX142" s="2182"/>
      <c r="AZ142" s="2182"/>
      <c r="BB142" s="2182"/>
      <c r="BD142" s="2182"/>
      <c r="BF142" s="2182"/>
      <c r="BH142" s="2182"/>
      <c r="BJ142" s="2182"/>
      <c r="BL142" s="2182"/>
      <c r="BN142" s="2182"/>
      <c r="BP142" s="2182"/>
      <c r="BR142" s="2182"/>
      <c r="BT142" s="2182"/>
      <c r="BV142" s="2182"/>
      <c r="BX142" s="2182"/>
      <c r="BZ142" s="2182"/>
      <c r="CB142" s="2182"/>
      <c r="CD142" s="2182"/>
      <c r="CF142" s="2182"/>
      <c r="CH142" s="2182"/>
      <c r="CJ142" s="2182"/>
      <c r="CL142" s="2182"/>
      <c r="CN142" s="2182"/>
      <c r="CP142" s="2182"/>
      <c r="CR142" s="2182"/>
      <c r="CT142" s="2182"/>
      <c r="CV142" s="2182"/>
    </row>
    <row r="143" spans="2:100" s="2067" customFormat="1" hidden="1" x14ac:dyDescent="0.3">
      <c r="B143" s="1470" t="s">
        <v>781</v>
      </c>
      <c r="C143" s="2222" t="s">
        <v>1158</v>
      </c>
      <c r="D143" s="2222">
        <v>0</v>
      </c>
      <c r="E143" s="540" t="e">
        <v>#N/A</v>
      </c>
      <c r="F143" s="540">
        <v>0</v>
      </c>
      <c r="H143" s="2182"/>
      <c r="J143" s="2182"/>
      <c r="L143" s="2182"/>
      <c r="N143" s="2182"/>
      <c r="P143" s="2182"/>
      <c r="R143" s="2182"/>
      <c r="T143" s="2182"/>
      <c r="V143" s="2182"/>
      <c r="X143" s="2182"/>
      <c r="Z143" s="2182"/>
      <c r="AB143" s="2182"/>
      <c r="AD143" s="2182"/>
      <c r="AF143" s="2182"/>
      <c r="AH143" s="2182"/>
      <c r="AJ143" s="2182"/>
      <c r="AL143" s="2182"/>
      <c r="AN143" s="2182"/>
      <c r="AP143" s="2182"/>
      <c r="AR143" s="2182"/>
      <c r="AT143" s="2182"/>
      <c r="AV143" s="2182"/>
      <c r="AX143" s="2182"/>
      <c r="AZ143" s="2182"/>
      <c r="BB143" s="2182"/>
      <c r="BD143" s="2182"/>
      <c r="BF143" s="2182"/>
      <c r="BH143" s="2182"/>
      <c r="BJ143" s="2182"/>
      <c r="BL143" s="2182"/>
      <c r="BN143" s="2182"/>
      <c r="BP143" s="2182"/>
      <c r="BR143" s="2182"/>
      <c r="BT143" s="2182"/>
      <c r="BV143" s="2182"/>
      <c r="BX143" s="2182"/>
      <c r="BZ143" s="2182"/>
      <c r="CB143" s="2182"/>
      <c r="CD143" s="2182"/>
      <c r="CF143" s="2182"/>
      <c r="CH143" s="2182"/>
      <c r="CJ143" s="2182"/>
      <c r="CL143" s="2182"/>
      <c r="CN143" s="2182"/>
      <c r="CP143" s="2182"/>
      <c r="CR143" s="2182"/>
      <c r="CT143" s="2182"/>
      <c r="CV143" s="2182"/>
    </row>
    <row r="144" spans="2:100" s="2067" customFormat="1" hidden="1" x14ac:dyDescent="0.3">
      <c r="B144" s="1470" t="s">
        <v>781</v>
      </c>
      <c r="C144" s="3306" t="s">
        <v>136</v>
      </c>
      <c r="D144" s="2222">
        <v>0</v>
      </c>
      <c r="E144" s="540" t="e">
        <v>#N/A</v>
      </c>
      <c r="F144" s="540">
        <v>0</v>
      </c>
      <c r="H144" s="2182"/>
      <c r="J144" s="2182"/>
      <c r="L144" s="2182"/>
      <c r="N144" s="2182"/>
      <c r="P144" s="2182"/>
      <c r="R144" s="2182"/>
      <c r="T144" s="2182"/>
      <c r="V144" s="2182"/>
      <c r="X144" s="2182"/>
      <c r="Z144" s="2182"/>
      <c r="AB144" s="2182"/>
      <c r="AD144" s="2182"/>
      <c r="AF144" s="2182"/>
      <c r="AH144" s="2182"/>
      <c r="AJ144" s="2182"/>
      <c r="AL144" s="2182"/>
      <c r="AN144" s="2182"/>
      <c r="AP144" s="2182"/>
      <c r="AR144" s="2182"/>
      <c r="AT144" s="2182"/>
      <c r="AV144" s="2182"/>
      <c r="AX144" s="2182"/>
      <c r="AZ144" s="2182"/>
      <c r="BB144" s="2182"/>
      <c r="BD144" s="2182"/>
      <c r="BF144" s="2182"/>
      <c r="BH144" s="2182"/>
      <c r="BJ144" s="2182"/>
      <c r="BL144" s="2182"/>
      <c r="BN144" s="2182"/>
      <c r="BP144" s="2182"/>
      <c r="BR144" s="2182"/>
      <c r="BT144" s="2182"/>
      <c r="BV144" s="2182"/>
      <c r="BX144" s="2182"/>
      <c r="BZ144" s="2182"/>
      <c r="CB144" s="2182"/>
      <c r="CD144" s="2182"/>
      <c r="CF144" s="2182"/>
      <c r="CH144" s="2182"/>
      <c r="CJ144" s="2182"/>
      <c r="CL144" s="2182"/>
      <c r="CN144" s="2182"/>
      <c r="CP144" s="2182"/>
      <c r="CR144" s="2182"/>
      <c r="CT144" s="2182"/>
      <c r="CV144" s="2182"/>
    </row>
    <row r="145" spans="2:100" s="2067" customFormat="1" hidden="1" x14ac:dyDescent="0.3">
      <c r="B145" s="1470" t="s">
        <v>781</v>
      </c>
      <c r="C145" s="3306" t="s">
        <v>682</v>
      </c>
      <c r="D145" s="2222">
        <v>0</v>
      </c>
      <c r="E145" s="540" t="e">
        <v>#N/A</v>
      </c>
      <c r="F145" s="540">
        <v>0</v>
      </c>
      <c r="H145" s="2182"/>
      <c r="J145" s="2182"/>
      <c r="L145" s="2182"/>
      <c r="N145" s="2182"/>
      <c r="P145" s="2182"/>
      <c r="R145" s="2182"/>
      <c r="T145" s="2182"/>
      <c r="V145" s="2182"/>
      <c r="X145" s="2182"/>
      <c r="Z145" s="2182"/>
      <c r="AB145" s="2182"/>
      <c r="AD145" s="2182"/>
      <c r="AF145" s="2182"/>
      <c r="AH145" s="2182"/>
      <c r="AJ145" s="2182"/>
      <c r="AL145" s="2182"/>
      <c r="AN145" s="2182"/>
      <c r="AP145" s="2182"/>
      <c r="AR145" s="2182"/>
      <c r="AT145" s="2182"/>
      <c r="AV145" s="2182"/>
      <c r="AX145" s="2182"/>
      <c r="AZ145" s="2182"/>
      <c r="BB145" s="2182"/>
      <c r="BD145" s="2182"/>
      <c r="BF145" s="2182"/>
      <c r="BH145" s="2182"/>
      <c r="BJ145" s="2182"/>
      <c r="BL145" s="2182"/>
      <c r="BN145" s="2182"/>
      <c r="BP145" s="2182"/>
      <c r="BR145" s="2182"/>
      <c r="BT145" s="2182"/>
      <c r="BV145" s="2182"/>
      <c r="BX145" s="2182"/>
      <c r="BZ145" s="2182"/>
      <c r="CB145" s="2182"/>
      <c r="CD145" s="2182"/>
      <c r="CF145" s="2182"/>
      <c r="CH145" s="2182"/>
      <c r="CJ145" s="2182"/>
      <c r="CL145" s="2182"/>
      <c r="CN145" s="2182"/>
      <c r="CP145" s="2182"/>
      <c r="CR145" s="2182"/>
      <c r="CT145" s="2182"/>
      <c r="CV145" s="2182"/>
    </row>
    <row r="146" spans="2:100" s="2067" customFormat="1" hidden="1" x14ac:dyDescent="0.3">
      <c r="B146" s="1470" t="s">
        <v>781</v>
      </c>
      <c r="C146" s="3306" t="s">
        <v>783</v>
      </c>
      <c r="D146" s="2222">
        <v>0</v>
      </c>
      <c r="E146" s="540" t="e">
        <v>#N/A</v>
      </c>
      <c r="F146" s="540">
        <v>0</v>
      </c>
      <c r="G146" s="2199">
        <v>11792541.947921146</v>
      </c>
      <c r="H146" s="2182"/>
      <c r="J146" s="2182"/>
      <c r="L146" s="2182"/>
      <c r="N146" s="2182"/>
      <c r="P146" s="2182"/>
      <c r="R146" s="2182"/>
      <c r="T146" s="2182"/>
      <c r="V146" s="2182"/>
      <c r="X146" s="2182"/>
      <c r="Z146" s="2182"/>
      <c r="AB146" s="2182"/>
      <c r="AD146" s="2182"/>
      <c r="AF146" s="2182"/>
      <c r="AH146" s="2182"/>
      <c r="AJ146" s="2182"/>
      <c r="AL146" s="2182"/>
      <c r="AN146" s="2182"/>
      <c r="AP146" s="2182"/>
      <c r="AR146" s="2182"/>
      <c r="AT146" s="2182"/>
      <c r="AV146" s="2182"/>
      <c r="AX146" s="2182"/>
      <c r="AZ146" s="2182"/>
      <c r="BB146" s="2182"/>
      <c r="BD146" s="2182"/>
      <c r="BF146" s="2182"/>
      <c r="BH146" s="2182"/>
      <c r="BJ146" s="2182"/>
      <c r="BL146" s="2182"/>
      <c r="BN146" s="2182"/>
      <c r="BP146" s="2182"/>
      <c r="BR146" s="2182"/>
      <c r="BT146" s="2182"/>
      <c r="BV146" s="2182"/>
      <c r="BX146" s="2182"/>
      <c r="BZ146" s="2182"/>
      <c r="CB146" s="2182"/>
      <c r="CD146" s="2182"/>
      <c r="CF146" s="2182"/>
      <c r="CH146" s="2182"/>
      <c r="CJ146" s="2182"/>
      <c r="CL146" s="2182"/>
      <c r="CN146" s="2182"/>
      <c r="CP146" s="2182"/>
      <c r="CR146" s="2182"/>
      <c r="CT146" s="2182"/>
      <c r="CV146" s="2182"/>
    </row>
    <row r="147" spans="2:100" s="2067" customFormat="1" hidden="1" x14ac:dyDescent="0.3">
      <c r="H147" s="2182"/>
      <c r="J147" s="2182"/>
      <c r="L147" s="2182"/>
      <c r="N147" s="2182"/>
      <c r="P147" s="2182"/>
      <c r="R147" s="2182"/>
      <c r="T147" s="2182"/>
      <c r="V147" s="2182"/>
      <c r="X147" s="2182"/>
      <c r="Z147" s="2182"/>
      <c r="AB147" s="2182"/>
      <c r="AD147" s="2182"/>
      <c r="AF147" s="2182"/>
      <c r="AH147" s="2182"/>
      <c r="AJ147" s="2182"/>
      <c r="AL147" s="2182"/>
      <c r="AN147" s="2182"/>
      <c r="AP147" s="2182"/>
      <c r="AR147" s="2182"/>
      <c r="AT147" s="2182"/>
      <c r="AV147" s="2182"/>
      <c r="AX147" s="2182"/>
      <c r="AZ147" s="2182"/>
      <c r="BB147" s="2182"/>
      <c r="BD147" s="2182"/>
      <c r="BF147" s="2182"/>
      <c r="BH147" s="2182"/>
      <c r="BJ147" s="2182"/>
      <c r="BL147" s="2182"/>
      <c r="BN147" s="2182"/>
      <c r="BP147" s="2182"/>
      <c r="BR147" s="2182"/>
      <c r="BT147" s="2182"/>
      <c r="BV147" s="2182"/>
      <c r="BX147" s="2182"/>
      <c r="BZ147" s="2182"/>
      <c r="CB147" s="2182"/>
      <c r="CD147" s="2182"/>
      <c r="CF147" s="2182"/>
      <c r="CH147" s="2182"/>
      <c r="CJ147" s="2182"/>
      <c r="CL147" s="2182"/>
      <c r="CN147" s="2182"/>
      <c r="CP147" s="2182"/>
      <c r="CR147" s="2182"/>
      <c r="CT147" s="2182"/>
      <c r="CV147" s="2182"/>
    </row>
    <row r="148" spans="2:100" s="2067" customFormat="1" hidden="1" x14ac:dyDescent="0.3">
      <c r="B148" s="3276" t="s">
        <v>784</v>
      </c>
      <c r="C148" s="2222" t="s">
        <v>919</v>
      </c>
      <c r="D148" s="2222">
        <v>1</v>
      </c>
      <c r="E148" s="540">
        <v>2918721.2375452602</v>
      </c>
      <c r="F148" s="540">
        <v>2918721.2375452602</v>
      </c>
      <c r="H148" s="2182"/>
      <c r="J148" s="2182"/>
      <c r="L148" s="2182"/>
      <c r="N148" s="2182"/>
      <c r="P148" s="2182"/>
      <c r="R148" s="2182"/>
      <c r="T148" s="2182"/>
      <c r="V148" s="2182"/>
      <c r="X148" s="2182"/>
      <c r="Z148" s="2182"/>
      <c r="AB148" s="2182"/>
      <c r="AD148" s="2182"/>
      <c r="AF148" s="2182"/>
      <c r="AH148" s="2182"/>
      <c r="AJ148" s="2182"/>
      <c r="AL148" s="2182"/>
      <c r="AN148" s="2182"/>
      <c r="AP148" s="2182"/>
      <c r="AR148" s="2182"/>
      <c r="AT148" s="2182"/>
      <c r="AV148" s="2182"/>
      <c r="AX148" s="2182"/>
      <c r="AZ148" s="2182"/>
      <c r="BB148" s="2182"/>
      <c r="BD148" s="2182"/>
      <c r="BF148" s="2182"/>
      <c r="BH148" s="2182"/>
      <c r="BJ148" s="2182"/>
      <c r="BL148" s="2182"/>
      <c r="BN148" s="2182"/>
      <c r="BP148" s="2182"/>
      <c r="BR148" s="2182"/>
      <c r="BT148" s="2182"/>
      <c r="BV148" s="2182"/>
      <c r="BX148" s="2182"/>
      <c r="BZ148" s="2182"/>
      <c r="CB148" s="2182"/>
      <c r="CD148" s="2182"/>
      <c r="CF148" s="2182"/>
      <c r="CH148" s="2182"/>
      <c r="CJ148" s="2182"/>
      <c r="CL148" s="2182"/>
      <c r="CN148" s="2182"/>
      <c r="CP148" s="2182"/>
      <c r="CR148" s="2182"/>
      <c r="CT148" s="2182"/>
      <c r="CV148" s="2182"/>
    </row>
    <row r="149" spans="2:100" s="2067" customFormat="1" hidden="1" x14ac:dyDescent="0.3">
      <c r="B149" s="3276" t="s">
        <v>784</v>
      </c>
      <c r="C149" s="2222" t="s">
        <v>1159</v>
      </c>
      <c r="D149" s="2222">
        <v>2</v>
      </c>
      <c r="E149" s="540">
        <v>2749086.8717506505</v>
      </c>
      <c r="F149" s="540">
        <v>5498173.7435013009</v>
      </c>
      <c r="H149" s="2182"/>
      <c r="J149" s="2182"/>
      <c r="L149" s="2182"/>
      <c r="N149" s="2182"/>
      <c r="P149" s="2182"/>
      <c r="R149" s="2182"/>
      <c r="T149" s="2182"/>
      <c r="V149" s="2182"/>
      <c r="X149" s="2182"/>
      <c r="Z149" s="2182"/>
      <c r="AB149" s="2182"/>
      <c r="AD149" s="2182"/>
      <c r="AF149" s="2182"/>
      <c r="AH149" s="2182"/>
      <c r="AJ149" s="2182"/>
      <c r="AL149" s="2182"/>
      <c r="AN149" s="2182"/>
      <c r="AP149" s="2182"/>
      <c r="AR149" s="2182"/>
      <c r="AT149" s="2182"/>
      <c r="AV149" s="2182"/>
      <c r="AX149" s="2182"/>
      <c r="AZ149" s="2182"/>
      <c r="BB149" s="2182"/>
      <c r="BD149" s="2182"/>
      <c r="BF149" s="2182"/>
      <c r="BH149" s="2182"/>
      <c r="BJ149" s="2182"/>
      <c r="BL149" s="2182"/>
      <c r="BN149" s="2182"/>
      <c r="BP149" s="2182"/>
      <c r="BR149" s="2182"/>
      <c r="BT149" s="2182"/>
      <c r="BV149" s="2182"/>
      <c r="BX149" s="2182"/>
      <c r="BZ149" s="2182"/>
      <c r="CB149" s="2182"/>
      <c r="CD149" s="2182"/>
      <c r="CF149" s="2182"/>
      <c r="CH149" s="2182"/>
      <c r="CJ149" s="2182"/>
      <c r="CL149" s="2182"/>
      <c r="CN149" s="2182"/>
      <c r="CP149" s="2182"/>
      <c r="CR149" s="2182"/>
      <c r="CT149" s="2182"/>
      <c r="CV149" s="2182"/>
    </row>
    <row r="150" spans="2:100" s="2067" customFormat="1" hidden="1" x14ac:dyDescent="0.3">
      <c r="B150" s="3276" t="s">
        <v>784</v>
      </c>
      <c r="C150" s="2222" t="s">
        <v>1161</v>
      </c>
      <c r="D150" s="2222">
        <v>1</v>
      </c>
      <c r="E150" s="540">
        <v>3608821.1020682026</v>
      </c>
      <c r="F150" s="540">
        <v>3608821.1020682026</v>
      </c>
      <c r="H150" s="2182"/>
      <c r="J150" s="2182"/>
      <c r="L150" s="2182"/>
      <c r="N150" s="2182"/>
      <c r="P150" s="2182"/>
      <c r="R150" s="2182"/>
      <c r="T150" s="2182"/>
      <c r="V150" s="2182"/>
      <c r="X150" s="2182"/>
      <c r="Z150" s="2182"/>
      <c r="AB150" s="2182"/>
      <c r="AD150" s="2182"/>
      <c r="AF150" s="2182"/>
      <c r="AH150" s="2182"/>
      <c r="AJ150" s="2182"/>
      <c r="AL150" s="2182"/>
      <c r="AN150" s="2182"/>
      <c r="AP150" s="2182"/>
      <c r="AR150" s="2182"/>
      <c r="AT150" s="2182"/>
      <c r="AV150" s="2182"/>
      <c r="AX150" s="2182"/>
      <c r="AZ150" s="2182"/>
      <c r="BB150" s="2182"/>
      <c r="BD150" s="2182"/>
      <c r="BF150" s="2182"/>
      <c r="BH150" s="2182"/>
      <c r="BJ150" s="2182"/>
      <c r="BL150" s="2182"/>
      <c r="BN150" s="2182"/>
      <c r="BP150" s="2182"/>
      <c r="BR150" s="2182"/>
      <c r="BT150" s="2182"/>
      <c r="BV150" s="2182"/>
      <c r="BX150" s="2182"/>
      <c r="BZ150" s="2182"/>
      <c r="CB150" s="2182"/>
      <c r="CD150" s="2182"/>
      <c r="CF150" s="2182"/>
      <c r="CH150" s="2182"/>
      <c r="CJ150" s="2182"/>
      <c r="CL150" s="2182"/>
      <c r="CN150" s="2182"/>
      <c r="CP150" s="2182"/>
      <c r="CR150" s="2182"/>
      <c r="CT150" s="2182"/>
      <c r="CV150" s="2182"/>
    </row>
    <row r="151" spans="2:100" s="2067" customFormat="1" hidden="1" x14ac:dyDescent="0.3">
      <c r="B151" s="3276" t="s">
        <v>784</v>
      </c>
      <c r="C151" s="2222" t="s">
        <v>115</v>
      </c>
      <c r="D151" s="2222">
        <v>1</v>
      </c>
      <c r="E151" s="540">
        <v>1838244.9630197664</v>
      </c>
      <c r="F151" s="540">
        <v>1838244.9630197664</v>
      </c>
      <c r="H151" s="2182"/>
      <c r="J151" s="2182"/>
      <c r="L151" s="2182"/>
      <c r="N151" s="2182"/>
      <c r="P151" s="2182"/>
      <c r="R151" s="2182"/>
      <c r="T151" s="2182"/>
      <c r="V151" s="2182"/>
      <c r="X151" s="2182"/>
      <c r="Z151" s="2182"/>
      <c r="AB151" s="2182"/>
      <c r="AD151" s="2182"/>
      <c r="AF151" s="2182"/>
      <c r="AH151" s="2182"/>
      <c r="AJ151" s="2182"/>
      <c r="AL151" s="2182"/>
      <c r="AN151" s="2182"/>
      <c r="AP151" s="2182"/>
      <c r="AR151" s="2182"/>
      <c r="AT151" s="2182"/>
      <c r="AV151" s="2182"/>
      <c r="AX151" s="2182"/>
      <c r="AZ151" s="2182"/>
      <c r="BB151" s="2182"/>
      <c r="BD151" s="2182"/>
      <c r="BF151" s="2182"/>
      <c r="BH151" s="2182"/>
      <c r="BJ151" s="2182"/>
      <c r="BL151" s="2182"/>
      <c r="BN151" s="2182"/>
      <c r="BP151" s="2182"/>
      <c r="BR151" s="2182"/>
      <c r="BT151" s="2182"/>
      <c r="BV151" s="2182"/>
      <c r="BX151" s="2182"/>
      <c r="BZ151" s="2182"/>
      <c r="CB151" s="2182"/>
      <c r="CD151" s="2182"/>
      <c r="CF151" s="2182"/>
      <c r="CH151" s="2182"/>
      <c r="CJ151" s="2182"/>
      <c r="CL151" s="2182"/>
      <c r="CN151" s="2182"/>
      <c r="CP151" s="2182"/>
      <c r="CR151" s="2182"/>
      <c r="CT151" s="2182"/>
      <c r="CV151" s="2182"/>
    </row>
    <row r="152" spans="2:100" s="2067" customFormat="1" hidden="1" x14ac:dyDescent="0.3">
      <c r="B152" s="3276" t="s">
        <v>784</v>
      </c>
      <c r="C152" s="3306" t="s">
        <v>65</v>
      </c>
      <c r="D152" s="2222">
        <v>1</v>
      </c>
      <c r="E152" s="540">
        <v>1537402.0038548196</v>
      </c>
      <c r="F152" s="540">
        <v>1537402.0038548196</v>
      </c>
      <c r="H152" s="2182"/>
      <c r="J152" s="2182"/>
      <c r="L152" s="2182"/>
      <c r="N152" s="2182"/>
      <c r="P152" s="2182"/>
      <c r="R152" s="2182"/>
      <c r="T152" s="2182"/>
      <c r="V152" s="2182"/>
      <c r="X152" s="2182"/>
      <c r="Z152" s="2182"/>
      <c r="AB152" s="2182"/>
      <c r="AD152" s="2182"/>
      <c r="AF152" s="2182"/>
      <c r="AH152" s="2182"/>
      <c r="AJ152" s="2182"/>
      <c r="AL152" s="2182"/>
      <c r="AN152" s="2182"/>
      <c r="AP152" s="2182"/>
      <c r="AR152" s="2182"/>
      <c r="AT152" s="2182"/>
      <c r="AV152" s="2182"/>
      <c r="AX152" s="2182"/>
      <c r="AZ152" s="2182"/>
      <c r="BB152" s="2182"/>
      <c r="BD152" s="2182"/>
      <c r="BF152" s="2182"/>
      <c r="BH152" s="2182"/>
      <c r="BJ152" s="2182"/>
      <c r="BL152" s="2182"/>
      <c r="BN152" s="2182"/>
      <c r="BP152" s="2182"/>
      <c r="BR152" s="2182"/>
      <c r="BT152" s="2182"/>
      <c r="BV152" s="2182"/>
      <c r="BX152" s="2182"/>
      <c r="BZ152" s="2182"/>
      <c r="CB152" s="2182"/>
      <c r="CD152" s="2182"/>
      <c r="CF152" s="2182"/>
      <c r="CH152" s="2182"/>
      <c r="CJ152" s="2182"/>
      <c r="CL152" s="2182"/>
      <c r="CN152" s="2182"/>
      <c r="CP152" s="2182"/>
      <c r="CR152" s="2182"/>
      <c r="CT152" s="2182"/>
      <c r="CV152" s="2182"/>
    </row>
    <row r="153" spans="2:100" s="2067" customFormat="1" hidden="1" x14ac:dyDescent="0.3">
      <c r="B153" s="3276" t="s">
        <v>784</v>
      </c>
      <c r="C153" s="2222" t="s">
        <v>1158</v>
      </c>
      <c r="D153" s="2222">
        <v>0</v>
      </c>
      <c r="E153" s="540" t="e">
        <v>#N/A</v>
      </c>
      <c r="F153" s="540">
        <v>0</v>
      </c>
      <c r="H153" s="2182"/>
      <c r="J153" s="2182"/>
      <c r="L153" s="2182"/>
      <c r="N153" s="2182"/>
      <c r="P153" s="2182"/>
      <c r="R153" s="2182"/>
      <c r="T153" s="2182"/>
      <c r="V153" s="2182"/>
      <c r="X153" s="2182"/>
      <c r="Z153" s="2182"/>
      <c r="AB153" s="2182"/>
      <c r="AD153" s="2182"/>
      <c r="AF153" s="2182"/>
      <c r="AH153" s="2182"/>
      <c r="AJ153" s="2182"/>
      <c r="AL153" s="2182"/>
      <c r="AN153" s="2182"/>
      <c r="AP153" s="2182"/>
      <c r="AR153" s="2182"/>
      <c r="AT153" s="2182"/>
      <c r="AV153" s="2182"/>
      <c r="AX153" s="2182"/>
      <c r="AZ153" s="2182"/>
      <c r="BB153" s="2182"/>
      <c r="BD153" s="2182"/>
      <c r="BF153" s="2182"/>
      <c r="BH153" s="2182"/>
      <c r="BJ153" s="2182"/>
      <c r="BL153" s="2182"/>
      <c r="BN153" s="2182"/>
      <c r="BP153" s="2182"/>
      <c r="BR153" s="2182"/>
      <c r="BT153" s="2182"/>
      <c r="BV153" s="2182"/>
      <c r="BX153" s="2182"/>
      <c r="BZ153" s="2182"/>
      <c r="CB153" s="2182"/>
      <c r="CD153" s="2182"/>
      <c r="CF153" s="2182"/>
      <c r="CH153" s="2182"/>
      <c r="CJ153" s="2182"/>
      <c r="CL153" s="2182"/>
      <c r="CN153" s="2182"/>
      <c r="CP153" s="2182"/>
      <c r="CR153" s="2182"/>
      <c r="CT153" s="2182"/>
      <c r="CV153" s="2182"/>
    </row>
    <row r="154" spans="2:100" s="2067" customFormat="1" hidden="1" x14ac:dyDescent="0.3">
      <c r="B154" s="3276" t="s">
        <v>784</v>
      </c>
      <c r="C154" s="3306" t="s">
        <v>136</v>
      </c>
      <c r="D154" s="2222">
        <v>1.5</v>
      </c>
      <c r="E154" s="540" t="e">
        <v>#N/A</v>
      </c>
      <c r="F154" s="540">
        <v>0</v>
      </c>
      <c r="H154" s="2182"/>
      <c r="J154" s="2182"/>
      <c r="L154" s="2182"/>
      <c r="N154" s="2182"/>
      <c r="P154" s="2182"/>
      <c r="R154" s="2182"/>
      <c r="T154" s="2182"/>
      <c r="V154" s="2182"/>
      <c r="X154" s="2182"/>
      <c r="Z154" s="2182"/>
      <c r="AB154" s="2182"/>
      <c r="AD154" s="2182"/>
      <c r="AF154" s="2182"/>
      <c r="AH154" s="2182"/>
      <c r="AJ154" s="2182"/>
      <c r="AL154" s="2182"/>
      <c r="AN154" s="2182"/>
      <c r="AP154" s="2182"/>
      <c r="AR154" s="2182"/>
      <c r="AT154" s="2182"/>
      <c r="AV154" s="2182"/>
      <c r="AX154" s="2182"/>
      <c r="AZ154" s="2182"/>
      <c r="BB154" s="2182"/>
      <c r="BD154" s="2182"/>
      <c r="BF154" s="2182"/>
      <c r="BH154" s="2182"/>
      <c r="BJ154" s="2182"/>
      <c r="BL154" s="2182"/>
      <c r="BN154" s="2182"/>
      <c r="BP154" s="2182"/>
      <c r="BR154" s="2182"/>
      <c r="BT154" s="2182"/>
      <c r="BV154" s="2182"/>
      <c r="BX154" s="2182"/>
      <c r="BZ154" s="2182"/>
      <c r="CB154" s="2182"/>
      <c r="CD154" s="2182"/>
      <c r="CF154" s="2182"/>
      <c r="CH154" s="2182"/>
      <c r="CJ154" s="2182"/>
      <c r="CL154" s="2182"/>
      <c r="CN154" s="2182"/>
      <c r="CP154" s="2182"/>
      <c r="CR154" s="2182"/>
      <c r="CT154" s="2182"/>
      <c r="CV154" s="2182"/>
    </row>
    <row r="155" spans="2:100" s="2067" customFormat="1" hidden="1" x14ac:dyDescent="0.3">
      <c r="B155" s="3276" t="s">
        <v>784</v>
      </c>
      <c r="C155" s="3306" t="s">
        <v>682</v>
      </c>
      <c r="D155" s="2222">
        <v>0</v>
      </c>
      <c r="E155" s="540" t="e">
        <v>#N/A</v>
      </c>
      <c r="F155" s="540">
        <v>0</v>
      </c>
      <c r="H155" s="2182"/>
      <c r="J155" s="2182"/>
      <c r="L155" s="2182"/>
      <c r="N155" s="2182"/>
      <c r="P155" s="2182"/>
      <c r="R155" s="2182"/>
      <c r="T155" s="2182"/>
      <c r="V155" s="2182"/>
      <c r="X155" s="2182"/>
      <c r="Z155" s="2182"/>
      <c r="AB155" s="2182"/>
      <c r="AD155" s="2182"/>
      <c r="AF155" s="2182"/>
      <c r="AH155" s="2182"/>
      <c r="AJ155" s="2182"/>
      <c r="AL155" s="2182"/>
      <c r="AN155" s="2182"/>
      <c r="AP155" s="2182"/>
      <c r="AR155" s="2182"/>
      <c r="AT155" s="2182"/>
      <c r="AV155" s="2182"/>
      <c r="AX155" s="2182"/>
      <c r="AZ155" s="2182"/>
      <c r="BB155" s="2182"/>
      <c r="BD155" s="2182"/>
      <c r="BF155" s="2182"/>
      <c r="BH155" s="2182"/>
      <c r="BJ155" s="2182"/>
      <c r="BL155" s="2182"/>
      <c r="BN155" s="2182"/>
      <c r="BP155" s="2182"/>
      <c r="BR155" s="2182"/>
      <c r="BT155" s="2182"/>
      <c r="BV155" s="2182"/>
      <c r="BX155" s="2182"/>
      <c r="BZ155" s="2182"/>
      <c r="CB155" s="2182"/>
      <c r="CD155" s="2182"/>
      <c r="CF155" s="2182"/>
      <c r="CH155" s="2182"/>
      <c r="CJ155" s="2182"/>
      <c r="CL155" s="2182"/>
      <c r="CN155" s="2182"/>
      <c r="CP155" s="2182"/>
      <c r="CR155" s="2182"/>
      <c r="CT155" s="2182"/>
      <c r="CV155" s="2182"/>
    </row>
    <row r="156" spans="2:100" s="2067" customFormat="1" hidden="1" x14ac:dyDescent="0.3">
      <c r="B156" s="3276" t="s">
        <v>784</v>
      </c>
      <c r="C156" s="3306" t="s">
        <v>1223</v>
      </c>
      <c r="D156" s="2222">
        <v>0</v>
      </c>
      <c r="E156" s="540" t="e">
        <v>#N/A</v>
      </c>
      <c r="F156" s="540">
        <v>0</v>
      </c>
      <c r="G156" s="2199">
        <v>15401363.04998935</v>
      </c>
      <c r="H156" s="2182"/>
      <c r="J156" s="2182"/>
      <c r="L156" s="2182"/>
      <c r="N156" s="2182"/>
      <c r="P156" s="2182"/>
      <c r="R156" s="2182"/>
      <c r="T156" s="2182"/>
      <c r="V156" s="2182"/>
      <c r="X156" s="2182"/>
      <c r="Z156" s="2182"/>
      <c r="AB156" s="2182"/>
      <c r="AD156" s="2182"/>
      <c r="AF156" s="2182"/>
      <c r="AH156" s="2182"/>
      <c r="AJ156" s="2182"/>
      <c r="AL156" s="2182"/>
      <c r="AN156" s="2182"/>
      <c r="AP156" s="2182"/>
      <c r="AR156" s="2182"/>
      <c r="AT156" s="2182"/>
      <c r="AV156" s="2182"/>
      <c r="AX156" s="2182"/>
      <c r="AZ156" s="2182"/>
      <c r="BB156" s="2182"/>
      <c r="BD156" s="2182"/>
      <c r="BF156" s="2182"/>
      <c r="BH156" s="2182"/>
      <c r="BJ156" s="2182"/>
      <c r="BL156" s="2182"/>
      <c r="BN156" s="2182"/>
      <c r="BP156" s="2182"/>
      <c r="BR156" s="2182"/>
      <c r="BT156" s="2182"/>
      <c r="BV156" s="2182"/>
      <c r="BX156" s="2182"/>
      <c r="BZ156" s="2182"/>
      <c r="CB156" s="2182"/>
      <c r="CD156" s="2182"/>
      <c r="CF156" s="2182"/>
      <c r="CH156" s="2182"/>
      <c r="CJ156" s="2182"/>
      <c r="CL156" s="2182"/>
      <c r="CN156" s="2182"/>
      <c r="CP156" s="2182"/>
      <c r="CR156" s="2182"/>
      <c r="CT156" s="2182"/>
      <c r="CV156" s="2182"/>
    </row>
    <row r="157" spans="2:100" s="2067" customFormat="1" hidden="1" x14ac:dyDescent="0.3">
      <c r="H157" s="2182"/>
      <c r="J157" s="2182"/>
      <c r="L157" s="2182"/>
      <c r="N157" s="2182"/>
      <c r="P157" s="2182"/>
      <c r="R157" s="2182"/>
      <c r="T157" s="2182"/>
      <c r="V157" s="2182"/>
      <c r="X157" s="2182"/>
      <c r="Z157" s="2182"/>
      <c r="AB157" s="2182"/>
      <c r="AD157" s="2182"/>
      <c r="AF157" s="2182"/>
      <c r="AH157" s="2182"/>
      <c r="AJ157" s="2182"/>
      <c r="AL157" s="2182"/>
      <c r="AN157" s="2182"/>
      <c r="AP157" s="2182"/>
      <c r="AR157" s="2182"/>
      <c r="AT157" s="2182"/>
      <c r="AV157" s="2182"/>
      <c r="AX157" s="2182"/>
      <c r="AZ157" s="2182"/>
      <c r="BB157" s="2182"/>
      <c r="BD157" s="2182"/>
      <c r="BF157" s="2182"/>
      <c r="BH157" s="2182"/>
      <c r="BJ157" s="2182"/>
      <c r="BL157" s="2182"/>
      <c r="BN157" s="2182"/>
      <c r="BP157" s="2182"/>
      <c r="BR157" s="2182"/>
      <c r="BT157" s="2182"/>
      <c r="BV157" s="2182"/>
      <c r="BX157" s="2182"/>
      <c r="BZ157" s="2182"/>
      <c r="CB157" s="2182"/>
      <c r="CD157" s="2182"/>
      <c r="CF157" s="2182"/>
      <c r="CH157" s="2182"/>
      <c r="CJ157" s="2182"/>
      <c r="CL157" s="2182"/>
      <c r="CN157" s="2182"/>
      <c r="CP157" s="2182"/>
      <c r="CR157" s="2182"/>
      <c r="CT157" s="2182"/>
      <c r="CV157" s="2182"/>
    </row>
    <row r="158" spans="2:100" s="2067" customFormat="1" hidden="1" x14ac:dyDescent="0.3">
      <c r="B158" s="3276" t="s">
        <v>786</v>
      </c>
      <c r="C158" s="2222" t="s">
        <v>919</v>
      </c>
      <c r="D158" s="2222">
        <v>1</v>
      </c>
      <c r="E158" s="540">
        <v>2918721.2375452602</v>
      </c>
      <c r="F158" s="540">
        <v>2918721.2375452602</v>
      </c>
      <c r="H158" s="2182"/>
      <c r="J158" s="2182"/>
      <c r="L158" s="2182"/>
      <c r="N158" s="2182"/>
      <c r="P158" s="2182"/>
      <c r="R158" s="2182"/>
      <c r="T158" s="2182"/>
      <c r="V158" s="2182"/>
      <c r="X158" s="2182"/>
      <c r="Z158" s="2182"/>
      <c r="AB158" s="2182"/>
      <c r="AD158" s="2182"/>
      <c r="AF158" s="2182"/>
      <c r="AH158" s="2182"/>
      <c r="AJ158" s="2182"/>
      <c r="AL158" s="2182"/>
      <c r="AN158" s="2182"/>
      <c r="AP158" s="2182"/>
      <c r="AR158" s="2182"/>
      <c r="AT158" s="2182"/>
      <c r="AV158" s="2182"/>
      <c r="AX158" s="2182"/>
      <c r="AZ158" s="2182"/>
      <c r="BB158" s="2182"/>
      <c r="BD158" s="2182"/>
      <c r="BF158" s="2182"/>
      <c r="BH158" s="2182"/>
      <c r="BJ158" s="2182"/>
      <c r="BL158" s="2182"/>
      <c r="BN158" s="2182"/>
      <c r="BP158" s="2182"/>
      <c r="BR158" s="2182"/>
      <c r="BT158" s="2182"/>
      <c r="BV158" s="2182"/>
      <c r="BX158" s="2182"/>
      <c r="BZ158" s="2182"/>
      <c r="CB158" s="2182"/>
      <c r="CD158" s="2182"/>
      <c r="CF158" s="2182"/>
      <c r="CH158" s="2182"/>
      <c r="CJ158" s="2182"/>
      <c r="CL158" s="2182"/>
      <c r="CN158" s="2182"/>
      <c r="CP158" s="2182"/>
      <c r="CR158" s="2182"/>
      <c r="CT158" s="2182"/>
      <c r="CV158" s="2182"/>
    </row>
    <row r="159" spans="2:100" s="2067" customFormat="1" hidden="1" x14ac:dyDescent="0.3">
      <c r="B159" s="3276" t="s">
        <v>786</v>
      </c>
      <c r="C159" s="2222" t="s">
        <v>1159</v>
      </c>
      <c r="D159" s="2222">
        <v>3</v>
      </c>
      <c r="E159" s="540">
        <v>2749086.8717506505</v>
      </c>
      <c r="F159" s="540">
        <v>8247260.6152519509</v>
      </c>
      <c r="H159" s="2182"/>
      <c r="J159" s="2182"/>
      <c r="L159" s="2182"/>
      <c r="N159" s="2182"/>
      <c r="P159" s="2182"/>
      <c r="R159" s="2182"/>
      <c r="T159" s="2182"/>
      <c r="V159" s="2182"/>
      <c r="X159" s="2182"/>
      <c r="Z159" s="2182"/>
      <c r="AB159" s="2182"/>
      <c r="AD159" s="2182"/>
      <c r="AF159" s="2182"/>
      <c r="AH159" s="2182"/>
      <c r="AJ159" s="2182"/>
      <c r="AL159" s="2182"/>
      <c r="AN159" s="2182"/>
      <c r="AP159" s="2182"/>
      <c r="AR159" s="2182"/>
      <c r="AT159" s="2182"/>
      <c r="AV159" s="2182"/>
      <c r="AX159" s="2182"/>
      <c r="AZ159" s="2182"/>
      <c r="BB159" s="2182"/>
      <c r="BD159" s="2182"/>
      <c r="BF159" s="2182"/>
      <c r="BH159" s="2182"/>
      <c r="BJ159" s="2182"/>
      <c r="BL159" s="2182"/>
      <c r="BN159" s="2182"/>
      <c r="BP159" s="2182"/>
      <c r="BR159" s="2182"/>
      <c r="BT159" s="2182"/>
      <c r="BV159" s="2182"/>
      <c r="BX159" s="2182"/>
      <c r="BZ159" s="2182"/>
      <c r="CB159" s="2182"/>
      <c r="CD159" s="2182"/>
      <c r="CF159" s="2182"/>
      <c r="CH159" s="2182"/>
      <c r="CJ159" s="2182"/>
      <c r="CL159" s="2182"/>
      <c r="CN159" s="2182"/>
      <c r="CP159" s="2182"/>
      <c r="CR159" s="2182"/>
      <c r="CT159" s="2182"/>
      <c r="CV159" s="2182"/>
    </row>
    <row r="160" spans="2:100" s="2067" customFormat="1" hidden="1" x14ac:dyDescent="0.3">
      <c r="B160" s="3276" t="s">
        <v>786</v>
      </c>
      <c r="C160" s="2222" t="s">
        <v>115</v>
      </c>
      <c r="D160" s="2222">
        <v>1</v>
      </c>
      <c r="E160" s="540">
        <v>1838244.9630197664</v>
      </c>
      <c r="F160" s="540">
        <v>1838244.9630197664</v>
      </c>
      <c r="H160" s="2182"/>
      <c r="J160" s="2182"/>
      <c r="L160" s="2182"/>
      <c r="N160" s="2182"/>
      <c r="P160" s="2182"/>
      <c r="R160" s="2182"/>
      <c r="T160" s="2182"/>
      <c r="V160" s="2182"/>
      <c r="X160" s="2182"/>
      <c r="Z160" s="2182"/>
      <c r="AB160" s="2182"/>
      <c r="AD160" s="2182"/>
      <c r="AF160" s="2182"/>
      <c r="AH160" s="2182"/>
      <c r="AJ160" s="2182"/>
      <c r="AL160" s="2182"/>
      <c r="AN160" s="2182"/>
      <c r="AP160" s="2182"/>
      <c r="AR160" s="2182"/>
      <c r="AT160" s="2182"/>
      <c r="AV160" s="2182"/>
      <c r="AX160" s="2182"/>
      <c r="AZ160" s="2182"/>
      <c r="BB160" s="2182"/>
      <c r="BD160" s="2182"/>
      <c r="BF160" s="2182"/>
      <c r="BH160" s="2182"/>
      <c r="BJ160" s="2182"/>
      <c r="BL160" s="2182"/>
      <c r="BN160" s="2182"/>
      <c r="BP160" s="2182"/>
      <c r="BR160" s="2182"/>
      <c r="BT160" s="2182"/>
      <c r="BV160" s="2182"/>
      <c r="BX160" s="2182"/>
      <c r="BZ160" s="2182"/>
      <c r="CB160" s="2182"/>
      <c r="CD160" s="2182"/>
      <c r="CF160" s="2182"/>
      <c r="CH160" s="2182"/>
      <c r="CJ160" s="2182"/>
      <c r="CL160" s="2182"/>
      <c r="CN160" s="2182"/>
      <c r="CP160" s="2182"/>
      <c r="CR160" s="2182"/>
      <c r="CT160" s="2182"/>
      <c r="CV160" s="2182"/>
    </row>
    <row r="161" spans="2:100" s="2067" customFormat="1" hidden="1" x14ac:dyDescent="0.3">
      <c r="B161" s="3276" t="s">
        <v>786</v>
      </c>
      <c r="C161" s="3306" t="s">
        <v>65</v>
      </c>
      <c r="D161" s="2222">
        <v>1</v>
      </c>
      <c r="E161" s="540">
        <v>1537402.0038548196</v>
      </c>
      <c r="F161" s="540">
        <v>1537402.0038548196</v>
      </c>
      <c r="H161" s="2182"/>
      <c r="J161" s="2182"/>
      <c r="L161" s="2182"/>
      <c r="N161" s="2182"/>
      <c r="P161" s="2182"/>
      <c r="R161" s="2182"/>
      <c r="T161" s="2182"/>
      <c r="V161" s="2182"/>
      <c r="X161" s="2182"/>
      <c r="Z161" s="2182"/>
      <c r="AB161" s="2182"/>
      <c r="AD161" s="2182"/>
      <c r="AF161" s="2182"/>
      <c r="AH161" s="2182"/>
      <c r="AJ161" s="2182"/>
      <c r="AL161" s="2182"/>
      <c r="AN161" s="2182"/>
      <c r="AP161" s="2182"/>
      <c r="AR161" s="2182"/>
      <c r="AT161" s="2182"/>
      <c r="AV161" s="2182"/>
      <c r="AX161" s="2182"/>
      <c r="AZ161" s="2182"/>
      <c r="BB161" s="2182"/>
      <c r="BD161" s="2182"/>
      <c r="BF161" s="2182"/>
      <c r="BH161" s="2182"/>
      <c r="BJ161" s="2182"/>
      <c r="BL161" s="2182"/>
      <c r="BN161" s="2182"/>
      <c r="BP161" s="2182"/>
      <c r="BR161" s="2182"/>
      <c r="BT161" s="2182"/>
      <c r="BV161" s="2182"/>
      <c r="BX161" s="2182"/>
      <c r="BZ161" s="2182"/>
      <c r="CB161" s="2182"/>
      <c r="CD161" s="2182"/>
      <c r="CF161" s="2182"/>
      <c r="CH161" s="2182"/>
      <c r="CJ161" s="2182"/>
      <c r="CL161" s="2182"/>
      <c r="CN161" s="2182"/>
      <c r="CP161" s="2182"/>
      <c r="CR161" s="2182"/>
      <c r="CT161" s="2182"/>
      <c r="CV161" s="2182"/>
    </row>
    <row r="162" spans="2:100" s="2067" customFormat="1" hidden="1" x14ac:dyDescent="0.3">
      <c r="B162" s="3276" t="s">
        <v>786</v>
      </c>
      <c r="C162" s="2222" t="s">
        <v>1158</v>
      </c>
      <c r="D162" s="2222">
        <v>0</v>
      </c>
      <c r="E162" s="540" t="e">
        <v>#N/A</v>
      </c>
      <c r="F162" s="540">
        <v>0</v>
      </c>
      <c r="H162" s="2182"/>
      <c r="J162" s="2182"/>
      <c r="L162" s="2182"/>
      <c r="N162" s="2182"/>
      <c r="P162" s="2182"/>
      <c r="R162" s="2182"/>
      <c r="T162" s="2182"/>
      <c r="V162" s="2182"/>
      <c r="X162" s="2182"/>
      <c r="Z162" s="2182"/>
      <c r="AB162" s="2182"/>
      <c r="AD162" s="2182"/>
      <c r="AF162" s="2182"/>
      <c r="AH162" s="2182"/>
      <c r="AJ162" s="2182"/>
      <c r="AL162" s="2182"/>
      <c r="AN162" s="2182"/>
      <c r="AP162" s="2182"/>
      <c r="AR162" s="2182"/>
      <c r="AT162" s="2182"/>
      <c r="AV162" s="2182"/>
      <c r="AX162" s="2182"/>
      <c r="AZ162" s="2182"/>
      <c r="BB162" s="2182"/>
      <c r="BD162" s="2182"/>
      <c r="BF162" s="2182"/>
      <c r="BH162" s="2182"/>
      <c r="BJ162" s="2182"/>
      <c r="BL162" s="2182"/>
      <c r="BN162" s="2182"/>
      <c r="BP162" s="2182"/>
      <c r="BR162" s="2182"/>
      <c r="BT162" s="2182"/>
      <c r="BV162" s="2182"/>
      <c r="BX162" s="2182"/>
      <c r="BZ162" s="2182"/>
      <c r="CB162" s="2182"/>
      <c r="CD162" s="2182"/>
      <c r="CF162" s="2182"/>
      <c r="CH162" s="2182"/>
      <c r="CJ162" s="2182"/>
      <c r="CL162" s="2182"/>
      <c r="CN162" s="2182"/>
      <c r="CP162" s="2182"/>
      <c r="CR162" s="2182"/>
      <c r="CT162" s="2182"/>
      <c r="CV162" s="2182"/>
    </row>
    <row r="163" spans="2:100" s="2067" customFormat="1" hidden="1" x14ac:dyDescent="0.3">
      <c r="B163" s="3276" t="s">
        <v>786</v>
      </c>
      <c r="C163" s="3306" t="s">
        <v>136</v>
      </c>
      <c r="D163" s="2222">
        <v>0</v>
      </c>
      <c r="E163" s="540" t="e">
        <v>#N/A</v>
      </c>
      <c r="F163" s="540">
        <v>0</v>
      </c>
      <c r="H163" s="2182"/>
      <c r="J163" s="2182"/>
      <c r="L163" s="2182"/>
      <c r="N163" s="2182"/>
      <c r="P163" s="2182"/>
      <c r="R163" s="2182"/>
      <c r="T163" s="2182"/>
      <c r="V163" s="2182"/>
      <c r="X163" s="2182"/>
      <c r="Z163" s="2182"/>
      <c r="AB163" s="2182"/>
      <c r="AD163" s="2182"/>
      <c r="AF163" s="2182"/>
      <c r="AH163" s="2182"/>
      <c r="AJ163" s="2182"/>
      <c r="AL163" s="2182"/>
      <c r="AN163" s="2182"/>
      <c r="AP163" s="2182"/>
      <c r="AR163" s="2182"/>
      <c r="AT163" s="2182"/>
      <c r="AV163" s="2182"/>
      <c r="AX163" s="2182"/>
      <c r="AZ163" s="2182"/>
      <c r="BB163" s="2182"/>
      <c r="BD163" s="2182"/>
      <c r="BF163" s="2182"/>
      <c r="BH163" s="2182"/>
      <c r="BJ163" s="2182"/>
      <c r="BL163" s="2182"/>
      <c r="BN163" s="2182"/>
      <c r="BP163" s="2182"/>
      <c r="BR163" s="2182"/>
      <c r="BT163" s="2182"/>
      <c r="BV163" s="2182"/>
      <c r="BX163" s="2182"/>
      <c r="BZ163" s="2182"/>
      <c r="CB163" s="2182"/>
      <c r="CD163" s="2182"/>
      <c r="CF163" s="2182"/>
      <c r="CH163" s="2182"/>
      <c r="CJ163" s="2182"/>
      <c r="CL163" s="2182"/>
      <c r="CN163" s="2182"/>
      <c r="CP163" s="2182"/>
      <c r="CR163" s="2182"/>
      <c r="CT163" s="2182"/>
      <c r="CV163" s="2182"/>
    </row>
    <row r="164" spans="2:100" s="2067" customFormat="1" hidden="1" x14ac:dyDescent="0.3">
      <c r="B164" s="3276" t="s">
        <v>786</v>
      </c>
      <c r="C164" s="3306" t="s">
        <v>682</v>
      </c>
      <c r="D164" s="2222">
        <v>0</v>
      </c>
      <c r="E164" s="540" t="e">
        <v>#N/A</v>
      </c>
      <c r="F164" s="540">
        <v>0</v>
      </c>
      <c r="H164" s="2182"/>
      <c r="J164" s="2182"/>
      <c r="L164" s="2182"/>
      <c r="N164" s="2182"/>
      <c r="P164" s="2182"/>
      <c r="R164" s="2182"/>
      <c r="T164" s="2182"/>
      <c r="V164" s="2182"/>
      <c r="X164" s="2182"/>
      <c r="Z164" s="2182"/>
      <c r="AB164" s="2182"/>
      <c r="AD164" s="2182"/>
      <c r="AF164" s="2182"/>
      <c r="AH164" s="2182"/>
      <c r="AJ164" s="2182"/>
      <c r="AL164" s="2182"/>
      <c r="AN164" s="2182"/>
      <c r="AP164" s="2182"/>
      <c r="AR164" s="2182"/>
      <c r="AT164" s="2182"/>
      <c r="AV164" s="2182"/>
      <c r="AX164" s="2182"/>
      <c r="AZ164" s="2182"/>
      <c r="BB164" s="2182"/>
      <c r="BD164" s="2182"/>
      <c r="BF164" s="2182"/>
      <c r="BH164" s="2182"/>
      <c r="BJ164" s="2182"/>
      <c r="BL164" s="2182"/>
      <c r="BN164" s="2182"/>
      <c r="BP164" s="2182"/>
      <c r="BR164" s="2182"/>
      <c r="BT164" s="2182"/>
      <c r="BV164" s="2182"/>
      <c r="BX164" s="2182"/>
      <c r="BZ164" s="2182"/>
      <c r="CB164" s="2182"/>
      <c r="CD164" s="2182"/>
      <c r="CF164" s="2182"/>
      <c r="CH164" s="2182"/>
      <c r="CJ164" s="2182"/>
      <c r="CL164" s="2182"/>
      <c r="CN164" s="2182"/>
      <c r="CP164" s="2182"/>
      <c r="CR164" s="2182"/>
      <c r="CT164" s="2182"/>
      <c r="CV164" s="2182"/>
    </row>
    <row r="165" spans="2:100" s="2067" customFormat="1" hidden="1" x14ac:dyDescent="0.3">
      <c r="B165" s="3276" t="s">
        <v>786</v>
      </c>
      <c r="C165" s="3306" t="s">
        <v>331</v>
      </c>
      <c r="D165" s="2222">
        <v>0</v>
      </c>
      <c r="E165" s="540" t="e">
        <v>#N/A</v>
      </c>
      <c r="F165" s="540">
        <v>0</v>
      </c>
      <c r="G165" s="2199">
        <v>14541628.819671795</v>
      </c>
      <c r="H165" s="2182"/>
      <c r="J165" s="2182"/>
      <c r="L165" s="2182"/>
      <c r="N165" s="2182"/>
      <c r="P165" s="2182"/>
      <c r="R165" s="2182"/>
      <c r="T165" s="2182"/>
      <c r="V165" s="2182"/>
      <c r="X165" s="2182"/>
      <c r="Z165" s="2182"/>
      <c r="AB165" s="2182"/>
      <c r="AD165" s="2182"/>
      <c r="AF165" s="2182"/>
      <c r="AH165" s="2182"/>
      <c r="AJ165" s="2182"/>
      <c r="AL165" s="2182"/>
      <c r="AN165" s="2182"/>
      <c r="AP165" s="2182"/>
      <c r="AR165" s="2182"/>
      <c r="AT165" s="2182"/>
      <c r="AV165" s="2182"/>
      <c r="AX165" s="2182"/>
      <c r="AZ165" s="2182"/>
      <c r="BB165" s="2182"/>
      <c r="BD165" s="2182"/>
      <c r="BF165" s="2182"/>
      <c r="BH165" s="2182"/>
      <c r="BJ165" s="2182"/>
      <c r="BL165" s="2182"/>
      <c r="BN165" s="2182"/>
      <c r="BP165" s="2182"/>
      <c r="BR165" s="2182"/>
      <c r="BT165" s="2182"/>
      <c r="BV165" s="2182"/>
      <c r="BX165" s="2182"/>
      <c r="BZ165" s="2182"/>
      <c r="CB165" s="2182"/>
      <c r="CD165" s="2182"/>
      <c r="CF165" s="2182"/>
      <c r="CH165" s="2182"/>
      <c r="CJ165" s="2182"/>
      <c r="CL165" s="2182"/>
      <c r="CN165" s="2182"/>
      <c r="CP165" s="2182"/>
      <c r="CR165" s="2182"/>
      <c r="CT165" s="2182"/>
      <c r="CV165" s="2182"/>
    </row>
    <row r="166" spans="2:100" s="2067" customFormat="1" hidden="1" x14ac:dyDescent="0.3">
      <c r="H166" s="2182"/>
      <c r="J166" s="2182"/>
      <c r="L166" s="2182"/>
      <c r="N166" s="2182"/>
      <c r="P166" s="2182"/>
      <c r="R166" s="2182"/>
      <c r="T166" s="2182"/>
      <c r="V166" s="2182"/>
      <c r="X166" s="2182"/>
      <c r="Z166" s="2182"/>
      <c r="AB166" s="2182"/>
      <c r="AD166" s="2182"/>
      <c r="AF166" s="2182"/>
      <c r="AH166" s="2182"/>
      <c r="AJ166" s="2182"/>
      <c r="AL166" s="2182"/>
      <c r="AN166" s="2182"/>
      <c r="AP166" s="2182"/>
      <c r="AR166" s="2182"/>
      <c r="AT166" s="2182"/>
      <c r="AV166" s="2182"/>
      <c r="AX166" s="2182"/>
      <c r="AZ166" s="2182"/>
      <c r="BB166" s="2182"/>
      <c r="BD166" s="2182"/>
      <c r="BF166" s="2182"/>
      <c r="BH166" s="2182"/>
      <c r="BJ166" s="2182"/>
      <c r="BL166" s="2182"/>
      <c r="BN166" s="2182"/>
      <c r="BP166" s="2182"/>
      <c r="BR166" s="2182"/>
      <c r="BT166" s="2182"/>
      <c r="BV166" s="2182"/>
      <c r="BX166" s="2182"/>
      <c r="BZ166" s="2182"/>
      <c r="CB166" s="2182"/>
      <c r="CD166" s="2182"/>
      <c r="CF166" s="2182"/>
      <c r="CH166" s="2182"/>
      <c r="CJ166" s="2182"/>
      <c r="CL166" s="2182"/>
      <c r="CN166" s="2182"/>
      <c r="CP166" s="2182"/>
      <c r="CR166" s="2182"/>
      <c r="CT166" s="2182"/>
      <c r="CV166" s="2182"/>
    </row>
    <row r="167" spans="2:100" s="2067" customFormat="1" hidden="1" x14ac:dyDescent="0.3">
      <c r="B167" s="3276" t="s">
        <v>787</v>
      </c>
      <c r="C167" s="2222" t="s">
        <v>919</v>
      </c>
      <c r="D167" s="2222">
        <v>1</v>
      </c>
      <c r="E167" s="540">
        <v>2918721.2375452602</v>
      </c>
      <c r="F167" s="540">
        <v>2918721.2375452602</v>
      </c>
      <c r="H167" s="2182"/>
      <c r="J167" s="2182"/>
      <c r="L167" s="2182"/>
      <c r="N167" s="2182"/>
      <c r="P167" s="2182"/>
      <c r="R167" s="2182"/>
      <c r="T167" s="2182"/>
      <c r="V167" s="2182"/>
      <c r="X167" s="2182"/>
      <c r="Z167" s="2182"/>
      <c r="AB167" s="2182"/>
      <c r="AD167" s="2182"/>
      <c r="AF167" s="2182"/>
      <c r="AH167" s="2182"/>
      <c r="AJ167" s="2182"/>
      <c r="AL167" s="2182"/>
      <c r="AN167" s="2182"/>
      <c r="AP167" s="2182"/>
      <c r="AR167" s="2182"/>
      <c r="AT167" s="2182"/>
      <c r="AV167" s="2182"/>
      <c r="AX167" s="2182"/>
      <c r="AZ167" s="2182"/>
      <c r="BB167" s="2182"/>
      <c r="BD167" s="2182"/>
      <c r="BF167" s="2182"/>
      <c r="BH167" s="2182"/>
      <c r="BJ167" s="2182"/>
      <c r="BL167" s="2182"/>
      <c r="BN167" s="2182"/>
      <c r="BP167" s="2182"/>
      <c r="BR167" s="2182"/>
      <c r="BT167" s="2182"/>
      <c r="BV167" s="2182"/>
      <c r="BX167" s="2182"/>
      <c r="BZ167" s="2182"/>
      <c r="CB167" s="2182"/>
      <c r="CD167" s="2182"/>
      <c r="CF167" s="2182"/>
      <c r="CH167" s="2182"/>
      <c r="CJ167" s="2182"/>
      <c r="CL167" s="2182"/>
      <c r="CN167" s="2182"/>
      <c r="CP167" s="2182"/>
      <c r="CR167" s="2182"/>
      <c r="CT167" s="2182"/>
      <c r="CV167" s="2182"/>
    </row>
    <row r="168" spans="2:100" s="2067" customFormat="1" hidden="1" x14ac:dyDescent="0.3">
      <c r="B168" s="3276" t="s">
        <v>787</v>
      </c>
      <c r="C168" s="2222" t="s">
        <v>1159</v>
      </c>
      <c r="D168" s="2222">
        <v>4</v>
      </c>
      <c r="E168" s="540">
        <v>2749086.8717506505</v>
      </c>
      <c r="F168" s="540">
        <v>10996347.487002602</v>
      </c>
      <c r="H168" s="2182"/>
      <c r="J168" s="2182"/>
      <c r="L168" s="2182"/>
      <c r="N168" s="2182"/>
      <c r="P168" s="2182"/>
      <c r="R168" s="2182"/>
      <c r="T168" s="2182"/>
      <c r="V168" s="2182"/>
      <c r="X168" s="2182"/>
      <c r="Z168" s="2182"/>
      <c r="AB168" s="2182"/>
      <c r="AD168" s="2182"/>
      <c r="AF168" s="2182"/>
      <c r="AH168" s="2182"/>
      <c r="AJ168" s="2182"/>
      <c r="AL168" s="2182"/>
      <c r="AN168" s="2182"/>
      <c r="AP168" s="2182"/>
      <c r="AR168" s="2182"/>
      <c r="AT168" s="2182"/>
      <c r="AV168" s="2182"/>
      <c r="AX168" s="2182"/>
      <c r="AZ168" s="2182"/>
      <c r="BB168" s="2182"/>
      <c r="BD168" s="2182"/>
      <c r="BF168" s="2182"/>
      <c r="BH168" s="2182"/>
      <c r="BJ168" s="2182"/>
      <c r="BL168" s="2182"/>
      <c r="BN168" s="2182"/>
      <c r="BP168" s="2182"/>
      <c r="BR168" s="2182"/>
      <c r="BT168" s="2182"/>
      <c r="BV168" s="2182"/>
      <c r="BX168" s="2182"/>
      <c r="BZ168" s="2182"/>
      <c r="CB168" s="2182"/>
      <c r="CD168" s="2182"/>
      <c r="CF168" s="2182"/>
      <c r="CH168" s="2182"/>
      <c r="CJ168" s="2182"/>
      <c r="CL168" s="2182"/>
      <c r="CN168" s="2182"/>
      <c r="CP168" s="2182"/>
      <c r="CR168" s="2182"/>
      <c r="CT168" s="2182"/>
      <c r="CV168" s="2182"/>
    </row>
    <row r="169" spans="2:100" s="2067" customFormat="1" hidden="1" x14ac:dyDescent="0.3">
      <c r="B169" s="3276" t="s">
        <v>787</v>
      </c>
      <c r="C169" s="2222" t="s">
        <v>1161</v>
      </c>
      <c r="D169" s="2222">
        <v>1</v>
      </c>
      <c r="E169" s="540">
        <v>3608821.1020682026</v>
      </c>
      <c r="F169" s="540">
        <v>3608821.1020682026</v>
      </c>
      <c r="H169" s="2182"/>
      <c r="J169" s="2182"/>
      <c r="L169" s="2182"/>
      <c r="N169" s="2182"/>
      <c r="P169" s="2182"/>
      <c r="R169" s="2182"/>
      <c r="T169" s="2182"/>
      <c r="V169" s="2182"/>
      <c r="X169" s="2182"/>
      <c r="Z169" s="2182"/>
      <c r="AB169" s="2182"/>
      <c r="AD169" s="2182"/>
      <c r="AF169" s="2182"/>
      <c r="AH169" s="2182"/>
      <c r="AJ169" s="2182"/>
      <c r="AL169" s="2182"/>
      <c r="AN169" s="2182"/>
      <c r="AP169" s="2182"/>
      <c r="AR169" s="2182"/>
      <c r="AT169" s="2182"/>
      <c r="AV169" s="2182"/>
      <c r="AX169" s="2182"/>
      <c r="AZ169" s="2182"/>
      <c r="BB169" s="2182"/>
      <c r="BD169" s="2182"/>
      <c r="BF169" s="2182"/>
      <c r="BH169" s="2182"/>
      <c r="BJ169" s="2182"/>
      <c r="BL169" s="2182"/>
      <c r="BN169" s="2182"/>
      <c r="BP169" s="2182"/>
      <c r="BR169" s="2182"/>
      <c r="BT169" s="2182"/>
      <c r="BV169" s="2182"/>
      <c r="BX169" s="2182"/>
      <c r="BZ169" s="2182"/>
      <c r="CB169" s="2182"/>
      <c r="CD169" s="2182"/>
      <c r="CF169" s="2182"/>
      <c r="CH169" s="2182"/>
      <c r="CJ169" s="2182"/>
      <c r="CL169" s="2182"/>
      <c r="CN169" s="2182"/>
      <c r="CP169" s="2182"/>
      <c r="CR169" s="2182"/>
      <c r="CT169" s="2182"/>
      <c r="CV169" s="2182"/>
    </row>
    <row r="170" spans="2:100" s="2067" customFormat="1" hidden="1" x14ac:dyDescent="0.3">
      <c r="B170" s="3276" t="s">
        <v>787</v>
      </c>
      <c r="C170" s="2222" t="s">
        <v>115</v>
      </c>
      <c r="D170" s="2222">
        <v>1</v>
      </c>
      <c r="E170" s="540">
        <v>1838244.9630197664</v>
      </c>
      <c r="F170" s="540">
        <v>1838244.9630197664</v>
      </c>
      <c r="H170" s="2182"/>
      <c r="J170" s="2182"/>
      <c r="L170" s="2182"/>
      <c r="N170" s="2182"/>
      <c r="P170" s="2182"/>
      <c r="R170" s="2182"/>
      <c r="T170" s="2182"/>
      <c r="V170" s="2182"/>
      <c r="X170" s="2182"/>
      <c r="Z170" s="2182"/>
      <c r="AB170" s="2182"/>
      <c r="AD170" s="2182"/>
      <c r="AF170" s="2182"/>
      <c r="AH170" s="2182"/>
      <c r="AJ170" s="2182"/>
      <c r="AL170" s="2182"/>
      <c r="AN170" s="2182"/>
      <c r="AP170" s="2182"/>
      <c r="AR170" s="2182"/>
      <c r="AT170" s="2182"/>
      <c r="AV170" s="2182"/>
      <c r="AX170" s="2182"/>
      <c r="AZ170" s="2182"/>
      <c r="BB170" s="2182"/>
      <c r="BD170" s="2182"/>
      <c r="BF170" s="2182"/>
      <c r="BH170" s="2182"/>
      <c r="BJ170" s="2182"/>
      <c r="BL170" s="2182"/>
      <c r="BN170" s="2182"/>
      <c r="BP170" s="2182"/>
      <c r="BR170" s="2182"/>
      <c r="BT170" s="2182"/>
      <c r="BV170" s="2182"/>
      <c r="BX170" s="2182"/>
      <c r="BZ170" s="2182"/>
      <c r="CB170" s="2182"/>
      <c r="CD170" s="2182"/>
      <c r="CF170" s="2182"/>
      <c r="CH170" s="2182"/>
      <c r="CJ170" s="2182"/>
      <c r="CL170" s="2182"/>
      <c r="CN170" s="2182"/>
      <c r="CP170" s="2182"/>
      <c r="CR170" s="2182"/>
      <c r="CT170" s="2182"/>
      <c r="CV170" s="2182"/>
    </row>
    <row r="171" spans="2:100" s="2067" customFormat="1" hidden="1" x14ac:dyDescent="0.3">
      <c r="B171" s="3276" t="s">
        <v>787</v>
      </c>
      <c r="C171" s="3306" t="s">
        <v>65</v>
      </c>
      <c r="D171" s="2222">
        <v>1</v>
      </c>
      <c r="E171" s="540">
        <v>1537402.0038548196</v>
      </c>
      <c r="F171" s="540">
        <v>1537402.0038548196</v>
      </c>
      <c r="H171" s="2182"/>
      <c r="J171" s="2182"/>
      <c r="L171" s="2182"/>
      <c r="N171" s="2182"/>
      <c r="P171" s="2182"/>
      <c r="R171" s="2182"/>
      <c r="T171" s="2182"/>
      <c r="V171" s="2182"/>
      <c r="X171" s="2182"/>
      <c r="Z171" s="2182"/>
      <c r="AB171" s="2182"/>
      <c r="AD171" s="2182"/>
      <c r="AF171" s="2182"/>
      <c r="AH171" s="2182"/>
      <c r="AJ171" s="2182"/>
      <c r="AL171" s="2182"/>
      <c r="AN171" s="2182"/>
      <c r="AP171" s="2182"/>
      <c r="AR171" s="2182"/>
      <c r="AT171" s="2182"/>
      <c r="AV171" s="2182"/>
      <c r="AX171" s="2182"/>
      <c r="AZ171" s="2182"/>
      <c r="BB171" s="2182"/>
      <c r="BD171" s="2182"/>
      <c r="BF171" s="2182"/>
      <c r="BH171" s="2182"/>
      <c r="BJ171" s="2182"/>
      <c r="BL171" s="2182"/>
      <c r="BN171" s="2182"/>
      <c r="BP171" s="2182"/>
      <c r="BR171" s="2182"/>
      <c r="BT171" s="2182"/>
      <c r="BV171" s="2182"/>
      <c r="BX171" s="2182"/>
      <c r="BZ171" s="2182"/>
      <c r="CB171" s="2182"/>
      <c r="CD171" s="2182"/>
      <c r="CF171" s="2182"/>
      <c r="CH171" s="2182"/>
      <c r="CJ171" s="2182"/>
      <c r="CL171" s="2182"/>
      <c r="CN171" s="2182"/>
      <c r="CP171" s="2182"/>
      <c r="CR171" s="2182"/>
      <c r="CT171" s="2182"/>
      <c r="CV171" s="2182"/>
    </row>
    <row r="172" spans="2:100" s="2067" customFormat="1" hidden="1" x14ac:dyDescent="0.3">
      <c r="B172" s="3276" t="s">
        <v>787</v>
      </c>
      <c r="C172" s="2222" t="s">
        <v>1158</v>
      </c>
      <c r="D172" s="2222">
        <v>0</v>
      </c>
      <c r="E172" s="540" t="e">
        <v>#N/A</v>
      </c>
      <c r="F172" s="540">
        <v>0</v>
      </c>
      <c r="H172" s="2182"/>
      <c r="J172" s="2182"/>
      <c r="L172" s="2182"/>
      <c r="N172" s="2182"/>
      <c r="P172" s="2182"/>
      <c r="R172" s="2182"/>
      <c r="T172" s="2182"/>
      <c r="V172" s="2182"/>
      <c r="X172" s="2182"/>
      <c r="Z172" s="2182"/>
      <c r="AB172" s="2182"/>
      <c r="AD172" s="2182"/>
      <c r="AF172" s="2182"/>
      <c r="AH172" s="2182"/>
      <c r="AJ172" s="2182"/>
      <c r="AL172" s="2182"/>
      <c r="AN172" s="2182"/>
      <c r="AP172" s="2182"/>
      <c r="AR172" s="2182"/>
      <c r="AT172" s="2182"/>
      <c r="AV172" s="2182"/>
      <c r="AX172" s="2182"/>
      <c r="AZ172" s="2182"/>
      <c r="BB172" s="2182"/>
      <c r="BD172" s="2182"/>
      <c r="BF172" s="2182"/>
      <c r="BH172" s="2182"/>
      <c r="BJ172" s="2182"/>
      <c r="BL172" s="2182"/>
      <c r="BN172" s="2182"/>
      <c r="BP172" s="2182"/>
      <c r="BR172" s="2182"/>
      <c r="BT172" s="2182"/>
      <c r="BV172" s="2182"/>
      <c r="BX172" s="2182"/>
      <c r="BZ172" s="2182"/>
      <c r="CB172" s="2182"/>
      <c r="CD172" s="2182"/>
      <c r="CF172" s="2182"/>
      <c r="CH172" s="2182"/>
      <c r="CJ172" s="2182"/>
      <c r="CL172" s="2182"/>
      <c r="CN172" s="2182"/>
      <c r="CP172" s="2182"/>
      <c r="CR172" s="2182"/>
      <c r="CT172" s="2182"/>
      <c r="CV172" s="2182"/>
    </row>
    <row r="173" spans="2:100" s="2067" customFormat="1" hidden="1" x14ac:dyDescent="0.3">
      <c r="B173" s="3276" t="s">
        <v>787</v>
      </c>
      <c r="C173" s="3306" t="s">
        <v>136</v>
      </c>
      <c r="D173" s="2222">
        <v>1.5</v>
      </c>
      <c r="E173" s="540" t="e">
        <v>#N/A</v>
      </c>
      <c r="F173" s="540">
        <v>0</v>
      </c>
      <c r="H173" s="2182"/>
      <c r="J173" s="2182"/>
      <c r="L173" s="2182"/>
      <c r="N173" s="2182"/>
      <c r="P173" s="2182"/>
      <c r="R173" s="2182"/>
      <c r="T173" s="2182"/>
      <c r="V173" s="2182"/>
      <c r="X173" s="2182"/>
      <c r="Z173" s="2182"/>
      <c r="AB173" s="2182"/>
      <c r="AD173" s="2182"/>
      <c r="AF173" s="2182"/>
      <c r="AH173" s="2182"/>
      <c r="AJ173" s="2182"/>
      <c r="AL173" s="2182"/>
      <c r="AN173" s="2182"/>
      <c r="AP173" s="2182"/>
      <c r="AR173" s="2182"/>
      <c r="AT173" s="2182"/>
      <c r="AV173" s="2182"/>
      <c r="AX173" s="2182"/>
      <c r="AZ173" s="2182"/>
      <c r="BB173" s="2182"/>
      <c r="BD173" s="2182"/>
      <c r="BF173" s="2182"/>
      <c r="BH173" s="2182"/>
      <c r="BJ173" s="2182"/>
      <c r="BL173" s="2182"/>
      <c r="BN173" s="2182"/>
      <c r="BP173" s="2182"/>
      <c r="BR173" s="2182"/>
      <c r="BT173" s="2182"/>
      <c r="BV173" s="2182"/>
      <c r="BX173" s="2182"/>
      <c r="BZ173" s="2182"/>
      <c r="CB173" s="2182"/>
      <c r="CD173" s="2182"/>
      <c r="CF173" s="2182"/>
      <c r="CH173" s="2182"/>
      <c r="CJ173" s="2182"/>
      <c r="CL173" s="2182"/>
      <c r="CN173" s="2182"/>
      <c r="CP173" s="2182"/>
      <c r="CR173" s="2182"/>
      <c r="CT173" s="2182"/>
      <c r="CV173" s="2182"/>
    </row>
    <row r="174" spans="2:100" s="2067" customFormat="1" hidden="1" x14ac:dyDescent="0.3">
      <c r="B174" s="3276" t="s">
        <v>787</v>
      </c>
      <c r="C174" s="3306" t="s">
        <v>682</v>
      </c>
      <c r="D174" s="2222">
        <v>0</v>
      </c>
      <c r="E174" s="540" t="e">
        <v>#N/A</v>
      </c>
      <c r="F174" s="540">
        <v>0</v>
      </c>
      <c r="H174" s="2182"/>
      <c r="J174" s="2182"/>
      <c r="L174" s="2182"/>
      <c r="N174" s="2182"/>
      <c r="P174" s="2182"/>
      <c r="R174" s="2182"/>
      <c r="T174" s="2182"/>
      <c r="V174" s="2182"/>
      <c r="X174" s="2182"/>
      <c r="Z174" s="2182"/>
      <c r="AB174" s="2182"/>
      <c r="AD174" s="2182"/>
      <c r="AF174" s="2182"/>
      <c r="AH174" s="2182"/>
      <c r="AJ174" s="2182"/>
      <c r="AL174" s="2182"/>
      <c r="AN174" s="2182"/>
      <c r="AP174" s="2182"/>
      <c r="AR174" s="2182"/>
      <c r="AT174" s="2182"/>
      <c r="AV174" s="2182"/>
      <c r="AX174" s="2182"/>
      <c r="AZ174" s="2182"/>
      <c r="BB174" s="2182"/>
      <c r="BD174" s="2182"/>
      <c r="BF174" s="2182"/>
      <c r="BH174" s="2182"/>
      <c r="BJ174" s="2182"/>
      <c r="BL174" s="2182"/>
      <c r="BN174" s="2182"/>
      <c r="BP174" s="2182"/>
      <c r="BR174" s="2182"/>
      <c r="BT174" s="2182"/>
      <c r="BV174" s="2182"/>
      <c r="BX174" s="2182"/>
      <c r="BZ174" s="2182"/>
      <c r="CB174" s="2182"/>
      <c r="CD174" s="2182"/>
      <c r="CF174" s="2182"/>
      <c r="CH174" s="2182"/>
      <c r="CJ174" s="2182"/>
      <c r="CL174" s="2182"/>
      <c r="CN174" s="2182"/>
      <c r="CP174" s="2182"/>
      <c r="CR174" s="2182"/>
      <c r="CT174" s="2182"/>
      <c r="CV174" s="2182"/>
    </row>
    <row r="175" spans="2:100" s="2067" customFormat="1" hidden="1" x14ac:dyDescent="0.3">
      <c r="B175" s="3276" t="s">
        <v>787</v>
      </c>
      <c r="C175" s="3306" t="s">
        <v>331</v>
      </c>
      <c r="D175" s="2222">
        <v>0</v>
      </c>
      <c r="E175" s="540" t="e">
        <v>#N/A</v>
      </c>
      <c r="F175" s="540">
        <v>0</v>
      </c>
      <c r="G175" s="2199">
        <v>20899536.793490648</v>
      </c>
      <c r="H175" s="2182"/>
      <c r="J175" s="2182"/>
      <c r="L175" s="2182"/>
      <c r="N175" s="2182"/>
      <c r="P175" s="2182"/>
      <c r="R175" s="2182"/>
      <c r="T175" s="2182"/>
      <c r="V175" s="2182"/>
      <c r="X175" s="2182"/>
      <c r="Z175" s="2182"/>
      <c r="AB175" s="2182"/>
      <c r="AD175" s="2182"/>
      <c r="AF175" s="2182"/>
      <c r="AH175" s="2182"/>
      <c r="AJ175" s="2182"/>
      <c r="AL175" s="2182"/>
      <c r="AN175" s="2182"/>
      <c r="AP175" s="2182"/>
      <c r="AR175" s="2182"/>
      <c r="AT175" s="2182"/>
      <c r="AV175" s="2182"/>
      <c r="AX175" s="2182"/>
      <c r="AZ175" s="2182"/>
      <c r="BB175" s="2182"/>
      <c r="BD175" s="2182"/>
      <c r="BF175" s="2182"/>
      <c r="BH175" s="2182"/>
      <c r="BJ175" s="2182"/>
      <c r="BL175" s="2182"/>
      <c r="BN175" s="2182"/>
      <c r="BP175" s="2182"/>
      <c r="BR175" s="2182"/>
      <c r="BT175" s="2182"/>
      <c r="BV175" s="2182"/>
      <c r="BX175" s="2182"/>
      <c r="BZ175" s="2182"/>
      <c r="CB175" s="2182"/>
      <c r="CD175" s="2182"/>
      <c r="CF175" s="2182"/>
      <c r="CH175" s="2182"/>
      <c r="CJ175" s="2182"/>
      <c r="CL175" s="2182"/>
      <c r="CN175" s="2182"/>
      <c r="CP175" s="2182"/>
      <c r="CR175" s="2182"/>
      <c r="CT175" s="2182"/>
      <c r="CV175" s="2182"/>
    </row>
    <row r="176" spans="2:100" s="2067" customFormat="1" hidden="1" x14ac:dyDescent="0.3">
      <c r="H176" s="2182"/>
      <c r="J176" s="2182"/>
      <c r="L176" s="2182"/>
      <c r="N176" s="2182"/>
      <c r="P176" s="2182"/>
      <c r="R176" s="2182"/>
      <c r="T176" s="2182"/>
      <c r="V176" s="2182"/>
      <c r="X176" s="2182"/>
      <c r="Z176" s="2182"/>
      <c r="AB176" s="2182"/>
      <c r="AD176" s="2182"/>
      <c r="AF176" s="2182"/>
      <c r="AH176" s="2182"/>
      <c r="AJ176" s="2182"/>
      <c r="AL176" s="2182"/>
      <c r="AN176" s="2182"/>
      <c r="AP176" s="2182"/>
      <c r="AR176" s="2182"/>
      <c r="AT176" s="2182"/>
      <c r="AV176" s="2182"/>
      <c r="AX176" s="2182"/>
      <c r="AZ176" s="2182"/>
      <c r="BB176" s="2182"/>
      <c r="BD176" s="2182"/>
      <c r="BF176" s="2182"/>
      <c r="BH176" s="2182"/>
      <c r="BJ176" s="2182"/>
      <c r="BL176" s="2182"/>
      <c r="BN176" s="2182"/>
      <c r="BP176" s="2182"/>
      <c r="BR176" s="2182"/>
      <c r="BT176" s="2182"/>
      <c r="BV176" s="2182"/>
      <c r="BX176" s="2182"/>
      <c r="BZ176" s="2182"/>
      <c r="CB176" s="2182"/>
      <c r="CD176" s="2182"/>
      <c r="CF176" s="2182"/>
      <c r="CH176" s="2182"/>
      <c r="CJ176" s="2182"/>
      <c r="CL176" s="2182"/>
      <c r="CN176" s="2182"/>
      <c r="CP176" s="2182"/>
      <c r="CR176" s="2182"/>
      <c r="CT176" s="2182"/>
      <c r="CV176" s="2182"/>
    </row>
    <row r="177" spans="2:100" s="2067" customFormat="1" hidden="1" x14ac:dyDescent="0.3">
      <c r="B177" s="3276" t="s">
        <v>788</v>
      </c>
      <c r="C177" s="2222" t="s">
        <v>919</v>
      </c>
      <c r="D177" s="2222">
        <v>1</v>
      </c>
      <c r="E177" s="540">
        <v>2918721.2375452602</v>
      </c>
      <c r="F177" s="540">
        <v>2918721.2375452602</v>
      </c>
      <c r="H177" s="2182"/>
      <c r="J177" s="2182"/>
      <c r="L177" s="2182"/>
      <c r="N177" s="2182"/>
      <c r="P177" s="2182"/>
      <c r="R177" s="2182"/>
      <c r="T177" s="2182"/>
      <c r="V177" s="2182"/>
      <c r="X177" s="2182"/>
      <c r="Z177" s="2182"/>
      <c r="AB177" s="2182"/>
      <c r="AD177" s="2182"/>
      <c r="AF177" s="2182"/>
      <c r="AH177" s="2182"/>
      <c r="AJ177" s="2182"/>
      <c r="AL177" s="2182"/>
      <c r="AN177" s="2182"/>
      <c r="AP177" s="2182"/>
      <c r="AR177" s="2182"/>
      <c r="AT177" s="2182"/>
      <c r="AV177" s="2182"/>
      <c r="AX177" s="2182"/>
      <c r="AZ177" s="2182"/>
      <c r="BB177" s="2182"/>
      <c r="BD177" s="2182"/>
      <c r="BF177" s="2182"/>
      <c r="BH177" s="2182"/>
      <c r="BJ177" s="2182"/>
      <c r="BL177" s="2182"/>
      <c r="BN177" s="2182"/>
      <c r="BP177" s="2182"/>
      <c r="BR177" s="2182"/>
      <c r="BT177" s="2182"/>
      <c r="BV177" s="2182"/>
      <c r="BX177" s="2182"/>
      <c r="BZ177" s="2182"/>
      <c r="CB177" s="2182"/>
      <c r="CD177" s="2182"/>
      <c r="CF177" s="2182"/>
      <c r="CH177" s="2182"/>
      <c r="CJ177" s="2182"/>
      <c r="CL177" s="2182"/>
      <c r="CN177" s="2182"/>
      <c r="CP177" s="2182"/>
      <c r="CR177" s="2182"/>
      <c r="CT177" s="2182"/>
      <c r="CV177" s="2182"/>
    </row>
    <row r="178" spans="2:100" s="2067" customFormat="1" hidden="1" x14ac:dyDescent="0.3">
      <c r="B178" s="3276" t="s">
        <v>788</v>
      </c>
      <c r="C178" s="2222" t="s">
        <v>1159</v>
      </c>
      <c r="D178" s="2222">
        <v>5</v>
      </c>
      <c r="E178" s="540">
        <v>2749086.8717506505</v>
      </c>
      <c r="F178" s="540">
        <v>13745434.358753253</v>
      </c>
      <c r="H178" s="2182"/>
      <c r="J178" s="2182"/>
      <c r="L178" s="2182"/>
      <c r="N178" s="2182"/>
      <c r="P178" s="2182"/>
      <c r="R178" s="2182"/>
      <c r="T178" s="2182"/>
      <c r="V178" s="2182"/>
      <c r="X178" s="2182"/>
      <c r="Z178" s="2182"/>
      <c r="AB178" s="2182"/>
      <c r="AD178" s="2182"/>
      <c r="AF178" s="2182"/>
      <c r="AH178" s="2182"/>
      <c r="AJ178" s="2182"/>
      <c r="AL178" s="2182"/>
      <c r="AN178" s="2182"/>
      <c r="AP178" s="2182"/>
      <c r="AR178" s="2182"/>
      <c r="AT178" s="2182"/>
      <c r="AV178" s="2182"/>
      <c r="AX178" s="2182"/>
      <c r="AZ178" s="2182"/>
      <c r="BB178" s="2182"/>
      <c r="BD178" s="2182"/>
      <c r="BF178" s="2182"/>
      <c r="BH178" s="2182"/>
      <c r="BJ178" s="2182"/>
      <c r="BL178" s="2182"/>
      <c r="BN178" s="2182"/>
      <c r="BP178" s="2182"/>
      <c r="BR178" s="2182"/>
      <c r="BT178" s="2182"/>
      <c r="BV178" s="2182"/>
      <c r="BX178" s="2182"/>
      <c r="BZ178" s="2182"/>
      <c r="CB178" s="2182"/>
      <c r="CD178" s="2182"/>
      <c r="CF178" s="2182"/>
      <c r="CH178" s="2182"/>
      <c r="CJ178" s="2182"/>
      <c r="CL178" s="2182"/>
      <c r="CN178" s="2182"/>
      <c r="CP178" s="2182"/>
      <c r="CR178" s="2182"/>
      <c r="CT178" s="2182"/>
      <c r="CV178" s="2182"/>
    </row>
    <row r="179" spans="2:100" s="2067" customFormat="1" hidden="1" x14ac:dyDescent="0.3">
      <c r="B179" s="3276" t="s">
        <v>788</v>
      </c>
      <c r="C179" s="2222" t="s">
        <v>115</v>
      </c>
      <c r="D179" s="2222">
        <v>1</v>
      </c>
      <c r="E179" s="540">
        <v>1838244.9630197664</v>
      </c>
      <c r="F179" s="540">
        <v>1838244.9630197664</v>
      </c>
      <c r="H179" s="2182"/>
      <c r="J179" s="2182"/>
      <c r="L179" s="2182"/>
      <c r="N179" s="2182"/>
      <c r="P179" s="2182"/>
      <c r="R179" s="2182"/>
      <c r="T179" s="2182"/>
      <c r="V179" s="2182"/>
      <c r="X179" s="2182"/>
      <c r="Z179" s="2182"/>
      <c r="AB179" s="2182"/>
      <c r="AD179" s="2182"/>
      <c r="AF179" s="2182"/>
      <c r="AH179" s="2182"/>
      <c r="AJ179" s="2182"/>
      <c r="AL179" s="2182"/>
      <c r="AN179" s="2182"/>
      <c r="AP179" s="2182"/>
      <c r="AR179" s="2182"/>
      <c r="AT179" s="2182"/>
      <c r="AV179" s="2182"/>
      <c r="AX179" s="2182"/>
      <c r="AZ179" s="2182"/>
      <c r="BB179" s="2182"/>
      <c r="BD179" s="2182"/>
      <c r="BF179" s="2182"/>
      <c r="BH179" s="2182"/>
      <c r="BJ179" s="2182"/>
      <c r="BL179" s="2182"/>
      <c r="BN179" s="2182"/>
      <c r="BP179" s="2182"/>
      <c r="BR179" s="2182"/>
      <c r="BT179" s="2182"/>
      <c r="BV179" s="2182"/>
      <c r="BX179" s="2182"/>
      <c r="BZ179" s="2182"/>
      <c r="CB179" s="2182"/>
      <c r="CD179" s="2182"/>
      <c r="CF179" s="2182"/>
      <c r="CH179" s="2182"/>
      <c r="CJ179" s="2182"/>
      <c r="CL179" s="2182"/>
      <c r="CN179" s="2182"/>
      <c r="CP179" s="2182"/>
      <c r="CR179" s="2182"/>
      <c r="CT179" s="2182"/>
      <c r="CV179" s="2182"/>
    </row>
    <row r="180" spans="2:100" s="2067" customFormat="1" hidden="1" x14ac:dyDescent="0.3">
      <c r="B180" s="3276" t="s">
        <v>788</v>
      </c>
      <c r="C180" s="3306" t="s">
        <v>65</v>
      </c>
      <c r="D180" s="2222">
        <v>1</v>
      </c>
      <c r="E180" s="540">
        <v>1537402.0038548196</v>
      </c>
      <c r="F180" s="540">
        <v>1537402.0038548196</v>
      </c>
      <c r="H180" s="2182"/>
      <c r="J180" s="2182"/>
      <c r="L180" s="2182"/>
      <c r="N180" s="2182"/>
      <c r="P180" s="2182"/>
      <c r="R180" s="2182"/>
      <c r="T180" s="2182"/>
      <c r="V180" s="2182"/>
      <c r="X180" s="2182"/>
      <c r="Z180" s="2182"/>
      <c r="AB180" s="2182"/>
      <c r="AD180" s="2182"/>
      <c r="AF180" s="2182"/>
      <c r="AH180" s="2182"/>
      <c r="AJ180" s="2182"/>
      <c r="AL180" s="2182"/>
      <c r="AN180" s="2182"/>
      <c r="AP180" s="2182"/>
      <c r="AR180" s="2182"/>
      <c r="AT180" s="2182"/>
      <c r="AV180" s="2182"/>
      <c r="AX180" s="2182"/>
      <c r="AZ180" s="2182"/>
      <c r="BB180" s="2182"/>
      <c r="BD180" s="2182"/>
      <c r="BF180" s="2182"/>
      <c r="BH180" s="2182"/>
      <c r="BJ180" s="2182"/>
      <c r="BL180" s="2182"/>
      <c r="BN180" s="2182"/>
      <c r="BP180" s="2182"/>
      <c r="BR180" s="2182"/>
      <c r="BT180" s="2182"/>
      <c r="BV180" s="2182"/>
      <c r="BX180" s="2182"/>
      <c r="BZ180" s="2182"/>
      <c r="CB180" s="2182"/>
      <c r="CD180" s="2182"/>
      <c r="CF180" s="2182"/>
      <c r="CH180" s="2182"/>
      <c r="CJ180" s="2182"/>
      <c r="CL180" s="2182"/>
      <c r="CN180" s="2182"/>
      <c r="CP180" s="2182"/>
      <c r="CR180" s="2182"/>
      <c r="CT180" s="2182"/>
      <c r="CV180" s="2182"/>
    </row>
    <row r="181" spans="2:100" s="2067" customFormat="1" hidden="1" x14ac:dyDescent="0.3">
      <c r="B181" s="3276" t="s">
        <v>788</v>
      </c>
      <c r="C181" s="2222" t="s">
        <v>1158</v>
      </c>
      <c r="D181" s="2222">
        <v>0</v>
      </c>
      <c r="E181" s="540" t="e">
        <v>#N/A</v>
      </c>
      <c r="F181" s="540">
        <v>0</v>
      </c>
      <c r="H181" s="2182"/>
      <c r="J181" s="2182"/>
      <c r="L181" s="2182"/>
      <c r="N181" s="2182"/>
      <c r="P181" s="2182"/>
      <c r="R181" s="2182"/>
      <c r="T181" s="2182"/>
      <c r="V181" s="2182"/>
      <c r="X181" s="2182"/>
      <c r="Z181" s="2182"/>
      <c r="AB181" s="2182"/>
      <c r="AD181" s="2182"/>
      <c r="AF181" s="2182"/>
      <c r="AH181" s="2182"/>
      <c r="AJ181" s="2182"/>
      <c r="AL181" s="2182"/>
      <c r="AN181" s="2182"/>
      <c r="AP181" s="2182"/>
      <c r="AR181" s="2182"/>
      <c r="AT181" s="2182"/>
      <c r="AV181" s="2182"/>
      <c r="AX181" s="2182"/>
      <c r="AZ181" s="2182"/>
      <c r="BB181" s="2182"/>
      <c r="BD181" s="2182"/>
      <c r="BF181" s="2182"/>
      <c r="BH181" s="2182"/>
      <c r="BJ181" s="2182"/>
      <c r="BL181" s="2182"/>
      <c r="BN181" s="2182"/>
      <c r="BP181" s="2182"/>
      <c r="BR181" s="2182"/>
      <c r="BT181" s="2182"/>
      <c r="BV181" s="2182"/>
      <c r="BX181" s="2182"/>
      <c r="BZ181" s="2182"/>
      <c r="CB181" s="2182"/>
      <c r="CD181" s="2182"/>
      <c r="CF181" s="2182"/>
      <c r="CH181" s="2182"/>
      <c r="CJ181" s="2182"/>
      <c r="CL181" s="2182"/>
      <c r="CN181" s="2182"/>
      <c r="CP181" s="2182"/>
      <c r="CR181" s="2182"/>
      <c r="CT181" s="2182"/>
      <c r="CV181" s="2182"/>
    </row>
    <row r="182" spans="2:100" s="2067" customFormat="1" hidden="1" x14ac:dyDescent="0.3">
      <c r="B182" s="3276" t="s">
        <v>788</v>
      </c>
      <c r="C182" s="3306" t="s">
        <v>136</v>
      </c>
      <c r="D182" s="2222">
        <v>0</v>
      </c>
      <c r="E182" s="540" t="e">
        <v>#N/A</v>
      </c>
      <c r="F182" s="540">
        <v>0</v>
      </c>
      <c r="H182" s="2182"/>
      <c r="J182" s="2182"/>
      <c r="L182" s="2182"/>
      <c r="N182" s="2182"/>
      <c r="P182" s="2182"/>
      <c r="R182" s="2182"/>
      <c r="T182" s="2182"/>
      <c r="V182" s="2182"/>
      <c r="X182" s="2182"/>
      <c r="Z182" s="2182"/>
      <c r="AB182" s="2182"/>
      <c r="AD182" s="2182"/>
      <c r="AF182" s="2182"/>
      <c r="AH182" s="2182"/>
      <c r="AJ182" s="2182"/>
      <c r="AL182" s="2182"/>
      <c r="AN182" s="2182"/>
      <c r="AP182" s="2182"/>
      <c r="AR182" s="2182"/>
      <c r="AT182" s="2182"/>
      <c r="AV182" s="2182"/>
      <c r="AX182" s="2182"/>
      <c r="AZ182" s="2182"/>
      <c r="BB182" s="2182"/>
      <c r="BD182" s="2182"/>
      <c r="BF182" s="2182"/>
      <c r="BH182" s="2182"/>
      <c r="BJ182" s="2182"/>
      <c r="BL182" s="2182"/>
      <c r="BN182" s="2182"/>
      <c r="BP182" s="2182"/>
      <c r="BR182" s="2182"/>
      <c r="BT182" s="2182"/>
      <c r="BV182" s="2182"/>
      <c r="BX182" s="2182"/>
      <c r="BZ182" s="2182"/>
      <c r="CB182" s="2182"/>
      <c r="CD182" s="2182"/>
      <c r="CF182" s="2182"/>
      <c r="CH182" s="2182"/>
      <c r="CJ182" s="2182"/>
      <c r="CL182" s="2182"/>
      <c r="CN182" s="2182"/>
      <c r="CP182" s="2182"/>
      <c r="CR182" s="2182"/>
      <c r="CT182" s="2182"/>
      <c r="CV182" s="2182"/>
    </row>
    <row r="183" spans="2:100" s="2067" customFormat="1" hidden="1" x14ac:dyDescent="0.3">
      <c r="B183" s="3276" t="s">
        <v>788</v>
      </c>
      <c r="C183" s="3306" t="s">
        <v>682</v>
      </c>
      <c r="D183" s="2222">
        <v>0</v>
      </c>
      <c r="E183" s="540" t="e">
        <v>#N/A</v>
      </c>
      <c r="F183" s="540">
        <v>0</v>
      </c>
      <c r="H183" s="2182"/>
      <c r="J183" s="2182"/>
      <c r="L183" s="2182"/>
      <c r="N183" s="2182"/>
      <c r="P183" s="2182"/>
      <c r="R183" s="2182"/>
      <c r="T183" s="2182"/>
      <c r="V183" s="2182"/>
      <c r="X183" s="2182"/>
      <c r="Z183" s="2182"/>
      <c r="AB183" s="2182"/>
      <c r="AD183" s="2182"/>
      <c r="AF183" s="2182"/>
      <c r="AH183" s="2182"/>
      <c r="AJ183" s="2182"/>
      <c r="AL183" s="2182"/>
      <c r="AN183" s="2182"/>
      <c r="AP183" s="2182"/>
      <c r="AR183" s="2182"/>
      <c r="AT183" s="2182"/>
      <c r="AV183" s="2182"/>
      <c r="AX183" s="2182"/>
      <c r="AZ183" s="2182"/>
      <c r="BB183" s="2182"/>
      <c r="BD183" s="2182"/>
      <c r="BF183" s="2182"/>
      <c r="BH183" s="2182"/>
      <c r="BJ183" s="2182"/>
      <c r="BL183" s="2182"/>
      <c r="BN183" s="2182"/>
      <c r="BP183" s="2182"/>
      <c r="BR183" s="2182"/>
      <c r="BT183" s="2182"/>
      <c r="BV183" s="2182"/>
      <c r="BX183" s="2182"/>
      <c r="BZ183" s="2182"/>
      <c r="CB183" s="2182"/>
      <c r="CD183" s="2182"/>
      <c r="CF183" s="2182"/>
      <c r="CH183" s="2182"/>
      <c r="CJ183" s="2182"/>
      <c r="CL183" s="2182"/>
      <c r="CN183" s="2182"/>
      <c r="CP183" s="2182"/>
      <c r="CR183" s="2182"/>
      <c r="CT183" s="2182"/>
      <c r="CV183" s="2182"/>
    </row>
    <row r="184" spans="2:100" s="2067" customFormat="1" hidden="1" x14ac:dyDescent="0.3">
      <c r="B184" s="3276" t="s">
        <v>788</v>
      </c>
      <c r="C184" s="3306" t="s">
        <v>1205</v>
      </c>
      <c r="D184" s="2222">
        <v>0</v>
      </c>
      <c r="E184" s="540" t="e">
        <v>#N/A</v>
      </c>
      <c r="F184" s="540">
        <v>0</v>
      </c>
      <c r="G184" s="2199">
        <v>20039802.563173097</v>
      </c>
      <c r="H184" s="2182"/>
      <c r="J184" s="2182"/>
      <c r="L184" s="2182"/>
      <c r="N184" s="2182"/>
      <c r="P184" s="2182"/>
      <c r="R184" s="2182"/>
      <c r="T184" s="2182"/>
      <c r="V184" s="2182"/>
      <c r="X184" s="2182"/>
      <c r="Z184" s="2182"/>
      <c r="AB184" s="2182"/>
      <c r="AD184" s="2182"/>
      <c r="AF184" s="2182"/>
      <c r="AH184" s="2182"/>
      <c r="AJ184" s="2182"/>
      <c r="AL184" s="2182"/>
      <c r="AN184" s="2182"/>
      <c r="AP184" s="2182"/>
      <c r="AR184" s="2182"/>
      <c r="AT184" s="2182"/>
      <c r="AV184" s="2182"/>
      <c r="AX184" s="2182"/>
      <c r="AZ184" s="2182"/>
      <c r="BB184" s="2182"/>
      <c r="BD184" s="2182"/>
      <c r="BF184" s="2182"/>
      <c r="BH184" s="2182"/>
      <c r="BJ184" s="2182"/>
      <c r="BL184" s="2182"/>
      <c r="BN184" s="2182"/>
      <c r="BP184" s="2182"/>
      <c r="BR184" s="2182"/>
      <c r="BT184" s="2182"/>
      <c r="BV184" s="2182"/>
      <c r="BX184" s="2182"/>
      <c r="BZ184" s="2182"/>
      <c r="CB184" s="2182"/>
      <c r="CD184" s="2182"/>
      <c r="CF184" s="2182"/>
      <c r="CH184" s="2182"/>
      <c r="CJ184" s="2182"/>
      <c r="CL184" s="2182"/>
      <c r="CN184" s="2182"/>
      <c r="CP184" s="2182"/>
      <c r="CR184" s="2182"/>
      <c r="CT184" s="2182"/>
      <c r="CV184" s="2182"/>
    </row>
    <row r="185" spans="2:100" s="2067" customFormat="1" hidden="1" x14ac:dyDescent="0.3">
      <c r="H185" s="2182"/>
      <c r="J185" s="2182"/>
      <c r="L185" s="2182"/>
      <c r="N185" s="2182"/>
      <c r="P185" s="2182"/>
      <c r="R185" s="2182"/>
      <c r="T185" s="2182"/>
      <c r="V185" s="2182"/>
      <c r="X185" s="2182"/>
      <c r="Z185" s="2182"/>
      <c r="AB185" s="2182"/>
      <c r="AD185" s="2182"/>
      <c r="AF185" s="2182"/>
      <c r="AH185" s="2182"/>
      <c r="AJ185" s="2182"/>
      <c r="AL185" s="2182"/>
      <c r="AN185" s="2182"/>
      <c r="AP185" s="2182"/>
      <c r="AR185" s="2182"/>
      <c r="AT185" s="2182"/>
      <c r="AV185" s="2182"/>
      <c r="AX185" s="2182"/>
      <c r="AZ185" s="2182"/>
      <c r="BB185" s="2182"/>
      <c r="BD185" s="2182"/>
      <c r="BF185" s="2182"/>
      <c r="BH185" s="2182"/>
      <c r="BJ185" s="2182"/>
      <c r="BL185" s="2182"/>
      <c r="BN185" s="2182"/>
      <c r="BP185" s="2182"/>
      <c r="BR185" s="2182"/>
      <c r="BT185" s="2182"/>
      <c r="BV185" s="2182"/>
      <c r="BX185" s="2182"/>
      <c r="BZ185" s="2182"/>
      <c r="CB185" s="2182"/>
      <c r="CD185" s="2182"/>
      <c r="CF185" s="2182"/>
      <c r="CH185" s="2182"/>
      <c r="CJ185" s="2182"/>
      <c r="CL185" s="2182"/>
      <c r="CN185" s="2182"/>
      <c r="CP185" s="2182"/>
      <c r="CR185" s="2182"/>
      <c r="CT185" s="2182"/>
      <c r="CV185" s="2182"/>
    </row>
    <row r="186" spans="2:100" s="2067" customFormat="1" hidden="1" x14ac:dyDescent="0.3">
      <c r="B186" s="3276" t="s">
        <v>790</v>
      </c>
      <c r="C186" s="2222" t="s">
        <v>919</v>
      </c>
      <c r="D186" s="2222">
        <v>1</v>
      </c>
      <c r="E186" s="540">
        <v>2918721.2375452602</v>
      </c>
      <c r="F186" s="540">
        <v>2918721.2375452602</v>
      </c>
      <c r="H186" s="2182"/>
      <c r="J186" s="2182"/>
      <c r="L186" s="2182"/>
      <c r="N186" s="2182"/>
      <c r="P186" s="2182"/>
      <c r="R186" s="2182"/>
      <c r="T186" s="2182"/>
      <c r="V186" s="2182"/>
      <c r="X186" s="2182"/>
      <c r="Z186" s="2182"/>
      <c r="AB186" s="2182"/>
      <c r="AD186" s="2182"/>
      <c r="AF186" s="2182"/>
      <c r="AH186" s="2182"/>
      <c r="AJ186" s="2182"/>
      <c r="AL186" s="2182"/>
      <c r="AN186" s="2182"/>
      <c r="AP186" s="2182"/>
      <c r="AR186" s="2182"/>
      <c r="AT186" s="2182"/>
      <c r="AV186" s="2182"/>
      <c r="AX186" s="2182"/>
      <c r="AZ186" s="2182"/>
      <c r="BB186" s="2182"/>
      <c r="BD186" s="2182"/>
      <c r="BF186" s="2182"/>
      <c r="BH186" s="2182"/>
      <c r="BJ186" s="2182"/>
      <c r="BL186" s="2182"/>
      <c r="BN186" s="2182"/>
      <c r="BP186" s="2182"/>
      <c r="BR186" s="2182"/>
      <c r="BT186" s="2182"/>
      <c r="BV186" s="2182"/>
      <c r="BX186" s="2182"/>
      <c r="BZ186" s="2182"/>
      <c r="CB186" s="2182"/>
      <c r="CD186" s="2182"/>
      <c r="CF186" s="2182"/>
      <c r="CH186" s="2182"/>
      <c r="CJ186" s="2182"/>
      <c r="CL186" s="2182"/>
      <c r="CN186" s="2182"/>
      <c r="CP186" s="2182"/>
      <c r="CR186" s="2182"/>
      <c r="CT186" s="2182"/>
      <c r="CV186" s="2182"/>
    </row>
    <row r="187" spans="2:100" s="2067" customFormat="1" hidden="1" x14ac:dyDescent="0.3">
      <c r="B187" s="3276" t="s">
        <v>790</v>
      </c>
      <c r="C187" s="2222" t="s">
        <v>1159</v>
      </c>
      <c r="D187" s="2222">
        <v>2</v>
      </c>
      <c r="E187" s="540">
        <v>2749086.8717506505</v>
      </c>
      <c r="F187" s="540">
        <v>5498173.7435013009</v>
      </c>
      <c r="H187" s="2182"/>
      <c r="J187" s="2182"/>
      <c r="L187" s="2182"/>
      <c r="N187" s="2182"/>
      <c r="P187" s="2182"/>
      <c r="R187" s="2182"/>
      <c r="T187" s="2182"/>
      <c r="V187" s="2182"/>
      <c r="X187" s="2182"/>
      <c r="Z187" s="2182"/>
      <c r="AB187" s="2182"/>
      <c r="AD187" s="2182"/>
      <c r="AF187" s="2182"/>
      <c r="AH187" s="2182"/>
      <c r="AJ187" s="2182"/>
      <c r="AL187" s="2182"/>
      <c r="AN187" s="2182"/>
      <c r="AP187" s="2182"/>
      <c r="AR187" s="2182"/>
      <c r="AT187" s="2182"/>
      <c r="AV187" s="2182"/>
      <c r="AX187" s="2182"/>
      <c r="AZ187" s="2182"/>
      <c r="BB187" s="2182"/>
      <c r="BD187" s="2182"/>
      <c r="BF187" s="2182"/>
      <c r="BH187" s="2182"/>
      <c r="BJ187" s="2182"/>
      <c r="BL187" s="2182"/>
      <c r="BN187" s="2182"/>
      <c r="BP187" s="2182"/>
      <c r="BR187" s="2182"/>
      <c r="BT187" s="2182"/>
      <c r="BV187" s="2182"/>
      <c r="BX187" s="2182"/>
      <c r="BZ187" s="2182"/>
      <c r="CB187" s="2182"/>
      <c r="CD187" s="2182"/>
      <c r="CF187" s="2182"/>
      <c r="CH187" s="2182"/>
      <c r="CJ187" s="2182"/>
      <c r="CL187" s="2182"/>
      <c r="CN187" s="2182"/>
      <c r="CP187" s="2182"/>
      <c r="CR187" s="2182"/>
      <c r="CT187" s="2182"/>
      <c r="CV187" s="2182"/>
    </row>
    <row r="188" spans="2:100" s="2067" customFormat="1" hidden="1" x14ac:dyDescent="0.3">
      <c r="B188" s="3276" t="s">
        <v>790</v>
      </c>
      <c r="C188" s="2222" t="s">
        <v>1161</v>
      </c>
      <c r="D188" s="2222">
        <v>1</v>
      </c>
      <c r="E188" s="540">
        <v>3608821.1020682026</v>
      </c>
      <c r="F188" s="540">
        <v>3608821.1020682026</v>
      </c>
      <c r="H188" s="2182"/>
      <c r="J188" s="2182"/>
      <c r="L188" s="2182"/>
      <c r="N188" s="2182"/>
      <c r="P188" s="2182"/>
      <c r="R188" s="2182"/>
      <c r="T188" s="2182"/>
      <c r="V188" s="2182"/>
      <c r="X188" s="2182"/>
      <c r="Z188" s="2182"/>
      <c r="AB188" s="2182"/>
      <c r="AD188" s="2182"/>
      <c r="AF188" s="2182"/>
      <c r="AH188" s="2182"/>
      <c r="AJ188" s="2182"/>
      <c r="AL188" s="2182"/>
      <c r="AN188" s="2182"/>
      <c r="AP188" s="2182"/>
      <c r="AR188" s="2182"/>
      <c r="AT188" s="2182"/>
      <c r="AV188" s="2182"/>
      <c r="AX188" s="2182"/>
      <c r="AZ188" s="2182"/>
      <c r="BB188" s="2182"/>
      <c r="BD188" s="2182"/>
      <c r="BF188" s="2182"/>
      <c r="BH188" s="2182"/>
      <c r="BJ188" s="2182"/>
      <c r="BL188" s="2182"/>
      <c r="BN188" s="2182"/>
      <c r="BP188" s="2182"/>
      <c r="BR188" s="2182"/>
      <c r="BT188" s="2182"/>
      <c r="BV188" s="2182"/>
      <c r="BX188" s="2182"/>
      <c r="BZ188" s="2182"/>
      <c r="CB188" s="2182"/>
      <c r="CD188" s="2182"/>
      <c r="CF188" s="2182"/>
      <c r="CH188" s="2182"/>
      <c r="CJ188" s="2182"/>
      <c r="CL188" s="2182"/>
      <c r="CN188" s="2182"/>
      <c r="CP188" s="2182"/>
      <c r="CR188" s="2182"/>
      <c r="CT188" s="2182"/>
      <c r="CV188" s="2182"/>
    </row>
    <row r="189" spans="2:100" s="2067" customFormat="1" hidden="1" x14ac:dyDescent="0.3">
      <c r="B189" s="3276" t="s">
        <v>790</v>
      </c>
      <c r="C189" s="2222" t="s">
        <v>115</v>
      </c>
      <c r="D189" s="2222">
        <v>1</v>
      </c>
      <c r="E189" s="540">
        <v>1838244.9630197664</v>
      </c>
      <c r="F189" s="540">
        <v>1838244.9630197664</v>
      </c>
      <c r="H189" s="2182"/>
      <c r="J189" s="2182"/>
      <c r="L189" s="2182"/>
      <c r="N189" s="2182"/>
      <c r="P189" s="2182"/>
      <c r="R189" s="2182"/>
      <c r="T189" s="2182"/>
      <c r="V189" s="2182"/>
      <c r="X189" s="2182"/>
      <c r="Z189" s="2182"/>
      <c r="AB189" s="2182"/>
      <c r="AD189" s="2182"/>
      <c r="AF189" s="2182"/>
      <c r="AH189" s="2182"/>
      <c r="AJ189" s="2182"/>
      <c r="AL189" s="2182"/>
      <c r="AN189" s="2182"/>
      <c r="AP189" s="2182"/>
      <c r="AR189" s="2182"/>
      <c r="AT189" s="2182"/>
      <c r="AV189" s="2182"/>
      <c r="AX189" s="2182"/>
      <c r="AZ189" s="2182"/>
      <c r="BB189" s="2182"/>
      <c r="BD189" s="2182"/>
      <c r="BF189" s="2182"/>
      <c r="BH189" s="2182"/>
      <c r="BJ189" s="2182"/>
      <c r="BL189" s="2182"/>
      <c r="BN189" s="2182"/>
      <c r="BP189" s="2182"/>
      <c r="BR189" s="2182"/>
      <c r="BT189" s="2182"/>
      <c r="BV189" s="2182"/>
      <c r="BX189" s="2182"/>
      <c r="BZ189" s="2182"/>
      <c r="CB189" s="2182"/>
      <c r="CD189" s="2182"/>
      <c r="CF189" s="2182"/>
      <c r="CH189" s="2182"/>
      <c r="CJ189" s="2182"/>
      <c r="CL189" s="2182"/>
      <c r="CN189" s="2182"/>
      <c r="CP189" s="2182"/>
      <c r="CR189" s="2182"/>
      <c r="CT189" s="2182"/>
      <c r="CV189" s="2182"/>
    </row>
    <row r="190" spans="2:100" s="2067" customFormat="1" hidden="1" x14ac:dyDescent="0.3">
      <c r="B190" s="3276" t="s">
        <v>790</v>
      </c>
      <c r="C190" s="3306" t="s">
        <v>65</v>
      </c>
      <c r="D190" s="2222">
        <v>1</v>
      </c>
      <c r="E190" s="540">
        <v>1537402.0038548196</v>
      </c>
      <c r="F190" s="540">
        <v>1537402.0038548196</v>
      </c>
      <c r="H190" s="2182"/>
      <c r="J190" s="2182"/>
      <c r="L190" s="2182"/>
      <c r="N190" s="2182"/>
      <c r="P190" s="2182"/>
      <c r="R190" s="2182"/>
      <c r="T190" s="2182"/>
      <c r="V190" s="2182"/>
      <c r="X190" s="2182"/>
      <c r="Z190" s="2182"/>
      <c r="AB190" s="2182"/>
      <c r="AD190" s="2182"/>
      <c r="AF190" s="2182"/>
      <c r="AH190" s="2182"/>
      <c r="AJ190" s="2182"/>
      <c r="AL190" s="2182"/>
      <c r="AN190" s="2182"/>
      <c r="AP190" s="2182"/>
      <c r="AR190" s="2182"/>
      <c r="AT190" s="2182"/>
      <c r="AV190" s="2182"/>
      <c r="AX190" s="2182"/>
      <c r="AZ190" s="2182"/>
      <c r="BB190" s="2182"/>
      <c r="BD190" s="2182"/>
      <c r="BF190" s="2182"/>
      <c r="BH190" s="2182"/>
      <c r="BJ190" s="2182"/>
      <c r="BL190" s="2182"/>
      <c r="BN190" s="2182"/>
      <c r="BP190" s="2182"/>
      <c r="BR190" s="2182"/>
      <c r="BT190" s="2182"/>
      <c r="BV190" s="2182"/>
      <c r="BX190" s="2182"/>
      <c r="BZ190" s="2182"/>
      <c r="CB190" s="2182"/>
      <c r="CD190" s="2182"/>
      <c r="CF190" s="2182"/>
      <c r="CH190" s="2182"/>
      <c r="CJ190" s="2182"/>
      <c r="CL190" s="2182"/>
      <c r="CN190" s="2182"/>
      <c r="CP190" s="2182"/>
      <c r="CR190" s="2182"/>
      <c r="CT190" s="2182"/>
      <c r="CV190" s="2182"/>
    </row>
    <row r="191" spans="2:100" s="2067" customFormat="1" hidden="1" x14ac:dyDescent="0.3">
      <c r="B191" s="3276" t="s">
        <v>790</v>
      </c>
      <c r="C191" s="2222" t="s">
        <v>1158</v>
      </c>
      <c r="D191" s="2222">
        <v>0</v>
      </c>
      <c r="E191" s="540" t="e">
        <v>#N/A</v>
      </c>
      <c r="F191" s="540">
        <v>0</v>
      </c>
      <c r="H191" s="2182"/>
      <c r="J191" s="2182"/>
      <c r="L191" s="2182"/>
      <c r="N191" s="2182"/>
      <c r="P191" s="2182"/>
      <c r="R191" s="2182"/>
      <c r="T191" s="2182"/>
      <c r="V191" s="2182"/>
      <c r="X191" s="2182"/>
      <c r="Z191" s="2182"/>
      <c r="AB191" s="2182"/>
      <c r="AD191" s="2182"/>
      <c r="AF191" s="2182"/>
      <c r="AH191" s="2182"/>
      <c r="AJ191" s="2182"/>
      <c r="AL191" s="2182"/>
      <c r="AN191" s="2182"/>
      <c r="AP191" s="2182"/>
      <c r="AR191" s="2182"/>
      <c r="AT191" s="2182"/>
      <c r="AV191" s="2182"/>
      <c r="AX191" s="2182"/>
      <c r="AZ191" s="2182"/>
      <c r="BB191" s="2182"/>
      <c r="BD191" s="2182"/>
      <c r="BF191" s="2182"/>
      <c r="BH191" s="2182"/>
      <c r="BJ191" s="2182"/>
      <c r="BL191" s="2182"/>
      <c r="BN191" s="2182"/>
      <c r="BP191" s="2182"/>
      <c r="BR191" s="2182"/>
      <c r="BT191" s="2182"/>
      <c r="BV191" s="2182"/>
      <c r="BX191" s="2182"/>
      <c r="BZ191" s="2182"/>
      <c r="CB191" s="2182"/>
      <c r="CD191" s="2182"/>
      <c r="CF191" s="2182"/>
      <c r="CH191" s="2182"/>
      <c r="CJ191" s="2182"/>
      <c r="CL191" s="2182"/>
      <c r="CN191" s="2182"/>
      <c r="CP191" s="2182"/>
      <c r="CR191" s="2182"/>
      <c r="CT191" s="2182"/>
      <c r="CV191" s="2182"/>
    </row>
    <row r="192" spans="2:100" s="2067" customFormat="1" hidden="1" x14ac:dyDescent="0.3">
      <c r="B192" s="3276" t="s">
        <v>790</v>
      </c>
      <c r="C192" s="3306" t="s">
        <v>136</v>
      </c>
      <c r="D192" s="2222">
        <v>1.5</v>
      </c>
      <c r="E192" s="540" t="e">
        <v>#N/A</v>
      </c>
      <c r="F192" s="540">
        <v>0</v>
      </c>
      <c r="H192" s="2182"/>
      <c r="J192" s="2182"/>
      <c r="L192" s="2182"/>
      <c r="N192" s="2182"/>
      <c r="P192" s="2182"/>
      <c r="R192" s="2182"/>
      <c r="T192" s="2182"/>
      <c r="V192" s="2182"/>
      <c r="X192" s="2182"/>
      <c r="Z192" s="2182"/>
      <c r="AB192" s="2182"/>
      <c r="AD192" s="2182"/>
      <c r="AF192" s="2182"/>
      <c r="AH192" s="2182"/>
      <c r="AJ192" s="2182"/>
      <c r="AL192" s="2182"/>
      <c r="AN192" s="2182"/>
      <c r="AP192" s="2182"/>
      <c r="AR192" s="2182"/>
      <c r="AT192" s="2182"/>
      <c r="AV192" s="2182"/>
      <c r="AX192" s="2182"/>
      <c r="AZ192" s="2182"/>
      <c r="BB192" s="2182"/>
      <c r="BD192" s="2182"/>
      <c r="BF192" s="2182"/>
      <c r="BH192" s="2182"/>
      <c r="BJ192" s="2182"/>
      <c r="BL192" s="2182"/>
      <c r="BN192" s="2182"/>
      <c r="BP192" s="2182"/>
      <c r="BR192" s="2182"/>
      <c r="BT192" s="2182"/>
      <c r="BV192" s="2182"/>
      <c r="BX192" s="2182"/>
      <c r="BZ192" s="2182"/>
      <c r="CB192" s="2182"/>
      <c r="CD192" s="2182"/>
      <c r="CF192" s="2182"/>
      <c r="CH192" s="2182"/>
      <c r="CJ192" s="2182"/>
      <c r="CL192" s="2182"/>
      <c r="CN192" s="2182"/>
      <c r="CP192" s="2182"/>
      <c r="CR192" s="2182"/>
      <c r="CT192" s="2182"/>
      <c r="CV192" s="2182"/>
    </row>
    <row r="193" spans="2:100" s="2067" customFormat="1" hidden="1" x14ac:dyDescent="0.3">
      <c r="B193" s="3276" t="s">
        <v>790</v>
      </c>
      <c r="C193" s="3306" t="s">
        <v>682</v>
      </c>
      <c r="D193" s="2222">
        <v>0</v>
      </c>
      <c r="E193" s="540" t="e">
        <v>#N/A</v>
      </c>
      <c r="F193" s="540">
        <v>0</v>
      </c>
      <c r="H193" s="2182"/>
      <c r="J193" s="2182"/>
      <c r="L193" s="2182"/>
      <c r="N193" s="2182"/>
      <c r="P193" s="2182"/>
      <c r="R193" s="2182"/>
      <c r="T193" s="2182"/>
      <c r="V193" s="2182"/>
      <c r="X193" s="2182"/>
      <c r="Z193" s="2182"/>
      <c r="AB193" s="2182"/>
      <c r="AD193" s="2182"/>
      <c r="AF193" s="2182"/>
      <c r="AH193" s="2182"/>
      <c r="AJ193" s="2182"/>
      <c r="AL193" s="2182"/>
      <c r="AN193" s="2182"/>
      <c r="AP193" s="2182"/>
      <c r="AR193" s="2182"/>
      <c r="AT193" s="2182"/>
      <c r="AV193" s="2182"/>
      <c r="AX193" s="2182"/>
      <c r="AZ193" s="2182"/>
      <c r="BB193" s="2182"/>
      <c r="BD193" s="2182"/>
      <c r="BF193" s="2182"/>
      <c r="BH193" s="2182"/>
      <c r="BJ193" s="2182"/>
      <c r="BL193" s="2182"/>
      <c r="BN193" s="2182"/>
      <c r="BP193" s="2182"/>
      <c r="BR193" s="2182"/>
      <c r="BT193" s="2182"/>
      <c r="BV193" s="2182"/>
      <c r="BX193" s="2182"/>
      <c r="BZ193" s="2182"/>
      <c r="CB193" s="2182"/>
      <c r="CD193" s="2182"/>
      <c r="CF193" s="2182"/>
      <c r="CH193" s="2182"/>
      <c r="CJ193" s="2182"/>
      <c r="CL193" s="2182"/>
      <c r="CN193" s="2182"/>
      <c r="CP193" s="2182"/>
      <c r="CR193" s="2182"/>
      <c r="CT193" s="2182"/>
      <c r="CV193" s="2182"/>
    </row>
    <row r="194" spans="2:100" s="2067" customFormat="1" hidden="1" x14ac:dyDescent="0.3">
      <c r="B194" s="3276" t="s">
        <v>790</v>
      </c>
      <c r="C194" s="3306" t="s">
        <v>1223</v>
      </c>
      <c r="D194" s="2222">
        <v>0</v>
      </c>
      <c r="E194" s="540" t="e">
        <v>#N/A</v>
      </c>
      <c r="F194" s="540">
        <v>0</v>
      </c>
      <c r="G194" s="2199">
        <v>15401363.04998935</v>
      </c>
      <c r="H194" s="2182"/>
      <c r="J194" s="2182"/>
      <c r="L194" s="2182"/>
      <c r="N194" s="2182"/>
      <c r="P194" s="2182"/>
      <c r="R194" s="2182"/>
      <c r="T194" s="2182"/>
      <c r="V194" s="2182"/>
      <c r="X194" s="2182"/>
      <c r="Z194" s="2182"/>
      <c r="AB194" s="2182"/>
      <c r="AD194" s="2182"/>
      <c r="AF194" s="2182"/>
      <c r="AH194" s="2182"/>
      <c r="AJ194" s="2182"/>
      <c r="AL194" s="2182"/>
      <c r="AN194" s="2182"/>
      <c r="AP194" s="2182"/>
      <c r="AR194" s="2182"/>
      <c r="AT194" s="2182"/>
      <c r="AV194" s="2182"/>
      <c r="AX194" s="2182"/>
      <c r="AZ194" s="2182"/>
      <c r="BB194" s="2182"/>
      <c r="BD194" s="2182"/>
      <c r="BF194" s="2182"/>
      <c r="BH194" s="2182"/>
      <c r="BJ194" s="2182"/>
      <c r="BL194" s="2182"/>
      <c r="BN194" s="2182"/>
      <c r="BP194" s="2182"/>
      <c r="BR194" s="2182"/>
      <c r="BT194" s="2182"/>
      <c r="BV194" s="2182"/>
      <c r="BX194" s="2182"/>
      <c r="BZ194" s="2182"/>
      <c r="CB194" s="2182"/>
      <c r="CD194" s="2182"/>
      <c r="CF194" s="2182"/>
      <c r="CH194" s="2182"/>
      <c r="CJ194" s="2182"/>
      <c r="CL194" s="2182"/>
      <c r="CN194" s="2182"/>
      <c r="CP194" s="2182"/>
      <c r="CR194" s="2182"/>
      <c r="CT194" s="2182"/>
      <c r="CV194" s="2182"/>
    </row>
    <row r="195" spans="2:100" s="2067" customFormat="1" hidden="1" x14ac:dyDescent="0.3">
      <c r="H195" s="2182"/>
      <c r="J195" s="2182"/>
      <c r="L195" s="2182"/>
      <c r="N195" s="2182"/>
      <c r="P195" s="2182"/>
      <c r="R195" s="2182"/>
      <c r="T195" s="2182"/>
      <c r="V195" s="2182"/>
      <c r="X195" s="2182"/>
      <c r="Z195" s="2182"/>
      <c r="AB195" s="2182"/>
      <c r="AD195" s="2182"/>
      <c r="AF195" s="2182"/>
      <c r="AH195" s="2182"/>
      <c r="AJ195" s="2182"/>
      <c r="AL195" s="2182"/>
      <c r="AN195" s="2182"/>
      <c r="AP195" s="2182"/>
      <c r="AR195" s="2182"/>
      <c r="AT195" s="2182"/>
      <c r="AV195" s="2182"/>
      <c r="AX195" s="2182"/>
      <c r="AZ195" s="2182"/>
      <c r="BB195" s="2182"/>
      <c r="BD195" s="2182"/>
      <c r="BF195" s="2182"/>
      <c r="BH195" s="2182"/>
      <c r="BJ195" s="2182"/>
      <c r="BL195" s="2182"/>
      <c r="BN195" s="2182"/>
      <c r="BP195" s="2182"/>
      <c r="BR195" s="2182"/>
      <c r="BT195" s="2182"/>
      <c r="BV195" s="2182"/>
      <c r="BX195" s="2182"/>
      <c r="BZ195" s="2182"/>
      <c r="CB195" s="2182"/>
      <c r="CD195" s="2182"/>
      <c r="CF195" s="2182"/>
      <c r="CH195" s="2182"/>
      <c r="CJ195" s="2182"/>
      <c r="CL195" s="2182"/>
      <c r="CN195" s="2182"/>
      <c r="CP195" s="2182"/>
      <c r="CR195" s="2182"/>
      <c r="CT195" s="2182"/>
      <c r="CV195" s="2182"/>
    </row>
    <row r="196" spans="2:100" s="2067" customFormat="1" hidden="1" x14ac:dyDescent="0.3">
      <c r="B196" s="3276" t="s">
        <v>791</v>
      </c>
      <c r="C196" s="2222" t="s">
        <v>919</v>
      </c>
      <c r="D196" s="2222">
        <v>1</v>
      </c>
      <c r="E196" s="540">
        <v>2918721.2375452602</v>
      </c>
      <c r="F196" s="540">
        <v>2918721.2375452602</v>
      </c>
      <c r="H196" s="2182"/>
      <c r="J196" s="2182"/>
      <c r="L196" s="2182"/>
      <c r="N196" s="2182"/>
      <c r="P196" s="2182"/>
      <c r="R196" s="2182"/>
      <c r="T196" s="2182"/>
      <c r="V196" s="2182"/>
      <c r="X196" s="2182"/>
      <c r="Z196" s="2182"/>
      <c r="AB196" s="2182"/>
      <c r="AD196" s="2182"/>
      <c r="AF196" s="2182"/>
      <c r="AH196" s="2182"/>
      <c r="AJ196" s="2182"/>
      <c r="AL196" s="2182"/>
      <c r="AN196" s="2182"/>
      <c r="AP196" s="2182"/>
      <c r="AR196" s="2182"/>
      <c r="AT196" s="2182"/>
      <c r="AV196" s="2182"/>
      <c r="AX196" s="2182"/>
      <c r="AZ196" s="2182"/>
      <c r="BB196" s="2182"/>
      <c r="BD196" s="2182"/>
      <c r="BF196" s="2182"/>
      <c r="BH196" s="2182"/>
      <c r="BJ196" s="2182"/>
      <c r="BL196" s="2182"/>
      <c r="BN196" s="2182"/>
      <c r="BP196" s="2182"/>
      <c r="BR196" s="2182"/>
      <c r="BT196" s="2182"/>
      <c r="BV196" s="2182"/>
      <c r="BX196" s="2182"/>
      <c r="BZ196" s="2182"/>
      <c r="CB196" s="2182"/>
      <c r="CD196" s="2182"/>
      <c r="CF196" s="2182"/>
      <c r="CH196" s="2182"/>
      <c r="CJ196" s="2182"/>
      <c r="CL196" s="2182"/>
      <c r="CN196" s="2182"/>
      <c r="CP196" s="2182"/>
      <c r="CR196" s="2182"/>
      <c r="CT196" s="2182"/>
      <c r="CV196" s="2182"/>
    </row>
    <row r="197" spans="2:100" s="2067" customFormat="1" hidden="1" x14ac:dyDescent="0.3">
      <c r="B197" s="3276" t="s">
        <v>791</v>
      </c>
      <c r="C197" s="2222" t="s">
        <v>1159</v>
      </c>
      <c r="D197" s="2222">
        <v>3</v>
      </c>
      <c r="E197" s="540">
        <v>2749086.8717506505</v>
      </c>
      <c r="F197" s="540">
        <v>8247260.6152519509</v>
      </c>
      <c r="H197" s="2182"/>
      <c r="J197" s="2182"/>
      <c r="L197" s="2182"/>
      <c r="N197" s="2182"/>
      <c r="P197" s="2182"/>
      <c r="R197" s="2182"/>
      <c r="T197" s="2182"/>
      <c r="V197" s="2182"/>
      <c r="X197" s="2182"/>
      <c r="Z197" s="2182"/>
      <c r="AB197" s="2182"/>
      <c r="AD197" s="2182"/>
      <c r="AF197" s="2182"/>
      <c r="AH197" s="2182"/>
      <c r="AJ197" s="2182"/>
      <c r="AL197" s="2182"/>
      <c r="AN197" s="2182"/>
      <c r="AP197" s="2182"/>
      <c r="AR197" s="2182"/>
      <c r="AT197" s="2182"/>
      <c r="AV197" s="2182"/>
      <c r="AX197" s="2182"/>
      <c r="AZ197" s="2182"/>
      <c r="BB197" s="2182"/>
      <c r="BD197" s="2182"/>
      <c r="BF197" s="2182"/>
      <c r="BH197" s="2182"/>
      <c r="BJ197" s="2182"/>
      <c r="BL197" s="2182"/>
      <c r="BN197" s="2182"/>
      <c r="BP197" s="2182"/>
      <c r="BR197" s="2182"/>
      <c r="BT197" s="2182"/>
      <c r="BV197" s="2182"/>
      <c r="BX197" s="2182"/>
      <c r="BZ197" s="2182"/>
      <c r="CB197" s="2182"/>
      <c r="CD197" s="2182"/>
      <c r="CF197" s="2182"/>
      <c r="CH197" s="2182"/>
      <c r="CJ197" s="2182"/>
      <c r="CL197" s="2182"/>
      <c r="CN197" s="2182"/>
      <c r="CP197" s="2182"/>
      <c r="CR197" s="2182"/>
      <c r="CT197" s="2182"/>
      <c r="CV197" s="2182"/>
    </row>
    <row r="198" spans="2:100" s="2067" customFormat="1" hidden="1" x14ac:dyDescent="0.3">
      <c r="B198" s="3276" t="s">
        <v>791</v>
      </c>
      <c r="C198" s="2222" t="s">
        <v>115</v>
      </c>
      <c r="D198" s="2222">
        <v>1</v>
      </c>
      <c r="E198" s="540">
        <v>1838244.9630197664</v>
      </c>
      <c r="F198" s="540">
        <v>1838244.9630197664</v>
      </c>
      <c r="H198" s="2182"/>
      <c r="J198" s="2182"/>
      <c r="L198" s="2182"/>
      <c r="N198" s="2182"/>
      <c r="P198" s="2182"/>
      <c r="R198" s="2182"/>
      <c r="T198" s="2182"/>
      <c r="V198" s="2182"/>
      <c r="X198" s="2182"/>
      <c r="Z198" s="2182"/>
      <c r="AB198" s="2182"/>
      <c r="AD198" s="2182"/>
      <c r="AF198" s="2182"/>
      <c r="AH198" s="2182"/>
      <c r="AJ198" s="2182"/>
      <c r="AL198" s="2182"/>
      <c r="AN198" s="2182"/>
      <c r="AP198" s="2182"/>
      <c r="AR198" s="2182"/>
      <c r="AT198" s="2182"/>
      <c r="AV198" s="2182"/>
      <c r="AX198" s="2182"/>
      <c r="AZ198" s="2182"/>
      <c r="BB198" s="2182"/>
      <c r="BD198" s="2182"/>
      <c r="BF198" s="2182"/>
      <c r="BH198" s="2182"/>
      <c r="BJ198" s="2182"/>
      <c r="BL198" s="2182"/>
      <c r="BN198" s="2182"/>
      <c r="BP198" s="2182"/>
      <c r="BR198" s="2182"/>
      <c r="BT198" s="2182"/>
      <c r="BV198" s="2182"/>
      <c r="BX198" s="2182"/>
      <c r="BZ198" s="2182"/>
      <c r="CB198" s="2182"/>
      <c r="CD198" s="2182"/>
      <c r="CF198" s="2182"/>
      <c r="CH198" s="2182"/>
      <c r="CJ198" s="2182"/>
      <c r="CL198" s="2182"/>
      <c r="CN198" s="2182"/>
      <c r="CP198" s="2182"/>
      <c r="CR198" s="2182"/>
      <c r="CT198" s="2182"/>
      <c r="CV198" s="2182"/>
    </row>
    <row r="199" spans="2:100" s="2067" customFormat="1" hidden="1" x14ac:dyDescent="0.3">
      <c r="B199" s="3276" t="s">
        <v>791</v>
      </c>
      <c r="C199" s="3306" t="s">
        <v>65</v>
      </c>
      <c r="D199" s="2222">
        <v>1</v>
      </c>
      <c r="E199" s="540">
        <v>1537402.0038548196</v>
      </c>
      <c r="F199" s="540">
        <v>1537402.0038548196</v>
      </c>
      <c r="H199" s="2182"/>
      <c r="J199" s="2182"/>
      <c r="L199" s="2182"/>
      <c r="N199" s="2182"/>
      <c r="P199" s="2182"/>
      <c r="R199" s="2182"/>
      <c r="T199" s="2182"/>
      <c r="V199" s="2182"/>
      <c r="X199" s="2182"/>
      <c r="Z199" s="2182"/>
      <c r="AB199" s="2182"/>
      <c r="AD199" s="2182"/>
      <c r="AF199" s="2182"/>
      <c r="AH199" s="2182"/>
      <c r="AJ199" s="2182"/>
      <c r="AL199" s="2182"/>
      <c r="AN199" s="2182"/>
      <c r="AP199" s="2182"/>
      <c r="AR199" s="2182"/>
      <c r="AT199" s="2182"/>
      <c r="AV199" s="2182"/>
      <c r="AX199" s="2182"/>
      <c r="AZ199" s="2182"/>
      <c r="BB199" s="2182"/>
      <c r="BD199" s="2182"/>
      <c r="BF199" s="2182"/>
      <c r="BH199" s="2182"/>
      <c r="BJ199" s="2182"/>
      <c r="BL199" s="2182"/>
      <c r="BN199" s="2182"/>
      <c r="BP199" s="2182"/>
      <c r="BR199" s="2182"/>
      <c r="BT199" s="2182"/>
      <c r="BV199" s="2182"/>
      <c r="BX199" s="2182"/>
      <c r="BZ199" s="2182"/>
      <c r="CB199" s="2182"/>
      <c r="CD199" s="2182"/>
      <c r="CF199" s="2182"/>
      <c r="CH199" s="2182"/>
      <c r="CJ199" s="2182"/>
      <c r="CL199" s="2182"/>
      <c r="CN199" s="2182"/>
      <c r="CP199" s="2182"/>
      <c r="CR199" s="2182"/>
      <c r="CT199" s="2182"/>
      <c r="CV199" s="2182"/>
    </row>
    <row r="200" spans="2:100" s="2067" customFormat="1" hidden="1" x14ac:dyDescent="0.3">
      <c r="B200" s="3276" t="s">
        <v>791</v>
      </c>
      <c r="C200" s="2222" t="s">
        <v>1158</v>
      </c>
      <c r="D200" s="2222">
        <v>0</v>
      </c>
      <c r="E200" s="540" t="e">
        <v>#N/A</v>
      </c>
      <c r="F200" s="540">
        <v>0</v>
      </c>
      <c r="H200" s="2182"/>
      <c r="J200" s="2182"/>
      <c r="L200" s="2182"/>
      <c r="N200" s="2182"/>
      <c r="P200" s="2182"/>
      <c r="R200" s="2182"/>
      <c r="T200" s="2182"/>
      <c r="V200" s="2182"/>
      <c r="X200" s="2182"/>
      <c r="Z200" s="2182"/>
      <c r="AB200" s="2182"/>
      <c r="AD200" s="2182"/>
      <c r="AF200" s="2182"/>
      <c r="AH200" s="2182"/>
      <c r="AJ200" s="2182"/>
      <c r="AL200" s="2182"/>
      <c r="AN200" s="2182"/>
      <c r="AP200" s="2182"/>
      <c r="AR200" s="2182"/>
      <c r="AT200" s="2182"/>
      <c r="AV200" s="2182"/>
      <c r="AX200" s="2182"/>
      <c r="AZ200" s="2182"/>
      <c r="BB200" s="2182"/>
      <c r="BD200" s="2182"/>
      <c r="BF200" s="2182"/>
      <c r="BH200" s="2182"/>
      <c r="BJ200" s="2182"/>
      <c r="BL200" s="2182"/>
      <c r="BN200" s="2182"/>
      <c r="BP200" s="2182"/>
      <c r="BR200" s="2182"/>
      <c r="BT200" s="2182"/>
      <c r="BV200" s="2182"/>
      <c r="BX200" s="2182"/>
      <c r="BZ200" s="2182"/>
      <c r="CB200" s="2182"/>
      <c r="CD200" s="2182"/>
      <c r="CF200" s="2182"/>
      <c r="CH200" s="2182"/>
      <c r="CJ200" s="2182"/>
      <c r="CL200" s="2182"/>
      <c r="CN200" s="2182"/>
      <c r="CP200" s="2182"/>
      <c r="CR200" s="2182"/>
      <c r="CT200" s="2182"/>
      <c r="CV200" s="2182"/>
    </row>
    <row r="201" spans="2:100" s="2067" customFormat="1" hidden="1" x14ac:dyDescent="0.3">
      <c r="B201" s="3276" t="s">
        <v>791</v>
      </c>
      <c r="C201" s="3306" t="s">
        <v>136</v>
      </c>
      <c r="D201" s="2222">
        <v>0</v>
      </c>
      <c r="E201" s="540" t="e">
        <v>#N/A</v>
      </c>
      <c r="F201" s="540">
        <v>0</v>
      </c>
      <c r="H201" s="2182"/>
      <c r="J201" s="2182"/>
      <c r="L201" s="2182"/>
      <c r="N201" s="2182"/>
      <c r="P201" s="2182"/>
      <c r="R201" s="2182"/>
      <c r="T201" s="2182"/>
      <c r="V201" s="2182"/>
      <c r="X201" s="2182"/>
      <c r="Z201" s="2182"/>
      <c r="AB201" s="2182"/>
      <c r="AD201" s="2182"/>
      <c r="AF201" s="2182"/>
      <c r="AH201" s="2182"/>
      <c r="AJ201" s="2182"/>
      <c r="AL201" s="2182"/>
      <c r="AN201" s="2182"/>
      <c r="AP201" s="2182"/>
      <c r="AR201" s="2182"/>
      <c r="AT201" s="2182"/>
      <c r="AV201" s="2182"/>
      <c r="AX201" s="2182"/>
      <c r="AZ201" s="2182"/>
      <c r="BB201" s="2182"/>
      <c r="BD201" s="2182"/>
      <c r="BF201" s="2182"/>
      <c r="BH201" s="2182"/>
      <c r="BJ201" s="2182"/>
      <c r="BL201" s="2182"/>
      <c r="BN201" s="2182"/>
      <c r="BP201" s="2182"/>
      <c r="BR201" s="2182"/>
      <c r="BT201" s="2182"/>
      <c r="BV201" s="2182"/>
      <c r="BX201" s="2182"/>
      <c r="BZ201" s="2182"/>
      <c r="CB201" s="2182"/>
      <c r="CD201" s="2182"/>
      <c r="CF201" s="2182"/>
      <c r="CH201" s="2182"/>
      <c r="CJ201" s="2182"/>
      <c r="CL201" s="2182"/>
      <c r="CN201" s="2182"/>
      <c r="CP201" s="2182"/>
      <c r="CR201" s="2182"/>
      <c r="CT201" s="2182"/>
      <c r="CV201" s="2182"/>
    </row>
    <row r="202" spans="2:100" s="2067" customFormat="1" hidden="1" x14ac:dyDescent="0.3">
      <c r="B202" s="3276" t="s">
        <v>791</v>
      </c>
      <c r="C202" s="3306" t="s">
        <v>682</v>
      </c>
      <c r="D202" s="2222">
        <v>0</v>
      </c>
      <c r="E202" s="540" t="e">
        <v>#N/A</v>
      </c>
      <c r="F202" s="540">
        <v>0</v>
      </c>
      <c r="H202" s="2182"/>
      <c r="J202" s="2182"/>
      <c r="L202" s="2182"/>
      <c r="N202" s="2182"/>
      <c r="P202" s="2182"/>
      <c r="R202" s="2182"/>
      <c r="T202" s="2182"/>
      <c r="V202" s="2182"/>
      <c r="X202" s="2182"/>
      <c r="Z202" s="2182"/>
      <c r="AB202" s="2182"/>
      <c r="AD202" s="2182"/>
      <c r="AF202" s="2182"/>
      <c r="AH202" s="2182"/>
      <c r="AJ202" s="2182"/>
      <c r="AL202" s="2182"/>
      <c r="AN202" s="2182"/>
      <c r="AP202" s="2182"/>
      <c r="AR202" s="2182"/>
      <c r="AT202" s="2182"/>
      <c r="AV202" s="2182"/>
      <c r="AX202" s="2182"/>
      <c r="AZ202" s="2182"/>
      <c r="BB202" s="2182"/>
      <c r="BD202" s="2182"/>
      <c r="BF202" s="2182"/>
      <c r="BH202" s="2182"/>
      <c r="BJ202" s="2182"/>
      <c r="BL202" s="2182"/>
      <c r="BN202" s="2182"/>
      <c r="BP202" s="2182"/>
      <c r="BR202" s="2182"/>
      <c r="BT202" s="2182"/>
      <c r="BV202" s="2182"/>
      <c r="BX202" s="2182"/>
      <c r="BZ202" s="2182"/>
      <c r="CB202" s="2182"/>
      <c r="CD202" s="2182"/>
      <c r="CF202" s="2182"/>
      <c r="CH202" s="2182"/>
      <c r="CJ202" s="2182"/>
      <c r="CL202" s="2182"/>
      <c r="CN202" s="2182"/>
      <c r="CP202" s="2182"/>
      <c r="CR202" s="2182"/>
      <c r="CT202" s="2182"/>
      <c r="CV202" s="2182"/>
    </row>
    <row r="203" spans="2:100" s="2067" customFormat="1" hidden="1" x14ac:dyDescent="0.3">
      <c r="B203" s="3276" t="s">
        <v>791</v>
      </c>
      <c r="C203" s="3306" t="s">
        <v>1205</v>
      </c>
      <c r="D203" s="2222">
        <v>0</v>
      </c>
      <c r="E203" s="540" t="e">
        <v>#N/A</v>
      </c>
      <c r="F203" s="540">
        <v>0</v>
      </c>
      <c r="G203" s="2199">
        <v>14541628.819671795</v>
      </c>
      <c r="H203" s="2182"/>
      <c r="J203" s="2182"/>
      <c r="L203" s="2182"/>
      <c r="N203" s="2182"/>
      <c r="P203" s="2182"/>
      <c r="R203" s="2182"/>
      <c r="T203" s="2182"/>
      <c r="V203" s="2182"/>
      <c r="X203" s="2182"/>
      <c r="Z203" s="2182"/>
      <c r="AB203" s="2182"/>
      <c r="AD203" s="2182"/>
      <c r="AF203" s="2182"/>
      <c r="AH203" s="2182"/>
      <c r="AJ203" s="2182"/>
      <c r="AL203" s="2182"/>
      <c r="AN203" s="2182"/>
      <c r="AP203" s="2182"/>
      <c r="AR203" s="2182"/>
      <c r="AT203" s="2182"/>
      <c r="AV203" s="2182"/>
      <c r="AX203" s="2182"/>
      <c r="AZ203" s="2182"/>
      <c r="BB203" s="2182"/>
      <c r="BD203" s="2182"/>
      <c r="BF203" s="2182"/>
      <c r="BH203" s="2182"/>
      <c r="BJ203" s="2182"/>
      <c r="BL203" s="2182"/>
      <c r="BN203" s="2182"/>
      <c r="BP203" s="2182"/>
      <c r="BR203" s="2182"/>
      <c r="BT203" s="2182"/>
      <c r="BV203" s="2182"/>
      <c r="BX203" s="2182"/>
      <c r="BZ203" s="2182"/>
      <c r="CB203" s="2182"/>
      <c r="CD203" s="2182"/>
      <c r="CF203" s="2182"/>
      <c r="CH203" s="2182"/>
      <c r="CJ203" s="2182"/>
      <c r="CL203" s="2182"/>
      <c r="CN203" s="2182"/>
      <c r="CP203" s="2182"/>
      <c r="CR203" s="2182"/>
      <c r="CT203" s="2182"/>
      <c r="CV203" s="2182"/>
    </row>
    <row r="204" spans="2:100" s="2067" customFormat="1" hidden="1" x14ac:dyDescent="0.3">
      <c r="H204" s="2182"/>
      <c r="J204" s="2182"/>
      <c r="L204" s="2182"/>
      <c r="N204" s="2182"/>
      <c r="P204" s="2182"/>
      <c r="R204" s="2182"/>
      <c r="T204" s="2182"/>
      <c r="V204" s="2182"/>
      <c r="X204" s="2182"/>
      <c r="Z204" s="2182"/>
      <c r="AB204" s="2182"/>
      <c r="AD204" s="2182"/>
      <c r="AF204" s="2182"/>
      <c r="AH204" s="2182"/>
      <c r="AJ204" s="2182"/>
      <c r="AL204" s="2182"/>
      <c r="AN204" s="2182"/>
      <c r="AP204" s="2182"/>
      <c r="AR204" s="2182"/>
      <c r="AT204" s="2182"/>
      <c r="AV204" s="2182"/>
      <c r="AX204" s="2182"/>
      <c r="AZ204" s="2182"/>
      <c r="BB204" s="2182"/>
      <c r="BD204" s="2182"/>
      <c r="BF204" s="2182"/>
      <c r="BH204" s="2182"/>
      <c r="BJ204" s="2182"/>
      <c r="BL204" s="2182"/>
      <c r="BN204" s="2182"/>
      <c r="BP204" s="2182"/>
      <c r="BR204" s="2182"/>
      <c r="BT204" s="2182"/>
      <c r="BV204" s="2182"/>
      <c r="BX204" s="2182"/>
      <c r="BZ204" s="2182"/>
      <c r="CB204" s="2182"/>
      <c r="CD204" s="2182"/>
      <c r="CF204" s="2182"/>
      <c r="CH204" s="2182"/>
      <c r="CJ204" s="2182"/>
      <c r="CL204" s="2182"/>
      <c r="CN204" s="2182"/>
      <c r="CP204" s="2182"/>
      <c r="CR204" s="2182"/>
      <c r="CT204" s="2182"/>
      <c r="CV204" s="2182"/>
    </row>
    <row r="205" spans="2:100" s="2067" customFormat="1" hidden="1" x14ac:dyDescent="0.3">
      <c r="B205" s="3276" t="s">
        <v>792</v>
      </c>
      <c r="C205" s="2222" t="s">
        <v>919</v>
      </c>
      <c r="D205" s="2222">
        <v>1.5</v>
      </c>
      <c r="E205" s="540">
        <v>2918721.2375452602</v>
      </c>
      <c r="F205" s="540">
        <v>4378081.8563178908</v>
      </c>
      <c r="H205" s="2182"/>
      <c r="J205" s="2182"/>
      <c r="L205" s="2182"/>
      <c r="N205" s="2182"/>
      <c r="P205" s="2182"/>
      <c r="R205" s="2182"/>
      <c r="T205" s="2182"/>
      <c r="V205" s="2182"/>
      <c r="X205" s="2182"/>
      <c r="Z205" s="2182"/>
      <c r="AB205" s="2182"/>
      <c r="AD205" s="2182"/>
      <c r="AF205" s="2182"/>
      <c r="AH205" s="2182"/>
      <c r="AJ205" s="2182"/>
      <c r="AL205" s="2182"/>
      <c r="AN205" s="2182"/>
      <c r="AP205" s="2182"/>
      <c r="AR205" s="2182"/>
      <c r="AT205" s="2182"/>
      <c r="AV205" s="2182"/>
      <c r="AX205" s="2182"/>
      <c r="AZ205" s="2182"/>
      <c r="BB205" s="2182"/>
      <c r="BD205" s="2182"/>
      <c r="BF205" s="2182"/>
      <c r="BH205" s="2182"/>
      <c r="BJ205" s="2182"/>
      <c r="BL205" s="2182"/>
      <c r="BN205" s="2182"/>
      <c r="BP205" s="2182"/>
      <c r="BR205" s="2182"/>
      <c r="BT205" s="2182"/>
      <c r="BV205" s="2182"/>
      <c r="BX205" s="2182"/>
      <c r="BZ205" s="2182"/>
      <c r="CB205" s="2182"/>
      <c r="CD205" s="2182"/>
      <c r="CF205" s="2182"/>
      <c r="CH205" s="2182"/>
      <c r="CJ205" s="2182"/>
      <c r="CL205" s="2182"/>
      <c r="CN205" s="2182"/>
      <c r="CP205" s="2182"/>
      <c r="CR205" s="2182"/>
      <c r="CT205" s="2182"/>
      <c r="CV205" s="2182"/>
    </row>
    <row r="206" spans="2:100" s="2067" customFormat="1" hidden="1" x14ac:dyDescent="0.3">
      <c r="B206" s="3276" t="s">
        <v>792</v>
      </c>
      <c r="C206" s="2222" t="s">
        <v>1159</v>
      </c>
      <c r="D206" s="2222">
        <v>3</v>
      </c>
      <c r="E206" s="540">
        <v>2749086.8717506505</v>
      </c>
      <c r="F206" s="540">
        <v>8247260.6152519509</v>
      </c>
      <c r="H206" s="2182"/>
      <c r="J206" s="2182"/>
      <c r="L206" s="2182"/>
      <c r="N206" s="2182"/>
      <c r="P206" s="2182"/>
      <c r="R206" s="2182"/>
      <c r="T206" s="2182"/>
      <c r="V206" s="2182"/>
      <c r="X206" s="2182"/>
      <c r="Z206" s="2182"/>
      <c r="AB206" s="2182"/>
      <c r="AD206" s="2182"/>
      <c r="AF206" s="2182"/>
      <c r="AH206" s="2182"/>
      <c r="AJ206" s="2182"/>
      <c r="AL206" s="2182"/>
      <c r="AN206" s="2182"/>
      <c r="AP206" s="2182"/>
      <c r="AR206" s="2182"/>
      <c r="AT206" s="2182"/>
      <c r="AV206" s="2182"/>
      <c r="AX206" s="2182"/>
      <c r="AZ206" s="2182"/>
      <c r="BB206" s="2182"/>
      <c r="BD206" s="2182"/>
      <c r="BF206" s="2182"/>
      <c r="BH206" s="2182"/>
      <c r="BJ206" s="2182"/>
      <c r="BL206" s="2182"/>
      <c r="BN206" s="2182"/>
      <c r="BP206" s="2182"/>
      <c r="BR206" s="2182"/>
      <c r="BT206" s="2182"/>
      <c r="BV206" s="2182"/>
      <c r="BX206" s="2182"/>
      <c r="BZ206" s="2182"/>
      <c r="CB206" s="2182"/>
      <c r="CD206" s="2182"/>
      <c r="CF206" s="2182"/>
      <c r="CH206" s="2182"/>
      <c r="CJ206" s="2182"/>
      <c r="CL206" s="2182"/>
      <c r="CN206" s="2182"/>
      <c r="CP206" s="2182"/>
      <c r="CR206" s="2182"/>
      <c r="CT206" s="2182"/>
      <c r="CV206" s="2182"/>
    </row>
    <row r="207" spans="2:100" s="2067" customFormat="1" hidden="1" x14ac:dyDescent="0.3">
      <c r="B207" s="3276" t="s">
        <v>792</v>
      </c>
      <c r="C207" s="3306" t="s">
        <v>1168</v>
      </c>
      <c r="D207" s="2222">
        <v>1</v>
      </c>
      <c r="E207" s="540" t="e">
        <v>#N/A</v>
      </c>
      <c r="F207" s="540">
        <v>0</v>
      </c>
      <c r="H207" s="2182"/>
      <c r="J207" s="2182"/>
      <c r="L207" s="2182"/>
      <c r="N207" s="2182"/>
      <c r="P207" s="2182"/>
      <c r="R207" s="2182"/>
      <c r="T207" s="2182"/>
      <c r="V207" s="2182"/>
      <c r="X207" s="2182"/>
      <c r="Z207" s="2182"/>
      <c r="AB207" s="2182"/>
      <c r="AD207" s="2182"/>
      <c r="AF207" s="2182"/>
      <c r="AH207" s="2182"/>
      <c r="AJ207" s="2182"/>
      <c r="AL207" s="2182"/>
      <c r="AN207" s="2182"/>
      <c r="AP207" s="2182"/>
      <c r="AR207" s="2182"/>
      <c r="AT207" s="2182"/>
      <c r="AV207" s="2182"/>
      <c r="AX207" s="2182"/>
      <c r="AZ207" s="2182"/>
      <c r="BB207" s="2182"/>
      <c r="BD207" s="2182"/>
      <c r="BF207" s="2182"/>
      <c r="BH207" s="2182"/>
      <c r="BJ207" s="2182"/>
      <c r="BL207" s="2182"/>
      <c r="BN207" s="2182"/>
      <c r="BP207" s="2182"/>
      <c r="BR207" s="2182"/>
      <c r="BT207" s="2182"/>
      <c r="BV207" s="2182"/>
      <c r="BX207" s="2182"/>
      <c r="BZ207" s="2182"/>
      <c r="CB207" s="2182"/>
      <c r="CD207" s="2182"/>
      <c r="CF207" s="2182"/>
      <c r="CH207" s="2182"/>
      <c r="CJ207" s="2182"/>
      <c r="CL207" s="2182"/>
      <c r="CN207" s="2182"/>
      <c r="CP207" s="2182"/>
      <c r="CR207" s="2182"/>
      <c r="CT207" s="2182"/>
      <c r="CV207" s="2182"/>
    </row>
    <row r="208" spans="2:100" s="2067" customFormat="1" hidden="1" x14ac:dyDescent="0.3">
      <c r="B208" s="3276" t="s">
        <v>792</v>
      </c>
      <c r="C208" s="2222" t="s">
        <v>115</v>
      </c>
      <c r="D208" s="2222">
        <v>1.5</v>
      </c>
      <c r="E208" s="540">
        <v>1838244.9630197664</v>
      </c>
      <c r="F208" s="540">
        <v>2757367.4445296498</v>
      </c>
      <c r="H208" s="2182"/>
      <c r="J208" s="2182"/>
      <c r="L208" s="2182"/>
      <c r="N208" s="2182"/>
      <c r="P208" s="2182"/>
      <c r="R208" s="2182"/>
      <c r="T208" s="2182"/>
      <c r="V208" s="2182"/>
      <c r="X208" s="2182"/>
      <c r="Z208" s="2182"/>
      <c r="AB208" s="2182"/>
      <c r="AD208" s="2182"/>
      <c r="AF208" s="2182"/>
      <c r="AH208" s="2182"/>
      <c r="AJ208" s="2182"/>
      <c r="AL208" s="2182"/>
      <c r="AN208" s="2182"/>
      <c r="AP208" s="2182"/>
      <c r="AR208" s="2182"/>
      <c r="AT208" s="2182"/>
      <c r="AV208" s="2182"/>
      <c r="AX208" s="2182"/>
      <c r="AZ208" s="2182"/>
      <c r="BB208" s="2182"/>
      <c r="BD208" s="2182"/>
      <c r="BF208" s="2182"/>
      <c r="BH208" s="2182"/>
      <c r="BJ208" s="2182"/>
      <c r="BL208" s="2182"/>
      <c r="BN208" s="2182"/>
      <c r="BP208" s="2182"/>
      <c r="BR208" s="2182"/>
      <c r="BT208" s="2182"/>
      <c r="BV208" s="2182"/>
      <c r="BX208" s="2182"/>
      <c r="BZ208" s="2182"/>
      <c r="CB208" s="2182"/>
      <c r="CD208" s="2182"/>
      <c r="CF208" s="2182"/>
      <c r="CH208" s="2182"/>
      <c r="CJ208" s="2182"/>
      <c r="CL208" s="2182"/>
      <c r="CN208" s="2182"/>
      <c r="CP208" s="2182"/>
      <c r="CR208" s="2182"/>
      <c r="CT208" s="2182"/>
      <c r="CV208" s="2182"/>
    </row>
    <row r="209" spans="2:100" s="2067" customFormat="1" hidden="1" x14ac:dyDescent="0.3">
      <c r="B209" s="3276" t="s">
        <v>792</v>
      </c>
      <c r="C209" s="3306" t="s">
        <v>65</v>
      </c>
      <c r="D209" s="2222">
        <v>1</v>
      </c>
      <c r="E209" s="540">
        <v>1537402.0038548196</v>
      </c>
      <c r="F209" s="540">
        <v>1537402.0038548196</v>
      </c>
      <c r="H209" s="2182"/>
      <c r="J209" s="2182"/>
      <c r="L209" s="2182"/>
      <c r="N209" s="2182"/>
      <c r="P209" s="2182"/>
      <c r="R209" s="2182"/>
      <c r="T209" s="2182"/>
      <c r="V209" s="2182"/>
      <c r="X209" s="2182"/>
      <c r="Z209" s="2182"/>
      <c r="AB209" s="2182"/>
      <c r="AD209" s="2182"/>
      <c r="AF209" s="2182"/>
      <c r="AH209" s="2182"/>
      <c r="AJ209" s="2182"/>
      <c r="AL209" s="2182"/>
      <c r="AN209" s="2182"/>
      <c r="AP209" s="2182"/>
      <c r="AR209" s="2182"/>
      <c r="AT209" s="2182"/>
      <c r="AV209" s="2182"/>
      <c r="AX209" s="2182"/>
      <c r="AZ209" s="2182"/>
      <c r="BB209" s="2182"/>
      <c r="BD209" s="2182"/>
      <c r="BF209" s="2182"/>
      <c r="BH209" s="2182"/>
      <c r="BJ209" s="2182"/>
      <c r="BL209" s="2182"/>
      <c r="BN209" s="2182"/>
      <c r="BP209" s="2182"/>
      <c r="BR209" s="2182"/>
      <c r="BT209" s="2182"/>
      <c r="BV209" s="2182"/>
      <c r="BX209" s="2182"/>
      <c r="BZ209" s="2182"/>
      <c r="CB209" s="2182"/>
      <c r="CD209" s="2182"/>
      <c r="CF209" s="2182"/>
      <c r="CH209" s="2182"/>
      <c r="CJ209" s="2182"/>
      <c r="CL209" s="2182"/>
      <c r="CN209" s="2182"/>
      <c r="CP209" s="2182"/>
      <c r="CR209" s="2182"/>
      <c r="CT209" s="2182"/>
      <c r="CV209" s="2182"/>
    </row>
    <row r="210" spans="2:100" s="2067" customFormat="1" hidden="1" x14ac:dyDescent="0.3">
      <c r="B210" s="3276" t="s">
        <v>792</v>
      </c>
      <c r="C210" s="2222" t="s">
        <v>1158</v>
      </c>
      <c r="D210" s="2222">
        <v>0</v>
      </c>
      <c r="E210" s="540" t="e">
        <v>#N/A</v>
      </c>
      <c r="F210" s="540">
        <v>0</v>
      </c>
      <c r="H210" s="2182"/>
      <c r="J210" s="2182"/>
      <c r="L210" s="2182"/>
      <c r="N210" s="2182"/>
      <c r="P210" s="2182"/>
      <c r="R210" s="2182"/>
      <c r="T210" s="2182"/>
      <c r="V210" s="2182"/>
      <c r="X210" s="2182"/>
      <c r="Z210" s="2182"/>
      <c r="AB210" s="2182"/>
      <c r="AD210" s="2182"/>
      <c r="AF210" s="2182"/>
      <c r="AH210" s="2182"/>
      <c r="AJ210" s="2182"/>
      <c r="AL210" s="2182"/>
      <c r="AN210" s="2182"/>
      <c r="AP210" s="2182"/>
      <c r="AR210" s="2182"/>
      <c r="AT210" s="2182"/>
      <c r="AV210" s="2182"/>
      <c r="AX210" s="2182"/>
      <c r="AZ210" s="2182"/>
      <c r="BB210" s="2182"/>
      <c r="BD210" s="2182"/>
      <c r="BF210" s="2182"/>
      <c r="BH210" s="2182"/>
      <c r="BJ210" s="2182"/>
      <c r="BL210" s="2182"/>
      <c r="BN210" s="2182"/>
      <c r="BP210" s="2182"/>
      <c r="BR210" s="2182"/>
      <c r="BT210" s="2182"/>
      <c r="BV210" s="2182"/>
      <c r="BX210" s="2182"/>
      <c r="BZ210" s="2182"/>
      <c r="CB210" s="2182"/>
      <c r="CD210" s="2182"/>
      <c r="CF210" s="2182"/>
      <c r="CH210" s="2182"/>
      <c r="CJ210" s="2182"/>
      <c r="CL210" s="2182"/>
      <c r="CN210" s="2182"/>
      <c r="CP210" s="2182"/>
      <c r="CR210" s="2182"/>
      <c r="CT210" s="2182"/>
      <c r="CV210" s="2182"/>
    </row>
    <row r="211" spans="2:100" s="2067" customFormat="1" hidden="1" x14ac:dyDescent="0.3">
      <c r="B211" s="3276" t="s">
        <v>792</v>
      </c>
      <c r="C211" s="3306" t="s">
        <v>136</v>
      </c>
      <c r="D211" s="2222">
        <v>2.4999999999999996</v>
      </c>
      <c r="E211" s="540" t="e">
        <v>#N/A</v>
      </c>
      <c r="F211" s="540">
        <v>0</v>
      </c>
      <c r="H211" s="2182"/>
      <c r="J211" s="2182"/>
      <c r="L211" s="2182"/>
      <c r="N211" s="2182"/>
      <c r="P211" s="2182"/>
      <c r="R211" s="2182"/>
      <c r="T211" s="2182"/>
      <c r="V211" s="2182"/>
      <c r="X211" s="2182"/>
      <c r="Z211" s="2182"/>
      <c r="AB211" s="2182"/>
      <c r="AD211" s="2182"/>
      <c r="AF211" s="2182"/>
      <c r="AH211" s="2182"/>
      <c r="AJ211" s="2182"/>
      <c r="AL211" s="2182"/>
      <c r="AN211" s="2182"/>
      <c r="AP211" s="2182"/>
      <c r="AR211" s="2182"/>
      <c r="AT211" s="2182"/>
      <c r="AV211" s="2182"/>
      <c r="AX211" s="2182"/>
      <c r="AZ211" s="2182"/>
      <c r="BB211" s="2182"/>
      <c r="BD211" s="2182"/>
      <c r="BF211" s="2182"/>
      <c r="BH211" s="2182"/>
      <c r="BJ211" s="2182"/>
      <c r="BL211" s="2182"/>
      <c r="BN211" s="2182"/>
      <c r="BP211" s="2182"/>
      <c r="BR211" s="2182"/>
      <c r="BT211" s="2182"/>
      <c r="BV211" s="2182"/>
      <c r="BX211" s="2182"/>
      <c r="BZ211" s="2182"/>
      <c r="CB211" s="2182"/>
      <c r="CD211" s="2182"/>
      <c r="CF211" s="2182"/>
      <c r="CH211" s="2182"/>
      <c r="CJ211" s="2182"/>
      <c r="CL211" s="2182"/>
      <c r="CN211" s="2182"/>
      <c r="CP211" s="2182"/>
      <c r="CR211" s="2182"/>
      <c r="CT211" s="2182"/>
      <c r="CV211" s="2182"/>
    </row>
    <row r="212" spans="2:100" s="2067" customFormat="1" hidden="1" x14ac:dyDescent="0.3">
      <c r="B212" s="3276" t="s">
        <v>792</v>
      </c>
      <c r="C212" s="3306" t="s">
        <v>682</v>
      </c>
      <c r="D212" s="2222">
        <v>0</v>
      </c>
      <c r="E212" s="540" t="e">
        <v>#N/A</v>
      </c>
      <c r="F212" s="540">
        <v>0</v>
      </c>
      <c r="H212" s="2182"/>
      <c r="J212" s="2182"/>
      <c r="L212" s="2182"/>
      <c r="N212" s="2182"/>
      <c r="P212" s="2182"/>
      <c r="R212" s="2182"/>
      <c r="T212" s="2182"/>
      <c r="V212" s="2182"/>
      <c r="X212" s="2182"/>
      <c r="Z212" s="2182"/>
      <c r="AB212" s="2182"/>
      <c r="AD212" s="2182"/>
      <c r="AF212" s="2182"/>
      <c r="AH212" s="2182"/>
      <c r="AJ212" s="2182"/>
      <c r="AL212" s="2182"/>
      <c r="AN212" s="2182"/>
      <c r="AP212" s="2182"/>
      <c r="AR212" s="2182"/>
      <c r="AT212" s="2182"/>
      <c r="AV212" s="2182"/>
      <c r="AX212" s="2182"/>
      <c r="AZ212" s="2182"/>
      <c r="BB212" s="2182"/>
      <c r="BD212" s="2182"/>
      <c r="BF212" s="2182"/>
      <c r="BH212" s="2182"/>
      <c r="BJ212" s="2182"/>
      <c r="BL212" s="2182"/>
      <c r="BN212" s="2182"/>
      <c r="BP212" s="2182"/>
      <c r="BR212" s="2182"/>
      <c r="BT212" s="2182"/>
      <c r="BV212" s="2182"/>
      <c r="BX212" s="2182"/>
      <c r="BZ212" s="2182"/>
      <c r="CB212" s="2182"/>
      <c r="CD212" s="2182"/>
      <c r="CF212" s="2182"/>
      <c r="CH212" s="2182"/>
      <c r="CJ212" s="2182"/>
      <c r="CL212" s="2182"/>
      <c r="CN212" s="2182"/>
      <c r="CP212" s="2182"/>
      <c r="CR212" s="2182"/>
      <c r="CT212" s="2182"/>
      <c r="CV212" s="2182"/>
    </row>
    <row r="213" spans="2:100" s="2067" customFormat="1" hidden="1" x14ac:dyDescent="0.3">
      <c r="B213" s="3276" t="s">
        <v>792</v>
      </c>
      <c r="C213" s="3306" t="s">
        <v>793</v>
      </c>
      <c r="D213" s="2222">
        <v>0</v>
      </c>
      <c r="E213" s="540" t="e">
        <v>#N/A</v>
      </c>
      <c r="F213" s="540">
        <v>0</v>
      </c>
      <c r="G213" s="2199">
        <v>16920111.919954311</v>
      </c>
      <c r="H213" s="2182"/>
      <c r="J213" s="2182"/>
      <c r="L213" s="2182"/>
      <c r="N213" s="2182"/>
      <c r="P213" s="2182"/>
      <c r="R213" s="2182"/>
      <c r="T213" s="2182"/>
      <c r="V213" s="2182"/>
      <c r="X213" s="2182"/>
      <c r="Z213" s="2182"/>
      <c r="AB213" s="2182"/>
      <c r="AD213" s="2182"/>
      <c r="AF213" s="2182"/>
      <c r="AH213" s="2182"/>
      <c r="AJ213" s="2182"/>
      <c r="AL213" s="2182"/>
      <c r="AN213" s="2182"/>
      <c r="AP213" s="2182"/>
      <c r="AR213" s="2182"/>
      <c r="AT213" s="2182"/>
      <c r="AV213" s="2182"/>
      <c r="AX213" s="2182"/>
      <c r="AZ213" s="2182"/>
      <c r="BB213" s="2182"/>
      <c r="BD213" s="2182"/>
      <c r="BF213" s="2182"/>
      <c r="BH213" s="2182"/>
      <c r="BJ213" s="2182"/>
      <c r="BL213" s="2182"/>
      <c r="BN213" s="2182"/>
      <c r="BP213" s="2182"/>
      <c r="BR213" s="2182"/>
      <c r="BT213" s="2182"/>
      <c r="BV213" s="2182"/>
      <c r="BX213" s="2182"/>
      <c r="BZ213" s="2182"/>
      <c r="CB213" s="2182"/>
      <c r="CD213" s="2182"/>
      <c r="CF213" s="2182"/>
      <c r="CH213" s="2182"/>
      <c r="CJ213" s="2182"/>
      <c r="CL213" s="2182"/>
      <c r="CN213" s="2182"/>
      <c r="CP213" s="2182"/>
      <c r="CR213" s="2182"/>
      <c r="CT213" s="2182"/>
      <c r="CV213" s="2182"/>
    </row>
    <row r="214" spans="2:100" s="2067" customFormat="1" hidden="1" x14ac:dyDescent="0.3">
      <c r="H214" s="2182"/>
      <c r="J214" s="2182"/>
      <c r="L214" s="2182"/>
      <c r="N214" s="2182"/>
      <c r="P214" s="2182"/>
      <c r="R214" s="2182"/>
      <c r="T214" s="2182"/>
      <c r="V214" s="2182"/>
      <c r="X214" s="2182"/>
      <c r="Z214" s="2182"/>
      <c r="AB214" s="2182"/>
      <c r="AD214" s="2182"/>
      <c r="AF214" s="2182"/>
      <c r="AH214" s="2182"/>
      <c r="AJ214" s="2182"/>
      <c r="AL214" s="2182"/>
      <c r="AN214" s="2182"/>
      <c r="AP214" s="2182"/>
      <c r="AR214" s="2182"/>
      <c r="AT214" s="2182"/>
      <c r="AV214" s="2182"/>
      <c r="AX214" s="2182"/>
      <c r="AZ214" s="2182"/>
      <c r="BB214" s="2182"/>
      <c r="BD214" s="2182"/>
      <c r="BF214" s="2182"/>
      <c r="BH214" s="2182"/>
      <c r="BJ214" s="2182"/>
      <c r="BL214" s="2182"/>
      <c r="BN214" s="2182"/>
      <c r="BP214" s="2182"/>
      <c r="BR214" s="2182"/>
      <c r="BT214" s="2182"/>
      <c r="BV214" s="2182"/>
      <c r="BX214" s="2182"/>
      <c r="BZ214" s="2182"/>
      <c r="CB214" s="2182"/>
      <c r="CD214" s="2182"/>
      <c r="CF214" s="2182"/>
      <c r="CH214" s="2182"/>
      <c r="CJ214" s="2182"/>
      <c r="CL214" s="2182"/>
      <c r="CN214" s="2182"/>
      <c r="CP214" s="2182"/>
      <c r="CR214" s="2182"/>
      <c r="CT214" s="2182"/>
      <c r="CV214" s="2182"/>
    </row>
    <row r="215" spans="2:100" s="2067" customFormat="1" hidden="1" x14ac:dyDescent="0.3">
      <c r="B215" s="3276" t="s">
        <v>794</v>
      </c>
      <c r="C215" s="2222" t="s">
        <v>919</v>
      </c>
      <c r="D215" s="2222">
        <v>1.5</v>
      </c>
      <c r="E215" s="540">
        <v>2918721.2375452602</v>
      </c>
      <c r="F215" s="540">
        <v>4378081.8563178908</v>
      </c>
      <c r="H215" s="2182"/>
      <c r="J215" s="2182"/>
      <c r="L215" s="2182"/>
      <c r="N215" s="2182"/>
      <c r="P215" s="2182"/>
      <c r="R215" s="2182"/>
      <c r="T215" s="2182"/>
      <c r="V215" s="2182"/>
      <c r="X215" s="2182"/>
      <c r="Z215" s="2182"/>
      <c r="AB215" s="2182"/>
      <c r="AD215" s="2182"/>
      <c r="AF215" s="2182"/>
      <c r="AH215" s="2182"/>
      <c r="AJ215" s="2182"/>
      <c r="AL215" s="2182"/>
      <c r="AN215" s="2182"/>
      <c r="AP215" s="2182"/>
      <c r="AR215" s="2182"/>
      <c r="AT215" s="2182"/>
      <c r="AV215" s="2182"/>
      <c r="AX215" s="2182"/>
      <c r="AZ215" s="2182"/>
      <c r="BB215" s="2182"/>
      <c r="BD215" s="2182"/>
      <c r="BF215" s="2182"/>
      <c r="BH215" s="2182"/>
      <c r="BJ215" s="2182"/>
      <c r="BL215" s="2182"/>
      <c r="BN215" s="2182"/>
      <c r="BP215" s="2182"/>
      <c r="BR215" s="2182"/>
      <c r="BT215" s="2182"/>
      <c r="BV215" s="2182"/>
      <c r="BX215" s="2182"/>
      <c r="BZ215" s="2182"/>
      <c r="CB215" s="2182"/>
      <c r="CD215" s="2182"/>
      <c r="CF215" s="2182"/>
      <c r="CH215" s="2182"/>
      <c r="CJ215" s="2182"/>
      <c r="CL215" s="2182"/>
      <c r="CN215" s="2182"/>
      <c r="CP215" s="2182"/>
      <c r="CR215" s="2182"/>
      <c r="CT215" s="2182"/>
      <c r="CV215" s="2182"/>
    </row>
    <row r="216" spans="2:100" s="2067" customFormat="1" hidden="1" x14ac:dyDescent="0.3">
      <c r="B216" s="3276" t="s">
        <v>794</v>
      </c>
      <c r="C216" s="2222" t="s">
        <v>1159</v>
      </c>
      <c r="D216" s="2222">
        <v>4</v>
      </c>
      <c r="E216" s="540">
        <v>2749086.8717506505</v>
      </c>
      <c r="F216" s="540">
        <v>10996347.487002602</v>
      </c>
      <c r="H216" s="2182"/>
      <c r="J216" s="2182"/>
      <c r="L216" s="2182"/>
      <c r="N216" s="2182"/>
      <c r="P216" s="2182"/>
      <c r="R216" s="2182"/>
      <c r="T216" s="2182"/>
      <c r="V216" s="2182"/>
      <c r="X216" s="2182"/>
      <c r="Z216" s="2182"/>
      <c r="AB216" s="2182"/>
      <c r="AD216" s="2182"/>
      <c r="AF216" s="2182"/>
      <c r="AH216" s="2182"/>
      <c r="AJ216" s="2182"/>
      <c r="AL216" s="2182"/>
      <c r="AN216" s="2182"/>
      <c r="AP216" s="2182"/>
      <c r="AR216" s="2182"/>
      <c r="AT216" s="2182"/>
      <c r="AV216" s="2182"/>
      <c r="AX216" s="2182"/>
      <c r="AZ216" s="2182"/>
      <c r="BB216" s="2182"/>
      <c r="BD216" s="2182"/>
      <c r="BF216" s="2182"/>
      <c r="BH216" s="2182"/>
      <c r="BJ216" s="2182"/>
      <c r="BL216" s="2182"/>
      <c r="BN216" s="2182"/>
      <c r="BP216" s="2182"/>
      <c r="BR216" s="2182"/>
      <c r="BT216" s="2182"/>
      <c r="BV216" s="2182"/>
      <c r="BX216" s="2182"/>
      <c r="BZ216" s="2182"/>
      <c r="CB216" s="2182"/>
      <c r="CD216" s="2182"/>
      <c r="CF216" s="2182"/>
      <c r="CH216" s="2182"/>
      <c r="CJ216" s="2182"/>
      <c r="CL216" s="2182"/>
      <c r="CN216" s="2182"/>
      <c r="CP216" s="2182"/>
      <c r="CR216" s="2182"/>
      <c r="CT216" s="2182"/>
      <c r="CV216" s="2182"/>
    </row>
    <row r="217" spans="2:100" s="2067" customFormat="1" hidden="1" x14ac:dyDescent="0.3">
      <c r="B217" s="3276" t="s">
        <v>794</v>
      </c>
      <c r="C217" s="2222" t="s">
        <v>115</v>
      </c>
      <c r="D217" s="2222">
        <v>1.5</v>
      </c>
      <c r="E217" s="540">
        <v>1838244.9630197664</v>
      </c>
      <c r="F217" s="540">
        <v>2757367.4445296498</v>
      </c>
      <c r="H217" s="2182"/>
      <c r="J217" s="2182"/>
      <c r="L217" s="2182"/>
      <c r="N217" s="2182"/>
      <c r="P217" s="2182"/>
      <c r="R217" s="2182"/>
      <c r="T217" s="2182"/>
      <c r="V217" s="2182"/>
      <c r="X217" s="2182"/>
      <c r="Z217" s="2182"/>
      <c r="AB217" s="2182"/>
      <c r="AD217" s="2182"/>
      <c r="AF217" s="2182"/>
      <c r="AH217" s="2182"/>
      <c r="AJ217" s="2182"/>
      <c r="AL217" s="2182"/>
      <c r="AN217" s="2182"/>
      <c r="AP217" s="2182"/>
      <c r="AR217" s="2182"/>
      <c r="AT217" s="2182"/>
      <c r="AV217" s="2182"/>
      <c r="AX217" s="2182"/>
      <c r="AZ217" s="2182"/>
      <c r="BB217" s="2182"/>
      <c r="BD217" s="2182"/>
      <c r="BF217" s="2182"/>
      <c r="BH217" s="2182"/>
      <c r="BJ217" s="2182"/>
      <c r="BL217" s="2182"/>
      <c r="BN217" s="2182"/>
      <c r="BP217" s="2182"/>
      <c r="BR217" s="2182"/>
      <c r="BT217" s="2182"/>
      <c r="BV217" s="2182"/>
      <c r="BX217" s="2182"/>
      <c r="BZ217" s="2182"/>
      <c r="CB217" s="2182"/>
      <c r="CD217" s="2182"/>
      <c r="CF217" s="2182"/>
      <c r="CH217" s="2182"/>
      <c r="CJ217" s="2182"/>
      <c r="CL217" s="2182"/>
      <c r="CN217" s="2182"/>
      <c r="CP217" s="2182"/>
      <c r="CR217" s="2182"/>
      <c r="CT217" s="2182"/>
      <c r="CV217" s="2182"/>
    </row>
    <row r="218" spans="2:100" s="2067" customFormat="1" hidden="1" x14ac:dyDescent="0.3">
      <c r="B218" s="3276" t="s">
        <v>794</v>
      </c>
      <c r="C218" s="3306" t="s">
        <v>65</v>
      </c>
      <c r="D218" s="2222">
        <v>1</v>
      </c>
      <c r="E218" s="540">
        <v>1537402.0038548196</v>
      </c>
      <c r="F218" s="540">
        <v>1537402.0038548196</v>
      </c>
      <c r="H218" s="2182"/>
      <c r="J218" s="2182"/>
      <c r="L218" s="2182"/>
      <c r="N218" s="2182"/>
      <c r="P218" s="2182"/>
      <c r="R218" s="2182"/>
      <c r="T218" s="2182"/>
      <c r="V218" s="2182"/>
      <c r="X218" s="2182"/>
      <c r="Z218" s="2182"/>
      <c r="AB218" s="2182"/>
      <c r="AD218" s="2182"/>
      <c r="AF218" s="2182"/>
      <c r="AH218" s="2182"/>
      <c r="AJ218" s="2182"/>
      <c r="AL218" s="2182"/>
      <c r="AN218" s="2182"/>
      <c r="AP218" s="2182"/>
      <c r="AR218" s="2182"/>
      <c r="AT218" s="2182"/>
      <c r="AV218" s="2182"/>
      <c r="AX218" s="2182"/>
      <c r="AZ218" s="2182"/>
      <c r="BB218" s="2182"/>
      <c r="BD218" s="2182"/>
      <c r="BF218" s="2182"/>
      <c r="BH218" s="2182"/>
      <c r="BJ218" s="2182"/>
      <c r="BL218" s="2182"/>
      <c r="BN218" s="2182"/>
      <c r="BP218" s="2182"/>
      <c r="BR218" s="2182"/>
      <c r="BT218" s="2182"/>
      <c r="BV218" s="2182"/>
      <c r="BX218" s="2182"/>
      <c r="BZ218" s="2182"/>
      <c r="CB218" s="2182"/>
      <c r="CD218" s="2182"/>
      <c r="CF218" s="2182"/>
      <c r="CH218" s="2182"/>
      <c r="CJ218" s="2182"/>
      <c r="CL218" s="2182"/>
      <c r="CN218" s="2182"/>
      <c r="CP218" s="2182"/>
      <c r="CR218" s="2182"/>
      <c r="CT218" s="2182"/>
      <c r="CV218" s="2182"/>
    </row>
    <row r="219" spans="2:100" s="2067" customFormat="1" hidden="1" x14ac:dyDescent="0.3">
      <c r="B219" s="3276" t="s">
        <v>794</v>
      </c>
      <c r="C219" s="2222" t="s">
        <v>1158</v>
      </c>
      <c r="D219" s="2222">
        <v>0</v>
      </c>
      <c r="E219" s="540" t="e">
        <v>#N/A</v>
      </c>
      <c r="F219" s="540">
        <v>0</v>
      </c>
      <c r="H219" s="2182"/>
      <c r="J219" s="2182"/>
      <c r="L219" s="2182"/>
      <c r="N219" s="2182"/>
      <c r="P219" s="2182"/>
      <c r="R219" s="2182"/>
      <c r="T219" s="2182"/>
      <c r="V219" s="2182"/>
      <c r="X219" s="2182"/>
      <c r="Z219" s="2182"/>
      <c r="AB219" s="2182"/>
      <c r="AD219" s="2182"/>
      <c r="AF219" s="2182"/>
      <c r="AH219" s="2182"/>
      <c r="AJ219" s="2182"/>
      <c r="AL219" s="2182"/>
      <c r="AN219" s="2182"/>
      <c r="AP219" s="2182"/>
      <c r="AR219" s="2182"/>
      <c r="AT219" s="2182"/>
      <c r="AV219" s="2182"/>
      <c r="AX219" s="2182"/>
      <c r="AZ219" s="2182"/>
      <c r="BB219" s="2182"/>
      <c r="BD219" s="2182"/>
      <c r="BF219" s="2182"/>
      <c r="BH219" s="2182"/>
      <c r="BJ219" s="2182"/>
      <c r="BL219" s="2182"/>
      <c r="BN219" s="2182"/>
      <c r="BP219" s="2182"/>
      <c r="BR219" s="2182"/>
      <c r="BT219" s="2182"/>
      <c r="BV219" s="2182"/>
      <c r="BX219" s="2182"/>
      <c r="BZ219" s="2182"/>
      <c r="CB219" s="2182"/>
      <c r="CD219" s="2182"/>
      <c r="CF219" s="2182"/>
      <c r="CH219" s="2182"/>
      <c r="CJ219" s="2182"/>
      <c r="CL219" s="2182"/>
      <c r="CN219" s="2182"/>
      <c r="CP219" s="2182"/>
      <c r="CR219" s="2182"/>
      <c r="CT219" s="2182"/>
      <c r="CV219" s="2182"/>
    </row>
    <row r="220" spans="2:100" s="2067" customFormat="1" hidden="1" x14ac:dyDescent="0.3">
      <c r="B220" s="3276" t="s">
        <v>794</v>
      </c>
      <c r="C220" s="3306" t="s">
        <v>136</v>
      </c>
      <c r="D220" s="2222">
        <v>2.4999999999999996</v>
      </c>
      <c r="E220" s="540" t="e">
        <v>#N/A</v>
      </c>
      <c r="F220" s="540">
        <v>0</v>
      </c>
      <c r="H220" s="2182"/>
      <c r="J220" s="2182"/>
      <c r="L220" s="2182"/>
      <c r="N220" s="2182"/>
      <c r="P220" s="2182"/>
      <c r="R220" s="2182"/>
      <c r="T220" s="2182"/>
      <c r="V220" s="2182"/>
      <c r="X220" s="2182"/>
      <c r="Z220" s="2182"/>
      <c r="AB220" s="2182"/>
      <c r="AD220" s="2182"/>
      <c r="AF220" s="2182"/>
      <c r="AH220" s="2182"/>
      <c r="AJ220" s="2182"/>
      <c r="AL220" s="2182"/>
      <c r="AN220" s="2182"/>
      <c r="AP220" s="2182"/>
      <c r="AR220" s="2182"/>
      <c r="AT220" s="2182"/>
      <c r="AV220" s="2182"/>
      <c r="AX220" s="2182"/>
      <c r="AZ220" s="2182"/>
      <c r="BB220" s="2182"/>
      <c r="BD220" s="2182"/>
      <c r="BF220" s="2182"/>
      <c r="BH220" s="2182"/>
      <c r="BJ220" s="2182"/>
      <c r="BL220" s="2182"/>
      <c r="BN220" s="2182"/>
      <c r="BP220" s="2182"/>
      <c r="BR220" s="2182"/>
      <c r="BT220" s="2182"/>
      <c r="BV220" s="2182"/>
      <c r="BX220" s="2182"/>
      <c r="BZ220" s="2182"/>
      <c r="CB220" s="2182"/>
      <c r="CD220" s="2182"/>
      <c r="CF220" s="2182"/>
      <c r="CH220" s="2182"/>
      <c r="CJ220" s="2182"/>
      <c r="CL220" s="2182"/>
      <c r="CN220" s="2182"/>
      <c r="CP220" s="2182"/>
      <c r="CR220" s="2182"/>
      <c r="CT220" s="2182"/>
      <c r="CV220" s="2182"/>
    </row>
    <row r="221" spans="2:100" s="2067" customFormat="1" hidden="1" x14ac:dyDescent="0.3">
      <c r="B221" s="3276" t="s">
        <v>794</v>
      </c>
      <c r="C221" s="3306" t="s">
        <v>682</v>
      </c>
      <c r="D221" s="2222">
        <v>0</v>
      </c>
      <c r="E221" s="540" t="e">
        <v>#N/A</v>
      </c>
      <c r="F221" s="540">
        <v>0</v>
      </c>
      <c r="H221" s="2182"/>
      <c r="J221" s="2182"/>
      <c r="L221" s="2182"/>
      <c r="N221" s="2182"/>
      <c r="P221" s="2182"/>
      <c r="R221" s="2182"/>
      <c r="T221" s="2182"/>
      <c r="V221" s="2182"/>
      <c r="X221" s="2182"/>
      <c r="Z221" s="2182"/>
      <c r="AB221" s="2182"/>
      <c r="AD221" s="2182"/>
      <c r="AF221" s="2182"/>
      <c r="AH221" s="2182"/>
      <c r="AJ221" s="2182"/>
      <c r="AL221" s="2182"/>
      <c r="AN221" s="2182"/>
      <c r="AP221" s="2182"/>
      <c r="AR221" s="2182"/>
      <c r="AT221" s="2182"/>
      <c r="AV221" s="2182"/>
      <c r="AX221" s="2182"/>
      <c r="AZ221" s="2182"/>
      <c r="BB221" s="2182"/>
      <c r="BD221" s="2182"/>
      <c r="BF221" s="2182"/>
      <c r="BH221" s="2182"/>
      <c r="BJ221" s="2182"/>
      <c r="BL221" s="2182"/>
      <c r="BN221" s="2182"/>
      <c r="BP221" s="2182"/>
      <c r="BR221" s="2182"/>
      <c r="BT221" s="2182"/>
      <c r="BV221" s="2182"/>
      <c r="BX221" s="2182"/>
      <c r="BZ221" s="2182"/>
      <c r="CB221" s="2182"/>
      <c r="CD221" s="2182"/>
      <c r="CF221" s="2182"/>
      <c r="CH221" s="2182"/>
      <c r="CJ221" s="2182"/>
      <c r="CL221" s="2182"/>
      <c r="CN221" s="2182"/>
      <c r="CP221" s="2182"/>
      <c r="CR221" s="2182"/>
      <c r="CT221" s="2182"/>
      <c r="CV221" s="2182"/>
    </row>
    <row r="222" spans="2:100" s="2067" customFormat="1" hidden="1" x14ac:dyDescent="0.3">
      <c r="B222" s="3276" t="s">
        <v>794</v>
      </c>
      <c r="C222" s="3306" t="s">
        <v>868</v>
      </c>
      <c r="D222" s="2222">
        <v>0</v>
      </c>
      <c r="E222" s="540" t="e">
        <v>#N/A</v>
      </c>
      <c r="F222" s="540">
        <v>0</v>
      </c>
      <c r="G222" s="2199">
        <v>19669198.79170496</v>
      </c>
      <c r="H222" s="2182"/>
      <c r="J222" s="2182"/>
      <c r="L222" s="2182"/>
      <c r="N222" s="2182"/>
      <c r="P222" s="2182"/>
      <c r="R222" s="2182"/>
      <c r="T222" s="2182"/>
      <c r="V222" s="2182"/>
      <c r="X222" s="2182"/>
      <c r="Z222" s="2182"/>
      <c r="AB222" s="2182"/>
      <c r="AD222" s="2182"/>
      <c r="AF222" s="2182"/>
      <c r="AH222" s="2182"/>
      <c r="AJ222" s="2182"/>
      <c r="AL222" s="2182"/>
      <c r="AN222" s="2182"/>
      <c r="AP222" s="2182"/>
      <c r="AR222" s="2182"/>
      <c r="AT222" s="2182"/>
      <c r="AV222" s="2182"/>
      <c r="AX222" s="2182"/>
      <c r="AZ222" s="2182"/>
      <c r="BB222" s="2182"/>
      <c r="BD222" s="2182"/>
      <c r="BF222" s="2182"/>
      <c r="BH222" s="2182"/>
      <c r="BJ222" s="2182"/>
      <c r="BL222" s="2182"/>
      <c r="BN222" s="2182"/>
      <c r="BP222" s="2182"/>
      <c r="BR222" s="2182"/>
      <c r="BT222" s="2182"/>
      <c r="BV222" s="2182"/>
      <c r="BX222" s="2182"/>
      <c r="BZ222" s="2182"/>
      <c r="CB222" s="2182"/>
      <c r="CD222" s="2182"/>
      <c r="CF222" s="2182"/>
      <c r="CH222" s="2182"/>
      <c r="CJ222" s="2182"/>
      <c r="CL222" s="2182"/>
      <c r="CN222" s="2182"/>
      <c r="CP222" s="2182"/>
      <c r="CR222" s="2182"/>
      <c r="CT222" s="2182"/>
      <c r="CV222" s="2182"/>
    </row>
    <row r="223" spans="2:100" s="2067" customFormat="1" hidden="1" x14ac:dyDescent="0.3">
      <c r="H223" s="2182"/>
      <c r="J223" s="2182"/>
      <c r="L223" s="2182"/>
      <c r="N223" s="2182"/>
      <c r="P223" s="2182"/>
      <c r="R223" s="2182"/>
      <c r="T223" s="2182"/>
      <c r="V223" s="2182"/>
      <c r="X223" s="2182"/>
      <c r="Z223" s="2182"/>
      <c r="AB223" s="2182"/>
      <c r="AD223" s="2182"/>
      <c r="AF223" s="2182"/>
      <c r="AH223" s="2182"/>
      <c r="AJ223" s="2182"/>
      <c r="AL223" s="2182"/>
      <c r="AN223" s="2182"/>
      <c r="AP223" s="2182"/>
      <c r="AR223" s="2182"/>
      <c r="AT223" s="2182"/>
      <c r="AV223" s="2182"/>
      <c r="AX223" s="2182"/>
      <c r="AZ223" s="2182"/>
      <c r="BB223" s="2182"/>
      <c r="BD223" s="2182"/>
      <c r="BF223" s="2182"/>
      <c r="BH223" s="2182"/>
      <c r="BJ223" s="2182"/>
      <c r="BL223" s="2182"/>
      <c r="BN223" s="2182"/>
      <c r="BP223" s="2182"/>
      <c r="BR223" s="2182"/>
      <c r="BT223" s="2182"/>
      <c r="BV223" s="2182"/>
      <c r="BX223" s="2182"/>
      <c r="BZ223" s="2182"/>
      <c r="CB223" s="2182"/>
      <c r="CD223" s="2182"/>
      <c r="CF223" s="2182"/>
      <c r="CH223" s="2182"/>
      <c r="CJ223" s="2182"/>
      <c r="CL223" s="2182"/>
      <c r="CN223" s="2182"/>
      <c r="CP223" s="2182"/>
      <c r="CR223" s="2182"/>
      <c r="CT223" s="2182"/>
      <c r="CV223" s="2182"/>
    </row>
    <row r="224" spans="2:100" s="2067" customFormat="1" hidden="1" x14ac:dyDescent="0.3">
      <c r="B224" s="3276" t="s">
        <v>795</v>
      </c>
      <c r="C224" s="2222" t="s">
        <v>919</v>
      </c>
      <c r="D224" s="2222">
        <v>1</v>
      </c>
      <c r="E224" s="540">
        <v>2918721.2375452602</v>
      </c>
      <c r="F224" s="540">
        <v>2918721.2375452602</v>
      </c>
      <c r="H224" s="2182"/>
      <c r="J224" s="2182"/>
      <c r="L224" s="2182"/>
      <c r="N224" s="2182"/>
      <c r="P224" s="2182"/>
      <c r="R224" s="2182"/>
      <c r="T224" s="2182"/>
      <c r="V224" s="2182"/>
      <c r="X224" s="2182"/>
      <c r="Z224" s="2182"/>
      <c r="AB224" s="2182"/>
      <c r="AD224" s="2182"/>
      <c r="AF224" s="2182"/>
      <c r="AH224" s="2182"/>
      <c r="AJ224" s="2182"/>
      <c r="AL224" s="2182"/>
      <c r="AN224" s="2182"/>
      <c r="AP224" s="2182"/>
      <c r="AR224" s="2182"/>
      <c r="AT224" s="2182"/>
      <c r="AV224" s="2182"/>
      <c r="AX224" s="2182"/>
      <c r="AZ224" s="2182"/>
      <c r="BB224" s="2182"/>
      <c r="BD224" s="2182"/>
      <c r="BF224" s="2182"/>
      <c r="BH224" s="2182"/>
      <c r="BJ224" s="2182"/>
      <c r="BL224" s="2182"/>
      <c r="BN224" s="2182"/>
      <c r="BP224" s="2182"/>
      <c r="BR224" s="2182"/>
      <c r="BT224" s="2182"/>
      <c r="BV224" s="2182"/>
      <c r="BX224" s="2182"/>
      <c r="BZ224" s="2182"/>
      <c r="CB224" s="2182"/>
      <c r="CD224" s="2182"/>
      <c r="CF224" s="2182"/>
      <c r="CH224" s="2182"/>
      <c r="CJ224" s="2182"/>
      <c r="CL224" s="2182"/>
      <c r="CN224" s="2182"/>
      <c r="CP224" s="2182"/>
      <c r="CR224" s="2182"/>
      <c r="CT224" s="2182"/>
      <c r="CV224" s="2182"/>
    </row>
    <row r="225" spans="2:100" s="2067" customFormat="1" hidden="1" x14ac:dyDescent="0.3">
      <c r="B225" s="3276" t="s">
        <v>795</v>
      </c>
      <c r="C225" s="2222" t="s">
        <v>1159</v>
      </c>
      <c r="D225" s="2222">
        <v>2</v>
      </c>
      <c r="E225" s="540">
        <v>2749086.8717506505</v>
      </c>
      <c r="F225" s="540">
        <v>5498173.7435013009</v>
      </c>
      <c r="H225" s="2182"/>
      <c r="J225" s="2182"/>
      <c r="L225" s="2182"/>
      <c r="N225" s="2182"/>
      <c r="P225" s="2182"/>
      <c r="R225" s="2182"/>
      <c r="T225" s="2182"/>
      <c r="V225" s="2182"/>
      <c r="X225" s="2182"/>
      <c r="Z225" s="2182"/>
      <c r="AB225" s="2182"/>
      <c r="AD225" s="2182"/>
      <c r="AF225" s="2182"/>
      <c r="AH225" s="2182"/>
      <c r="AJ225" s="2182"/>
      <c r="AL225" s="2182"/>
      <c r="AN225" s="2182"/>
      <c r="AP225" s="2182"/>
      <c r="AR225" s="2182"/>
      <c r="AT225" s="2182"/>
      <c r="AV225" s="2182"/>
      <c r="AX225" s="2182"/>
      <c r="AZ225" s="2182"/>
      <c r="BB225" s="2182"/>
      <c r="BD225" s="2182"/>
      <c r="BF225" s="2182"/>
      <c r="BH225" s="2182"/>
      <c r="BJ225" s="2182"/>
      <c r="BL225" s="2182"/>
      <c r="BN225" s="2182"/>
      <c r="BP225" s="2182"/>
      <c r="BR225" s="2182"/>
      <c r="BT225" s="2182"/>
      <c r="BV225" s="2182"/>
      <c r="BX225" s="2182"/>
      <c r="BZ225" s="2182"/>
      <c r="CB225" s="2182"/>
      <c r="CD225" s="2182"/>
      <c r="CF225" s="2182"/>
      <c r="CH225" s="2182"/>
      <c r="CJ225" s="2182"/>
      <c r="CL225" s="2182"/>
      <c r="CN225" s="2182"/>
      <c r="CP225" s="2182"/>
      <c r="CR225" s="2182"/>
      <c r="CT225" s="2182"/>
      <c r="CV225" s="2182"/>
    </row>
    <row r="226" spans="2:100" s="2067" customFormat="1" hidden="1" x14ac:dyDescent="0.3">
      <c r="B226" s="3276" t="s">
        <v>795</v>
      </c>
      <c r="C226" s="2222" t="s">
        <v>1161</v>
      </c>
      <c r="D226" s="2222">
        <v>1</v>
      </c>
      <c r="E226" s="540">
        <v>3608821.1020682026</v>
      </c>
      <c r="F226" s="540">
        <v>3608821.1020682026</v>
      </c>
      <c r="H226" s="2182"/>
      <c r="J226" s="2182"/>
      <c r="L226" s="2182"/>
      <c r="N226" s="2182"/>
      <c r="P226" s="2182"/>
      <c r="R226" s="2182"/>
      <c r="T226" s="2182"/>
      <c r="V226" s="2182"/>
      <c r="X226" s="2182"/>
      <c r="Z226" s="2182"/>
      <c r="AB226" s="2182"/>
      <c r="AD226" s="2182"/>
      <c r="AF226" s="2182"/>
      <c r="AH226" s="2182"/>
      <c r="AJ226" s="2182"/>
      <c r="AL226" s="2182"/>
      <c r="AN226" s="2182"/>
      <c r="AP226" s="2182"/>
      <c r="AR226" s="2182"/>
      <c r="AT226" s="2182"/>
      <c r="AV226" s="2182"/>
      <c r="AX226" s="2182"/>
      <c r="AZ226" s="2182"/>
      <c r="BB226" s="2182"/>
      <c r="BD226" s="2182"/>
      <c r="BF226" s="2182"/>
      <c r="BH226" s="2182"/>
      <c r="BJ226" s="2182"/>
      <c r="BL226" s="2182"/>
      <c r="BN226" s="2182"/>
      <c r="BP226" s="2182"/>
      <c r="BR226" s="2182"/>
      <c r="BT226" s="2182"/>
      <c r="BV226" s="2182"/>
      <c r="BX226" s="2182"/>
      <c r="BZ226" s="2182"/>
      <c r="CB226" s="2182"/>
      <c r="CD226" s="2182"/>
      <c r="CF226" s="2182"/>
      <c r="CH226" s="2182"/>
      <c r="CJ226" s="2182"/>
      <c r="CL226" s="2182"/>
      <c r="CN226" s="2182"/>
      <c r="CP226" s="2182"/>
      <c r="CR226" s="2182"/>
      <c r="CT226" s="2182"/>
      <c r="CV226" s="2182"/>
    </row>
    <row r="227" spans="2:100" s="2067" customFormat="1" hidden="1" x14ac:dyDescent="0.3">
      <c r="B227" s="3276" t="s">
        <v>795</v>
      </c>
      <c r="C227" s="2222" t="s">
        <v>115</v>
      </c>
      <c r="D227" s="2222">
        <v>1</v>
      </c>
      <c r="E227" s="540">
        <v>1838244.9630197664</v>
      </c>
      <c r="F227" s="540">
        <v>1838244.9630197664</v>
      </c>
      <c r="H227" s="2182"/>
      <c r="J227" s="2182"/>
      <c r="L227" s="2182"/>
      <c r="N227" s="2182"/>
      <c r="P227" s="2182"/>
      <c r="R227" s="2182"/>
      <c r="T227" s="2182"/>
      <c r="V227" s="2182"/>
      <c r="X227" s="2182"/>
      <c r="Z227" s="2182"/>
      <c r="AB227" s="2182"/>
      <c r="AD227" s="2182"/>
      <c r="AF227" s="2182"/>
      <c r="AH227" s="2182"/>
      <c r="AJ227" s="2182"/>
      <c r="AL227" s="2182"/>
      <c r="AN227" s="2182"/>
      <c r="AP227" s="2182"/>
      <c r="AR227" s="2182"/>
      <c r="AT227" s="2182"/>
      <c r="AV227" s="2182"/>
      <c r="AX227" s="2182"/>
      <c r="AZ227" s="2182"/>
      <c r="BB227" s="2182"/>
      <c r="BD227" s="2182"/>
      <c r="BF227" s="2182"/>
      <c r="BH227" s="2182"/>
      <c r="BJ227" s="2182"/>
      <c r="BL227" s="2182"/>
      <c r="BN227" s="2182"/>
      <c r="BP227" s="2182"/>
      <c r="BR227" s="2182"/>
      <c r="BT227" s="2182"/>
      <c r="BV227" s="2182"/>
      <c r="BX227" s="2182"/>
      <c r="BZ227" s="2182"/>
      <c r="CB227" s="2182"/>
      <c r="CD227" s="2182"/>
      <c r="CF227" s="2182"/>
      <c r="CH227" s="2182"/>
      <c r="CJ227" s="2182"/>
      <c r="CL227" s="2182"/>
      <c r="CN227" s="2182"/>
      <c r="CP227" s="2182"/>
      <c r="CR227" s="2182"/>
      <c r="CT227" s="2182"/>
      <c r="CV227" s="2182"/>
    </row>
    <row r="228" spans="2:100" s="2067" customFormat="1" hidden="1" x14ac:dyDescent="0.3">
      <c r="B228" s="3276" t="s">
        <v>795</v>
      </c>
      <c r="C228" s="3306" t="s">
        <v>65</v>
      </c>
      <c r="D228" s="2222">
        <v>1</v>
      </c>
      <c r="E228" s="540">
        <v>1537402.0038548196</v>
      </c>
      <c r="F228" s="540">
        <v>1537402.0038548196</v>
      </c>
      <c r="H228" s="2182"/>
      <c r="J228" s="2182"/>
      <c r="L228" s="2182"/>
      <c r="N228" s="2182"/>
      <c r="P228" s="2182"/>
      <c r="R228" s="2182"/>
      <c r="T228" s="2182"/>
      <c r="V228" s="2182"/>
      <c r="X228" s="2182"/>
      <c r="Z228" s="2182"/>
      <c r="AB228" s="2182"/>
      <c r="AD228" s="2182"/>
      <c r="AF228" s="2182"/>
      <c r="AH228" s="2182"/>
      <c r="AJ228" s="2182"/>
      <c r="AL228" s="2182"/>
      <c r="AN228" s="2182"/>
      <c r="AP228" s="2182"/>
      <c r="AR228" s="2182"/>
      <c r="AT228" s="2182"/>
      <c r="AV228" s="2182"/>
      <c r="AX228" s="2182"/>
      <c r="AZ228" s="2182"/>
      <c r="BB228" s="2182"/>
      <c r="BD228" s="2182"/>
      <c r="BF228" s="2182"/>
      <c r="BH228" s="2182"/>
      <c r="BJ228" s="2182"/>
      <c r="BL228" s="2182"/>
      <c r="BN228" s="2182"/>
      <c r="BP228" s="2182"/>
      <c r="BR228" s="2182"/>
      <c r="BT228" s="2182"/>
      <c r="BV228" s="2182"/>
      <c r="BX228" s="2182"/>
      <c r="BZ228" s="2182"/>
      <c r="CB228" s="2182"/>
      <c r="CD228" s="2182"/>
      <c r="CF228" s="2182"/>
      <c r="CH228" s="2182"/>
      <c r="CJ228" s="2182"/>
      <c r="CL228" s="2182"/>
      <c r="CN228" s="2182"/>
      <c r="CP228" s="2182"/>
      <c r="CR228" s="2182"/>
      <c r="CT228" s="2182"/>
      <c r="CV228" s="2182"/>
    </row>
    <row r="229" spans="2:100" s="2067" customFormat="1" hidden="1" x14ac:dyDescent="0.3">
      <c r="B229" s="3276" t="s">
        <v>795</v>
      </c>
      <c r="C229" s="2222" t="s">
        <v>1158</v>
      </c>
      <c r="D229" s="2222">
        <v>0</v>
      </c>
      <c r="E229" s="540" t="e">
        <v>#N/A</v>
      </c>
      <c r="F229" s="540">
        <v>0</v>
      </c>
      <c r="H229" s="2182"/>
      <c r="J229" s="2182"/>
      <c r="L229" s="2182"/>
      <c r="N229" s="2182"/>
      <c r="P229" s="2182"/>
      <c r="R229" s="2182"/>
      <c r="T229" s="2182"/>
      <c r="V229" s="2182"/>
      <c r="X229" s="2182"/>
      <c r="Z229" s="2182"/>
      <c r="AB229" s="2182"/>
      <c r="AD229" s="2182"/>
      <c r="AF229" s="2182"/>
      <c r="AH229" s="2182"/>
      <c r="AJ229" s="2182"/>
      <c r="AL229" s="2182"/>
      <c r="AN229" s="2182"/>
      <c r="AP229" s="2182"/>
      <c r="AR229" s="2182"/>
      <c r="AT229" s="2182"/>
      <c r="AV229" s="2182"/>
      <c r="AX229" s="2182"/>
      <c r="AZ229" s="2182"/>
      <c r="BB229" s="2182"/>
      <c r="BD229" s="2182"/>
      <c r="BF229" s="2182"/>
      <c r="BH229" s="2182"/>
      <c r="BJ229" s="2182"/>
      <c r="BL229" s="2182"/>
      <c r="BN229" s="2182"/>
      <c r="BP229" s="2182"/>
      <c r="BR229" s="2182"/>
      <c r="BT229" s="2182"/>
      <c r="BV229" s="2182"/>
      <c r="BX229" s="2182"/>
      <c r="BZ229" s="2182"/>
      <c r="CB229" s="2182"/>
      <c r="CD229" s="2182"/>
      <c r="CF229" s="2182"/>
      <c r="CH229" s="2182"/>
      <c r="CJ229" s="2182"/>
      <c r="CL229" s="2182"/>
      <c r="CN229" s="2182"/>
      <c r="CP229" s="2182"/>
      <c r="CR229" s="2182"/>
      <c r="CT229" s="2182"/>
      <c r="CV229" s="2182"/>
    </row>
    <row r="230" spans="2:100" s="2067" customFormat="1" hidden="1" x14ac:dyDescent="0.3">
      <c r="B230" s="3276" t="s">
        <v>795</v>
      </c>
      <c r="C230" s="3306" t="s">
        <v>136</v>
      </c>
      <c r="D230" s="2222">
        <v>1.5</v>
      </c>
      <c r="E230" s="540" t="e">
        <v>#N/A</v>
      </c>
      <c r="F230" s="540">
        <v>0</v>
      </c>
      <c r="H230" s="2182"/>
      <c r="J230" s="2182"/>
      <c r="L230" s="2182"/>
      <c r="N230" s="2182"/>
      <c r="P230" s="2182"/>
      <c r="R230" s="2182"/>
      <c r="T230" s="2182"/>
      <c r="V230" s="2182"/>
      <c r="X230" s="2182"/>
      <c r="Z230" s="2182"/>
      <c r="AB230" s="2182"/>
      <c r="AD230" s="2182"/>
      <c r="AF230" s="2182"/>
      <c r="AH230" s="2182"/>
      <c r="AJ230" s="2182"/>
      <c r="AL230" s="2182"/>
      <c r="AN230" s="2182"/>
      <c r="AP230" s="2182"/>
      <c r="AR230" s="2182"/>
      <c r="AT230" s="2182"/>
      <c r="AV230" s="2182"/>
      <c r="AX230" s="2182"/>
      <c r="AZ230" s="2182"/>
      <c r="BB230" s="2182"/>
      <c r="BD230" s="2182"/>
      <c r="BF230" s="2182"/>
      <c r="BH230" s="2182"/>
      <c r="BJ230" s="2182"/>
      <c r="BL230" s="2182"/>
      <c r="BN230" s="2182"/>
      <c r="BP230" s="2182"/>
      <c r="BR230" s="2182"/>
      <c r="BT230" s="2182"/>
      <c r="BV230" s="2182"/>
      <c r="BX230" s="2182"/>
      <c r="BZ230" s="2182"/>
      <c r="CB230" s="2182"/>
      <c r="CD230" s="2182"/>
      <c r="CF230" s="2182"/>
      <c r="CH230" s="2182"/>
      <c r="CJ230" s="2182"/>
      <c r="CL230" s="2182"/>
      <c r="CN230" s="2182"/>
      <c r="CP230" s="2182"/>
      <c r="CR230" s="2182"/>
      <c r="CT230" s="2182"/>
      <c r="CV230" s="2182"/>
    </row>
    <row r="231" spans="2:100" s="2067" customFormat="1" hidden="1" x14ac:dyDescent="0.3">
      <c r="B231" s="3276" t="s">
        <v>795</v>
      </c>
      <c r="C231" s="3306" t="s">
        <v>682</v>
      </c>
      <c r="D231" s="2222">
        <v>0</v>
      </c>
      <c r="E231" s="540" t="e">
        <v>#N/A</v>
      </c>
      <c r="F231" s="540">
        <v>0</v>
      </c>
      <c r="H231" s="2182"/>
      <c r="J231" s="2182"/>
      <c r="L231" s="2182"/>
      <c r="N231" s="2182"/>
      <c r="P231" s="2182"/>
      <c r="R231" s="2182"/>
      <c r="T231" s="2182"/>
      <c r="V231" s="2182"/>
      <c r="X231" s="2182"/>
      <c r="Z231" s="2182"/>
      <c r="AB231" s="2182"/>
      <c r="AD231" s="2182"/>
      <c r="AF231" s="2182"/>
      <c r="AH231" s="2182"/>
      <c r="AJ231" s="2182"/>
      <c r="AL231" s="2182"/>
      <c r="AN231" s="2182"/>
      <c r="AP231" s="2182"/>
      <c r="AR231" s="2182"/>
      <c r="AT231" s="2182"/>
      <c r="AV231" s="2182"/>
      <c r="AX231" s="2182"/>
      <c r="AZ231" s="2182"/>
      <c r="BB231" s="2182"/>
      <c r="BD231" s="2182"/>
      <c r="BF231" s="2182"/>
      <c r="BH231" s="2182"/>
      <c r="BJ231" s="2182"/>
      <c r="BL231" s="2182"/>
      <c r="BN231" s="2182"/>
      <c r="BP231" s="2182"/>
      <c r="BR231" s="2182"/>
      <c r="BT231" s="2182"/>
      <c r="BV231" s="2182"/>
      <c r="BX231" s="2182"/>
      <c r="BZ231" s="2182"/>
      <c r="CB231" s="2182"/>
      <c r="CD231" s="2182"/>
      <c r="CF231" s="2182"/>
      <c r="CH231" s="2182"/>
      <c r="CJ231" s="2182"/>
      <c r="CL231" s="2182"/>
      <c r="CN231" s="2182"/>
      <c r="CP231" s="2182"/>
      <c r="CR231" s="2182"/>
      <c r="CT231" s="2182"/>
      <c r="CV231" s="2182"/>
    </row>
    <row r="232" spans="2:100" s="2067" customFormat="1" hidden="1" x14ac:dyDescent="0.3">
      <c r="B232" s="3276" t="s">
        <v>795</v>
      </c>
      <c r="C232" s="3306" t="s">
        <v>793</v>
      </c>
      <c r="D232" s="2222">
        <v>0</v>
      </c>
      <c r="E232" s="540" t="e">
        <v>#N/A</v>
      </c>
      <c r="F232" s="540">
        <v>0</v>
      </c>
      <c r="G232" s="2199">
        <v>15401363.04998935</v>
      </c>
      <c r="H232" s="2182"/>
      <c r="J232" s="2182"/>
      <c r="L232" s="2182"/>
      <c r="N232" s="2182"/>
      <c r="P232" s="2182"/>
      <c r="R232" s="2182"/>
      <c r="T232" s="2182"/>
      <c r="V232" s="2182"/>
      <c r="X232" s="2182"/>
      <c r="Z232" s="2182"/>
      <c r="AB232" s="2182"/>
      <c r="AD232" s="2182"/>
      <c r="AF232" s="2182"/>
      <c r="AH232" s="2182"/>
      <c r="AJ232" s="2182"/>
      <c r="AL232" s="2182"/>
      <c r="AN232" s="2182"/>
      <c r="AP232" s="2182"/>
      <c r="AR232" s="2182"/>
      <c r="AT232" s="2182"/>
      <c r="AV232" s="2182"/>
      <c r="AX232" s="2182"/>
      <c r="AZ232" s="2182"/>
      <c r="BB232" s="2182"/>
      <c r="BD232" s="2182"/>
      <c r="BF232" s="2182"/>
      <c r="BH232" s="2182"/>
      <c r="BJ232" s="2182"/>
      <c r="BL232" s="2182"/>
      <c r="BN232" s="2182"/>
      <c r="BP232" s="2182"/>
      <c r="BR232" s="2182"/>
      <c r="BT232" s="2182"/>
      <c r="BV232" s="2182"/>
      <c r="BX232" s="2182"/>
      <c r="BZ232" s="2182"/>
      <c r="CB232" s="2182"/>
      <c r="CD232" s="2182"/>
      <c r="CF232" s="2182"/>
      <c r="CH232" s="2182"/>
      <c r="CJ232" s="2182"/>
      <c r="CL232" s="2182"/>
      <c r="CN232" s="2182"/>
      <c r="CP232" s="2182"/>
      <c r="CR232" s="2182"/>
      <c r="CT232" s="2182"/>
      <c r="CV232" s="2182"/>
    </row>
    <row r="233" spans="2:100" s="2067" customFormat="1" hidden="1" x14ac:dyDescent="0.3">
      <c r="H233" s="2182"/>
      <c r="J233" s="2182"/>
      <c r="L233" s="2182"/>
      <c r="N233" s="2182"/>
      <c r="P233" s="2182"/>
      <c r="R233" s="2182"/>
      <c r="T233" s="2182"/>
      <c r="V233" s="2182"/>
      <c r="X233" s="2182"/>
      <c r="Z233" s="2182"/>
      <c r="AB233" s="2182"/>
      <c r="AD233" s="2182"/>
      <c r="AF233" s="2182"/>
      <c r="AH233" s="2182"/>
      <c r="AJ233" s="2182"/>
      <c r="AL233" s="2182"/>
      <c r="AN233" s="2182"/>
      <c r="AP233" s="2182"/>
      <c r="AR233" s="2182"/>
      <c r="AT233" s="2182"/>
      <c r="AV233" s="2182"/>
      <c r="AX233" s="2182"/>
      <c r="AZ233" s="2182"/>
      <c r="BB233" s="2182"/>
      <c r="BD233" s="2182"/>
      <c r="BF233" s="2182"/>
      <c r="BH233" s="2182"/>
      <c r="BJ233" s="2182"/>
      <c r="BL233" s="2182"/>
      <c r="BN233" s="2182"/>
      <c r="BP233" s="2182"/>
      <c r="BR233" s="2182"/>
      <c r="BT233" s="2182"/>
      <c r="BV233" s="2182"/>
      <c r="BX233" s="2182"/>
      <c r="BZ233" s="2182"/>
      <c r="CB233" s="2182"/>
      <c r="CD233" s="2182"/>
      <c r="CF233" s="2182"/>
      <c r="CH233" s="2182"/>
      <c r="CJ233" s="2182"/>
      <c r="CL233" s="2182"/>
      <c r="CN233" s="2182"/>
      <c r="CP233" s="2182"/>
      <c r="CR233" s="2182"/>
      <c r="CT233" s="2182"/>
      <c r="CV233" s="2182"/>
    </row>
    <row r="234" spans="2:100" s="2067" customFormat="1" hidden="1" x14ac:dyDescent="0.3">
      <c r="B234" s="3276" t="s">
        <v>796</v>
      </c>
      <c r="C234" s="2222" t="s">
        <v>919</v>
      </c>
      <c r="D234" s="2222">
        <v>1</v>
      </c>
      <c r="E234" s="540">
        <v>2918721.2375452602</v>
      </c>
      <c r="F234" s="540">
        <v>2918721.2375452602</v>
      </c>
      <c r="H234" s="2182"/>
      <c r="J234" s="2182"/>
      <c r="L234" s="2182"/>
      <c r="N234" s="2182"/>
      <c r="P234" s="2182"/>
      <c r="R234" s="2182"/>
      <c r="T234" s="2182"/>
      <c r="V234" s="2182"/>
      <c r="X234" s="2182"/>
      <c r="Z234" s="2182"/>
      <c r="AB234" s="2182"/>
      <c r="AD234" s="2182"/>
      <c r="AF234" s="2182"/>
      <c r="AH234" s="2182"/>
      <c r="AJ234" s="2182"/>
      <c r="AL234" s="2182"/>
      <c r="AN234" s="2182"/>
      <c r="AP234" s="2182"/>
      <c r="AR234" s="2182"/>
      <c r="AT234" s="2182"/>
      <c r="AV234" s="2182"/>
      <c r="AX234" s="2182"/>
      <c r="AZ234" s="2182"/>
      <c r="BB234" s="2182"/>
      <c r="BD234" s="2182"/>
      <c r="BF234" s="2182"/>
      <c r="BH234" s="2182"/>
      <c r="BJ234" s="2182"/>
      <c r="BL234" s="2182"/>
      <c r="BN234" s="2182"/>
      <c r="BP234" s="2182"/>
      <c r="BR234" s="2182"/>
      <c r="BT234" s="2182"/>
      <c r="BV234" s="2182"/>
      <c r="BX234" s="2182"/>
      <c r="BZ234" s="2182"/>
      <c r="CB234" s="2182"/>
      <c r="CD234" s="2182"/>
      <c r="CF234" s="2182"/>
      <c r="CH234" s="2182"/>
      <c r="CJ234" s="2182"/>
      <c r="CL234" s="2182"/>
      <c r="CN234" s="2182"/>
      <c r="CP234" s="2182"/>
      <c r="CR234" s="2182"/>
      <c r="CT234" s="2182"/>
      <c r="CV234" s="2182"/>
    </row>
    <row r="235" spans="2:100" s="2067" customFormat="1" hidden="1" x14ac:dyDescent="0.3">
      <c r="B235" s="3276" t="s">
        <v>796</v>
      </c>
      <c r="C235" s="2222" t="s">
        <v>1159</v>
      </c>
      <c r="D235" s="2222">
        <v>3</v>
      </c>
      <c r="E235" s="540">
        <v>2749086.8717506505</v>
      </c>
      <c r="F235" s="540">
        <v>8247260.6152519509</v>
      </c>
      <c r="H235" s="2182"/>
      <c r="J235" s="2182"/>
      <c r="L235" s="2182"/>
      <c r="N235" s="2182"/>
      <c r="P235" s="2182"/>
      <c r="R235" s="2182"/>
      <c r="T235" s="2182"/>
      <c r="V235" s="2182"/>
      <c r="X235" s="2182"/>
      <c r="Z235" s="2182"/>
      <c r="AB235" s="2182"/>
      <c r="AD235" s="2182"/>
      <c r="AF235" s="2182"/>
      <c r="AH235" s="2182"/>
      <c r="AJ235" s="2182"/>
      <c r="AL235" s="2182"/>
      <c r="AN235" s="2182"/>
      <c r="AP235" s="2182"/>
      <c r="AR235" s="2182"/>
      <c r="AT235" s="2182"/>
      <c r="AV235" s="2182"/>
      <c r="AX235" s="2182"/>
      <c r="AZ235" s="2182"/>
      <c r="BB235" s="2182"/>
      <c r="BD235" s="2182"/>
      <c r="BF235" s="2182"/>
      <c r="BH235" s="2182"/>
      <c r="BJ235" s="2182"/>
      <c r="BL235" s="2182"/>
      <c r="BN235" s="2182"/>
      <c r="BP235" s="2182"/>
      <c r="BR235" s="2182"/>
      <c r="BT235" s="2182"/>
      <c r="BV235" s="2182"/>
      <c r="BX235" s="2182"/>
      <c r="BZ235" s="2182"/>
      <c r="CB235" s="2182"/>
      <c r="CD235" s="2182"/>
      <c r="CF235" s="2182"/>
      <c r="CH235" s="2182"/>
      <c r="CJ235" s="2182"/>
      <c r="CL235" s="2182"/>
      <c r="CN235" s="2182"/>
      <c r="CP235" s="2182"/>
      <c r="CR235" s="2182"/>
      <c r="CT235" s="2182"/>
      <c r="CV235" s="2182"/>
    </row>
    <row r="236" spans="2:100" s="2067" customFormat="1" hidden="1" x14ac:dyDescent="0.3">
      <c r="B236" s="3276" t="s">
        <v>796</v>
      </c>
      <c r="C236" s="2222" t="s">
        <v>115</v>
      </c>
      <c r="D236" s="2222">
        <v>1</v>
      </c>
      <c r="E236" s="540">
        <v>1838244.9630197664</v>
      </c>
      <c r="F236" s="540">
        <v>1838244.9630197664</v>
      </c>
      <c r="H236" s="2182"/>
      <c r="J236" s="2182"/>
      <c r="L236" s="2182"/>
      <c r="N236" s="2182"/>
      <c r="P236" s="2182"/>
      <c r="R236" s="2182"/>
      <c r="T236" s="2182"/>
      <c r="V236" s="2182"/>
      <c r="X236" s="2182"/>
      <c r="Z236" s="2182"/>
      <c r="AB236" s="2182"/>
      <c r="AD236" s="2182"/>
      <c r="AF236" s="2182"/>
      <c r="AH236" s="2182"/>
      <c r="AJ236" s="2182"/>
      <c r="AL236" s="2182"/>
      <c r="AN236" s="2182"/>
      <c r="AP236" s="2182"/>
      <c r="AR236" s="2182"/>
      <c r="AT236" s="2182"/>
      <c r="AV236" s="2182"/>
      <c r="AX236" s="2182"/>
      <c r="AZ236" s="2182"/>
      <c r="BB236" s="2182"/>
      <c r="BD236" s="2182"/>
      <c r="BF236" s="2182"/>
      <c r="BH236" s="2182"/>
      <c r="BJ236" s="2182"/>
      <c r="BL236" s="2182"/>
      <c r="BN236" s="2182"/>
      <c r="BP236" s="2182"/>
      <c r="BR236" s="2182"/>
      <c r="BT236" s="2182"/>
      <c r="BV236" s="2182"/>
      <c r="BX236" s="2182"/>
      <c r="BZ236" s="2182"/>
      <c r="CB236" s="2182"/>
      <c r="CD236" s="2182"/>
      <c r="CF236" s="2182"/>
      <c r="CH236" s="2182"/>
      <c r="CJ236" s="2182"/>
      <c r="CL236" s="2182"/>
      <c r="CN236" s="2182"/>
      <c r="CP236" s="2182"/>
      <c r="CR236" s="2182"/>
      <c r="CT236" s="2182"/>
      <c r="CV236" s="2182"/>
    </row>
    <row r="237" spans="2:100" s="2067" customFormat="1" hidden="1" x14ac:dyDescent="0.3">
      <c r="B237" s="3276" t="s">
        <v>796</v>
      </c>
      <c r="C237" s="3306" t="s">
        <v>65</v>
      </c>
      <c r="D237" s="2222">
        <v>1</v>
      </c>
      <c r="E237" s="540">
        <v>1537402.0038548196</v>
      </c>
      <c r="F237" s="540">
        <v>1537402.0038548196</v>
      </c>
      <c r="H237" s="2182"/>
      <c r="J237" s="2182"/>
      <c r="L237" s="2182"/>
      <c r="N237" s="2182"/>
      <c r="P237" s="2182"/>
      <c r="R237" s="2182"/>
      <c r="T237" s="2182"/>
      <c r="V237" s="2182"/>
      <c r="X237" s="2182"/>
      <c r="Z237" s="2182"/>
      <c r="AB237" s="2182"/>
      <c r="AD237" s="2182"/>
      <c r="AF237" s="2182"/>
      <c r="AH237" s="2182"/>
      <c r="AJ237" s="2182"/>
      <c r="AL237" s="2182"/>
      <c r="AN237" s="2182"/>
      <c r="AP237" s="2182"/>
      <c r="AR237" s="2182"/>
      <c r="AT237" s="2182"/>
      <c r="AV237" s="2182"/>
      <c r="AX237" s="2182"/>
      <c r="AZ237" s="2182"/>
      <c r="BB237" s="2182"/>
      <c r="BD237" s="2182"/>
      <c r="BF237" s="2182"/>
      <c r="BH237" s="2182"/>
      <c r="BJ237" s="2182"/>
      <c r="BL237" s="2182"/>
      <c r="BN237" s="2182"/>
      <c r="BP237" s="2182"/>
      <c r="BR237" s="2182"/>
      <c r="BT237" s="2182"/>
      <c r="BV237" s="2182"/>
      <c r="BX237" s="2182"/>
      <c r="BZ237" s="2182"/>
      <c r="CB237" s="2182"/>
      <c r="CD237" s="2182"/>
      <c r="CF237" s="2182"/>
      <c r="CH237" s="2182"/>
      <c r="CJ237" s="2182"/>
      <c r="CL237" s="2182"/>
      <c r="CN237" s="2182"/>
      <c r="CP237" s="2182"/>
      <c r="CR237" s="2182"/>
      <c r="CT237" s="2182"/>
      <c r="CV237" s="2182"/>
    </row>
    <row r="238" spans="2:100" s="2067" customFormat="1" hidden="1" x14ac:dyDescent="0.3">
      <c r="B238" s="3276" t="s">
        <v>796</v>
      </c>
      <c r="C238" s="2222" t="s">
        <v>1158</v>
      </c>
      <c r="D238" s="2222">
        <v>0</v>
      </c>
      <c r="E238" s="540" t="e">
        <v>#N/A</v>
      </c>
      <c r="F238" s="540">
        <v>0</v>
      </c>
      <c r="H238" s="2182"/>
      <c r="J238" s="2182"/>
      <c r="L238" s="2182"/>
      <c r="N238" s="2182"/>
      <c r="P238" s="2182"/>
      <c r="R238" s="2182"/>
      <c r="T238" s="2182"/>
      <c r="V238" s="2182"/>
      <c r="X238" s="2182"/>
      <c r="Z238" s="2182"/>
      <c r="AB238" s="2182"/>
      <c r="AD238" s="2182"/>
      <c r="AF238" s="2182"/>
      <c r="AH238" s="2182"/>
      <c r="AJ238" s="2182"/>
      <c r="AL238" s="2182"/>
      <c r="AN238" s="2182"/>
      <c r="AP238" s="2182"/>
      <c r="AR238" s="2182"/>
      <c r="AT238" s="2182"/>
      <c r="AV238" s="2182"/>
      <c r="AX238" s="2182"/>
      <c r="AZ238" s="2182"/>
      <c r="BB238" s="2182"/>
      <c r="BD238" s="2182"/>
      <c r="BF238" s="2182"/>
      <c r="BH238" s="2182"/>
      <c r="BJ238" s="2182"/>
      <c r="BL238" s="2182"/>
      <c r="BN238" s="2182"/>
      <c r="BP238" s="2182"/>
      <c r="BR238" s="2182"/>
      <c r="BT238" s="2182"/>
      <c r="BV238" s="2182"/>
      <c r="BX238" s="2182"/>
      <c r="BZ238" s="2182"/>
      <c r="CB238" s="2182"/>
      <c r="CD238" s="2182"/>
      <c r="CF238" s="2182"/>
      <c r="CH238" s="2182"/>
      <c r="CJ238" s="2182"/>
      <c r="CL238" s="2182"/>
      <c r="CN238" s="2182"/>
      <c r="CP238" s="2182"/>
      <c r="CR238" s="2182"/>
      <c r="CT238" s="2182"/>
      <c r="CV238" s="2182"/>
    </row>
    <row r="239" spans="2:100" s="2067" customFormat="1" hidden="1" x14ac:dyDescent="0.3">
      <c r="B239" s="3276" t="s">
        <v>796</v>
      </c>
      <c r="C239" s="3306" t="s">
        <v>136</v>
      </c>
      <c r="D239" s="2222">
        <v>1.5</v>
      </c>
      <c r="E239" s="540" t="e">
        <v>#N/A</v>
      </c>
      <c r="F239" s="540">
        <v>0</v>
      </c>
      <c r="H239" s="2182"/>
      <c r="J239" s="2182"/>
      <c r="L239" s="2182"/>
      <c r="N239" s="2182"/>
      <c r="P239" s="2182"/>
      <c r="R239" s="2182"/>
      <c r="T239" s="2182"/>
      <c r="V239" s="2182"/>
      <c r="X239" s="2182"/>
      <c r="Z239" s="2182"/>
      <c r="AB239" s="2182"/>
      <c r="AD239" s="2182"/>
      <c r="AF239" s="2182"/>
      <c r="AH239" s="2182"/>
      <c r="AJ239" s="2182"/>
      <c r="AL239" s="2182"/>
      <c r="AN239" s="2182"/>
      <c r="AP239" s="2182"/>
      <c r="AR239" s="2182"/>
      <c r="AT239" s="2182"/>
      <c r="AV239" s="2182"/>
      <c r="AX239" s="2182"/>
      <c r="AZ239" s="2182"/>
      <c r="BB239" s="2182"/>
      <c r="BD239" s="2182"/>
      <c r="BF239" s="2182"/>
      <c r="BH239" s="2182"/>
      <c r="BJ239" s="2182"/>
      <c r="BL239" s="2182"/>
      <c r="BN239" s="2182"/>
      <c r="BP239" s="2182"/>
      <c r="BR239" s="2182"/>
      <c r="BT239" s="2182"/>
      <c r="BV239" s="2182"/>
      <c r="BX239" s="2182"/>
      <c r="BZ239" s="2182"/>
      <c r="CB239" s="2182"/>
      <c r="CD239" s="2182"/>
      <c r="CF239" s="2182"/>
      <c r="CH239" s="2182"/>
      <c r="CJ239" s="2182"/>
      <c r="CL239" s="2182"/>
      <c r="CN239" s="2182"/>
      <c r="CP239" s="2182"/>
      <c r="CR239" s="2182"/>
      <c r="CT239" s="2182"/>
      <c r="CV239" s="2182"/>
    </row>
    <row r="240" spans="2:100" s="2067" customFormat="1" hidden="1" x14ac:dyDescent="0.3">
      <c r="B240" s="3276" t="s">
        <v>796</v>
      </c>
      <c r="C240" s="3306" t="s">
        <v>682</v>
      </c>
      <c r="D240" s="2222">
        <v>0</v>
      </c>
      <c r="E240" s="540" t="e">
        <v>#N/A</v>
      </c>
      <c r="F240" s="540">
        <v>0</v>
      </c>
      <c r="H240" s="2182"/>
      <c r="J240" s="2182"/>
      <c r="L240" s="2182"/>
      <c r="N240" s="2182"/>
      <c r="P240" s="2182"/>
      <c r="R240" s="2182"/>
      <c r="T240" s="2182"/>
      <c r="V240" s="2182"/>
      <c r="X240" s="2182"/>
      <c r="Z240" s="2182"/>
      <c r="AB240" s="2182"/>
      <c r="AD240" s="2182"/>
      <c r="AF240" s="2182"/>
      <c r="AH240" s="2182"/>
      <c r="AJ240" s="2182"/>
      <c r="AL240" s="2182"/>
      <c r="AN240" s="2182"/>
      <c r="AP240" s="2182"/>
      <c r="AR240" s="2182"/>
      <c r="AT240" s="2182"/>
      <c r="AV240" s="2182"/>
      <c r="AX240" s="2182"/>
      <c r="AZ240" s="2182"/>
      <c r="BB240" s="2182"/>
      <c r="BD240" s="2182"/>
      <c r="BF240" s="2182"/>
      <c r="BH240" s="2182"/>
      <c r="BJ240" s="2182"/>
      <c r="BL240" s="2182"/>
      <c r="BN240" s="2182"/>
      <c r="BP240" s="2182"/>
      <c r="BR240" s="2182"/>
      <c r="BT240" s="2182"/>
      <c r="BV240" s="2182"/>
      <c r="BX240" s="2182"/>
      <c r="BZ240" s="2182"/>
      <c r="CB240" s="2182"/>
      <c r="CD240" s="2182"/>
      <c r="CF240" s="2182"/>
      <c r="CH240" s="2182"/>
      <c r="CJ240" s="2182"/>
      <c r="CL240" s="2182"/>
      <c r="CN240" s="2182"/>
      <c r="CP240" s="2182"/>
      <c r="CR240" s="2182"/>
      <c r="CT240" s="2182"/>
      <c r="CV240" s="2182"/>
    </row>
    <row r="241" spans="2:100" s="2067" customFormat="1" hidden="1" x14ac:dyDescent="0.3">
      <c r="B241" s="3276" t="s">
        <v>796</v>
      </c>
      <c r="C241" s="3306" t="s">
        <v>868</v>
      </c>
      <c r="D241" s="2222">
        <v>0</v>
      </c>
      <c r="E241" s="540" t="e">
        <v>#N/A</v>
      </c>
      <c r="F241" s="540">
        <v>0</v>
      </c>
      <c r="G241" s="2199">
        <v>14541628.819671795</v>
      </c>
      <c r="H241" s="2182"/>
      <c r="J241" s="2182"/>
      <c r="L241" s="2182"/>
      <c r="N241" s="2182"/>
      <c r="P241" s="2182"/>
      <c r="R241" s="2182"/>
      <c r="T241" s="2182"/>
      <c r="V241" s="2182"/>
      <c r="X241" s="2182"/>
      <c r="Z241" s="2182"/>
      <c r="AB241" s="2182"/>
      <c r="AD241" s="2182"/>
      <c r="AF241" s="2182"/>
      <c r="AH241" s="2182"/>
      <c r="AJ241" s="2182"/>
      <c r="AL241" s="2182"/>
      <c r="AN241" s="2182"/>
      <c r="AP241" s="2182"/>
      <c r="AR241" s="2182"/>
      <c r="AT241" s="2182"/>
      <c r="AV241" s="2182"/>
      <c r="AX241" s="2182"/>
      <c r="AZ241" s="2182"/>
      <c r="BB241" s="2182"/>
      <c r="BD241" s="2182"/>
      <c r="BF241" s="2182"/>
      <c r="BH241" s="2182"/>
      <c r="BJ241" s="2182"/>
      <c r="BL241" s="2182"/>
      <c r="BN241" s="2182"/>
      <c r="BP241" s="2182"/>
      <c r="BR241" s="2182"/>
      <c r="BT241" s="2182"/>
      <c r="BV241" s="2182"/>
      <c r="BX241" s="2182"/>
      <c r="BZ241" s="2182"/>
      <c r="CB241" s="2182"/>
      <c r="CD241" s="2182"/>
      <c r="CF241" s="2182"/>
      <c r="CH241" s="2182"/>
      <c r="CJ241" s="2182"/>
      <c r="CL241" s="2182"/>
      <c r="CN241" s="2182"/>
      <c r="CP241" s="2182"/>
      <c r="CR241" s="2182"/>
      <c r="CT241" s="2182"/>
      <c r="CV241" s="2182"/>
    </row>
    <row r="242" spans="2:100" s="2067" customFormat="1" hidden="1" x14ac:dyDescent="0.3">
      <c r="H242" s="2182"/>
      <c r="J242" s="2182"/>
      <c r="L242" s="2182"/>
      <c r="N242" s="2182"/>
      <c r="P242" s="2182"/>
      <c r="R242" s="2182"/>
      <c r="T242" s="2182"/>
      <c r="V242" s="2182"/>
      <c r="X242" s="2182"/>
      <c r="Z242" s="2182"/>
      <c r="AB242" s="2182"/>
      <c r="AD242" s="2182"/>
      <c r="AF242" s="2182"/>
      <c r="AH242" s="2182"/>
      <c r="AJ242" s="2182"/>
      <c r="AL242" s="2182"/>
      <c r="AN242" s="2182"/>
      <c r="AP242" s="2182"/>
      <c r="AR242" s="2182"/>
      <c r="AT242" s="2182"/>
      <c r="AV242" s="2182"/>
      <c r="AX242" s="2182"/>
      <c r="AZ242" s="2182"/>
      <c r="BB242" s="2182"/>
      <c r="BD242" s="2182"/>
      <c r="BF242" s="2182"/>
      <c r="BH242" s="2182"/>
      <c r="BJ242" s="2182"/>
      <c r="BL242" s="2182"/>
      <c r="BN242" s="2182"/>
      <c r="BP242" s="2182"/>
      <c r="BR242" s="2182"/>
      <c r="BT242" s="2182"/>
      <c r="BV242" s="2182"/>
      <c r="BX242" s="2182"/>
      <c r="BZ242" s="2182"/>
      <c r="CB242" s="2182"/>
      <c r="CD242" s="2182"/>
      <c r="CF242" s="2182"/>
      <c r="CH242" s="2182"/>
      <c r="CJ242" s="2182"/>
      <c r="CL242" s="2182"/>
      <c r="CN242" s="2182"/>
      <c r="CP242" s="2182"/>
      <c r="CR242" s="2182"/>
      <c r="CT242" s="2182"/>
      <c r="CV242" s="2182"/>
    </row>
    <row r="243" spans="2:100" s="2067" customFormat="1" hidden="1" x14ac:dyDescent="0.3">
      <c r="B243" s="3276" t="s">
        <v>797</v>
      </c>
      <c r="C243" s="3306" t="s">
        <v>332</v>
      </c>
      <c r="D243" s="2222">
        <v>1</v>
      </c>
      <c r="E243" s="540" t="e">
        <v>#N/A</v>
      </c>
      <c r="F243" s="540">
        <v>0</v>
      </c>
      <c r="H243" s="2182"/>
      <c r="J243" s="2182"/>
      <c r="L243" s="2182"/>
      <c r="N243" s="2182"/>
      <c r="P243" s="2182"/>
      <c r="R243" s="2182"/>
      <c r="T243" s="2182"/>
      <c r="V243" s="2182"/>
      <c r="X243" s="2182"/>
      <c r="Z243" s="2182"/>
      <c r="AB243" s="2182"/>
      <c r="AD243" s="2182"/>
      <c r="AF243" s="2182"/>
      <c r="AH243" s="2182"/>
      <c r="AJ243" s="2182"/>
      <c r="AL243" s="2182"/>
      <c r="AN243" s="2182"/>
      <c r="AP243" s="2182"/>
      <c r="AR243" s="2182"/>
      <c r="AT243" s="2182"/>
      <c r="AV243" s="2182"/>
      <c r="AX243" s="2182"/>
      <c r="AZ243" s="2182"/>
      <c r="BB243" s="2182"/>
      <c r="BD243" s="2182"/>
      <c r="BF243" s="2182"/>
      <c r="BH243" s="2182"/>
      <c r="BJ243" s="2182"/>
      <c r="BL243" s="2182"/>
      <c r="BN243" s="2182"/>
      <c r="BP243" s="2182"/>
      <c r="BR243" s="2182"/>
      <c r="BT243" s="2182"/>
      <c r="BV243" s="2182"/>
      <c r="BX243" s="2182"/>
      <c r="BZ243" s="2182"/>
      <c r="CB243" s="2182"/>
      <c r="CD243" s="2182"/>
      <c r="CF243" s="2182"/>
      <c r="CH243" s="2182"/>
      <c r="CJ243" s="2182"/>
      <c r="CL243" s="2182"/>
      <c r="CN243" s="2182"/>
      <c r="CP243" s="2182"/>
      <c r="CR243" s="2182"/>
      <c r="CT243" s="2182"/>
      <c r="CV243" s="2182"/>
    </row>
    <row r="244" spans="2:100" s="2067" customFormat="1" hidden="1" x14ac:dyDescent="0.3">
      <c r="B244" s="3276" t="s">
        <v>797</v>
      </c>
      <c r="C244" s="3306" t="s">
        <v>65</v>
      </c>
      <c r="D244" s="2222">
        <v>1</v>
      </c>
      <c r="E244" s="540">
        <v>1537402.0038548196</v>
      </c>
      <c r="F244" s="540">
        <v>1537402.0038548196</v>
      </c>
      <c r="H244" s="2182"/>
      <c r="J244" s="2182"/>
      <c r="L244" s="2182"/>
      <c r="N244" s="2182"/>
      <c r="P244" s="2182"/>
      <c r="R244" s="2182"/>
      <c r="T244" s="2182"/>
      <c r="V244" s="2182"/>
      <c r="X244" s="2182"/>
      <c r="Z244" s="2182"/>
      <c r="AB244" s="2182"/>
      <c r="AD244" s="2182"/>
      <c r="AF244" s="2182"/>
      <c r="AH244" s="2182"/>
      <c r="AJ244" s="2182"/>
      <c r="AL244" s="2182"/>
      <c r="AN244" s="2182"/>
      <c r="AP244" s="2182"/>
      <c r="AR244" s="2182"/>
      <c r="AT244" s="2182"/>
      <c r="AV244" s="2182"/>
      <c r="AX244" s="2182"/>
      <c r="AZ244" s="2182"/>
      <c r="BB244" s="2182"/>
      <c r="BD244" s="2182"/>
      <c r="BF244" s="2182"/>
      <c r="BH244" s="2182"/>
      <c r="BJ244" s="2182"/>
      <c r="BL244" s="2182"/>
      <c r="BN244" s="2182"/>
      <c r="BP244" s="2182"/>
      <c r="BR244" s="2182"/>
      <c r="BT244" s="2182"/>
      <c r="BV244" s="2182"/>
      <c r="BX244" s="2182"/>
      <c r="BZ244" s="2182"/>
      <c r="CB244" s="2182"/>
      <c r="CD244" s="2182"/>
      <c r="CF244" s="2182"/>
      <c r="CH244" s="2182"/>
      <c r="CJ244" s="2182"/>
      <c r="CL244" s="2182"/>
      <c r="CN244" s="2182"/>
      <c r="CP244" s="2182"/>
      <c r="CR244" s="2182"/>
      <c r="CT244" s="2182"/>
      <c r="CV244" s="2182"/>
    </row>
    <row r="245" spans="2:100" s="2067" customFormat="1" hidden="1" x14ac:dyDescent="0.3">
      <c r="B245" s="3276" t="s">
        <v>797</v>
      </c>
      <c r="C245" s="2222" t="s">
        <v>1158</v>
      </c>
      <c r="D245" s="2222">
        <v>0</v>
      </c>
      <c r="E245" s="540" t="e">
        <v>#N/A</v>
      </c>
      <c r="F245" s="540">
        <v>0</v>
      </c>
      <c r="H245" s="2182"/>
      <c r="J245" s="2182"/>
      <c r="L245" s="2182"/>
      <c r="N245" s="2182"/>
      <c r="P245" s="2182"/>
      <c r="R245" s="2182"/>
      <c r="T245" s="2182"/>
      <c r="V245" s="2182"/>
      <c r="X245" s="2182"/>
      <c r="Z245" s="2182"/>
      <c r="AB245" s="2182"/>
      <c r="AD245" s="2182"/>
      <c r="AF245" s="2182"/>
      <c r="AH245" s="2182"/>
      <c r="AJ245" s="2182"/>
      <c r="AL245" s="2182"/>
      <c r="AN245" s="2182"/>
      <c r="AP245" s="2182"/>
      <c r="AR245" s="2182"/>
      <c r="AT245" s="2182"/>
      <c r="AV245" s="2182"/>
      <c r="AX245" s="2182"/>
      <c r="AZ245" s="2182"/>
      <c r="BB245" s="2182"/>
      <c r="BD245" s="2182"/>
      <c r="BF245" s="2182"/>
      <c r="BH245" s="2182"/>
      <c r="BJ245" s="2182"/>
      <c r="BL245" s="2182"/>
      <c r="BN245" s="2182"/>
      <c r="BP245" s="2182"/>
      <c r="BR245" s="2182"/>
      <c r="BT245" s="2182"/>
      <c r="BV245" s="2182"/>
      <c r="BX245" s="2182"/>
      <c r="BZ245" s="2182"/>
      <c r="CB245" s="2182"/>
      <c r="CD245" s="2182"/>
      <c r="CF245" s="2182"/>
      <c r="CH245" s="2182"/>
      <c r="CJ245" s="2182"/>
      <c r="CL245" s="2182"/>
      <c r="CN245" s="2182"/>
      <c r="CP245" s="2182"/>
      <c r="CR245" s="2182"/>
      <c r="CT245" s="2182"/>
      <c r="CV245" s="2182"/>
    </row>
    <row r="246" spans="2:100" s="2067" customFormat="1" hidden="1" x14ac:dyDescent="0.3">
      <c r="B246" s="3276" t="s">
        <v>797</v>
      </c>
      <c r="C246" s="3306" t="s">
        <v>112</v>
      </c>
      <c r="D246" s="2222">
        <v>0</v>
      </c>
      <c r="E246" s="540" t="e">
        <v>#N/A</v>
      </c>
      <c r="F246" s="540">
        <v>0</v>
      </c>
      <c r="H246" s="2182"/>
      <c r="J246" s="2182"/>
      <c r="L246" s="2182"/>
      <c r="N246" s="2182"/>
      <c r="P246" s="2182"/>
      <c r="R246" s="2182"/>
      <c r="T246" s="2182"/>
      <c r="V246" s="2182"/>
      <c r="X246" s="2182"/>
      <c r="Z246" s="2182"/>
      <c r="AB246" s="2182"/>
      <c r="AD246" s="2182"/>
      <c r="AF246" s="2182"/>
      <c r="AH246" s="2182"/>
      <c r="AJ246" s="2182"/>
      <c r="AL246" s="2182"/>
      <c r="AN246" s="2182"/>
      <c r="AP246" s="2182"/>
      <c r="AR246" s="2182"/>
      <c r="AT246" s="2182"/>
      <c r="AV246" s="2182"/>
      <c r="AX246" s="2182"/>
      <c r="AZ246" s="2182"/>
      <c r="BB246" s="2182"/>
      <c r="BD246" s="2182"/>
      <c r="BF246" s="2182"/>
      <c r="BH246" s="2182"/>
      <c r="BJ246" s="2182"/>
      <c r="BL246" s="2182"/>
      <c r="BN246" s="2182"/>
      <c r="BP246" s="2182"/>
      <c r="BR246" s="2182"/>
      <c r="BT246" s="2182"/>
      <c r="BV246" s="2182"/>
      <c r="BX246" s="2182"/>
      <c r="BZ246" s="2182"/>
      <c r="CB246" s="2182"/>
      <c r="CD246" s="2182"/>
      <c r="CF246" s="2182"/>
      <c r="CH246" s="2182"/>
      <c r="CJ246" s="2182"/>
      <c r="CL246" s="2182"/>
      <c r="CN246" s="2182"/>
      <c r="CP246" s="2182"/>
      <c r="CR246" s="2182"/>
      <c r="CT246" s="2182"/>
      <c r="CV246" s="2182"/>
    </row>
    <row r="247" spans="2:100" s="2067" customFormat="1" hidden="1" x14ac:dyDescent="0.3">
      <c r="B247" s="3276" t="s">
        <v>797</v>
      </c>
      <c r="C247" s="3306" t="s">
        <v>136</v>
      </c>
      <c r="D247" s="2222">
        <v>1.5</v>
      </c>
      <c r="E247" s="540" t="e">
        <v>#N/A</v>
      </c>
      <c r="F247" s="540">
        <v>0</v>
      </c>
      <c r="H247" s="2182"/>
      <c r="J247" s="2182"/>
      <c r="L247" s="2182"/>
      <c r="N247" s="2182"/>
      <c r="P247" s="2182"/>
      <c r="R247" s="2182"/>
      <c r="T247" s="2182"/>
      <c r="V247" s="2182"/>
      <c r="X247" s="2182"/>
      <c r="Z247" s="2182"/>
      <c r="AB247" s="2182"/>
      <c r="AD247" s="2182"/>
      <c r="AF247" s="2182"/>
      <c r="AH247" s="2182"/>
      <c r="AJ247" s="2182"/>
      <c r="AL247" s="2182"/>
      <c r="AN247" s="2182"/>
      <c r="AP247" s="2182"/>
      <c r="AR247" s="2182"/>
      <c r="AT247" s="2182"/>
      <c r="AV247" s="2182"/>
      <c r="AX247" s="2182"/>
      <c r="AZ247" s="2182"/>
      <c r="BB247" s="2182"/>
      <c r="BD247" s="2182"/>
      <c r="BF247" s="2182"/>
      <c r="BH247" s="2182"/>
      <c r="BJ247" s="2182"/>
      <c r="BL247" s="2182"/>
      <c r="BN247" s="2182"/>
      <c r="BP247" s="2182"/>
      <c r="BR247" s="2182"/>
      <c r="BT247" s="2182"/>
      <c r="BV247" s="2182"/>
      <c r="BX247" s="2182"/>
      <c r="BZ247" s="2182"/>
      <c r="CB247" s="2182"/>
      <c r="CD247" s="2182"/>
      <c r="CF247" s="2182"/>
      <c r="CH247" s="2182"/>
      <c r="CJ247" s="2182"/>
      <c r="CL247" s="2182"/>
      <c r="CN247" s="2182"/>
      <c r="CP247" s="2182"/>
      <c r="CR247" s="2182"/>
      <c r="CT247" s="2182"/>
      <c r="CV247" s="2182"/>
    </row>
    <row r="248" spans="2:100" s="2067" customFormat="1" hidden="1" x14ac:dyDescent="0.3">
      <c r="B248" s="3276" t="s">
        <v>797</v>
      </c>
      <c r="C248" s="3306" t="s">
        <v>682</v>
      </c>
      <c r="D248" s="2222">
        <v>0</v>
      </c>
      <c r="E248" s="540" t="e">
        <v>#N/A</v>
      </c>
      <c r="F248" s="540">
        <v>0</v>
      </c>
      <c r="H248" s="2182"/>
      <c r="J248" s="2182"/>
      <c r="L248" s="2182"/>
      <c r="N248" s="2182"/>
      <c r="P248" s="2182"/>
      <c r="R248" s="2182"/>
      <c r="T248" s="2182"/>
      <c r="V248" s="2182"/>
      <c r="X248" s="2182"/>
      <c r="Z248" s="2182"/>
      <c r="AB248" s="2182"/>
      <c r="AD248" s="2182"/>
      <c r="AF248" s="2182"/>
      <c r="AH248" s="2182"/>
      <c r="AJ248" s="2182"/>
      <c r="AL248" s="2182"/>
      <c r="AN248" s="2182"/>
      <c r="AP248" s="2182"/>
      <c r="AR248" s="2182"/>
      <c r="AT248" s="2182"/>
      <c r="AV248" s="2182"/>
      <c r="AX248" s="2182"/>
      <c r="AZ248" s="2182"/>
      <c r="BB248" s="2182"/>
      <c r="BD248" s="2182"/>
      <c r="BF248" s="2182"/>
      <c r="BH248" s="2182"/>
      <c r="BJ248" s="2182"/>
      <c r="BL248" s="2182"/>
      <c r="BN248" s="2182"/>
      <c r="BP248" s="2182"/>
      <c r="BR248" s="2182"/>
      <c r="BT248" s="2182"/>
      <c r="BV248" s="2182"/>
      <c r="BX248" s="2182"/>
      <c r="BZ248" s="2182"/>
      <c r="CB248" s="2182"/>
      <c r="CD248" s="2182"/>
      <c r="CF248" s="2182"/>
      <c r="CH248" s="2182"/>
      <c r="CJ248" s="2182"/>
      <c r="CL248" s="2182"/>
      <c r="CN248" s="2182"/>
      <c r="CP248" s="2182"/>
      <c r="CR248" s="2182"/>
      <c r="CT248" s="2182"/>
      <c r="CV248" s="2182"/>
    </row>
    <row r="249" spans="2:100" s="2067" customFormat="1" hidden="1" x14ac:dyDescent="0.3">
      <c r="B249" s="3276" t="s">
        <v>797</v>
      </c>
      <c r="C249" s="3306" t="s">
        <v>780</v>
      </c>
      <c r="D249" s="2222">
        <v>0</v>
      </c>
      <c r="E249" s="540" t="e">
        <v>#N/A</v>
      </c>
      <c r="F249" s="540">
        <v>0</v>
      </c>
      <c r="G249" s="2199">
        <v>1537402.0038548196</v>
      </c>
      <c r="H249" s="2182"/>
      <c r="J249" s="2182"/>
      <c r="L249" s="2182"/>
      <c r="N249" s="2182"/>
      <c r="P249" s="2182"/>
      <c r="R249" s="2182"/>
      <c r="T249" s="2182"/>
      <c r="V249" s="2182"/>
      <c r="X249" s="2182"/>
      <c r="Z249" s="2182"/>
      <c r="AB249" s="2182"/>
      <c r="AD249" s="2182"/>
      <c r="AF249" s="2182"/>
      <c r="AH249" s="2182"/>
      <c r="AJ249" s="2182"/>
      <c r="AL249" s="2182"/>
      <c r="AN249" s="2182"/>
      <c r="AP249" s="2182"/>
      <c r="AR249" s="2182"/>
      <c r="AT249" s="2182"/>
      <c r="AV249" s="2182"/>
      <c r="AX249" s="2182"/>
      <c r="AZ249" s="2182"/>
      <c r="BB249" s="2182"/>
      <c r="BD249" s="2182"/>
      <c r="BF249" s="2182"/>
      <c r="BH249" s="2182"/>
      <c r="BJ249" s="2182"/>
      <c r="BL249" s="2182"/>
      <c r="BN249" s="2182"/>
      <c r="BP249" s="2182"/>
      <c r="BR249" s="2182"/>
      <c r="BT249" s="2182"/>
      <c r="BV249" s="2182"/>
      <c r="BX249" s="2182"/>
      <c r="BZ249" s="2182"/>
      <c r="CB249" s="2182"/>
      <c r="CD249" s="2182"/>
      <c r="CF249" s="2182"/>
      <c r="CH249" s="2182"/>
      <c r="CJ249" s="2182"/>
      <c r="CL249" s="2182"/>
      <c r="CN249" s="2182"/>
      <c r="CP249" s="2182"/>
      <c r="CR249" s="2182"/>
      <c r="CT249" s="2182"/>
      <c r="CV249" s="2182"/>
    </row>
    <row r="250" spans="2:100" s="2067" customFormat="1" hidden="1" x14ac:dyDescent="0.3">
      <c r="H250" s="2182"/>
      <c r="J250" s="2182"/>
      <c r="L250" s="2182"/>
      <c r="N250" s="2182"/>
      <c r="P250" s="2182"/>
      <c r="R250" s="2182"/>
      <c r="T250" s="2182"/>
      <c r="V250" s="2182"/>
      <c r="X250" s="2182"/>
      <c r="Z250" s="2182"/>
      <c r="AB250" s="2182"/>
      <c r="AD250" s="2182"/>
      <c r="AF250" s="2182"/>
      <c r="AH250" s="2182"/>
      <c r="AJ250" s="2182"/>
      <c r="AL250" s="2182"/>
      <c r="AN250" s="2182"/>
      <c r="AP250" s="2182"/>
      <c r="AR250" s="2182"/>
      <c r="AT250" s="2182"/>
      <c r="AV250" s="2182"/>
      <c r="AX250" s="2182"/>
      <c r="AZ250" s="2182"/>
      <c r="BB250" s="2182"/>
      <c r="BD250" s="2182"/>
      <c r="BF250" s="2182"/>
      <c r="BH250" s="2182"/>
      <c r="BJ250" s="2182"/>
      <c r="BL250" s="2182"/>
      <c r="BN250" s="2182"/>
      <c r="BP250" s="2182"/>
      <c r="BR250" s="2182"/>
      <c r="BT250" s="2182"/>
      <c r="BV250" s="2182"/>
      <c r="BX250" s="2182"/>
      <c r="BZ250" s="2182"/>
      <c r="CB250" s="2182"/>
      <c r="CD250" s="2182"/>
      <c r="CF250" s="2182"/>
      <c r="CH250" s="2182"/>
      <c r="CJ250" s="2182"/>
      <c r="CL250" s="2182"/>
      <c r="CN250" s="2182"/>
      <c r="CP250" s="2182"/>
      <c r="CR250" s="2182"/>
      <c r="CT250" s="2182"/>
      <c r="CV250" s="2182"/>
    </row>
    <row r="251" spans="2:100" s="2067" customFormat="1" hidden="1" x14ac:dyDescent="0.3">
      <c r="B251" s="3276" t="s">
        <v>799</v>
      </c>
      <c r="C251" s="3306" t="s">
        <v>332</v>
      </c>
      <c r="D251" s="2222">
        <v>1</v>
      </c>
      <c r="E251" s="540" t="e">
        <v>#N/A</v>
      </c>
      <c r="F251" s="540">
        <v>0</v>
      </c>
      <c r="H251" s="2182"/>
      <c r="J251" s="2182"/>
      <c r="L251" s="2182"/>
      <c r="N251" s="2182"/>
      <c r="P251" s="2182"/>
      <c r="R251" s="2182"/>
      <c r="T251" s="2182"/>
      <c r="V251" s="2182"/>
      <c r="X251" s="2182"/>
      <c r="Z251" s="2182"/>
      <c r="AB251" s="2182"/>
      <c r="AD251" s="2182"/>
      <c r="AF251" s="2182"/>
      <c r="AH251" s="2182"/>
      <c r="AJ251" s="2182"/>
      <c r="AL251" s="2182"/>
      <c r="AN251" s="2182"/>
      <c r="AP251" s="2182"/>
      <c r="AR251" s="2182"/>
      <c r="AT251" s="2182"/>
      <c r="AV251" s="2182"/>
      <c r="AX251" s="2182"/>
      <c r="AZ251" s="2182"/>
      <c r="BB251" s="2182"/>
      <c r="BD251" s="2182"/>
      <c r="BF251" s="2182"/>
      <c r="BH251" s="2182"/>
      <c r="BJ251" s="2182"/>
      <c r="BL251" s="2182"/>
      <c r="BN251" s="2182"/>
      <c r="BP251" s="2182"/>
      <c r="BR251" s="2182"/>
      <c r="BT251" s="2182"/>
      <c r="BV251" s="2182"/>
      <c r="BX251" s="2182"/>
      <c r="BZ251" s="2182"/>
      <c r="CB251" s="2182"/>
      <c r="CD251" s="2182"/>
      <c r="CF251" s="2182"/>
      <c r="CH251" s="2182"/>
      <c r="CJ251" s="2182"/>
      <c r="CL251" s="2182"/>
      <c r="CN251" s="2182"/>
      <c r="CP251" s="2182"/>
      <c r="CR251" s="2182"/>
      <c r="CT251" s="2182"/>
      <c r="CV251" s="2182"/>
    </row>
    <row r="252" spans="2:100" s="2067" customFormat="1" hidden="1" x14ac:dyDescent="0.3">
      <c r="B252" s="3276" t="s">
        <v>799</v>
      </c>
      <c r="C252" s="3306" t="s">
        <v>65</v>
      </c>
      <c r="D252" s="2222">
        <v>1</v>
      </c>
      <c r="E252" s="540">
        <v>1537402.0038548196</v>
      </c>
      <c r="F252" s="540">
        <v>1537402.0038548196</v>
      </c>
      <c r="H252" s="2182"/>
      <c r="J252" s="2182"/>
      <c r="L252" s="2182"/>
      <c r="N252" s="2182"/>
      <c r="P252" s="2182"/>
      <c r="R252" s="2182"/>
      <c r="T252" s="2182"/>
      <c r="V252" s="2182"/>
      <c r="X252" s="2182"/>
      <c r="Z252" s="2182"/>
      <c r="AB252" s="2182"/>
      <c r="AD252" s="2182"/>
      <c r="AF252" s="2182"/>
      <c r="AH252" s="2182"/>
      <c r="AJ252" s="2182"/>
      <c r="AL252" s="2182"/>
      <c r="AN252" s="2182"/>
      <c r="AP252" s="2182"/>
      <c r="AR252" s="2182"/>
      <c r="AT252" s="2182"/>
      <c r="AV252" s="2182"/>
      <c r="AX252" s="2182"/>
      <c r="AZ252" s="2182"/>
      <c r="BB252" s="2182"/>
      <c r="BD252" s="2182"/>
      <c r="BF252" s="2182"/>
      <c r="BH252" s="2182"/>
      <c r="BJ252" s="2182"/>
      <c r="BL252" s="2182"/>
      <c r="BN252" s="2182"/>
      <c r="BP252" s="2182"/>
      <c r="BR252" s="2182"/>
      <c r="BT252" s="2182"/>
      <c r="BV252" s="2182"/>
      <c r="BX252" s="2182"/>
      <c r="BZ252" s="2182"/>
      <c r="CB252" s="2182"/>
      <c r="CD252" s="2182"/>
      <c r="CF252" s="2182"/>
      <c r="CH252" s="2182"/>
      <c r="CJ252" s="2182"/>
      <c r="CL252" s="2182"/>
      <c r="CN252" s="2182"/>
      <c r="CP252" s="2182"/>
      <c r="CR252" s="2182"/>
      <c r="CT252" s="2182"/>
      <c r="CV252" s="2182"/>
    </row>
    <row r="253" spans="2:100" s="2067" customFormat="1" hidden="1" x14ac:dyDescent="0.3">
      <c r="B253" s="3276" t="s">
        <v>799</v>
      </c>
      <c r="C253" s="2222" t="s">
        <v>1158</v>
      </c>
      <c r="D253" s="2222">
        <v>0</v>
      </c>
      <c r="E253" s="540" t="e">
        <v>#N/A</v>
      </c>
      <c r="F253" s="540">
        <v>0</v>
      </c>
      <c r="H253" s="2182"/>
      <c r="J253" s="2182"/>
      <c r="L253" s="2182"/>
      <c r="N253" s="2182"/>
      <c r="P253" s="2182"/>
      <c r="R253" s="2182"/>
      <c r="T253" s="2182"/>
      <c r="V253" s="2182"/>
      <c r="X253" s="2182"/>
      <c r="Z253" s="2182"/>
      <c r="AB253" s="2182"/>
      <c r="AD253" s="2182"/>
      <c r="AF253" s="2182"/>
      <c r="AH253" s="2182"/>
      <c r="AJ253" s="2182"/>
      <c r="AL253" s="2182"/>
      <c r="AN253" s="2182"/>
      <c r="AP253" s="2182"/>
      <c r="AR253" s="2182"/>
      <c r="AT253" s="2182"/>
      <c r="AV253" s="2182"/>
      <c r="AX253" s="2182"/>
      <c r="AZ253" s="2182"/>
      <c r="BB253" s="2182"/>
      <c r="BD253" s="2182"/>
      <c r="BF253" s="2182"/>
      <c r="BH253" s="2182"/>
      <c r="BJ253" s="2182"/>
      <c r="BL253" s="2182"/>
      <c r="BN253" s="2182"/>
      <c r="BP253" s="2182"/>
      <c r="BR253" s="2182"/>
      <c r="BT253" s="2182"/>
      <c r="BV253" s="2182"/>
      <c r="BX253" s="2182"/>
      <c r="BZ253" s="2182"/>
      <c r="CB253" s="2182"/>
      <c r="CD253" s="2182"/>
      <c r="CF253" s="2182"/>
      <c r="CH253" s="2182"/>
      <c r="CJ253" s="2182"/>
      <c r="CL253" s="2182"/>
      <c r="CN253" s="2182"/>
      <c r="CP253" s="2182"/>
      <c r="CR253" s="2182"/>
      <c r="CT253" s="2182"/>
      <c r="CV253" s="2182"/>
    </row>
    <row r="254" spans="2:100" s="2067" customFormat="1" hidden="1" x14ac:dyDescent="0.3">
      <c r="B254" s="3276" t="s">
        <v>799</v>
      </c>
      <c r="C254" s="3306" t="s">
        <v>112</v>
      </c>
      <c r="D254" s="2222">
        <v>0</v>
      </c>
      <c r="E254" s="540" t="e">
        <v>#N/A</v>
      </c>
      <c r="F254" s="540">
        <v>0</v>
      </c>
      <c r="H254" s="2182"/>
      <c r="J254" s="2182"/>
      <c r="L254" s="2182"/>
      <c r="N254" s="2182"/>
      <c r="P254" s="2182"/>
      <c r="R254" s="2182"/>
      <c r="T254" s="2182"/>
      <c r="V254" s="2182"/>
      <c r="X254" s="2182"/>
      <c r="Z254" s="2182"/>
      <c r="AB254" s="2182"/>
      <c r="AD254" s="2182"/>
      <c r="AF254" s="2182"/>
      <c r="AH254" s="2182"/>
      <c r="AJ254" s="2182"/>
      <c r="AL254" s="2182"/>
      <c r="AN254" s="2182"/>
      <c r="AP254" s="2182"/>
      <c r="AR254" s="2182"/>
      <c r="AT254" s="2182"/>
      <c r="AV254" s="2182"/>
      <c r="AX254" s="2182"/>
      <c r="AZ254" s="2182"/>
      <c r="BB254" s="2182"/>
      <c r="BD254" s="2182"/>
      <c r="BF254" s="2182"/>
      <c r="BH254" s="2182"/>
      <c r="BJ254" s="2182"/>
      <c r="BL254" s="2182"/>
      <c r="BN254" s="2182"/>
      <c r="BP254" s="2182"/>
      <c r="BR254" s="2182"/>
      <c r="BT254" s="2182"/>
      <c r="BV254" s="2182"/>
      <c r="BX254" s="2182"/>
      <c r="BZ254" s="2182"/>
      <c r="CB254" s="2182"/>
      <c r="CD254" s="2182"/>
      <c r="CF254" s="2182"/>
      <c r="CH254" s="2182"/>
      <c r="CJ254" s="2182"/>
      <c r="CL254" s="2182"/>
      <c r="CN254" s="2182"/>
      <c r="CP254" s="2182"/>
      <c r="CR254" s="2182"/>
      <c r="CT254" s="2182"/>
      <c r="CV254" s="2182"/>
    </row>
    <row r="255" spans="2:100" s="2067" customFormat="1" hidden="1" x14ac:dyDescent="0.3">
      <c r="B255" s="3276" t="s">
        <v>799</v>
      </c>
      <c r="C255" s="3306" t="s">
        <v>136</v>
      </c>
      <c r="D255" s="2222">
        <v>0</v>
      </c>
      <c r="E255" s="540" t="e">
        <v>#N/A</v>
      </c>
      <c r="F255" s="540">
        <v>0</v>
      </c>
      <c r="H255" s="2182"/>
      <c r="J255" s="2182"/>
      <c r="L255" s="2182"/>
      <c r="N255" s="2182"/>
      <c r="P255" s="2182"/>
      <c r="R255" s="2182"/>
      <c r="T255" s="2182"/>
      <c r="V255" s="2182"/>
      <c r="X255" s="2182"/>
      <c r="Z255" s="2182"/>
      <c r="AB255" s="2182"/>
      <c r="AD255" s="2182"/>
      <c r="AF255" s="2182"/>
      <c r="AH255" s="2182"/>
      <c r="AJ255" s="2182"/>
      <c r="AL255" s="2182"/>
      <c r="AN255" s="2182"/>
      <c r="AP255" s="2182"/>
      <c r="AR255" s="2182"/>
      <c r="AT255" s="2182"/>
      <c r="AV255" s="2182"/>
      <c r="AX255" s="2182"/>
      <c r="AZ255" s="2182"/>
      <c r="BB255" s="2182"/>
      <c r="BD255" s="2182"/>
      <c r="BF255" s="2182"/>
      <c r="BH255" s="2182"/>
      <c r="BJ255" s="2182"/>
      <c r="BL255" s="2182"/>
      <c r="BN255" s="2182"/>
      <c r="BP255" s="2182"/>
      <c r="BR255" s="2182"/>
      <c r="BT255" s="2182"/>
      <c r="BV255" s="2182"/>
      <c r="BX255" s="2182"/>
      <c r="BZ255" s="2182"/>
      <c r="CB255" s="2182"/>
      <c r="CD255" s="2182"/>
      <c r="CF255" s="2182"/>
      <c r="CH255" s="2182"/>
      <c r="CJ255" s="2182"/>
      <c r="CL255" s="2182"/>
      <c r="CN255" s="2182"/>
      <c r="CP255" s="2182"/>
      <c r="CR255" s="2182"/>
      <c r="CT255" s="2182"/>
      <c r="CV255" s="2182"/>
    </row>
    <row r="256" spans="2:100" s="2067" customFormat="1" hidden="1" x14ac:dyDescent="0.3">
      <c r="B256" s="3276" t="s">
        <v>799</v>
      </c>
      <c r="C256" s="3306" t="s">
        <v>682</v>
      </c>
      <c r="D256" s="2222">
        <v>0</v>
      </c>
      <c r="E256" s="540" t="e">
        <v>#N/A</v>
      </c>
      <c r="F256" s="540">
        <v>0</v>
      </c>
      <c r="H256" s="2182"/>
      <c r="J256" s="2182"/>
      <c r="L256" s="2182"/>
      <c r="N256" s="2182"/>
      <c r="P256" s="2182"/>
      <c r="R256" s="2182"/>
      <c r="T256" s="2182"/>
      <c r="V256" s="2182"/>
      <c r="X256" s="2182"/>
      <c r="Z256" s="2182"/>
      <c r="AB256" s="2182"/>
      <c r="AD256" s="2182"/>
      <c r="AF256" s="2182"/>
      <c r="AH256" s="2182"/>
      <c r="AJ256" s="2182"/>
      <c r="AL256" s="2182"/>
      <c r="AN256" s="2182"/>
      <c r="AP256" s="2182"/>
      <c r="AR256" s="2182"/>
      <c r="AT256" s="2182"/>
      <c r="AV256" s="2182"/>
      <c r="AX256" s="2182"/>
      <c r="AZ256" s="2182"/>
      <c r="BB256" s="2182"/>
      <c r="BD256" s="2182"/>
      <c r="BF256" s="2182"/>
      <c r="BH256" s="2182"/>
      <c r="BJ256" s="2182"/>
      <c r="BL256" s="2182"/>
      <c r="BN256" s="2182"/>
      <c r="BP256" s="2182"/>
      <c r="BR256" s="2182"/>
      <c r="BT256" s="2182"/>
      <c r="BV256" s="2182"/>
      <c r="BX256" s="2182"/>
      <c r="BZ256" s="2182"/>
      <c r="CB256" s="2182"/>
      <c r="CD256" s="2182"/>
      <c r="CF256" s="2182"/>
      <c r="CH256" s="2182"/>
      <c r="CJ256" s="2182"/>
      <c r="CL256" s="2182"/>
      <c r="CN256" s="2182"/>
      <c r="CP256" s="2182"/>
      <c r="CR256" s="2182"/>
      <c r="CT256" s="2182"/>
      <c r="CV256" s="2182"/>
    </row>
    <row r="257" spans="2:100" s="2067" customFormat="1" hidden="1" x14ac:dyDescent="0.3">
      <c r="B257" s="3276" t="s">
        <v>799</v>
      </c>
      <c r="C257" s="3306" t="s">
        <v>783</v>
      </c>
      <c r="D257" s="2222">
        <v>0</v>
      </c>
      <c r="E257" s="540" t="e">
        <v>#N/A</v>
      </c>
      <c r="F257" s="540">
        <v>0</v>
      </c>
      <c r="G257" s="2199">
        <v>1537402.0038548196</v>
      </c>
      <c r="H257" s="2182"/>
      <c r="J257" s="2182"/>
      <c r="L257" s="2182"/>
      <c r="N257" s="2182"/>
      <c r="P257" s="2182"/>
      <c r="R257" s="2182"/>
      <c r="T257" s="2182"/>
      <c r="V257" s="2182"/>
      <c r="X257" s="2182"/>
      <c r="Z257" s="2182"/>
      <c r="AB257" s="2182"/>
      <c r="AD257" s="2182"/>
      <c r="AF257" s="2182"/>
      <c r="AH257" s="2182"/>
      <c r="AJ257" s="2182"/>
      <c r="AL257" s="2182"/>
      <c r="AN257" s="2182"/>
      <c r="AP257" s="2182"/>
      <c r="AR257" s="2182"/>
      <c r="AT257" s="2182"/>
      <c r="AV257" s="2182"/>
      <c r="AX257" s="2182"/>
      <c r="AZ257" s="2182"/>
      <c r="BB257" s="2182"/>
      <c r="BD257" s="2182"/>
      <c r="BF257" s="2182"/>
      <c r="BH257" s="2182"/>
      <c r="BJ257" s="2182"/>
      <c r="BL257" s="2182"/>
      <c r="BN257" s="2182"/>
      <c r="BP257" s="2182"/>
      <c r="BR257" s="2182"/>
      <c r="BT257" s="2182"/>
      <c r="BV257" s="2182"/>
      <c r="BX257" s="2182"/>
      <c r="BZ257" s="2182"/>
      <c r="CB257" s="2182"/>
      <c r="CD257" s="2182"/>
      <c r="CF257" s="2182"/>
      <c r="CH257" s="2182"/>
      <c r="CJ257" s="2182"/>
      <c r="CL257" s="2182"/>
      <c r="CN257" s="2182"/>
      <c r="CP257" s="2182"/>
      <c r="CR257" s="2182"/>
      <c r="CT257" s="2182"/>
      <c r="CV257" s="2182"/>
    </row>
    <row r="258" spans="2:100" s="2067" customFormat="1" hidden="1" x14ac:dyDescent="0.3">
      <c r="H258" s="2182"/>
      <c r="J258" s="2182"/>
      <c r="L258" s="2182"/>
      <c r="N258" s="2182"/>
      <c r="P258" s="2182"/>
      <c r="R258" s="2182"/>
      <c r="T258" s="2182"/>
      <c r="V258" s="2182"/>
      <c r="X258" s="2182"/>
      <c r="Z258" s="2182"/>
      <c r="AB258" s="2182"/>
      <c r="AD258" s="2182"/>
      <c r="AF258" s="2182"/>
      <c r="AH258" s="2182"/>
      <c r="AJ258" s="2182"/>
      <c r="AL258" s="2182"/>
      <c r="AN258" s="2182"/>
      <c r="AP258" s="2182"/>
      <c r="AR258" s="2182"/>
      <c r="AT258" s="2182"/>
      <c r="AV258" s="2182"/>
      <c r="AX258" s="2182"/>
      <c r="AZ258" s="2182"/>
      <c r="BB258" s="2182"/>
      <c r="BD258" s="2182"/>
      <c r="BF258" s="2182"/>
      <c r="BH258" s="2182"/>
      <c r="BJ258" s="2182"/>
      <c r="BL258" s="2182"/>
      <c r="BN258" s="2182"/>
      <c r="BP258" s="2182"/>
      <c r="BR258" s="2182"/>
      <c r="BT258" s="2182"/>
      <c r="BV258" s="2182"/>
      <c r="BX258" s="2182"/>
      <c r="BZ258" s="2182"/>
      <c r="CB258" s="2182"/>
      <c r="CD258" s="2182"/>
      <c r="CF258" s="2182"/>
      <c r="CH258" s="2182"/>
      <c r="CJ258" s="2182"/>
      <c r="CL258" s="2182"/>
      <c r="CN258" s="2182"/>
      <c r="CP258" s="2182"/>
      <c r="CR258" s="2182"/>
      <c r="CT258" s="2182"/>
      <c r="CV258" s="2182"/>
    </row>
    <row r="259" spans="2:100" s="2067" customFormat="1" hidden="1" x14ac:dyDescent="0.3">
      <c r="B259" s="3276" t="s">
        <v>800</v>
      </c>
      <c r="C259" s="3306" t="s">
        <v>332</v>
      </c>
      <c r="D259" s="2222">
        <v>1</v>
      </c>
      <c r="E259" s="540" t="e">
        <v>#N/A</v>
      </c>
      <c r="F259" s="540">
        <v>0</v>
      </c>
      <c r="H259" s="2182"/>
      <c r="J259" s="2182"/>
      <c r="L259" s="2182"/>
      <c r="N259" s="2182"/>
      <c r="P259" s="2182"/>
      <c r="R259" s="2182"/>
      <c r="T259" s="2182"/>
      <c r="V259" s="2182"/>
      <c r="X259" s="2182"/>
      <c r="Z259" s="2182"/>
      <c r="AB259" s="2182"/>
      <c r="AD259" s="2182"/>
      <c r="AF259" s="2182"/>
      <c r="AH259" s="2182"/>
      <c r="AJ259" s="2182"/>
      <c r="AL259" s="2182"/>
      <c r="AN259" s="2182"/>
      <c r="AP259" s="2182"/>
      <c r="AR259" s="2182"/>
      <c r="AT259" s="2182"/>
      <c r="AV259" s="2182"/>
      <c r="AX259" s="2182"/>
      <c r="AZ259" s="2182"/>
      <c r="BB259" s="2182"/>
      <c r="BD259" s="2182"/>
      <c r="BF259" s="2182"/>
      <c r="BH259" s="2182"/>
      <c r="BJ259" s="2182"/>
      <c r="BL259" s="2182"/>
      <c r="BN259" s="2182"/>
      <c r="BP259" s="2182"/>
      <c r="BR259" s="2182"/>
      <c r="BT259" s="2182"/>
      <c r="BV259" s="2182"/>
      <c r="BX259" s="2182"/>
      <c r="BZ259" s="2182"/>
      <c r="CB259" s="2182"/>
      <c r="CD259" s="2182"/>
      <c r="CF259" s="2182"/>
      <c r="CH259" s="2182"/>
      <c r="CJ259" s="2182"/>
      <c r="CL259" s="2182"/>
      <c r="CN259" s="2182"/>
      <c r="CP259" s="2182"/>
      <c r="CR259" s="2182"/>
      <c r="CT259" s="2182"/>
      <c r="CV259" s="2182"/>
    </row>
    <row r="260" spans="2:100" s="2067" customFormat="1" hidden="1" x14ac:dyDescent="0.3">
      <c r="B260" s="3276" t="s">
        <v>800</v>
      </c>
      <c r="C260" s="3306" t="s">
        <v>65</v>
      </c>
      <c r="D260" s="2222">
        <v>1</v>
      </c>
      <c r="E260" s="540">
        <v>1537402.0038548196</v>
      </c>
      <c r="F260" s="540">
        <v>1537402.0038548196</v>
      </c>
      <c r="H260" s="2182"/>
      <c r="J260" s="2182"/>
      <c r="L260" s="2182"/>
      <c r="N260" s="2182"/>
      <c r="P260" s="2182"/>
      <c r="R260" s="2182"/>
      <c r="T260" s="2182"/>
      <c r="V260" s="2182"/>
      <c r="X260" s="2182"/>
      <c r="Z260" s="2182"/>
      <c r="AB260" s="2182"/>
      <c r="AD260" s="2182"/>
      <c r="AF260" s="2182"/>
      <c r="AH260" s="2182"/>
      <c r="AJ260" s="2182"/>
      <c r="AL260" s="2182"/>
      <c r="AN260" s="2182"/>
      <c r="AP260" s="2182"/>
      <c r="AR260" s="2182"/>
      <c r="AT260" s="2182"/>
      <c r="AV260" s="2182"/>
      <c r="AX260" s="2182"/>
      <c r="AZ260" s="2182"/>
      <c r="BB260" s="2182"/>
      <c r="BD260" s="2182"/>
      <c r="BF260" s="2182"/>
      <c r="BH260" s="2182"/>
      <c r="BJ260" s="2182"/>
      <c r="BL260" s="2182"/>
      <c r="BN260" s="2182"/>
      <c r="BP260" s="2182"/>
      <c r="BR260" s="2182"/>
      <c r="BT260" s="2182"/>
      <c r="BV260" s="2182"/>
      <c r="BX260" s="2182"/>
      <c r="BZ260" s="2182"/>
      <c r="CB260" s="2182"/>
      <c r="CD260" s="2182"/>
      <c r="CF260" s="2182"/>
      <c r="CH260" s="2182"/>
      <c r="CJ260" s="2182"/>
      <c r="CL260" s="2182"/>
      <c r="CN260" s="2182"/>
      <c r="CP260" s="2182"/>
      <c r="CR260" s="2182"/>
      <c r="CT260" s="2182"/>
      <c r="CV260" s="2182"/>
    </row>
    <row r="261" spans="2:100" s="2067" customFormat="1" hidden="1" x14ac:dyDescent="0.3">
      <c r="B261" s="3276" t="s">
        <v>800</v>
      </c>
      <c r="C261" s="2222" t="s">
        <v>1158</v>
      </c>
      <c r="D261" s="2222">
        <v>0</v>
      </c>
      <c r="E261" s="540" t="e">
        <v>#N/A</v>
      </c>
      <c r="F261" s="540">
        <v>0</v>
      </c>
      <c r="H261" s="2182"/>
      <c r="J261" s="2182"/>
      <c r="L261" s="2182"/>
      <c r="N261" s="2182"/>
      <c r="P261" s="2182"/>
      <c r="R261" s="2182"/>
      <c r="T261" s="2182"/>
      <c r="V261" s="2182"/>
      <c r="X261" s="2182"/>
      <c r="Z261" s="2182"/>
      <c r="AB261" s="2182"/>
      <c r="AD261" s="2182"/>
      <c r="AF261" s="2182"/>
      <c r="AH261" s="2182"/>
      <c r="AJ261" s="2182"/>
      <c r="AL261" s="2182"/>
      <c r="AN261" s="2182"/>
      <c r="AP261" s="2182"/>
      <c r="AR261" s="2182"/>
      <c r="AT261" s="2182"/>
      <c r="AV261" s="2182"/>
      <c r="AX261" s="2182"/>
      <c r="AZ261" s="2182"/>
      <c r="BB261" s="2182"/>
      <c r="BD261" s="2182"/>
      <c r="BF261" s="2182"/>
      <c r="BH261" s="2182"/>
      <c r="BJ261" s="2182"/>
      <c r="BL261" s="2182"/>
      <c r="BN261" s="2182"/>
      <c r="BP261" s="2182"/>
      <c r="BR261" s="2182"/>
      <c r="BT261" s="2182"/>
      <c r="BV261" s="2182"/>
      <c r="BX261" s="2182"/>
      <c r="BZ261" s="2182"/>
      <c r="CB261" s="2182"/>
      <c r="CD261" s="2182"/>
      <c r="CF261" s="2182"/>
      <c r="CH261" s="2182"/>
      <c r="CJ261" s="2182"/>
      <c r="CL261" s="2182"/>
      <c r="CN261" s="2182"/>
      <c r="CP261" s="2182"/>
      <c r="CR261" s="2182"/>
      <c r="CT261" s="2182"/>
      <c r="CV261" s="2182"/>
    </row>
    <row r="262" spans="2:100" s="2067" customFormat="1" hidden="1" x14ac:dyDescent="0.3">
      <c r="B262" s="3276" t="s">
        <v>800</v>
      </c>
      <c r="C262" s="3306" t="s">
        <v>112</v>
      </c>
      <c r="D262" s="2222">
        <v>0</v>
      </c>
      <c r="E262" s="540" t="e">
        <v>#N/A</v>
      </c>
      <c r="F262" s="540">
        <v>0</v>
      </c>
      <c r="H262" s="2182"/>
      <c r="J262" s="2182"/>
      <c r="L262" s="2182"/>
      <c r="N262" s="2182"/>
      <c r="P262" s="2182"/>
      <c r="R262" s="2182"/>
      <c r="T262" s="2182"/>
      <c r="V262" s="2182"/>
      <c r="X262" s="2182"/>
      <c r="Z262" s="2182"/>
      <c r="AB262" s="2182"/>
      <c r="AD262" s="2182"/>
      <c r="AF262" s="2182"/>
      <c r="AH262" s="2182"/>
      <c r="AJ262" s="2182"/>
      <c r="AL262" s="2182"/>
      <c r="AN262" s="2182"/>
      <c r="AP262" s="2182"/>
      <c r="AR262" s="2182"/>
      <c r="AT262" s="2182"/>
      <c r="AV262" s="2182"/>
      <c r="AX262" s="2182"/>
      <c r="AZ262" s="2182"/>
      <c r="BB262" s="2182"/>
      <c r="BD262" s="2182"/>
      <c r="BF262" s="2182"/>
      <c r="BH262" s="2182"/>
      <c r="BJ262" s="2182"/>
      <c r="BL262" s="2182"/>
      <c r="BN262" s="2182"/>
      <c r="BP262" s="2182"/>
      <c r="BR262" s="2182"/>
      <c r="BT262" s="2182"/>
      <c r="BV262" s="2182"/>
      <c r="BX262" s="2182"/>
      <c r="BZ262" s="2182"/>
      <c r="CB262" s="2182"/>
      <c r="CD262" s="2182"/>
      <c r="CF262" s="2182"/>
      <c r="CH262" s="2182"/>
      <c r="CJ262" s="2182"/>
      <c r="CL262" s="2182"/>
      <c r="CN262" s="2182"/>
      <c r="CP262" s="2182"/>
      <c r="CR262" s="2182"/>
      <c r="CT262" s="2182"/>
      <c r="CV262" s="2182"/>
    </row>
    <row r="263" spans="2:100" s="2067" customFormat="1" hidden="1" x14ac:dyDescent="0.3">
      <c r="B263" s="3276" t="s">
        <v>800</v>
      </c>
      <c r="C263" s="3306" t="s">
        <v>136</v>
      </c>
      <c r="D263" s="2222">
        <v>1.5</v>
      </c>
      <c r="E263" s="540" t="e">
        <v>#N/A</v>
      </c>
      <c r="F263" s="540">
        <v>0</v>
      </c>
      <c r="H263" s="2182"/>
      <c r="J263" s="2182"/>
      <c r="L263" s="2182"/>
      <c r="N263" s="2182"/>
      <c r="P263" s="2182"/>
      <c r="R263" s="2182"/>
      <c r="T263" s="2182"/>
      <c r="V263" s="2182"/>
      <c r="X263" s="2182"/>
      <c r="Z263" s="2182"/>
      <c r="AB263" s="2182"/>
      <c r="AD263" s="2182"/>
      <c r="AF263" s="2182"/>
      <c r="AH263" s="2182"/>
      <c r="AJ263" s="2182"/>
      <c r="AL263" s="2182"/>
      <c r="AN263" s="2182"/>
      <c r="AP263" s="2182"/>
      <c r="AR263" s="2182"/>
      <c r="AT263" s="2182"/>
      <c r="AV263" s="2182"/>
      <c r="AX263" s="2182"/>
      <c r="AZ263" s="2182"/>
      <c r="BB263" s="2182"/>
      <c r="BD263" s="2182"/>
      <c r="BF263" s="2182"/>
      <c r="BH263" s="2182"/>
      <c r="BJ263" s="2182"/>
      <c r="BL263" s="2182"/>
      <c r="BN263" s="2182"/>
      <c r="BP263" s="2182"/>
      <c r="BR263" s="2182"/>
      <c r="BT263" s="2182"/>
      <c r="BV263" s="2182"/>
      <c r="BX263" s="2182"/>
      <c r="BZ263" s="2182"/>
      <c r="CB263" s="2182"/>
      <c r="CD263" s="2182"/>
      <c r="CF263" s="2182"/>
      <c r="CH263" s="2182"/>
      <c r="CJ263" s="2182"/>
      <c r="CL263" s="2182"/>
      <c r="CN263" s="2182"/>
      <c r="CP263" s="2182"/>
      <c r="CR263" s="2182"/>
      <c r="CT263" s="2182"/>
      <c r="CV263" s="2182"/>
    </row>
    <row r="264" spans="2:100" s="2067" customFormat="1" hidden="1" x14ac:dyDescent="0.3">
      <c r="B264" s="3276" t="s">
        <v>800</v>
      </c>
      <c r="C264" s="3306" t="s">
        <v>682</v>
      </c>
      <c r="D264" s="2222">
        <v>0</v>
      </c>
      <c r="E264" s="540" t="e">
        <v>#N/A</v>
      </c>
      <c r="F264" s="540">
        <v>0</v>
      </c>
      <c r="H264" s="2182"/>
      <c r="J264" s="2182"/>
      <c r="L264" s="2182"/>
      <c r="N264" s="2182"/>
      <c r="P264" s="2182"/>
      <c r="R264" s="2182"/>
      <c r="T264" s="2182"/>
      <c r="V264" s="2182"/>
      <c r="X264" s="2182"/>
      <c r="Z264" s="2182"/>
      <c r="AB264" s="2182"/>
      <c r="AD264" s="2182"/>
      <c r="AF264" s="2182"/>
      <c r="AH264" s="2182"/>
      <c r="AJ264" s="2182"/>
      <c r="AL264" s="2182"/>
      <c r="AN264" s="2182"/>
      <c r="AP264" s="2182"/>
      <c r="AR264" s="2182"/>
      <c r="AT264" s="2182"/>
      <c r="AV264" s="2182"/>
      <c r="AX264" s="2182"/>
      <c r="AZ264" s="2182"/>
      <c r="BB264" s="2182"/>
      <c r="BD264" s="2182"/>
      <c r="BF264" s="2182"/>
      <c r="BH264" s="2182"/>
      <c r="BJ264" s="2182"/>
      <c r="BL264" s="2182"/>
      <c r="BN264" s="2182"/>
      <c r="BP264" s="2182"/>
      <c r="BR264" s="2182"/>
      <c r="BT264" s="2182"/>
      <c r="BV264" s="2182"/>
      <c r="BX264" s="2182"/>
      <c r="BZ264" s="2182"/>
      <c r="CB264" s="2182"/>
      <c r="CD264" s="2182"/>
      <c r="CF264" s="2182"/>
      <c r="CH264" s="2182"/>
      <c r="CJ264" s="2182"/>
      <c r="CL264" s="2182"/>
      <c r="CN264" s="2182"/>
      <c r="CP264" s="2182"/>
      <c r="CR264" s="2182"/>
      <c r="CT264" s="2182"/>
      <c r="CV264" s="2182"/>
    </row>
    <row r="265" spans="2:100" s="2067" customFormat="1" hidden="1" x14ac:dyDescent="0.3">
      <c r="B265" s="3276" t="s">
        <v>800</v>
      </c>
      <c r="C265" s="3306" t="s">
        <v>1223</v>
      </c>
      <c r="D265" s="2222">
        <v>0</v>
      </c>
      <c r="E265" s="540" t="e">
        <v>#N/A</v>
      </c>
      <c r="F265" s="540">
        <v>0</v>
      </c>
      <c r="G265" s="2199">
        <v>1537402.0038548196</v>
      </c>
      <c r="H265" s="2182"/>
      <c r="J265" s="2182"/>
      <c r="L265" s="2182"/>
      <c r="N265" s="2182"/>
      <c r="P265" s="2182"/>
      <c r="R265" s="2182"/>
      <c r="T265" s="2182"/>
      <c r="V265" s="2182"/>
      <c r="X265" s="2182"/>
      <c r="Z265" s="2182"/>
      <c r="AB265" s="2182"/>
      <c r="AD265" s="2182"/>
      <c r="AF265" s="2182"/>
      <c r="AH265" s="2182"/>
      <c r="AJ265" s="2182"/>
      <c r="AL265" s="2182"/>
      <c r="AN265" s="2182"/>
      <c r="AP265" s="2182"/>
      <c r="AR265" s="2182"/>
      <c r="AT265" s="2182"/>
      <c r="AV265" s="2182"/>
      <c r="AX265" s="2182"/>
      <c r="AZ265" s="2182"/>
      <c r="BB265" s="2182"/>
      <c r="BD265" s="2182"/>
      <c r="BF265" s="2182"/>
      <c r="BH265" s="2182"/>
      <c r="BJ265" s="2182"/>
      <c r="BL265" s="2182"/>
      <c r="BN265" s="2182"/>
      <c r="BP265" s="2182"/>
      <c r="BR265" s="2182"/>
      <c r="BT265" s="2182"/>
      <c r="BV265" s="2182"/>
      <c r="BX265" s="2182"/>
      <c r="BZ265" s="2182"/>
      <c r="CB265" s="2182"/>
      <c r="CD265" s="2182"/>
      <c r="CF265" s="2182"/>
      <c r="CH265" s="2182"/>
      <c r="CJ265" s="2182"/>
      <c r="CL265" s="2182"/>
      <c r="CN265" s="2182"/>
      <c r="CP265" s="2182"/>
      <c r="CR265" s="2182"/>
      <c r="CT265" s="2182"/>
      <c r="CV265" s="2182"/>
    </row>
    <row r="266" spans="2:100" s="2067" customFormat="1" hidden="1" x14ac:dyDescent="0.3">
      <c r="H266" s="2182"/>
      <c r="J266" s="2182"/>
      <c r="L266" s="2182"/>
      <c r="N266" s="2182"/>
      <c r="P266" s="2182"/>
      <c r="R266" s="2182"/>
      <c r="T266" s="2182"/>
      <c r="V266" s="2182"/>
      <c r="X266" s="2182"/>
      <c r="Z266" s="2182"/>
      <c r="AB266" s="2182"/>
      <c r="AD266" s="2182"/>
      <c r="AF266" s="2182"/>
      <c r="AH266" s="2182"/>
      <c r="AJ266" s="2182"/>
      <c r="AL266" s="2182"/>
      <c r="AN266" s="2182"/>
      <c r="AP266" s="2182"/>
      <c r="AR266" s="2182"/>
      <c r="AT266" s="2182"/>
      <c r="AV266" s="2182"/>
      <c r="AX266" s="2182"/>
      <c r="AZ266" s="2182"/>
      <c r="BB266" s="2182"/>
      <c r="BD266" s="2182"/>
      <c r="BF266" s="2182"/>
      <c r="BH266" s="2182"/>
      <c r="BJ266" s="2182"/>
      <c r="BL266" s="2182"/>
      <c r="BN266" s="2182"/>
      <c r="BP266" s="2182"/>
      <c r="BR266" s="2182"/>
      <c r="BT266" s="2182"/>
      <c r="BV266" s="2182"/>
      <c r="BX266" s="2182"/>
      <c r="BZ266" s="2182"/>
      <c r="CB266" s="2182"/>
      <c r="CD266" s="2182"/>
      <c r="CF266" s="2182"/>
      <c r="CH266" s="2182"/>
      <c r="CJ266" s="2182"/>
      <c r="CL266" s="2182"/>
      <c r="CN266" s="2182"/>
      <c r="CP266" s="2182"/>
      <c r="CR266" s="2182"/>
      <c r="CT266" s="2182"/>
      <c r="CV266" s="2182"/>
    </row>
    <row r="267" spans="2:100" s="2067" customFormat="1" hidden="1" x14ac:dyDescent="0.3">
      <c r="B267" s="3276" t="s">
        <v>801</v>
      </c>
      <c r="C267" s="3306" t="s">
        <v>332</v>
      </c>
      <c r="D267" s="2222">
        <v>1</v>
      </c>
      <c r="E267" s="540" t="e">
        <v>#N/A</v>
      </c>
      <c r="F267" s="540">
        <v>0</v>
      </c>
      <c r="H267" s="2182"/>
      <c r="J267" s="2182"/>
      <c r="L267" s="2182"/>
      <c r="N267" s="2182"/>
      <c r="P267" s="2182"/>
      <c r="R267" s="2182"/>
      <c r="T267" s="2182"/>
      <c r="V267" s="2182"/>
      <c r="X267" s="2182"/>
      <c r="Z267" s="2182"/>
      <c r="AB267" s="2182"/>
      <c r="AD267" s="2182"/>
      <c r="AF267" s="2182"/>
      <c r="AH267" s="2182"/>
      <c r="AJ267" s="2182"/>
      <c r="AL267" s="2182"/>
      <c r="AN267" s="2182"/>
      <c r="AP267" s="2182"/>
      <c r="AR267" s="2182"/>
      <c r="AT267" s="2182"/>
      <c r="AV267" s="2182"/>
      <c r="AX267" s="2182"/>
      <c r="AZ267" s="2182"/>
      <c r="BB267" s="2182"/>
      <c r="BD267" s="2182"/>
      <c r="BF267" s="2182"/>
      <c r="BH267" s="2182"/>
      <c r="BJ267" s="2182"/>
      <c r="BL267" s="2182"/>
      <c r="BN267" s="2182"/>
      <c r="BP267" s="2182"/>
      <c r="BR267" s="2182"/>
      <c r="BT267" s="2182"/>
      <c r="BV267" s="2182"/>
      <c r="BX267" s="2182"/>
      <c r="BZ267" s="2182"/>
      <c r="CB267" s="2182"/>
      <c r="CD267" s="2182"/>
      <c r="CF267" s="2182"/>
      <c r="CH267" s="2182"/>
      <c r="CJ267" s="2182"/>
      <c r="CL267" s="2182"/>
      <c r="CN267" s="2182"/>
      <c r="CP267" s="2182"/>
      <c r="CR267" s="2182"/>
      <c r="CT267" s="2182"/>
      <c r="CV267" s="2182"/>
    </row>
    <row r="268" spans="2:100" s="2067" customFormat="1" hidden="1" x14ac:dyDescent="0.3">
      <c r="B268" s="3276" t="s">
        <v>801</v>
      </c>
      <c r="C268" s="3306" t="s">
        <v>65</v>
      </c>
      <c r="D268" s="2222">
        <v>1</v>
      </c>
      <c r="E268" s="540">
        <v>1537402.0038548196</v>
      </c>
      <c r="F268" s="540">
        <v>1537402.0038548196</v>
      </c>
      <c r="H268" s="2182"/>
      <c r="J268" s="2182"/>
      <c r="L268" s="2182"/>
      <c r="N268" s="2182"/>
      <c r="P268" s="2182"/>
      <c r="R268" s="2182"/>
      <c r="T268" s="2182"/>
      <c r="V268" s="2182"/>
      <c r="X268" s="2182"/>
      <c r="Z268" s="2182"/>
      <c r="AB268" s="2182"/>
      <c r="AD268" s="2182"/>
      <c r="AF268" s="2182"/>
      <c r="AH268" s="2182"/>
      <c r="AJ268" s="2182"/>
      <c r="AL268" s="2182"/>
      <c r="AN268" s="2182"/>
      <c r="AP268" s="2182"/>
      <c r="AR268" s="2182"/>
      <c r="AT268" s="2182"/>
      <c r="AV268" s="2182"/>
      <c r="AX268" s="2182"/>
      <c r="AZ268" s="2182"/>
      <c r="BB268" s="2182"/>
      <c r="BD268" s="2182"/>
      <c r="BF268" s="2182"/>
      <c r="BH268" s="2182"/>
      <c r="BJ268" s="2182"/>
      <c r="BL268" s="2182"/>
      <c r="BN268" s="2182"/>
      <c r="BP268" s="2182"/>
      <c r="BR268" s="2182"/>
      <c r="BT268" s="2182"/>
      <c r="BV268" s="2182"/>
      <c r="BX268" s="2182"/>
      <c r="BZ268" s="2182"/>
      <c r="CB268" s="2182"/>
      <c r="CD268" s="2182"/>
      <c r="CF268" s="2182"/>
      <c r="CH268" s="2182"/>
      <c r="CJ268" s="2182"/>
      <c r="CL268" s="2182"/>
      <c r="CN268" s="2182"/>
      <c r="CP268" s="2182"/>
      <c r="CR268" s="2182"/>
      <c r="CT268" s="2182"/>
      <c r="CV268" s="2182"/>
    </row>
    <row r="269" spans="2:100" s="2067" customFormat="1" hidden="1" x14ac:dyDescent="0.3">
      <c r="B269" s="3276" t="s">
        <v>801</v>
      </c>
      <c r="C269" s="2222" t="s">
        <v>1158</v>
      </c>
      <c r="D269" s="2222">
        <v>0</v>
      </c>
      <c r="E269" s="540" t="e">
        <v>#N/A</v>
      </c>
      <c r="F269" s="540">
        <v>0</v>
      </c>
      <c r="H269" s="2182"/>
      <c r="J269" s="2182"/>
      <c r="L269" s="2182"/>
      <c r="N269" s="2182"/>
      <c r="P269" s="2182"/>
      <c r="R269" s="2182"/>
      <c r="T269" s="2182"/>
      <c r="V269" s="2182"/>
      <c r="X269" s="2182"/>
      <c r="Z269" s="2182"/>
      <c r="AB269" s="2182"/>
      <c r="AD269" s="2182"/>
      <c r="AF269" s="2182"/>
      <c r="AH269" s="2182"/>
      <c r="AJ269" s="2182"/>
      <c r="AL269" s="2182"/>
      <c r="AN269" s="2182"/>
      <c r="AP269" s="2182"/>
      <c r="AR269" s="2182"/>
      <c r="AT269" s="2182"/>
      <c r="AV269" s="2182"/>
      <c r="AX269" s="2182"/>
      <c r="AZ269" s="2182"/>
      <c r="BB269" s="2182"/>
      <c r="BD269" s="2182"/>
      <c r="BF269" s="2182"/>
      <c r="BH269" s="2182"/>
      <c r="BJ269" s="2182"/>
      <c r="BL269" s="2182"/>
      <c r="BN269" s="2182"/>
      <c r="BP269" s="2182"/>
      <c r="BR269" s="2182"/>
      <c r="BT269" s="2182"/>
      <c r="BV269" s="2182"/>
      <c r="BX269" s="2182"/>
      <c r="BZ269" s="2182"/>
      <c r="CB269" s="2182"/>
      <c r="CD269" s="2182"/>
      <c r="CF269" s="2182"/>
      <c r="CH269" s="2182"/>
      <c r="CJ269" s="2182"/>
      <c r="CL269" s="2182"/>
      <c r="CN269" s="2182"/>
      <c r="CP269" s="2182"/>
      <c r="CR269" s="2182"/>
      <c r="CT269" s="2182"/>
      <c r="CV269" s="2182"/>
    </row>
    <row r="270" spans="2:100" s="2067" customFormat="1" hidden="1" x14ac:dyDescent="0.3">
      <c r="B270" s="3276" t="s">
        <v>801</v>
      </c>
      <c r="C270" s="3306" t="s">
        <v>112</v>
      </c>
      <c r="D270" s="2222">
        <v>0</v>
      </c>
      <c r="E270" s="540" t="e">
        <v>#N/A</v>
      </c>
      <c r="F270" s="540">
        <v>0</v>
      </c>
      <c r="H270" s="2182"/>
      <c r="J270" s="2182"/>
      <c r="L270" s="2182"/>
      <c r="N270" s="2182"/>
      <c r="P270" s="2182"/>
      <c r="R270" s="2182"/>
      <c r="T270" s="2182"/>
      <c r="V270" s="2182"/>
      <c r="X270" s="2182"/>
      <c r="Z270" s="2182"/>
      <c r="AB270" s="2182"/>
      <c r="AD270" s="2182"/>
      <c r="AF270" s="2182"/>
      <c r="AH270" s="2182"/>
      <c r="AJ270" s="2182"/>
      <c r="AL270" s="2182"/>
      <c r="AN270" s="2182"/>
      <c r="AP270" s="2182"/>
      <c r="AR270" s="2182"/>
      <c r="AT270" s="2182"/>
      <c r="AV270" s="2182"/>
      <c r="AX270" s="2182"/>
      <c r="AZ270" s="2182"/>
      <c r="BB270" s="2182"/>
      <c r="BD270" s="2182"/>
      <c r="BF270" s="2182"/>
      <c r="BH270" s="2182"/>
      <c r="BJ270" s="2182"/>
      <c r="BL270" s="2182"/>
      <c r="BN270" s="2182"/>
      <c r="BP270" s="2182"/>
      <c r="BR270" s="2182"/>
      <c r="BT270" s="2182"/>
      <c r="BV270" s="2182"/>
      <c r="BX270" s="2182"/>
      <c r="BZ270" s="2182"/>
      <c r="CB270" s="2182"/>
      <c r="CD270" s="2182"/>
      <c r="CF270" s="2182"/>
      <c r="CH270" s="2182"/>
      <c r="CJ270" s="2182"/>
      <c r="CL270" s="2182"/>
      <c r="CN270" s="2182"/>
      <c r="CP270" s="2182"/>
      <c r="CR270" s="2182"/>
      <c r="CT270" s="2182"/>
      <c r="CV270" s="2182"/>
    </row>
    <row r="271" spans="2:100" s="2067" customFormat="1" hidden="1" x14ac:dyDescent="0.3">
      <c r="B271" s="3276" t="s">
        <v>801</v>
      </c>
      <c r="C271" s="3306" t="s">
        <v>136</v>
      </c>
      <c r="D271" s="2222">
        <v>0</v>
      </c>
      <c r="E271" s="540" t="e">
        <v>#N/A</v>
      </c>
      <c r="F271" s="540">
        <v>0</v>
      </c>
      <c r="H271" s="2182"/>
      <c r="J271" s="2182"/>
      <c r="L271" s="2182"/>
      <c r="N271" s="2182"/>
      <c r="P271" s="2182"/>
      <c r="R271" s="2182"/>
      <c r="T271" s="2182"/>
      <c r="V271" s="2182"/>
      <c r="X271" s="2182"/>
      <c r="Z271" s="2182"/>
      <c r="AB271" s="2182"/>
      <c r="AD271" s="2182"/>
      <c r="AF271" s="2182"/>
      <c r="AH271" s="2182"/>
      <c r="AJ271" s="2182"/>
      <c r="AL271" s="2182"/>
      <c r="AN271" s="2182"/>
      <c r="AP271" s="2182"/>
      <c r="AR271" s="2182"/>
      <c r="AT271" s="2182"/>
      <c r="AV271" s="2182"/>
      <c r="AX271" s="2182"/>
      <c r="AZ271" s="2182"/>
      <c r="BB271" s="2182"/>
      <c r="BD271" s="2182"/>
      <c r="BF271" s="2182"/>
      <c r="BH271" s="2182"/>
      <c r="BJ271" s="2182"/>
      <c r="BL271" s="2182"/>
      <c r="BN271" s="2182"/>
      <c r="BP271" s="2182"/>
      <c r="BR271" s="2182"/>
      <c r="BT271" s="2182"/>
      <c r="BV271" s="2182"/>
      <c r="BX271" s="2182"/>
      <c r="BZ271" s="2182"/>
      <c r="CB271" s="2182"/>
      <c r="CD271" s="2182"/>
      <c r="CF271" s="2182"/>
      <c r="CH271" s="2182"/>
      <c r="CJ271" s="2182"/>
      <c r="CL271" s="2182"/>
      <c r="CN271" s="2182"/>
      <c r="CP271" s="2182"/>
      <c r="CR271" s="2182"/>
      <c r="CT271" s="2182"/>
      <c r="CV271" s="2182"/>
    </row>
    <row r="272" spans="2:100" s="2067" customFormat="1" hidden="1" x14ac:dyDescent="0.3">
      <c r="B272" s="3276" t="s">
        <v>801</v>
      </c>
      <c r="C272" s="3306" t="s">
        <v>682</v>
      </c>
      <c r="D272" s="2222">
        <v>0</v>
      </c>
      <c r="E272" s="540" t="e">
        <v>#N/A</v>
      </c>
      <c r="F272" s="540">
        <v>0</v>
      </c>
      <c r="H272" s="2182"/>
      <c r="J272" s="2182"/>
      <c r="L272" s="2182"/>
      <c r="N272" s="2182"/>
      <c r="P272" s="2182"/>
      <c r="R272" s="2182"/>
      <c r="T272" s="2182"/>
      <c r="V272" s="2182"/>
      <c r="X272" s="2182"/>
      <c r="Z272" s="2182"/>
      <c r="AB272" s="2182"/>
      <c r="AD272" s="2182"/>
      <c r="AF272" s="2182"/>
      <c r="AH272" s="2182"/>
      <c r="AJ272" s="2182"/>
      <c r="AL272" s="2182"/>
      <c r="AN272" s="2182"/>
      <c r="AP272" s="2182"/>
      <c r="AR272" s="2182"/>
      <c r="AT272" s="2182"/>
      <c r="AV272" s="2182"/>
      <c r="AX272" s="2182"/>
      <c r="AZ272" s="2182"/>
      <c r="BB272" s="2182"/>
      <c r="BD272" s="2182"/>
      <c r="BF272" s="2182"/>
      <c r="BH272" s="2182"/>
      <c r="BJ272" s="2182"/>
      <c r="BL272" s="2182"/>
      <c r="BN272" s="2182"/>
      <c r="BP272" s="2182"/>
      <c r="BR272" s="2182"/>
      <c r="BT272" s="2182"/>
      <c r="BV272" s="2182"/>
      <c r="BX272" s="2182"/>
      <c r="BZ272" s="2182"/>
      <c r="CB272" s="2182"/>
      <c r="CD272" s="2182"/>
      <c r="CF272" s="2182"/>
      <c r="CH272" s="2182"/>
      <c r="CJ272" s="2182"/>
      <c r="CL272" s="2182"/>
      <c r="CN272" s="2182"/>
      <c r="CP272" s="2182"/>
      <c r="CR272" s="2182"/>
      <c r="CT272" s="2182"/>
      <c r="CV272" s="2182"/>
    </row>
    <row r="273" spans="2:100" s="2067" customFormat="1" hidden="1" x14ac:dyDescent="0.3">
      <c r="B273" s="3276" t="s">
        <v>801</v>
      </c>
      <c r="C273" s="3306" t="s">
        <v>1887</v>
      </c>
      <c r="D273" s="2222">
        <v>0</v>
      </c>
      <c r="E273" s="540" t="e">
        <v>#N/A</v>
      </c>
      <c r="F273" s="540">
        <v>0</v>
      </c>
      <c r="G273" s="2199">
        <v>1537402.0038548196</v>
      </c>
      <c r="H273" s="2182"/>
      <c r="J273" s="2182"/>
      <c r="L273" s="2182"/>
      <c r="N273" s="2182"/>
      <c r="P273" s="2182"/>
      <c r="R273" s="2182"/>
      <c r="T273" s="2182"/>
      <c r="V273" s="2182"/>
      <c r="X273" s="2182"/>
      <c r="Z273" s="2182"/>
      <c r="AB273" s="2182"/>
      <c r="AD273" s="2182"/>
      <c r="AF273" s="2182"/>
      <c r="AH273" s="2182"/>
      <c r="AJ273" s="2182"/>
      <c r="AL273" s="2182"/>
      <c r="AN273" s="2182"/>
      <c r="AP273" s="2182"/>
      <c r="AR273" s="2182"/>
      <c r="AT273" s="2182"/>
      <c r="AV273" s="2182"/>
      <c r="AX273" s="2182"/>
      <c r="AZ273" s="2182"/>
      <c r="BB273" s="2182"/>
      <c r="BD273" s="2182"/>
      <c r="BF273" s="2182"/>
      <c r="BH273" s="2182"/>
      <c r="BJ273" s="2182"/>
      <c r="BL273" s="2182"/>
      <c r="BN273" s="2182"/>
      <c r="BP273" s="2182"/>
      <c r="BR273" s="2182"/>
      <c r="BT273" s="2182"/>
      <c r="BV273" s="2182"/>
      <c r="BX273" s="2182"/>
      <c r="BZ273" s="2182"/>
      <c r="CB273" s="2182"/>
      <c r="CD273" s="2182"/>
      <c r="CF273" s="2182"/>
      <c r="CH273" s="2182"/>
      <c r="CJ273" s="2182"/>
      <c r="CL273" s="2182"/>
      <c r="CN273" s="2182"/>
      <c r="CP273" s="2182"/>
      <c r="CR273" s="2182"/>
      <c r="CT273" s="2182"/>
      <c r="CV273" s="2182"/>
    </row>
    <row r="274" spans="2:100" s="2067" customFormat="1" hidden="1" x14ac:dyDescent="0.3">
      <c r="H274" s="2182"/>
      <c r="J274" s="2182"/>
      <c r="L274" s="2182"/>
      <c r="N274" s="2182"/>
      <c r="P274" s="2182"/>
      <c r="R274" s="2182"/>
      <c r="T274" s="2182"/>
      <c r="V274" s="2182"/>
      <c r="X274" s="2182"/>
      <c r="Z274" s="2182"/>
      <c r="AB274" s="2182"/>
      <c r="AD274" s="2182"/>
      <c r="AF274" s="2182"/>
      <c r="AH274" s="2182"/>
      <c r="AJ274" s="2182"/>
      <c r="AL274" s="2182"/>
      <c r="AN274" s="2182"/>
      <c r="AP274" s="2182"/>
      <c r="AR274" s="2182"/>
      <c r="AT274" s="2182"/>
      <c r="AV274" s="2182"/>
      <c r="AX274" s="2182"/>
      <c r="AZ274" s="2182"/>
      <c r="BB274" s="2182"/>
      <c r="BD274" s="2182"/>
      <c r="BF274" s="2182"/>
      <c r="BH274" s="2182"/>
      <c r="BJ274" s="2182"/>
      <c r="BL274" s="2182"/>
      <c r="BN274" s="2182"/>
      <c r="BP274" s="2182"/>
      <c r="BR274" s="2182"/>
      <c r="BT274" s="2182"/>
      <c r="BV274" s="2182"/>
      <c r="BX274" s="2182"/>
      <c r="BZ274" s="2182"/>
      <c r="CB274" s="2182"/>
      <c r="CD274" s="2182"/>
      <c r="CF274" s="2182"/>
      <c r="CH274" s="2182"/>
      <c r="CJ274" s="2182"/>
      <c r="CL274" s="2182"/>
      <c r="CN274" s="2182"/>
      <c r="CP274" s="2182"/>
      <c r="CR274" s="2182"/>
      <c r="CT274" s="2182"/>
      <c r="CV274" s="2182"/>
    </row>
    <row r="275" spans="2:100" s="2067" customFormat="1" hidden="1" x14ac:dyDescent="0.3">
      <c r="B275" s="3276" t="s">
        <v>803</v>
      </c>
      <c r="C275" s="3306" t="s">
        <v>919</v>
      </c>
      <c r="D275" s="2222">
        <v>1</v>
      </c>
      <c r="E275" s="540">
        <v>2918721.2375452602</v>
      </c>
      <c r="F275" s="540">
        <v>2918721.2375452602</v>
      </c>
      <c r="H275" s="2182"/>
      <c r="J275" s="2182"/>
      <c r="L275" s="2182"/>
      <c r="N275" s="2182"/>
      <c r="P275" s="2182"/>
      <c r="R275" s="2182"/>
      <c r="T275" s="2182"/>
      <c r="V275" s="2182"/>
      <c r="X275" s="2182"/>
      <c r="Z275" s="2182"/>
      <c r="AB275" s="2182"/>
      <c r="AD275" s="2182"/>
      <c r="AF275" s="2182"/>
      <c r="AH275" s="2182"/>
      <c r="AJ275" s="2182"/>
      <c r="AL275" s="2182"/>
      <c r="AN275" s="2182"/>
      <c r="AP275" s="2182"/>
      <c r="AR275" s="2182"/>
      <c r="AT275" s="2182"/>
      <c r="AV275" s="2182"/>
      <c r="AX275" s="2182"/>
      <c r="AZ275" s="2182"/>
      <c r="BB275" s="2182"/>
      <c r="BD275" s="2182"/>
      <c r="BF275" s="2182"/>
      <c r="BH275" s="2182"/>
      <c r="BJ275" s="2182"/>
      <c r="BL275" s="2182"/>
      <c r="BN275" s="2182"/>
      <c r="BP275" s="2182"/>
      <c r="BR275" s="2182"/>
      <c r="BT275" s="2182"/>
      <c r="BV275" s="2182"/>
      <c r="BX275" s="2182"/>
      <c r="BZ275" s="2182"/>
      <c r="CB275" s="2182"/>
      <c r="CD275" s="2182"/>
      <c r="CF275" s="2182"/>
      <c r="CH275" s="2182"/>
      <c r="CJ275" s="2182"/>
      <c r="CL275" s="2182"/>
      <c r="CN275" s="2182"/>
      <c r="CP275" s="2182"/>
      <c r="CR275" s="2182"/>
      <c r="CT275" s="2182"/>
      <c r="CV275" s="2182"/>
    </row>
    <row r="276" spans="2:100" s="2067" customFormat="1" hidden="1" x14ac:dyDescent="0.3">
      <c r="B276" s="3276" t="s">
        <v>803</v>
      </c>
      <c r="C276" s="3306" t="s">
        <v>1159</v>
      </c>
      <c r="D276" s="2222">
        <v>2</v>
      </c>
      <c r="E276" s="540">
        <v>2749086.8717506505</v>
      </c>
      <c r="F276" s="540">
        <v>5498173.7435013009</v>
      </c>
      <c r="H276" s="2182"/>
      <c r="J276" s="2182"/>
      <c r="L276" s="2182"/>
      <c r="N276" s="2182"/>
      <c r="P276" s="2182"/>
      <c r="R276" s="2182"/>
      <c r="T276" s="2182"/>
      <c r="V276" s="2182"/>
      <c r="X276" s="2182"/>
      <c r="Z276" s="2182"/>
      <c r="AB276" s="2182"/>
      <c r="AD276" s="2182"/>
      <c r="AF276" s="2182"/>
      <c r="AH276" s="2182"/>
      <c r="AJ276" s="2182"/>
      <c r="AL276" s="2182"/>
      <c r="AN276" s="2182"/>
      <c r="AP276" s="2182"/>
      <c r="AR276" s="2182"/>
      <c r="AT276" s="2182"/>
      <c r="AV276" s="2182"/>
      <c r="AX276" s="2182"/>
      <c r="AZ276" s="2182"/>
      <c r="BB276" s="2182"/>
      <c r="BD276" s="2182"/>
      <c r="BF276" s="2182"/>
      <c r="BH276" s="2182"/>
      <c r="BJ276" s="2182"/>
      <c r="BL276" s="2182"/>
      <c r="BN276" s="2182"/>
      <c r="BP276" s="2182"/>
      <c r="BR276" s="2182"/>
      <c r="BT276" s="2182"/>
      <c r="BV276" s="2182"/>
      <c r="BX276" s="2182"/>
      <c r="BZ276" s="2182"/>
      <c r="CB276" s="2182"/>
      <c r="CD276" s="2182"/>
      <c r="CF276" s="2182"/>
      <c r="CH276" s="2182"/>
      <c r="CJ276" s="2182"/>
      <c r="CL276" s="2182"/>
      <c r="CN276" s="2182"/>
      <c r="CP276" s="2182"/>
      <c r="CR276" s="2182"/>
      <c r="CT276" s="2182"/>
      <c r="CV276" s="2182"/>
    </row>
    <row r="277" spans="2:100" s="2067" customFormat="1" hidden="1" x14ac:dyDescent="0.3">
      <c r="B277" s="3276" t="s">
        <v>803</v>
      </c>
      <c r="C277" s="3306" t="s">
        <v>804</v>
      </c>
      <c r="D277" s="2222">
        <v>1</v>
      </c>
      <c r="E277" s="540" t="e">
        <v>#N/A</v>
      </c>
      <c r="F277" s="540">
        <v>0</v>
      </c>
      <c r="H277" s="2182"/>
      <c r="J277" s="2182"/>
      <c r="L277" s="2182"/>
      <c r="N277" s="2182"/>
      <c r="P277" s="2182"/>
      <c r="R277" s="2182"/>
      <c r="T277" s="2182"/>
      <c r="V277" s="2182"/>
      <c r="X277" s="2182"/>
      <c r="Z277" s="2182"/>
      <c r="AB277" s="2182"/>
      <c r="AD277" s="2182"/>
      <c r="AF277" s="2182"/>
      <c r="AH277" s="2182"/>
      <c r="AJ277" s="2182"/>
      <c r="AL277" s="2182"/>
      <c r="AN277" s="2182"/>
      <c r="AP277" s="2182"/>
      <c r="AR277" s="2182"/>
      <c r="AT277" s="2182"/>
      <c r="AV277" s="2182"/>
      <c r="AX277" s="2182"/>
      <c r="AZ277" s="2182"/>
      <c r="BB277" s="2182"/>
      <c r="BD277" s="2182"/>
      <c r="BF277" s="2182"/>
      <c r="BH277" s="2182"/>
      <c r="BJ277" s="2182"/>
      <c r="BL277" s="2182"/>
      <c r="BN277" s="2182"/>
      <c r="BP277" s="2182"/>
      <c r="BR277" s="2182"/>
      <c r="BT277" s="2182"/>
      <c r="BV277" s="2182"/>
      <c r="BX277" s="2182"/>
      <c r="BZ277" s="2182"/>
      <c r="CB277" s="2182"/>
      <c r="CD277" s="2182"/>
      <c r="CF277" s="2182"/>
      <c r="CH277" s="2182"/>
      <c r="CJ277" s="2182"/>
      <c r="CL277" s="2182"/>
      <c r="CN277" s="2182"/>
      <c r="CP277" s="2182"/>
      <c r="CR277" s="2182"/>
      <c r="CT277" s="2182"/>
      <c r="CV277" s="2182"/>
    </row>
    <row r="278" spans="2:100" s="2067" customFormat="1" hidden="1" x14ac:dyDescent="0.3">
      <c r="B278" s="3276" t="s">
        <v>803</v>
      </c>
      <c r="C278" s="3306" t="s">
        <v>1158</v>
      </c>
      <c r="D278" s="2222">
        <v>0</v>
      </c>
      <c r="E278" s="540" t="e">
        <v>#N/A</v>
      </c>
      <c r="F278" s="540">
        <v>0</v>
      </c>
      <c r="H278" s="2182"/>
      <c r="J278" s="2182"/>
      <c r="L278" s="2182"/>
      <c r="N278" s="2182"/>
      <c r="P278" s="2182"/>
      <c r="R278" s="2182"/>
      <c r="T278" s="2182"/>
      <c r="V278" s="2182"/>
      <c r="X278" s="2182"/>
      <c r="Z278" s="2182"/>
      <c r="AB278" s="2182"/>
      <c r="AD278" s="2182"/>
      <c r="AF278" s="2182"/>
      <c r="AH278" s="2182"/>
      <c r="AJ278" s="2182"/>
      <c r="AL278" s="2182"/>
      <c r="AN278" s="2182"/>
      <c r="AP278" s="2182"/>
      <c r="AR278" s="2182"/>
      <c r="AT278" s="2182"/>
      <c r="AV278" s="2182"/>
      <c r="AX278" s="2182"/>
      <c r="AZ278" s="2182"/>
      <c r="BB278" s="2182"/>
      <c r="BD278" s="2182"/>
      <c r="BF278" s="2182"/>
      <c r="BH278" s="2182"/>
      <c r="BJ278" s="2182"/>
      <c r="BL278" s="2182"/>
      <c r="BN278" s="2182"/>
      <c r="BP278" s="2182"/>
      <c r="BR278" s="2182"/>
      <c r="BT278" s="2182"/>
      <c r="BV278" s="2182"/>
      <c r="BX278" s="2182"/>
      <c r="BZ278" s="2182"/>
      <c r="CB278" s="2182"/>
      <c r="CD278" s="2182"/>
      <c r="CF278" s="2182"/>
      <c r="CH278" s="2182"/>
      <c r="CJ278" s="2182"/>
      <c r="CL278" s="2182"/>
      <c r="CN278" s="2182"/>
      <c r="CP278" s="2182"/>
      <c r="CR278" s="2182"/>
      <c r="CT278" s="2182"/>
      <c r="CV278" s="2182"/>
    </row>
    <row r="279" spans="2:100" s="2067" customFormat="1" hidden="1" x14ac:dyDescent="0.3">
      <c r="B279" s="3276" t="s">
        <v>803</v>
      </c>
      <c r="C279" s="3306" t="s">
        <v>136</v>
      </c>
      <c r="D279" s="2222">
        <v>0</v>
      </c>
      <c r="E279" s="540" t="e">
        <v>#N/A</v>
      </c>
      <c r="F279" s="540">
        <v>0</v>
      </c>
      <c r="H279" s="2182"/>
      <c r="J279" s="2182"/>
      <c r="L279" s="2182"/>
      <c r="N279" s="2182"/>
      <c r="P279" s="2182"/>
      <c r="R279" s="2182"/>
      <c r="T279" s="2182"/>
      <c r="V279" s="2182"/>
      <c r="X279" s="2182"/>
      <c r="Z279" s="2182"/>
      <c r="AB279" s="2182"/>
      <c r="AD279" s="2182"/>
      <c r="AF279" s="2182"/>
      <c r="AH279" s="2182"/>
      <c r="AJ279" s="2182"/>
      <c r="AL279" s="2182"/>
      <c r="AN279" s="2182"/>
      <c r="AP279" s="2182"/>
      <c r="AR279" s="2182"/>
      <c r="AT279" s="2182"/>
      <c r="AV279" s="2182"/>
      <c r="AX279" s="2182"/>
      <c r="AZ279" s="2182"/>
      <c r="BB279" s="2182"/>
      <c r="BD279" s="2182"/>
      <c r="BF279" s="2182"/>
      <c r="BH279" s="2182"/>
      <c r="BJ279" s="2182"/>
      <c r="BL279" s="2182"/>
      <c r="BN279" s="2182"/>
      <c r="BP279" s="2182"/>
      <c r="BR279" s="2182"/>
      <c r="BT279" s="2182"/>
      <c r="BV279" s="2182"/>
      <c r="BX279" s="2182"/>
      <c r="BZ279" s="2182"/>
      <c r="CB279" s="2182"/>
      <c r="CD279" s="2182"/>
      <c r="CF279" s="2182"/>
      <c r="CH279" s="2182"/>
      <c r="CJ279" s="2182"/>
      <c r="CL279" s="2182"/>
      <c r="CN279" s="2182"/>
      <c r="CP279" s="2182"/>
      <c r="CR279" s="2182"/>
      <c r="CT279" s="2182"/>
      <c r="CV279" s="2182"/>
    </row>
    <row r="280" spans="2:100" s="2067" customFormat="1" hidden="1" x14ac:dyDescent="0.3">
      <c r="B280" s="3276" t="s">
        <v>803</v>
      </c>
      <c r="C280" s="3306" t="s">
        <v>682</v>
      </c>
      <c r="D280" s="2222">
        <v>0</v>
      </c>
      <c r="E280" s="540" t="e">
        <v>#N/A</v>
      </c>
      <c r="F280" s="540">
        <v>0</v>
      </c>
      <c r="H280" s="2182"/>
      <c r="J280" s="2182"/>
      <c r="L280" s="2182"/>
      <c r="N280" s="2182"/>
      <c r="P280" s="2182"/>
      <c r="R280" s="2182"/>
      <c r="T280" s="2182"/>
      <c r="V280" s="2182"/>
      <c r="X280" s="2182"/>
      <c r="Z280" s="2182"/>
      <c r="AB280" s="2182"/>
      <c r="AD280" s="2182"/>
      <c r="AF280" s="2182"/>
      <c r="AH280" s="2182"/>
      <c r="AJ280" s="2182"/>
      <c r="AL280" s="2182"/>
      <c r="AN280" s="2182"/>
      <c r="AP280" s="2182"/>
      <c r="AR280" s="2182"/>
      <c r="AT280" s="2182"/>
      <c r="AV280" s="2182"/>
      <c r="AX280" s="2182"/>
      <c r="AZ280" s="2182"/>
      <c r="BB280" s="2182"/>
      <c r="BD280" s="2182"/>
      <c r="BF280" s="2182"/>
      <c r="BH280" s="2182"/>
      <c r="BJ280" s="2182"/>
      <c r="BL280" s="2182"/>
      <c r="BN280" s="2182"/>
      <c r="BP280" s="2182"/>
      <c r="BR280" s="2182"/>
      <c r="BT280" s="2182"/>
      <c r="BV280" s="2182"/>
      <c r="BX280" s="2182"/>
      <c r="BZ280" s="2182"/>
      <c r="CB280" s="2182"/>
      <c r="CD280" s="2182"/>
      <c r="CF280" s="2182"/>
      <c r="CH280" s="2182"/>
      <c r="CJ280" s="2182"/>
      <c r="CL280" s="2182"/>
      <c r="CN280" s="2182"/>
      <c r="CP280" s="2182"/>
      <c r="CR280" s="2182"/>
      <c r="CT280" s="2182"/>
      <c r="CV280" s="2182"/>
    </row>
    <row r="281" spans="2:100" s="2067" customFormat="1" hidden="1" x14ac:dyDescent="0.3">
      <c r="B281" s="3276" t="s">
        <v>803</v>
      </c>
      <c r="C281" s="3306" t="s">
        <v>1888</v>
      </c>
      <c r="D281" s="2222">
        <v>0</v>
      </c>
      <c r="E281" s="540" t="e">
        <v>#N/A</v>
      </c>
      <c r="F281" s="540">
        <v>0</v>
      </c>
      <c r="G281" s="2199">
        <v>8416894.9810465612</v>
      </c>
      <c r="H281" s="2182"/>
      <c r="J281" s="2182"/>
      <c r="L281" s="2182"/>
      <c r="N281" s="2182"/>
      <c r="P281" s="2182"/>
      <c r="R281" s="2182"/>
      <c r="T281" s="2182"/>
      <c r="V281" s="2182"/>
      <c r="X281" s="2182"/>
      <c r="Z281" s="2182"/>
      <c r="AB281" s="2182"/>
      <c r="AD281" s="2182"/>
      <c r="AF281" s="2182"/>
      <c r="AH281" s="2182"/>
      <c r="AJ281" s="2182"/>
      <c r="AL281" s="2182"/>
      <c r="AN281" s="2182"/>
      <c r="AP281" s="2182"/>
      <c r="AR281" s="2182"/>
      <c r="AT281" s="2182"/>
      <c r="AV281" s="2182"/>
      <c r="AX281" s="2182"/>
      <c r="AZ281" s="2182"/>
      <c r="BB281" s="2182"/>
      <c r="BD281" s="2182"/>
      <c r="BF281" s="2182"/>
      <c r="BH281" s="2182"/>
      <c r="BJ281" s="2182"/>
      <c r="BL281" s="2182"/>
      <c r="BN281" s="2182"/>
      <c r="BP281" s="2182"/>
      <c r="BR281" s="2182"/>
      <c r="BT281" s="2182"/>
      <c r="BV281" s="2182"/>
      <c r="BX281" s="2182"/>
      <c r="BZ281" s="2182"/>
      <c r="CB281" s="2182"/>
      <c r="CD281" s="2182"/>
      <c r="CF281" s="2182"/>
      <c r="CH281" s="2182"/>
      <c r="CJ281" s="2182"/>
      <c r="CL281" s="2182"/>
      <c r="CN281" s="2182"/>
      <c r="CP281" s="2182"/>
      <c r="CR281" s="2182"/>
      <c r="CT281" s="2182"/>
      <c r="CV281" s="2182"/>
    </row>
    <row r="282" spans="2:100" s="2067" customFormat="1" hidden="1" x14ac:dyDescent="0.3">
      <c r="H282" s="2182"/>
      <c r="J282" s="2182"/>
      <c r="L282" s="2182"/>
      <c r="N282" s="2182"/>
      <c r="P282" s="2182"/>
      <c r="R282" s="2182"/>
      <c r="T282" s="2182"/>
      <c r="V282" s="2182"/>
      <c r="X282" s="2182"/>
      <c r="Z282" s="2182"/>
      <c r="AB282" s="2182"/>
      <c r="AD282" s="2182"/>
      <c r="AF282" s="2182"/>
      <c r="AH282" s="2182"/>
      <c r="AJ282" s="2182"/>
      <c r="AL282" s="2182"/>
      <c r="AN282" s="2182"/>
      <c r="AP282" s="2182"/>
      <c r="AR282" s="2182"/>
      <c r="AT282" s="2182"/>
      <c r="AV282" s="2182"/>
      <c r="AX282" s="2182"/>
      <c r="AZ282" s="2182"/>
      <c r="BB282" s="2182"/>
      <c r="BD282" s="2182"/>
      <c r="BF282" s="2182"/>
      <c r="BH282" s="2182"/>
      <c r="BJ282" s="2182"/>
      <c r="BL282" s="2182"/>
      <c r="BN282" s="2182"/>
      <c r="BP282" s="2182"/>
      <c r="BR282" s="2182"/>
      <c r="BT282" s="2182"/>
      <c r="BV282" s="2182"/>
      <c r="BX282" s="2182"/>
      <c r="BZ282" s="2182"/>
      <c r="CB282" s="2182"/>
      <c r="CD282" s="2182"/>
      <c r="CF282" s="2182"/>
      <c r="CH282" s="2182"/>
      <c r="CJ282" s="2182"/>
      <c r="CL282" s="2182"/>
      <c r="CN282" s="2182"/>
      <c r="CP282" s="2182"/>
      <c r="CR282" s="2182"/>
      <c r="CT282" s="2182"/>
      <c r="CV282" s="2182"/>
    </row>
    <row r="283" spans="2:100" s="2067" customFormat="1" hidden="1" x14ac:dyDescent="0.3">
      <c r="B283" s="3276" t="s">
        <v>806</v>
      </c>
      <c r="C283" s="3306" t="s">
        <v>332</v>
      </c>
      <c r="D283" s="2222">
        <v>1</v>
      </c>
      <c r="E283" s="540" t="e">
        <v>#N/A</v>
      </c>
      <c r="F283" s="540">
        <v>0</v>
      </c>
      <c r="H283" s="2182"/>
      <c r="J283" s="2182"/>
      <c r="L283" s="2182"/>
      <c r="N283" s="2182"/>
      <c r="P283" s="2182"/>
      <c r="R283" s="2182"/>
      <c r="T283" s="2182"/>
      <c r="V283" s="2182"/>
      <c r="X283" s="2182"/>
      <c r="Z283" s="2182"/>
      <c r="AB283" s="2182"/>
      <c r="AD283" s="2182"/>
      <c r="AF283" s="2182"/>
      <c r="AH283" s="2182"/>
      <c r="AJ283" s="2182"/>
      <c r="AL283" s="2182"/>
      <c r="AN283" s="2182"/>
      <c r="AP283" s="2182"/>
      <c r="AR283" s="2182"/>
      <c r="AT283" s="2182"/>
      <c r="AV283" s="2182"/>
      <c r="AX283" s="2182"/>
      <c r="AZ283" s="2182"/>
      <c r="BB283" s="2182"/>
      <c r="BD283" s="2182"/>
      <c r="BF283" s="2182"/>
      <c r="BH283" s="2182"/>
      <c r="BJ283" s="2182"/>
      <c r="BL283" s="2182"/>
      <c r="BN283" s="2182"/>
      <c r="BP283" s="2182"/>
      <c r="BR283" s="2182"/>
      <c r="BT283" s="2182"/>
      <c r="BV283" s="2182"/>
      <c r="BX283" s="2182"/>
      <c r="BZ283" s="2182"/>
      <c r="CB283" s="2182"/>
      <c r="CD283" s="2182"/>
      <c r="CF283" s="2182"/>
      <c r="CH283" s="2182"/>
      <c r="CJ283" s="2182"/>
      <c r="CL283" s="2182"/>
      <c r="CN283" s="2182"/>
      <c r="CP283" s="2182"/>
      <c r="CR283" s="2182"/>
      <c r="CT283" s="2182"/>
      <c r="CV283" s="2182"/>
    </row>
    <row r="284" spans="2:100" s="2067" customFormat="1" hidden="1" x14ac:dyDescent="0.3">
      <c r="B284" s="3276" t="s">
        <v>806</v>
      </c>
      <c r="C284" s="3306" t="s">
        <v>1158</v>
      </c>
      <c r="D284" s="2222">
        <v>0</v>
      </c>
      <c r="E284" s="540" t="e">
        <v>#N/A</v>
      </c>
      <c r="F284" s="540">
        <v>0</v>
      </c>
      <c r="H284" s="2182"/>
      <c r="J284" s="2182"/>
      <c r="L284" s="2182"/>
      <c r="N284" s="2182"/>
      <c r="P284" s="2182"/>
      <c r="R284" s="2182"/>
      <c r="T284" s="2182"/>
      <c r="V284" s="2182"/>
      <c r="X284" s="2182"/>
      <c r="Z284" s="2182"/>
      <c r="AB284" s="2182"/>
      <c r="AD284" s="2182"/>
      <c r="AF284" s="2182"/>
      <c r="AH284" s="2182"/>
      <c r="AJ284" s="2182"/>
      <c r="AL284" s="2182"/>
      <c r="AN284" s="2182"/>
      <c r="AP284" s="2182"/>
      <c r="AR284" s="2182"/>
      <c r="AT284" s="2182"/>
      <c r="AV284" s="2182"/>
      <c r="AX284" s="2182"/>
      <c r="AZ284" s="2182"/>
      <c r="BB284" s="2182"/>
      <c r="BD284" s="2182"/>
      <c r="BF284" s="2182"/>
      <c r="BH284" s="2182"/>
      <c r="BJ284" s="2182"/>
      <c r="BL284" s="2182"/>
      <c r="BN284" s="2182"/>
      <c r="BP284" s="2182"/>
      <c r="BR284" s="2182"/>
      <c r="BT284" s="2182"/>
      <c r="BV284" s="2182"/>
      <c r="BX284" s="2182"/>
      <c r="BZ284" s="2182"/>
      <c r="CB284" s="2182"/>
      <c r="CD284" s="2182"/>
      <c r="CF284" s="2182"/>
      <c r="CH284" s="2182"/>
      <c r="CJ284" s="2182"/>
      <c r="CL284" s="2182"/>
      <c r="CN284" s="2182"/>
      <c r="CP284" s="2182"/>
      <c r="CR284" s="2182"/>
      <c r="CT284" s="2182"/>
      <c r="CV284" s="2182"/>
    </row>
    <row r="285" spans="2:100" s="2067" customFormat="1" hidden="1" x14ac:dyDescent="0.3">
      <c r="B285" s="3276" t="s">
        <v>806</v>
      </c>
      <c r="C285" s="3306" t="s">
        <v>682</v>
      </c>
      <c r="D285" s="2222">
        <v>0</v>
      </c>
      <c r="E285" s="540" t="e">
        <v>#N/A</v>
      </c>
      <c r="F285" s="540">
        <v>0</v>
      </c>
      <c r="G285" s="2199">
        <v>0</v>
      </c>
      <c r="H285" s="2182"/>
      <c r="J285" s="2182"/>
      <c r="L285" s="2182"/>
      <c r="N285" s="2182"/>
      <c r="P285" s="2182"/>
      <c r="R285" s="2182"/>
      <c r="T285" s="2182"/>
      <c r="V285" s="2182"/>
      <c r="X285" s="2182"/>
      <c r="Z285" s="2182"/>
      <c r="AB285" s="2182"/>
      <c r="AD285" s="2182"/>
      <c r="AF285" s="2182"/>
      <c r="AH285" s="2182"/>
      <c r="AJ285" s="2182"/>
      <c r="AL285" s="2182"/>
      <c r="AN285" s="2182"/>
      <c r="AP285" s="2182"/>
      <c r="AR285" s="2182"/>
      <c r="AT285" s="2182"/>
      <c r="AV285" s="2182"/>
      <c r="AX285" s="2182"/>
      <c r="AZ285" s="2182"/>
      <c r="BB285" s="2182"/>
      <c r="BD285" s="2182"/>
      <c r="BF285" s="2182"/>
      <c r="BH285" s="2182"/>
      <c r="BJ285" s="2182"/>
      <c r="BL285" s="2182"/>
      <c r="BN285" s="2182"/>
      <c r="BP285" s="2182"/>
      <c r="BR285" s="2182"/>
      <c r="BT285" s="2182"/>
      <c r="BV285" s="2182"/>
      <c r="BX285" s="2182"/>
      <c r="BZ285" s="2182"/>
      <c r="CB285" s="2182"/>
      <c r="CD285" s="2182"/>
      <c r="CF285" s="2182"/>
      <c r="CH285" s="2182"/>
      <c r="CJ285" s="2182"/>
      <c r="CL285" s="2182"/>
      <c r="CN285" s="2182"/>
      <c r="CP285" s="2182"/>
      <c r="CR285" s="2182"/>
      <c r="CT285" s="2182"/>
      <c r="CV285" s="2182"/>
    </row>
    <row r="286" spans="2:100" s="2067" customFormat="1" hidden="1" x14ac:dyDescent="0.3">
      <c r="H286" s="2182"/>
      <c r="J286" s="2182"/>
      <c r="L286" s="2182"/>
      <c r="N286" s="2182"/>
      <c r="P286" s="2182"/>
      <c r="R286" s="2182"/>
      <c r="T286" s="2182"/>
      <c r="V286" s="2182"/>
      <c r="X286" s="2182"/>
      <c r="Z286" s="2182"/>
      <c r="AB286" s="2182"/>
      <c r="AD286" s="2182"/>
      <c r="AF286" s="2182"/>
      <c r="AH286" s="2182"/>
      <c r="AJ286" s="2182"/>
      <c r="AL286" s="2182"/>
      <c r="AN286" s="2182"/>
      <c r="AP286" s="2182"/>
      <c r="AR286" s="2182"/>
      <c r="AT286" s="2182"/>
      <c r="AV286" s="2182"/>
      <c r="AX286" s="2182"/>
      <c r="AZ286" s="2182"/>
      <c r="BB286" s="2182"/>
      <c r="BD286" s="2182"/>
      <c r="BF286" s="2182"/>
      <c r="BH286" s="2182"/>
      <c r="BJ286" s="2182"/>
      <c r="BL286" s="2182"/>
      <c r="BN286" s="2182"/>
      <c r="BP286" s="2182"/>
      <c r="BR286" s="2182"/>
      <c r="BT286" s="2182"/>
      <c r="BV286" s="2182"/>
      <c r="BX286" s="2182"/>
      <c r="BZ286" s="2182"/>
      <c r="CB286" s="2182"/>
      <c r="CD286" s="2182"/>
      <c r="CF286" s="2182"/>
      <c r="CH286" s="2182"/>
      <c r="CJ286" s="2182"/>
      <c r="CL286" s="2182"/>
      <c r="CN286" s="2182"/>
      <c r="CP286" s="2182"/>
      <c r="CR286" s="2182"/>
      <c r="CT286" s="2182"/>
      <c r="CV286" s="2182"/>
    </row>
    <row r="287" spans="2:100" s="2067" customFormat="1" hidden="1" x14ac:dyDescent="0.3">
      <c r="B287" s="3276" t="s">
        <v>807</v>
      </c>
      <c r="C287" s="3306" t="s">
        <v>808</v>
      </c>
      <c r="D287" s="2222">
        <v>0</v>
      </c>
      <c r="E287" s="540" t="e">
        <v>#N/A</v>
      </c>
      <c r="F287" s="540">
        <v>0</v>
      </c>
      <c r="G287" s="2199">
        <v>0</v>
      </c>
      <c r="H287" s="2182"/>
      <c r="J287" s="2182"/>
      <c r="L287" s="2182"/>
      <c r="N287" s="2182"/>
      <c r="P287" s="2182"/>
      <c r="R287" s="2182"/>
      <c r="T287" s="2182"/>
      <c r="V287" s="2182"/>
      <c r="X287" s="2182"/>
      <c r="Z287" s="2182"/>
      <c r="AB287" s="2182"/>
      <c r="AD287" s="2182"/>
      <c r="AF287" s="2182"/>
      <c r="AH287" s="2182"/>
      <c r="AJ287" s="2182"/>
      <c r="AL287" s="2182"/>
      <c r="AN287" s="2182"/>
      <c r="AP287" s="2182"/>
      <c r="AR287" s="2182"/>
      <c r="AT287" s="2182"/>
      <c r="AV287" s="2182"/>
      <c r="AX287" s="2182"/>
      <c r="AZ287" s="2182"/>
      <c r="BB287" s="2182"/>
      <c r="BD287" s="2182"/>
      <c r="BF287" s="2182"/>
      <c r="BH287" s="2182"/>
      <c r="BJ287" s="2182"/>
      <c r="BL287" s="2182"/>
      <c r="BN287" s="2182"/>
      <c r="BP287" s="2182"/>
      <c r="BR287" s="2182"/>
      <c r="BT287" s="2182"/>
      <c r="BV287" s="2182"/>
      <c r="BX287" s="2182"/>
      <c r="BZ287" s="2182"/>
      <c r="CB287" s="2182"/>
      <c r="CD287" s="2182"/>
      <c r="CF287" s="2182"/>
      <c r="CH287" s="2182"/>
      <c r="CJ287" s="2182"/>
      <c r="CL287" s="2182"/>
      <c r="CN287" s="2182"/>
      <c r="CP287" s="2182"/>
      <c r="CR287" s="2182"/>
      <c r="CT287" s="2182"/>
      <c r="CV287" s="2182"/>
    </row>
    <row r="288" spans="2:100" s="2067" customFormat="1" hidden="1" x14ac:dyDescent="0.3">
      <c r="H288" s="2182"/>
      <c r="J288" s="2182"/>
      <c r="L288" s="2182"/>
      <c r="N288" s="2182"/>
      <c r="P288" s="2182"/>
      <c r="R288" s="2182"/>
      <c r="T288" s="2182"/>
      <c r="V288" s="2182"/>
      <c r="X288" s="2182"/>
      <c r="Z288" s="2182"/>
      <c r="AB288" s="2182"/>
      <c r="AD288" s="2182"/>
      <c r="AF288" s="2182"/>
      <c r="AH288" s="2182"/>
      <c r="AJ288" s="2182"/>
      <c r="AL288" s="2182"/>
      <c r="AN288" s="2182"/>
      <c r="AP288" s="2182"/>
      <c r="AR288" s="2182"/>
      <c r="AT288" s="2182"/>
      <c r="AV288" s="2182"/>
      <c r="AX288" s="2182"/>
      <c r="AZ288" s="2182"/>
      <c r="BB288" s="2182"/>
      <c r="BD288" s="2182"/>
      <c r="BF288" s="2182"/>
      <c r="BH288" s="2182"/>
      <c r="BJ288" s="2182"/>
      <c r="BL288" s="2182"/>
      <c r="BN288" s="2182"/>
      <c r="BP288" s="2182"/>
      <c r="BR288" s="2182"/>
      <c r="BT288" s="2182"/>
      <c r="BV288" s="2182"/>
      <c r="BX288" s="2182"/>
      <c r="BZ288" s="2182"/>
      <c r="CB288" s="2182"/>
      <c r="CD288" s="2182"/>
      <c r="CF288" s="2182"/>
      <c r="CH288" s="2182"/>
      <c r="CJ288" s="2182"/>
      <c r="CL288" s="2182"/>
      <c r="CN288" s="2182"/>
      <c r="CP288" s="2182"/>
      <c r="CR288" s="2182"/>
      <c r="CT288" s="2182"/>
      <c r="CV288" s="2182"/>
    </row>
    <row r="289" spans="2:100" s="2067" customFormat="1" hidden="1" x14ac:dyDescent="0.3">
      <c r="B289" s="3276" t="s">
        <v>809</v>
      </c>
      <c r="C289" s="3306" t="s">
        <v>136</v>
      </c>
      <c r="D289" s="2222">
        <v>4</v>
      </c>
      <c r="E289" s="540" t="e">
        <v>#N/A</v>
      </c>
      <c r="F289" s="540">
        <v>0</v>
      </c>
      <c r="H289" s="2182"/>
      <c r="J289" s="2182"/>
      <c r="L289" s="2182"/>
      <c r="N289" s="2182"/>
      <c r="P289" s="2182"/>
      <c r="R289" s="2182"/>
      <c r="T289" s="2182"/>
      <c r="V289" s="2182"/>
      <c r="X289" s="2182"/>
      <c r="Z289" s="2182"/>
      <c r="AB289" s="2182"/>
      <c r="AD289" s="2182"/>
      <c r="AF289" s="2182"/>
      <c r="AH289" s="2182"/>
      <c r="AJ289" s="2182"/>
      <c r="AL289" s="2182"/>
      <c r="AN289" s="2182"/>
      <c r="AP289" s="2182"/>
      <c r="AR289" s="2182"/>
      <c r="AT289" s="2182"/>
      <c r="AV289" s="2182"/>
      <c r="AX289" s="2182"/>
      <c r="AZ289" s="2182"/>
      <c r="BB289" s="2182"/>
      <c r="BD289" s="2182"/>
      <c r="BF289" s="2182"/>
      <c r="BH289" s="2182"/>
      <c r="BJ289" s="2182"/>
      <c r="BL289" s="2182"/>
      <c r="BN289" s="2182"/>
      <c r="BP289" s="2182"/>
      <c r="BR289" s="2182"/>
      <c r="BT289" s="2182"/>
      <c r="BV289" s="2182"/>
      <c r="BX289" s="2182"/>
      <c r="BZ289" s="2182"/>
      <c r="CB289" s="2182"/>
      <c r="CD289" s="2182"/>
      <c r="CF289" s="2182"/>
      <c r="CH289" s="2182"/>
      <c r="CJ289" s="2182"/>
      <c r="CL289" s="2182"/>
      <c r="CN289" s="2182"/>
      <c r="CP289" s="2182"/>
      <c r="CR289" s="2182"/>
      <c r="CT289" s="2182"/>
      <c r="CV289" s="2182"/>
    </row>
    <row r="290" spans="2:100" s="2067" customFormat="1" hidden="1" x14ac:dyDescent="0.3">
      <c r="B290" s="3276" t="s">
        <v>809</v>
      </c>
      <c r="C290" s="3306" t="s">
        <v>810</v>
      </c>
      <c r="D290" s="2222">
        <v>0</v>
      </c>
      <c r="E290" s="540" t="e">
        <v>#N/A</v>
      </c>
      <c r="F290" s="540">
        <v>0</v>
      </c>
      <c r="G290" s="2199">
        <v>0</v>
      </c>
      <c r="H290" s="2182"/>
      <c r="J290" s="2182"/>
      <c r="L290" s="2182"/>
      <c r="N290" s="2182"/>
      <c r="P290" s="2182"/>
      <c r="R290" s="2182"/>
      <c r="T290" s="2182"/>
      <c r="V290" s="2182"/>
      <c r="X290" s="2182"/>
      <c r="Z290" s="2182"/>
      <c r="AB290" s="2182"/>
      <c r="AD290" s="2182"/>
      <c r="AF290" s="2182"/>
      <c r="AH290" s="2182"/>
      <c r="AJ290" s="2182"/>
      <c r="AL290" s="2182"/>
      <c r="AN290" s="2182"/>
      <c r="AP290" s="2182"/>
      <c r="AR290" s="2182"/>
      <c r="AT290" s="2182"/>
      <c r="AV290" s="2182"/>
      <c r="AX290" s="2182"/>
      <c r="AZ290" s="2182"/>
      <c r="BB290" s="2182"/>
      <c r="BD290" s="2182"/>
      <c r="BF290" s="2182"/>
      <c r="BH290" s="2182"/>
      <c r="BJ290" s="2182"/>
      <c r="BL290" s="2182"/>
      <c r="BN290" s="2182"/>
      <c r="BP290" s="2182"/>
      <c r="BR290" s="2182"/>
      <c r="BT290" s="2182"/>
      <c r="BV290" s="2182"/>
      <c r="BX290" s="2182"/>
      <c r="BZ290" s="2182"/>
      <c r="CB290" s="2182"/>
      <c r="CD290" s="2182"/>
      <c r="CF290" s="2182"/>
      <c r="CH290" s="2182"/>
      <c r="CJ290" s="2182"/>
      <c r="CL290" s="2182"/>
      <c r="CN290" s="2182"/>
      <c r="CP290" s="2182"/>
      <c r="CR290" s="2182"/>
      <c r="CT290" s="2182"/>
      <c r="CV290" s="2182"/>
    </row>
    <row r="291" spans="2:100" s="2067" customFormat="1" hidden="1" x14ac:dyDescent="0.3">
      <c r="H291" s="2182"/>
      <c r="J291" s="2182"/>
      <c r="L291" s="2182"/>
      <c r="N291" s="2182"/>
      <c r="P291" s="2182"/>
      <c r="R291" s="2182"/>
      <c r="T291" s="2182"/>
      <c r="V291" s="2182"/>
      <c r="X291" s="2182"/>
      <c r="Z291" s="2182"/>
      <c r="AB291" s="2182"/>
      <c r="AD291" s="2182"/>
      <c r="AF291" s="2182"/>
      <c r="AH291" s="2182"/>
      <c r="AJ291" s="2182"/>
      <c r="AL291" s="2182"/>
      <c r="AN291" s="2182"/>
      <c r="AP291" s="2182"/>
      <c r="AR291" s="2182"/>
      <c r="AT291" s="2182"/>
      <c r="AV291" s="2182"/>
      <c r="AX291" s="2182"/>
      <c r="AZ291" s="2182"/>
      <c r="BB291" s="2182"/>
      <c r="BD291" s="2182"/>
      <c r="BF291" s="2182"/>
      <c r="BH291" s="2182"/>
      <c r="BJ291" s="2182"/>
      <c r="BL291" s="2182"/>
      <c r="BN291" s="2182"/>
      <c r="BP291" s="2182"/>
      <c r="BR291" s="2182"/>
      <c r="BT291" s="2182"/>
      <c r="BV291" s="2182"/>
      <c r="BX291" s="2182"/>
      <c r="BZ291" s="2182"/>
      <c r="CB291" s="2182"/>
      <c r="CD291" s="2182"/>
      <c r="CF291" s="2182"/>
      <c r="CH291" s="2182"/>
      <c r="CJ291" s="2182"/>
      <c r="CL291" s="2182"/>
      <c r="CN291" s="2182"/>
      <c r="CP291" s="2182"/>
      <c r="CR291" s="2182"/>
      <c r="CT291" s="2182"/>
      <c r="CV291" s="2182"/>
    </row>
    <row r="292" spans="2:100" s="2067" customFormat="1" hidden="1" x14ac:dyDescent="0.3">
      <c r="B292" s="3276" t="s">
        <v>811</v>
      </c>
      <c r="C292" s="3306" t="s">
        <v>136</v>
      </c>
      <c r="D292" s="2222">
        <v>6</v>
      </c>
      <c r="E292" s="540" t="e">
        <v>#N/A</v>
      </c>
      <c r="F292" s="540">
        <v>0</v>
      </c>
      <c r="H292" s="2182"/>
      <c r="J292" s="2182"/>
      <c r="L292" s="2182"/>
      <c r="N292" s="2182"/>
      <c r="P292" s="2182"/>
      <c r="R292" s="2182"/>
      <c r="T292" s="2182"/>
      <c r="V292" s="2182"/>
      <c r="X292" s="2182"/>
      <c r="Z292" s="2182"/>
      <c r="AB292" s="2182"/>
      <c r="AD292" s="2182"/>
      <c r="AF292" s="2182"/>
      <c r="AH292" s="2182"/>
      <c r="AJ292" s="2182"/>
      <c r="AL292" s="2182"/>
      <c r="AN292" s="2182"/>
      <c r="AP292" s="2182"/>
      <c r="AR292" s="2182"/>
      <c r="AT292" s="2182"/>
      <c r="AV292" s="2182"/>
      <c r="AX292" s="2182"/>
      <c r="AZ292" s="2182"/>
      <c r="BB292" s="2182"/>
      <c r="BD292" s="2182"/>
      <c r="BF292" s="2182"/>
      <c r="BH292" s="2182"/>
      <c r="BJ292" s="2182"/>
      <c r="BL292" s="2182"/>
      <c r="BN292" s="2182"/>
      <c r="BP292" s="2182"/>
      <c r="BR292" s="2182"/>
      <c r="BT292" s="2182"/>
      <c r="BV292" s="2182"/>
      <c r="BX292" s="2182"/>
      <c r="BZ292" s="2182"/>
      <c r="CB292" s="2182"/>
      <c r="CD292" s="2182"/>
      <c r="CF292" s="2182"/>
      <c r="CH292" s="2182"/>
      <c r="CJ292" s="2182"/>
      <c r="CL292" s="2182"/>
      <c r="CN292" s="2182"/>
      <c r="CP292" s="2182"/>
      <c r="CR292" s="2182"/>
      <c r="CT292" s="2182"/>
      <c r="CV292" s="2182"/>
    </row>
    <row r="293" spans="2:100" s="2067" customFormat="1" hidden="1" x14ac:dyDescent="0.3">
      <c r="B293" s="3276" t="s">
        <v>811</v>
      </c>
      <c r="C293" s="3306" t="s">
        <v>812</v>
      </c>
      <c r="D293" s="2222">
        <v>0</v>
      </c>
      <c r="E293" s="540" t="e">
        <v>#N/A</v>
      </c>
      <c r="F293" s="540">
        <v>0</v>
      </c>
      <c r="G293" s="2199">
        <v>0</v>
      </c>
      <c r="H293" s="2182"/>
      <c r="J293" s="2182"/>
      <c r="L293" s="2182"/>
      <c r="N293" s="2182"/>
      <c r="P293" s="2182"/>
      <c r="R293" s="2182"/>
      <c r="T293" s="2182"/>
      <c r="V293" s="2182"/>
      <c r="X293" s="2182"/>
      <c r="Z293" s="2182"/>
      <c r="AB293" s="2182"/>
      <c r="AD293" s="2182"/>
      <c r="AF293" s="2182"/>
      <c r="AH293" s="2182"/>
      <c r="AJ293" s="2182"/>
      <c r="AL293" s="2182"/>
      <c r="AN293" s="2182"/>
      <c r="AP293" s="2182"/>
      <c r="AR293" s="2182"/>
      <c r="AT293" s="2182"/>
      <c r="AV293" s="2182"/>
      <c r="AX293" s="2182"/>
      <c r="AZ293" s="2182"/>
      <c r="BB293" s="2182"/>
      <c r="BD293" s="2182"/>
      <c r="BF293" s="2182"/>
      <c r="BH293" s="2182"/>
      <c r="BJ293" s="2182"/>
      <c r="BL293" s="2182"/>
      <c r="BN293" s="2182"/>
      <c r="BP293" s="2182"/>
      <c r="BR293" s="2182"/>
      <c r="BT293" s="2182"/>
      <c r="BV293" s="2182"/>
      <c r="BX293" s="2182"/>
      <c r="BZ293" s="2182"/>
      <c r="CB293" s="2182"/>
      <c r="CD293" s="2182"/>
      <c r="CF293" s="2182"/>
      <c r="CH293" s="2182"/>
      <c r="CJ293" s="2182"/>
      <c r="CL293" s="2182"/>
      <c r="CN293" s="2182"/>
      <c r="CP293" s="2182"/>
      <c r="CR293" s="2182"/>
      <c r="CT293" s="2182"/>
      <c r="CV293" s="2182"/>
    </row>
    <row r="294" spans="2:100" s="2067" customFormat="1" hidden="1" x14ac:dyDescent="0.3">
      <c r="H294" s="2182"/>
      <c r="J294" s="2182"/>
      <c r="L294" s="2182"/>
      <c r="N294" s="2182"/>
      <c r="P294" s="2182"/>
      <c r="R294" s="2182"/>
      <c r="T294" s="2182"/>
      <c r="V294" s="2182"/>
      <c r="X294" s="2182"/>
      <c r="Z294" s="2182"/>
      <c r="AB294" s="2182"/>
      <c r="AD294" s="2182"/>
      <c r="AF294" s="2182"/>
      <c r="AH294" s="2182"/>
      <c r="AJ294" s="2182"/>
      <c r="AL294" s="2182"/>
      <c r="AN294" s="2182"/>
      <c r="AP294" s="2182"/>
      <c r="AR294" s="2182"/>
      <c r="AT294" s="2182"/>
      <c r="AV294" s="2182"/>
      <c r="AX294" s="2182"/>
      <c r="AZ294" s="2182"/>
      <c r="BB294" s="2182"/>
      <c r="BD294" s="2182"/>
      <c r="BF294" s="2182"/>
      <c r="BH294" s="2182"/>
      <c r="BJ294" s="2182"/>
      <c r="BL294" s="2182"/>
      <c r="BN294" s="2182"/>
      <c r="BP294" s="2182"/>
      <c r="BR294" s="2182"/>
      <c r="BT294" s="2182"/>
      <c r="BV294" s="2182"/>
      <c r="BX294" s="2182"/>
      <c r="BZ294" s="2182"/>
      <c r="CB294" s="2182"/>
      <c r="CD294" s="2182"/>
      <c r="CF294" s="2182"/>
      <c r="CH294" s="2182"/>
      <c r="CJ294" s="2182"/>
      <c r="CL294" s="2182"/>
      <c r="CN294" s="2182"/>
      <c r="CP294" s="2182"/>
      <c r="CR294" s="2182"/>
      <c r="CT294" s="2182"/>
      <c r="CV294" s="2182"/>
    </row>
    <row r="295" spans="2:100" s="2067" customFormat="1" hidden="1" x14ac:dyDescent="0.3">
      <c r="B295" s="3276" t="s">
        <v>813</v>
      </c>
      <c r="C295" s="3306" t="s">
        <v>136</v>
      </c>
      <c r="D295" s="2222">
        <v>6</v>
      </c>
      <c r="E295" s="540" t="e">
        <v>#N/A</v>
      </c>
      <c r="F295" s="540">
        <v>0</v>
      </c>
      <c r="H295" s="2182"/>
      <c r="J295" s="2182"/>
      <c r="L295" s="2182"/>
      <c r="N295" s="2182"/>
      <c r="P295" s="2182"/>
      <c r="R295" s="2182"/>
      <c r="T295" s="2182"/>
      <c r="V295" s="2182"/>
      <c r="X295" s="2182"/>
      <c r="Z295" s="2182"/>
      <c r="AB295" s="2182"/>
      <c r="AD295" s="2182"/>
      <c r="AF295" s="2182"/>
      <c r="AH295" s="2182"/>
      <c r="AJ295" s="2182"/>
      <c r="AL295" s="2182"/>
      <c r="AN295" s="2182"/>
      <c r="AP295" s="2182"/>
      <c r="AR295" s="2182"/>
      <c r="AT295" s="2182"/>
      <c r="AV295" s="2182"/>
      <c r="AX295" s="2182"/>
      <c r="AZ295" s="2182"/>
      <c r="BB295" s="2182"/>
      <c r="BD295" s="2182"/>
      <c r="BF295" s="2182"/>
      <c r="BH295" s="2182"/>
      <c r="BJ295" s="2182"/>
      <c r="BL295" s="2182"/>
      <c r="BN295" s="2182"/>
      <c r="BP295" s="2182"/>
      <c r="BR295" s="2182"/>
      <c r="BT295" s="2182"/>
      <c r="BV295" s="2182"/>
      <c r="BX295" s="2182"/>
      <c r="BZ295" s="2182"/>
      <c r="CB295" s="2182"/>
      <c r="CD295" s="2182"/>
      <c r="CF295" s="2182"/>
      <c r="CH295" s="2182"/>
      <c r="CJ295" s="2182"/>
      <c r="CL295" s="2182"/>
      <c r="CN295" s="2182"/>
      <c r="CP295" s="2182"/>
      <c r="CR295" s="2182"/>
      <c r="CT295" s="2182"/>
      <c r="CV295" s="2182"/>
    </row>
    <row r="296" spans="2:100" s="2067" customFormat="1" hidden="1" x14ac:dyDescent="0.3">
      <c r="B296" s="3276" t="s">
        <v>813</v>
      </c>
      <c r="C296" s="3306" t="s">
        <v>814</v>
      </c>
      <c r="D296" s="2222">
        <v>0</v>
      </c>
      <c r="E296" s="540" t="e">
        <v>#N/A</v>
      </c>
      <c r="F296" s="540">
        <v>0</v>
      </c>
      <c r="G296" s="2199">
        <v>0</v>
      </c>
      <c r="H296" s="2182"/>
      <c r="J296" s="2182"/>
      <c r="L296" s="2182"/>
      <c r="N296" s="2182"/>
      <c r="P296" s="2182"/>
      <c r="R296" s="2182"/>
      <c r="T296" s="2182"/>
      <c r="V296" s="2182"/>
      <c r="X296" s="2182"/>
      <c r="Z296" s="2182"/>
      <c r="AB296" s="2182"/>
      <c r="AD296" s="2182"/>
      <c r="AF296" s="2182"/>
      <c r="AH296" s="2182"/>
      <c r="AJ296" s="2182"/>
      <c r="AL296" s="2182"/>
      <c r="AN296" s="2182"/>
      <c r="AP296" s="2182"/>
      <c r="AR296" s="2182"/>
      <c r="AT296" s="2182"/>
      <c r="AV296" s="2182"/>
      <c r="AX296" s="2182"/>
      <c r="AZ296" s="2182"/>
      <c r="BB296" s="2182"/>
      <c r="BD296" s="2182"/>
      <c r="BF296" s="2182"/>
      <c r="BH296" s="2182"/>
      <c r="BJ296" s="2182"/>
      <c r="BL296" s="2182"/>
      <c r="BN296" s="2182"/>
      <c r="BP296" s="2182"/>
      <c r="BR296" s="2182"/>
      <c r="BT296" s="2182"/>
      <c r="BV296" s="2182"/>
      <c r="BX296" s="2182"/>
      <c r="BZ296" s="2182"/>
      <c r="CB296" s="2182"/>
      <c r="CD296" s="2182"/>
      <c r="CF296" s="2182"/>
      <c r="CH296" s="2182"/>
      <c r="CJ296" s="2182"/>
      <c r="CL296" s="2182"/>
      <c r="CN296" s="2182"/>
      <c r="CP296" s="2182"/>
      <c r="CR296" s="2182"/>
      <c r="CT296" s="2182"/>
      <c r="CV296" s="2182"/>
    </row>
    <row r="297" spans="2:100" s="2067" customFormat="1" hidden="1" x14ac:dyDescent="0.3">
      <c r="H297" s="2182"/>
      <c r="J297" s="2182"/>
      <c r="L297" s="2182"/>
      <c r="N297" s="2182"/>
      <c r="P297" s="2182"/>
      <c r="R297" s="2182"/>
      <c r="T297" s="2182"/>
      <c r="V297" s="2182"/>
      <c r="X297" s="2182"/>
      <c r="Z297" s="2182"/>
      <c r="AB297" s="2182"/>
      <c r="AD297" s="2182"/>
      <c r="AF297" s="2182"/>
      <c r="AH297" s="2182"/>
      <c r="AJ297" s="2182"/>
      <c r="AL297" s="2182"/>
      <c r="AN297" s="2182"/>
      <c r="AP297" s="2182"/>
      <c r="AR297" s="2182"/>
      <c r="AT297" s="2182"/>
      <c r="AV297" s="2182"/>
      <c r="AX297" s="2182"/>
      <c r="AZ297" s="2182"/>
      <c r="BB297" s="2182"/>
      <c r="BD297" s="2182"/>
      <c r="BF297" s="2182"/>
      <c r="BH297" s="2182"/>
      <c r="BJ297" s="2182"/>
      <c r="BL297" s="2182"/>
      <c r="BN297" s="2182"/>
      <c r="BP297" s="2182"/>
      <c r="BR297" s="2182"/>
      <c r="BT297" s="2182"/>
      <c r="BV297" s="2182"/>
      <c r="BX297" s="2182"/>
      <c r="BZ297" s="2182"/>
      <c r="CB297" s="2182"/>
      <c r="CD297" s="2182"/>
      <c r="CF297" s="2182"/>
      <c r="CH297" s="2182"/>
      <c r="CJ297" s="2182"/>
      <c r="CL297" s="2182"/>
      <c r="CN297" s="2182"/>
      <c r="CP297" s="2182"/>
      <c r="CR297" s="2182"/>
      <c r="CT297" s="2182"/>
      <c r="CV297" s="2182"/>
    </row>
    <row r="298" spans="2:100" s="2067" customFormat="1" hidden="1" x14ac:dyDescent="0.3">
      <c r="B298" s="3276" t="s">
        <v>815</v>
      </c>
      <c r="C298" s="3306" t="s">
        <v>136</v>
      </c>
      <c r="D298" s="2222">
        <v>8</v>
      </c>
      <c r="E298" s="540" t="e">
        <v>#N/A</v>
      </c>
      <c r="F298" s="540">
        <v>0</v>
      </c>
      <c r="H298" s="2182"/>
      <c r="J298" s="2182"/>
      <c r="L298" s="2182"/>
      <c r="N298" s="2182"/>
      <c r="P298" s="2182"/>
      <c r="R298" s="2182"/>
      <c r="T298" s="2182"/>
      <c r="V298" s="2182"/>
      <c r="X298" s="2182"/>
      <c r="Z298" s="2182"/>
      <c r="AB298" s="2182"/>
      <c r="AD298" s="2182"/>
      <c r="AF298" s="2182"/>
      <c r="AH298" s="2182"/>
      <c r="AJ298" s="2182"/>
      <c r="AL298" s="2182"/>
      <c r="AN298" s="2182"/>
      <c r="AP298" s="2182"/>
      <c r="AR298" s="2182"/>
      <c r="AT298" s="2182"/>
      <c r="AV298" s="2182"/>
      <c r="AX298" s="2182"/>
      <c r="AZ298" s="2182"/>
      <c r="BB298" s="2182"/>
      <c r="BD298" s="2182"/>
      <c r="BF298" s="2182"/>
      <c r="BH298" s="2182"/>
      <c r="BJ298" s="2182"/>
      <c r="BL298" s="2182"/>
      <c r="BN298" s="2182"/>
      <c r="BP298" s="2182"/>
      <c r="BR298" s="2182"/>
      <c r="BT298" s="2182"/>
      <c r="BV298" s="2182"/>
      <c r="BX298" s="2182"/>
      <c r="BZ298" s="2182"/>
      <c r="CB298" s="2182"/>
      <c r="CD298" s="2182"/>
      <c r="CF298" s="2182"/>
      <c r="CH298" s="2182"/>
      <c r="CJ298" s="2182"/>
      <c r="CL298" s="2182"/>
      <c r="CN298" s="2182"/>
      <c r="CP298" s="2182"/>
      <c r="CR298" s="2182"/>
      <c r="CT298" s="2182"/>
      <c r="CV298" s="2182"/>
    </row>
    <row r="299" spans="2:100" s="2067" customFormat="1" hidden="1" x14ac:dyDescent="0.3">
      <c r="B299" s="3276" t="s">
        <v>815</v>
      </c>
      <c r="C299" s="3306" t="s">
        <v>816</v>
      </c>
      <c r="D299" s="2222">
        <v>0</v>
      </c>
      <c r="E299" s="540" t="e">
        <v>#N/A</v>
      </c>
      <c r="F299" s="540">
        <v>0</v>
      </c>
      <c r="G299" s="2199">
        <v>0</v>
      </c>
      <c r="H299" s="2182"/>
      <c r="J299" s="2182"/>
      <c r="L299" s="2182"/>
      <c r="N299" s="2182"/>
      <c r="P299" s="2182"/>
      <c r="R299" s="2182"/>
      <c r="T299" s="2182"/>
      <c r="V299" s="2182"/>
      <c r="X299" s="2182"/>
      <c r="Z299" s="2182"/>
      <c r="AB299" s="2182"/>
      <c r="AD299" s="2182"/>
      <c r="AF299" s="2182"/>
      <c r="AH299" s="2182"/>
      <c r="AJ299" s="2182"/>
      <c r="AL299" s="2182"/>
      <c r="AN299" s="2182"/>
      <c r="AP299" s="2182"/>
      <c r="AR299" s="2182"/>
      <c r="AT299" s="2182"/>
      <c r="AV299" s="2182"/>
      <c r="AX299" s="2182"/>
      <c r="AZ299" s="2182"/>
      <c r="BB299" s="2182"/>
      <c r="BD299" s="2182"/>
      <c r="BF299" s="2182"/>
      <c r="BH299" s="2182"/>
      <c r="BJ299" s="2182"/>
      <c r="BL299" s="2182"/>
      <c r="BN299" s="2182"/>
      <c r="BP299" s="2182"/>
      <c r="BR299" s="2182"/>
      <c r="BT299" s="2182"/>
      <c r="BV299" s="2182"/>
      <c r="BX299" s="2182"/>
      <c r="BZ299" s="2182"/>
      <c r="CB299" s="2182"/>
      <c r="CD299" s="2182"/>
      <c r="CF299" s="2182"/>
      <c r="CH299" s="2182"/>
      <c r="CJ299" s="2182"/>
      <c r="CL299" s="2182"/>
      <c r="CN299" s="2182"/>
      <c r="CP299" s="2182"/>
      <c r="CR299" s="2182"/>
      <c r="CT299" s="2182"/>
      <c r="CV299" s="2182"/>
    </row>
    <row r="300" spans="2:100" s="2067" customFormat="1" hidden="1" x14ac:dyDescent="0.3">
      <c r="H300" s="2182"/>
      <c r="J300" s="2182"/>
      <c r="L300" s="2182"/>
      <c r="N300" s="2182"/>
      <c r="P300" s="2182"/>
      <c r="R300" s="2182"/>
      <c r="T300" s="2182"/>
      <c r="V300" s="2182"/>
      <c r="X300" s="2182"/>
      <c r="Z300" s="2182"/>
      <c r="AB300" s="2182"/>
      <c r="AD300" s="2182"/>
      <c r="AF300" s="2182"/>
      <c r="AH300" s="2182"/>
      <c r="AJ300" s="2182"/>
      <c r="AL300" s="2182"/>
      <c r="AN300" s="2182"/>
      <c r="AP300" s="2182"/>
      <c r="AR300" s="2182"/>
      <c r="AT300" s="2182"/>
      <c r="AV300" s="2182"/>
      <c r="AX300" s="2182"/>
      <c r="AZ300" s="2182"/>
      <c r="BB300" s="2182"/>
      <c r="BD300" s="2182"/>
      <c r="BF300" s="2182"/>
      <c r="BH300" s="2182"/>
      <c r="BJ300" s="2182"/>
      <c r="BL300" s="2182"/>
      <c r="BN300" s="2182"/>
      <c r="BP300" s="2182"/>
      <c r="BR300" s="2182"/>
      <c r="BT300" s="2182"/>
      <c r="BV300" s="2182"/>
      <c r="BX300" s="2182"/>
      <c r="BZ300" s="2182"/>
      <c r="CB300" s="2182"/>
      <c r="CD300" s="2182"/>
      <c r="CF300" s="2182"/>
      <c r="CH300" s="2182"/>
      <c r="CJ300" s="2182"/>
      <c r="CL300" s="2182"/>
      <c r="CN300" s="2182"/>
      <c r="CP300" s="2182"/>
      <c r="CR300" s="2182"/>
      <c r="CT300" s="2182"/>
      <c r="CV300" s="2182"/>
    </row>
    <row r="301" spans="2:100" s="2067" customFormat="1" hidden="1" x14ac:dyDescent="0.3">
      <c r="B301" s="3276" t="s">
        <v>817</v>
      </c>
      <c r="C301" s="3306" t="s">
        <v>136</v>
      </c>
      <c r="D301" s="2222">
        <v>7.0000000000000009</v>
      </c>
      <c r="E301" s="540" t="e">
        <v>#N/A</v>
      </c>
      <c r="F301" s="540">
        <v>0</v>
      </c>
      <c r="H301" s="2182"/>
      <c r="J301" s="2182"/>
      <c r="L301" s="2182"/>
      <c r="N301" s="2182"/>
      <c r="P301" s="2182"/>
      <c r="R301" s="2182"/>
      <c r="T301" s="2182"/>
      <c r="V301" s="2182"/>
      <c r="X301" s="2182"/>
      <c r="Z301" s="2182"/>
      <c r="AB301" s="2182"/>
      <c r="AD301" s="2182"/>
      <c r="AF301" s="2182"/>
      <c r="AH301" s="2182"/>
      <c r="AJ301" s="2182"/>
      <c r="AL301" s="2182"/>
      <c r="AN301" s="2182"/>
      <c r="AP301" s="2182"/>
      <c r="AR301" s="2182"/>
      <c r="AT301" s="2182"/>
      <c r="AV301" s="2182"/>
      <c r="AX301" s="2182"/>
      <c r="AZ301" s="2182"/>
      <c r="BB301" s="2182"/>
      <c r="BD301" s="2182"/>
      <c r="BF301" s="2182"/>
      <c r="BH301" s="2182"/>
      <c r="BJ301" s="2182"/>
      <c r="BL301" s="2182"/>
      <c r="BN301" s="2182"/>
      <c r="BP301" s="2182"/>
      <c r="BR301" s="2182"/>
      <c r="BT301" s="2182"/>
      <c r="BV301" s="2182"/>
      <c r="BX301" s="2182"/>
      <c r="BZ301" s="2182"/>
      <c r="CB301" s="2182"/>
      <c r="CD301" s="2182"/>
      <c r="CF301" s="2182"/>
      <c r="CH301" s="2182"/>
      <c r="CJ301" s="2182"/>
      <c r="CL301" s="2182"/>
      <c r="CN301" s="2182"/>
      <c r="CP301" s="2182"/>
      <c r="CR301" s="2182"/>
      <c r="CT301" s="2182"/>
      <c r="CV301" s="2182"/>
    </row>
    <row r="302" spans="2:100" s="2067" customFormat="1" hidden="1" x14ac:dyDescent="0.3">
      <c r="B302" s="3276" t="s">
        <v>817</v>
      </c>
      <c r="C302" s="3306" t="s">
        <v>818</v>
      </c>
      <c r="D302" s="2222">
        <v>0</v>
      </c>
      <c r="E302" s="540" t="e">
        <v>#N/A</v>
      </c>
      <c r="F302" s="540">
        <v>0</v>
      </c>
      <c r="G302" s="2199">
        <v>0</v>
      </c>
      <c r="H302" s="2182"/>
      <c r="J302" s="2182"/>
      <c r="L302" s="2182"/>
      <c r="N302" s="2182"/>
      <c r="P302" s="2182"/>
      <c r="R302" s="2182"/>
      <c r="T302" s="2182"/>
      <c r="V302" s="2182"/>
      <c r="X302" s="2182"/>
      <c r="Z302" s="2182"/>
      <c r="AB302" s="2182"/>
      <c r="AD302" s="2182"/>
      <c r="AF302" s="2182"/>
      <c r="AH302" s="2182"/>
      <c r="AJ302" s="2182"/>
      <c r="AL302" s="2182"/>
      <c r="AN302" s="2182"/>
      <c r="AP302" s="2182"/>
      <c r="AR302" s="2182"/>
      <c r="AT302" s="2182"/>
      <c r="AV302" s="2182"/>
      <c r="AX302" s="2182"/>
      <c r="AZ302" s="2182"/>
      <c r="BB302" s="2182"/>
      <c r="BD302" s="2182"/>
      <c r="BF302" s="2182"/>
      <c r="BH302" s="2182"/>
      <c r="BJ302" s="2182"/>
      <c r="BL302" s="2182"/>
      <c r="BN302" s="2182"/>
      <c r="BP302" s="2182"/>
      <c r="BR302" s="2182"/>
      <c r="BT302" s="2182"/>
      <c r="BV302" s="2182"/>
      <c r="BX302" s="2182"/>
      <c r="BZ302" s="2182"/>
      <c r="CB302" s="2182"/>
      <c r="CD302" s="2182"/>
      <c r="CF302" s="2182"/>
      <c r="CH302" s="2182"/>
      <c r="CJ302" s="2182"/>
      <c r="CL302" s="2182"/>
      <c r="CN302" s="2182"/>
      <c r="CP302" s="2182"/>
      <c r="CR302" s="2182"/>
      <c r="CT302" s="2182"/>
      <c r="CV302" s="2182"/>
    </row>
    <row r="303" spans="2:100" s="2067" customFormat="1" hidden="1" x14ac:dyDescent="0.3">
      <c r="F303" s="2067">
        <v>0</v>
      </c>
      <c r="H303" s="2182"/>
      <c r="J303" s="2182"/>
      <c r="L303" s="2182"/>
      <c r="N303" s="2182"/>
      <c r="P303" s="2182"/>
      <c r="R303" s="2182"/>
      <c r="T303" s="2182"/>
      <c r="V303" s="2182"/>
      <c r="X303" s="2182"/>
      <c r="Z303" s="2182"/>
      <c r="AB303" s="2182"/>
      <c r="AD303" s="2182"/>
      <c r="AF303" s="2182"/>
      <c r="AH303" s="2182"/>
      <c r="AJ303" s="2182"/>
      <c r="AL303" s="2182"/>
      <c r="AN303" s="2182"/>
      <c r="AP303" s="2182"/>
      <c r="AR303" s="2182"/>
      <c r="AT303" s="2182"/>
      <c r="AV303" s="2182"/>
      <c r="AX303" s="2182"/>
      <c r="AZ303" s="2182"/>
      <c r="BB303" s="2182"/>
      <c r="BD303" s="2182"/>
      <c r="BF303" s="2182"/>
      <c r="BH303" s="2182"/>
      <c r="BJ303" s="2182"/>
      <c r="BL303" s="2182"/>
      <c r="BN303" s="2182"/>
      <c r="BP303" s="2182"/>
      <c r="BR303" s="2182"/>
      <c r="BT303" s="2182"/>
      <c r="BV303" s="2182"/>
      <c r="BX303" s="2182"/>
      <c r="BZ303" s="2182"/>
      <c r="CB303" s="2182"/>
      <c r="CD303" s="2182"/>
      <c r="CF303" s="2182"/>
      <c r="CH303" s="2182"/>
      <c r="CJ303" s="2182"/>
      <c r="CL303" s="2182"/>
      <c r="CN303" s="2182"/>
      <c r="CP303" s="2182"/>
      <c r="CR303" s="2182"/>
      <c r="CT303" s="2182"/>
      <c r="CV303" s="2182"/>
    </row>
    <row r="304" spans="2:100" s="2067" customFormat="1" hidden="1" x14ac:dyDescent="0.3">
      <c r="B304" s="3276" t="s">
        <v>819</v>
      </c>
      <c r="C304" s="3306" t="s">
        <v>136</v>
      </c>
      <c r="D304" s="2222">
        <v>14.000000000000002</v>
      </c>
      <c r="E304" s="540" t="e">
        <v>#N/A</v>
      </c>
      <c r="F304" s="540">
        <v>0</v>
      </c>
      <c r="H304" s="2182"/>
      <c r="J304" s="2182"/>
      <c r="L304" s="2182"/>
      <c r="N304" s="2182"/>
      <c r="P304" s="2182"/>
      <c r="R304" s="2182"/>
      <c r="T304" s="2182"/>
      <c r="V304" s="2182"/>
      <c r="X304" s="2182"/>
      <c r="Z304" s="2182"/>
      <c r="AB304" s="2182"/>
      <c r="AD304" s="2182"/>
      <c r="AF304" s="2182"/>
      <c r="AH304" s="2182"/>
      <c r="AJ304" s="2182"/>
      <c r="AL304" s="2182"/>
      <c r="AN304" s="2182"/>
      <c r="AP304" s="2182"/>
      <c r="AR304" s="2182"/>
      <c r="AT304" s="2182"/>
      <c r="AV304" s="2182"/>
      <c r="AX304" s="2182"/>
      <c r="AZ304" s="2182"/>
      <c r="BB304" s="2182"/>
      <c r="BD304" s="2182"/>
      <c r="BF304" s="2182"/>
      <c r="BH304" s="2182"/>
      <c r="BJ304" s="2182"/>
      <c r="BL304" s="2182"/>
      <c r="BN304" s="2182"/>
      <c r="BP304" s="2182"/>
      <c r="BR304" s="2182"/>
      <c r="BT304" s="2182"/>
      <c r="BV304" s="2182"/>
      <c r="BX304" s="2182"/>
      <c r="BZ304" s="2182"/>
      <c r="CB304" s="2182"/>
      <c r="CD304" s="2182"/>
      <c r="CF304" s="2182"/>
      <c r="CH304" s="2182"/>
      <c r="CJ304" s="2182"/>
      <c r="CL304" s="2182"/>
      <c r="CN304" s="2182"/>
      <c r="CP304" s="2182"/>
      <c r="CR304" s="2182"/>
      <c r="CT304" s="2182"/>
      <c r="CV304" s="2182"/>
    </row>
    <row r="305" spans="2:100" s="2067" customFormat="1" hidden="1" x14ac:dyDescent="0.3">
      <c r="B305" s="3276" t="s">
        <v>819</v>
      </c>
      <c r="C305" s="3306" t="s">
        <v>820</v>
      </c>
      <c r="D305" s="2222">
        <v>0</v>
      </c>
      <c r="E305" s="540" t="e">
        <v>#N/A</v>
      </c>
      <c r="F305" s="540">
        <v>0</v>
      </c>
      <c r="G305" s="2199">
        <v>0</v>
      </c>
      <c r="H305" s="2182"/>
      <c r="J305" s="2182"/>
      <c r="L305" s="2182"/>
      <c r="N305" s="2182"/>
      <c r="P305" s="2182"/>
      <c r="R305" s="2182"/>
      <c r="T305" s="2182"/>
      <c r="V305" s="2182"/>
      <c r="X305" s="2182"/>
      <c r="Z305" s="2182"/>
      <c r="AB305" s="2182"/>
      <c r="AD305" s="2182"/>
      <c r="AF305" s="2182"/>
      <c r="AH305" s="2182"/>
      <c r="AJ305" s="2182"/>
      <c r="AL305" s="2182"/>
      <c r="AN305" s="2182"/>
      <c r="AP305" s="2182"/>
      <c r="AR305" s="2182"/>
      <c r="AT305" s="2182"/>
      <c r="AV305" s="2182"/>
      <c r="AX305" s="2182"/>
      <c r="AZ305" s="2182"/>
      <c r="BB305" s="2182"/>
      <c r="BD305" s="2182"/>
      <c r="BF305" s="2182"/>
      <c r="BH305" s="2182"/>
      <c r="BJ305" s="2182"/>
      <c r="BL305" s="2182"/>
      <c r="BN305" s="2182"/>
      <c r="BP305" s="2182"/>
      <c r="BR305" s="2182"/>
      <c r="BT305" s="2182"/>
      <c r="BV305" s="2182"/>
      <c r="BX305" s="2182"/>
      <c r="BZ305" s="2182"/>
      <c r="CB305" s="2182"/>
      <c r="CD305" s="2182"/>
      <c r="CF305" s="2182"/>
      <c r="CH305" s="2182"/>
      <c r="CJ305" s="2182"/>
      <c r="CL305" s="2182"/>
      <c r="CN305" s="2182"/>
      <c r="CP305" s="2182"/>
      <c r="CR305" s="2182"/>
      <c r="CT305" s="2182"/>
      <c r="CV305" s="2182"/>
    </row>
    <row r="306" spans="2:100" s="2067" customFormat="1" hidden="1" x14ac:dyDescent="0.3">
      <c r="F306" s="2067">
        <v>0</v>
      </c>
      <c r="H306" s="2182"/>
      <c r="J306" s="2182"/>
      <c r="L306" s="2182"/>
      <c r="N306" s="2182"/>
      <c r="P306" s="2182"/>
      <c r="R306" s="2182"/>
      <c r="T306" s="2182"/>
      <c r="V306" s="2182"/>
      <c r="X306" s="2182"/>
      <c r="Z306" s="2182"/>
      <c r="AB306" s="2182"/>
      <c r="AD306" s="2182"/>
      <c r="AF306" s="2182"/>
      <c r="AH306" s="2182"/>
      <c r="AJ306" s="2182"/>
      <c r="AL306" s="2182"/>
      <c r="AN306" s="2182"/>
      <c r="AP306" s="2182"/>
      <c r="AR306" s="2182"/>
      <c r="AT306" s="2182"/>
      <c r="AV306" s="2182"/>
      <c r="AX306" s="2182"/>
      <c r="AZ306" s="2182"/>
      <c r="BB306" s="2182"/>
      <c r="BD306" s="2182"/>
      <c r="BF306" s="2182"/>
      <c r="BH306" s="2182"/>
      <c r="BJ306" s="2182"/>
      <c r="BL306" s="2182"/>
      <c r="BN306" s="2182"/>
      <c r="BP306" s="2182"/>
      <c r="BR306" s="2182"/>
      <c r="BT306" s="2182"/>
      <c r="BV306" s="2182"/>
      <c r="BX306" s="2182"/>
      <c r="BZ306" s="2182"/>
      <c r="CB306" s="2182"/>
      <c r="CD306" s="2182"/>
      <c r="CF306" s="2182"/>
      <c r="CH306" s="2182"/>
      <c r="CJ306" s="2182"/>
      <c r="CL306" s="2182"/>
      <c r="CN306" s="2182"/>
      <c r="CP306" s="2182"/>
      <c r="CR306" s="2182"/>
      <c r="CT306" s="2182"/>
      <c r="CV306" s="2182"/>
    </row>
    <row r="307" spans="2:100" s="2067" customFormat="1" hidden="1" x14ac:dyDescent="0.3">
      <c r="B307" s="3276" t="s">
        <v>821</v>
      </c>
      <c r="C307" s="3306" t="s">
        <v>136</v>
      </c>
      <c r="D307" s="2222">
        <v>19</v>
      </c>
      <c r="E307" s="540" t="e">
        <v>#N/A</v>
      </c>
      <c r="F307" s="540">
        <v>0</v>
      </c>
      <c r="H307" s="2182"/>
      <c r="J307" s="2182"/>
      <c r="L307" s="2182"/>
      <c r="N307" s="2182"/>
      <c r="P307" s="2182"/>
      <c r="R307" s="2182"/>
      <c r="T307" s="2182"/>
      <c r="V307" s="2182"/>
      <c r="X307" s="2182"/>
      <c r="Z307" s="2182"/>
      <c r="AB307" s="2182"/>
      <c r="AD307" s="2182"/>
      <c r="AF307" s="2182"/>
      <c r="AH307" s="2182"/>
      <c r="AJ307" s="2182"/>
      <c r="AL307" s="2182"/>
      <c r="AN307" s="2182"/>
      <c r="AP307" s="2182"/>
      <c r="AR307" s="2182"/>
      <c r="AT307" s="2182"/>
      <c r="AV307" s="2182"/>
      <c r="AX307" s="2182"/>
      <c r="AZ307" s="2182"/>
      <c r="BB307" s="2182"/>
      <c r="BD307" s="2182"/>
      <c r="BF307" s="2182"/>
      <c r="BH307" s="2182"/>
      <c r="BJ307" s="2182"/>
      <c r="BL307" s="2182"/>
      <c r="BN307" s="2182"/>
      <c r="BP307" s="2182"/>
      <c r="BR307" s="2182"/>
      <c r="BT307" s="2182"/>
      <c r="BV307" s="2182"/>
      <c r="BX307" s="2182"/>
      <c r="BZ307" s="2182"/>
      <c r="CB307" s="2182"/>
      <c r="CD307" s="2182"/>
      <c r="CF307" s="2182"/>
      <c r="CH307" s="2182"/>
      <c r="CJ307" s="2182"/>
      <c r="CL307" s="2182"/>
      <c r="CN307" s="2182"/>
      <c r="CP307" s="2182"/>
      <c r="CR307" s="2182"/>
      <c r="CT307" s="2182"/>
      <c r="CV307" s="2182"/>
    </row>
    <row r="308" spans="2:100" s="2067" customFormat="1" hidden="1" x14ac:dyDescent="0.3">
      <c r="B308" s="3276" t="s">
        <v>821</v>
      </c>
      <c r="C308" s="3306" t="s">
        <v>822</v>
      </c>
      <c r="D308" s="2222">
        <v>0</v>
      </c>
      <c r="E308" s="540" t="e">
        <v>#N/A</v>
      </c>
      <c r="F308" s="540">
        <v>0</v>
      </c>
      <c r="G308" s="2199">
        <v>0</v>
      </c>
      <c r="H308" s="2182"/>
      <c r="J308" s="2182"/>
      <c r="L308" s="2182"/>
      <c r="N308" s="2182"/>
      <c r="P308" s="2182"/>
      <c r="R308" s="2182"/>
      <c r="T308" s="2182"/>
      <c r="V308" s="2182"/>
      <c r="X308" s="2182"/>
      <c r="Z308" s="2182"/>
      <c r="AB308" s="2182"/>
      <c r="AD308" s="2182"/>
      <c r="AF308" s="2182"/>
      <c r="AH308" s="2182"/>
      <c r="AJ308" s="2182"/>
      <c r="AL308" s="2182"/>
      <c r="AN308" s="2182"/>
      <c r="AP308" s="2182"/>
      <c r="AR308" s="2182"/>
      <c r="AT308" s="2182"/>
      <c r="AV308" s="2182"/>
      <c r="AX308" s="2182"/>
      <c r="AZ308" s="2182"/>
      <c r="BB308" s="2182"/>
      <c r="BD308" s="2182"/>
      <c r="BF308" s="2182"/>
      <c r="BH308" s="2182"/>
      <c r="BJ308" s="2182"/>
      <c r="BL308" s="2182"/>
      <c r="BN308" s="2182"/>
      <c r="BP308" s="2182"/>
      <c r="BR308" s="2182"/>
      <c r="BT308" s="2182"/>
      <c r="BV308" s="2182"/>
      <c r="BX308" s="2182"/>
      <c r="BZ308" s="2182"/>
      <c r="CB308" s="2182"/>
      <c r="CD308" s="2182"/>
      <c r="CF308" s="2182"/>
      <c r="CH308" s="2182"/>
      <c r="CJ308" s="2182"/>
      <c r="CL308" s="2182"/>
      <c r="CN308" s="2182"/>
      <c r="CP308" s="2182"/>
      <c r="CR308" s="2182"/>
      <c r="CT308" s="2182"/>
      <c r="CV308" s="2182"/>
    </row>
    <row r="309" spans="2:100" s="2067" customFormat="1" hidden="1" x14ac:dyDescent="0.3">
      <c r="F309" s="2067">
        <v>0</v>
      </c>
      <c r="H309" s="2182"/>
      <c r="J309" s="2182"/>
      <c r="L309" s="2182"/>
      <c r="N309" s="2182"/>
      <c r="P309" s="2182"/>
      <c r="R309" s="2182"/>
      <c r="T309" s="2182"/>
      <c r="V309" s="2182"/>
      <c r="X309" s="2182"/>
      <c r="Z309" s="2182"/>
      <c r="AB309" s="2182"/>
      <c r="AD309" s="2182"/>
      <c r="AF309" s="2182"/>
      <c r="AH309" s="2182"/>
      <c r="AJ309" s="2182"/>
      <c r="AL309" s="2182"/>
      <c r="AN309" s="2182"/>
      <c r="AP309" s="2182"/>
      <c r="AR309" s="2182"/>
      <c r="AT309" s="2182"/>
      <c r="AV309" s="2182"/>
      <c r="AX309" s="2182"/>
      <c r="AZ309" s="2182"/>
      <c r="BB309" s="2182"/>
      <c r="BD309" s="2182"/>
      <c r="BF309" s="2182"/>
      <c r="BH309" s="2182"/>
      <c r="BJ309" s="2182"/>
      <c r="BL309" s="2182"/>
      <c r="BN309" s="2182"/>
      <c r="BP309" s="2182"/>
      <c r="BR309" s="2182"/>
      <c r="BT309" s="2182"/>
      <c r="BV309" s="2182"/>
      <c r="BX309" s="2182"/>
      <c r="BZ309" s="2182"/>
      <c r="CB309" s="2182"/>
      <c r="CD309" s="2182"/>
      <c r="CF309" s="2182"/>
      <c r="CH309" s="2182"/>
      <c r="CJ309" s="2182"/>
      <c r="CL309" s="2182"/>
      <c r="CN309" s="2182"/>
      <c r="CP309" s="2182"/>
      <c r="CR309" s="2182"/>
      <c r="CT309" s="2182"/>
      <c r="CV309" s="2182"/>
    </row>
    <row r="310" spans="2:100" s="2067" customFormat="1" hidden="1" x14ac:dyDescent="0.3">
      <c r="B310" s="3276" t="s">
        <v>823</v>
      </c>
      <c r="C310" s="3306" t="s">
        <v>136</v>
      </c>
      <c r="D310" s="2222">
        <v>23</v>
      </c>
      <c r="E310" s="540" t="e">
        <v>#N/A</v>
      </c>
      <c r="F310" s="540">
        <v>0</v>
      </c>
      <c r="H310" s="2182"/>
      <c r="J310" s="2182"/>
      <c r="L310" s="2182"/>
      <c r="N310" s="2182"/>
      <c r="P310" s="2182"/>
      <c r="R310" s="2182"/>
      <c r="T310" s="2182"/>
      <c r="V310" s="2182"/>
      <c r="X310" s="2182"/>
      <c r="Z310" s="2182"/>
      <c r="AB310" s="2182"/>
      <c r="AD310" s="2182"/>
      <c r="AF310" s="2182"/>
      <c r="AH310" s="2182"/>
      <c r="AJ310" s="2182"/>
      <c r="AL310" s="2182"/>
      <c r="AN310" s="2182"/>
      <c r="AP310" s="2182"/>
      <c r="AR310" s="2182"/>
      <c r="AT310" s="2182"/>
      <c r="AV310" s="2182"/>
      <c r="AX310" s="2182"/>
      <c r="AZ310" s="2182"/>
      <c r="BB310" s="2182"/>
      <c r="BD310" s="2182"/>
      <c r="BF310" s="2182"/>
      <c r="BH310" s="2182"/>
      <c r="BJ310" s="2182"/>
      <c r="BL310" s="2182"/>
      <c r="BN310" s="2182"/>
      <c r="BP310" s="2182"/>
      <c r="BR310" s="2182"/>
      <c r="BT310" s="2182"/>
      <c r="BV310" s="2182"/>
      <c r="BX310" s="2182"/>
      <c r="BZ310" s="2182"/>
      <c r="CB310" s="2182"/>
      <c r="CD310" s="2182"/>
      <c r="CF310" s="2182"/>
      <c r="CH310" s="2182"/>
      <c r="CJ310" s="2182"/>
      <c r="CL310" s="2182"/>
      <c r="CN310" s="2182"/>
      <c r="CP310" s="2182"/>
      <c r="CR310" s="2182"/>
      <c r="CT310" s="2182"/>
      <c r="CV310" s="2182"/>
    </row>
    <row r="311" spans="2:100" s="2067" customFormat="1" hidden="1" x14ac:dyDescent="0.3">
      <c r="B311" s="3276" t="s">
        <v>823</v>
      </c>
      <c r="C311" s="3306" t="s">
        <v>824</v>
      </c>
      <c r="D311" s="2222">
        <v>0</v>
      </c>
      <c r="E311" s="540" t="e">
        <v>#N/A</v>
      </c>
      <c r="F311" s="540">
        <v>0</v>
      </c>
      <c r="G311" s="2199">
        <v>0</v>
      </c>
      <c r="H311" s="2182"/>
      <c r="J311" s="2182"/>
      <c r="L311" s="2182"/>
      <c r="N311" s="2182"/>
      <c r="P311" s="2182"/>
      <c r="R311" s="2182"/>
      <c r="T311" s="2182"/>
      <c r="V311" s="2182"/>
      <c r="X311" s="2182"/>
      <c r="Z311" s="2182"/>
      <c r="AB311" s="2182"/>
      <c r="AD311" s="2182"/>
      <c r="AF311" s="2182"/>
      <c r="AH311" s="2182"/>
      <c r="AJ311" s="2182"/>
      <c r="AL311" s="2182"/>
      <c r="AN311" s="2182"/>
      <c r="AP311" s="2182"/>
      <c r="AR311" s="2182"/>
      <c r="AT311" s="2182"/>
      <c r="AV311" s="2182"/>
      <c r="AX311" s="2182"/>
      <c r="AZ311" s="2182"/>
      <c r="BB311" s="2182"/>
      <c r="BD311" s="2182"/>
      <c r="BF311" s="2182"/>
      <c r="BH311" s="2182"/>
      <c r="BJ311" s="2182"/>
      <c r="BL311" s="2182"/>
      <c r="BN311" s="2182"/>
      <c r="BP311" s="2182"/>
      <c r="BR311" s="2182"/>
      <c r="BT311" s="2182"/>
      <c r="BV311" s="2182"/>
      <c r="BX311" s="2182"/>
      <c r="BZ311" s="2182"/>
      <c r="CB311" s="2182"/>
      <c r="CD311" s="2182"/>
      <c r="CF311" s="2182"/>
      <c r="CH311" s="2182"/>
      <c r="CJ311" s="2182"/>
      <c r="CL311" s="2182"/>
      <c r="CN311" s="2182"/>
      <c r="CP311" s="2182"/>
      <c r="CR311" s="2182"/>
      <c r="CT311" s="2182"/>
      <c r="CV311" s="2182"/>
    </row>
    <row r="312" spans="2:100" s="2067" customFormat="1" hidden="1" x14ac:dyDescent="0.3">
      <c r="F312" s="2067">
        <v>0</v>
      </c>
      <c r="H312" s="2182"/>
      <c r="J312" s="2182"/>
      <c r="L312" s="2182"/>
      <c r="N312" s="2182"/>
      <c r="P312" s="2182"/>
      <c r="R312" s="2182"/>
      <c r="T312" s="2182"/>
      <c r="V312" s="2182"/>
      <c r="X312" s="2182"/>
      <c r="Z312" s="2182"/>
      <c r="AB312" s="2182"/>
      <c r="AD312" s="2182"/>
      <c r="AF312" s="2182"/>
      <c r="AH312" s="2182"/>
      <c r="AJ312" s="2182"/>
      <c r="AL312" s="2182"/>
      <c r="AN312" s="2182"/>
      <c r="AP312" s="2182"/>
      <c r="AR312" s="2182"/>
      <c r="AT312" s="2182"/>
      <c r="AV312" s="2182"/>
      <c r="AX312" s="2182"/>
      <c r="AZ312" s="2182"/>
      <c r="BB312" s="2182"/>
      <c r="BD312" s="2182"/>
      <c r="BF312" s="2182"/>
      <c r="BH312" s="2182"/>
      <c r="BJ312" s="2182"/>
      <c r="BL312" s="2182"/>
      <c r="BN312" s="2182"/>
      <c r="BP312" s="2182"/>
      <c r="BR312" s="2182"/>
      <c r="BT312" s="2182"/>
      <c r="BV312" s="2182"/>
      <c r="BX312" s="2182"/>
      <c r="BZ312" s="2182"/>
      <c r="CB312" s="2182"/>
      <c r="CD312" s="2182"/>
      <c r="CF312" s="2182"/>
      <c r="CH312" s="2182"/>
      <c r="CJ312" s="2182"/>
      <c r="CL312" s="2182"/>
      <c r="CN312" s="2182"/>
      <c r="CP312" s="2182"/>
      <c r="CR312" s="2182"/>
      <c r="CT312" s="2182"/>
      <c r="CV312" s="2182"/>
    </row>
    <row r="313" spans="2:100" s="2067" customFormat="1" hidden="1" x14ac:dyDescent="0.3">
      <c r="B313" s="3276" t="s">
        <v>825</v>
      </c>
      <c r="C313" s="3306" t="s">
        <v>136</v>
      </c>
      <c r="D313" s="2222">
        <v>7.0000000000000009</v>
      </c>
      <c r="E313" s="540" t="e">
        <v>#N/A</v>
      </c>
      <c r="F313" s="540">
        <v>0</v>
      </c>
      <c r="H313" s="2182"/>
      <c r="J313" s="2182"/>
      <c r="L313" s="2182"/>
      <c r="N313" s="2182"/>
      <c r="P313" s="2182"/>
      <c r="R313" s="2182"/>
      <c r="T313" s="2182"/>
      <c r="V313" s="2182"/>
      <c r="X313" s="2182"/>
      <c r="Z313" s="2182"/>
      <c r="AB313" s="2182"/>
      <c r="AD313" s="2182"/>
      <c r="AF313" s="2182"/>
      <c r="AH313" s="2182"/>
      <c r="AJ313" s="2182"/>
      <c r="AL313" s="2182"/>
      <c r="AN313" s="2182"/>
      <c r="AP313" s="2182"/>
      <c r="AR313" s="2182"/>
      <c r="AT313" s="2182"/>
      <c r="AV313" s="2182"/>
      <c r="AX313" s="2182"/>
      <c r="AZ313" s="2182"/>
      <c r="BB313" s="2182"/>
      <c r="BD313" s="2182"/>
      <c r="BF313" s="2182"/>
      <c r="BH313" s="2182"/>
      <c r="BJ313" s="2182"/>
      <c r="BL313" s="2182"/>
      <c r="BN313" s="2182"/>
      <c r="BP313" s="2182"/>
      <c r="BR313" s="2182"/>
      <c r="BT313" s="2182"/>
      <c r="BV313" s="2182"/>
      <c r="BX313" s="2182"/>
      <c r="BZ313" s="2182"/>
      <c r="CB313" s="2182"/>
      <c r="CD313" s="2182"/>
      <c r="CF313" s="2182"/>
      <c r="CH313" s="2182"/>
      <c r="CJ313" s="2182"/>
      <c r="CL313" s="2182"/>
      <c r="CN313" s="2182"/>
      <c r="CP313" s="2182"/>
      <c r="CR313" s="2182"/>
      <c r="CT313" s="2182"/>
      <c r="CV313" s="2182"/>
    </row>
    <row r="314" spans="2:100" s="2067" customFormat="1" hidden="1" x14ac:dyDescent="0.3">
      <c r="B314" s="3276" t="s">
        <v>825</v>
      </c>
      <c r="C314" s="3306" t="s">
        <v>826</v>
      </c>
      <c r="D314" s="2222">
        <v>0</v>
      </c>
      <c r="E314" s="540" t="e">
        <v>#N/A</v>
      </c>
      <c r="F314" s="540">
        <v>0</v>
      </c>
      <c r="G314" s="2199">
        <v>0</v>
      </c>
      <c r="H314" s="2182"/>
      <c r="J314" s="2182"/>
      <c r="L314" s="2182"/>
      <c r="N314" s="2182"/>
      <c r="P314" s="2182"/>
      <c r="R314" s="2182"/>
      <c r="T314" s="2182"/>
      <c r="V314" s="2182"/>
      <c r="X314" s="2182"/>
      <c r="Z314" s="2182"/>
      <c r="AB314" s="2182"/>
      <c r="AD314" s="2182"/>
      <c r="AF314" s="2182"/>
      <c r="AH314" s="2182"/>
      <c r="AJ314" s="2182"/>
      <c r="AL314" s="2182"/>
      <c r="AN314" s="2182"/>
      <c r="AP314" s="2182"/>
      <c r="AR314" s="2182"/>
      <c r="AT314" s="2182"/>
      <c r="AV314" s="2182"/>
      <c r="AX314" s="2182"/>
      <c r="AZ314" s="2182"/>
      <c r="BB314" s="2182"/>
      <c r="BD314" s="2182"/>
      <c r="BF314" s="2182"/>
      <c r="BH314" s="2182"/>
      <c r="BJ314" s="2182"/>
      <c r="BL314" s="2182"/>
      <c r="BN314" s="2182"/>
      <c r="BP314" s="2182"/>
      <c r="BR314" s="2182"/>
      <c r="BT314" s="2182"/>
      <c r="BV314" s="2182"/>
      <c r="BX314" s="2182"/>
      <c r="BZ314" s="2182"/>
      <c r="CB314" s="2182"/>
      <c r="CD314" s="2182"/>
      <c r="CF314" s="2182"/>
      <c r="CH314" s="2182"/>
      <c r="CJ314" s="2182"/>
      <c r="CL314" s="2182"/>
      <c r="CN314" s="2182"/>
      <c r="CP314" s="2182"/>
      <c r="CR314" s="2182"/>
      <c r="CT314" s="2182"/>
      <c r="CV314" s="2182"/>
    </row>
    <row r="315" spans="2:100" s="2067" customFormat="1" hidden="1" x14ac:dyDescent="0.3">
      <c r="F315" s="2067">
        <v>0</v>
      </c>
      <c r="H315" s="2182"/>
      <c r="J315" s="2182"/>
      <c r="L315" s="2182"/>
      <c r="N315" s="2182"/>
      <c r="P315" s="2182"/>
      <c r="R315" s="2182"/>
      <c r="T315" s="2182"/>
      <c r="V315" s="2182"/>
      <c r="X315" s="2182"/>
      <c r="Z315" s="2182"/>
      <c r="AB315" s="2182"/>
      <c r="AD315" s="2182"/>
      <c r="AF315" s="2182"/>
      <c r="AH315" s="2182"/>
      <c r="AJ315" s="2182"/>
      <c r="AL315" s="2182"/>
      <c r="AN315" s="2182"/>
      <c r="AP315" s="2182"/>
      <c r="AR315" s="2182"/>
      <c r="AT315" s="2182"/>
      <c r="AV315" s="2182"/>
      <c r="AX315" s="2182"/>
      <c r="AZ315" s="2182"/>
      <c r="BB315" s="2182"/>
      <c r="BD315" s="2182"/>
      <c r="BF315" s="2182"/>
      <c r="BH315" s="2182"/>
      <c r="BJ315" s="2182"/>
      <c r="BL315" s="2182"/>
      <c r="BN315" s="2182"/>
      <c r="BP315" s="2182"/>
      <c r="BR315" s="2182"/>
      <c r="BT315" s="2182"/>
      <c r="BV315" s="2182"/>
      <c r="BX315" s="2182"/>
      <c r="BZ315" s="2182"/>
      <c r="CB315" s="2182"/>
      <c r="CD315" s="2182"/>
      <c r="CF315" s="2182"/>
      <c r="CH315" s="2182"/>
      <c r="CJ315" s="2182"/>
      <c r="CL315" s="2182"/>
      <c r="CN315" s="2182"/>
      <c r="CP315" s="2182"/>
      <c r="CR315" s="2182"/>
      <c r="CT315" s="2182"/>
      <c r="CV315" s="2182"/>
    </row>
    <row r="316" spans="2:100" s="2067" customFormat="1" hidden="1" x14ac:dyDescent="0.3">
      <c r="B316" s="3276" t="s">
        <v>827</v>
      </c>
      <c r="C316" s="3306" t="s">
        <v>136</v>
      </c>
      <c r="D316" s="2222">
        <v>14.000000000000002</v>
      </c>
      <c r="E316" s="540" t="e">
        <v>#N/A</v>
      </c>
      <c r="F316" s="540">
        <v>0</v>
      </c>
      <c r="H316" s="2182"/>
      <c r="J316" s="2182"/>
      <c r="L316" s="2182"/>
      <c r="N316" s="2182"/>
      <c r="P316" s="2182"/>
      <c r="R316" s="2182"/>
      <c r="T316" s="2182"/>
      <c r="V316" s="2182"/>
      <c r="X316" s="2182"/>
      <c r="Z316" s="2182"/>
      <c r="AB316" s="2182"/>
      <c r="AD316" s="2182"/>
      <c r="AF316" s="2182"/>
      <c r="AH316" s="2182"/>
      <c r="AJ316" s="2182"/>
      <c r="AL316" s="2182"/>
      <c r="AN316" s="2182"/>
      <c r="AP316" s="2182"/>
      <c r="AR316" s="2182"/>
      <c r="AT316" s="2182"/>
      <c r="AV316" s="2182"/>
      <c r="AX316" s="2182"/>
      <c r="AZ316" s="2182"/>
      <c r="BB316" s="2182"/>
      <c r="BD316" s="2182"/>
      <c r="BF316" s="2182"/>
      <c r="BH316" s="2182"/>
      <c r="BJ316" s="2182"/>
      <c r="BL316" s="2182"/>
      <c r="BN316" s="2182"/>
      <c r="BP316" s="2182"/>
      <c r="BR316" s="2182"/>
      <c r="BT316" s="2182"/>
      <c r="BV316" s="2182"/>
      <c r="BX316" s="2182"/>
      <c r="BZ316" s="2182"/>
      <c r="CB316" s="2182"/>
      <c r="CD316" s="2182"/>
      <c r="CF316" s="2182"/>
      <c r="CH316" s="2182"/>
      <c r="CJ316" s="2182"/>
      <c r="CL316" s="2182"/>
      <c r="CN316" s="2182"/>
      <c r="CP316" s="2182"/>
      <c r="CR316" s="2182"/>
      <c r="CT316" s="2182"/>
      <c r="CV316" s="2182"/>
    </row>
    <row r="317" spans="2:100" s="2067" customFormat="1" hidden="1" x14ac:dyDescent="0.3">
      <c r="B317" s="3276" t="s">
        <v>827</v>
      </c>
      <c r="C317" s="3306" t="s">
        <v>828</v>
      </c>
      <c r="D317" s="2222">
        <v>0</v>
      </c>
      <c r="E317" s="540" t="e">
        <v>#N/A</v>
      </c>
      <c r="F317" s="540">
        <v>0</v>
      </c>
      <c r="G317" s="2199">
        <v>0</v>
      </c>
      <c r="H317" s="2182"/>
      <c r="J317" s="2182"/>
      <c r="L317" s="2182"/>
      <c r="N317" s="2182"/>
      <c r="P317" s="2182"/>
      <c r="R317" s="2182"/>
      <c r="T317" s="2182"/>
      <c r="V317" s="2182"/>
      <c r="X317" s="2182"/>
      <c r="Z317" s="2182"/>
      <c r="AB317" s="2182"/>
      <c r="AD317" s="2182"/>
      <c r="AF317" s="2182"/>
      <c r="AH317" s="2182"/>
      <c r="AJ317" s="2182"/>
      <c r="AL317" s="2182"/>
      <c r="AN317" s="2182"/>
      <c r="AP317" s="2182"/>
      <c r="AR317" s="2182"/>
      <c r="AT317" s="2182"/>
      <c r="AV317" s="2182"/>
      <c r="AX317" s="2182"/>
      <c r="AZ317" s="2182"/>
      <c r="BB317" s="2182"/>
      <c r="BD317" s="2182"/>
      <c r="BF317" s="2182"/>
      <c r="BH317" s="2182"/>
      <c r="BJ317" s="2182"/>
      <c r="BL317" s="2182"/>
      <c r="BN317" s="2182"/>
      <c r="BP317" s="2182"/>
      <c r="BR317" s="2182"/>
      <c r="BT317" s="2182"/>
      <c r="BV317" s="2182"/>
      <c r="BX317" s="2182"/>
      <c r="BZ317" s="2182"/>
      <c r="CB317" s="2182"/>
      <c r="CD317" s="2182"/>
      <c r="CF317" s="2182"/>
      <c r="CH317" s="2182"/>
      <c r="CJ317" s="2182"/>
      <c r="CL317" s="2182"/>
      <c r="CN317" s="2182"/>
      <c r="CP317" s="2182"/>
      <c r="CR317" s="2182"/>
      <c r="CT317" s="2182"/>
      <c r="CV317" s="2182"/>
    </row>
    <row r="318" spans="2:100" s="2067" customFormat="1" hidden="1" x14ac:dyDescent="0.3">
      <c r="H318" s="2182"/>
      <c r="J318" s="2182"/>
      <c r="L318" s="2182"/>
      <c r="N318" s="2182"/>
      <c r="P318" s="2182"/>
      <c r="R318" s="2182"/>
      <c r="T318" s="2182"/>
      <c r="V318" s="2182"/>
      <c r="X318" s="2182"/>
      <c r="Z318" s="2182"/>
      <c r="AB318" s="2182"/>
      <c r="AD318" s="2182"/>
      <c r="AF318" s="2182"/>
      <c r="AH318" s="2182"/>
      <c r="AJ318" s="2182"/>
      <c r="AL318" s="2182"/>
      <c r="AN318" s="2182"/>
      <c r="AP318" s="2182"/>
      <c r="AR318" s="2182"/>
      <c r="AT318" s="2182"/>
      <c r="AV318" s="2182"/>
      <c r="AX318" s="2182"/>
      <c r="AZ318" s="2182"/>
      <c r="BB318" s="2182"/>
      <c r="BD318" s="2182"/>
      <c r="BF318" s="2182"/>
      <c r="BH318" s="2182"/>
      <c r="BJ318" s="2182"/>
      <c r="BL318" s="2182"/>
      <c r="BN318" s="2182"/>
      <c r="BP318" s="2182"/>
      <c r="BR318" s="2182"/>
      <c r="BT318" s="2182"/>
      <c r="BV318" s="2182"/>
      <c r="BX318" s="2182"/>
      <c r="BZ318" s="2182"/>
      <c r="CB318" s="2182"/>
      <c r="CD318" s="2182"/>
      <c r="CF318" s="2182"/>
      <c r="CH318" s="2182"/>
      <c r="CJ318" s="2182"/>
      <c r="CL318" s="2182"/>
      <c r="CN318" s="2182"/>
      <c r="CP318" s="2182"/>
      <c r="CR318" s="2182"/>
      <c r="CT318" s="2182"/>
      <c r="CV318" s="2182"/>
    </row>
    <row r="319" spans="2:100" s="2067" customFormat="1" hidden="1" x14ac:dyDescent="0.3">
      <c r="B319" s="3276" t="s">
        <v>829</v>
      </c>
      <c r="C319" s="3306" t="s">
        <v>136</v>
      </c>
      <c r="D319" s="2222">
        <v>19</v>
      </c>
      <c r="E319" s="540" t="e">
        <v>#N/A</v>
      </c>
      <c r="F319" s="540">
        <v>0</v>
      </c>
      <c r="H319" s="2182"/>
      <c r="J319" s="2182"/>
      <c r="L319" s="2182"/>
      <c r="N319" s="2182"/>
      <c r="P319" s="2182"/>
      <c r="R319" s="2182"/>
      <c r="T319" s="2182"/>
      <c r="V319" s="2182"/>
      <c r="X319" s="2182"/>
      <c r="Z319" s="2182"/>
      <c r="AB319" s="2182"/>
      <c r="AD319" s="2182"/>
      <c r="AF319" s="2182"/>
      <c r="AH319" s="2182"/>
      <c r="AJ319" s="2182"/>
      <c r="AL319" s="2182"/>
      <c r="AN319" s="2182"/>
      <c r="AP319" s="2182"/>
      <c r="AR319" s="2182"/>
      <c r="AT319" s="2182"/>
      <c r="AV319" s="2182"/>
      <c r="AX319" s="2182"/>
      <c r="AZ319" s="2182"/>
      <c r="BB319" s="2182"/>
      <c r="BD319" s="2182"/>
      <c r="BF319" s="2182"/>
      <c r="BH319" s="2182"/>
      <c r="BJ319" s="2182"/>
      <c r="BL319" s="2182"/>
      <c r="BN319" s="2182"/>
      <c r="BP319" s="2182"/>
      <c r="BR319" s="2182"/>
      <c r="BT319" s="2182"/>
      <c r="BV319" s="2182"/>
      <c r="BX319" s="2182"/>
      <c r="BZ319" s="2182"/>
      <c r="CB319" s="2182"/>
      <c r="CD319" s="2182"/>
      <c r="CF319" s="2182"/>
      <c r="CH319" s="2182"/>
      <c r="CJ319" s="2182"/>
      <c r="CL319" s="2182"/>
      <c r="CN319" s="2182"/>
      <c r="CP319" s="2182"/>
      <c r="CR319" s="2182"/>
      <c r="CT319" s="2182"/>
      <c r="CV319" s="2182"/>
    </row>
    <row r="320" spans="2:100" s="2067" customFormat="1" hidden="1" x14ac:dyDescent="0.3">
      <c r="B320" s="3276" t="s">
        <v>829</v>
      </c>
      <c r="C320" s="3306" t="s">
        <v>830</v>
      </c>
      <c r="D320" s="2222">
        <v>0</v>
      </c>
      <c r="E320" s="540" t="e">
        <v>#N/A</v>
      </c>
      <c r="F320" s="540">
        <v>0</v>
      </c>
      <c r="G320" s="2199">
        <v>0</v>
      </c>
      <c r="H320" s="2182"/>
      <c r="J320" s="2182"/>
      <c r="L320" s="2182"/>
      <c r="N320" s="2182"/>
      <c r="P320" s="2182"/>
      <c r="R320" s="2182"/>
      <c r="T320" s="2182"/>
      <c r="V320" s="2182"/>
      <c r="X320" s="2182"/>
      <c r="Z320" s="2182"/>
      <c r="AB320" s="2182"/>
      <c r="AD320" s="2182"/>
      <c r="AF320" s="2182"/>
      <c r="AH320" s="2182"/>
      <c r="AJ320" s="2182"/>
      <c r="AL320" s="2182"/>
      <c r="AN320" s="2182"/>
      <c r="AP320" s="2182"/>
      <c r="AR320" s="2182"/>
      <c r="AT320" s="2182"/>
      <c r="AV320" s="2182"/>
      <c r="AX320" s="2182"/>
      <c r="AZ320" s="2182"/>
      <c r="BB320" s="2182"/>
      <c r="BD320" s="2182"/>
      <c r="BF320" s="2182"/>
      <c r="BH320" s="2182"/>
      <c r="BJ320" s="2182"/>
      <c r="BL320" s="2182"/>
      <c r="BN320" s="2182"/>
      <c r="BP320" s="2182"/>
      <c r="BR320" s="2182"/>
      <c r="BT320" s="2182"/>
      <c r="BV320" s="2182"/>
      <c r="BX320" s="2182"/>
      <c r="BZ320" s="2182"/>
      <c r="CB320" s="2182"/>
      <c r="CD320" s="2182"/>
      <c r="CF320" s="2182"/>
      <c r="CH320" s="2182"/>
      <c r="CJ320" s="2182"/>
      <c r="CL320" s="2182"/>
      <c r="CN320" s="2182"/>
      <c r="CP320" s="2182"/>
      <c r="CR320" s="2182"/>
      <c r="CT320" s="2182"/>
      <c r="CV320" s="2182"/>
    </row>
    <row r="321" spans="2:100" s="2067" customFormat="1" hidden="1" x14ac:dyDescent="0.3">
      <c r="H321" s="2182"/>
      <c r="J321" s="2182"/>
      <c r="L321" s="2182"/>
      <c r="N321" s="2182"/>
      <c r="P321" s="2182"/>
      <c r="R321" s="2182"/>
      <c r="T321" s="2182"/>
      <c r="V321" s="2182"/>
      <c r="X321" s="2182"/>
      <c r="Z321" s="2182"/>
      <c r="AB321" s="2182"/>
      <c r="AD321" s="2182"/>
      <c r="AF321" s="2182"/>
      <c r="AH321" s="2182"/>
      <c r="AJ321" s="2182"/>
      <c r="AL321" s="2182"/>
      <c r="AN321" s="2182"/>
      <c r="AP321" s="2182"/>
      <c r="AR321" s="2182"/>
      <c r="AT321" s="2182"/>
      <c r="AV321" s="2182"/>
      <c r="AX321" s="2182"/>
      <c r="AZ321" s="2182"/>
      <c r="BB321" s="2182"/>
      <c r="BD321" s="2182"/>
      <c r="BF321" s="2182"/>
      <c r="BH321" s="2182"/>
      <c r="BJ321" s="2182"/>
      <c r="BL321" s="2182"/>
      <c r="BN321" s="2182"/>
      <c r="BP321" s="2182"/>
      <c r="BR321" s="2182"/>
      <c r="BT321" s="2182"/>
      <c r="BV321" s="2182"/>
      <c r="BX321" s="2182"/>
      <c r="BZ321" s="2182"/>
      <c r="CB321" s="2182"/>
      <c r="CD321" s="2182"/>
      <c r="CF321" s="2182"/>
      <c r="CH321" s="2182"/>
      <c r="CJ321" s="2182"/>
      <c r="CL321" s="2182"/>
      <c r="CN321" s="2182"/>
      <c r="CP321" s="2182"/>
      <c r="CR321" s="2182"/>
      <c r="CT321" s="2182"/>
      <c r="CV321" s="2182"/>
    </row>
    <row r="322" spans="2:100" s="2067" customFormat="1" hidden="1" x14ac:dyDescent="0.3">
      <c r="B322" s="3276" t="s">
        <v>831</v>
      </c>
      <c r="C322" s="3306" t="s">
        <v>136</v>
      </c>
      <c r="D322" s="2222">
        <v>23</v>
      </c>
      <c r="E322" s="540" t="e">
        <v>#N/A</v>
      </c>
      <c r="F322" s="540">
        <v>0</v>
      </c>
      <c r="H322" s="2182"/>
      <c r="J322" s="2182"/>
      <c r="L322" s="2182"/>
      <c r="N322" s="2182"/>
      <c r="P322" s="2182"/>
      <c r="R322" s="2182"/>
      <c r="T322" s="2182"/>
      <c r="V322" s="2182"/>
      <c r="X322" s="2182"/>
      <c r="Z322" s="2182"/>
      <c r="AB322" s="2182"/>
      <c r="AD322" s="2182"/>
      <c r="AF322" s="2182"/>
      <c r="AH322" s="2182"/>
      <c r="AJ322" s="2182"/>
      <c r="AL322" s="2182"/>
      <c r="AN322" s="2182"/>
      <c r="AP322" s="2182"/>
      <c r="AR322" s="2182"/>
      <c r="AT322" s="2182"/>
      <c r="AV322" s="2182"/>
      <c r="AX322" s="2182"/>
      <c r="AZ322" s="2182"/>
      <c r="BB322" s="2182"/>
      <c r="BD322" s="2182"/>
      <c r="BF322" s="2182"/>
      <c r="BH322" s="2182"/>
      <c r="BJ322" s="2182"/>
      <c r="BL322" s="2182"/>
      <c r="BN322" s="2182"/>
      <c r="BP322" s="2182"/>
      <c r="BR322" s="2182"/>
      <c r="BT322" s="2182"/>
      <c r="BV322" s="2182"/>
      <c r="BX322" s="2182"/>
      <c r="BZ322" s="2182"/>
      <c r="CB322" s="2182"/>
      <c r="CD322" s="2182"/>
      <c r="CF322" s="2182"/>
      <c r="CH322" s="2182"/>
      <c r="CJ322" s="2182"/>
      <c r="CL322" s="2182"/>
      <c r="CN322" s="2182"/>
      <c r="CP322" s="2182"/>
      <c r="CR322" s="2182"/>
      <c r="CT322" s="2182"/>
      <c r="CV322" s="2182"/>
    </row>
    <row r="323" spans="2:100" s="2067" customFormat="1" hidden="1" x14ac:dyDescent="0.3">
      <c r="B323" s="3276" t="s">
        <v>831</v>
      </c>
      <c r="C323" s="3306" t="s">
        <v>832</v>
      </c>
      <c r="D323" s="2222">
        <v>0</v>
      </c>
      <c r="E323" s="540" t="e">
        <v>#N/A</v>
      </c>
      <c r="F323" s="540">
        <v>0</v>
      </c>
      <c r="G323" s="2199">
        <v>0</v>
      </c>
      <c r="H323" s="2182"/>
      <c r="J323" s="2182"/>
      <c r="L323" s="2182"/>
      <c r="N323" s="2182"/>
      <c r="P323" s="2182"/>
      <c r="R323" s="2182"/>
      <c r="T323" s="2182"/>
      <c r="V323" s="2182"/>
      <c r="X323" s="2182"/>
      <c r="Z323" s="2182"/>
      <c r="AB323" s="2182"/>
      <c r="AD323" s="2182"/>
      <c r="AF323" s="2182"/>
      <c r="AH323" s="2182"/>
      <c r="AJ323" s="2182"/>
      <c r="AL323" s="2182"/>
      <c r="AN323" s="2182"/>
      <c r="AP323" s="2182"/>
      <c r="AR323" s="2182"/>
      <c r="AT323" s="2182"/>
      <c r="AV323" s="2182"/>
      <c r="AX323" s="2182"/>
      <c r="AZ323" s="2182"/>
      <c r="BB323" s="2182"/>
      <c r="BD323" s="2182"/>
      <c r="BF323" s="2182"/>
      <c r="BH323" s="2182"/>
      <c r="BJ323" s="2182"/>
      <c r="BL323" s="2182"/>
      <c r="BN323" s="2182"/>
      <c r="BP323" s="2182"/>
      <c r="BR323" s="2182"/>
      <c r="BT323" s="2182"/>
      <c r="BV323" s="2182"/>
      <c r="BX323" s="2182"/>
      <c r="BZ323" s="2182"/>
      <c r="CB323" s="2182"/>
      <c r="CD323" s="2182"/>
      <c r="CF323" s="2182"/>
      <c r="CH323" s="2182"/>
      <c r="CJ323" s="2182"/>
      <c r="CL323" s="2182"/>
      <c r="CN323" s="2182"/>
      <c r="CP323" s="2182"/>
      <c r="CR323" s="2182"/>
      <c r="CT323" s="2182"/>
      <c r="CV323" s="2182"/>
    </row>
    <row r="324" spans="2:100" s="2067" customFormat="1" hidden="1" x14ac:dyDescent="0.3">
      <c r="H324" s="2182"/>
      <c r="J324" s="2182"/>
      <c r="L324" s="2182"/>
      <c r="N324" s="2182"/>
      <c r="P324" s="2182"/>
      <c r="R324" s="2182"/>
      <c r="T324" s="2182"/>
      <c r="V324" s="2182"/>
      <c r="X324" s="2182"/>
      <c r="Z324" s="2182"/>
      <c r="AB324" s="2182"/>
      <c r="AD324" s="2182"/>
      <c r="AF324" s="2182"/>
      <c r="AH324" s="2182"/>
      <c r="AJ324" s="2182"/>
      <c r="AL324" s="2182"/>
      <c r="AN324" s="2182"/>
      <c r="AP324" s="2182"/>
      <c r="AR324" s="2182"/>
      <c r="AT324" s="2182"/>
      <c r="AV324" s="2182"/>
      <c r="AX324" s="2182"/>
      <c r="AZ324" s="2182"/>
      <c r="BB324" s="2182"/>
      <c r="BD324" s="2182"/>
      <c r="BF324" s="2182"/>
      <c r="BH324" s="2182"/>
      <c r="BJ324" s="2182"/>
      <c r="BL324" s="2182"/>
      <c r="BN324" s="2182"/>
      <c r="BP324" s="2182"/>
      <c r="BR324" s="2182"/>
      <c r="BT324" s="2182"/>
      <c r="BV324" s="2182"/>
      <c r="BX324" s="2182"/>
      <c r="BZ324" s="2182"/>
      <c r="CB324" s="2182"/>
      <c r="CD324" s="2182"/>
      <c r="CF324" s="2182"/>
      <c r="CH324" s="2182"/>
      <c r="CJ324" s="2182"/>
      <c r="CL324" s="2182"/>
      <c r="CN324" s="2182"/>
      <c r="CP324" s="2182"/>
      <c r="CR324" s="2182"/>
      <c r="CT324" s="2182"/>
      <c r="CV324" s="2182"/>
    </row>
    <row r="325" spans="2:100" s="2067" customFormat="1" hidden="1" x14ac:dyDescent="0.3">
      <c r="B325" s="3276" t="s">
        <v>833</v>
      </c>
      <c r="C325" s="3306" t="s">
        <v>136</v>
      </c>
      <c r="D325" s="2222">
        <v>7.0000000000000009</v>
      </c>
      <c r="E325" s="540" t="e">
        <v>#N/A</v>
      </c>
      <c r="F325" s="540">
        <v>0</v>
      </c>
      <c r="H325" s="2182"/>
      <c r="J325" s="2182"/>
      <c r="L325" s="2182"/>
      <c r="N325" s="2182"/>
      <c r="P325" s="2182"/>
      <c r="R325" s="2182"/>
      <c r="T325" s="2182"/>
      <c r="V325" s="2182"/>
      <c r="X325" s="2182"/>
      <c r="Z325" s="2182"/>
      <c r="AB325" s="2182"/>
      <c r="AD325" s="2182"/>
      <c r="AF325" s="2182"/>
      <c r="AH325" s="2182"/>
      <c r="AJ325" s="2182"/>
      <c r="AL325" s="2182"/>
      <c r="AN325" s="2182"/>
      <c r="AP325" s="2182"/>
      <c r="AR325" s="2182"/>
      <c r="AT325" s="2182"/>
      <c r="AV325" s="2182"/>
      <c r="AX325" s="2182"/>
      <c r="AZ325" s="2182"/>
      <c r="BB325" s="2182"/>
      <c r="BD325" s="2182"/>
      <c r="BF325" s="2182"/>
      <c r="BH325" s="2182"/>
      <c r="BJ325" s="2182"/>
      <c r="BL325" s="2182"/>
      <c r="BN325" s="2182"/>
      <c r="BP325" s="2182"/>
      <c r="BR325" s="2182"/>
      <c r="BT325" s="2182"/>
      <c r="BV325" s="2182"/>
      <c r="BX325" s="2182"/>
      <c r="BZ325" s="2182"/>
      <c r="CB325" s="2182"/>
      <c r="CD325" s="2182"/>
      <c r="CF325" s="2182"/>
      <c r="CH325" s="2182"/>
      <c r="CJ325" s="2182"/>
      <c r="CL325" s="2182"/>
      <c r="CN325" s="2182"/>
      <c r="CP325" s="2182"/>
      <c r="CR325" s="2182"/>
      <c r="CT325" s="2182"/>
      <c r="CV325" s="2182"/>
    </row>
    <row r="326" spans="2:100" s="2067" customFormat="1" hidden="1" x14ac:dyDescent="0.3">
      <c r="B326" s="3276" t="s">
        <v>833</v>
      </c>
      <c r="C326" s="3306" t="s">
        <v>834</v>
      </c>
      <c r="D326" s="2222">
        <v>0</v>
      </c>
      <c r="E326" s="540" t="e">
        <v>#N/A</v>
      </c>
      <c r="F326" s="540">
        <v>0</v>
      </c>
      <c r="G326" s="2199">
        <v>0</v>
      </c>
      <c r="H326" s="2182"/>
      <c r="J326" s="2182"/>
      <c r="L326" s="2182"/>
      <c r="N326" s="2182"/>
      <c r="P326" s="2182"/>
      <c r="R326" s="2182"/>
      <c r="T326" s="2182"/>
      <c r="V326" s="2182"/>
      <c r="X326" s="2182"/>
      <c r="Z326" s="2182"/>
      <c r="AB326" s="2182"/>
      <c r="AD326" s="2182"/>
      <c r="AF326" s="2182"/>
      <c r="AH326" s="2182"/>
      <c r="AJ326" s="2182"/>
      <c r="AL326" s="2182"/>
      <c r="AN326" s="2182"/>
      <c r="AP326" s="2182"/>
      <c r="AR326" s="2182"/>
      <c r="AT326" s="2182"/>
      <c r="AV326" s="2182"/>
      <c r="AX326" s="2182"/>
      <c r="AZ326" s="2182"/>
      <c r="BB326" s="2182"/>
      <c r="BD326" s="2182"/>
      <c r="BF326" s="2182"/>
      <c r="BH326" s="2182"/>
      <c r="BJ326" s="2182"/>
      <c r="BL326" s="2182"/>
      <c r="BN326" s="2182"/>
      <c r="BP326" s="2182"/>
      <c r="BR326" s="2182"/>
      <c r="BT326" s="2182"/>
      <c r="BV326" s="2182"/>
      <c r="BX326" s="2182"/>
      <c r="BZ326" s="2182"/>
      <c r="CB326" s="2182"/>
      <c r="CD326" s="2182"/>
      <c r="CF326" s="2182"/>
      <c r="CH326" s="2182"/>
      <c r="CJ326" s="2182"/>
      <c r="CL326" s="2182"/>
      <c r="CN326" s="2182"/>
      <c r="CP326" s="2182"/>
      <c r="CR326" s="2182"/>
      <c r="CT326" s="2182"/>
      <c r="CV326" s="2182"/>
    </row>
    <row r="327" spans="2:100" s="2067" customFormat="1" hidden="1" x14ac:dyDescent="0.3">
      <c r="H327" s="2182"/>
      <c r="J327" s="2182"/>
      <c r="L327" s="2182"/>
      <c r="N327" s="2182"/>
      <c r="P327" s="2182"/>
      <c r="R327" s="2182"/>
      <c r="T327" s="2182"/>
      <c r="V327" s="2182"/>
      <c r="X327" s="2182"/>
      <c r="Z327" s="2182"/>
      <c r="AB327" s="2182"/>
      <c r="AD327" s="2182"/>
      <c r="AF327" s="2182"/>
      <c r="AH327" s="2182"/>
      <c r="AJ327" s="2182"/>
      <c r="AL327" s="2182"/>
      <c r="AN327" s="2182"/>
      <c r="AP327" s="2182"/>
      <c r="AR327" s="2182"/>
      <c r="AT327" s="2182"/>
      <c r="AV327" s="2182"/>
      <c r="AX327" s="2182"/>
      <c r="AZ327" s="2182"/>
      <c r="BB327" s="2182"/>
      <c r="BD327" s="2182"/>
      <c r="BF327" s="2182"/>
      <c r="BH327" s="2182"/>
      <c r="BJ327" s="2182"/>
      <c r="BL327" s="2182"/>
      <c r="BN327" s="2182"/>
      <c r="BP327" s="2182"/>
      <c r="BR327" s="2182"/>
      <c r="BT327" s="2182"/>
      <c r="BV327" s="2182"/>
      <c r="BX327" s="2182"/>
      <c r="BZ327" s="2182"/>
      <c r="CB327" s="2182"/>
      <c r="CD327" s="2182"/>
      <c r="CF327" s="2182"/>
      <c r="CH327" s="2182"/>
      <c r="CJ327" s="2182"/>
      <c r="CL327" s="2182"/>
      <c r="CN327" s="2182"/>
      <c r="CP327" s="2182"/>
      <c r="CR327" s="2182"/>
      <c r="CT327" s="2182"/>
      <c r="CV327" s="2182"/>
    </row>
    <row r="328" spans="2:100" s="2067" customFormat="1" hidden="1" x14ac:dyDescent="0.3">
      <c r="B328" s="3276" t="s">
        <v>835</v>
      </c>
      <c r="C328" s="3306" t="s">
        <v>136</v>
      </c>
      <c r="D328" s="2222">
        <v>14.000000000000002</v>
      </c>
      <c r="E328" s="540" t="e">
        <v>#N/A</v>
      </c>
      <c r="F328" s="540">
        <v>0</v>
      </c>
      <c r="H328" s="2182"/>
      <c r="J328" s="2182"/>
      <c r="L328" s="2182"/>
      <c r="N328" s="2182"/>
      <c r="P328" s="2182"/>
      <c r="R328" s="2182"/>
      <c r="T328" s="2182"/>
      <c r="V328" s="2182"/>
      <c r="X328" s="2182"/>
      <c r="Z328" s="2182"/>
      <c r="AB328" s="2182"/>
      <c r="AD328" s="2182"/>
      <c r="AF328" s="2182"/>
      <c r="AH328" s="2182"/>
      <c r="AJ328" s="2182"/>
      <c r="AL328" s="2182"/>
      <c r="AN328" s="2182"/>
      <c r="AP328" s="2182"/>
      <c r="AR328" s="2182"/>
      <c r="AT328" s="2182"/>
      <c r="AV328" s="2182"/>
      <c r="AX328" s="2182"/>
      <c r="AZ328" s="2182"/>
      <c r="BB328" s="2182"/>
      <c r="BD328" s="2182"/>
      <c r="BF328" s="2182"/>
      <c r="BH328" s="2182"/>
      <c r="BJ328" s="2182"/>
      <c r="BL328" s="2182"/>
      <c r="BN328" s="2182"/>
      <c r="BP328" s="2182"/>
      <c r="BR328" s="2182"/>
      <c r="BT328" s="2182"/>
      <c r="BV328" s="2182"/>
      <c r="BX328" s="2182"/>
      <c r="BZ328" s="2182"/>
      <c r="CB328" s="2182"/>
      <c r="CD328" s="2182"/>
      <c r="CF328" s="2182"/>
      <c r="CH328" s="2182"/>
      <c r="CJ328" s="2182"/>
      <c r="CL328" s="2182"/>
      <c r="CN328" s="2182"/>
      <c r="CP328" s="2182"/>
      <c r="CR328" s="2182"/>
      <c r="CT328" s="2182"/>
      <c r="CV328" s="2182"/>
    </row>
    <row r="329" spans="2:100" s="2067" customFormat="1" hidden="1" x14ac:dyDescent="0.3">
      <c r="B329" s="3276" t="s">
        <v>835</v>
      </c>
      <c r="C329" s="3306" t="s">
        <v>836</v>
      </c>
      <c r="D329" s="2222">
        <v>0</v>
      </c>
      <c r="E329" s="540" t="e">
        <v>#N/A</v>
      </c>
      <c r="F329" s="540">
        <v>0</v>
      </c>
      <c r="G329" s="2199">
        <v>0</v>
      </c>
      <c r="H329" s="2182"/>
      <c r="J329" s="2182"/>
      <c r="L329" s="2182"/>
      <c r="N329" s="2182"/>
      <c r="P329" s="2182"/>
      <c r="R329" s="2182"/>
      <c r="T329" s="2182"/>
      <c r="V329" s="2182"/>
      <c r="X329" s="2182"/>
      <c r="Z329" s="2182"/>
      <c r="AB329" s="2182"/>
      <c r="AD329" s="2182"/>
      <c r="AF329" s="2182"/>
      <c r="AH329" s="2182"/>
      <c r="AJ329" s="2182"/>
      <c r="AL329" s="2182"/>
      <c r="AN329" s="2182"/>
      <c r="AP329" s="2182"/>
      <c r="AR329" s="2182"/>
      <c r="AT329" s="2182"/>
      <c r="AV329" s="2182"/>
      <c r="AX329" s="2182"/>
      <c r="AZ329" s="2182"/>
      <c r="BB329" s="2182"/>
      <c r="BD329" s="2182"/>
      <c r="BF329" s="2182"/>
      <c r="BH329" s="2182"/>
      <c r="BJ329" s="2182"/>
      <c r="BL329" s="2182"/>
      <c r="BN329" s="2182"/>
      <c r="BP329" s="2182"/>
      <c r="BR329" s="2182"/>
      <c r="BT329" s="2182"/>
      <c r="BV329" s="2182"/>
      <c r="BX329" s="2182"/>
      <c r="BZ329" s="2182"/>
      <c r="CB329" s="2182"/>
      <c r="CD329" s="2182"/>
      <c r="CF329" s="2182"/>
      <c r="CH329" s="2182"/>
      <c r="CJ329" s="2182"/>
      <c r="CL329" s="2182"/>
      <c r="CN329" s="2182"/>
      <c r="CP329" s="2182"/>
      <c r="CR329" s="2182"/>
      <c r="CT329" s="2182"/>
      <c r="CV329" s="2182"/>
    </row>
    <row r="330" spans="2:100" s="2067" customFormat="1" hidden="1" x14ac:dyDescent="0.3">
      <c r="H330" s="2182"/>
      <c r="J330" s="2182"/>
      <c r="L330" s="2182"/>
      <c r="N330" s="2182"/>
      <c r="P330" s="2182"/>
      <c r="R330" s="2182"/>
      <c r="T330" s="2182"/>
      <c r="V330" s="2182"/>
      <c r="X330" s="2182"/>
      <c r="Z330" s="2182"/>
      <c r="AB330" s="2182"/>
      <c r="AD330" s="2182"/>
      <c r="AF330" s="2182"/>
      <c r="AH330" s="2182"/>
      <c r="AJ330" s="2182"/>
      <c r="AL330" s="2182"/>
      <c r="AN330" s="2182"/>
      <c r="AP330" s="2182"/>
      <c r="AR330" s="2182"/>
      <c r="AT330" s="2182"/>
      <c r="AV330" s="2182"/>
      <c r="AX330" s="2182"/>
      <c r="AZ330" s="2182"/>
      <c r="BB330" s="2182"/>
      <c r="BD330" s="2182"/>
      <c r="BF330" s="2182"/>
      <c r="BH330" s="2182"/>
      <c r="BJ330" s="2182"/>
      <c r="BL330" s="2182"/>
      <c r="BN330" s="2182"/>
      <c r="BP330" s="2182"/>
      <c r="BR330" s="2182"/>
      <c r="BT330" s="2182"/>
      <c r="BV330" s="2182"/>
      <c r="BX330" s="2182"/>
      <c r="BZ330" s="2182"/>
      <c r="CB330" s="2182"/>
      <c r="CD330" s="2182"/>
      <c r="CF330" s="2182"/>
      <c r="CH330" s="2182"/>
      <c r="CJ330" s="2182"/>
      <c r="CL330" s="2182"/>
      <c r="CN330" s="2182"/>
      <c r="CP330" s="2182"/>
      <c r="CR330" s="2182"/>
      <c r="CT330" s="2182"/>
      <c r="CV330" s="2182"/>
    </row>
    <row r="331" spans="2:100" s="2067" customFormat="1" hidden="1" x14ac:dyDescent="0.3">
      <c r="B331" s="3276" t="s">
        <v>837</v>
      </c>
      <c r="C331" s="3306" t="s">
        <v>136</v>
      </c>
      <c r="D331" s="2222">
        <v>19</v>
      </c>
      <c r="E331" s="540" t="e">
        <v>#N/A</v>
      </c>
      <c r="F331" s="540">
        <v>0</v>
      </c>
      <c r="H331" s="2182"/>
      <c r="J331" s="2182"/>
      <c r="L331" s="2182"/>
      <c r="N331" s="2182"/>
      <c r="P331" s="2182"/>
      <c r="R331" s="2182"/>
      <c r="T331" s="2182"/>
      <c r="V331" s="2182"/>
      <c r="X331" s="2182"/>
      <c r="Z331" s="2182"/>
      <c r="AB331" s="2182"/>
      <c r="AD331" s="2182"/>
      <c r="AF331" s="2182"/>
      <c r="AH331" s="2182"/>
      <c r="AJ331" s="2182"/>
      <c r="AL331" s="2182"/>
      <c r="AN331" s="2182"/>
      <c r="AP331" s="2182"/>
      <c r="AR331" s="2182"/>
      <c r="AT331" s="2182"/>
      <c r="AV331" s="2182"/>
      <c r="AX331" s="2182"/>
      <c r="AZ331" s="2182"/>
      <c r="BB331" s="2182"/>
      <c r="BD331" s="2182"/>
      <c r="BF331" s="2182"/>
      <c r="BH331" s="2182"/>
      <c r="BJ331" s="2182"/>
      <c r="BL331" s="2182"/>
      <c r="BN331" s="2182"/>
      <c r="BP331" s="2182"/>
      <c r="BR331" s="2182"/>
      <c r="BT331" s="2182"/>
      <c r="BV331" s="2182"/>
      <c r="BX331" s="2182"/>
      <c r="BZ331" s="2182"/>
      <c r="CB331" s="2182"/>
      <c r="CD331" s="2182"/>
      <c r="CF331" s="2182"/>
      <c r="CH331" s="2182"/>
      <c r="CJ331" s="2182"/>
      <c r="CL331" s="2182"/>
      <c r="CN331" s="2182"/>
      <c r="CP331" s="2182"/>
      <c r="CR331" s="2182"/>
      <c r="CT331" s="2182"/>
      <c r="CV331" s="2182"/>
    </row>
    <row r="332" spans="2:100" s="2067" customFormat="1" hidden="1" x14ac:dyDescent="0.3">
      <c r="B332" s="3276" t="s">
        <v>837</v>
      </c>
      <c r="C332" s="3306" t="s">
        <v>838</v>
      </c>
      <c r="D332" s="2222">
        <v>0</v>
      </c>
      <c r="E332" s="540" t="e">
        <v>#N/A</v>
      </c>
      <c r="F332" s="540">
        <v>0</v>
      </c>
      <c r="G332" s="2199">
        <v>0</v>
      </c>
      <c r="H332" s="2182"/>
      <c r="J332" s="2182"/>
      <c r="L332" s="2182"/>
      <c r="N332" s="2182"/>
      <c r="P332" s="2182"/>
      <c r="R332" s="2182"/>
      <c r="T332" s="2182"/>
      <c r="V332" s="2182"/>
      <c r="X332" s="2182"/>
      <c r="Z332" s="2182"/>
      <c r="AB332" s="2182"/>
      <c r="AD332" s="2182"/>
      <c r="AF332" s="2182"/>
      <c r="AH332" s="2182"/>
      <c r="AJ332" s="2182"/>
      <c r="AL332" s="2182"/>
      <c r="AN332" s="2182"/>
      <c r="AP332" s="2182"/>
      <c r="AR332" s="2182"/>
      <c r="AT332" s="2182"/>
      <c r="AV332" s="2182"/>
      <c r="AX332" s="2182"/>
      <c r="AZ332" s="2182"/>
      <c r="BB332" s="2182"/>
      <c r="BD332" s="2182"/>
      <c r="BF332" s="2182"/>
      <c r="BH332" s="2182"/>
      <c r="BJ332" s="2182"/>
      <c r="BL332" s="2182"/>
      <c r="BN332" s="2182"/>
      <c r="BP332" s="2182"/>
      <c r="BR332" s="2182"/>
      <c r="BT332" s="2182"/>
      <c r="BV332" s="2182"/>
      <c r="BX332" s="2182"/>
      <c r="BZ332" s="2182"/>
      <c r="CB332" s="2182"/>
      <c r="CD332" s="2182"/>
      <c r="CF332" s="2182"/>
      <c r="CH332" s="2182"/>
      <c r="CJ332" s="2182"/>
      <c r="CL332" s="2182"/>
      <c r="CN332" s="2182"/>
      <c r="CP332" s="2182"/>
      <c r="CR332" s="2182"/>
      <c r="CT332" s="2182"/>
      <c r="CV332" s="2182"/>
    </row>
    <row r="333" spans="2:100" s="2067" customFormat="1" hidden="1" x14ac:dyDescent="0.3">
      <c r="H333" s="2182"/>
      <c r="J333" s="2182"/>
      <c r="L333" s="2182"/>
      <c r="N333" s="2182"/>
      <c r="P333" s="2182"/>
      <c r="R333" s="2182"/>
      <c r="T333" s="2182"/>
      <c r="V333" s="2182"/>
      <c r="X333" s="2182"/>
      <c r="Z333" s="2182"/>
      <c r="AB333" s="2182"/>
      <c r="AD333" s="2182"/>
      <c r="AF333" s="2182"/>
      <c r="AH333" s="2182"/>
      <c r="AJ333" s="2182"/>
      <c r="AL333" s="2182"/>
      <c r="AN333" s="2182"/>
      <c r="AP333" s="2182"/>
      <c r="AR333" s="2182"/>
      <c r="AT333" s="2182"/>
      <c r="AV333" s="2182"/>
      <c r="AX333" s="2182"/>
      <c r="AZ333" s="2182"/>
      <c r="BB333" s="2182"/>
      <c r="BD333" s="2182"/>
      <c r="BF333" s="2182"/>
      <c r="BH333" s="2182"/>
      <c r="BJ333" s="2182"/>
      <c r="BL333" s="2182"/>
      <c r="BN333" s="2182"/>
      <c r="BP333" s="2182"/>
      <c r="BR333" s="2182"/>
      <c r="BT333" s="2182"/>
      <c r="BV333" s="2182"/>
      <c r="BX333" s="2182"/>
      <c r="BZ333" s="2182"/>
      <c r="CB333" s="2182"/>
      <c r="CD333" s="2182"/>
      <c r="CF333" s="2182"/>
      <c r="CH333" s="2182"/>
      <c r="CJ333" s="2182"/>
      <c r="CL333" s="2182"/>
      <c r="CN333" s="2182"/>
      <c r="CP333" s="2182"/>
      <c r="CR333" s="2182"/>
      <c r="CT333" s="2182"/>
      <c r="CV333" s="2182"/>
    </row>
    <row r="334" spans="2:100" s="2067" customFormat="1" hidden="1" x14ac:dyDescent="0.3">
      <c r="B334" s="3276" t="s">
        <v>839</v>
      </c>
      <c r="C334" s="3306" t="s">
        <v>136</v>
      </c>
      <c r="D334" s="2222">
        <v>23</v>
      </c>
      <c r="E334" s="540" t="e">
        <v>#N/A</v>
      </c>
      <c r="F334" s="540">
        <v>0</v>
      </c>
      <c r="H334" s="2182"/>
      <c r="J334" s="2182"/>
      <c r="L334" s="2182"/>
      <c r="N334" s="2182"/>
      <c r="P334" s="2182"/>
      <c r="R334" s="2182"/>
      <c r="T334" s="2182"/>
      <c r="V334" s="2182"/>
      <c r="X334" s="2182"/>
      <c r="Z334" s="2182"/>
      <c r="AB334" s="2182"/>
      <c r="AD334" s="2182"/>
      <c r="AF334" s="2182"/>
      <c r="AH334" s="2182"/>
      <c r="AJ334" s="2182"/>
      <c r="AL334" s="2182"/>
      <c r="AN334" s="2182"/>
      <c r="AP334" s="2182"/>
      <c r="AR334" s="2182"/>
      <c r="AT334" s="2182"/>
      <c r="AV334" s="2182"/>
      <c r="AX334" s="2182"/>
      <c r="AZ334" s="2182"/>
      <c r="BB334" s="2182"/>
      <c r="BD334" s="2182"/>
      <c r="BF334" s="2182"/>
      <c r="BH334" s="2182"/>
      <c r="BJ334" s="2182"/>
      <c r="BL334" s="2182"/>
      <c r="BN334" s="2182"/>
      <c r="BP334" s="2182"/>
      <c r="BR334" s="2182"/>
      <c r="BT334" s="2182"/>
      <c r="BV334" s="2182"/>
      <c r="BX334" s="2182"/>
      <c r="BZ334" s="2182"/>
      <c r="CB334" s="2182"/>
      <c r="CD334" s="2182"/>
      <c r="CF334" s="2182"/>
      <c r="CH334" s="2182"/>
      <c r="CJ334" s="2182"/>
      <c r="CL334" s="2182"/>
      <c r="CN334" s="2182"/>
      <c r="CP334" s="2182"/>
      <c r="CR334" s="2182"/>
      <c r="CT334" s="2182"/>
      <c r="CV334" s="2182"/>
    </row>
    <row r="335" spans="2:100" s="2067" customFormat="1" hidden="1" x14ac:dyDescent="0.3">
      <c r="B335" s="3276" t="s">
        <v>839</v>
      </c>
      <c r="C335" s="3306" t="s">
        <v>840</v>
      </c>
      <c r="D335" s="2222">
        <v>0</v>
      </c>
      <c r="E335" s="540" t="e">
        <v>#N/A</v>
      </c>
      <c r="F335" s="540">
        <v>0</v>
      </c>
      <c r="G335" s="2199">
        <v>0</v>
      </c>
      <c r="H335" s="2182"/>
      <c r="J335" s="2182"/>
      <c r="L335" s="2182"/>
      <c r="N335" s="2182"/>
      <c r="P335" s="2182"/>
      <c r="R335" s="2182"/>
      <c r="T335" s="2182"/>
      <c r="V335" s="2182"/>
      <c r="X335" s="2182"/>
      <c r="Z335" s="2182"/>
      <c r="AB335" s="2182"/>
      <c r="AD335" s="2182"/>
      <c r="AF335" s="2182"/>
      <c r="AH335" s="2182"/>
      <c r="AJ335" s="2182"/>
      <c r="AL335" s="2182"/>
      <c r="AN335" s="2182"/>
      <c r="AP335" s="2182"/>
      <c r="AR335" s="2182"/>
      <c r="AT335" s="2182"/>
      <c r="AV335" s="2182"/>
      <c r="AX335" s="2182"/>
      <c r="AZ335" s="2182"/>
      <c r="BB335" s="2182"/>
      <c r="BD335" s="2182"/>
      <c r="BF335" s="2182"/>
      <c r="BH335" s="2182"/>
      <c r="BJ335" s="2182"/>
      <c r="BL335" s="2182"/>
      <c r="BN335" s="2182"/>
      <c r="BP335" s="2182"/>
      <c r="BR335" s="2182"/>
      <c r="BT335" s="2182"/>
      <c r="BV335" s="2182"/>
      <c r="BX335" s="2182"/>
      <c r="BZ335" s="2182"/>
      <c r="CB335" s="2182"/>
      <c r="CD335" s="2182"/>
      <c r="CF335" s="2182"/>
      <c r="CH335" s="2182"/>
      <c r="CJ335" s="2182"/>
      <c r="CL335" s="2182"/>
      <c r="CN335" s="2182"/>
      <c r="CP335" s="2182"/>
      <c r="CR335" s="2182"/>
      <c r="CT335" s="2182"/>
      <c r="CV335" s="2182"/>
    </row>
    <row r="336" spans="2:100" s="2067" customFormat="1" hidden="1" x14ac:dyDescent="0.3">
      <c r="H336" s="2182"/>
      <c r="J336" s="2182"/>
      <c r="L336" s="2182"/>
      <c r="N336" s="2182"/>
      <c r="P336" s="2182"/>
      <c r="R336" s="2182"/>
      <c r="T336" s="2182"/>
      <c r="V336" s="2182"/>
      <c r="X336" s="2182"/>
      <c r="Z336" s="2182"/>
      <c r="AB336" s="2182"/>
      <c r="AD336" s="2182"/>
      <c r="AF336" s="2182"/>
      <c r="AH336" s="2182"/>
      <c r="AJ336" s="2182"/>
      <c r="AL336" s="2182"/>
      <c r="AN336" s="2182"/>
      <c r="AP336" s="2182"/>
      <c r="AR336" s="2182"/>
      <c r="AT336" s="2182"/>
      <c r="AV336" s="2182"/>
      <c r="AX336" s="2182"/>
      <c r="AZ336" s="2182"/>
      <c r="BB336" s="2182"/>
      <c r="BD336" s="2182"/>
      <c r="BF336" s="2182"/>
      <c r="BH336" s="2182"/>
      <c r="BJ336" s="2182"/>
      <c r="BL336" s="2182"/>
      <c r="BN336" s="2182"/>
      <c r="BP336" s="2182"/>
      <c r="BR336" s="2182"/>
      <c r="BT336" s="2182"/>
      <c r="BV336" s="2182"/>
      <c r="BX336" s="2182"/>
      <c r="BZ336" s="2182"/>
      <c r="CB336" s="2182"/>
      <c r="CD336" s="2182"/>
      <c r="CF336" s="2182"/>
      <c r="CH336" s="2182"/>
      <c r="CJ336" s="2182"/>
      <c r="CL336" s="2182"/>
      <c r="CN336" s="2182"/>
      <c r="CP336" s="2182"/>
      <c r="CR336" s="2182"/>
      <c r="CT336" s="2182"/>
      <c r="CV336" s="2182"/>
    </row>
    <row r="337" spans="2:100" s="2067" customFormat="1" hidden="1" x14ac:dyDescent="0.3">
      <c r="B337" s="3276" t="s">
        <v>841</v>
      </c>
      <c r="C337" s="3306" t="s">
        <v>136</v>
      </c>
      <c r="D337" s="2222">
        <v>9</v>
      </c>
      <c r="E337" s="540" t="e">
        <v>#N/A</v>
      </c>
      <c r="F337" s="540">
        <v>0</v>
      </c>
      <c r="H337" s="2182"/>
      <c r="J337" s="2182"/>
      <c r="L337" s="2182"/>
      <c r="N337" s="2182"/>
      <c r="P337" s="2182"/>
      <c r="R337" s="2182"/>
      <c r="T337" s="2182"/>
      <c r="V337" s="2182"/>
      <c r="X337" s="2182"/>
      <c r="Z337" s="2182"/>
      <c r="AB337" s="2182"/>
      <c r="AD337" s="2182"/>
      <c r="AF337" s="2182"/>
      <c r="AH337" s="2182"/>
      <c r="AJ337" s="2182"/>
      <c r="AL337" s="2182"/>
      <c r="AN337" s="2182"/>
      <c r="AP337" s="2182"/>
      <c r="AR337" s="2182"/>
      <c r="AT337" s="2182"/>
      <c r="AV337" s="2182"/>
      <c r="AX337" s="2182"/>
      <c r="AZ337" s="2182"/>
      <c r="BB337" s="2182"/>
      <c r="BD337" s="2182"/>
      <c r="BF337" s="2182"/>
      <c r="BH337" s="2182"/>
      <c r="BJ337" s="2182"/>
      <c r="BL337" s="2182"/>
      <c r="BN337" s="2182"/>
      <c r="BP337" s="2182"/>
      <c r="BR337" s="2182"/>
      <c r="BT337" s="2182"/>
      <c r="BV337" s="2182"/>
      <c r="BX337" s="2182"/>
      <c r="BZ337" s="2182"/>
      <c r="CB337" s="2182"/>
      <c r="CD337" s="2182"/>
      <c r="CF337" s="2182"/>
      <c r="CH337" s="2182"/>
      <c r="CJ337" s="2182"/>
      <c r="CL337" s="2182"/>
      <c r="CN337" s="2182"/>
      <c r="CP337" s="2182"/>
      <c r="CR337" s="2182"/>
      <c r="CT337" s="2182"/>
      <c r="CV337" s="2182"/>
    </row>
    <row r="338" spans="2:100" s="2067" customFormat="1" hidden="1" x14ac:dyDescent="0.3">
      <c r="B338" s="3276" t="s">
        <v>841</v>
      </c>
      <c r="C338" s="3306" t="s">
        <v>842</v>
      </c>
      <c r="D338" s="2222">
        <v>0</v>
      </c>
      <c r="E338" s="540" t="e">
        <v>#N/A</v>
      </c>
      <c r="F338" s="540">
        <v>0</v>
      </c>
      <c r="G338" s="2199">
        <v>0</v>
      </c>
      <c r="H338" s="2182"/>
      <c r="J338" s="2182"/>
      <c r="L338" s="2182"/>
      <c r="N338" s="2182"/>
      <c r="P338" s="2182"/>
      <c r="R338" s="2182"/>
      <c r="T338" s="2182"/>
      <c r="V338" s="2182"/>
      <c r="X338" s="2182"/>
      <c r="Z338" s="2182"/>
      <c r="AB338" s="2182"/>
      <c r="AD338" s="2182"/>
      <c r="AF338" s="2182"/>
      <c r="AH338" s="2182"/>
      <c r="AJ338" s="2182"/>
      <c r="AL338" s="2182"/>
      <c r="AN338" s="2182"/>
      <c r="AP338" s="2182"/>
      <c r="AR338" s="2182"/>
      <c r="AT338" s="2182"/>
      <c r="AV338" s="2182"/>
      <c r="AX338" s="2182"/>
      <c r="AZ338" s="2182"/>
      <c r="BB338" s="2182"/>
      <c r="BD338" s="2182"/>
      <c r="BF338" s="2182"/>
      <c r="BH338" s="2182"/>
      <c r="BJ338" s="2182"/>
      <c r="BL338" s="2182"/>
      <c r="BN338" s="2182"/>
      <c r="BP338" s="2182"/>
      <c r="BR338" s="2182"/>
      <c r="BT338" s="2182"/>
      <c r="BV338" s="2182"/>
      <c r="BX338" s="2182"/>
      <c r="BZ338" s="2182"/>
      <c r="CB338" s="2182"/>
      <c r="CD338" s="2182"/>
      <c r="CF338" s="2182"/>
      <c r="CH338" s="2182"/>
      <c r="CJ338" s="2182"/>
      <c r="CL338" s="2182"/>
      <c r="CN338" s="2182"/>
      <c r="CP338" s="2182"/>
      <c r="CR338" s="2182"/>
      <c r="CT338" s="2182"/>
      <c r="CV338" s="2182"/>
    </row>
    <row r="339" spans="2:100" s="2067" customFormat="1" hidden="1" x14ac:dyDescent="0.3">
      <c r="H339" s="2182"/>
      <c r="J339" s="2182"/>
      <c r="L339" s="2182"/>
      <c r="N339" s="2182"/>
      <c r="P339" s="2182"/>
      <c r="R339" s="2182"/>
      <c r="T339" s="2182"/>
      <c r="V339" s="2182"/>
      <c r="X339" s="2182"/>
      <c r="Z339" s="2182"/>
      <c r="AB339" s="2182"/>
      <c r="AD339" s="2182"/>
      <c r="AF339" s="2182"/>
      <c r="AH339" s="2182"/>
      <c r="AJ339" s="2182"/>
      <c r="AL339" s="2182"/>
      <c r="AN339" s="2182"/>
      <c r="AP339" s="2182"/>
      <c r="AR339" s="2182"/>
      <c r="AT339" s="2182"/>
      <c r="AV339" s="2182"/>
      <c r="AX339" s="2182"/>
      <c r="AZ339" s="2182"/>
      <c r="BB339" s="2182"/>
      <c r="BD339" s="2182"/>
      <c r="BF339" s="2182"/>
      <c r="BH339" s="2182"/>
      <c r="BJ339" s="2182"/>
      <c r="BL339" s="2182"/>
      <c r="BN339" s="2182"/>
      <c r="BP339" s="2182"/>
      <c r="BR339" s="2182"/>
      <c r="BT339" s="2182"/>
      <c r="BV339" s="2182"/>
      <c r="BX339" s="2182"/>
      <c r="BZ339" s="2182"/>
      <c r="CB339" s="2182"/>
      <c r="CD339" s="2182"/>
      <c r="CF339" s="2182"/>
      <c r="CH339" s="2182"/>
      <c r="CJ339" s="2182"/>
      <c r="CL339" s="2182"/>
      <c r="CN339" s="2182"/>
      <c r="CP339" s="2182"/>
      <c r="CR339" s="2182"/>
      <c r="CT339" s="2182"/>
      <c r="CV339" s="2182"/>
    </row>
    <row r="340" spans="2:100" s="2067" customFormat="1" hidden="1" x14ac:dyDescent="0.3">
      <c r="B340" s="3276" t="s">
        <v>843</v>
      </c>
      <c r="C340" s="3306" t="s">
        <v>136</v>
      </c>
      <c r="D340" s="2222">
        <v>11</v>
      </c>
      <c r="E340" s="540" t="e">
        <v>#N/A</v>
      </c>
      <c r="F340" s="540">
        <v>0</v>
      </c>
      <c r="H340" s="2182"/>
      <c r="J340" s="2182"/>
      <c r="L340" s="2182"/>
      <c r="N340" s="2182"/>
      <c r="P340" s="2182"/>
      <c r="R340" s="2182"/>
      <c r="T340" s="2182"/>
      <c r="V340" s="2182"/>
      <c r="X340" s="2182"/>
      <c r="Z340" s="2182"/>
      <c r="AB340" s="2182"/>
      <c r="AD340" s="2182"/>
      <c r="AF340" s="2182"/>
      <c r="AH340" s="2182"/>
      <c r="AJ340" s="2182"/>
      <c r="AL340" s="2182"/>
      <c r="AN340" s="2182"/>
      <c r="AP340" s="2182"/>
      <c r="AR340" s="2182"/>
      <c r="AT340" s="2182"/>
      <c r="AV340" s="2182"/>
      <c r="AX340" s="2182"/>
      <c r="AZ340" s="2182"/>
      <c r="BB340" s="2182"/>
      <c r="BD340" s="2182"/>
      <c r="BF340" s="2182"/>
      <c r="BH340" s="2182"/>
      <c r="BJ340" s="2182"/>
      <c r="BL340" s="2182"/>
      <c r="BN340" s="2182"/>
      <c r="BP340" s="2182"/>
      <c r="BR340" s="2182"/>
      <c r="BT340" s="2182"/>
      <c r="BV340" s="2182"/>
      <c r="BX340" s="2182"/>
      <c r="BZ340" s="2182"/>
      <c r="CB340" s="2182"/>
      <c r="CD340" s="2182"/>
      <c r="CF340" s="2182"/>
      <c r="CH340" s="2182"/>
      <c r="CJ340" s="2182"/>
      <c r="CL340" s="2182"/>
      <c r="CN340" s="2182"/>
      <c r="CP340" s="2182"/>
      <c r="CR340" s="2182"/>
      <c r="CT340" s="2182"/>
      <c r="CV340" s="2182"/>
    </row>
    <row r="341" spans="2:100" s="2067" customFormat="1" hidden="1" x14ac:dyDescent="0.3">
      <c r="B341" s="3276" t="s">
        <v>843</v>
      </c>
      <c r="C341" s="3306" t="s">
        <v>844</v>
      </c>
      <c r="D341" s="2222">
        <v>0</v>
      </c>
      <c r="E341" s="540" t="e">
        <v>#N/A</v>
      </c>
      <c r="F341" s="540">
        <v>0</v>
      </c>
      <c r="G341" s="2199">
        <v>0</v>
      </c>
      <c r="H341" s="2182"/>
      <c r="J341" s="2182"/>
      <c r="L341" s="2182"/>
      <c r="N341" s="2182"/>
      <c r="P341" s="2182"/>
      <c r="R341" s="2182"/>
      <c r="T341" s="2182"/>
      <c r="V341" s="2182"/>
      <c r="X341" s="2182"/>
      <c r="Z341" s="2182"/>
      <c r="AB341" s="2182"/>
      <c r="AD341" s="2182"/>
      <c r="AF341" s="2182"/>
      <c r="AH341" s="2182"/>
      <c r="AJ341" s="2182"/>
      <c r="AL341" s="2182"/>
      <c r="AN341" s="2182"/>
      <c r="AP341" s="2182"/>
      <c r="AR341" s="2182"/>
      <c r="AT341" s="2182"/>
      <c r="AV341" s="2182"/>
      <c r="AX341" s="2182"/>
      <c r="AZ341" s="2182"/>
      <c r="BB341" s="2182"/>
      <c r="BD341" s="2182"/>
      <c r="BF341" s="2182"/>
      <c r="BH341" s="2182"/>
      <c r="BJ341" s="2182"/>
      <c r="BL341" s="2182"/>
      <c r="BN341" s="2182"/>
      <c r="BP341" s="2182"/>
      <c r="BR341" s="2182"/>
      <c r="BT341" s="2182"/>
      <c r="BV341" s="2182"/>
      <c r="BX341" s="2182"/>
      <c r="BZ341" s="2182"/>
      <c r="CB341" s="2182"/>
      <c r="CD341" s="2182"/>
      <c r="CF341" s="2182"/>
      <c r="CH341" s="2182"/>
      <c r="CJ341" s="2182"/>
      <c r="CL341" s="2182"/>
      <c r="CN341" s="2182"/>
      <c r="CP341" s="2182"/>
      <c r="CR341" s="2182"/>
      <c r="CT341" s="2182"/>
      <c r="CV341" s="2182"/>
    </row>
    <row r="342" spans="2:100" s="2067" customFormat="1" hidden="1" x14ac:dyDescent="0.3">
      <c r="H342" s="2182"/>
      <c r="J342" s="2182"/>
      <c r="L342" s="2182"/>
      <c r="N342" s="2182"/>
      <c r="P342" s="2182"/>
      <c r="R342" s="2182"/>
      <c r="T342" s="2182"/>
      <c r="V342" s="2182"/>
      <c r="X342" s="2182"/>
      <c r="Z342" s="2182"/>
      <c r="AB342" s="2182"/>
      <c r="AD342" s="2182"/>
      <c r="AF342" s="2182"/>
      <c r="AH342" s="2182"/>
      <c r="AJ342" s="2182"/>
      <c r="AL342" s="2182"/>
      <c r="AN342" s="2182"/>
      <c r="AP342" s="2182"/>
      <c r="AR342" s="2182"/>
      <c r="AT342" s="2182"/>
      <c r="AV342" s="2182"/>
      <c r="AX342" s="2182"/>
      <c r="AZ342" s="2182"/>
      <c r="BB342" s="2182"/>
      <c r="BD342" s="2182"/>
      <c r="BF342" s="2182"/>
      <c r="BH342" s="2182"/>
      <c r="BJ342" s="2182"/>
      <c r="BL342" s="2182"/>
      <c r="BN342" s="2182"/>
      <c r="BP342" s="2182"/>
      <c r="BR342" s="2182"/>
      <c r="BT342" s="2182"/>
      <c r="BV342" s="2182"/>
      <c r="BX342" s="2182"/>
      <c r="BZ342" s="2182"/>
      <c r="CB342" s="2182"/>
      <c r="CD342" s="2182"/>
      <c r="CF342" s="2182"/>
      <c r="CH342" s="2182"/>
      <c r="CJ342" s="2182"/>
      <c r="CL342" s="2182"/>
      <c r="CN342" s="2182"/>
      <c r="CP342" s="2182"/>
      <c r="CR342" s="2182"/>
      <c r="CT342" s="2182"/>
      <c r="CV342" s="2182"/>
    </row>
    <row r="343" spans="2:100" s="2067" customFormat="1" hidden="1" x14ac:dyDescent="0.3">
      <c r="B343" s="3276" t="s">
        <v>845</v>
      </c>
      <c r="C343" s="3306" t="s">
        <v>136</v>
      </c>
      <c r="D343" s="2222">
        <v>14.000000000000002</v>
      </c>
      <c r="E343" s="540" t="e">
        <v>#N/A</v>
      </c>
      <c r="F343" s="540">
        <v>0</v>
      </c>
      <c r="H343" s="2182"/>
      <c r="J343" s="2182"/>
      <c r="L343" s="2182"/>
      <c r="N343" s="2182"/>
      <c r="P343" s="2182"/>
      <c r="R343" s="2182"/>
      <c r="T343" s="2182"/>
      <c r="V343" s="2182"/>
      <c r="X343" s="2182"/>
      <c r="Z343" s="2182"/>
      <c r="AB343" s="2182"/>
      <c r="AD343" s="2182"/>
      <c r="AF343" s="2182"/>
      <c r="AH343" s="2182"/>
      <c r="AJ343" s="2182"/>
      <c r="AL343" s="2182"/>
      <c r="AN343" s="2182"/>
      <c r="AP343" s="2182"/>
      <c r="AR343" s="2182"/>
      <c r="AT343" s="2182"/>
      <c r="AV343" s="2182"/>
      <c r="AX343" s="2182"/>
      <c r="AZ343" s="2182"/>
      <c r="BB343" s="2182"/>
      <c r="BD343" s="2182"/>
      <c r="BF343" s="2182"/>
      <c r="BH343" s="2182"/>
      <c r="BJ343" s="2182"/>
      <c r="BL343" s="2182"/>
      <c r="BN343" s="2182"/>
      <c r="BP343" s="2182"/>
      <c r="BR343" s="2182"/>
      <c r="BT343" s="2182"/>
      <c r="BV343" s="2182"/>
      <c r="BX343" s="2182"/>
      <c r="BZ343" s="2182"/>
      <c r="CB343" s="2182"/>
      <c r="CD343" s="2182"/>
      <c r="CF343" s="2182"/>
      <c r="CH343" s="2182"/>
      <c r="CJ343" s="2182"/>
      <c r="CL343" s="2182"/>
      <c r="CN343" s="2182"/>
      <c r="CP343" s="2182"/>
      <c r="CR343" s="2182"/>
      <c r="CT343" s="2182"/>
      <c r="CV343" s="2182"/>
    </row>
    <row r="344" spans="2:100" s="2067" customFormat="1" hidden="1" x14ac:dyDescent="0.3">
      <c r="B344" s="3276" t="s">
        <v>845</v>
      </c>
      <c r="C344" s="3306" t="s">
        <v>846</v>
      </c>
      <c r="D344" s="2222">
        <v>0</v>
      </c>
      <c r="E344" s="540" t="e">
        <v>#N/A</v>
      </c>
      <c r="F344" s="540">
        <v>0</v>
      </c>
      <c r="G344" s="2199">
        <v>0</v>
      </c>
      <c r="H344" s="2182"/>
      <c r="J344" s="2182"/>
      <c r="L344" s="2182"/>
      <c r="N344" s="2182"/>
      <c r="P344" s="2182"/>
      <c r="R344" s="2182"/>
      <c r="T344" s="2182"/>
      <c r="V344" s="2182"/>
      <c r="X344" s="2182"/>
      <c r="Z344" s="2182"/>
      <c r="AB344" s="2182"/>
      <c r="AD344" s="2182"/>
      <c r="AF344" s="2182"/>
      <c r="AH344" s="2182"/>
      <c r="AJ344" s="2182"/>
      <c r="AL344" s="2182"/>
      <c r="AN344" s="2182"/>
      <c r="AP344" s="2182"/>
      <c r="AR344" s="2182"/>
      <c r="AT344" s="2182"/>
      <c r="AV344" s="2182"/>
      <c r="AX344" s="2182"/>
      <c r="AZ344" s="2182"/>
      <c r="BB344" s="2182"/>
      <c r="BD344" s="2182"/>
      <c r="BF344" s="2182"/>
      <c r="BH344" s="2182"/>
      <c r="BJ344" s="2182"/>
      <c r="BL344" s="2182"/>
      <c r="BN344" s="2182"/>
      <c r="BP344" s="2182"/>
      <c r="BR344" s="2182"/>
      <c r="BT344" s="2182"/>
      <c r="BV344" s="2182"/>
      <c r="BX344" s="2182"/>
      <c r="BZ344" s="2182"/>
      <c r="CB344" s="2182"/>
      <c r="CD344" s="2182"/>
      <c r="CF344" s="2182"/>
      <c r="CH344" s="2182"/>
      <c r="CJ344" s="2182"/>
      <c r="CL344" s="2182"/>
      <c r="CN344" s="2182"/>
      <c r="CP344" s="2182"/>
      <c r="CR344" s="2182"/>
      <c r="CT344" s="2182"/>
      <c r="CV344" s="2182"/>
    </row>
    <row r="345" spans="2:100" s="2067" customFormat="1" hidden="1" x14ac:dyDescent="0.3">
      <c r="H345" s="2182"/>
      <c r="J345" s="2182"/>
      <c r="L345" s="2182"/>
      <c r="N345" s="2182"/>
      <c r="P345" s="2182"/>
      <c r="R345" s="2182"/>
      <c r="T345" s="2182"/>
      <c r="V345" s="2182"/>
      <c r="X345" s="2182"/>
      <c r="Z345" s="2182"/>
      <c r="AB345" s="2182"/>
      <c r="AD345" s="2182"/>
      <c r="AF345" s="2182"/>
      <c r="AH345" s="2182"/>
      <c r="AJ345" s="2182"/>
      <c r="AL345" s="2182"/>
      <c r="AN345" s="2182"/>
      <c r="AP345" s="2182"/>
      <c r="AR345" s="2182"/>
      <c r="AT345" s="2182"/>
      <c r="AV345" s="2182"/>
      <c r="AX345" s="2182"/>
      <c r="AZ345" s="2182"/>
      <c r="BB345" s="2182"/>
      <c r="BD345" s="2182"/>
      <c r="BF345" s="2182"/>
      <c r="BH345" s="2182"/>
      <c r="BJ345" s="2182"/>
      <c r="BL345" s="2182"/>
      <c r="BN345" s="2182"/>
      <c r="BP345" s="2182"/>
      <c r="BR345" s="2182"/>
      <c r="BT345" s="2182"/>
      <c r="BV345" s="2182"/>
      <c r="BX345" s="2182"/>
      <c r="BZ345" s="2182"/>
      <c r="CB345" s="2182"/>
      <c r="CD345" s="2182"/>
      <c r="CF345" s="2182"/>
      <c r="CH345" s="2182"/>
      <c r="CJ345" s="2182"/>
      <c r="CL345" s="2182"/>
      <c r="CN345" s="2182"/>
      <c r="CP345" s="2182"/>
      <c r="CR345" s="2182"/>
      <c r="CT345" s="2182"/>
      <c r="CV345" s="2182"/>
    </row>
    <row r="346" spans="2:100" s="2067" customFormat="1" hidden="1" x14ac:dyDescent="0.3">
      <c r="B346" s="3276" t="s">
        <v>847</v>
      </c>
      <c r="C346" s="3306" t="s">
        <v>136</v>
      </c>
      <c r="D346" s="2222">
        <v>4.9999999999999991</v>
      </c>
      <c r="E346" s="540" t="e">
        <v>#N/A</v>
      </c>
      <c r="F346" s="540">
        <v>0</v>
      </c>
      <c r="H346" s="2182"/>
      <c r="J346" s="2182"/>
      <c r="L346" s="2182"/>
      <c r="N346" s="2182"/>
      <c r="P346" s="2182"/>
      <c r="R346" s="2182"/>
      <c r="T346" s="2182"/>
      <c r="V346" s="2182"/>
      <c r="X346" s="2182"/>
      <c r="Z346" s="2182"/>
      <c r="AB346" s="2182"/>
      <c r="AD346" s="2182"/>
      <c r="AF346" s="2182"/>
      <c r="AH346" s="2182"/>
      <c r="AJ346" s="2182"/>
      <c r="AL346" s="2182"/>
      <c r="AN346" s="2182"/>
      <c r="AP346" s="2182"/>
      <c r="AR346" s="2182"/>
      <c r="AT346" s="2182"/>
      <c r="AV346" s="2182"/>
      <c r="AX346" s="2182"/>
      <c r="AZ346" s="2182"/>
      <c r="BB346" s="2182"/>
      <c r="BD346" s="2182"/>
      <c r="BF346" s="2182"/>
      <c r="BH346" s="2182"/>
      <c r="BJ346" s="2182"/>
      <c r="BL346" s="2182"/>
      <c r="BN346" s="2182"/>
      <c r="BP346" s="2182"/>
      <c r="BR346" s="2182"/>
      <c r="BT346" s="2182"/>
      <c r="BV346" s="2182"/>
      <c r="BX346" s="2182"/>
      <c r="BZ346" s="2182"/>
      <c r="CB346" s="2182"/>
      <c r="CD346" s="2182"/>
      <c r="CF346" s="2182"/>
      <c r="CH346" s="2182"/>
      <c r="CJ346" s="2182"/>
      <c r="CL346" s="2182"/>
      <c r="CN346" s="2182"/>
      <c r="CP346" s="2182"/>
      <c r="CR346" s="2182"/>
      <c r="CT346" s="2182"/>
      <c r="CV346" s="2182"/>
    </row>
    <row r="347" spans="2:100" s="2067" customFormat="1" hidden="1" x14ac:dyDescent="0.3">
      <c r="B347" s="3276" t="s">
        <v>847</v>
      </c>
      <c r="C347" s="3306" t="s">
        <v>848</v>
      </c>
      <c r="D347" s="2222">
        <v>0</v>
      </c>
      <c r="E347" s="540" t="e">
        <v>#N/A</v>
      </c>
      <c r="F347" s="540">
        <v>0</v>
      </c>
      <c r="G347" s="2199">
        <v>0</v>
      </c>
      <c r="H347" s="2182"/>
      <c r="J347" s="2182"/>
      <c r="L347" s="2182"/>
      <c r="N347" s="2182"/>
      <c r="P347" s="2182"/>
      <c r="R347" s="2182"/>
      <c r="T347" s="2182"/>
      <c r="V347" s="2182"/>
      <c r="X347" s="2182"/>
      <c r="Z347" s="2182"/>
      <c r="AB347" s="2182"/>
      <c r="AD347" s="2182"/>
      <c r="AF347" s="2182"/>
      <c r="AH347" s="2182"/>
      <c r="AJ347" s="2182"/>
      <c r="AL347" s="2182"/>
      <c r="AN347" s="2182"/>
      <c r="AP347" s="2182"/>
      <c r="AR347" s="2182"/>
      <c r="AT347" s="2182"/>
      <c r="AV347" s="2182"/>
      <c r="AX347" s="2182"/>
      <c r="AZ347" s="2182"/>
      <c r="BB347" s="2182"/>
      <c r="BD347" s="2182"/>
      <c r="BF347" s="2182"/>
      <c r="BH347" s="2182"/>
      <c r="BJ347" s="2182"/>
      <c r="BL347" s="2182"/>
      <c r="BN347" s="2182"/>
      <c r="BP347" s="2182"/>
      <c r="BR347" s="2182"/>
      <c r="BT347" s="2182"/>
      <c r="BV347" s="2182"/>
      <c r="BX347" s="2182"/>
      <c r="BZ347" s="2182"/>
      <c r="CB347" s="2182"/>
      <c r="CD347" s="2182"/>
      <c r="CF347" s="2182"/>
      <c r="CH347" s="2182"/>
      <c r="CJ347" s="2182"/>
      <c r="CL347" s="2182"/>
      <c r="CN347" s="2182"/>
      <c r="CP347" s="2182"/>
      <c r="CR347" s="2182"/>
      <c r="CT347" s="2182"/>
      <c r="CV347" s="2182"/>
    </row>
    <row r="348" spans="2:100" s="2067" customFormat="1" hidden="1" x14ac:dyDescent="0.3">
      <c r="H348" s="2182"/>
      <c r="J348" s="2182"/>
      <c r="L348" s="2182"/>
      <c r="N348" s="2182"/>
      <c r="P348" s="2182"/>
      <c r="R348" s="2182"/>
      <c r="T348" s="2182"/>
      <c r="V348" s="2182"/>
      <c r="X348" s="2182"/>
      <c r="Z348" s="2182"/>
      <c r="AB348" s="2182"/>
      <c r="AD348" s="2182"/>
      <c r="AF348" s="2182"/>
      <c r="AH348" s="2182"/>
      <c r="AJ348" s="2182"/>
      <c r="AL348" s="2182"/>
      <c r="AN348" s="2182"/>
      <c r="AP348" s="2182"/>
      <c r="AR348" s="2182"/>
      <c r="AT348" s="2182"/>
      <c r="AV348" s="2182"/>
      <c r="AX348" s="2182"/>
      <c r="AZ348" s="2182"/>
      <c r="BB348" s="2182"/>
      <c r="BD348" s="2182"/>
      <c r="BF348" s="2182"/>
      <c r="BH348" s="2182"/>
      <c r="BJ348" s="2182"/>
      <c r="BL348" s="2182"/>
      <c r="BN348" s="2182"/>
      <c r="BP348" s="2182"/>
      <c r="BR348" s="2182"/>
      <c r="BT348" s="2182"/>
      <c r="BV348" s="2182"/>
      <c r="BX348" s="2182"/>
      <c r="BZ348" s="2182"/>
      <c r="CB348" s="2182"/>
      <c r="CD348" s="2182"/>
      <c r="CF348" s="2182"/>
      <c r="CH348" s="2182"/>
      <c r="CJ348" s="2182"/>
      <c r="CL348" s="2182"/>
      <c r="CN348" s="2182"/>
      <c r="CP348" s="2182"/>
      <c r="CR348" s="2182"/>
      <c r="CT348" s="2182"/>
      <c r="CV348" s="2182"/>
    </row>
    <row r="349" spans="2:100" s="2067" customFormat="1" hidden="1" x14ac:dyDescent="0.3">
      <c r="B349" s="3276" t="s">
        <v>849</v>
      </c>
      <c r="C349" s="3306" t="s">
        <v>136</v>
      </c>
      <c r="D349" s="2222">
        <v>6</v>
      </c>
      <c r="E349" s="540" t="e">
        <v>#N/A</v>
      </c>
      <c r="F349" s="540">
        <v>0</v>
      </c>
      <c r="H349" s="2182"/>
      <c r="J349" s="2182"/>
      <c r="L349" s="2182"/>
      <c r="N349" s="2182"/>
      <c r="P349" s="2182"/>
      <c r="R349" s="2182"/>
      <c r="T349" s="2182"/>
      <c r="V349" s="2182"/>
      <c r="X349" s="2182"/>
      <c r="Z349" s="2182"/>
      <c r="AB349" s="2182"/>
      <c r="AD349" s="2182"/>
      <c r="AF349" s="2182"/>
      <c r="AH349" s="2182"/>
      <c r="AJ349" s="2182"/>
      <c r="AL349" s="2182"/>
      <c r="AN349" s="2182"/>
      <c r="AP349" s="2182"/>
      <c r="AR349" s="2182"/>
      <c r="AT349" s="2182"/>
      <c r="AV349" s="2182"/>
      <c r="AX349" s="2182"/>
      <c r="AZ349" s="2182"/>
      <c r="BB349" s="2182"/>
      <c r="BD349" s="2182"/>
      <c r="BF349" s="2182"/>
      <c r="BH349" s="2182"/>
      <c r="BJ349" s="2182"/>
      <c r="BL349" s="2182"/>
      <c r="BN349" s="2182"/>
      <c r="BP349" s="2182"/>
      <c r="BR349" s="2182"/>
      <c r="BT349" s="2182"/>
      <c r="BV349" s="2182"/>
      <c r="BX349" s="2182"/>
      <c r="BZ349" s="2182"/>
      <c r="CB349" s="2182"/>
      <c r="CD349" s="2182"/>
      <c r="CF349" s="2182"/>
      <c r="CH349" s="2182"/>
      <c r="CJ349" s="2182"/>
      <c r="CL349" s="2182"/>
      <c r="CN349" s="2182"/>
      <c r="CP349" s="2182"/>
      <c r="CR349" s="2182"/>
      <c r="CT349" s="2182"/>
      <c r="CV349" s="2182"/>
    </row>
    <row r="350" spans="2:100" s="2067" customFormat="1" hidden="1" x14ac:dyDescent="0.3">
      <c r="B350" s="3276" t="s">
        <v>849</v>
      </c>
      <c r="C350" s="3306" t="s">
        <v>850</v>
      </c>
      <c r="D350" s="2222">
        <v>0</v>
      </c>
      <c r="E350" s="540" t="e">
        <v>#N/A</v>
      </c>
      <c r="F350" s="540">
        <v>0</v>
      </c>
      <c r="G350" s="2199">
        <v>0</v>
      </c>
      <c r="H350" s="2182"/>
      <c r="J350" s="2182"/>
      <c r="L350" s="2182"/>
      <c r="N350" s="2182"/>
      <c r="P350" s="2182"/>
      <c r="R350" s="2182"/>
      <c r="T350" s="2182"/>
      <c r="V350" s="2182"/>
      <c r="X350" s="2182"/>
      <c r="Z350" s="2182"/>
      <c r="AB350" s="2182"/>
      <c r="AD350" s="2182"/>
      <c r="AF350" s="2182"/>
      <c r="AH350" s="2182"/>
      <c r="AJ350" s="2182"/>
      <c r="AL350" s="2182"/>
      <c r="AN350" s="2182"/>
      <c r="AP350" s="2182"/>
      <c r="AR350" s="2182"/>
      <c r="AT350" s="2182"/>
      <c r="AV350" s="2182"/>
      <c r="AX350" s="2182"/>
      <c r="AZ350" s="2182"/>
      <c r="BB350" s="2182"/>
      <c r="BD350" s="2182"/>
      <c r="BF350" s="2182"/>
      <c r="BH350" s="2182"/>
      <c r="BJ350" s="2182"/>
      <c r="BL350" s="2182"/>
      <c r="BN350" s="2182"/>
      <c r="BP350" s="2182"/>
      <c r="BR350" s="2182"/>
      <c r="BT350" s="2182"/>
      <c r="BV350" s="2182"/>
      <c r="BX350" s="2182"/>
      <c r="BZ350" s="2182"/>
      <c r="CB350" s="2182"/>
      <c r="CD350" s="2182"/>
      <c r="CF350" s="2182"/>
      <c r="CH350" s="2182"/>
      <c r="CJ350" s="2182"/>
      <c r="CL350" s="2182"/>
      <c r="CN350" s="2182"/>
      <c r="CP350" s="2182"/>
      <c r="CR350" s="2182"/>
      <c r="CT350" s="2182"/>
      <c r="CV350" s="2182"/>
    </row>
    <row r="351" spans="2:100" s="2067" customFormat="1" hidden="1" x14ac:dyDescent="0.3">
      <c r="H351" s="2182"/>
      <c r="J351" s="2182"/>
      <c r="L351" s="2182"/>
      <c r="N351" s="2182"/>
      <c r="P351" s="2182"/>
      <c r="R351" s="2182"/>
      <c r="T351" s="2182"/>
      <c r="V351" s="2182"/>
      <c r="X351" s="2182"/>
      <c r="Z351" s="2182"/>
      <c r="AB351" s="2182"/>
      <c r="AD351" s="2182"/>
      <c r="AF351" s="2182"/>
      <c r="AH351" s="2182"/>
      <c r="AJ351" s="2182"/>
      <c r="AL351" s="2182"/>
      <c r="AN351" s="2182"/>
      <c r="AP351" s="2182"/>
      <c r="AR351" s="2182"/>
      <c r="AT351" s="2182"/>
      <c r="AV351" s="2182"/>
      <c r="AX351" s="2182"/>
      <c r="AZ351" s="2182"/>
      <c r="BB351" s="2182"/>
      <c r="BD351" s="2182"/>
      <c r="BF351" s="2182"/>
      <c r="BH351" s="2182"/>
      <c r="BJ351" s="2182"/>
      <c r="BL351" s="2182"/>
      <c r="BN351" s="2182"/>
      <c r="BP351" s="2182"/>
      <c r="BR351" s="2182"/>
      <c r="BT351" s="2182"/>
      <c r="BV351" s="2182"/>
      <c r="BX351" s="2182"/>
      <c r="BZ351" s="2182"/>
      <c r="CB351" s="2182"/>
      <c r="CD351" s="2182"/>
      <c r="CF351" s="2182"/>
      <c r="CH351" s="2182"/>
      <c r="CJ351" s="2182"/>
      <c r="CL351" s="2182"/>
      <c r="CN351" s="2182"/>
      <c r="CP351" s="2182"/>
      <c r="CR351" s="2182"/>
      <c r="CT351" s="2182"/>
      <c r="CV351" s="2182"/>
    </row>
    <row r="352" spans="2:100" s="2067" customFormat="1" hidden="1" x14ac:dyDescent="0.3">
      <c r="B352" s="3276" t="s">
        <v>851</v>
      </c>
      <c r="C352" s="3306" t="s">
        <v>852</v>
      </c>
      <c r="D352" s="2222">
        <v>0</v>
      </c>
      <c r="E352" s="540" t="e">
        <v>#N/A</v>
      </c>
      <c r="F352" s="540">
        <v>0</v>
      </c>
      <c r="H352" s="2182"/>
      <c r="J352" s="2182"/>
      <c r="L352" s="2182"/>
      <c r="N352" s="2182"/>
      <c r="P352" s="2182"/>
      <c r="R352" s="2182"/>
      <c r="T352" s="2182"/>
      <c r="V352" s="2182"/>
      <c r="X352" s="2182"/>
      <c r="Z352" s="2182"/>
      <c r="AB352" s="2182"/>
      <c r="AD352" s="2182"/>
      <c r="AF352" s="2182"/>
      <c r="AH352" s="2182"/>
      <c r="AJ352" s="2182"/>
      <c r="AL352" s="2182"/>
      <c r="AN352" s="2182"/>
      <c r="AP352" s="2182"/>
      <c r="AR352" s="2182"/>
      <c r="AT352" s="2182"/>
      <c r="AV352" s="2182"/>
      <c r="AX352" s="2182"/>
      <c r="AZ352" s="2182"/>
      <c r="BB352" s="2182"/>
      <c r="BD352" s="2182"/>
      <c r="BF352" s="2182"/>
      <c r="BH352" s="2182"/>
      <c r="BJ352" s="2182"/>
      <c r="BL352" s="2182"/>
      <c r="BN352" s="2182"/>
      <c r="BP352" s="2182"/>
      <c r="BR352" s="2182"/>
      <c r="BT352" s="2182"/>
      <c r="BV352" s="2182"/>
      <c r="BX352" s="2182"/>
      <c r="BZ352" s="2182"/>
      <c r="CB352" s="2182"/>
      <c r="CD352" s="2182"/>
      <c r="CF352" s="2182"/>
      <c r="CH352" s="2182"/>
      <c r="CJ352" s="2182"/>
      <c r="CL352" s="2182"/>
      <c r="CN352" s="2182"/>
      <c r="CP352" s="2182"/>
      <c r="CR352" s="2182"/>
      <c r="CT352" s="2182"/>
      <c r="CV352" s="2182"/>
    </row>
    <row r="353" spans="2:100" s="2067" customFormat="1" hidden="1" x14ac:dyDescent="0.3">
      <c r="B353" s="3276" t="s">
        <v>851</v>
      </c>
      <c r="C353" s="3306" t="s">
        <v>853</v>
      </c>
      <c r="D353" s="2222">
        <v>0</v>
      </c>
      <c r="E353" s="540" t="e">
        <v>#N/A</v>
      </c>
      <c r="F353" s="540">
        <v>0</v>
      </c>
      <c r="G353" s="2199">
        <v>0</v>
      </c>
      <c r="H353" s="2182"/>
      <c r="J353" s="2182"/>
      <c r="L353" s="2182"/>
      <c r="N353" s="2182"/>
      <c r="P353" s="2182"/>
      <c r="R353" s="2182"/>
      <c r="T353" s="2182"/>
      <c r="V353" s="2182"/>
      <c r="X353" s="2182"/>
      <c r="Z353" s="2182"/>
      <c r="AB353" s="2182"/>
      <c r="AD353" s="2182"/>
      <c r="AF353" s="2182"/>
      <c r="AH353" s="2182"/>
      <c r="AJ353" s="2182"/>
      <c r="AL353" s="2182"/>
      <c r="AN353" s="2182"/>
      <c r="AP353" s="2182"/>
      <c r="AR353" s="2182"/>
      <c r="AT353" s="2182"/>
      <c r="AV353" s="2182"/>
      <c r="AX353" s="2182"/>
      <c r="AZ353" s="2182"/>
      <c r="BB353" s="2182"/>
      <c r="BD353" s="2182"/>
      <c r="BF353" s="2182"/>
      <c r="BH353" s="2182"/>
      <c r="BJ353" s="2182"/>
      <c r="BL353" s="2182"/>
      <c r="BN353" s="2182"/>
      <c r="BP353" s="2182"/>
      <c r="BR353" s="2182"/>
      <c r="BT353" s="2182"/>
      <c r="BV353" s="2182"/>
      <c r="BX353" s="2182"/>
      <c r="BZ353" s="2182"/>
      <c r="CB353" s="2182"/>
      <c r="CD353" s="2182"/>
      <c r="CF353" s="2182"/>
      <c r="CH353" s="2182"/>
      <c r="CJ353" s="2182"/>
      <c r="CL353" s="2182"/>
      <c r="CN353" s="2182"/>
      <c r="CP353" s="2182"/>
      <c r="CR353" s="2182"/>
      <c r="CT353" s="2182"/>
      <c r="CV353" s="2182"/>
    </row>
    <row r="354" spans="2:100" s="2067" customFormat="1" hidden="1" x14ac:dyDescent="0.3">
      <c r="H354" s="2182"/>
      <c r="J354" s="2182"/>
      <c r="L354" s="2182"/>
      <c r="N354" s="2182"/>
      <c r="P354" s="2182"/>
      <c r="R354" s="2182"/>
      <c r="T354" s="2182"/>
      <c r="V354" s="2182"/>
      <c r="X354" s="2182"/>
      <c r="Z354" s="2182"/>
      <c r="AB354" s="2182"/>
      <c r="AD354" s="2182"/>
      <c r="AF354" s="2182"/>
      <c r="AH354" s="2182"/>
      <c r="AJ354" s="2182"/>
      <c r="AL354" s="2182"/>
      <c r="AN354" s="2182"/>
      <c r="AP354" s="2182"/>
      <c r="AR354" s="2182"/>
      <c r="AT354" s="2182"/>
      <c r="AV354" s="2182"/>
      <c r="AX354" s="2182"/>
      <c r="AZ354" s="2182"/>
      <c r="BB354" s="2182"/>
      <c r="BD354" s="2182"/>
      <c r="BF354" s="2182"/>
      <c r="BH354" s="2182"/>
      <c r="BJ354" s="2182"/>
      <c r="BL354" s="2182"/>
      <c r="BN354" s="2182"/>
      <c r="BP354" s="2182"/>
      <c r="BR354" s="2182"/>
      <c r="BT354" s="2182"/>
      <c r="BV354" s="2182"/>
      <c r="BX354" s="2182"/>
      <c r="BZ354" s="2182"/>
      <c r="CB354" s="2182"/>
      <c r="CD354" s="2182"/>
      <c r="CF354" s="2182"/>
      <c r="CH354" s="2182"/>
      <c r="CJ354" s="2182"/>
      <c r="CL354" s="2182"/>
      <c r="CN354" s="2182"/>
      <c r="CP354" s="2182"/>
      <c r="CR354" s="2182"/>
      <c r="CT354" s="2182"/>
      <c r="CV354" s="2182"/>
    </row>
    <row r="355" spans="2:100" s="2067" customFormat="1" hidden="1" x14ac:dyDescent="0.3">
      <c r="B355" s="3276" t="s">
        <v>854</v>
      </c>
      <c r="C355" s="3306" t="s">
        <v>852</v>
      </c>
      <c r="D355" s="2222">
        <v>0</v>
      </c>
      <c r="E355" s="540" t="e">
        <v>#N/A</v>
      </c>
      <c r="F355" s="540">
        <v>0</v>
      </c>
      <c r="H355" s="2182"/>
      <c r="J355" s="2182"/>
      <c r="L355" s="2182"/>
      <c r="N355" s="2182"/>
      <c r="P355" s="2182"/>
      <c r="R355" s="2182"/>
      <c r="T355" s="2182"/>
      <c r="V355" s="2182"/>
      <c r="X355" s="2182"/>
      <c r="Z355" s="2182"/>
      <c r="AB355" s="2182"/>
      <c r="AD355" s="2182"/>
      <c r="AF355" s="2182"/>
      <c r="AH355" s="2182"/>
      <c r="AJ355" s="2182"/>
      <c r="AL355" s="2182"/>
      <c r="AN355" s="2182"/>
      <c r="AP355" s="2182"/>
      <c r="AR355" s="2182"/>
      <c r="AT355" s="2182"/>
      <c r="AV355" s="2182"/>
      <c r="AX355" s="2182"/>
      <c r="AZ355" s="2182"/>
      <c r="BB355" s="2182"/>
      <c r="BD355" s="2182"/>
      <c r="BF355" s="2182"/>
      <c r="BH355" s="2182"/>
      <c r="BJ355" s="2182"/>
      <c r="BL355" s="2182"/>
      <c r="BN355" s="2182"/>
      <c r="BP355" s="2182"/>
      <c r="BR355" s="2182"/>
      <c r="BT355" s="2182"/>
      <c r="BV355" s="2182"/>
      <c r="BX355" s="2182"/>
      <c r="BZ355" s="2182"/>
      <c r="CB355" s="2182"/>
      <c r="CD355" s="2182"/>
      <c r="CF355" s="2182"/>
      <c r="CH355" s="2182"/>
      <c r="CJ355" s="2182"/>
      <c r="CL355" s="2182"/>
      <c r="CN355" s="2182"/>
      <c r="CP355" s="2182"/>
      <c r="CR355" s="2182"/>
      <c r="CT355" s="2182"/>
      <c r="CV355" s="2182"/>
    </row>
    <row r="356" spans="2:100" s="2067" customFormat="1" hidden="1" x14ac:dyDescent="0.3">
      <c r="B356" s="3276" t="s">
        <v>854</v>
      </c>
      <c r="C356" s="3306" t="s">
        <v>853</v>
      </c>
      <c r="D356" s="2222">
        <v>0</v>
      </c>
      <c r="E356" s="540" t="e">
        <v>#N/A</v>
      </c>
      <c r="F356" s="540">
        <v>0</v>
      </c>
      <c r="G356" s="2199">
        <v>0</v>
      </c>
      <c r="H356" s="2182"/>
      <c r="J356" s="2182"/>
      <c r="L356" s="2182"/>
      <c r="N356" s="2182"/>
      <c r="P356" s="2182"/>
      <c r="R356" s="2182"/>
      <c r="T356" s="2182"/>
      <c r="V356" s="2182"/>
      <c r="X356" s="2182"/>
      <c r="Z356" s="2182"/>
      <c r="AB356" s="2182"/>
      <c r="AD356" s="2182"/>
      <c r="AF356" s="2182"/>
      <c r="AH356" s="2182"/>
      <c r="AJ356" s="2182"/>
      <c r="AL356" s="2182"/>
      <c r="AN356" s="2182"/>
      <c r="AP356" s="2182"/>
      <c r="AR356" s="2182"/>
      <c r="AT356" s="2182"/>
      <c r="AV356" s="2182"/>
      <c r="AX356" s="2182"/>
      <c r="AZ356" s="2182"/>
      <c r="BB356" s="2182"/>
      <c r="BD356" s="2182"/>
      <c r="BF356" s="2182"/>
      <c r="BH356" s="2182"/>
      <c r="BJ356" s="2182"/>
      <c r="BL356" s="2182"/>
      <c r="BN356" s="2182"/>
      <c r="BP356" s="2182"/>
      <c r="BR356" s="2182"/>
      <c r="BT356" s="2182"/>
      <c r="BV356" s="2182"/>
      <c r="BX356" s="2182"/>
      <c r="BZ356" s="2182"/>
      <c r="CB356" s="2182"/>
      <c r="CD356" s="2182"/>
      <c r="CF356" s="2182"/>
      <c r="CH356" s="2182"/>
      <c r="CJ356" s="2182"/>
      <c r="CL356" s="2182"/>
      <c r="CN356" s="2182"/>
      <c r="CP356" s="2182"/>
      <c r="CR356" s="2182"/>
      <c r="CT356" s="2182"/>
      <c r="CV356" s="2182"/>
    </row>
    <row r="357" spans="2:100" s="2067" customFormat="1" hidden="1" x14ac:dyDescent="0.3">
      <c r="H357" s="2182"/>
      <c r="J357" s="2182"/>
      <c r="L357" s="2182"/>
      <c r="N357" s="2182"/>
      <c r="P357" s="2182"/>
      <c r="R357" s="2182"/>
      <c r="T357" s="2182"/>
      <c r="V357" s="2182"/>
      <c r="X357" s="2182"/>
      <c r="Z357" s="2182"/>
      <c r="AB357" s="2182"/>
      <c r="AD357" s="2182"/>
      <c r="AF357" s="2182"/>
      <c r="AH357" s="2182"/>
      <c r="AJ357" s="2182"/>
      <c r="AL357" s="2182"/>
      <c r="AN357" s="2182"/>
      <c r="AP357" s="2182"/>
      <c r="AR357" s="2182"/>
      <c r="AT357" s="2182"/>
      <c r="AV357" s="2182"/>
      <c r="AX357" s="2182"/>
      <c r="AZ357" s="2182"/>
      <c r="BB357" s="2182"/>
      <c r="BD357" s="2182"/>
      <c r="BF357" s="2182"/>
      <c r="BH357" s="2182"/>
      <c r="BJ357" s="2182"/>
      <c r="BL357" s="2182"/>
      <c r="BN357" s="2182"/>
      <c r="BP357" s="2182"/>
      <c r="BR357" s="2182"/>
      <c r="BT357" s="2182"/>
      <c r="BV357" s="2182"/>
      <c r="BX357" s="2182"/>
      <c r="BZ357" s="2182"/>
      <c r="CB357" s="2182"/>
      <c r="CD357" s="2182"/>
      <c r="CF357" s="2182"/>
      <c r="CH357" s="2182"/>
      <c r="CJ357" s="2182"/>
      <c r="CL357" s="2182"/>
      <c r="CN357" s="2182"/>
      <c r="CP357" s="2182"/>
      <c r="CR357" s="2182"/>
      <c r="CT357" s="2182"/>
      <c r="CV357" s="2182"/>
    </row>
    <row r="358" spans="2:100" s="2067" customFormat="1" hidden="1" x14ac:dyDescent="0.3">
      <c r="B358" s="3276" t="s">
        <v>855</v>
      </c>
      <c r="C358" s="3306" t="s">
        <v>852</v>
      </c>
      <c r="D358" s="2222">
        <v>0</v>
      </c>
      <c r="E358" s="540" t="e">
        <v>#N/A</v>
      </c>
      <c r="F358" s="540">
        <v>0</v>
      </c>
      <c r="H358" s="2182"/>
      <c r="J358" s="2182"/>
      <c r="L358" s="2182"/>
      <c r="N358" s="2182"/>
      <c r="P358" s="2182"/>
      <c r="R358" s="2182"/>
      <c r="T358" s="2182"/>
      <c r="V358" s="2182"/>
      <c r="X358" s="2182"/>
      <c r="Z358" s="2182"/>
      <c r="AB358" s="2182"/>
      <c r="AD358" s="2182"/>
      <c r="AF358" s="2182"/>
      <c r="AH358" s="2182"/>
      <c r="AJ358" s="2182"/>
      <c r="AL358" s="2182"/>
      <c r="AN358" s="2182"/>
      <c r="AP358" s="2182"/>
      <c r="AR358" s="2182"/>
      <c r="AT358" s="2182"/>
      <c r="AV358" s="2182"/>
      <c r="AX358" s="2182"/>
      <c r="AZ358" s="2182"/>
      <c r="BB358" s="2182"/>
      <c r="BD358" s="2182"/>
      <c r="BF358" s="2182"/>
      <c r="BH358" s="2182"/>
      <c r="BJ358" s="2182"/>
      <c r="BL358" s="2182"/>
      <c r="BN358" s="2182"/>
      <c r="BP358" s="2182"/>
      <c r="BR358" s="2182"/>
      <c r="BT358" s="2182"/>
      <c r="BV358" s="2182"/>
      <c r="BX358" s="2182"/>
      <c r="BZ358" s="2182"/>
      <c r="CB358" s="2182"/>
      <c r="CD358" s="2182"/>
      <c r="CF358" s="2182"/>
      <c r="CH358" s="2182"/>
      <c r="CJ358" s="2182"/>
      <c r="CL358" s="2182"/>
      <c r="CN358" s="2182"/>
      <c r="CP358" s="2182"/>
      <c r="CR358" s="2182"/>
      <c r="CT358" s="2182"/>
      <c r="CV358" s="2182"/>
    </row>
    <row r="359" spans="2:100" s="2067" customFormat="1" hidden="1" x14ac:dyDescent="0.3">
      <c r="B359" s="3276" t="s">
        <v>855</v>
      </c>
      <c r="C359" s="3306" t="s">
        <v>853</v>
      </c>
      <c r="D359" s="2222">
        <v>0</v>
      </c>
      <c r="E359" s="540" t="e">
        <v>#N/A</v>
      </c>
      <c r="F359" s="540">
        <v>0</v>
      </c>
      <c r="G359" s="2199">
        <v>0</v>
      </c>
      <c r="H359" s="2182"/>
      <c r="J359" s="2182"/>
      <c r="L359" s="2182"/>
      <c r="N359" s="2182"/>
      <c r="P359" s="2182"/>
      <c r="R359" s="2182"/>
      <c r="T359" s="2182"/>
      <c r="V359" s="2182"/>
      <c r="X359" s="2182"/>
      <c r="Z359" s="2182"/>
      <c r="AB359" s="2182"/>
      <c r="AD359" s="2182"/>
      <c r="AF359" s="2182"/>
      <c r="AH359" s="2182"/>
      <c r="AJ359" s="2182"/>
      <c r="AL359" s="2182"/>
      <c r="AN359" s="2182"/>
      <c r="AP359" s="2182"/>
      <c r="AR359" s="2182"/>
      <c r="AT359" s="2182"/>
      <c r="AV359" s="2182"/>
      <c r="AX359" s="2182"/>
      <c r="AZ359" s="2182"/>
      <c r="BB359" s="2182"/>
      <c r="BD359" s="2182"/>
      <c r="BF359" s="2182"/>
      <c r="BH359" s="2182"/>
      <c r="BJ359" s="2182"/>
      <c r="BL359" s="2182"/>
      <c r="BN359" s="2182"/>
      <c r="BP359" s="2182"/>
      <c r="BR359" s="2182"/>
      <c r="BT359" s="2182"/>
      <c r="BV359" s="2182"/>
      <c r="BX359" s="2182"/>
      <c r="BZ359" s="2182"/>
      <c r="CB359" s="2182"/>
      <c r="CD359" s="2182"/>
      <c r="CF359" s="2182"/>
      <c r="CH359" s="2182"/>
      <c r="CJ359" s="2182"/>
      <c r="CL359" s="2182"/>
      <c r="CN359" s="2182"/>
      <c r="CP359" s="2182"/>
      <c r="CR359" s="2182"/>
      <c r="CT359" s="2182"/>
      <c r="CV359" s="2182"/>
    </row>
    <row r="360" spans="2:100" s="2067" customFormat="1" hidden="1" x14ac:dyDescent="0.3">
      <c r="H360" s="2182"/>
      <c r="J360" s="2182"/>
      <c r="L360" s="2182"/>
      <c r="N360" s="2182"/>
      <c r="P360" s="2182"/>
      <c r="R360" s="2182"/>
      <c r="T360" s="2182"/>
      <c r="V360" s="2182"/>
      <c r="X360" s="2182"/>
      <c r="Z360" s="2182"/>
      <c r="AB360" s="2182"/>
      <c r="AD360" s="2182"/>
      <c r="AF360" s="2182"/>
      <c r="AH360" s="2182"/>
      <c r="AJ360" s="2182"/>
      <c r="AL360" s="2182"/>
      <c r="AN360" s="2182"/>
      <c r="AP360" s="2182"/>
      <c r="AR360" s="2182"/>
      <c r="AT360" s="2182"/>
      <c r="AV360" s="2182"/>
      <c r="AX360" s="2182"/>
      <c r="AZ360" s="2182"/>
      <c r="BB360" s="2182"/>
      <c r="BD360" s="2182"/>
      <c r="BF360" s="2182"/>
      <c r="BH360" s="2182"/>
      <c r="BJ360" s="2182"/>
      <c r="BL360" s="2182"/>
      <c r="BN360" s="2182"/>
      <c r="BP360" s="2182"/>
      <c r="BR360" s="2182"/>
      <c r="BT360" s="2182"/>
      <c r="BV360" s="2182"/>
      <c r="BX360" s="2182"/>
      <c r="BZ360" s="2182"/>
      <c r="CB360" s="2182"/>
      <c r="CD360" s="2182"/>
      <c r="CF360" s="2182"/>
      <c r="CH360" s="2182"/>
      <c r="CJ360" s="2182"/>
      <c r="CL360" s="2182"/>
      <c r="CN360" s="2182"/>
      <c r="CP360" s="2182"/>
      <c r="CR360" s="2182"/>
      <c r="CT360" s="2182"/>
      <c r="CV360" s="2182"/>
    </row>
    <row r="361" spans="2:100" s="2067" customFormat="1" hidden="1" x14ac:dyDescent="0.3">
      <c r="B361" s="3276" t="s">
        <v>856</v>
      </c>
      <c r="C361" s="3306" t="s">
        <v>852</v>
      </c>
      <c r="D361" s="2222">
        <v>0</v>
      </c>
      <c r="E361" s="540" t="e">
        <v>#N/A</v>
      </c>
      <c r="F361" s="540">
        <v>0</v>
      </c>
      <c r="H361" s="2182"/>
      <c r="J361" s="2182"/>
      <c r="L361" s="2182"/>
      <c r="N361" s="2182"/>
      <c r="P361" s="2182"/>
      <c r="R361" s="2182"/>
      <c r="T361" s="2182"/>
      <c r="V361" s="2182"/>
      <c r="X361" s="2182"/>
      <c r="Z361" s="2182"/>
      <c r="AB361" s="2182"/>
      <c r="AD361" s="2182"/>
      <c r="AF361" s="2182"/>
      <c r="AH361" s="2182"/>
      <c r="AJ361" s="2182"/>
      <c r="AL361" s="2182"/>
      <c r="AN361" s="2182"/>
      <c r="AP361" s="2182"/>
      <c r="AR361" s="2182"/>
      <c r="AT361" s="2182"/>
      <c r="AV361" s="2182"/>
      <c r="AX361" s="2182"/>
      <c r="AZ361" s="2182"/>
      <c r="BB361" s="2182"/>
      <c r="BD361" s="2182"/>
      <c r="BF361" s="2182"/>
      <c r="BH361" s="2182"/>
      <c r="BJ361" s="2182"/>
      <c r="BL361" s="2182"/>
      <c r="BN361" s="2182"/>
      <c r="BP361" s="2182"/>
      <c r="BR361" s="2182"/>
      <c r="BT361" s="2182"/>
      <c r="BV361" s="2182"/>
      <c r="BX361" s="2182"/>
      <c r="BZ361" s="2182"/>
      <c r="CB361" s="2182"/>
      <c r="CD361" s="2182"/>
      <c r="CF361" s="2182"/>
      <c r="CH361" s="2182"/>
      <c r="CJ361" s="2182"/>
      <c r="CL361" s="2182"/>
      <c r="CN361" s="2182"/>
      <c r="CP361" s="2182"/>
      <c r="CR361" s="2182"/>
      <c r="CT361" s="2182"/>
      <c r="CV361" s="2182"/>
    </row>
    <row r="362" spans="2:100" s="2067" customFormat="1" hidden="1" x14ac:dyDescent="0.3">
      <c r="B362" s="3276" t="s">
        <v>856</v>
      </c>
      <c r="C362" s="3306" t="s">
        <v>853</v>
      </c>
      <c r="D362" s="2222">
        <v>0</v>
      </c>
      <c r="E362" s="540" t="e">
        <v>#N/A</v>
      </c>
      <c r="F362" s="540">
        <v>0</v>
      </c>
      <c r="G362" s="2199">
        <v>0</v>
      </c>
      <c r="H362" s="2182"/>
      <c r="J362" s="2182"/>
      <c r="L362" s="2182"/>
      <c r="N362" s="2182"/>
      <c r="P362" s="2182"/>
      <c r="R362" s="2182"/>
      <c r="T362" s="2182"/>
      <c r="V362" s="2182"/>
      <c r="X362" s="2182"/>
      <c r="Z362" s="2182"/>
      <c r="AB362" s="2182"/>
      <c r="AD362" s="2182"/>
      <c r="AF362" s="2182"/>
      <c r="AH362" s="2182"/>
      <c r="AJ362" s="2182"/>
      <c r="AL362" s="2182"/>
      <c r="AN362" s="2182"/>
      <c r="AP362" s="2182"/>
      <c r="AR362" s="2182"/>
      <c r="AT362" s="2182"/>
      <c r="AV362" s="2182"/>
      <c r="AX362" s="2182"/>
      <c r="AZ362" s="2182"/>
      <c r="BB362" s="2182"/>
      <c r="BD362" s="2182"/>
      <c r="BF362" s="2182"/>
      <c r="BH362" s="2182"/>
      <c r="BJ362" s="2182"/>
      <c r="BL362" s="2182"/>
      <c r="BN362" s="2182"/>
      <c r="BP362" s="2182"/>
      <c r="BR362" s="2182"/>
      <c r="BT362" s="2182"/>
      <c r="BV362" s="2182"/>
      <c r="BX362" s="2182"/>
      <c r="BZ362" s="2182"/>
      <c r="CB362" s="2182"/>
      <c r="CD362" s="2182"/>
      <c r="CF362" s="2182"/>
      <c r="CH362" s="2182"/>
      <c r="CJ362" s="2182"/>
      <c r="CL362" s="2182"/>
      <c r="CN362" s="2182"/>
      <c r="CP362" s="2182"/>
      <c r="CR362" s="2182"/>
      <c r="CT362" s="2182"/>
      <c r="CV362" s="2182"/>
    </row>
    <row r="363" spans="2:100" s="2067" customFormat="1" hidden="1" x14ac:dyDescent="0.3">
      <c r="H363" s="2182"/>
      <c r="J363" s="2182"/>
      <c r="L363" s="2182"/>
      <c r="N363" s="2182"/>
      <c r="P363" s="2182"/>
      <c r="R363" s="2182"/>
      <c r="T363" s="2182"/>
      <c r="V363" s="2182"/>
      <c r="X363" s="2182"/>
      <c r="Z363" s="2182"/>
      <c r="AB363" s="2182"/>
      <c r="AD363" s="2182"/>
      <c r="AF363" s="2182"/>
      <c r="AH363" s="2182"/>
      <c r="AJ363" s="2182"/>
      <c r="AL363" s="2182"/>
      <c r="AN363" s="2182"/>
      <c r="AP363" s="2182"/>
      <c r="AR363" s="2182"/>
      <c r="AT363" s="2182"/>
      <c r="AV363" s="2182"/>
      <c r="AX363" s="2182"/>
      <c r="AZ363" s="2182"/>
      <c r="BB363" s="2182"/>
      <c r="BD363" s="2182"/>
      <c r="BF363" s="2182"/>
      <c r="BH363" s="2182"/>
      <c r="BJ363" s="2182"/>
      <c r="BL363" s="2182"/>
      <c r="BN363" s="2182"/>
      <c r="BP363" s="2182"/>
      <c r="BR363" s="2182"/>
      <c r="BT363" s="2182"/>
      <c r="BV363" s="2182"/>
      <c r="BX363" s="2182"/>
      <c r="BZ363" s="2182"/>
      <c r="CB363" s="2182"/>
      <c r="CD363" s="2182"/>
      <c r="CF363" s="2182"/>
      <c r="CH363" s="2182"/>
      <c r="CJ363" s="2182"/>
      <c r="CL363" s="2182"/>
      <c r="CN363" s="2182"/>
      <c r="CP363" s="2182"/>
      <c r="CR363" s="2182"/>
      <c r="CT363" s="2182"/>
      <c r="CV363" s="2182"/>
    </row>
    <row r="364" spans="2:100" s="2067" customFormat="1" hidden="1" x14ac:dyDescent="0.3">
      <c r="B364" s="3276" t="s">
        <v>857</v>
      </c>
      <c r="C364" s="3306" t="s">
        <v>1288</v>
      </c>
      <c r="D364" s="2222">
        <v>0</v>
      </c>
      <c r="E364" s="540" t="e">
        <v>#N/A</v>
      </c>
      <c r="F364" s="540">
        <v>0</v>
      </c>
      <c r="H364" s="2182"/>
      <c r="J364" s="2182"/>
      <c r="L364" s="2182"/>
      <c r="N364" s="2182"/>
      <c r="P364" s="2182"/>
      <c r="R364" s="2182"/>
      <c r="T364" s="2182"/>
      <c r="V364" s="2182"/>
      <c r="X364" s="2182"/>
      <c r="Z364" s="2182"/>
      <c r="AB364" s="2182"/>
      <c r="AD364" s="2182"/>
      <c r="AF364" s="2182"/>
      <c r="AH364" s="2182"/>
      <c r="AJ364" s="2182"/>
      <c r="AL364" s="2182"/>
      <c r="AN364" s="2182"/>
      <c r="AP364" s="2182"/>
      <c r="AR364" s="2182"/>
      <c r="AT364" s="2182"/>
      <c r="AV364" s="2182"/>
      <c r="AX364" s="2182"/>
      <c r="AZ364" s="2182"/>
      <c r="BB364" s="2182"/>
      <c r="BD364" s="2182"/>
      <c r="BF364" s="2182"/>
      <c r="BH364" s="2182"/>
      <c r="BJ364" s="2182"/>
      <c r="BL364" s="2182"/>
      <c r="BN364" s="2182"/>
      <c r="BP364" s="2182"/>
      <c r="BR364" s="2182"/>
      <c r="BT364" s="2182"/>
      <c r="BV364" s="2182"/>
      <c r="BX364" s="2182"/>
      <c r="BZ364" s="2182"/>
      <c r="CB364" s="2182"/>
      <c r="CD364" s="2182"/>
      <c r="CF364" s="2182"/>
      <c r="CH364" s="2182"/>
      <c r="CJ364" s="2182"/>
      <c r="CL364" s="2182"/>
      <c r="CN364" s="2182"/>
      <c r="CP364" s="2182"/>
      <c r="CR364" s="2182"/>
      <c r="CT364" s="2182"/>
      <c r="CV364" s="2182"/>
    </row>
    <row r="365" spans="2:100" s="2067" customFormat="1" hidden="1" x14ac:dyDescent="0.3">
      <c r="B365" s="3276" t="s">
        <v>857</v>
      </c>
      <c r="C365" s="3306" t="s">
        <v>1289</v>
      </c>
      <c r="D365" s="2222">
        <v>0</v>
      </c>
      <c r="E365" s="540" t="e">
        <v>#N/A</v>
      </c>
      <c r="F365" s="540">
        <v>0</v>
      </c>
      <c r="H365" s="2182"/>
      <c r="J365" s="2182"/>
      <c r="L365" s="2182"/>
      <c r="N365" s="2182"/>
      <c r="P365" s="2182"/>
      <c r="R365" s="2182"/>
      <c r="T365" s="2182"/>
      <c r="V365" s="2182"/>
      <c r="X365" s="2182"/>
      <c r="Z365" s="2182"/>
      <c r="AB365" s="2182"/>
      <c r="AD365" s="2182"/>
      <c r="AF365" s="2182"/>
      <c r="AH365" s="2182"/>
      <c r="AJ365" s="2182"/>
      <c r="AL365" s="2182"/>
      <c r="AN365" s="2182"/>
      <c r="AP365" s="2182"/>
      <c r="AR365" s="2182"/>
      <c r="AT365" s="2182"/>
      <c r="AV365" s="2182"/>
      <c r="AX365" s="2182"/>
      <c r="AZ365" s="2182"/>
      <c r="BB365" s="2182"/>
      <c r="BD365" s="2182"/>
      <c r="BF365" s="2182"/>
      <c r="BH365" s="2182"/>
      <c r="BJ365" s="2182"/>
      <c r="BL365" s="2182"/>
      <c r="BN365" s="2182"/>
      <c r="BP365" s="2182"/>
      <c r="BR365" s="2182"/>
      <c r="BT365" s="2182"/>
      <c r="BV365" s="2182"/>
      <c r="BX365" s="2182"/>
      <c r="BZ365" s="2182"/>
      <c r="CB365" s="2182"/>
      <c r="CD365" s="2182"/>
      <c r="CF365" s="2182"/>
      <c r="CH365" s="2182"/>
      <c r="CJ365" s="2182"/>
      <c r="CL365" s="2182"/>
      <c r="CN365" s="2182"/>
      <c r="CP365" s="2182"/>
      <c r="CR365" s="2182"/>
      <c r="CT365" s="2182"/>
      <c r="CV365" s="2182"/>
    </row>
    <row r="366" spans="2:100" s="2067" customFormat="1" hidden="1" x14ac:dyDescent="0.3">
      <c r="B366" s="3276" t="s">
        <v>857</v>
      </c>
      <c r="C366" s="3306" t="s">
        <v>202</v>
      </c>
      <c r="D366" s="2222">
        <v>0</v>
      </c>
      <c r="E366" s="540" t="e">
        <v>#N/A</v>
      </c>
      <c r="F366" s="540">
        <v>0</v>
      </c>
      <c r="H366" s="2182"/>
      <c r="J366" s="2182"/>
      <c r="L366" s="2182"/>
      <c r="N366" s="2182"/>
      <c r="P366" s="2182"/>
      <c r="R366" s="2182"/>
      <c r="T366" s="2182"/>
      <c r="V366" s="2182"/>
      <c r="X366" s="2182"/>
      <c r="Z366" s="2182"/>
      <c r="AB366" s="2182"/>
      <c r="AD366" s="2182"/>
      <c r="AF366" s="2182"/>
      <c r="AH366" s="2182"/>
      <c r="AJ366" s="2182"/>
      <c r="AL366" s="2182"/>
      <c r="AN366" s="2182"/>
      <c r="AP366" s="2182"/>
      <c r="AR366" s="2182"/>
      <c r="AT366" s="2182"/>
      <c r="AV366" s="2182"/>
      <c r="AX366" s="2182"/>
      <c r="AZ366" s="2182"/>
      <c r="BB366" s="2182"/>
      <c r="BD366" s="2182"/>
      <c r="BF366" s="2182"/>
      <c r="BH366" s="2182"/>
      <c r="BJ366" s="2182"/>
      <c r="BL366" s="2182"/>
      <c r="BN366" s="2182"/>
      <c r="BP366" s="2182"/>
      <c r="BR366" s="2182"/>
      <c r="BT366" s="2182"/>
      <c r="BV366" s="2182"/>
      <c r="BX366" s="2182"/>
      <c r="BZ366" s="2182"/>
      <c r="CB366" s="2182"/>
      <c r="CD366" s="2182"/>
      <c r="CF366" s="2182"/>
      <c r="CH366" s="2182"/>
      <c r="CJ366" s="2182"/>
      <c r="CL366" s="2182"/>
      <c r="CN366" s="2182"/>
      <c r="CP366" s="2182"/>
      <c r="CR366" s="2182"/>
      <c r="CT366" s="2182"/>
      <c r="CV366" s="2182"/>
    </row>
    <row r="367" spans="2:100" s="2067" customFormat="1" hidden="1" x14ac:dyDescent="0.3">
      <c r="B367" s="3276" t="s">
        <v>857</v>
      </c>
      <c r="C367" s="3306" t="s">
        <v>193</v>
      </c>
      <c r="D367" s="2222">
        <v>0</v>
      </c>
      <c r="E367" s="540" t="e">
        <v>#N/A</v>
      </c>
      <c r="F367" s="540">
        <v>0</v>
      </c>
      <c r="H367" s="2182"/>
      <c r="J367" s="2182"/>
      <c r="L367" s="2182"/>
      <c r="N367" s="2182"/>
      <c r="P367" s="2182"/>
      <c r="R367" s="2182"/>
      <c r="T367" s="2182"/>
      <c r="V367" s="2182"/>
      <c r="X367" s="2182"/>
      <c r="Z367" s="2182"/>
      <c r="AB367" s="2182"/>
      <c r="AD367" s="2182"/>
      <c r="AF367" s="2182"/>
      <c r="AH367" s="2182"/>
      <c r="AJ367" s="2182"/>
      <c r="AL367" s="2182"/>
      <c r="AN367" s="2182"/>
      <c r="AP367" s="2182"/>
      <c r="AR367" s="2182"/>
      <c r="AT367" s="2182"/>
      <c r="AV367" s="2182"/>
      <c r="AX367" s="2182"/>
      <c r="AZ367" s="2182"/>
      <c r="BB367" s="2182"/>
      <c r="BD367" s="2182"/>
      <c r="BF367" s="2182"/>
      <c r="BH367" s="2182"/>
      <c r="BJ367" s="2182"/>
      <c r="BL367" s="2182"/>
      <c r="BN367" s="2182"/>
      <c r="BP367" s="2182"/>
      <c r="BR367" s="2182"/>
      <c r="BT367" s="2182"/>
      <c r="BV367" s="2182"/>
      <c r="BX367" s="2182"/>
      <c r="BZ367" s="2182"/>
      <c r="CB367" s="2182"/>
      <c r="CD367" s="2182"/>
      <c r="CF367" s="2182"/>
      <c r="CH367" s="2182"/>
      <c r="CJ367" s="2182"/>
      <c r="CL367" s="2182"/>
      <c r="CN367" s="2182"/>
      <c r="CP367" s="2182"/>
      <c r="CR367" s="2182"/>
      <c r="CT367" s="2182"/>
      <c r="CV367" s="2182"/>
    </row>
    <row r="368" spans="2:100" s="2067" customFormat="1" hidden="1" x14ac:dyDescent="0.3">
      <c r="B368" s="3276" t="s">
        <v>857</v>
      </c>
      <c r="C368" s="3306" t="s">
        <v>342</v>
      </c>
      <c r="D368" s="2222">
        <v>0</v>
      </c>
      <c r="E368" s="540" t="e">
        <v>#N/A</v>
      </c>
      <c r="F368" s="540">
        <v>0</v>
      </c>
      <c r="H368" s="2182"/>
      <c r="J368" s="2182"/>
      <c r="L368" s="2182"/>
      <c r="N368" s="2182"/>
      <c r="P368" s="2182"/>
      <c r="R368" s="2182"/>
      <c r="T368" s="2182"/>
      <c r="V368" s="2182"/>
      <c r="X368" s="2182"/>
      <c r="Z368" s="2182"/>
      <c r="AB368" s="2182"/>
      <c r="AD368" s="2182"/>
      <c r="AF368" s="2182"/>
      <c r="AH368" s="2182"/>
      <c r="AJ368" s="2182"/>
      <c r="AL368" s="2182"/>
      <c r="AN368" s="2182"/>
      <c r="AP368" s="2182"/>
      <c r="AR368" s="2182"/>
      <c r="AT368" s="2182"/>
      <c r="AV368" s="2182"/>
      <c r="AX368" s="2182"/>
      <c r="AZ368" s="2182"/>
      <c r="BB368" s="2182"/>
      <c r="BD368" s="2182"/>
      <c r="BF368" s="2182"/>
      <c r="BH368" s="2182"/>
      <c r="BJ368" s="2182"/>
      <c r="BL368" s="2182"/>
      <c r="BN368" s="2182"/>
      <c r="BP368" s="2182"/>
      <c r="BR368" s="2182"/>
      <c r="BT368" s="2182"/>
      <c r="BV368" s="2182"/>
      <c r="BX368" s="2182"/>
      <c r="BZ368" s="2182"/>
      <c r="CB368" s="2182"/>
      <c r="CD368" s="2182"/>
      <c r="CF368" s="2182"/>
      <c r="CH368" s="2182"/>
      <c r="CJ368" s="2182"/>
      <c r="CL368" s="2182"/>
      <c r="CN368" s="2182"/>
      <c r="CP368" s="2182"/>
      <c r="CR368" s="2182"/>
      <c r="CT368" s="2182"/>
      <c r="CV368" s="2182"/>
    </row>
    <row r="369" spans="2:100" s="2067" customFormat="1" hidden="1" x14ac:dyDescent="0.3">
      <c r="B369" s="3276" t="s">
        <v>857</v>
      </c>
      <c r="C369" s="3306" t="s">
        <v>859</v>
      </c>
      <c r="D369" s="2222">
        <v>0</v>
      </c>
      <c r="E369" s="540" t="e">
        <v>#N/A</v>
      </c>
      <c r="F369" s="540">
        <v>0</v>
      </c>
      <c r="G369" s="2199">
        <v>0</v>
      </c>
      <c r="H369" s="2182"/>
      <c r="J369" s="2182"/>
      <c r="L369" s="2182"/>
      <c r="N369" s="2182"/>
      <c r="P369" s="2182"/>
      <c r="R369" s="2182"/>
      <c r="T369" s="2182"/>
      <c r="V369" s="2182"/>
      <c r="X369" s="2182"/>
      <c r="Z369" s="2182"/>
      <c r="AB369" s="2182"/>
      <c r="AD369" s="2182"/>
      <c r="AF369" s="2182"/>
      <c r="AH369" s="2182"/>
      <c r="AJ369" s="2182"/>
      <c r="AL369" s="2182"/>
      <c r="AN369" s="2182"/>
      <c r="AP369" s="2182"/>
      <c r="AR369" s="2182"/>
      <c r="AT369" s="2182"/>
      <c r="AV369" s="2182"/>
      <c r="AX369" s="2182"/>
      <c r="AZ369" s="2182"/>
      <c r="BB369" s="2182"/>
      <c r="BD369" s="2182"/>
      <c r="BF369" s="2182"/>
      <c r="BH369" s="2182"/>
      <c r="BJ369" s="2182"/>
      <c r="BL369" s="2182"/>
      <c r="BN369" s="2182"/>
      <c r="BP369" s="2182"/>
      <c r="BR369" s="2182"/>
      <c r="BT369" s="2182"/>
      <c r="BV369" s="2182"/>
      <c r="BX369" s="2182"/>
      <c r="BZ369" s="2182"/>
      <c r="CB369" s="2182"/>
      <c r="CD369" s="2182"/>
      <c r="CF369" s="2182"/>
      <c r="CH369" s="2182"/>
      <c r="CJ369" s="2182"/>
      <c r="CL369" s="2182"/>
      <c r="CN369" s="2182"/>
      <c r="CP369" s="2182"/>
      <c r="CR369" s="2182"/>
      <c r="CT369" s="2182"/>
      <c r="CV369" s="2182"/>
    </row>
    <row r="370" spans="2:100" s="2067" customFormat="1" hidden="1" x14ac:dyDescent="0.3">
      <c r="H370" s="2182"/>
      <c r="J370" s="2182"/>
      <c r="L370" s="2182"/>
      <c r="N370" s="2182"/>
      <c r="P370" s="2182"/>
      <c r="R370" s="2182"/>
      <c r="T370" s="2182"/>
      <c r="V370" s="2182"/>
      <c r="X370" s="2182"/>
      <c r="Z370" s="2182"/>
      <c r="AB370" s="2182"/>
      <c r="AD370" s="2182"/>
      <c r="AF370" s="2182"/>
      <c r="AH370" s="2182"/>
      <c r="AJ370" s="2182"/>
      <c r="AL370" s="2182"/>
      <c r="AN370" s="2182"/>
      <c r="AP370" s="2182"/>
      <c r="AR370" s="2182"/>
      <c r="AT370" s="2182"/>
      <c r="AV370" s="2182"/>
      <c r="AX370" s="2182"/>
      <c r="AZ370" s="2182"/>
      <c r="BB370" s="2182"/>
      <c r="BD370" s="2182"/>
      <c r="BF370" s="2182"/>
      <c r="BH370" s="2182"/>
      <c r="BJ370" s="2182"/>
      <c r="BL370" s="2182"/>
      <c r="BN370" s="2182"/>
      <c r="BP370" s="2182"/>
      <c r="BR370" s="2182"/>
      <c r="BT370" s="2182"/>
      <c r="BV370" s="2182"/>
      <c r="BX370" s="2182"/>
      <c r="BZ370" s="2182"/>
      <c r="CB370" s="2182"/>
      <c r="CD370" s="2182"/>
      <c r="CF370" s="2182"/>
      <c r="CH370" s="2182"/>
      <c r="CJ370" s="2182"/>
      <c r="CL370" s="2182"/>
      <c r="CN370" s="2182"/>
      <c r="CP370" s="2182"/>
      <c r="CR370" s="2182"/>
      <c r="CT370" s="2182"/>
      <c r="CV370" s="2182"/>
    </row>
    <row r="371" spans="2:100" s="2067" customFormat="1" hidden="1" x14ac:dyDescent="0.3">
      <c r="B371" s="3276" t="s">
        <v>860</v>
      </c>
      <c r="C371" s="3306" t="s">
        <v>317</v>
      </c>
      <c r="D371" s="2222">
        <v>0</v>
      </c>
      <c r="E371" s="540" t="e">
        <v>#N/A</v>
      </c>
      <c r="F371" s="540">
        <v>0</v>
      </c>
      <c r="G371" s="2199">
        <v>0</v>
      </c>
      <c r="H371" s="2182"/>
      <c r="J371" s="2182"/>
      <c r="L371" s="2182"/>
      <c r="N371" s="2182"/>
      <c r="P371" s="2182"/>
      <c r="R371" s="2182"/>
      <c r="T371" s="2182"/>
      <c r="V371" s="2182"/>
      <c r="X371" s="2182"/>
      <c r="Z371" s="2182"/>
      <c r="AB371" s="2182"/>
      <c r="AD371" s="2182"/>
      <c r="AF371" s="2182"/>
      <c r="AH371" s="2182"/>
      <c r="AJ371" s="2182"/>
      <c r="AL371" s="2182"/>
      <c r="AN371" s="2182"/>
      <c r="AP371" s="2182"/>
      <c r="AR371" s="2182"/>
      <c r="AT371" s="2182"/>
      <c r="AV371" s="2182"/>
      <c r="AX371" s="2182"/>
      <c r="AZ371" s="2182"/>
      <c r="BB371" s="2182"/>
      <c r="BD371" s="2182"/>
      <c r="BF371" s="2182"/>
      <c r="BH371" s="2182"/>
      <c r="BJ371" s="2182"/>
      <c r="BL371" s="2182"/>
      <c r="BN371" s="2182"/>
      <c r="BP371" s="2182"/>
      <c r="BR371" s="2182"/>
      <c r="BT371" s="2182"/>
      <c r="BV371" s="2182"/>
      <c r="BX371" s="2182"/>
      <c r="BZ371" s="2182"/>
      <c r="CB371" s="2182"/>
      <c r="CD371" s="2182"/>
      <c r="CF371" s="2182"/>
      <c r="CH371" s="2182"/>
      <c r="CJ371" s="2182"/>
      <c r="CL371" s="2182"/>
      <c r="CN371" s="2182"/>
      <c r="CP371" s="2182"/>
      <c r="CR371" s="2182"/>
      <c r="CT371" s="2182"/>
      <c r="CV371" s="2182"/>
    </row>
    <row r="372" spans="2:100" s="2067" customFormat="1" hidden="1" x14ac:dyDescent="0.3">
      <c r="H372" s="2182"/>
      <c r="J372" s="2182"/>
      <c r="L372" s="2182"/>
      <c r="N372" s="2182"/>
      <c r="P372" s="2182"/>
      <c r="R372" s="2182"/>
      <c r="T372" s="2182"/>
      <c r="V372" s="2182"/>
      <c r="X372" s="2182"/>
      <c r="Z372" s="2182"/>
      <c r="AB372" s="2182"/>
      <c r="AD372" s="2182"/>
      <c r="AF372" s="2182"/>
      <c r="AH372" s="2182"/>
      <c r="AJ372" s="2182"/>
      <c r="AL372" s="2182"/>
      <c r="AN372" s="2182"/>
      <c r="AP372" s="2182"/>
      <c r="AR372" s="2182"/>
      <c r="AT372" s="2182"/>
      <c r="AV372" s="2182"/>
      <c r="AX372" s="2182"/>
      <c r="AZ372" s="2182"/>
      <c r="BB372" s="2182"/>
      <c r="BD372" s="2182"/>
      <c r="BF372" s="2182"/>
      <c r="BH372" s="2182"/>
      <c r="BJ372" s="2182"/>
      <c r="BL372" s="2182"/>
      <c r="BN372" s="2182"/>
      <c r="BP372" s="2182"/>
      <c r="BR372" s="2182"/>
      <c r="BT372" s="2182"/>
      <c r="BV372" s="2182"/>
      <c r="BX372" s="2182"/>
      <c r="BZ372" s="2182"/>
      <c r="CB372" s="2182"/>
      <c r="CD372" s="2182"/>
      <c r="CF372" s="2182"/>
      <c r="CH372" s="2182"/>
      <c r="CJ372" s="2182"/>
      <c r="CL372" s="2182"/>
      <c r="CN372" s="2182"/>
      <c r="CP372" s="2182"/>
      <c r="CR372" s="2182"/>
      <c r="CT372" s="2182"/>
      <c r="CV372" s="2182"/>
    </row>
    <row r="373" spans="2:100" s="2067" customFormat="1" hidden="1" x14ac:dyDescent="0.3">
      <c r="B373" s="3276" t="s">
        <v>861</v>
      </c>
      <c r="C373" s="3306" t="s">
        <v>1169</v>
      </c>
      <c r="D373" s="2222">
        <v>1</v>
      </c>
      <c r="E373" s="540">
        <v>2749086.8717506505</v>
      </c>
      <c r="F373" s="540">
        <v>2749086.8717506505</v>
      </c>
      <c r="H373" s="2182"/>
      <c r="J373" s="2182"/>
      <c r="L373" s="2182"/>
      <c r="N373" s="2182"/>
      <c r="P373" s="2182"/>
      <c r="R373" s="2182"/>
      <c r="T373" s="2182"/>
      <c r="V373" s="2182"/>
      <c r="X373" s="2182"/>
      <c r="Z373" s="2182"/>
      <c r="AB373" s="2182"/>
      <c r="AD373" s="2182"/>
      <c r="AF373" s="2182"/>
      <c r="AH373" s="2182"/>
      <c r="AJ373" s="2182"/>
      <c r="AL373" s="2182"/>
      <c r="AN373" s="2182"/>
      <c r="AP373" s="2182"/>
      <c r="AR373" s="2182"/>
      <c r="AT373" s="2182"/>
      <c r="AV373" s="2182"/>
      <c r="AX373" s="2182"/>
      <c r="AZ373" s="2182"/>
      <c r="BB373" s="2182"/>
      <c r="BD373" s="2182"/>
      <c r="BF373" s="2182"/>
      <c r="BH373" s="2182"/>
      <c r="BJ373" s="2182"/>
      <c r="BL373" s="2182"/>
      <c r="BN373" s="2182"/>
      <c r="BP373" s="2182"/>
      <c r="BR373" s="2182"/>
      <c r="BT373" s="2182"/>
      <c r="BV373" s="2182"/>
      <c r="BX373" s="2182"/>
      <c r="BZ373" s="2182"/>
      <c r="CB373" s="2182"/>
      <c r="CD373" s="2182"/>
      <c r="CF373" s="2182"/>
      <c r="CH373" s="2182"/>
      <c r="CJ373" s="2182"/>
      <c r="CL373" s="2182"/>
      <c r="CN373" s="2182"/>
      <c r="CP373" s="2182"/>
      <c r="CR373" s="2182"/>
      <c r="CT373" s="2182"/>
      <c r="CV373" s="2182"/>
    </row>
    <row r="374" spans="2:100" s="2067" customFormat="1" hidden="1" x14ac:dyDescent="0.3">
      <c r="B374" s="3276" t="s">
        <v>861</v>
      </c>
      <c r="C374" s="3306" t="s">
        <v>863</v>
      </c>
      <c r="D374" s="2222">
        <v>0</v>
      </c>
      <c r="E374" s="540" t="e">
        <v>#N/A</v>
      </c>
      <c r="F374" s="540">
        <v>0</v>
      </c>
      <c r="H374" s="2182"/>
      <c r="J374" s="2182"/>
      <c r="L374" s="2182"/>
      <c r="N374" s="2182"/>
      <c r="P374" s="2182"/>
      <c r="R374" s="2182"/>
      <c r="T374" s="2182"/>
      <c r="V374" s="2182"/>
      <c r="X374" s="2182"/>
      <c r="Z374" s="2182"/>
      <c r="AB374" s="2182"/>
      <c r="AD374" s="2182"/>
      <c r="AF374" s="2182"/>
      <c r="AH374" s="2182"/>
      <c r="AJ374" s="2182"/>
      <c r="AL374" s="2182"/>
      <c r="AN374" s="2182"/>
      <c r="AP374" s="2182"/>
      <c r="AR374" s="2182"/>
      <c r="AT374" s="2182"/>
      <c r="AV374" s="2182"/>
      <c r="AX374" s="2182"/>
      <c r="AZ374" s="2182"/>
      <c r="BB374" s="2182"/>
      <c r="BD374" s="2182"/>
      <c r="BF374" s="2182"/>
      <c r="BH374" s="2182"/>
      <c r="BJ374" s="2182"/>
      <c r="BL374" s="2182"/>
      <c r="BN374" s="2182"/>
      <c r="BP374" s="2182"/>
      <c r="BR374" s="2182"/>
      <c r="BT374" s="2182"/>
      <c r="BV374" s="2182"/>
      <c r="BX374" s="2182"/>
      <c r="BZ374" s="2182"/>
      <c r="CB374" s="2182"/>
      <c r="CD374" s="2182"/>
      <c r="CF374" s="2182"/>
      <c r="CH374" s="2182"/>
      <c r="CJ374" s="2182"/>
      <c r="CL374" s="2182"/>
      <c r="CN374" s="2182"/>
      <c r="CP374" s="2182"/>
      <c r="CR374" s="2182"/>
      <c r="CT374" s="2182"/>
      <c r="CV374" s="2182"/>
    </row>
    <row r="375" spans="2:100" s="2067" customFormat="1" hidden="1" x14ac:dyDescent="0.3">
      <c r="B375" s="3276" t="s">
        <v>861</v>
      </c>
      <c r="C375" s="3306" t="s">
        <v>864</v>
      </c>
      <c r="D375" s="2222">
        <v>0</v>
      </c>
      <c r="E375" s="540" t="e">
        <v>#N/A</v>
      </c>
      <c r="F375" s="540">
        <v>0</v>
      </c>
      <c r="G375" s="2199">
        <v>0</v>
      </c>
      <c r="H375" s="2182"/>
      <c r="J375" s="2182"/>
      <c r="L375" s="2182"/>
      <c r="N375" s="2182"/>
      <c r="O375" s="2182"/>
      <c r="Q375" s="2182"/>
      <c r="S375" s="2182"/>
      <c r="U375" s="2182"/>
      <c r="W375" s="2182"/>
      <c r="Y375" s="2182"/>
      <c r="AA375" s="2182"/>
      <c r="AC375" s="2182"/>
      <c r="AE375" s="2182"/>
      <c r="AG375" s="2182"/>
      <c r="AI375" s="2182"/>
      <c r="AK375" s="2182"/>
      <c r="AM375" s="2182"/>
      <c r="AO375" s="2182"/>
      <c r="AQ375" s="2182"/>
      <c r="AS375" s="2182"/>
      <c r="AU375" s="2182"/>
      <c r="AW375" s="2182"/>
      <c r="AY375" s="2182"/>
      <c r="BA375" s="2182"/>
      <c r="BC375" s="2182"/>
      <c r="BE375" s="2182"/>
      <c r="BG375" s="2182"/>
      <c r="BI375" s="2182"/>
      <c r="BK375" s="2182"/>
      <c r="BM375" s="2182"/>
      <c r="BO375" s="2182"/>
      <c r="BQ375" s="2182"/>
      <c r="BS375" s="2182"/>
      <c r="BU375" s="2182"/>
      <c r="BW375" s="2182"/>
      <c r="BY375" s="2182"/>
      <c r="CA375" s="2182"/>
      <c r="CC375" s="2182"/>
      <c r="CE375" s="2182"/>
      <c r="CG375" s="2182"/>
      <c r="CI375" s="2182"/>
      <c r="CK375" s="2182"/>
      <c r="CM375" s="2182"/>
      <c r="CO375" s="2182"/>
      <c r="CQ375" s="2182"/>
      <c r="CS375" s="2182"/>
      <c r="CU375" s="2182"/>
    </row>
    <row r="376" spans="2:100" s="2067" customFormat="1" hidden="1" x14ac:dyDescent="0.3">
      <c r="H376" s="2182"/>
      <c r="J376" s="2182"/>
      <c r="L376" s="2182"/>
      <c r="P376" s="2182"/>
      <c r="R376" s="2182"/>
      <c r="T376" s="2182"/>
      <c r="V376" s="2182"/>
      <c r="X376" s="2182"/>
      <c r="Z376" s="2182"/>
      <c r="AB376" s="2182"/>
      <c r="AD376" s="2182"/>
      <c r="AF376" s="2182"/>
      <c r="AH376" s="2182"/>
      <c r="AJ376" s="2182"/>
      <c r="AL376" s="2182"/>
      <c r="AN376" s="2182"/>
      <c r="AP376" s="2182"/>
      <c r="AR376" s="2182"/>
      <c r="AT376" s="2182"/>
      <c r="AV376" s="2182"/>
      <c r="AX376" s="2182"/>
      <c r="AZ376" s="2182"/>
      <c r="BB376" s="2182"/>
      <c r="BD376" s="2182"/>
      <c r="BF376" s="2182"/>
      <c r="BH376" s="2182"/>
      <c r="BJ376" s="2182"/>
      <c r="BL376" s="2182"/>
      <c r="BN376" s="2182"/>
      <c r="BP376" s="2182"/>
      <c r="BR376" s="2182"/>
      <c r="BT376" s="2182"/>
      <c r="BV376" s="2182"/>
      <c r="BX376" s="2182"/>
      <c r="BZ376" s="2182"/>
      <c r="CB376" s="2182"/>
      <c r="CD376" s="2182"/>
      <c r="CF376" s="2182"/>
      <c r="CH376" s="2182"/>
      <c r="CJ376" s="2182"/>
      <c r="CL376" s="2182"/>
      <c r="CN376" s="2182"/>
      <c r="CP376" s="2182"/>
      <c r="CR376" s="2182"/>
      <c r="CT376" s="2182"/>
    </row>
    <row r="377" spans="2:100" s="2067" customFormat="1" hidden="1" x14ac:dyDescent="0.3">
      <c r="B377" s="3276" t="s">
        <v>865</v>
      </c>
      <c r="C377" s="3096" t="s">
        <v>866</v>
      </c>
      <c r="D377" s="2222">
        <v>0</v>
      </c>
      <c r="E377" s="540" t="e">
        <v>#N/A</v>
      </c>
      <c r="F377" s="540">
        <v>0</v>
      </c>
      <c r="G377" s="2199">
        <v>0</v>
      </c>
      <c r="H377" s="2182"/>
      <c r="J377" s="2182"/>
      <c r="L377" s="2182"/>
      <c r="M377" s="2182"/>
      <c r="N377" s="2182"/>
      <c r="O377" s="2182"/>
      <c r="Q377" s="2182"/>
      <c r="S377" s="2182"/>
      <c r="U377" s="2182"/>
      <c r="W377" s="2182"/>
      <c r="Y377" s="2182"/>
      <c r="AA377" s="2182"/>
      <c r="AC377" s="2182"/>
      <c r="AE377" s="2182"/>
      <c r="AG377" s="2182"/>
      <c r="AI377" s="2182"/>
      <c r="AK377" s="2182"/>
      <c r="AM377" s="2182"/>
      <c r="AO377" s="2182"/>
      <c r="AQ377" s="2182"/>
      <c r="AS377" s="2182"/>
      <c r="AU377" s="2182"/>
      <c r="AW377" s="2182"/>
      <c r="AY377" s="2182"/>
      <c r="BA377" s="2182"/>
      <c r="BC377" s="2182"/>
      <c r="BE377" s="2182"/>
      <c r="BG377" s="2182"/>
      <c r="BI377" s="2182"/>
      <c r="BK377" s="2182"/>
      <c r="BM377" s="2182"/>
      <c r="BO377" s="2182"/>
      <c r="BQ377" s="2182"/>
      <c r="BS377" s="2182"/>
      <c r="BU377" s="2182"/>
      <c r="BW377" s="2182"/>
      <c r="BY377" s="2182"/>
      <c r="CA377" s="2182"/>
      <c r="CC377" s="2182"/>
      <c r="CE377" s="2182"/>
      <c r="CG377" s="2182"/>
      <c r="CI377" s="2182"/>
      <c r="CK377" s="2182"/>
      <c r="CM377" s="2182"/>
      <c r="CO377" s="2182"/>
      <c r="CQ377" s="2182"/>
    </row>
    <row r="378" spans="2:100" s="2067" customFormat="1" hidden="1" x14ac:dyDescent="0.3">
      <c r="H378" s="2182"/>
      <c r="K378" s="2182"/>
      <c r="P378" s="2182"/>
      <c r="R378" s="2182"/>
      <c r="T378" s="2182"/>
      <c r="V378" s="2182"/>
      <c r="X378" s="2182"/>
      <c r="Z378" s="2182"/>
      <c r="AB378" s="2182"/>
      <c r="AD378" s="2182"/>
      <c r="AF378" s="2182"/>
      <c r="AH378" s="2182"/>
      <c r="AJ378" s="2182"/>
      <c r="AL378" s="2182"/>
      <c r="AN378" s="2182"/>
      <c r="AP378" s="2182"/>
      <c r="AR378" s="2182"/>
      <c r="AT378" s="2182"/>
      <c r="AV378" s="2182"/>
      <c r="AX378" s="2182"/>
      <c r="AZ378" s="2182"/>
      <c r="BB378" s="2182"/>
      <c r="BD378" s="2182"/>
      <c r="BF378" s="2182"/>
      <c r="BH378" s="2182"/>
      <c r="BJ378" s="2182"/>
      <c r="BL378" s="2182"/>
      <c r="BN378" s="2182"/>
      <c r="BP378" s="2182"/>
      <c r="BR378" s="2182"/>
      <c r="BT378" s="2182"/>
      <c r="BV378" s="2182"/>
      <c r="BX378" s="2182"/>
      <c r="BZ378" s="2182"/>
      <c r="CB378" s="2182"/>
      <c r="CD378" s="2182"/>
      <c r="CF378" s="2182"/>
      <c r="CH378" s="2182"/>
      <c r="CJ378" s="2182"/>
      <c r="CL378" s="2182"/>
      <c r="CN378" s="2182"/>
      <c r="CP378" s="2182"/>
    </row>
    <row r="379" spans="2:100" s="2067" customFormat="1" hidden="1" x14ac:dyDescent="0.3">
      <c r="H379" s="2182"/>
      <c r="J379" s="2732"/>
      <c r="K379" s="2732"/>
      <c r="L379" s="2732"/>
      <c r="P379" s="2182"/>
      <c r="R379" s="2182"/>
      <c r="T379" s="2182"/>
      <c r="V379" s="2182"/>
      <c r="X379" s="2182"/>
      <c r="Z379" s="2182"/>
      <c r="AB379" s="2182"/>
      <c r="AD379" s="2182"/>
      <c r="AF379" s="2182"/>
      <c r="AH379" s="2182"/>
      <c r="AJ379" s="2182"/>
      <c r="AL379" s="2182"/>
      <c r="AN379" s="2182"/>
      <c r="AP379" s="2182"/>
      <c r="AR379" s="2182"/>
      <c r="AT379" s="2182"/>
      <c r="AV379" s="2182"/>
      <c r="AX379" s="2182"/>
      <c r="AZ379" s="2182"/>
      <c r="BB379" s="2182"/>
      <c r="BD379" s="2182"/>
      <c r="BF379" s="2182"/>
      <c r="BH379" s="2182"/>
      <c r="BJ379" s="2182"/>
      <c r="BL379" s="2182"/>
      <c r="BN379" s="2182"/>
      <c r="BP379" s="2182"/>
      <c r="BR379" s="2182"/>
      <c r="BT379" s="2182"/>
      <c r="BV379" s="2182"/>
      <c r="BX379" s="2182"/>
      <c r="BZ379" s="2182"/>
      <c r="CB379" s="2182"/>
      <c r="CD379" s="2182"/>
      <c r="CF379" s="2182"/>
      <c r="CH379" s="2182"/>
      <c r="CJ379" s="2182"/>
      <c r="CL379" s="2182"/>
      <c r="CN379" s="2182"/>
      <c r="CP379" s="2182"/>
    </row>
    <row r="380" spans="2:100" s="2067" customFormat="1" hidden="1" x14ac:dyDescent="0.3">
      <c r="H380" s="2182"/>
      <c r="J380" s="2732"/>
      <c r="K380" s="2732"/>
      <c r="L380" s="2732"/>
      <c r="P380" s="2182"/>
      <c r="R380" s="2182"/>
      <c r="T380" s="2182"/>
      <c r="V380" s="2182"/>
      <c r="X380" s="2182"/>
      <c r="Z380" s="2182"/>
      <c r="AB380" s="2182"/>
      <c r="AD380" s="2182"/>
      <c r="AF380" s="2182"/>
      <c r="AH380" s="2182"/>
      <c r="AJ380" s="2182"/>
      <c r="AL380" s="2182"/>
      <c r="AN380" s="2182"/>
      <c r="AP380" s="2182"/>
      <c r="AR380" s="2182"/>
      <c r="AT380" s="2182"/>
      <c r="AV380" s="2182"/>
      <c r="AX380" s="2182"/>
      <c r="AZ380" s="2182"/>
      <c r="BB380" s="2182"/>
      <c r="BD380" s="2182"/>
      <c r="BF380" s="2182"/>
      <c r="BH380" s="2182"/>
      <c r="BJ380" s="2182"/>
      <c r="BL380" s="2182"/>
      <c r="BN380" s="2182"/>
      <c r="BP380" s="2182"/>
      <c r="BR380" s="2182"/>
      <c r="BT380" s="2182"/>
      <c r="BV380" s="2182"/>
      <c r="BX380" s="2182"/>
      <c r="BZ380" s="2182"/>
      <c r="CB380" s="2182"/>
      <c r="CD380" s="2182"/>
      <c r="CF380" s="2182"/>
      <c r="CH380" s="2182"/>
      <c r="CJ380" s="2182"/>
      <c r="CL380" s="2182"/>
      <c r="CN380" s="2182"/>
      <c r="CP380" s="2182"/>
    </row>
    <row r="381" spans="2:100" s="2067" customFormat="1" hidden="1" x14ac:dyDescent="0.3">
      <c r="H381" s="2182"/>
      <c r="J381" s="2732"/>
      <c r="K381" s="2732"/>
      <c r="L381" s="2732"/>
      <c r="P381" s="2182"/>
      <c r="R381" s="2182"/>
      <c r="T381" s="2182"/>
      <c r="V381" s="2182"/>
      <c r="X381" s="2182"/>
      <c r="Z381" s="2182"/>
      <c r="AB381" s="2182"/>
      <c r="AD381" s="2182"/>
      <c r="AF381" s="2182"/>
      <c r="AH381" s="2182"/>
      <c r="AJ381" s="2182"/>
      <c r="AL381" s="2182"/>
      <c r="AN381" s="2182"/>
      <c r="AP381" s="2182"/>
      <c r="AR381" s="2182"/>
      <c r="AT381" s="2182"/>
      <c r="AV381" s="2182"/>
      <c r="AX381" s="2182"/>
      <c r="AZ381" s="2182"/>
      <c r="BB381" s="2182"/>
      <c r="BD381" s="2182"/>
      <c r="BF381" s="2182"/>
      <c r="BH381" s="2182"/>
      <c r="BJ381" s="2182"/>
      <c r="BL381" s="2182"/>
      <c r="BN381" s="2182"/>
      <c r="BP381" s="2182"/>
      <c r="BR381" s="2182"/>
      <c r="BT381" s="2182"/>
      <c r="BV381" s="2182"/>
      <c r="BX381" s="2182"/>
      <c r="BZ381" s="2182"/>
      <c r="CB381" s="2182"/>
      <c r="CD381" s="2182"/>
      <c r="CF381" s="2182"/>
      <c r="CH381" s="2182"/>
      <c r="CJ381" s="2182"/>
      <c r="CL381" s="2182"/>
      <c r="CN381" s="2182"/>
      <c r="CP381" s="2182"/>
    </row>
    <row r="382" spans="2:100" s="2353" customFormat="1" x14ac:dyDescent="0.3">
      <c r="H382" s="2182"/>
      <c r="K382" s="2182"/>
      <c r="P382" s="2182"/>
      <c r="T382" s="2182"/>
      <c r="V382" s="2182"/>
      <c r="X382" s="2182"/>
      <c r="Z382" s="2182"/>
      <c r="AB382" s="2182"/>
      <c r="AD382" s="2182"/>
      <c r="AF382" s="2182"/>
      <c r="AH382" s="2182"/>
      <c r="AJ382" s="2182"/>
      <c r="AL382" s="2182"/>
      <c r="AN382" s="2182"/>
      <c r="AP382" s="2182"/>
      <c r="AR382" s="2182"/>
      <c r="AT382" s="2182"/>
      <c r="AV382" s="2182"/>
      <c r="AX382" s="2182"/>
      <c r="AZ382" s="2182"/>
      <c r="BB382" s="2182"/>
      <c r="BD382" s="2182"/>
      <c r="BF382" s="2182"/>
      <c r="BH382" s="2182"/>
      <c r="BJ382" s="2182"/>
      <c r="BL382" s="2182"/>
      <c r="BN382" s="2182"/>
      <c r="BP382" s="2182"/>
      <c r="BR382" s="2182"/>
      <c r="BT382" s="2182"/>
      <c r="BV382" s="2182"/>
      <c r="BX382" s="2182"/>
      <c r="BZ382" s="2182"/>
      <c r="CB382" s="2182"/>
      <c r="CD382" s="2182"/>
      <c r="CF382" s="2182"/>
      <c r="CH382" s="2182"/>
      <c r="CJ382" s="2182"/>
      <c r="CL382" s="2182"/>
      <c r="CN382" s="2182"/>
    </row>
    <row r="383" spans="2:100" s="2801" customFormat="1" ht="25.5" x14ac:dyDescent="0.25">
      <c r="B383" s="2070" t="s">
        <v>938</v>
      </c>
      <c r="C383" s="2070" t="s">
        <v>776</v>
      </c>
      <c r="D383" s="2070" t="s">
        <v>925</v>
      </c>
      <c r="E383" s="2070" t="s">
        <v>975</v>
      </c>
      <c r="F383" s="2070" t="s">
        <v>976</v>
      </c>
      <c r="G383" s="2070" t="s">
        <v>3364</v>
      </c>
      <c r="H383" s="3307"/>
      <c r="K383" s="3308"/>
      <c r="P383" s="3308"/>
      <c r="T383" s="3308"/>
      <c r="V383" s="3308"/>
      <c r="X383" s="3308"/>
      <c r="Z383" s="3308"/>
      <c r="AB383" s="3308"/>
      <c r="AD383" s="3308"/>
      <c r="AF383" s="3308"/>
      <c r="AH383" s="3308"/>
      <c r="AJ383" s="3308"/>
      <c r="AL383" s="3308"/>
      <c r="AN383" s="3308"/>
      <c r="AP383" s="3308"/>
      <c r="AR383" s="3308"/>
      <c r="AT383" s="3308"/>
      <c r="AV383" s="3308"/>
      <c r="AX383" s="3308"/>
      <c r="AZ383" s="3308"/>
      <c r="BB383" s="3308"/>
      <c r="BD383" s="3308"/>
      <c r="BF383" s="3308"/>
      <c r="BH383" s="3308"/>
      <c r="BJ383" s="3308"/>
      <c r="BL383" s="3308"/>
      <c r="BN383" s="3308"/>
      <c r="BP383" s="3308"/>
      <c r="BR383" s="3308"/>
      <c r="BT383" s="3308"/>
      <c r="BV383" s="3308"/>
      <c r="BX383" s="3308"/>
      <c r="BZ383" s="3308"/>
      <c r="CB383" s="3308"/>
      <c r="CD383" s="3308"/>
      <c r="CF383" s="3308"/>
      <c r="CH383" s="3308"/>
      <c r="CJ383" s="3308"/>
      <c r="CL383" s="3308"/>
      <c r="CN383" s="3308"/>
    </row>
    <row r="384" spans="2:100" s="2353" customFormat="1" x14ac:dyDescent="0.3">
      <c r="B384" s="2150">
        <v>1</v>
      </c>
      <c r="C384" s="2179" t="s">
        <v>2616</v>
      </c>
      <c r="D384" s="2759">
        <v>12739.967694603445</v>
      </c>
      <c r="E384" s="2759">
        <v>30982.958377880186</v>
      </c>
      <c r="F384" s="2759">
        <v>2269.7393442144412</v>
      </c>
      <c r="G384" s="2512">
        <v>45992.665416698073</v>
      </c>
      <c r="H384" s="2177"/>
      <c r="I384" s="3309"/>
      <c r="J384" s="927"/>
      <c r="K384" s="927"/>
      <c r="L384" s="927"/>
      <c r="M384" s="927"/>
      <c r="P384" s="2182"/>
      <c r="T384" s="2182"/>
      <c r="V384" s="2182"/>
      <c r="X384" s="2182"/>
      <c r="Z384" s="2182"/>
      <c r="AB384" s="2182"/>
      <c r="AD384" s="2182"/>
      <c r="AF384" s="2182"/>
      <c r="AH384" s="2182"/>
      <c r="AJ384" s="2182"/>
      <c r="AL384" s="2182"/>
      <c r="AN384" s="2182"/>
      <c r="AP384" s="2182"/>
      <c r="AR384" s="2182"/>
      <c r="AT384" s="2182"/>
      <c r="AV384" s="2182"/>
      <c r="AX384" s="2182"/>
      <c r="AZ384" s="2182"/>
      <c r="BB384" s="2182"/>
      <c r="BD384" s="2182"/>
      <c r="BF384" s="2182"/>
      <c r="BH384" s="2182"/>
      <c r="BJ384" s="2182"/>
      <c r="BL384" s="2182"/>
      <c r="BN384" s="2182"/>
      <c r="BP384" s="2182"/>
      <c r="BR384" s="2182"/>
      <c r="BT384" s="2182"/>
      <c r="BV384" s="2182"/>
      <c r="BX384" s="2182"/>
      <c r="BZ384" s="2182"/>
      <c r="CB384" s="2182"/>
      <c r="CD384" s="2182"/>
      <c r="CF384" s="2182"/>
      <c r="CH384" s="2182"/>
      <c r="CJ384" s="2182"/>
      <c r="CL384" s="2182"/>
      <c r="CN384" s="2182"/>
    </row>
    <row r="385" spans="2:91" s="2353" customFormat="1" x14ac:dyDescent="0.3">
      <c r="B385" s="2150">
        <v>2</v>
      </c>
      <c r="C385" s="2759" t="s">
        <v>65</v>
      </c>
      <c r="D385" s="2759">
        <v>37212.800333400133</v>
      </c>
      <c r="E385" s="2759">
        <v>1268927.1106700336</v>
      </c>
      <c r="F385" s="2759">
        <v>231262.09285138591</v>
      </c>
      <c r="G385" s="2759">
        <v>1537402.0038548196</v>
      </c>
      <c r="H385" s="2177"/>
      <c r="I385" s="3310"/>
      <c r="J385" s="927"/>
      <c r="K385" s="927"/>
      <c r="L385" s="927"/>
      <c r="M385" s="927"/>
      <c r="P385" s="2182"/>
      <c r="Q385" s="3311"/>
      <c r="R385" s="3311"/>
      <c r="U385" s="2182"/>
      <c r="W385" s="2182"/>
      <c r="Y385" s="2182"/>
      <c r="AA385" s="2182"/>
      <c r="AC385" s="2182"/>
      <c r="AE385" s="2182"/>
      <c r="AG385" s="2182"/>
      <c r="AI385" s="2182"/>
      <c r="AK385" s="2182"/>
      <c r="AM385" s="2182"/>
      <c r="AO385" s="2182"/>
      <c r="AQ385" s="2182"/>
      <c r="AS385" s="2182"/>
      <c r="AU385" s="2182"/>
      <c r="AW385" s="2182"/>
      <c r="AY385" s="2182"/>
      <c r="BA385" s="2182"/>
      <c r="BC385" s="2182"/>
      <c r="BE385" s="2182"/>
      <c r="BG385" s="2182"/>
      <c r="BI385" s="2182"/>
      <c r="BK385" s="2182"/>
      <c r="BM385" s="2182"/>
      <c r="BO385" s="2182"/>
      <c r="BQ385" s="2182"/>
      <c r="BS385" s="2182"/>
      <c r="BU385" s="2182"/>
      <c r="BW385" s="2182"/>
      <c r="BY385" s="2182"/>
      <c r="CA385" s="2182"/>
      <c r="CC385" s="2182"/>
      <c r="CE385" s="2182"/>
      <c r="CG385" s="2182"/>
      <c r="CI385" s="2182"/>
      <c r="CK385" s="2182"/>
      <c r="CM385" s="2182"/>
    </row>
    <row r="386" spans="2:91" s="2353" customFormat="1" x14ac:dyDescent="0.3">
      <c r="B386" s="2150">
        <v>3</v>
      </c>
      <c r="C386" s="2759" t="s">
        <v>1159</v>
      </c>
      <c r="D386" s="2759">
        <v>88900.939143257885</v>
      </c>
      <c r="E386" s="2759">
        <v>2387938.1325164549</v>
      </c>
      <c r="F386" s="2759">
        <v>272247.80009093788</v>
      </c>
      <c r="G386" s="2759">
        <v>2749086.8717506505</v>
      </c>
      <c r="H386" s="2177"/>
      <c r="I386" s="3310"/>
      <c r="J386" s="927"/>
      <c r="K386" s="927"/>
      <c r="L386" s="927"/>
      <c r="M386" s="927"/>
      <c r="P386" s="2182"/>
      <c r="Q386" s="3311"/>
      <c r="R386" s="3311"/>
      <c r="V386" s="2182"/>
      <c r="X386" s="2182"/>
      <c r="Z386" s="2182"/>
      <c r="AB386" s="2182"/>
      <c r="AD386" s="2182"/>
      <c r="AF386" s="2182"/>
      <c r="AH386" s="2182"/>
      <c r="AJ386" s="2182"/>
      <c r="AL386" s="2182"/>
      <c r="AN386" s="2182"/>
      <c r="AP386" s="2182"/>
      <c r="AR386" s="2182"/>
      <c r="AT386" s="2182"/>
      <c r="AV386" s="2182"/>
      <c r="AX386" s="2182"/>
      <c r="AZ386" s="2182"/>
      <c r="BB386" s="2182"/>
      <c r="BD386" s="2182"/>
      <c r="BF386" s="2182"/>
      <c r="BH386" s="2182"/>
      <c r="BJ386" s="2182"/>
      <c r="BL386" s="2182"/>
      <c r="BN386" s="2182"/>
      <c r="BP386" s="2182"/>
      <c r="BR386" s="2182"/>
      <c r="BT386" s="2182"/>
      <c r="BV386" s="2182"/>
      <c r="BX386" s="2182"/>
      <c r="BZ386" s="2182"/>
      <c r="CB386" s="2182"/>
      <c r="CD386" s="2182"/>
      <c r="CF386" s="2182"/>
      <c r="CH386" s="2182"/>
      <c r="CJ386" s="2182"/>
      <c r="CL386" s="2182"/>
    </row>
    <row r="387" spans="2:91" s="2353" customFormat="1" x14ac:dyDescent="0.3">
      <c r="B387" s="2150">
        <v>4</v>
      </c>
      <c r="C387" s="2759" t="s">
        <v>115</v>
      </c>
      <c r="D387" s="2759">
        <v>106495.63295211384</v>
      </c>
      <c r="E387" s="2759">
        <v>1516674.5720056731</v>
      </c>
      <c r="F387" s="2759">
        <v>215074.75806197937</v>
      </c>
      <c r="G387" s="2759">
        <v>1838244.9630197664</v>
      </c>
      <c r="H387" s="2177"/>
      <c r="I387" s="3310"/>
      <c r="J387" s="927"/>
      <c r="K387" s="927"/>
      <c r="L387" s="927"/>
      <c r="M387" s="927"/>
      <c r="P387" s="2182"/>
      <c r="V387" s="2182"/>
      <c r="X387" s="2182"/>
      <c r="Z387" s="2182"/>
      <c r="AB387" s="2182"/>
      <c r="AD387" s="2182"/>
      <c r="AF387" s="2182"/>
      <c r="AH387" s="2182"/>
      <c r="AJ387" s="2182"/>
      <c r="AL387" s="2182"/>
      <c r="AN387" s="2182"/>
      <c r="AP387" s="2182"/>
      <c r="AR387" s="2182"/>
      <c r="AT387" s="2182"/>
      <c r="AV387" s="2182"/>
      <c r="AX387" s="2182"/>
      <c r="AZ387" s="2182"/>
      <c r="BB387" s="2182"/>
      <c r="BD387" s="2182"/>
      <c r="BF387" s="2182"/>
      <c r="BH387" s="2182"/>
      <c r="BJ387" s="2182"/>
      <c r="BL387" s="2182"/>
      <c r="BN387" s="2182"/>
      <c r="BP387" s="2182"/>
      <c r="BR387" s="2182"/>
      <c r="BT387" s="2182"/>
      <c r="BV387" s="2182"/>
      <c r="BX387" s="2182"/>
      <c r="BZ387" s="2182"/>
      <c r="CB387" s="2182"/>
      <c r="CD387" s="2182"/>
      <c r="CF387" s="2182"/>
      <c r="CH387" s="2182"/>
      <c r="CJ387" s="2182"/>
      <c r="CL387" s="2182"/>
    </row>
    <row r="388" spans="2:91" s="2353" customFormat="1" x14ac:dyDescent="0.3">
      <c r="B388" s="2150">
        <v>5</v>
      </c>
      <c r="C388" s="2759" t="s">
        <v>1166</v>
      </c>
      <c r="D388" s="2759">
        <v>106495.63295211384</v>
      </c>
      <c r="E388" s="2759">
        <v>1516674.5720056731</v>
      </c>
      <c r="F388" s="2759">
        <v>215074.75806197937</v>
      </c>
      <c r="G388" s="2759">
        <v>1838244.9630197664</v>
      </c>
      <c r="H388" s="2177"/>
      <c r="I388" s="3309"/>
      <c r="J388" s="927"/>
      <c r="K388" s="927"/>
      <c r="L388" s="927"/>
      <c r="M388" s="927"/>
      <c r="P388" s="2182"/>
      <c r="V388" s="2182"/>
      <c r="X388" s="2182"/>
      <c r="Z388" s="2182"/>
      <c r="AB388" s="2182"/>
      <c r="AD388" s="2182"/>
      <c r="AF388" s="2182"/>
      <c r="AH388" s="2182"/>
      <c r="AJ388" s="2182"/>
      <c r="AL388" s="2182"/>
      <c r="AN388" s="2182"/>
      <c r="AP388" s="2182"/>
      <c r="AR388" s="2182"/>
      <c r="AT388" s="2182"/>
      <c r="AV388" s="2182"/>
      <c r="AX388" s="2182"/>
      <c r="AZ388" s="2182"/>
      <c r="BB388" s="2182"/>
      <c r="BD388" s="2182"/>
      <c r="BF388" s="2182"/>
      <c r="BH388" s="2182"/>
      <c r="BJ388" s="2182"/>
      <c r="BL388" s="2182"/>
      <c r="BN388" s="2182"/>
      <c r="BP388" s="2182"/>
      <c r="BR388" s="2182"/>
      <c r="BT388" s="2182"/>
      <c r="BV388" s="2182"/>
      <c r="BX388" s="2182"/>
      <c r="BZ388" s="2182"/>
      <c r="CB388" s="2182"/>
      <c r="CD388" s="2182"/>
      <c r="CF388" s="2182"/>
      <c r="CH388" s="2182"/>
      <c r="CJ388" s="2182"/>
      <c r="CL388" s="2182"/>
    </row>
    <row r="389" spans="2:91" s="2353" customFormat="1" x14ac:dyDescent="0.3">
      <c r="B389" s="2150">
        <v>6</v>
      </c>
      <c r="C389" s="2759" t="s">
        <v>919</v>
      </c>
      <c r="D389" s="2759">
        <v>169908.82160689242</v>
      </c>
      <c r="E389" s="2759">
        <v>2545718.8237620001</v>
      </c>
      <c r="F389" s="2759">
        <v>203093.5921763673</v>
      </c>
      <c r="G389" s="2759">
        <v>2918721.2375452602</v>
      </c>
      <c r="H389" s="2177"/>
      <c r="I389" s="3312"/>
      <c r="J389" s="927"/>
      <c r="K389" s="927"/>
      <c r="L389" s="927"/>
      <c r="M389" s="927"/>
      <c r="P389" s="2182"/>
      <c r="V389" s="2182"/>
      <c r="X389" s="2182"/>
      <c r="Z389" s="2182"/>
      <c r="AB389" s="2182"/>
      <c r="AD389" s="2182"/>
      <c r="AF389" s="2182"/>
      <c r="AH389" s="2182"/>
      <c r="AJ389" s="2182"/>
      <c r="AL389" s="2182"/>
      <c r="AN389" s="2182"/>
      <c r="AP389" s="2182"/>
      <c r="AR389" s="2182"/>
      <c r="AT389" s="2182"/>
      <c r="AV389" s="2182"/>
      <c r="AX389" s="2182"/>
      <c r="AZ389" s="2182"/>
      <c r="BB389" s="2182"/>
      <c r="BD389" s="2182"/>
      <c r="BF389" s="2182"/>
      <c r="BH389" s="2182"/>
      <c r="BJ389" s="2182"/>
      <c r="BL389" s="2182"/>
      <c r="BN389" s="2182"/>
      <c r="BP389" s="2182"/>
      <c r="BR389" s="2182"/>
      <c r="BT389" s="2182"/>
      <c r="BV389" s="2182"/>
      <c r="BX389" s="2182"/>
      <c r="BZ389" s="2182"/>
      <c r="CB389" s="2182"/>
      <c r="CD389" s="2182"/>
      <c r="CF389" s="2182"/>
      <c r="CH389" s="2182"/>
      <c r="CJ389" s="2182"/>
      <c r="CL389" s="2182"/>
    </row>
    <row r="390" spans="2:91" s="2353" customFormat="1" x14ac:dyDescent="0.3">
      <c r="B390" s="2150">
        <v>7</v>
      </c>
      <c r="C390" s="2759" t="s">
        <v>2229</v>
      </c>
      <c r="D390" s="2759">
        <v>168780.02363935087</v>
      </c>
      <c r="E390" s="2759">
        <v>3687294.2728460222</v>
      </c>
      <c r="F390" s="2759">
        <v>264881.68633716297</v>
      </c>
      <c r="G390" s="2759">
        <v>4120955.9828225356</v>
      </c>
      <c r="H390" s="2177"/>
      <c r="I390" s="2182"/>
      <c r="J390" s="3313"/>
      <c r="K390" s="927"/>
      <c r="L390" s="927"/>
      <c r="M390" s="927"/>
      <c r="P390" s="2182"/>
      <c r="V390" s="2182"/>
      <c r="X390" s="2182"/>
      <c r="Z390" s="2182"/>
      <c r="AB390" s="2182"/>
      <c r="AD390" s="2182"/>
      <c r="AF390" s="2182"/>
      <c r="AH390" s="2182"/>
      <c r="AJ390" s="2182"/>
      <c r="AL390" s="2182"/>
      <c r="AN390" s="2182"/>
      <c r="AP390" s="2182"/>
      <c r="AR390" s="2182"/>
      <c r="AT390" s="2182"/>
      <c r="AV390" s="2182"/>
      <c r="AX390" s="2182"/>
      <c r="AZ390" s="2182"/>
      <c r="BB390" s="2182"/>
      <c r="BD390" s="2182"/>
      <c r="BF390" s="2182"/>
      <c r="BH390" s="2182"/>
      <c r="BJ390" s="2182"/>
      <c r="BL390" s="2182"/>
      <c r="BN390" s="2182"/>
      <c r="BP390" s="2182"/>
      <c r="BR390" s="2182"/>
      <c r="BT390" s="2182"/>
      <c r="BV390" s="2182"/>
      <c r="BX390" s="2182"/>
      <c r="BZ390" s="2182"/>
      <c r="CB390" s="2182"/>
      <c r="CD390" s="2182"/>
      <c r="CF390" s="2182"/>
      <c r="CH390" s="2182"/>
      <c r="CJ390" s="2182"/>
      <c r="CL390" s="2182"/>
    </row>
    <row r="391" spans="2:91" s="2353" customFormat="1" x14ac:dyDescent="0.3">
      <c r="B391" s="2150">
        <v>8</v>
      </c>
      <c r="C391" s="2759" t="s">
        <v>1161</v>
      </c>
      <c r="D391" s="2759">
        <v>68291.554814666422</v>
      </c>
      <c r="E391" s="2759">
        <v>3287142.4215753926</v>
      </c>
      <c r="F391" s="2759">
        <v>253387.12567814358</v>
      </c>
      <c r="G391" s="2759">
        <v>3608821.1020682026</v>
      </c>
      <c r="H391" s="2177"/>
      <c r="I391" s="3309"/>
      <c r="J391" s="927"/>
      <c r="K391" s="927"/>
      <c r="L391" s="927"/>
      <c r="M391" s="927"/>
      <c r="P391" s="2182"/>
      <c r="V391" s="2182"/>
      <c r="X391" s="2182"/>
      <c r="AA391" s="2182"/>
      <c r="AC391" s="2182"/>
      <c r="AE391" s="2182"/>
      <c r="AG391" s="2182"/>
      <c r="AI391" s="2182"/>
      <c r="AK391" s="2182"/>
      <c r="AM391" s="2182"/>
      <c r="AO391" s="2182"/>
      <c r="AQ391" s="2182"/>
      <c r="AS391" s="2182"/>
      <c r="AU391" s="2182"/>
      <c r="AW391" s="2182"/>
      <c r="AY391" s="2182"/>
      <c r="BA391" s="2182"/>
      <c r="BC391" s="2182"/>
      <c r="BE391" s="2182"/>
      <c r="BG391" s="2182"/>
      <c r="BI391" s="2182"/>
      <c r="BK391" s="2182"/>
      <c r="BM391" s="2182"/>
      <c r="BO391" s="2182"/>
      <c r="BQ391" s="2182"/>
      <c r="BS391" s="2182"/>
      <c r="BU391" s="2182"/>
      <c r="BW391" s="2182"/>
      <c r="BY391" s="2182"/>
      <c r="CA391" s="2182"/>
      <c r="CC391" s="2182"/>
      <c r="CE391" s="2182"/>
      <c r="CG391" s="2182"/>
      <c r="CI391" s="2182"/>
      <c r="CK391" s="2182"/>
    </row>
    <row r="392" spans="2:91" s="2353" customFormat="1" x14ac:dyDescent="0.3">
      <c r="B392" s="2150">
        <v>9</v>
      </c>
      <c r="C392" s="2759" t="s">
        <v>2106</v>
      </c>
      <c r="D392" s="2759">
        <v>29486.674285714289</v>
      </c>
      <c r="E392" s="2759">
        <v>1261902.0223896583</v>
      </c>
      <c r="F392" s="2759">
        <v>289209.73807860148</v>
      </c>
      <c r="G392" s="2759">
        <v>1580598.434753974</v>
      </c>
      <c r="H392" s="2177"/>
      <c r="I392" s="3309"/>
      <c r="J392" s="927"/>
      <c r="K392" s="927"/>
      <c r="L392" s="927"/>
      <c r="M392" s="927"/>
      <c r="P392" s="2182"/>
      <c r="V392" s="2182"/>
      <c r="X392" s="2182"/>
      <c r="AA392" s="2182"/>
      <c r="AC392" s="2182"/>
      <c r="AE392" s="2182"/>
      <c r="AG392" s="2182"/>
      <c r="AI392" s="2182"/>
      <c r="AK392" s="2182"/>
      <c r="AM392" s="2182"/>
      <c r="AO392" s="2182"/>
      <c r="AQ392" s="2182"/>
      <c r="AS392" s="2182"/>
      <c r="AU392" s="2182"/>
      <c r="AW392" s="2182"/>
      <c r="AY392" s="2182"/>
      <c r="BA392" s="2182"/>
      <c r="BC392" s="2182"/>
      <c r="BE392" s="2182"/>
      <c r="BG392" s="2182"/>
      <c r="BI392" s="2182"/>
      <c r="BK392" s="2182"/>
      <c r="BM392" s="2182"/>
      <c r="BO392" s="2182"/>
      <c r="BQ392" s="2182"/>
      <c r="BS392" s="2182"/>
      <c r="BU392" s="2182"/>
      <c r="BW392" s="2182"/>
      <c r="BY392" s="2182"/>
      <c r="CA392" s="2182"/>
      <c r="CC392" s="2182"/>
      <c r="CE392" s="2182"/>
      <c r="CG392" s="2182"/>
      <c r="CI392" s="2182"/>
      <c r="CK392" s="2182"/>
    </row>
    <row r="393" spans="2:91" s="2353" customFormat="1" x14ac:dyDescent="0.3">
      <c r="B393" s="2150">
        <v>10</v>
      </c>
      <c r="C393" s="2759" t="s">
        <v>3355</v>
      </c>
      <c r="D393" s="2759">
        <v>3298515.010218394</v>
      </c>
      <c r="E393" s="2759">
        <v>31429349.502531271</v>
      </c>
      <c r="F393" s="2759">
        <v>14023546.242531594</v>
      </c>
      <c r="G393" s="2759">
        <v>48751410.755281255</v>
      </c>
      <c r="H393" s="2177"/>
      <c r="I393" s="3309"/>
      <c r="J393" s="927"/>
      <c r="K393" s="927"/>
      <c r="L393" s="927"/>
      <c r="M393" s="927"/>
      <c r="P393" s="2182"/>
      <c r="V393" s="2182"/>
      <c r="X393" s="2182"/>
      <c r="AA393" s="2182"/>
      <c r="AC393" s="2182"/>
      <c r="AE393" s="2182"/>
      <c r="AG393" s="2182"/>
      <c r="AI393" s="2182"/>
      <c r="AK393" s="2182"/>
      <c r="AM393" s="2182"/>
      <c r="AO393" s="2182"/>
      <c r="AQ393" s="2182"/>
      <c r="AS393" s="2182"/>
      <c r="AU393" s="2182"/>
      <c r="AW393" s="2182"/>
      <c r="AY393" s="2182"/>
      <c r="BA393" s="2182"/>
      <c r="BC393" s="2182"/>
      <c r="BE393" s="2182"/>
      <c r="BG393" s="2182"/>
      <c r="BI393" s="2182"/>
      <c r="BK393" s="2182"/>
      <c r="BM393" s="2182"/>
      <c r="BO393" s="2182"/>
      <c r="BQ393" s="2182"/>
      <c r="BS393" s="2182"/>
      <c r="BU393" s="2182"/>
      <c r="BW393" s="2182"/>
      <c r="BY393" s="2182"/>
      <c r="CA393" s="2182"/>
      <c r="CC393" s="2182"/>
      <c r="CE393" s="2182"/>
      <c r="CG393" s="2182"/>
      <c r="CI393" s="2182"/>
      <c r="CK393" s="2182"/>
    </row>
    <row r="394" spans="2:91" s="2353" customFormat="1" x14ac:dyDescent="0.3">
      <c r="B394" s="2150">
        <v>11</v>
      </c>
      <c r="C394" s="2759" t="s">
        <v>2075</v>
      </c>
      <c r="D394" s="2759">
        <v>169908.82160689242</v>
      </c>
      <c r="E394" s="2759">
        <v>2545718.8237620001</v>
      </c>
      <c r="F394" s="2759">
        <v>203093.5921763673</v>
      </c>
      <c r="G394" s="2759">
        <v>2918721.2375452602</v>
      </c>
      <c r="H394" s="2177"/>
      <c r="I394" s="3309"/>
      <c r="J394" s="927"/>
      <c r="K394" s="927"/>
      <c r="L394" s="927"/>
      <c r="M394" s="927"/>
      <c r="P394" s="2182"/>
      <c r="V394" s="2182"/>
      <c r="X394" s="2182"/>
      <c r="AA394" s="2182"/>
      <c r="AC394" s="2182"/>
      <c r="AE394" s="2182"/>
      <c r="AG394" s="2182"/>
      <c r="AI394" s="2182"/>
      <c r="AK394" s="2182"/>
      <c r="AM394" s="2182"/>
      <c r="AO394" s="2182"/>
      <c r="AQ394" s="2182"/>
      <c r="AS394" s="2182"/>
      <c r="AU394" s="2182"/>
      <c r="AW394" s="2182"/>
      <c r="AY394" s="2182"/>
      <c r="BA394" s="2182"/>
      <c r="BC394" s="2182"/>
      <c r="BE394" s="2182"/>
      <c r="BG394" s="2182"/>
      <c r="BI394" s="2182"/>
      <c r="BK394" s="2182"/>
      <c r="BM394" s="2182"/>
      <c r="BO394" s="2182"/>
      <c r="BQ394" s="2182"/>
      <c r="BS394" s="2182"/>
      <c r="BU394" s="2182"/>
      <c r="BW394" s="2182"/>
      <c r="BY394" s="2182"/>
      <c r="CA394" s="2182"/>
      <c r="CC394" s="2182"/>
      <c r="CE394" s="2182"/>
      <c r="CG394" s="2182"/>
      <c r="CI394" s="2182"/>
      <c r="CK394" s="2182"/>
    </row>
    <row r="395" spans="2:91" s="2353" customFormat="1" x14ac:dyDescent="0.3">
      <c r="B395" s="2150">
        <v>12</v>
      </c>
      <c r="C395" s="2759" t="s">
        <v>2076</v>
      </c>
      <c r="D395" s="2759">
        <v>88900.939143257885</v>
      </c>
      <c r="E395" s="2759">
        <v>2387938.1325164549</v>
      </c>
      <c r="F395" s="2759">
        <v>272247.80009093788</v>
      </c>
      <c r="G395" s="2759">
        <v>2749086.8717506505</v>
      </c>
      <c r="H395" s="2177"/>
      <c r="I395" s="3309"/>
      <c r="J395" s="927"/>
      <c r="K395" s="927"/>
      <c r="L395" s="927"/>
      <c r="M395" s="927"/>
      <c r="P395" s="2182"/>
      <c r="V395" s="2182"/>
      <c r="X395" s="2182"/>
      <c r="AA395" s="2182"/>
      <c r="AC395" s="2182"/>
      <c r="AE395" s="2182"/>
      <c r="AG395" s="2182"/>
      <c r="AI395" s="2182"/>
      <c r="AK395" s="2182"/>
      <c r="AM395" s="2182"/>
      <c r="AO395" s="2182"/>
      <c r="AQ395" s="2182"/>
      <c r="AS395" s="2182"/>
      <c r="AU395" s="2182"/>
      <c r="AW395" s="2182"/>
      <c r="AY395" s="2182"/>
      <c r="BA395" s="2182"/>
      <c r="BC395" s="2182"/>
      <c r="BE395" s="2182"/>
      <c r="BG395" s="2182"/>
      <c r="BI395" s="2182"/>
      <c r="BK395" s="2182"/>
      <c r="BM395" s="2182"/>
      <c r="BO395" s="2182"/>
      <c r="BQ395" s="2182"/>
      <c r="BS395" s="2182"/>
      <c r="BU395" s="2182"/>
      <c r="BW395" s="2182"/>
      <c r="BY395" s="2182"/>
      <c r="CA395" s="2182"/>
      <c r="CC395" s="2182"/>
      <c r="CE395" s="2182"/>
      <c r="CG395" s="2182"/>
      <c r="CI395" s="2182"/>
      <c r="CK395" s="2182"/>
    </row>
    <row r="396" spans="2:91" s="2353" customFormat="1" x14ac:dyDescent="0.3">
      <c r="B396" s="2150">
        <v>13</v>
      </c>
      <c r="C396" s="2759" t="s">
        <v>2077</v>
      </c>
      <c r="D396" s="2759">
        <v>106495.63295211384</v>
      </c>
      <c r="E396" s="2759">
        <v>1516674.5720056731</v>
      </c>
      <c r="F396" s="2759">
        <v>215074.75806197937</v>
      </c>
      <c r="G396" s="2759">
        <v>1838244.9630197664</v>
      </c>
      <c r="H396" s="2177"/>
      <c r="I396" s="3309"/>
      <c r="J396" s="927"/>
      <c r="K396" s="927"/>
      <c r="L396" s="927"/>
      <c r="M396" s="927"/>
      <c r="P396" s="2182"/>
      <c r="V396" s="2182"/>
      <c r="X396" s="2182"/>
      <c r="AA396" s="2182"/>
      <c r="AC396" s="2182"/>
      <c r="AE396" s="2182"/>
      <c r="AG396" s="2182"/>
      <c r="AI396" s="2182"/>
      <c r="AK396" s="2182"/>
      <c r="AM396" s="2182"/>
      <c r="AO396" s="2182"/>
      <c r="AQ396" s="2182"/>
      <c r="AS396" s="2182"/>
      <c r="AU396" s="2182"/>
      <c r="AW396" s="2182"/>
      <c r="AY396" s="2182"/>
      <c r="BA396" s="2182"/>
      <c r="BC396" s="2182"/>
      <c r="BE396" s="2182"/>
      <c r="BG396" s="2182"/>
      <c r="BI396" s="2182"/>
      <c r="BK396" s="2182"/>
      <c r="BM396" s="2182"/>
      <c r="BO396" s="2182"/>
      <c r="BQ396" s="2182"/>
      <c r="BS396" s="2182"/>
      <c r="BU396" s="2182"/>
      <c r="BW396" s="2182"/>
      <c r="BY396" s="2182"/>
      <c r="CA396" s="2182"/>
      <c r="CC396" s="2182"/>
      <c r="CE396" s="2182"/>
      <c r="CG396" s="2182"/>
      <c r="CI396" s="2182"/>
      <c r="CK396" s="2182"/>
    </row>
    <row r="397" spans="2:91" s="2353" customFormat="1" x14ac:dyDescent="0.3">
      <c r="B397" s="2150">
        <v>14</v>
      </c>
      <c r="C397" s="2759" t="s">
        <v>2078</v>
      </c>
      <c r="D397" s="2759">
        <v>106495.63295211384</v>
      </c>
      <c r="E397" s="2759">
        <v>1516674.5720056731</v>
      </c>
      <c r="F397" s="2759">
        <v>215074.75806197937</v>
      </c>
      <c r="G397" s="2759">
        <v>1838244.9630197664</v>
      </c>
      <c r="H397" s="2177"/>
      <c r="I397" s="3309"/>
      <c r="J397" s="927"/>
      <c r="K397" s="927"/>
      <c r="L397" s="927"/>
      <c r="M397" s="927"/>
      <c r="P397" s="2182"/>
      <c r="V397" s="2182"/>
      <c r="X397" s="2182"/>
      <c r="AA397" s="2182"/>
      <c r="AC397" s="2182"/>
      <c r="AE397" s="2182"/>
      <c r="AG397" s="2182"/>
      <c r="AI397" s="2182"/>
      <c r="AK397" s="2182"/>
      <c r="AM397" s="2182"/>
      <c r="AO397" s="2182"/>
      <c r="AQ397" s="2182"/>
      <c r="AS397" s="2182"/>
      <c r="AU397" s="2182"/>
      <c r="AW397" s="2182"/>
      <c r="AY397" s="2182"/>
      <c r="BA397" s="2182"/>
      <c r="BC397" s="2182"/>
      <c r="BE397" s="2182"/>
      <c r="BG397" s="2182"/>
      <c r="BI397" s="2182"/>
      <c r="BK397" s="2182"/>
      <c r="BM397" s="2182"/>
      <c r="BO397" s="2182"/>
      <c r="BQ397" s="2182"/>
      <c r="BS397" s="2182"/>
      <c r="BU397" s="2182"/>
      <c r="BW397" s="2182"/>
      <c r="BY397" s="2182"/>
      <c r="CA397" s="2182"/>
      <c r="CC397" s="2182"/>
      <c r="CE397" s="2182"/>
      <c r="CG397" s="2182"/>
      <c r="CI397" s="2182"/>
      <c r="CK397" s="2182"/>
    </row>
    <row r="398" spans="2:91" s="2353" customFormat="1" x14ac:dyDescent="0.3">
      <c r="H398" s="2182"/>
      <c r="N398" s="2182"/>
      <c r="V398" s="2182"/>
      <c r="Y398" s="2182"/>
      <c r="AA398" s="2182"/>
      <c r="AC398" s="2182"/>
      <c r="AE398" s="2182"/>
      <c r="AG398" s="2182"/>
      <c r="AI398" s="2182"/>
      <c r="AK398" s="2182"/>
      <c r="AM398" s="2182"/>
      <c r="AO398" s="2182"/>
      <c r="AQ398" s="2182"/>
      <c r="AS398" s="2182"/>
      <c r="AU398" s="2182"/>
      <c r="AW398" s="2182"/>
      <c r="AY398" s="2182"/>
      <c r="BA398" s="2182"/>
      <c r="BC398" s="2182"/>
      <c r="BE398" s="2182"/>
      <c r="BG398" s="2182"/>
      <c r="BI398" s="2182"/>
      <c r="BK398" s="2182"/>
      <c r="BM398" s="2182"/>
      <c r="BO398" s="2182"/>
      <c r="BQ398" s="2182"/>
      <c r="BS398" s="2182"/>
      <c r="BU398" s="2182"/>
      <c r="BW398" s="2182"/>
      <c r="BY398" s="2182"/>
      <c r="CA398" s="2182"/>
      <c r="CC398" s="2182"/>
      <c r="CE398" s="2182"/>
      <c r="CG398" s="2182"/>
    </row>
    <row r="399" spans="2:91" s="2353" customFormat="1" x14ac:dyDescent="0.3">
      <c r="H399" s="2182"/>
      <c r="N399" s="2182"/>
      <c r="V399" s="2182"/>
      <c r="Y399" s="2182"/>
      <c r="AA399" s="2182"/>
      <c r="AC399" s="2182"/>
      <c r="AE399" s="2182"/>
      <c r="AG399" s="2182"/>
      <c r="AI399" s="2182"/>
      <c r="AK399" s="2182"/>
      <c r="AM399" s="2182"/>
      <c r="AO399" s="2182"/>
      <c r="AQ399" s="2182"/>
      <c r="AS399" s="2182"/>
      <c r="AU399" s="2182"/>
      <c r="AW399" s="2182"/>
      <c r="AY399" s="2182"/>
      <c r="BA399" s="2182"/>
      <c r="BC399" s="2182"/>
      <c r="BE399" s="2182"/>
      <c r="BG399" s="2182"/>
      <c r="BI399" s="2182"/>
      <c r="BK399" s="2182"/>
      <c r="BM399" s="2182"/>
      <c r="BO399" s="2182"/>
      <c r="BQ399" s="2182"/>
      <c r="BS399" s="2182"/>
      <c r="BU399" s="2182"/>
      <c r="BW399" s="2182"/>
      <c r="BY399" s="2182"/>
      <c r="CA399" s="2182"/>
      <c r="CC399" s="2182"/>
      <c r="CE399" s="2182"/>
      <c r="CG399" s="2182"/>
    </row>
    <row r="400" spans="2:91" s="2353" customFormat="1" x14ac:dyDescent="0.3">
      <c r="V400" s="2182"/>
      <c r="Y400" s="2182"/>
      <c r="AA400" s="2182"/>
      <c r="AC400" s="2182"/>
      <c r="AE400" s="2182"/>
      <c r="AG400" s="2182"/>
      <c r="AI400" s="2182"/>
      <c r="AK400" s="2182"/>
      <c r="AM400" s="2182"/>
      <c r="AO400" s="2182"/>
      <c r="AQ400" s="2182"/>
      <c r="AS400" s="2182"/>
      <c r="AU400" s="2182"/>
      <c r="AW400" s="2182"/>
      <c r="AY400" s="2182"/>
      <c r="BA400" s="2182"/>
      <c r="BC400" s="2182"/>
      <c r="BE400" s="2182"/>
      <c r="BG400" s="2182"/>
      <c r="BI400" s="2182"/>
      <c r="BK400" s="2182"/>
      <c r="BM400" s="2182"/>
      <c r="BO400" s="2182"/>
      <c r="BQ400" s="2182"/>
      <c r="BS400" s="2182"/>
      <c r="BU400" s="2182"/>
      <c r="BW400" s="2182"/>
      <c r="BY400" s="2182"/>
      <c r="CA400" s="2182"/>
      <c r="CC400" s="2182"/>
      <c r="CE400" s="2182"/>
      <c r="CG400" s="2182"/>
    </row>
    <row r="401" spans="3:69" s="2353" customFormat="1" x14ac:dyDescent="0.3">
      <c r="C401" s="2408"/>
      <c r="D401" s="2408"/>
      <c r="E401" s="2824"/>
      <c r="F401" s="2824"/>
      <c r="G401" s="2825"/>
      <c r="H401" s="3314"/>
      <c r="I401" s="3314"/>
      <c r="J401" s="3314"/>
      <c r="K401" s="3314"/>
      <c r="L401" s="3314"/>
      <c r="M401" s="3314"/>
      <c r="N401" s="3314"/>
      <c r="V401" s="2408"/>
      <c r="W401" s="2824"/>
      <c r="X401" s="3305"/>
      <c r="Y401" s="2824"/>
      <c r="AA401" s="2182"/>
      <c r="AC401" s="2182"/>
      <c r="AE401" s="2182"/>
      <c r="AG401" s="2182"/>
      <c r="AI401" s="2182"/>
      <c r="AK401" s="2182"/>
      <c r="AM401" s="2182"/>
      <c r="AO401" s="2182"/>
      <c r="AQ401" s="2182"/>
      <c r="AS401" s="2182"/>
      <c r="AU401" s="2182"/>
      <c r="AW401" s="2182"/>
      <c r="AY401" s="2182"/>
      <c r="BA401" s="2182"/>
      <c r="BC401" s="2182"/>
      <c r="BE401" s="2182"/>
      <c r="BG401" s="2182"/>
      <c r="BI401" s="2182"/>
      <c r="BK401" s="2182"/>
      <c r="BM401" s="2182"/>
      <c r="BO401" s="2182"/>
      <c r="BQ401" s="2182"/>
    </row>
    <row r="402" spans="3:69" s="2353" customFormat="1" ht="15.75" thickBot="1" x14ac:dyDescent="0.35">
      <c r="C402" s="2802"/>
      <c r="H402" s="2182"/>
      <c r="N402" s="2182"/>
      <c r="T402" s="2182"/>
      <c r="AA402" s="2182"/>
      <c r="AB402" s="2182"/>
      <c r="AD402" s="2182"/>
      <c r="AF402" s="2182"/>
      <c r="AH402" s="2182"/>
      <c r="AJ402" s="2182"/>
      <c r="AL402" s="2182"/>
      <c r="AN402" s="2182"/>
      <c r="AP402" s="2182"/>
      <c r="AR402" s="2182"/>
      <c r="AT402" s="2182"/>
      <c r="AV402" s="2182"/>
      <c r="AX402" s="2182"/>
      <c r="AZ402" s="2182"/>
      <c r="BB402" s="2182"/>
      <c r="BD402" s="2182"/>
    </row>
    <row r="403" spans="3:69" s="2353" customFormat="1" x14ac:dyDescent="0.3">
      <c r="C403" s="2803"/>
      <c r="D403" s="2804"/>
      <c r="E403" s="2458" t="s">
        <v>875</v>
      </c>
      <c r="F403" s="2458"/>
      <c r="G403" s="2805"/>
      <c r="H403" s="2177"/>
      <c r="I403" s="2803"/>
      <c r="J403" s="2458"/>
      <c r="K403" s="2457" t="s">
        <v>875</v>
      </c>
      <c r="L403" s="2458"/>
      <c r="M403" s="2805"/>
      <c r="N403" s="2177"/>
      <c r="O403" s="2803"/>
      <c r="P403" s="2804"/>
      <c r="Q403" s="2458" t="s">
        <v>875</v>
      </c>
      <c r="R403" s="2458"/>
      <c r="S403" s="2805"/>
      <c r="T403" s="2177"/>
      <c r="U403" s="2803"/>
      <c r="V403" s="2804"/>
      <c r="W403" s="2458" t="s">
        <v>875</v>
      </c>
      <c r="X403" s="2458"/>
      <c r="Y403" s="2805"/>
      <c r="AA403" s="3315"/>
      <c r="AB403" s="1565"/>
      <c r="AC403" s="1566" t="s">
        <v>875</v>
      </c>
      <c r="AD403" s="1566"/>
      <c r="AE403" s="3316"/>
      <c r="AF403" s="2182"/>
      <c r="AH403" s="2182"/>
      <c r="AJ403" s="2182"/>
      <c r="AL403" s="2182"/>
      <c r="AN403" s="2182"/>
      <c r="AP403" s="2182"/>
      <c r="AR403" s="2182"/>
      <c r="AT403" s="2182"/>
      <c r="AV403" s="2182"/>
      <c r="AX403" s="2182"/>
      <c r="AZ403" s="2182"/>
      <c r="BB403" s="2182"/>
      <c r="BD403" s="2182"/>
      <c r="BF403" s="2802"/>
      <c r="BG403" s="2833"/>
      <c r="BH403" s="2833"/>
      <c r="BI403" s="2833"/>
      <c r="BJ403" s="2833"/>
      <c r="BK403" s="2833"/>
      <c r="BL403" s="2802"/>
    </row>
    <row r="404" spans="3:69" s="2353" customFormat="1" ht="15.75" thickBot="1" x14ac:dyDescent="0.35">
      <c r="C404" s="3317" t="s">
        <v>877</v>
      </c>
      <c r="D404" s="3318">
        <v>2</v>
      </c>
      <c r="E404" s="2408"/>
      <c r="F404" s="2415" t="s">
        <v>3366</v>
      </c>
      <c r="G404" s="2808"/>
      <c r="H404" s="2177"/>
      <c r="I404" s="3317" t="s">
        <v>877</v>
      </c>
      <c r="J404" s="3319" t="s">
        <v>3473</v>
      </c>
      <c r="K404" s="3320"/>
      <c r="L404" s="2415" t="s">
        <v>3366</v>
      </c>
      <c r="M404" s="2808"/>
      <c r="N404" s="2177"/>
      <c r="O404" s="3317" t="s">
        <v>877</v>
      </c>
      <c r="P404" s="3318" t="s">
        <v>3474</v>
      </c>
      <c r="Q404" s="2408"/>
      <c r="R404" s="2415" t="s">
        <v>3366</v>
      </c>
      <c r="S404" s="2808"/>
      <c r="T404" s="2177"/>
      <c r="U404" s="3317" t="s">
        <v>877</v>
      </c>
      <c r="V404" s="3318" t="s">
        <v>3472</v>
      </c>
      <c r="W404" s="2408"/>
      <c r="X404" s="2415" t="s">
        <v>3366</v>
      </c>
      <c r="Y404" s="2808"/>
      <c r="AA404" s="1567" t="s">
        <v>877</v>
      </c>
      <c r="AB404" s="1423">
        <v>7</v>
      </c>
      <c r="AC404" s="1424"/>
      <c r="AD404" s="3321" t="s">
        <v>3366</v>
      </c>
      <c r="AE404" s="3322"/>
      <c r="AF404" s="2182"/>
      <c r="AH404" s="2182"/>
      <c r="AJ404" s="2182"/>
      <c r="AL404" s="2182"/>
      <c r="AN404" s="2182"/>
      <c r="AP404" s="2182"/>
      <c r="AR404" s="2182"/>
      <c r="AT404" s="2182"/>
      <c r="AV404" s="2182"/>
      <c r="AX404" s="2182"/>
      <c r="AZ404" s="2182"/>
      <c r="BB404" s="2182"/>
      <c r="BD404" s="2182"/>
      <c r="BF404" s="2802"/>
      <c r="BG404" s="2833"/>
      <c r="BH404" s="2833"/>
      <c r="BI404" s="2833"/>
      <c r="BJ404" s="2833"/>
      <c r="BK404" s="2833"/>
      <c r="BL404" s="2802"/>
    </row>
    <row r="405" spans="3:69" s="2353" customFormat="1" x14ac:dyDescent="0.3">
      <c r="C405" s="2803" t="s">
        <v>880</v>
      </c>
      <c r="D405" s="2458"/>
      <c r="E405" s="2804"/>
      <c r="F405" s="2813" t="s">
        <v>881</v>
      </c>
      <c r="G405" s="2812" t="s">
        <v>883</v>
      </c>
      <c r="H405" s="3323"/>
      <c r="I405" s="2803" t="s">
        <v>880</v>
      </c>
      <c r="J405" s="2458"/>
      <c r="K405" s="2804"/>
      <c r="L405" s="2813" t="s">
        <v>881</v>
      </c>
      <c r="M405" s="2812" t="s">
        <v>883</v>
      </c>
      <c r="O405" s="2803" t="s">
        <v>880</v>
      </c>
      <c r="P405" s="2458"/>
      <c r="Q405" s="2804"/>
      <c r="R405" s="2813" t="s">
        <v>881</v>
      </c>
      <c r="S405" s="2812" t="s">
        <v>883</v>
      </c>
      <c r="T405" s="3323"/>
      <c r="U405" s="2803" t="s">
        <v>880</v>
      </c>
      <c r="V405" s="2458"/>
      <c r="W405" s="2804"/>
      <c r="X405" s="2813" t="s">
        <v>881</v>
      </c>
      <c r="Y405" s="2812" t="s">
        <v>883</v>
      </c>
      <c r="AA405" s="3315" t="s">
        <v>880</v>
      </c>
      <c r="AB405" s="1566"/>
      <c r="AC405" s="1565"/>
      <c r="AD405" s="3324" t="s">
        <v>881</v>
      </c>
      <c r="AE405" s="3325" t="s">
        <v>883</v>
      </c>
      <c r="AF405" s="2182"/>
      <c r="AH405" s="2182"/>
      <c r="AJ405" s="2182"/>
      <c r="AL405" s="2182"/>
      <c r="AN405" s="2182"/>
      <c r="AP405" s="2182"/>
      <c r="AR405" s="2182"/>
      <c r="AT405" s="2182"/>
      <c r="AV405" s="2182"/>
      <c r="AX405" s="2182"/>
      <c r="AZ405" s="2182"/>
      <c r="BB405" s="2182"/>
      <c r="BD405" s="2182"/>
      <c r="BF405" s="2802"/>
      <c r="BG405" s="2833"/>
      <c r="BH405" s="2833"/>
      <c r="BI405" s="2833"/>
      <c r="BJ405" s="2833"/>
      <c r="BK405" s="2833"/>
      <c r="BL405" s="2802"/>
    </row>
    <row r="406" spans="3:69" s="2353" customFormat="1" ht="15.75" thickBot="1" x14ac:dyDescent="0.35">
      <c r="C406" s="2816" t="s">
        <v>65</v>
      </c>
      <c r="D406" s="3326"/>
      <c r="E406" s="3059"/>
      <c r="F406" s="2838"/>
      <c r="G406" s="2839"/>
      <c r="H406" s="3305"/>
      <c r="I406" s="2816" t="s">
        <v>1159</v>
      </c>
      <c r="J406" s="3326"/>
      <c r="K406" s="3327"/>
      <c r="L406" s="3328"/>
      <c r="M406" s="2839"/>
      <c r="O406" s="2816" t="s">
        <v>115</v>
      </c>
      <c r="P406" s="3326"/>
      <c r="Q406" s="3059"/>
      <c r="R406" s="2838"/>
      <c r="S406" s="2839"/>
      <c r="T406" s="3329"/>
      <c r="U406" s="2816" t="s">
        <v>919</v>
      </c>
      <c r="V406" s="3330"/>
      <c r="W406" s="3059"/>
      <c r="X406" s="2838"/>
      <c r="Y406" s="2839"/>
      <c r="AA406" s="3331" t="s">
        <v>2229</v>
      </c>
      <c r="AB406" s="3330"/>
      <c r="AC406" s="3332"/>
      <c r="AD406" s="3333"/>
      <c r="AE406" s="3334"/>
      <c r="AF406" s="2182"/>
      <c r="AH406" s="2182"/>
      <c r="AJ406" s="2182"/>
      <c r="AL406" s="2182"/>
      <c r="AN406" s="2182"/>
      <c r="AP406" s="2182"/>
      <c r="AR406" s="2182"/>
      <c r="AT406" s="2182"/>
      <c r="AV406" s="2182"/>
      <c r="AX406" s="2182"/>
      <c r="AZ406" s="2182"/>
      <c r="BB406" s="2182"/>
      <c r="BD406" s="2182"/>
      <c r="BF406" s="2802"/>
      <c r="BG406" s="2833"/>
      <c r="BH406" s="2833"/>
      <c r="BI406" s="2833"/>
      <c r="BJ406" s="2833"/>
      <c r="BK406" s="2833"/>
      <c r="BL406" s="2802"/>
    </row>
    <row r="407" spans="3:69" s="2353" customFormat="1" x14ac:dyDescent="0.3">
      <c r="C407" s="2414" t="s">
        <v>882</v>
      </c>
      <c r="D407" s="2408"/>
      <c r="E407" s="2415"/>
      <c r="F407" s="2408"/>
      <c r="G407" s="2815"/>
      <c r="H407" s="3305"/>
      <c r="I407" s="2414" t="s">
        <v>882</v>
      </c>
      <c r="J407" s="2408"/>
      <c r="K407" s="2415"/>
      <c r="L407" s="2408"/>
      <c r="M407" s="2815"/>
      <c r="O407" s="2414" t="s">
        <v>882</v>
      </c>
      <c r="P407" s="2408"/>
      <c r="Q407" s="2415"/>
      <c r="R407" s="2408"/>
      <c r="S407" s="2815"/>
      <c r="T407" s="2177"/>
      <c r="U407" s="2414" t="s">
        <v>882</v>
      </c>
      <c r="V407" s="2408"/>
      <c r="W407" s="2415"/>
      <c r="X407" s="2408"/>
      <c r="Y407" s="2815"/>
      <c r="AA407" s="3335" t="s">
        <v>882</v>
      </c>
      <c r="AB407" s="1424"/>
      <c r="AC407" s="3321"/>
      <c r="AD407" s="1424"/>
      <c r="AE407" s="3336"/>
      <c r="AF407" s="2182"/>
      <c r="AH407" s="2182"/>
      <c r="AJ407" s="2182"/>
      <c r="AL407" s="2182"/>
      <c r="AN407" s="2182"/>
      <c r="AP407" s="2182"/>
      <c r="AR407" s="2182"/>
      <c r="AT407" s="2182"/>
      <c r="AV407" s="2182"/>
      <c r="AX407" s="2182"/>
      <c r="AZ407" s="2182"/>
      <c r="BB407" s="2182"/>
      <c r="BD407" s="2182"/>
      <c r="BF407" s="2802"/>
      <c r="BG407" s="2833"/>
      <c r="BH407" s="2833"/>
      <c r="BI407" s="2833"/>
      <c r="BJ407" s="2833"/>
      <c r="BK407" s="2833"/>
      <c r="BL407" s="2802"/>
    </row>
    <row r="408" spans="3:69" s="2353" customFormat="1" x14ac:dyDescent="0.3">
      <c r="C408" s="2417" t="s">
        <v>884</v>
      </c>
      <c r="D408" s="2418" t="s">
        <v>885</v>
      </c>
      <c r="E408" s="2419" t="s">
        <v>886</v>
      </c>
      <c r="F408" s="2418" t="s">
        <v>887</v>
      </c>
      <c r="G408" s="2420" t="s">
        <v>888</v>
      </c>
      <c r="H408" s="3305"/>
      <c r="I408" s="2417" t="s">
        <v>884</v>
      </c>
      <c r="J408" s="2418" t="s">
        <v>885</v>
      </c>
      <c r="K408" s="2419" t="s">
        <v>886</v>
      </c>
      <c r="L408" s="2418" t="s">
        <v>893</v>
      </c>
      <c r="M408" s="2420" t="s">
        <v>888</v>
      </c>
      <c r="O408" s="2417" t="s">
        <v>884</v>
      </c>
      <c r="P408" s="2418" t="s">
        <v>885</v>
      </c>
      <c r="Q408" s="2419" t="s">
        <v>886</v>
      </c>
      <c r="R408" s="2418" t="s">
        <v>887</v>
      </c>
      <c r="S408" s="2420" t="s">
        <v>888</v>
      </c>
      <c r="T408" s="3314"/>
      <c r="U408" s="2417" t="s">
        <v>884</v>
      </c>
      <c r="V408" s="2418" t="s">
        <v>885</v>
      </c>
      <c r="W408" s="2419" t="s">
        <v>886</v>
      </c>
      <c r="X408" s="2418" t="s">
        <v>887</v>
      </c>
      <c r="Y408" s="2420" t="s">
        <v>888</v>
      </c>
      <c r="AA408" s="1587" t="s">
        <v>884</v>
      </c>
      <c r="AB408" s="3337" t="s">
        <v>885</v>
      </c>
      <c r="AC408" s="3338" t="s">
        <v>886</v>
      </c>
      <c r="AD408" s="2418" t="s">
        <v>887</v>
      </c>
      <c r="AE408" s="2420" t="s">
        <v>888</v>
      </c>
      <c r="AF408" s="2182"/>
      <c r="AH408" s="2182"/>
      <c r="AJ408" s="2182"/>
      <c r="AL408" s="2182"/>
      <c r="AN408" s="2182"/>
      <c r="AP408" s="2182"/>
      <c r="AR408" s="2182"/>
      <c r="AT408" s="2182"/>
      <c r="AV408" s="2182"/>
      <c r="AX408" s="2182"/>
      <c r="AZ408" s="2182"/>
      <c r="BB408" s="2182"/>
      <c r="BD408" s="2182"/>
      <c r="BF408" s="2802"/>
      <c r="BG408" s="2833"/>
      <c r="BH408" s="2833"/>
      <c r="BI408" s="2833"/>
      <c r="BJ408" s="2833"/>
      <c r="BK408" s="2833"/>
      <c r="BL408" s="2802"/>
    </row>
    <row r="409" spans="3:69" s="2353" customFormat="1" x14ac:dyDescent="0.3">
      <c r="C409" s="2421" t="s">
        <v>889</v>
      </c>
      <c r="D409" s="2384">
        <v>96448.825485874579</v>
      </c>
      <c r="E409" s="1714">
        <v>0.12800000000000003</v>
      </c>
      <c r="F409" s="2495">
        <v>1</v>
      </c>
      <c r="G409" s="3064">
        <v>12345.44966219195</v>
      </c>
      <c r="H409" s="3305"/>
      <c r="I409" s="1075" t="s">
        <v>889</v>
      </c>
      <c r="J409" s="2384">
        <v>96448.825485874579</v>
      </c>
      <c r="K409" s="1714">
        <v>0.12800000000000003</v>
      </c>
      <c r="L409" s="2495">
        <v>1</v>
      </c>
      <c r="M409" s="3064">
        <v>12345.44966219195</v>
      </c>
      <c r="O409" s="2421" t="s">
        <v>889</v>
      </c>
      <c r="P409" s="2384">
        <v>96448.825485874579</v>
      </c>
      <c r="Q409" s="1714">
        <v>0.12800000000000003</v>
      </c>
      <c r="R409" s="1470">
        <v>1</v>
      </c>
      <c r="S409" s="2404">
        <v>12345.44966219195</v>
      </c>
      <c r="T409" s="3339"/>
      <c r="U409" s="1075" t="s">
        <v>889</v>
      </c>
      <c r="V409" s="2384">
        <v>96448.825485874579</v>
      </c>
      <c r="W409" s="1714">
        <v>0.16000000000000003</v>
      </c>
      <c r="X409" s="2495">
        <v>1</v>
      </c>
      <c r="Y409" s="3064">
        <v>15431.812077739936</v>
      </c>
      <c r="AA409" s="3340" t="s">
        <v>889</v>
      </c>
      <c r="AB409" s="2384">
        <v>96448.825485874579</v>
      </c>
      <c r="AC409" s="1714">
        <v>0.12800000000000003</v>
      </c>
      <c r="AD409" s="2495">
        <v>1</v>
      </c>
      <c r="AE409" s="3064">
        <v>12345.44966219195</v>
      </c>
      <c r="AF409" s="2182"/>
      <c r="AH409" s="2182"/>
      <c r="AJ409" s="2182"/>
      <c r="AL409" s="2182"/>
      <c r="AN409" s="2182"/>
      <c r="AP409" s="2182"/>
      <c r="AR409" s="2182"/>
      <c r="AT409" s="2182"/>
      <c r="AV409" s="2182"/>
      <c r="AX409" s="2182"/>
      <c r="AZ409" s="2182"/>
      <c r="BB409" s="2182"/>
      <c r="BD409" s="2182"/>
      <c r="BF409" s="2802"/>
      <c r="BG409" s="2833"/>
      <c r="BH409" s="2833"/>
      <c r="BI409" s="2833"/>
      <c r="BJ409" s="2833"/>
      <c r="BK409" s="2833"/>
      <c r="BL409" s="2802"/>
    </row>
    <row r="410" spans="3:69" s="2353" customFormat="1" x14ac:dyDescent="0.3">
      <c r="C410" s="2421" t="s">
        <v>926</v>
      </c>
      <c r="D410" s="2384">
        <v>39894.1454618313</v>
      </c>
      <c r="E410" s="1714">
        <v>0.32000000000000006</v>
      </c>
      <c r="F410" s="2495">
        <v>1</v>
      </c>
      <c r="G410" s="3064">
        <v>12766.126547786018</v>
      </c>
      <c r="H410" s="3305"/>
      <c r="I410" s="1827" t="s">
        <v>901</v>
      </c>
      <c r="J410" s="2384">
        <v>46213.584452013631</v>
      </c>
      <c r="K410" s="1714">
        <v>1.1904000000000001</v>
      </c>
      <c r="L410" s="2495">
        <v>1</v>
      </c>
      <c r="M410" s="3064">
        <v>55012.650931677032</v>
      </c>
      <c r="O410" s="2421" t="s">
        <v>926</v>
      </c>
      <c r="P410" s="2384">
        <v>39894.1454618313</v>
      </c>
      <c r="Q410" s="1714">
        <v>1.2800000000000002</v>
      </c>
      <c r="R410" s="1470">
        <v>1</v>
      </c>
      <c r="S410" s="2404">
        <v>51064.506191144072</v>
      </c>
      <c r="T410" s="2177"/>
      <c r="U410" s="1827" t="s">
        <v>901</v>
      </c>
      <c r="V410" s="2384">
        <v>46213.584452013631</v>
      </c>
      <c r="W410" s="3341">
        <v>1.2492800000000002</v>
      </c>
      <c r="X410" s="2495">
        <v>1</v>
      </c>
      <c r="Y410" s="3064">
        <v>57733.706784211594</v>
      </c>
      <c r="AA410" s="1464" t="s">
        <v>901</v>
      </c>
      <c r="AB410" s="2384">
        <v>46213.584452013631</v>
      </c>
      <c r="AC410" s="1714">
        <v>1.2441599999999999</v>
      </c>
      <c r="AD410" s="2495">
        <v>1</v>
      </c>
      <c r="AE410" s="3064">
        <v>57497.093231817278</v>
      </c>
      <c r="AF410" s="2182"/>
      <c r="AH410" s="2182"/>
      <c r="AJ410" s="2182"/>
      <c r="AL410" s="2182"/>
      <c r="AN410" s="2182"/>
      <c r="AP410" s="2182"/>
      <c r="AR410" s="2182"/>
      <c r="AT410" s="2182"/>
      <c r="AV410" s="2182"/>
      <c r="AX410" s="2182"/>
      <c r="AZ410" s="2182"/>
      <c r="BB410" s="2182"/>
      <c r="BD410" s="2182"/>
      <c r="BF410" s="2802"/>
      <c r="BG410" s="2833"/>
      <c r="BH410" s="2833"/>
      <c r="BI410" s="2833"/>
      <c r="BJ410" s="2833"/>
      <c r="BK410" s="2833"/>
      <c r="BL410" s="2802"/>
    </row>
    <row r="411" spans="3:69" s="2353" customFormat="1" x14ac:dyDescent="0.3">
      <c r="C411" s="2421" t="s">
        <v>1652</v>
      </c>
      <c r="D411" s="2384">
        <v>3116.7301142055703</v>
      </c>
      <c r="E411" s="1714">
        <v>0.12800000000000003</v>
      </c>
      <c r="F411" s="2495">
        <v>1</v>
      </c>
      <c r="G411" s="3064">
        <v>398.94145461831312</v>
      </c>
      <c r="H411" s="3305"/>
      <c r="I411" s="1075" t="s">
        <v>926</v>
      </c>
      <c r="J411" s="2384">
        <v>39894.1454618313</v>
      </c>
      <c r="K411" s="1714">
        <v>0.32000000000000006</v>
      </c>
      <c r="L411" s="2495">
        <v>1</v>
      </c>
      <c r="M411" s="3064">
        <v>12766.126547786018</v>
      </c>
      <c r="O411" s="2421" t="s">
        <v>1652</v>
      </c>
      <c r="P411" s="2384">
        <v>3116.7301142055703</v>
      </c>
      <c r="Q411" s="1714">
        <v>2.5600000000000005</v>
      </c>
      <c r="R411" s="1470">
        <v>1</v>
      </c>
      <c r="S411" s="2404">
        <v>7978.8290923662616</v>
      </c>
      <c r="T411" s="2177"/>
      <c r="U411" s="1075" t="s">
        <v>926</v>
      </c>
      <c r="V411" s="2384">
        <v>39894.1454618313</v>
      </c>
      <c r="W411" s="1714">
        <v>1.6</v>
      </c>
      <c r="X411" s="2495">
        <v>1</v>
      </c>
      <c r="Y411" s="3064">
        <v>63830.632738930086</v>
      </c>
      <c r="AA411" s="3340" t="s">
        <v>926</v>
      </c>
      <c r="AB411" s="2384">
        <v>39894.1454618313</v>
      </c>
      <c r="AC411" s="1714">
        <v>1.6</v>
      </c>
      <c r="AD411" s="2495">
        <v>1</v>
      </c>
      <c r="AE411" s="3064">
        <v>63830.632738930086</v>
      </c>
      <c r="AF411" s="2182"/>
      <c r="AH411" s="2182"/>
      <c r="AJ411" s="2182"/>
      <c r="AL411" s="2182"/>
      <c r="AN411" s="2182"/>
      <c r="AP411" s="2182"/>
      <c r="AR411" s="2182"/>
      <c r="AT411" s="2182"/>
      <c r="AV411" s="2182"/>
      <c r="AX411" s="2182"/>
      <c r="AZ411" s="2182"/>
      <c r="BB411" s="2182"/>
      <c r="BD411" s="2182"/>
      <c r="BF411" s="2802"/>
      <c r="BG411" s="2833"/>
      <c r="BH411" s="2833"/>
      <c r="BI411" s="2833"/>
      <c r="BJ411" s="2833"/>
      <c r="BK411" s="2833"/>
      <c r="BL411" s="2802"/>
    </row>
    <row r="412" spans="3:69" s="2353" customFormat="1" x14ac:dyDescent="0.3">
      <c r="C412" s="2421" t="s">
        <v>928</v>
      </c>
      <c r="D412" s="2384">
        <v>27427.225005009019</v>
      </c>
      <c r="E412" s="1714">
        <v>0.42666666666666669</v>
      </c>
      <c r="F412" s="2495">
        <v>1</v>
      </c>
      <c r="G412" s="3064">
        <v>11702.282668803849</v>
      </c>
      <c r="H412" s="3305"/>
      <c r="I412" s="1075" t="s">
        <v>928</v>
      </c>
      <c r="J412" s="2384">
        <v>27427.225005009019</v>
      </c>
      <c r="K412" s="1714">
        <v>0.32000000000000006</v>
      </c>
      <c r="L412" s="2495">
        <v>1</v>
      </c>
      <c r="M412" s="3064">
        <v>8776.7120016028875</v>
      </c>
      <c r="O412" s="2421" t="s">
        <v>928</v>
      </c>
      <c r="P412" s="2384">
        <v>27427.225005009019</v>
      </c>
      <c r="Q412" s="1714">
        <v>1.2800000000000002</v>
      </c>
      <c r="R412" s="1470">
        <v>1</v>
      </c>
      <c r="S412" s="2404">
        <v>35106.84800641155</v>
      </c>
      <c r="T412" s="2177"/>
      <c r="U412" s="1075" t="s">
        <v>928</v>
      </c>
      <c r="V412" s="2384">
        <v>27427.225005009019</v>
      </c>
      <c r="W412" s="1714">
        <v>1.2000000000000002</v>
      </c>
      <c r="X412" s="2495">
        <v>1</v>
      </c>
      <c r="Y412" s="3064">
        <v>32912.670006010827</v>
      </c>
      <c r="AA412" s="3340" t="s">
        <v>928</v>
      </c>
      <c r="AB412" s="2384">
        <v>27427.225005009019</v>
      </c>
      <c r="AC412" s="1714">
        <v>1.2800000000000002</v>
      </c>
      <c r="AD412" s="2495">
        <v>1</v>
      </c>
      <c r="AE412" s="3064">
        <v>35106.84800641155</v>
      </c>
      <c r="AF412" s="2182"/>
      <c r="AH412" s="2182"/>
      <c r="AJ412" s="2182"/>
      <c r="AL412" s="2182"/>
      <c r="AN412" s="2182"/>
      <c r="AP412" s="2182"/>
      <c r="AR412" s="2182"/>
      <c r="AT412" s="2182"/>
      <c r="AV412" s="2182"/>
      <c r="AX412" s="2182"/>
      <c r="AZ412" s="2182"/>
      <c r="BB412" s="2182"/>
      <c r="BD412" s="2182"/>
      <c r="BF412" s="2802"/>
      <c r="BG412" s="2833"/>
      <c r="BH412" s="2833"/>
      <c r="BI412" s="2833"/>
      <c r="BJ412" s="2833"/>
      <c r="BK412" s="2833"/>
      <c r="BL412" s="2802"/>
    </row>
    <row r="413" spans="3:69" s="2353" customFormat="1" x14ac:dyDescent="0.3">
      <c r="C413" s="2412"/>
      <c r="D413" s="2408"/>
      <c r="E413" s="1424"/>
      <c r="F413" s="3342" t="s">
        <v>890</v>
      </c>
      <c r="G413" s="2823">
        <v>37212.800333400133</v>
      </c>
      <c r="H413" s="3305"/>
      <c r="I413" s="2412"/>
      <c r="J413" s="2408"/>
      <c r="K413" s="1424"/>
      <c r="L413" s="3342" t="s">
        <v>890</v>
      </c>
      <c r="M413" s="2823">
        <v>88900.939143257885</v>
      </c>
      <c r="O413" s="2412"/>
      <c r="P413" s="2408"/>
      <c r="Q413" s="1424"/>
      <c r="R413" s="3342" t="s">
        <v>890</v>
      </c>
      <c r="S413" s="2823">
        <v>106495.63295211384</v>
      </c>
      <c r="T413" s="3305"/>
      <c r="U413" s="2412"/>
      <c r="V413" s="2408"/>
      <c r="W413" s="1424"/>
      <c r="X413" s="3342" t="s">
        <v>890</v>
      </c>
      <c r="Y413" s="2823">
        <v>169908.82160689242</v>
      </c>
      <c r="AA413" s="1464"/>
      <c r="AB413" s="1424"/>
      <c r="AC413" s="1424"/>
      <c r="AD413" s="2413" t="s">
        <v>890</v>
      </c>
      <c r="AE413" s="2823">
        <v>168780.02363935087</v>
      </c>
      <c r="AH413" s="2182"/>
      <c r="AJ413" s="2182"/>
      <c r="AL413" s="2182"/>
      <c r="AN413" s="2182"/>
      <c r="AP413" s="2182"/>
      <c r="AR413" s="2182"/>
      <c r="AT413" s="2182"/>
      <c r="AV413" s="2182"/>
      <c r="AX413" s="2182"/>
      <c r="AZ413" s="2182"/>
      <c r="BB413" s="2182"/>
      <c r="BD413" s="2182"/>
      <c r="BF413" s="2802"/>
      <c r="BG413" s="2833"/>
      <c r="BH413" s="2833"/>
      <c r="BI413" s="2833"/>
      <c r="BJ413" s="2833"/>
      <c r="BK413" s="2833"/>
      <c r="BL413" s="2802"/>
    </row>
    <row r="414" spans="3:69" s="2353" customFormat="1" x14ac:dyDescent="0.3">
      <c r="C414" s="2414" t="s">
        <v>891</v>
      </c>
      <c r="D414" s="2415"/>
      <c r="E414" s="3321"/>
      <c r="F414" s="1424"/>
      <c r="G414" s="2815"/>
      <c r="H414" s="3305"/>
      <c r="I414" s="2414" t="s">
        <v>891</v>
      </c>
      <c r="J414" s="2415"/>
      <c r="K414" s="3321"/>
      <c r="L414" s="1424"/>
      <c r="M414" s="2815"/>
      <c r="O414" s="2414" t="s">
        <v>891</v>
      </c>
      <c r="P414" s="2415"/>
      <c r="Q414" s="3321"/>
      <c r="R414" s="1424"/>
      <c r="S414" s="2815"/>
      <c r="T414" s="2177"/>
      <c r="U414" s="2414" t="s">
        <v>891</v>
      </c>
      <c r="V414" s="2415"/>
      <c r="W414" s="3321"/>
      <c r="X414" s="1424"/>
      <c r="Y414" s="2815"/>
      <c r="AA414" s="3335" t="s">
        <v>891</v>
      </c>
      <c r="AB414" s="3321"/>
      <c r="AC414" s="3321"/>
      <c r="AD414" s="1424"/>
      <c r="AE414" s="3336"/>
      <c r="AF414" s="2182"/>
      <c r="AH414" s="2182"/>
      <c r="AJ414" s="2182"/>
      <c r="AL414" s="2182"/>
      <c r="AN414" s="2182"/>
      <c r="AP414" s="2182"/>
      <c r="AR414" s="2182"/>
      <c r="AT414" s="2182"/>
      <c r="AV414" s="2182"/>
      <c r="AX414" s="2182"/>
      <c r="AZ414" s="2182"/>
      <c r="BB414" s="2182"/>
      <c r="BD414" s="2182"/>
      <c r="BF414" s="2802"/>
      <c r="BG414" s="2833"/>
      <c r="BH414" s="2833"/>
      <c r="BI414" s="2833"/>
      <c r="BJ414" s="2833"/>
      <c r="BK414" s="2833"/>
      <c r="BL414" s="2802"/>
    </row>
    <row r="415" spans="3:69" s="2353" customFormat="1" x14ac:dyDescent="0.3">
      <c r="C415" s="2417" t="s">
        <v>884</v>
      </c>
      <c r="D415" s="2418" t="s">
        <v>892</v>
      </c>
      <c r="E415" s="3338" t="s">
        <v>893</v>
      </c>
      <c r="F415" s="3337" t="s">
        <v>887</v>
      </c>
      <c r="G415" s="2420" t="s">
        <v>888</v>
      </c>
      <c r="H415" s="3305"/>
      <c r="I415" s="2417" t="s">
        <v>884</v>
      </c>
      <c r="J415" s="2418" t="s">
        <v>892</v>
      </c>
      <c r="K415" s="3338" t="s">
        <v>893</v>
      </c>
      <c r="L415" s="3337" t="s">
        <v>887</v>
      </c>
      <c r="M415" s="2420" t="s">
        <v>888</v>
      </c>
      <c r="O415" s="2417" t="s">
        <v>884</v>
      </c>
      <c r="P415" s="2418" t="s">
        <v>892</v>
      </c>
      <c r="Q415" s="3338" t="s">
        <v>893</v>
      </c>
      <c r="R415" s="3337" t="s">
        <v>887</v>
      </c>
      <c r="S415" s="2420" t="s">
        <v>888</v>
      </c>
      <c r="T415" s="3314"/>
      <c r="U415" s="2417" t="s">
        <v>884</v>
      </c>
      <c r="V415" s="2418" t="s">
        <v>892</v>
      </c>
      <c r="W415" s="3338" t="s">
        <v>893</v>
      </c>
      <c r="X415" s="3337" t="s">
        <v>887</v>
      </c>
      <c r="Y415" s="2420" t="s">
        <v>888</v>
      </c>
      <c r="AA415" s="1587" t="s">
        <v>884</v>
      </c>
      <c r="AB415" s="3337" t="s">
        <v>892</v>
      </c>
      <c r="AC415" s="3338" t="s">
        <v>893</v>
      </c>
      <c r="AD415" s="3337" t="s">
        <v>887</v>
      </c>
      <c r="AE415" s="2420" t="s">
        <v>888</v>
      </c>
      <c r="AF415" s="2182"/>
      <c r="AH415" s="2182"/>
      <c r="AJ415" s="2182"/>
      <c r="AL415" s="2182"/>
      <c r="AN415" s="2182"/>
      <c r="AP415" s="2182"/>
      <c r="AR415" s="2182"/>
      <c r="AT415" s="2182"/>
      <c r="AV415" s="2182"/>
      <c r="AX415" s="2182"/>
      <c r="AZ415" s="2182"/>
      <c r="BB415" s="2182"/>
      <c r="BD415" s="2182"/>
      <c r="BF415" s="2802"/>
      <c r="BG415" s="2833"/>
      <c r="BH415" s="2833"/>
      <c r="BI415" s="2833"/>
      <c r="BJ415" s="2833"/>
      <c r="BK415" s="2833"/>
      <c r="BL415" s="2802"/>
    </row>
    <row r="416" spans="3:69" s="2353" customFormat="1" x14ac:dyDescent="0.3">
      <c r="C416" s="2390" t="s">
        <v>2167</v>
      </c>
      <c r="D416" s="2150" t="s">
        <v>894</v>
      </c>
      <c r="E416" s="1714">
        <v>1.7984000000000002</v>
      </c>
      <c r="F416" s="3343">
        <v>31489.721498697658</v>
      </c>
      <c r="G416" s="2404">
        <v>56631.115143257877</v>
      </c>
      <c r="H416" s="3314"/>
      <c r="I416" s="2390" t="s">
        <v>2167</v>
      </c>
      <c r="J416" s="2150" t="s">
        <v>894</v>
      </c>
      <c r="K416" s="1714">
        <v>5.9520000000000017</v>
      </c>
      <c r="L416" s="3343">
        <v>31489.721498697658</v>
      </c>
      <c r="M416" s="2404">
        <v>187426.82236024851</v>
      </c>
      <c r="O416" s="2390" t="s">
        <v>2167</v>
      </c>
      <c r="P416" s="2174" t="s">
        <v>894</v>
      </c>
      <c r="Q416" s="1714">
        <v>3.5776000000000003</v>
      </c>
      <c r="R416" s="3343">
        <v>31489.721498697658</v>
      </c>
      <c r="S416" s="2404">
        <v>112657.62763374075</v>
      </c>
      <c r="T416" s="3314"/>
      <c r="U416" s="2390" t="s">
        <v>2167</v>
      </c>
      <c r="V416" s="2174" t="s">
        <v>894</v>
      </c>
      <c r="W416" s="1714">
        <v>6.2464000000000004</v>
      </c>
      <c r="X416" s="3343">
        <v>31489.721498697658</v>
      </c>
      <c r="Y416" s="2404">
        <v>196697.39636946507</v>
      </c>
      <c r="AA416" s="2390" t="s">
        <v>2167</v>
      </c>
      <c r="AB416" s="2174" t="s">
        <v>894</v>
      </c>
      <c r="AC416" s="1714">
        <v>7.7760000000000007</v>
      </c>
      <c r="AD416" s="3343">
        <v>31489.721498697658</v>
      </c>
      <c r="AE416" s="2404">
        <v>244864.07437387301</v>
      </c>
      <c r="AF416" s="2182"/>
      <c r="AH416" s="2182"/>
      <c r="AJ416" s="2182"/>
      <c r="AL416" s="2182"/>
      <c r="AN416" s="2182"/>
      <c r="AP416" s="2182"/>
      <c r="AR416" s="2182"/>
      <c r="AT416" s="2182"/>
      <c r="AV416" s="2182"/>
      <c r="AX416" s="2182"/>
      <c r="AZ416" s="2182"/>
      <c r="BB416" s="2182"/>
      <c r="BD416" s="2182"/>
      <c r="BF416" s="2802"/>
      <c r="BG416" s="2833"/>
      <c r="BH416" s="2833"/>
      <c r="BI416" s="2833"/>
      <c r="BJ416" s="2833"/>
      <c r="BK416" s="2833"/>
      <c r="BL416" s="2802"/>
    </row>
    <row r="417" spans="3:64" s="2353" customFormat="1" x14ac:dyDescent="0.3">
      <c r="C417" s="2390" t="s">
        <v>2166</v>
      </c>
      <c r="D417" s="2150" t="s">
        <v>894</v>
      </c>
      <c r="E417" s="2307">
        <v>2.3379200000000004</v>
      </c>
      <c r="F417" s="3343">
        <v>16121.017832097778</v>
      </c>
      <c r="G417" s="2404">
        <v>37689.650010018042</v>
      </c>
      <c r="H417" s="3314"/>
      <c r="I417" s="2390" t="s">
        <v>2166</v>
      </c>
      <c r="J417" s="2150" t="s">
        <v>894</v>
      </c>
      <c r="K417" s="2307">
        <v>7.7376000000000023</v>
      </c>
      <c r="L417" s="3343">
        <v>16121.017832097778</v>
      </c>
      <c r="M417" s="2404">
        <v>124737.9875776398</v>
      </c>
      <c r="O417" s="2390" t="s">
        <v>2166</v>
      </c>
      <c r="P417" s="2174" t="s">
        <v>894</v>
      </c>
      <c r="Q417" s="2307">
        <v>4.6508800000000008</v>
      </c>
      <c r="R417" s="3343">
        <v>16121.017832097778</v>
      </c>
      <c r="S417" s="2404">
        <v>74976.919414946926</v>
      </c>
      <c r="T417" s="3314"/>
      <c r="U417" s="2390" t="s">
        <v>2166</v>
      </c>
      <c r="V417" s="2174" t="s">
        <v>894</v>
      </c>
      <c r="W417" s="2307">
        <v>8.1203200000000013</v>
      </c>
      <c r="X417" s="3343">
        <v>16121.017832097778</v>
      </c>
      <c r="Y417" s="2404">
        <v>130907.82352234024</v>
      </c>
      <c r="AA417" s="2390" t="s">
        <v>2166</v>
      </c>
      <c r="AB417" s="2174" t="s">
        <v>894</v>
      </c>
      <c r="AC417" s="2307">
        <v>10.1088</v>
      </c>
      <c r="AD417" s="3343">
        <v>16121.017832097778</v>
      </c>
      <c r="AE417" s="2404">
        <v>162964.14506111003</v>
      </c>
      <c r="AF417" s="2182"/>
      <c r="AH417" s="2182"/>
      <c r="AJ417" s="2182"/>
      <c r="AL417" s="2182"/>
      <c r="AN417" s="2182"/>
      <c r="AP417" s="2182"/>
      <c r="AR417" s="2182"/>
      <c r="AT417" s="2182"/>
      <c r="AV417" s="2182"/>
      <c r="AX417" s="2182"/>
      <c r="AZ417" s="2182"/>
      <c r="BB417" s="2182"/>
      <c r="BD417" s="2182"/>
      <c r="BF417" s="2802"/>
      <c r="BG417" s="2833"/>
      <c r="BH417" s="2833"/>
      <c r="BI417" s="2833"/>
      <c r="BJ417" s="2833"/>
      <c r="BK417" s="2833"/>
      <c r="BL417" s="2802"/>
    </row>
    <row r="418" spans="3:64" s="2353" customFormat="1" x14ac:dyDescent="0.3">
      <c r="C418" s="2390" t="s">
        <v>1897</v>
      </c>
      <c r="D418" s="2150" t="s">
        <v>894</v>
      </c>
      <c r="E418" s="2307">
        <v>8.1600000000000006E-2</v>
      </c>
      <c r="F418" s="3343">
        <v>372449.24864756566</v>
      </c>
      <c r="G418" s="2404">
        <v>30391.858689641362</v>
      </c>
      <c r="H418" s="2177"/>
      <c r="I418" s="1075" t="s">
        <v>1897</v>
      </c>
      <c r="J418" s="2403" t="s">
        <v>894</v>
      </c>
      <c r="K418" s="965">
        <v>0.13056000000000001</v>
      </c>
      <c r="L418" s="3343">
        <v>372449.24864756566</v>
      </c>
      <c r="M418" s="2404">
        <v>48626.973903426173</v>
      </c>
      <c r="N418" s="2177"/>
      <c r="O418" s="1075" t="s">
        <v>1898</v>
      </c>
      <c r="P418" s="2403" t="s">
        <v>894</v>
      </c>
      <c r="Q418" s="965">
        <v>1.3902600000000001</v>
      </c>
      <c r="R418" s="3343">
        <v>372449.24864756566</v>
      </c>
      <c r="S418" s="2404">
        <v>517801.29242476466</v>
      </c>
      <c r="T418" s="2177"/>
      <c r="U418" s="1075" t="s">
        <v>1897</v>
      </c>
      <c r="V418" s="2403" t="s">
        <v>894</v>
      </c>
      <c r="W418" s="965">
        <v>0.20909999999999998</v>
      </c>
      <c r="X418" s="3343">
        <v>372449.24864756566</v>
      </c>
      <c r="Y418" s="2404">
        <v>77879.137892205967</v>
      </c>
      <c r="AA418" s="1075" t="s">
        <v>1897</v>
      </c>
      <c r="AB418" s="1470" t="s">
        <v>894</v>
      </c>
      <c r="AC418" s="1714">
        <v>0.28259712000000003</v>
      </c>
      <c r="AD418" s="3343">
        <v>372449.24864756566</v>
      </c>
      <c r="AE418" s="2404">
        <v>105253.08501396596</v>
      </c>
      <c r="AF418" s="2182"/>
      <c r="AH418" s="2182"/>
      <c r="AJ418" s="2182"/>
      <c r="AL418" s="2182"/>
      <c r="AN418" s="2182"/>
      <c r="AP418" s="2182"/>
      <c r="AR418" s="2182"/>
      <c r="AT418" s="2182"/>
      <c r="AV418" s="2182"/>
      <c r="AX418" s="2182"/>
      <c r="AZ418" s="2182"/>
      <c r="BB418" s="2182"/>
      <c r="BD418" s="2182"/>
      <c r="BF418" s="2802"/>
      <c r="BG418" s="2833"/>
      <c r="BH418" s="2833"/>
      <c r="BI418" s="2833"/>
      <c r="BJ418" s="2833"/>
      <c r="BK418" s="2833"/>
      <c r="BL418" s="2802"/>
    </row>
    <row r="419" spans="3:64" s="2353" customFormat="1" x14ac:dyDescent="0.3">
      <c r="C419" s="2390" t="s">
        <v>1898</v>
      </c>
      <c r="D419" s="2150" t="s">
        <v>894</v>
      </c>
      <c r="E419" s="2307">
        <v>1.0608</v>
      </c>
      <c r="F419" s="3343">
        <v>372449.24864756566</v>
      </c>
      <c r="G419" s="2404">
        <v>395094.16296533763</v>
      </c>
      <c r="H419" s="2177"/>
      <c r="I419" s="1075" t="s">
        <v>1898</v>
      </c>
      <c r="J419" s="2403" t="s">
        <v>894</v>
      </c>
      <c r="K419" s="965">
        <v>2.4020999999999999</v>
      </c>
      <c r="L419" s="3343">
        <v>372449.24864756566</v>
      </c>
      <c r="M419" s="2404">
        <v>894660.34017631749</v>
      </c>
      <c r="N419" s="2177"/>
      <c r="O419" s="1075" t="s">
        <v>902</v>
      </c>
      <c r="P419" s="2495" t="s">
        <v>903</v>
      </c>
      <c r="Q419" s="2307">
        <v>3</v>
      </c>
      <c r="R419" s="3343">
        <v>96726.106992586661</v>
      </c>
      <c r="S419" s="2404">
        <v>290178.32097776001</v>
      </c>
      <c r="T419" s="2177"/>
      <c r="U419" s="1075" t="s">
        <v>1898</v>
      </c>
      <c r="V419" s="2403" t="s">
        <v>894</v>
      </c>
      <c r="W419" s="965">
        <v>2.989824</v>
      </c>
      <c r="X419" s="3343">
        <v>372449.24864756566</v>
      </c>
      <c r="Y419" s="2404">
        <v>1113557.7023884594</v>
      </c>
      <c r="AA419" s="1075" t="s">
        <v>1898</v>
      </c>
      <c r="AB419" s="1470" t="s">
        <v>894</v>
      </c>
      <c r="AC419" s="1714">
        <v>3.6230400000000005</v>
      </c>
      <c r="AD419" s="3343">
        <v>372449.24864756566</v>
      </c>
      <c r="AE419" s="2404">
        <v>1349398.5258200765</v>
      </c>
      <c r="AF419" s="2182"/>
      <c r="AH419" s="2182"/>
      <c r="AJ419" s="2182"/>
      <c r="AL419" s="2182"/>
      <c r="AN419" s="2182"/>
      <c r="AP419" s="2182"/>
      <c r="AR419" s="2182"/>
      <c r="AT419" s="2182"/>
      <c r="AV419" s="2182"/>
      <c r="AX419" s="2182"/>
      <c r="AZ419" s="2182"/>
      <c r="BB419" s="2182"/>
      <c r="BD419" s="2182"/>
      <c r="BF419" s="2802"/>
      <c r="BG419" s="2833"/>
      <c r="BH419" s="2833"/>
      <c r="BI419" s="2833"/>
      <c r="BJ419" s="2833"/>
      <c r="BK419" s="2833"/>
      <c r="BL419" s="2802"/>
    </row>
    <row r="420" spans="3:64" s="2353" customFormat="1" x14ac:dyDescent="0.3">
      <c r="C420" s="2390" t="s">
        <v>896</v>
      </c>
      <c r="D420" s="2150" t="s">
        <v>894</v>
      </c>
      <c r="E420" s="2307">
        <v>1.25888</v>
      </c>
      <c r="F420" s="3343">
        <v>20419.955920657183</v>
      </c>
      <c r="G420" s="2404">
        <v>25706.274109396916</v>
      </c>
      <c r="H420" s="2177"/>
      <c r="I420" s="1075" t="s">
        <v>896</v>
      </c>
      <c r="J420" s="2495" t="s">
        <v>894</v>
      </c>
      <c r="K420" s="1714">
        <v>4.1664000000000012</v>
      </c>
      <c r="L420" s="3343">
        <v>20419.955920657183</v>
      </c>
      <c r="M420" s="2404">
        <v>85077.704347826118</v>
      </c>
      <c r="N420" s="2177"/>
      <c r="O420" s="1075" t="s">
        <v>896</v>
      </c>
      <c r="P420" s="2495" t="s">
        <v>894</v>
      </c>
      <c r="Q420" s="1714">
        <v>2.5043199999999999</v>
      </c>
      <c r="R420" s="3343">
        <v>20419.955920657183</v>
      </c>
      <c r="S420" s="2404">
        <v>51138.104011220195</v>
      </c>
      <c r="T420" s="2177"/>
      <c r="U420" s="1075" t="s">
        <v>896</v>
      </c>
      <c r="V420" s="2495" t="s">
        <v>894</v>
      </c>
      <c r="W420" s="1714">
        <v>4.3724800000000004</v>
      </c>
      <c r="X420" s="3343">
        <v>20419.955920657183</v>
      </c>
      <c r="Y420" s="2404">
        <v>89285.848863955121</v>
      </c>
      <c r="AA420" s="1075" t="s">
        <v>896</v>
      </c>
      <c r="AB420" s="2495" t="s">
        <v>894</v>
      </c>
      <c r="AC420" s="1714">
        <v>5.4432</v>
      </c>
      <c r="AD420" s="3343">
        <v>20419.955920657183</v>
      </c>
      <c r="AE420" s="2404">
        <v>111149.90406732119</v>
      </c>
      <c r="AF420" s="2182"/>
      <c r="AH420" s="2182"/>
      <c r="AJ420" s="2182"/>
      <c r="AL420" s="2182"/>
      <c r="AN420" s="2182"/>
      <c r="AP420" s="2182"/>
      <c r="AR420" s="2182"/>
      <c r="AT420" s="2182"/>
      <c r="AV420" s="2182"/>
      <c r="AX420" s="2182"/>
      <c r="AZ420" s="2182"/>
      <c r="BB420" s="2182"/>
      <c r="BD420" s="2182"/>
      <c r="BF420" s="2802"/>
      <c r="BG420" s="2833"/>
      <c r="BH420" s="2833"/>
      <c r="BI420" s="2833"/>
      <c r="BJ420" s="2833"/>
      <c r="BK420" s="2833"/>
      <c r="BL420" s="2802"/>
    </row>
    <row r="421" spans="3:64" s="2353" customFormat="1" x14ac:dyDescent="0.3">
      <c r="C421" s="2390" t="s">
        <v>902</v>
      </c>
      <c r="D421" s="2150" t="s">
        <v>903</v>
      </c>
      <c r="E421" s="2307">
        <v>3</v>
      </c>
      <c r="F421" s="3343">
        <v>96726.106992586661</v>
      </c>
      <c r="G421" s="2404">
        <v>290178.32097776001</v>
      </c>
      <c r="H421" s="2177"/>
      <c r="I421" s="1075" t="s">
        <v>902</v>
      </c>
      <c r="J421" s="2495" t="s">
        <v>903</v>
      </c>
      <c r="K421" s="2307">
        <v>4</v>
      </c>
      <c r="L421" s="3343">
        <v>96726.106992586661</v>
      </c>
      <c r="M421" s="2404">
        <v>386904.42797034665</v>
      </c>
      <c r="N421" s="2177"/>
      <c r="O421" s="1075" t="s">
        <v>987</v>
      </c>
      <c r="P421" s="2495" t="s">
        <v>297</v>
      </c>
      <c r="Q421" s="1714">
        <v>1</v>
      </c>
      <c r="R421" s="3343">
        <v>8751.5632137848133</v>
      </c>
      <c r="S421" s="2404">
        <v>8751.5632137848133</v>
      </c>
      <c r="T421" s="2177"/>
      <c r="U421" s="1075" t="s">
        <v>902</v>
      </c>
      <c r="V421" s="2495" t="s">
        <v>903</v>
      </c>
      <c r="W421" s="2307">
        <v>4</v>
      </c>
      <c r="X421" s="3343">
        <v>96726.106992586661</v>
      </c>
      <c r="Y421" s="2404">
        <v>386904.42797034665</v>
      </c>
      <c r="AA421" s="1075" t="s">
        <v>902</v>
      </c>
      <c r="AB421" s="1470" t="s">
        <v>903</v>
      </c>
      <c r="AC421" s="1714">
        <v>4.8000000000000007</v>
      </c>
      <c r="AD421" s="3343">
        <v>96726.106992586661</v>
      </c>
      <c r="AE421" s="2404">
        <v>464285.31356441602</v>
      </c>
      <c r="AF421" s="2182"/>
      <c r="AH421" s="2182"/>
      <c r="AJ421" s="2182"/>
      <c r="AL421" s="2182"/>
      <c r="AN421" s="2182"/>
      <c r="AP421" s="2182"/>
      <c r="AR421" s="2182"/>
      <c r="AT421" s="2182"/>
      <c r="AV421" s="2182"/>
      <c r="AX421" s="2182"/>
      <c r="AZ421" s="2182"/>
      <c r="BB421" s="2182"/>
      <c r="BD421" s="2182"/>
      <c r="BF421" s="2802"/>
      <c r="BG421" s="2833"/>
      <c r="BH421" s="2833"/>
      <c r="BI421" s="2833"/>
      <c r="BJ421" s="2833"/>
      <c r="BK421" s="2833"/>
      <c r="BL421" s="2802"/>
    </row>
    <row r="422" spans="3:64" s="2353" customFormat="1" x14ac:dyDescent="0.3">
      <c r="C422" s="2390" t="s">
        <v>987</v>
      </c>
      <c r="D422" s="2150" t="s">
        <v>297</v>
      </c>
      <c r="E422" s="1714">
        <v>1</v>
      </c>
      <c r="F422" s="3343">
        <v>8751.5632137848133</v>
      </c>
      <c r="G422" s="2404">
        <v>8751.5632137848133</v>
      </c>
      <c r="H422" s="2177"/>
      <c r="I422" s="1075" t="s">
        <v>987</v>
      </c>
      <c r="J422" s="2495" t="s">
        <v>297</v>
      </c>
      <c r="K422" s="1714">
        <v>1</v>
      </c>
      <c r="L422" s="3343">
        <v>8751.5632137848133</v>
      </c>
      <c r="M422" s="2404">
        <v>8751.5632137848133</v>
      </c>
      <c r="N422" s="2177"/>
      <c r="O422" s="1075" t="s">
        <v>988</v>
      </c>
      <c r="P422" s="3344" t="s">
        <v>904</v>
      </c>
      <c r="Q422" s="1714">
        <v>1</v>
      </c>
      <c r="R422" s="3343">
        <v>9470.8830294530144</v>
      </c>
      <c r="S422" s="2404">
        <v>9470.8830294530144</v>
      </c>
      <c r="T422" s="2177"/>
      <c r="U422" s="1075" t="s">
        <v>987</v>
      </c>
      <c r="V422" s="2495" t="s">
        <v>297</v>
      </c>
      <c r="W422" s="1714">
        <v>1</v>
      </c>
      <c r="X422" s="3343">
        <v>8751.5632137848133</v>
      </c>
      <c r="Y422" s="2404">
        <v>8751.5632137848133</v>
      </c>
      <c r="AA422" s="1075" t="s">
        <v>987</v>
      </c>
      <c r="AB422" s="1470" t="s">
        <v>297</v>
      </c>
      <c r="AC422" s="1714">
        <v>4</v>
      </c>
      <c r="AD422" s="3343">
        <v>8751.5632137848133</v>
      </c>
      <c r="AE422" s="2404">
        <v>35006.252855139253</v>
      </c>
      <c r="AF422" s="2182"/>
      <c r="AH422" s="2182"/>
      <c r="AJ422" s="2182"/>
      <c r="AL422" s="2182"/>
      <c r="AN422" s="2182"/>
      <c r="AP422" s="2182"/>
      <c r="AR422" s="2182"/>
      <c r="AT422" s="2182"/>
      <c r="AV422" s="2182"/>
      <c r="AX422" s="2182"/>
      <c r="AZ422" s="2182"/>
      <c r="BB422" s="2182"/>
      <c r="BD422" s="2182"/>
      <c r="BF422" s="2802"/>
      <c r="BG422" s="2833"/>
      <c r="BH422" s="2833"/>
      <c r="BI422" s="2833"/>
      <c r="BJ422" s="2833"/>
      <c r="BK422" s="2833"/>
      <c r="BL422" s="2802"/>
    </row>
    <row r="423" spans="3:64" s="2353" customFormat="1" x14ac:dyDescent="0.3">
      <c r="C423" s="2390" t="s">
        <v>988</v>
      </c>
      <c r="D423" s="2150" t="s">
        <v>904</v>
      </c>
      <c r="E423" s="1714">
        <v>1</v>
      </c>
      <c r="F423" s="3343">
        <v>9470.8830294530144</v>
      </c>
      <c r="G423" s="2404">
        <v>9470.8830294530144</v>
      </c>
      <c r="H423" s="2177"/>
      <c r="I423" s="1075" t="s">
        <v>988</v>
      </c>
      <c r="J423" s="3344" t="s">
        <v>904</v>
      </c>
      <c r="K423" s="1714">
        <v>1</v>
      </c>
      <c r="L423" s="3343">
        <v>9470.8830294530144</v>
      </c>
      <c r="M423" s="2404">
        <v>9470.8830294530144</v>
      </c>
      <c r="N423" s="2177"/>
      <c r="O423" s="1075" t="s">
        <v>905</v>
      </c>
      <c r="P423" s="2495" t="s">
        <v>3</v>
      </c>
      <c r="Q423" s="1714">
        <v>122.09400000000001</v>
      </c>
      <c r="R423" s="3343">
        <v>2256.9424964936889</v>
      </c>
      <c r="S423" s="2404">
        <v>275559.13716690044</v>
      </c>
      <c r="T423" s="2177"/>
      <c r="U423" s="1075" t="s">
        <v>988</v>
      </c>
      <c r="V423" s="3344" t="s">
        <v>904</v>
      </c>
      <c r="W423" s="1714">
        <v>1</v>
      </c>
      <c r="X423" s="3343">
        <v>9470.8830294530144</v>
      </c>
      <c r="Y423" s="2404">
        <v>9470.8830294530144</v>
      </c>
      <c r="AA423" s="1075" t="s">
        <v>988</v>
      </c>
      <c r="AB423" s="1580" t="s">
        <v>904</v>
      </c>
      <c r="AC423" s="1714">
        <v>4</v>
      </c>
      <c r="AD423" s="3343">
        <v>9470.8830294530144</v>
      </c>
      <c r="AE423" s="2404">
        <v>37883.532117812058</v>
      </c>
      <c r="AF423" s="2182"/>
      <c r="AH423" s="2182"/>
      <c r="AJ423" s="2182"/>
      <c r="AL423" s="2182"/>
      <c r="AN423" s="2182"/>
      <c r="AP423" s="2182"/>
      <c r="AR423" s="2182"/>
      <c r="AT423" s="2182"/>
      <c r="AV423" s="2182"/>
      <c r="AX423" s="2182"/>
      <c r="AZ423" s="2182"/>
      <c r="BB423" s="2182"/>
      <c r="BD423" s="2182"/>
      <c r="BF423" s="2802"/>
      <c r="BG423" s="2833"/>
      <c r="BH423" s="2833"/>
      <c r="BI423" s="2833"/>
      <c r="BJ423" s="2833"/>
      <c r="BK423" s="2833"/>
      <c r="BL423" s="2802"/>
    </row>
    <row r="424" spans="3:64" s="2353" customFormat="1" x14ac:dyDescent="0.3">
      <c r="C424" s="2390" t="s">
        <v>905</v>
      </c>
      <c r="D424" s="2150" t="s">
        <v>3</v>
      </c>
      <c r="E424" s="2307">
        <v>104.142</v>
      </c>
      <c r="F424" s="3343">
        <v>2256.9424964936889</v>
      </c>
      <c r="G424" s="2404">
        <v>235042.50546984572</v>
      </c>
      <c r="H424" s="2177"/>
      <c r="I424" s="1075" t="s">
        <v>905</v>
      </c>
      <c r="J424" s="2495" t="s">
        <v>3</v>
      </c>
      <c r="K424" s="1714">
        <v>168.096</v>
      </c>
      <c r="L424" s="3343">
        <v>2256.9424964936889</v>
      </c>
      <c r="M424" s="2404">
        <v>379383.00589060312</v>
      </c>
      <c r="N424" s="2177"/>
      <c r="O424" s="1075" t="s">
        <v>2138</v>
      </c>
      <c r="P424" s="2495" t="s">
        <v>297</v>
      </c>
      <c r="Q424" s="1714">
        <v>2.0480000000000005</v>
      </c>
      <c r="R424" s="3343">
        <v>47019.635343618516</v>
      </c>
      <c r="S424" s="2404">
        <v>96296.213183730739</v>
      </c>
      <c r="T424" s="2177"/>
      <c r="U424" s="1075" t="s">
        <v>905</v>
      </c>
      <c r="V424" s="2495" t="s">
        <v>3</v>
      </c>
      <c r="W424" s="1714">
        <v>110.24160000000001</v>
      </c>
      <c r="X424" s="3343">
        <v>2256.9424964936889</v>
      </c>
      <c r="Y424" s="2404">
        <v>248808.95192145865</v>
      </c>
      <c r="AA424" s="1075" t="s">
        <v>905</v>
      </c>
      <c r="AB424" s="1470" t="s">
        <v>3</v>
      </c>
      <c r="AC424" s="1714">
        <v>266.65574400000003</v>
      </c>
      <c r="AD424" s="3343">
        <v>2256.9424964936889</v>
      </c>
      <c r="AE424" s="2404">
        <v>601826.68056774209</v>
      </c>
      <c r="AF424" s="2182"/>
      <c r="AH424" s="2182"/>
      <c r="AJ424" s="2182"/>
      <c r="AL424" s="2182"/>
      <c r="AN424" s="2182"/>
      <c r="AP424" s="2182"/>
      <c r="AR424" s="2182"/>
      <c r="AT424" s="2182"/>
      <c r="AV424" s="2182"/>
      <c r="AX424" s="2182"/>
      <c r="AZ424" s="2182"/>
      <c r="BB424" s="2182"/>
      <c r="BD424" s="2182"/>
      <c r="BF424" s="2802"/>
      <c r="BG424" s="2833"/>
      <c r="BH424" s="2833"/>
      <c r="BI424" s="2833"/>
      <c r="BJ424" s="2833"/>
      <c r="BK424" s="2833"/>
      <c r="BL424" s="2802"/>
    </row>
    <row r="425" spans="3:64" s="2353" customFormat="1" x14ac:dyDescent="0.3">
      <c r="C425" s="2390" t="s">
        <v>2138</v>
      </c>
      <c r="D425" s="2150" t="s">
        <v>297</v>
      </c>
      <c r="E425" s="1714">
        <v>2.5600000000000005</v>
      </c>
      <c r="F425" s="3343">
        <v>47019.635343618516</v>
      </c>
      <c r="G425" s="2404">
        <v>120370.26647966342</v>
      </c>
      <c r="H425" s="2177"/>
      <c r="I425" s="1075" t="s">
        <v>2138</v>
      </c>
      <c r="J425" s="2495" t="s">
        <v>297</v>
      </c>
      <c r="K425" s="1714">
        <v>3.2</v>
      </c>
      <c r="L425" s="3343">
        <v>47019.635343618516</v>
      </c>
      <c r="M425" s="2404">
        <v>150462.83309957926</v>
      </c>
      <c r="N425" s="2177"/>
      <c r="O425" s="1075" t="s">
        <v>985</v>
      </c>
      <c r="P425" s="2495" t="s">
        <v>3</v>
      </c>
      <c r="Q425" s="1714">
        <v>1.9200000000000004</v>
      </c>
      <c r="R425" s="3343">
        <v>3186.5448687637754</v>
      </c>
      <c r="S425" s="2404">
        <v>6118.1661480264502</v>
      </c>
      <c r="T425" s="2177"/>
      <c r="U425" s="1075" t="s">
        <v>2138</v>
      </c>
      <c r="V425" s="2495" t="s">
        <v>297</v>
      </c>
      <c r="W425" s="1714">
        <v>3.2</v>
      </c>
      <c r="X425" s="3343">
        <v>47019.635343618516</v>
      </c>
      <c r="Y425" s="2404">
        <v>150462.83309957926</v>
      </c>
      <c r="AA425" s="1075" t="s">
        <v>2138</v>
      </c>
      <c r="AB425" s="2495" t="s">
        <v>297</v>
      </c>
      <c r="AC425" s="1714">
        <v>9.6000000000000014</v>
      </c>
      <c r="AD425" s="3343">
        <v>47019.635343618516</v>
      </c>
      <c r="AE425" s="2404">
        <v>451388.49929873785</v>
      </c>
      <c r="AF425" s="2182"/>
      <c r="AH425" s="2182"/>
      <c r="AJ425" s="2182"/>
      <c r="AL425" s="2182"/>
      <c r="AN425" s="2182"/>
      <c r="AP425" s="2182"/>
      <c r="AR425" s="2182"/>
      <c r="AT425" s="2182"/>
      <c r="AV425" s="2182"/>
      <c r="AX425" s="2182"/>
      <c r="AZ425" s="2182"/>
      <c r="BB425" s="2182"/>
      <c r="BD425" s="2182"/>
      <c r="BF425" s="2802"/>
      <c r="BG425" s="2833"/>
      <c r="BH425" s="2833"/>
      <c r="BI425" s="2833"/>
      <c r="BJ425" s="2833"/>
      <c r="BK425" s="2833"/>
      <c r="BL425" s="2802"/>
    </row>
    <row r="426" spans="3:64" s="2353" customFormat="1" x14ac:dyDescent="0.3">
      <c r="C426" s="2390" t="s">
        <v>985</v>
      </c>
      <c r="D426" s="2150" t="s">
        <v>3</v>
      </c>
      <c r="E426" s="2307">
        <v>5.2071000000000005</v>
      </c>
      <c r="F426" s="3343">
        <v>3186.5448687637754</v>
      </c>
      <c r="G426" s="2404">
        <v>16592.657786139858</v>
      </c>
      <c r="H426" s="2177"/>
      <c r="I426" s="1075" t="s">
        <v>985</v>
      </c>
      <c r="J426" s="2495" t="s">
        <v>3</v>
      </c>
      <c r="K426" s="1714">
        <v>8.4047999999999998</v>
      </c>
      <c r="L426" s="3343">
        <v>3186.5448687637754</v>
      </c>
      <c r="M426" s="2404">
        <v>26782.27231298578</v>
      </c>
      <c r="N426" s="2177"/>
      <c r="O426" s="1075" t="s">
        <v>914</v>
      </c>
      <c r="P426" s="2495" t="s">
        <v>1</v>
      </c>
      <c r="Q426" s="1714">
        <v>0.64000000000000012</v>
      </c>
      <c r="R426" s="3343">
        <v>7802.5726307353243</v>
      </c>
      <c r="S426" s="2404">
        <v>4993.6464836706082</v>
      </c>
      <c r="T426" s="2177"/>
      <c r="U426" s="1075" t="s">
        <v>985</v>
      </c>
      <c r="V426" s="2495" t="s">
        <v>3</v>
      </c>
      <c r="W426" s="1714">
        <v>1.9200000000000004</v>
      </c>
      <c r="X426" s="3343">
        <v>3186.5448687637754</v>
      </c>
      <c r="Y426" s="2404">
        <v>6118.1661480264502</v>
      </c>
      <c r="AA426" s="1075" t="s">
        <v>985</v>
      </c>
      <c r="AB426" s="1470" t="s">
        <v>3</v>
      </c>
      <c r="AC426" s="1714">
        <v>1.0666229760000003</v>
      </c>
      <c r="AD426" s="3343">
        <v>3186.5448687637754</v>
      </c>
      <c r="AE426" s="2404">
        <v>3398.8419710783487</v>
      </c>
      <c r="AF426" s="2182"/>
      <c r="AH426" s="2182"/>
      <c r="AJ426" s="2182"/>
      <c r="AL426" s="2182"/>
      <c r="AN426" s="2182"/>
      <c r="AP426" s="2182"/>
      <c r="AR426" s="2182"/>
      <c r="AT426" s="2182"/>
      <c r="AV426" s="2182"/>
      <c r="AX426" s="2182"/>
      <c r="AZ426" s="2182"/>
      <c r="BB426" s="2182"/>
      <c r="BD426" s="2182"/>
      <c r="BF426" s="2802"/>
      <c r="BG426" s="2833"/>
      <c r="BH426" s="2833"/>
      <c r="BI426" s="2833"/>
      <c r="BJ426" s="2833"/>
      <c r="BK426" s="2833"/>
      <c r="BL426" s="2802"/>
    </row>
    <row r="427" spans="3:64" s="2353" customFormat="1" x14ac:dyDescent="0.3">
      <c r="C427" s="2390" t="s">
        <v>916</v>
      </c>
      <c r="D427" s="2150" t="s">
        <v>1</v>
      </c>
      <c r="E427" s="1714">
        <v>1.2800000000000002</v>
      </c>
      <c r="F427" s="3343">
        <v>13219.234622320177</v>
      </c>
      <c r="G427" s="2404">
        <v>16920.620316569828</v>
      </c>
      <c r="H427" s="2177"/>
      <c r="I427" s="1075" t="s">
        <v>916</v>
      </c>
      <c r="J427" s="2495" t="s">
        <v>1</v>
      </c>
      <c r="K427" s="1714">
        <v>1.2800000000000002</v>
      </c>
      <c r="L427" s="3343">
        <v>13219.234622320177</v>
      </c>
      <c r="M427" s="2404">
        <v>16920.620316569828</v>
      </c>
      <c r="N427" s="2177"/>
      <c r="O427" s="1075" t="s">
        <v>908</v>
      </c>
      <c r="P427" s="2495" t="s">
        <v>1</v>
      </c>
      <c r="Q427" s="1714">
        <v>1.2800000000000002</v>
      </c>
      <c r="R427" s="3343">
        <v>10102.504508114607</v>
      </c>
      <c r="S427" s="2404">
        <v>12931.205770386699</v>
      </c>
      <c r="T427" s="2177"/>
      <c r="U427" s="1075" t="s">
        <v>916</v>
      </c>
      <c r="V427" s="2495" t="s">
        <v>1</v>
      </c>
      <c r="W427" s="1714">
        <v>3.8400000000000007</v>
      </c>
      <c r="X427" s="3343">
        <v>13219.234622320177</v>
      </c>
      <c r="Y427" s="2404">
        <v>50761.860949709488</v>
      </c>
      <c r="AA427" s="1075" t="s">
        <v>916</v>
      </c>
      <c r="AB427" s="1470" t="s">
        <v>1</v>
      </c>
      <c r="AC427" s="1714">
        <v>2.5600000000000005</v>
      </c>
      <c r="AD427" s="3343">
        <v>13219.234622320177</v>
      </c>
      <c r="AE427" s="2404">
        <v>33841.240633139656</v>
      </c>
      <c r="AF427" s="2182"/>
      <c r="AH427" s="2182"/>
      <c r="AJ427" s="2182"/>
      <c r="AL427" s="2182"/>
      <c r="AN427" s="2182"/>
      <c r="AP427" s="2182"/>
      <c r="AR427" s="2182"/>
      <c r="AT427" s="2182"/>
      <c r="AV427" s="2182"/>
      <c r="AX427" s="2182"/>
      <c r="AZ427" s="2182"/>
      <c r="BB427" s="2182"/>
      <c r="BD427" s="2182"/>
      <c r="BF427" s="2802"/>
      <c r="BG427" s="2833"/>
      <c r="BH427" s="2833"/>
      <c r="BI427" s="2833"/>
      <c r="BJ427" s="2833"/>
      <c r="BK427" s="2833"/>
      <c r="BL427" s="2802"/>
    </row>
    <row r="428" spans="3:64" s="2353" customFormat="1" x14ac:dyDescent="0.3">
      <c r="C428" s="2390" t="s">
        <v>908</v>
      </c>
      <c r="D428" s="2150" t="s">
        <v>1</v>
      </c>
      <c r="E428" s="1714">
        <v>1.2800000000000002</v>
      </c>
      <c r="F428" s="3343">
        <v>10102.504508114607</v>
      </c>
      <c r="G428" s="2404">
        <v>12931.205770386699</v>
      </c>
      <c r="H428" s="2177"/>
      <c r="I428" s="1075" t="s">
        <v>908</v>
      </c>
      <c r="J428" s="2495" t="s">
        <v>1</v>
      </c>
      <c r="K428" s="1714">
        <v>1.2800000000000002</v>
      </c>
      <c r="L428" s="3343">
        <v>10102.504508114607</v>
      </c>
      <c r="M428" s="2404">
        <v>12931.205770386699</v>
      </c>
      <c r="N428" s="2177"/>
      <c r="O428" s="1075" t="s">
        <v>909</v>
      </c>
      <c r="P428" s="2495" t="s">
        <v>1</v>
      </c>
      <c r="Q428" s="1714">
        <v>1.2800000000000002</v>
      </c>
      <c r="R428" s="3343">
        <v>4701.963534361852</v>
      </c>
      <c r="S428" s="2404">
        <v>6018.5133239831721</v>
      </c>
      <c r="T428" s="2177"/>
      <c r="U428" s="1075" t="s">
        <v>908</v>
      </c>
      <c r="V428" s="2495" t="s">
        <v>1</v>
      </c>
      <c r="W428" s="1714">
        <v>1.2800000000000002</v>
      </c>
      <c r="X428" s="3343">
        <v>10102.504508114607</v>
      </c>
      <c r="Y428" s="2404">
        <v>12931.205770386699</v>
      </c>
      <c r="AA428" s="1075" t="s">
        <v>908</v>
      </c>
      <c r="AB428" s="1470" t="s">
        <v>1</v>
      </c>
      <c r="AC428" s="1714">
        <v>2.5600000000000005</v>
      </c>
      <c r="AD428" s="3343">
        <v>10102.504508114607</v>
      </c>
      <c r="AE428" s="2404">
        <v>25862.411540773399</v>
      </c>
      <c r="AF428" s="2182"/>
      <c r="AH428" s="2182"/>
      <c r="AJ428" s="2182"/>
      <c r="AL428" s="2182"/>
      <c r="AN428" s="2182"/>
      <c r="AP428" s="2182"/>
      <c r="AR428" s="2182"/>
      <c r="AT428" s="2182"/>
      <c r="AV428" s="2182"/>
      <c r="AX428" s="2182"/>
      <c r="AZ428" s="2182"/>
      <c r="BB428" s="2182"/>
      <c r="BD428" s="2182"/>
      <c r="BF428" s="2802"/>
      <c r="BG428" s="2833"/>
      <c r="BH428" s="2833"/>
      <c r="BI428" s="2833"/>
      <c r="BJ428" s="2833"/>
      <c r="BK428" s="2833"/>
      <c r="BL428" s="2802"/>
    </row>
    <row r="429" spans="3:64" s="2353" customFormat="1" x14ac:dyDescent="0.3">
      <c r="C429" s="2390" t="s">
        <v>909</v>
      </c>
      <c r="D429" s="2150" t="s">
        <v>1</v>
      </c>
      <c r="E429" s="1714">
        <v>1.2800000000000002</v>
      </c>
      <c r="F429" s="3343">
        <v>4701.963534361852</v>
      </c>
      <c r="G429" s="2404">
        <v>6018.5133239831721</v>
      </c>
      <c r="H429" s="2177"/>
      <c r="I429" s="1075" t="s">
        <v>909</v>
      </c>
      <c r="J429" s="2495" t="s">
        <v>1</v>
      </c>
      <c r="K429" s="1714">
        <v>1.2800000000000002</v>
      </c>
      <c r="L429" s="3343">
        <v>4701.963534361852</v>
      </c>
      <c r="M429" s="2404">
        <v>6018.5133239831721</v>
      </c>
      <c r="N429" s="2177"/>
      <c r="O429" s="1075" t="s">
        <v>910</v>
      </c>
      <c r="P429" s="2495" t="s">
        <v>1</v>
      </c>
      <c r="Q429" s="1714">
        <v>0.64000000000000012</v>
      </c>
      <c r="R429" s="3343">
        <v>3414.2761043356804</v>
      </c>
      <c r="S429" s="2404">
        <v>2185.1367067748361</v>
      </c>
      <c r="T429" s="2177"/>
      <c r="U429" s="1075" t="s">
        <v>909</v>
      </c>
      <c r="V429" s="2495" t="s">
        <v>1</v>
      </c>
      <c r="W429" s="1714">
        <v>1.9200000000000004</v>
      </c>
      <c r="X429" s="3343">
        <v>4701.963534361852</v>
      </c>
      <c r="Y429" s="2404">
        <v>9027.7699859747572</v>
      </c>
      <c r="AA429" s="1075" t="s">
        <v>909</v>
      </c>
      <c r="AB429" s="1470" t="s">
        <v>1</v>
      </c>
      <c r="AC429" s="1714">
        <v>1.2800000000000002</v>
      </c>
      <c r="AD429" s="3343">
        <v>4701.963534361852</v>
      </c>
      <c r="AE429" s="2404">
        <v>6018.5133239831721</v>
      </c>
      <c r="AF429" s="2182"/>
      <c r="AH429" s="2182"/>
      <c r="AJ429" s="2182"/>
      <c r="AL429" s="2182"/>
      <c r="AN429" s="2182"/>
      <c r="AP429" s="2182"/>
      <c r="AR429" s="2182"/>
      <c r="AT429" s="2182"/>
      <c r="AV429" s="2182"/>
      <c r="AX429" s="2182"/>
      <c r="AZ429" s="2182"/>
      <c r="BB429" s="2182"/>
      <c r="BD429" s="2182"/>
      <c r="BF429" s="2802"/>
      <c r="BG429" s="2833"/>
      <c r="BH429" s="2833"/>
      <c r="BI429" s="2833"/>
      <c r="BJ429" s="2833"/>
      <c r="BK429" s="2833"/>
      <c r="BL429" s="2802"/>
    </row>
    <row r="430" spans="3:64" s="2353" customFormat="1" x14ac:dyDescent="0.3">
      <c r="C430" s="1075" t="s">
        <v>910</v>
      </c>
      <c r="D430" s="2495" t="s">
        <v>1</v>
      </c>
      <c r="E430" s="1714">
        <v>0.64000000000000012</v>
      </c>
      <c r="F430" s="3343">
        <v>3414.2761043356804</v>
      </c>
      <c r="G430" s="2404">
        <v>2185.1367067748361</v>
      </c>
      <c r="H430" s="2177"/>
      <c r="I430" s="1075" t="s">
        <v>910</v>
      </c>
      <c r="J430" s="2495" t="s">
        <v>1</v>
      </c>
      <c r="K430" s="1714">
        <v>0.64000000000000012</v>
      </c>
      <c r="L430" s="3343">
        <v>3414.2761043356804</v>
      </c>
      <c r="M430" s="2404">
        <v>2185.1367067748361</v>
      </c>
      <c r="N430" s="2177"/>
      <c r="O430" s="1075" t="s">
        <v>911</v>
      </c>
      <c r="P430" s="2495" t="s">
        <v>3</v>
      </c>
      <c r="Q430" s="1714">
        <v>0.64000000000000012</v>
      </c>
      <c r="R430" s="3343">
        <v>66633.540372670817</v>
      </c>
      <c r="S430" s="2404">
        <v>42645.465838509328</v>
      </c>
      <c r="T430" s="2177"/>
      <c r="U430" s="1075" t="s">
        <v>910</v>
      </c>
      <c r="V430" s="2495" t="s">
        <v>1</v>
      </c>
      <c r="W430" s="1714">
        <v>1.9200000000000004</v>
      </c>
      <c r="X430" s="3343">
        <v>3414.2761043356804</v>
      </c>
      <c r="Y430" s="2404">
        <v>6555.4101203245073</v>
      </c>
      <c r="AA430" s="1075" t="s">
        <v>910</v>
      </c>
      <c r="AB430" s="1470" t="s">
        <v>1</v>
      </c>
      <c r="AC430" s="1714">
        <v>1.9200000000000004</v>
      </c>
      <c r="AD430" s="3343">
        <v>3414.2761043356804</v>
      </c>
      <c r="AE430" s="2404">
        <v>6555.4101203245073</v>
      </c>
      <c r="AF430" s="2182"/>
      <c r="AH430" s="2182"/>
      <c r="AJ430" s="2182"/>
      <c r="AL430" s="2182"/>
      <c r="AN430" s="2182"/>
      <c r="AP430" s="2182"/>
      <c r="AR430" s="2182"/>
      <c r="AT430" s="2182"/>
      <c r="AV430" s="2182"/>
      <c r="AX430" s="2182"/>
      <c r="AZ430" s="2182"/>
      <c r="BB430" s="2182"/>
      <c r="BD430" s="2182"/>
      <c r="BF430" s="2802"/>
      <c r="BG430" s="2833"/>
      <c r="BH430" s="2833"/>
      <c r="BI430" s="2833"/>
      <c r="BJ430" s="2833"/>
      <c r="BK430" s="2833"/>
      <c r="BL430" s="2802"/>
    </row>
    <row r="431" spans="3:64" s="2353" customFormat="1" x14ac:dyDescent="0.3">
      <c r="C431" s="1075" t="s">
        <v>911</v>
      </c>
      <c r="D431" s="2495" t="s">
        <v>3</v>
      </c>
      <c r="E431" s="1714">
        <v>0.64000000000000012</v>
      </c>
      <c r="F431" s="3343" t="s">
        <v>893</v>
      </c>
      <c r="G431" s="2404">
        <v>0</v>
      </c>
      <c r="H431" s="2177"/>
      <c r="I431" s="1075" t="s">
        <v>911</v>
      </c>
      <c r="J431" s="2495" t="s">
        <v>1</v>
      </c>
      <c r="K431" s="1714">
        <v>0.64000000000000012</v>
      </c>
      <c r="L431" s="3343">
        <v>66633.540372670817</v>
      </c>
      <c r="M431" s="2404">
        <v>42645.465838509328</v>
      </c>
      <c r="N431" s="2177"/>
      <c r="O431" s="1075" t="s">
        <v>912</v>
      </c>
      <c r="P431" s="2495" t="s">
        <v>913</v>
      </c>
      <c r="Q431" s="1714">
        <v>1.2800000000000002</v>
      </c>
      <c r="R431" s="3343">
        <v>3869.0442797034666</v>
      </c>
      <c r="S431" s="2404">
        <v>4952.3766780204378</v>
      </c>
      <c r="T431" s="2177"/>
      <c r="U431" s="1075" t="s">
        <v>911</v>
      </c>
      <c r="V431" s="2495" t="s">
        <v>3</v>
      </c>
      <c r="W431" s="1714">
        <v>0.64000000000000012</v>
      </c>
      <c r="X431" s="3343">
        <v>66633.540372670817</v>
      </c>
      <c r="Y431" s="2404">
        <v>42645.465838509328</v>
      </c>
      <c r="AA431" s="1075" t="s">
        <v>911</v>
      </c>
      <c r="AB431" s="1470" t="s">
        <v>3</v>
      </c>
      <c r="AC431" s="1714">
        <v>0.64000000000000012</v>
      </c>
      <c r="AD431" s="3343">
        <v>66633.540372670817</v>
      </c>
      <c r="AE431" s="2404">
        <v>42645.465838509328</v>
      </c>
      <c r="AF431" s="2182"/>
      <c r="AH431" s="2182"/>
      <c r="AJ431" s="2182"/>
      <c r="AL431" s="2182"/>
      <c r="AN431" s="2182"/>
      <c r="AP431" s="2182"/>
      <c r="AR431" s="2182"/>
      <c r="AT431" s="2182"/>
      <c r="AV431" s="2182"/>
      <c r="AX431" s="2182"/>
      <c r="AZ431" s="2182"/>
      <c r="BB431" s="2182"/>
      <c r="BD431" s="2182"/>
      <c r="BF431" s="2802"/>
      <c r="BG431" s="2833"/>
      <c r="BH431" s="2833"/>
      <c r="BI431" s="2833"/>
      <c r="BJ431" s="2833"/>
      <c r="BK431" s="2833"/>
      <c r="BL431" s="2802"/>
    </row>
    <row r="432" spans="3:64" s="2353" customFormat="1" x14ac:dyDescent="0.3">
      <c r="C432" s="1075" t="s">
        <v>912</v>
      </c>
      <c r="D432" s="2495" t="s">
        <v>913</v>
      </c>
      <c r="E432" s="1714">
        <v>1.2800000000000002</v>
      </c>
      <c r="F432" s="3343">
        <v>3869.0442797034666</v>
      </c>
      <c r="G432" s="2404">
        <v>4952.3766780204378</v>
      </c>
      <c r="H432" s="2177"/>
      <c r="I432" s="1075" t="s">
        <v>912</v>
      </c>
      <c r="J432" s="2495" t="s">
        <v>1</v>
      </c>
      <c r="K432" s="1714">
        <v>1.2800000000000002</v>
      </c>
      <c r="L432" s="3343">
        <v>3869.0442797034666</v>
      </c>
      <c r="M432" s="2404">
        <v>4952.3766780204378</v>
      </c>
      <c r="N432" s="2177"/>
      <c r="O432" s="2412"/>
      <c r="P432" s="2821"/>
      <c r="Q432" s="1714"/>
      <c r="R432" s="3343"/>
      <c r="S432" s="2404"/>
      <c r="T432" s="2177"/>
      <c r="U432" s="1075" t="s">
        <v>912</v>
      </c>
      <c r="V432" s="2495" t="s">
        <v>913</v>
      </c>
      <c r="W432" s="1714">
        <v>1.2800000000000002</v>
      </c>
      <c r="X432" s="3343">
        <v>3869.0442797034666</v>
      </c>
      <c r="Y432" s="2404">
        <v>4952.3766780204378</v>
      </c>
      <c r="AA432" s="1075" t="s">
        <v>912</v>
      </c>
      <c r="AB432" s="1470" t="s">
        <v>913</v>
      </c>
      <c r="AC432" s="1714">
        <v>1.2800000000000002</v>
      </c>
      <c r="AD432" s="3343">
        <v>3869.0442797034666</v>
      </c>
      <c r="AE432" s="2404">
        <v>4952.3766780204378</v>
      </c>
      <c r="AH432" s="2182"/>
      <c r="AJ432" s="2182"/>
      <c r="AL432" s="2182"/>
      <c r="AN432" s="2182"/>
      <c r="AP432" s="2182"/>
      <c r="AR432" s="2182"/>
      <c r="AT432" s="2182"/>
      <c r="AV432" s="2182"/>
      <c r="AX432" s="2182"/>
      <c r="AZ432" s="2182"/>
      <c r="BB432" s="2182"/>
      <c r="BD432" s="2182"/>
      <c r="BF432" s="2802"/>
      <c r="BG432" s="2833"/>
      <c r="BH432" s="2833"/>
      <c r="BI432" s="2833"/>
      <c r="BJ432" s="2833"/>
      <c r="BK432" s="2833"/>
      <c r="BL432" s="2802"/>
    </row>
    <row r="433" spans="3:64" s="2353" customFormat="1" x14ac:dyDescent="0.3">
      <c r="C433" s="2412"/>
      <c r="D433" s="2408"/>
      <c r="E433" s="1424"/>
      <c r="F433" s="3342" t="s">
        <v>890</v>
      </c>
      <c r="G433" s="2823">
        <v>1268927.1106700336</v>
      </c>
      <c r="H433" s="3305"/>
      <c r="I433" s="2412"/>
      <c r="J433" s="2408"/>
      <c r="K433" s="1424"/>
      <c r="L433" s="3342" t="s">
        <v>890</v>
      </c>
      <c r="M433" s="2823">
        <v>2387938.1325164549</v>
      </c>
      <c r="N433" s="3305"/>
      <c r="O433" s="2412"/>
      <c r="P433" s="2408"/>
      <c r="Q433" s="1424"/>
      <c r="R433" s="3342" t="s">
        <v>890</v>
      </c>
      <c r="S433" s="2823">
        <v>1516674.5720056731</v>
      </c>
      <c r="T433" s="3305"/>
      <c r="U433" s="2412"/>
      <c r="V433" s="2408"/>
      <c r="W433" s="1424"/>
      <c r="X433" s="3342" t="s">
        <v>890</v>
      </c>
      <c r="Y433" s="2823">
        <v>2545718.8237620001</v>
      </c>
      <c r="AA433" s="1464"/>
      <c r="AB433" s="1424"/>
      <c r="AC433" s="1424"/>
      <c r="AD433" s="3342" t="s">
        <v>890</v>
      </c>
      <c r="AE433" s="2823">
        <v>3687294.2728460222</v>
      </c>
      <c r="AH433" s="2182"/>
      <c r="AJ433" s="2182"/>
      <c r="AL433" s="2182"/>
      <c r="AN433" s="2182"/>
      <c r="AP433" s="2182"/>
      <c r="AR433" s="2182"/>
      <c r="AT433" s="2182"/>
      <c r="AV433" s="2182"/>
      <c r="AX433" s="2182"/>
      <c r="AZ433" s="2182"/>
      <c r="BB433" s="2182"/>
      <c r="BD433" s="2182"/>
      <c r="BF433" s="2802"/>
      <c r="BG433" s="2833"/>
      <c r="BH433" s="2833"/>
      <c r="BI433" s="2833"/>
      <c r="BJ433" s="2833"/>
      <c r="BK433" s="2833"/>
      <c r="BL433" s="2802"/>
    </row>
    <row r="434" spans="3:64" s="2353" customFormat="1" x14ac:dyDescent="0.3">
      <c r="C434" s="2414" t="s">
        <v>898</v>
      </c>
      <c r="D434" s="2415"/>
      <c r="E434" s="3321"/>
      <c r="F434" s="1424"/>
      <c r="G434" s="2815"/>
      <c r="H434" s="2177"/>
      <c r="I434" s="2414" t="s">
        <v>898</v>
      </c>
      <c r="J434" s="2415"/>
      <c r="K434" s="3321"/>
      <c r="L434" s="1424"/>
      <c r="M434" s="2815"/>
      <c r="N434" s="2177"/>
      <c r="O434" s="2414" t="s">
        <v>898</v>
      </c>
      <c r="P434" s="2415"/>
      <c r="Q434" s="3321"/>
      <c r="R434" s="1424"/>
      <c r="S434" s="2815"/>
      <c r="T434" s="2177"/>
      <c r="U434" s="2414" t="s">
        <v>898</v>
      </c>
      <c r="V434" s="2415"/>
      <c r="W434" s="3321"/>
      <c r="X434" s="1424"/>
      <c r="Y434" s="2815"/>
      <c r="AA434" s="3335" t="s">
        <v>898</v>
      </c>
      <c r="AB434" s="3321"/>
      <c r="AC434" s="3321"/>
      <c r="AD434" s="1424"/>
      <c r="AE434" s="3336"/>
      <c r="AH434" s="2182"/>
      <c r="AJ434" s="2182"/>
      <c r="AL434" s="2182"/>
      <c r="AN434" s="2182"/>
      <c r="AP434" s="2182"/>
      <c r="AR434" s="2182"/>
      <c r="AT434" s="2182"/>
      <c r="AV434" s="2182"/>
      <c r="AX434" s="2182"/>
      <c r="AZ434" s="2182"/>
      <c r="BB434" s="2182"/>
      <c r="BD434" s="2182"/>
      <c r="BF434" s="2802"/>
      <c r="BG434" s="2833"/>
      <c r="BH434" s="2833"/>
      <c r="BI434" s="2833"/>
      <c r="BJ434" s="2833"/>
      <c r="BK434" s="2833"/>
      <c r="BL434" s="2802"/>
    </row>
    <row r="435" spans="3:64" s="2353" customFormat="1" x14ac:dyDescent="0.3">
      <c r="C435" s="2417" t="s">
        <v>884</v>
      </c>
      <c r="D435" s="2418" t="s">
        <v>885</v>
      </c>
      <c r="E435" s="3338" t="s">
        <v>886</v>
      </c>
      <c r="F435" s="3338" t="s">
        <v>893</v>
      </c>
      <c r="G435" s="2420" t="s">
        <v>888</v>
      </c>
      <c r="H435" s="3314"/>
      <c r="I435" s="2417" t="s">
        <v>884</v>
      </c>
      <c r="J435" s="2418" t="s">
        <v>885</v>
      </c>
      <c r="K435" s="3338" t="s">
        <v>886</v>
      </c>
      <c r="L435" s="3338" t="s">
        <v>893</v>
      </c>
      <c r="M435" s="2420" t="s">
        <v>888</v>
      </c>
      <c r="N435" s="3314"/>
      <c r="O435" s="2417" t="s">
        <v>884</v>
      </c>
      <c r="P435" s="2418" t="s">
        <v>885</v>
      </c>
      <c r="Q435" s="3338" t="s">
        <v>886</v>
      </c>
      <c r="R435" s="3338" t="s">
        <v>893</v>
      </c>
      <c r="S435" s="2420" t="s">
        <v>888</v>
      </c>
      <c r="T435" s="3314"/>
      <c r="U435" s="2417" t="s">
        <v>884</v>
      </c>
      <c r="V435" s="2418" t="s">
        <v>885</v>
      </c>
      <c r="W435" s="3338" t="s">
        <v>886</v>
      </c>
      <c r="X435" s="3338" t="s">
        <v>893</v>
      </c>
      <c r="Y435" s="2420" t="s">
        <v>888</v>
      </c>
      <c r="AA435" s="1587" t="s">
        <v>884</v>
      </c>
      <c r="AB435" s="3337" t="s">
        <v>885</v>
      </c>
      <c r="AC435" s="3338" t="s">
        <v>886</v>
      </c>
      <c r="AD435" s="3338" t="s">
        <v>893</v>
      </c>
      <c r="AE435" s="2420" t="s">
        <v>888</v>
      </c>
      <c r="AF435" s="2182"/>
      <c r="AH435" s="2182"/>
      <c r="AJ435" s="2182"/>
      <c r="AL435" s="2182"/>
      <c r="AN435" s="2182"/>
      <c r="AP435" s="2182"/>
      <c r="AR435" s="2182"/>
      <c r="AT435" s="2182"/>
      <c r="AV435" s="2182"/>
      <c r="AX435" s="2182"/>
      <c r="AZ435" s="2182"/>
      <c r="BB435" s="2182"/>
      <c r="BD435" s="2182"/>
      <c r="BF435" s="2802"/>
      <c r="BG435" s="2833"/>
      <c r="BH435" s="2833"/>
      <c r="BI435" s="2833"/>
      <c r="BJ435" s="2833"/>
      <c r="BK435" s="2833"/>
      <c r="BL435" s="2802"/>
    </row>
    <row r="436" spans="3:64" s="2353" customFormat="1" x14ac:dyDescent="0.3">
      <c r="C436" s="2421" t="s">
        <v>899</v>
      </c>
      <c r="D436" s="2664">
        <v>133931.74620661701</v>
      </c>
      <c r="E436" s="1714">
        <v>0.12800000000000003</v>
      </c>
      <c r="F436" s="2385">
        <v>1</v>
      </c>
      <c r="G436" s="2404">
        <v>17143.263514446982</v>
      </c>
      <c r="H436" s="2177"/>
      <c r="I436" s="2421" t="s">
        <v>899</v>
      </c>
      <c r="J436" s="2664">
        <v>133931.74620661701</v>
      </c>
      <c r="K436" s="1714">
        <v>0.12800000000000003</v>
      </c>
      <c r="L436" s="2385">
        <v>1</v>
      </c>
      <c r="M436" s="2404">
        <v>17143.263514446982</v>
      </c>
      <c r="N436" s="2177"/>
      <c r="O436" s="2421" t="s">
        <v>899</v>
      </c>
      <c r="P436" s="2664">
        <v>133931.74620661701</v>
      </c>
      <c r="Q436" s="1714">
        <v>0.21333333333333335</v>
      </c>
      <c r="R436" s="2826">
        <v>1</v>
      </c>
      <c r="S436" s="2404">
        <v>28572.105857411632</v>
      </c>
      <c r="T436" s="2177"/>
      <c r="U436" s="2421" t="s">
        <v>899</v>
      </c>
      <c r="V436" s="2664">
        <v>133931.74620661701</v>
      </c>
      <c r="W436" s="1714">
        <v>0.12800000000000003</v>
      </c>
      <c r="X436" s="2826">
        <v>1</v>
      </c>
      <c r="Y436" s="2404">
        <v>17143.263514446982</v>
      </c>
      <c r="AA436" s="3340" t="s">
        <v>899</v>
      </c>
      <c r="AB436" s="2664">
        <v>133931.74620661701</v>
      </c>
      <c r="AC436" s="1714">
        <v>0.25600000000000006</v>
      </c>
      <c r="AD436" s="2826">
        <v>1</v>
      </c>
      <c r="AE436" s="2404">
        <v>34286.527028893965</v>
      </c>
      <c r="AF436" s="2182"/>
      <c r="AH436" s="2182"/>
      <c r="AJ436" s="2182"/>
      <c r="AL436" s="2182"/>
      <c r="AN436" s="2182"/>
      <c r="AP436" s="2182"/>
      <c r="AR436" s="2182"/>
      <c r="AT436" s="2182"/>
      <c r="AV436" s="2182"/>
      <c r="AX436" s="2182"/>
      <c r="AZ436" s="2182"/>
      <c r="BB436" s="2182"/>
      <c r="BD436" s="2182"/>
      <c r="BF436" s="2802"/>
      <c r="BG436" s="2833"/>
      <c r="BH436" s="2833"/>
      <c r="BI436" s="2833"/>
      <c r="BJ436" s="2833"/>
      <c r="BK436" s="2833"/>
      <c r="BL436" s="2802"/>
    </row>
    <row r="437" spans="3:64" s="2353" customFormat="1" x14ac:dyDescent="0.3">
      <c r="C437" s="2421" t="s">
        <v>990</v>
      </c>
      <c r="D437" s="2664">
        <v>100448.75998254272</v>
      </c>
      <c r="E437" s="1714">
        <v>0.32000000000000006</v>
      </c>
      <c r="F437" s="2385">
        <v>2</v>
      </c>
      <c r="G437" s="2404">
        <v>64287.206388827348</v>
      </c>
      <c r="H437" s="2177"/>
      <c r="I437" s="2421" t="s">
        <v>990</v>
      </c>
      <c r="J437" s="2664">
        <v>100448.75998254272</v>
      </c>
      <c r="K437" s="1714">
        <v>0.32000000000000006</v>
      </c>
      <c r="L437" s="2385">
        <v>2</v>
      </c>
      <c r="M437" s="2404">
        <v>64287.206388827348</v>
      </c>
      <c r="N437" s="2177"/>
      <c r="O437" s="2421" t="s">
        <v>990</v>
      </c>
      <c r="P437" s="2664">
        <v>100448.75998254272</v>
      </c>
      <c r="Q437" s="1714">
        <v>0.21333333333333335</v>
      </c>
      <c r="R437" s="2826">
        <v>2</v>
      </c>
      <c r="S437" s="2404">
        <v>42858.13759255156</v>
      </c>
      <c r="T437" s="2177"/>
      <c r="U437" s="2421" t="s">
        <v>990</v>
      </c>
      <c r="V437" s="2664">
        <v>100448.75998254272</v>
      </c>
      <c r="W437" s="1714">
        <v>0.21120000000000003</v>
      </c>
      <c r="X437" s="2826">
        <v>2</v>
      </c>
      <c r="Y437" s="2404">
        <v>42429.55621662605</v>
      </c>
      <c r="AA437" s="3340" t="s">
        <v>990</v>
      </c>
      <c r="AB437" s="2664">
        <v>100448.75998254272</v>
      </c>
      <c r="AC437" s="1714">
        <v>0.3584</v>
      </c>
      <c r="AD437" s="2826">
        <v>2</v>
      </c>
      <c r="AE437" s="2404">
        <v>72001.67115548662</v>
      </c>
      <c r="AF437" s="2182"/>
      <c r="AH437" s="2182"/>
      <c r="AJ437" s="2182"/>
      <c r="AL437" s="2182"/>
      <c r="AN437" s="2182"/>
      <c r="AP437" s="2182"/>
      <c r="AR437" s="2182"/>
      <c r="AT437" s="2182"/>
      <c r="AV437" s="2182"/>
      <c r="AX437" s="2182"/>
      <c r="AZ437" s="2182"/>
      <c r="BB437" s="2182"/>
      <c r="BD437" s="2182"/>
      <c r="BF437" s="2802"/>
      <c r="BG437" s="2833"/>
      <c r="BH437" s="2833"/>
      <c r="BI437" s="2833"/>
      <c r="BJ437" s="2833"/>
      <c r="BK437" s="2833"/>
      <c r="BL437" s="2802"/>
    </row>
    <row r="438" spans="3:64" s="2353" customFormat="1" x14ac:dyDescent="0.3">
      <c r="C438" s="2421" t="s">
        <v>1154</v>
      </c>
      <c r="D438" s="2664">
        <v>64040.167561799884</v>
      </c>
      <c r="E438" s="1714">
        <v>0.32000000000000006</v>
      </c>
      <c r="F438" s="2385">
        <v>2</v>
      </c>
      <c r="G438" s="2404">
        <v>40985.707239551935</v>
      </c>
      <c r="H438" s="2177"/>
      <c r="I438" s="2421" t="s">
        <v>1154</v>
      </c>
      <c r="J438" s="2664">
        <v>64040.167561799884</v>
      </c>
      <c r="K438" s="1714">
        <v>0.64000000000000012</v>
      </c>
      <c r="L438" s="2385">
        <v>2</v>
      </c>
      <c r="M438" s="2404">
        <v>81971.414479103871</v>
      </c>
      <c r="N438" s="2177"/>
      <c r="O438" s="2421" t="s">
        <v>1154</v>
      </c>
      <c r="P438" s="2664">
        <v>64040.167561799884</v>
      </c>
      <c r="Q438" s="1714">
        <v>0.32000000000000006</v>
      </c>
      <c r="R438" s="2826">
        <v>2</v>
      </c>
      <c r="S438" s="2404">
        <v>40985.707239551935</v>
      </c>
      <c r="T438" s="2177"/>
      <c r="U438" s="2421" t="s">
        <v>1154</v>
      </c>
      <c r="V438" s="2664">
        <v>64040.167561799884</v>
      </c>
      <c r="W438" s="1714">
        <v>0.32000000000000006</v>
      </c>
      <c r="X438" s="2826">
        <v>2</v>
      </c>
      <c r="Y438" s="2404">
        <v>40985.707239551935</v>
      </c>
      <c r="AA438" s="3340" t="s">
        <v>1154</v>
      </c>
      <c r="AB438" s="2664">
        <v>64040.167561799884</v>
      </c>
      <c r="AC438" s="1714">
        <v>0.51200000000000012</v>
      </c>
      <c r="AD438" s="2826">
        <v>2</v>
      </c>
      <c r="AE438" s="2404">
        <v>65577.131583283102</v>
      </c>
      <c r="AF438" s="2182"/>
      <c r="AH438" s="2182"/>
      <c r="AJ438" s="2182"/>
      <c r="AL438" s="2182"/>
      <c r="AN438" s="2182"/>
      <c r="AP438" s="2182"/>
      <c r="AR438" s="2182"/>
      <c r="AT438" s="2182"/>
      <c r="AV438" s="2182"/>
      <c r="AX438" s="2182"/>
      <c r="AZ438" s="2182"/>
      <c r="BB438" s="2182"/>
      <c r="BD438" s="2182"/>
      <c r="BF438" s="2802"/>
      <c r="BG438" s="2833"/>
      <c r="BH438" s="2833"/>
      <c r="BI438" s="2833"/>
      <c r="BJ438" s="2833"/>
      <c r="BK438" s="2833"/>
      <c r="BL438" s="2802"/>
    </row>
    <row r="439" spans="3:64" s="2353" customFormat="1" x14ac:dyDescent="0.3">
      <c r="C439" s="2390" t="s">
        <v>2603</v>
      </c>
      <c r="D439" s="2664">
        <v>290020.70325447264</v>
      </c>
      <c r="E439" s="2307">
        <v>6.4000000000000015E-2</v>
      </c>
      <c r="F439" s="2385">
        <v>1</v>
      </c>
      <c r="G439" s="2404">
        <v>18561.325008286254</v>
      </c>
      <c r="H439" s="2177"/>
      <c r="I439" s="2390" t="s">
        <v>2603</v>
      </c>
      <c r="J439" s="2664">
        <v>290020.70325447264</v>
      </c>
      <c r="K439" s="2307">
        <v>6.4000000000000015E-2</v>
      </c>
      <c r="L439" s="2385">
        <v>1</v>
      </c>
      <c r="M439" s="2404">
        <v>18561.325008286254</v>
      </c>
      <c r="N439" s="2177"/>
      <c r="O439" s="2390" t="s">
        <v>2603</v>
      </c>
      <c r="P439" s="2664">
        <v>290020.70325447264</v>
      </c>
      <c r="Q439" s="2307">
        <v>4.2666666666666672E-2</v>
      </c>
      <c r="R439" s="2385">
        <v>1</v>
      </c>
      <c r="S439" s="2404">
        <v>12374.216672190834</v>
      </c>
      <c r="T439" s="2177"/>
      <c r="U439" s="2390" t="s">
        <v>2603</v>
      </c>
      <c r="V439" s="2664">
        <v>290020.70325447264</v>
      </c>
      <c r="W439" s="2307">
        <v>4.2240000000000007E-2</v>
      </c>
      <c r="X439" s="2385">
        <v>1</v>
      </c>
      <c r="Y439" s="2404">
        <v>12250.474505468927</v>
      </c>
      <c r="AA439" s="2390" t="s">
        <v>2603</v>
      </c>
      <c r="AB439" s="2664">
        <v>290020.70325447264</v>
      </c>
      <c r="AC439" s="2307">
        <v>7.1680000000000008E-2</v>
      </c>
      <c r="AD439" s="2385">
        <v>1</v>
      </c>
      <c r="AE439" s="2404">
        <v>20788.684009280601</v>
      </c>
      <c r="AF439" s="2182"/>
      <c r="AH439" s="2182"/>
      <c r="AJ439" s="2182"/>
      <c r="AL439" s="2182"/>
      <c r="AN439" s="2182"/>
      <c r="AP439" s="2182"/>
      <c r="AR439" s="2182"/>
      <c r="AT439" s="2182"/>
      <c r="AV439" s="2182"/>
      <c r="AX439" s="2182"/>
      <c r="AZ439" s="2182"/>
      <c r="BB439" s="2182"/>
      <c r="BD439" s="2182"/>
      <c r="BF439" s="2802"/>
      <c r="BG439" s="2833"/>
      <c r="BH439" s="2833"/>
      <c r="BI439" s="2833"/>
      <c r="BJ439" s="2833"/>
      <c r="BK439" s="2833"/>
      <c r="BL439" s="2802"/>
    </row>
    <row r="440" spans="3:64" s="2353" customFormat="1" x14ac:dyDescent="0.3">
      <c r="C440" s="2390" t="s">
        <v>2602</v>
      </c>
      <c r="D440" s="2664">
        <v>282139.34593835432</v>
      </c>
      <c r="E440" s="1714">
        <v>0.32000000000000006</v>
      </c>
      <c r="F440" s="2385">
        <v>1</v>
      </c>
      <c r="G440" s="2404">
        <v>90284.590700273402</v>
      </c>
      <c r="H440" s="2177"/>
      <c r="I440" s="2390" t="s">
        <v>2602</v>
      </c>
      <c r="J440" s="2664">
        <v>282139.34593835432</v>
      </c>
      <c r="K440" s="1714">
        <v>0.32000000000000006</v>
      </c>
      <c r="L440" s="2385">
        <v>1</v>
      </c>
      <c r="M440" s="2404">
        <v>90284.590700273402</v>
      </c>
      <c r="N440" s="2177"/>
      <c r="O440" s="2390" t="s">
        <v>2602</v>
      </c>
      <c r="P440" s="2664">
        <v>282139.34593835432</v>
      </c>
      <c r="Q440" s="1714">
        <v>0.32000000000000006</v>
      </c>
      <c r="R440" s="2385">
        <v>1</v>
      </c>
      <c r="S440" s="2404">
        <v>90284.590700273402</v>
      </c>
      <c r="T440" s="2177"/>
      <c r="U440" s="2390" t="s">
        <v>2602</v>
      </c>
      <c r="V440" s="2664">
        <v>282139.34593835432</v>
      </c>
      <c r="W440" s="1714">
        <v>0.32000000000000006</v>
      </c>
      <c r="X440" s="2385">
        <v>1</v>
      </c>
      <c r="Y440" s="2404">
        <v>90284.590700273402</v>
      </c>
      <c r="AA440" s="2390" t="s">
        <v>2602</v>
      </c>
      <c r="AB440" s="2664">
        <v>282139.34593835432</v>
      </c>
      <c r="AC440" s="1714">
        <v>0.25600000000000006</v>
      </c>
      <c r="AD440" s="2385">
        <v>1</v>
      </c>
      <c r="AE440" s="2404">
        <v>72227.672560218722</v>
      </c>
      <c r="AF440" s="2182"/>
      <c r="AH440" s="2182"/>
      <c r="AJ440" s="2182"/>
      <c r="AL440" s="2182"/>
      <c r="AN440" s="2182"/>
      <c r="AP440" s="2182"/>
      <c r="AR440" s="2182"/>
      <c r="AT440" s="2182"/>
      <c r="AV440" s="2182"/>
      <c r="AX440" s="2182"/>
      <c r="AZ440" s="2182"/>
      <c r="BB440" s="2182"/>
      <c r="BD440" s="2182"/>
      <c r="BF440" s="2802"/>
      <c r="BG440" s="2833"/>
      <c r="BH440" s="2833"/>
      <c r="BI440" s="2833"/>
      <c r="BJ440" s="2833"/>
      <c r="BK440" s="2833"/>
      <c r="BL440" s="2802"/>
    </row>
    <row r="441" spans="3:64" s="2353" customFormat="1" x14ac:dyDescent="0.3">
      <c r="C441" s="2421"/>
      <c r="D441" s="3345"/>
      <c r="E441" s="2478"/>
      <c r="F441" s="2826"/>
      <c r="G441" s="2404"/>
      <c r="H441" s="2177"/>
      <c r="I441" s="2421"/>
      <c r="J441" s="3345"/>
      <c r="K441" s="2478"/>
      <c r="L441" s="3345"/>
      <c r="M441" s="2404"/>
      <c r="N441" s="2177"/>
      <c r="O441" s="2421"/>
      <c r="P441" s="3345"/>
      <c r="Q441" s="2478"/>
      <c r="R441" s="3345"/>
      <c r="S441" s="2404"/>
      <c r="T441" s="2177"/>
      <c r="U441" s="2421"/>
      <c r="V441" s="3345"/>
      <c r="W441" s="2478"/>
      <c r="X441" s="3345"/>
      <c r="Y441" s="2404"/>
      <c r="AA441" s="3340"/>
      <c r="AB441" s="965"/>
      <c r="AC441" s="1714"/>
      <c r="AD441" s="965"/>
      <c r="AE441" s="2404"/>
      <c r="AF441" s="2182"/>
      <c r="AH441" s="2182"/>
      <c r="AJ441" s="2182"/>
      <c r="AL441" s="2182"/>
      <c r="AN441" s="2182"/>
      <c r="AP441" s="2182"/>
      <c r="AR441" s="2182"/>
      <c r="AT441" s="2182"/>
      <c r="AV441" s="2182"/>
      <c r="AX441" s="2182"/>
      <c r="AZ441" s="2182"/>
      <c r="BB441" s="2182"/>
      <c r="BD441" s="2182"/>
      <c r="BF441" s="2802"/>
      <c r="BG441" s="2833"/>
      <c r="BH441" s="2833"/>
      <c r="BI441" s="2833"/>
      <c r="BJ441" s="2833"/>
      <c r="BK441" s="2833"/>
      <c r="BL441" s="2802"/>
    </row>
    <row r="442" spans="3:64" s="2353" customFormat="1" x14ac:dyDescent="0.3">
      <c r="C442" s="2412"/>
      <c r="D442" s="2408"/>
      <c r="E442" s="2408"/>
      <c r="F442" s="2413" t="s">
        <v>890</v>
      </c>
      <c r="G442" s="2823">
        <v>231262.09285138591</v>
      </c>
      <c r="H442" s="3305"/>
      <c r="I442" s="2412"/>
      <c r="J442" s="2408"/>
      <c r="K442" s="2408"/>
      <c r="L442" s="2413" t="s">
        <v>890</v>
      </c>
      <c r="M442" s="2823">
        <v>272247.80009093788</v>
      </c>
      <c r="N442" s="3305"/>
      <c r="O442" s="2412"/>
      <c r="P442" s="2408"/>
      <c r="Q442" s="2408"/>
      <c r="R442" s="2413" t="s">
        <v>890</v>
      </c>
      <c r="S442" s="2823">
        <v>215074.75806197937</v>
      </c>
      <c r="T442" s="3305"/>
      <c r="U442" s="2412"/>
      <c r="V442" s="2408"/>
      <c r="W442" s="2408"/>
      <c r="X442" s="2413" t="s">
        <v>890</v>
      </c>
      <c r="Y442" s="2823">
        <v>203093.5921763673</v>
      </c>
      <c r="AA442" s="1464"/>
      <c r="AB442" s="1424"/>
      <c r="AC442" s="1424"/>
      <c r="AD442" s="3342" t="s">
        <v>890</v>
      </c>
      <c r="AE442" s="2823">
        <v>264881.68633716297</v>
      </c>
      <c r="AF442" s="2182"/>
      <c r="AH442" s="2182"/>
      <c r="AJ442" s="2182"/>
      <c r="AL442" s="2182"/>
      <c r="AN442" s="2182"/>
      <c r="AP442" s="2182"/>
      <c r="AR442" s="2182"/>
      <c r="AT442" s="2182"/>
      <c r="AV442" s="2182"/>
      <c r="AX442" s="2182"/>
      <c r="AZ442" s="2182"/>
      <c r="BB442" s="2182"/>
      <c r="BD442" s="2182"/>
      <c r="BF442" s="2802"/>
      <c r="BG442" s="2833"/>
      <c r="BH442" s="2833"/>
      <c r="BI442" s="2833"/>
      <c r="BJ442" s="2833"/>
      <c r="BK442" s="2833"/>
      <c r="BL442" s="2802"/>
    </row>
    <row r="443" spans="3:64" s="2353" customFormat="1" ht="15.75" thickBot="1" x14ac:dyDescent="0.35">
      <c r="C443" s="2429"/>
      <c r="D443" s="2430"/>
      <c r="E443" s="2431" t="s">
        <v>900</v>
      </c>
      <c r="F443" s="2431"/>
      <c r="G443" s="2843">
        <v>1537402.0038548196</v>
      </c>
      <c r="H443" s="3305"/>
      <c r="I443" s="2429"/>
      <c r="J443" s="2430"/>
      <c r="K443" s="2431" t="s">
        <v>900</v>
      </c>
      <c r="L443" s="2431"/>
      <c r="M443" s="2843">
        <v>2749086.8717506505</v>
      </c>
      <c r="N443" s="3305"/>
      <c r="O443" s="2429"/>
      <c r="P443" s="2430"/>
      <c r="Q443" s="2431" t="s">
        <v>900</v>
      </c>
      <c r="R443" s="2431"/>
      <c r="S443" s="2843">
        <v>1838244.9630197664</v>
      </c>
      <c r="T443" s="3305"/>
      <c r="U443" s="2429"/>
      <c r="V443" s="2430"/>
      <c r="W443" s="2431" t="s">
        <v>900</v>
      </c>
      <c r="X443" s="2431"/>
      <c r="Y443" s="2843">
        <v>2918721.2375452602</v>
      </c>
      <c r="AA443" s="1617"/>
      <c r="AB443" s="1618"/>
      <c r="AC443" s="3346" t="s">
        <v>900</v>
      </c>
      <c r="AD443" s="3346"/>
      <c r="AE443" s="2843">
        <v>4120955.9828225356</v>
      </c>
      <c r="AF443" s="2182"/>
      <c r="AH443" s="2182"/>
      <c r="AJ443" s="2182"/>
      <c r="AL443" s="2182"/>
      <c r="AN443" s="2182"/>
      <c r="AP443" s="2182"/>
      <c r="AR443" s="2182"/>
      <c r="AT443" s="2182"/>
      <c r="AV443" s="2182"/>
      <c r="AX443" s="2182"/>
      <c r="AZ443" s="2182"/>
      <c r="BB443" s="2182"/>
      <c r="BD443" s="2182"/>
      <c r="BF443" s="2802"/>
      <c r="BG443" s="2833"/>
      <c r="BH443" s="2833"/>
      <c r="BI443" s="2833"/>
      <c r="BJ443" s="2833"/>
      <c r="BK443" s="2833"/>
      <c r="BL443" s="2802"/>
    </row>
    <row r="444" spans="3:64" s="2353" customFormat="1" x14ac:dyDescent="0.3">
      <c r="C444" s="2408"/>
      <c r="D444" s="2408"/>
      <c r="E444" s="2824"/>
      <c r="F444" s="2824"/>
      <c r="G444" s="2825"/>
      <c r="H444" s="3305"/>
      <c r="I444" s="2408"/>
      <c r="J444" s="2408"/>
      <c r="K444" s="2824"/>
      <c r="L444" s="2824"/>
      <c r="M444" s="2825"/>
      <c r="N444" s="3305"/>
      <c r="T444" s="2182"/>
      <c r="AA444" s="2182"/>
      <c r="AB444" s="2182"/>
      <c r="AD444" s="2182"/>
      <c r="AF444" s="2182"/>
      <c r="AH444" s="2182"/>
      <c r="AJ444" s="2182"/>
      <c r="AL444" s="2182"/>
      <c r="AN444" s="2182"/>
      <c r="AP444" s="2182"/>
      <c r="AR444" s="2182"/>
      <c r="AT444" s="2182"/>
      <c r="AV444" s="2182"/>
      <c r="AX444" s="2182"/>
      <c r="AZ444" s="2182"/>
      <c r="BB444" s="2182"/>
      <c r="BD444" s="2182"/>
      <c r="BF444" s="2802"/>
      <c r="BG444" s="2833"/>
      <c r="BH444" s="2833"/>
      <c r="BI444" s="2833"/>
      <c r="BJ444" s="2833"/>
      <c r="BK444" s="2833"/>
      <c r="BL444" s="2802"/>
    </row>
    <row r="445" spans="3:64" s="2353" customFormat="1" x14ac:dyDescent="0.3">
      <c r="H445" s="2182"/>
      <c r="N445" s="2182"/>
      <c r="T445" s="2182"/>
      <c r="AA445" s="2182"/>
      <c r="AB445" s="2182"/>
      <c r="AD445" s="2182"/>
      <c r="AF445" s="2182"/>
      <c r="AH445" s="2182"/>
      <c r="AJ445" s="2182"/>
      <c r="AL445" s="2182"/>
      <c r="AN445" s="2182"/>
      <c r="AP445" s="2182"/>
      <c r="AR445" s="2182"/>
      <c r="AT445" s="2182"/>
      <c r="AV445" s="2182"/>
      <c r="AX445" s="2182"/>
      <c r="AZ445" s="2182"/>
      <c r="BB445" s="2182"/>
      <c r="BD445" s="2182"/>
      <c r="BF445" s="2802"/>
      <c r="BG445" s="2833"/>
      <c r="BH445" s="2833"/>
      <c r="BI445" s="2833"/>
      <c r="BJ445" s="2833"/>
      <c r="BK445" s="2833"/>
      <c r="BL445" s="2802"/>
    </row>
    <row r="446" spans="3:64" s="2353" customFormat="1" ht="15.75" thickBot="1" x14ac:dyDescent="0.35">
      <c r="H446" s="2182"/>
      <c r="N446" s="2182"/>
      <c r="T446" s="2182"/>
      <c r="U446" s="2182"/>
      <c r="V446" s="2182"/>
      <c r="W446" s="2182"/>
      <c r="X446" s="2182"/>
      <c r="Y446" s="2182"/>
      <c r="Z446" s="2182"/>
      <c r="AC446" s="2182"/>
      <c r="AE446" s="2182"/>
      <c r="AG446" s="2182"/>
      <c r="AI446" s="2182"/>
      <c r="AK446" s="2182"/>
      <c r="AM446" s="2182"/>
      <c r="AO446" s="2182"/>
      <c r="AQ446" s="2182"/>
      <c r="AS446" s="2182"/>
      <c r="AU446" s="2182"/>
      <c r="AW446" s="2182"/>
      <c r="AY446" s="2802"/>
      <c r="AZ446" s="2833"/>
      <c r="BA446" s="2833"/>
      <c r="BB446" s="2833"/>
      <c r="BC446" s="2833"/>
      <c r="BD446" s="2833"/>
      <c r="BE446" s="2802"/>
    </row>
    <row r="447" spans="3:64" s="2353" customFormat="1" x14ac:dyDescent="0.3">
      <c r="C447" s="2803"/>
      <c r="D447" s="2804"/>
      <c r="E447" s="2458" t="s">
        <v>875</v>
      </c>
      <c r="F447" s="2458"/>
      <c r="G447" s="2805"/>
      <c r="H447" s="2177"/>
      <c r="I447" s="3072"/>
      <c r="J447" s="2958"/>
      <c r="K447" s="3073" t="s">
        <v>875</v>
      </c>
      <c r="L447" s="3073"/>
      <c r="M447" s="3074"/>
      <c r="N447" s="2177"/>
      <c r="O447" s="2803"/>
      <c r="P447" s="2804"/>
      <c r="Q447" s="2458" t="s">
        <v>875</v>
      </c>
      <c r="R447" s="2458"/>
      <c r="S447" s="2805"/>
      <c r="T447" s="2182"/>
      <c r="U447" s="2182"/>
      <c r="V447" s="2182"/>
      <c r="W447" s="2182"/>
      <c r="X447" s="2182"/>
      <c r="Y447" s="2182"/>
      <c r="Z447" s="2182"/>
      <c r="AA447" s="2182"/>
      <c r="AB447" s="2182"/>
      <c r="AC447" s="2182"/>
      <c r="AD447" s="2182"/>
      <c r="AE447" s="2182"/>
      <c r="AF447" s="2182"/>
      <c r="AG447" s="2182"/>
      <c r="AI447" s="2182"/>
      <c r="AK447" s="2182"/>
      <c r="AM447" s="2182"/>
      <c r="AO447" s="2182"/>
      <c r="AQ447" s="2182"/>
      <c r="AS447" s="2182"/>
      <c r="AU447" s="2182"/>
      <c r="AW447" s="2182"/>
    </row>
    <row r="448" spans="3:64" s="2353" customFormat="1" ht="15.75" thickBot="1" x14ac:dyDescent="0.35">
      <c r="C448" s="2809" t="s">
        <v>877</v>
      </c>
      <c r="D448" s="2810">
        <v>8</v>
      </c>
      <c r="E448" s="2408"/>
      <c r="F448" s="2415" t="s">
        <v>3366</v>
      </c>
      <c r="G448" s="2808"/>
      <c r="H448" s="2177"/>
      <c r="I448" s="2236" t="s">
        <v>877</v>
      </c>
      <c r="J448" s="2237">
        <v>9</v>
      </c>
      <c r="K448" s="2354"/>
      <c r="L448" s="2446" t="s">
        <v>3366</v>
      </c>
      <c r="M448" s="3075"/>
      <c r="N448" s="2177"/>
      <c r="O448" s="2809" t="s">
        <v>877</v>
      </c>
      <c r="P448" s="2810">
        <v>10</v>
      </c>
      <c r="Q448" s="2408"/>
      <c r="R448" s="2415" t="s">
        <v>3366</v>
      </c>
      <c r="S448" s="2808"/>
      <c r="T448" s="2182"/>
      <c r="U448" s="2182"/>
      <c r="V448" s="2182"/>
      <c r="W448" s="2182"/>
      <c r="X448" s="2182"/>
      <c r="Y448" s="2182"/>
      <c r="Z448" s="2182"/>
      <c r="AA448" s="2182"/>
      <c r="AB448" s="2182"/>
      <c r="AC448" s="2182"/>
      <c r="AD448" s="2182"/>
      <c r="AE448" s="2182"/>
      <c r="AF448" s="2182"/>
      <c r="AG448" s="2182"/>
      <c r="AI448" s="2182"/>
      <c r="AK448" s="2182"/>
      <c r="AM448" s="2182"/>
      <c r="AO448" s="2182"/>
      <c r="AQ448" s="2182"/>
      <c r="AS448" s="2182"/>
      <c r="AU448" s="2182"/>
      <c r="AW448" s="2182"/>
    </row>
    <row r="449" spans="3:50" s="2353" customFormat="1" x14ac:dyDescent="0.3">
      <c r="C449" s="2803" t="s">
        <v>880</v>
      </c>
      <c r="D449" s="2458"/>
      <c r="E449" s="2804"/>
      <c r="F449" s="2813" t="s">
        <v>881</v>
      </c>
      <c r="G449" s="2812" t="s">
        <v>883</v>
      </c>
      <c r="H449" s="3323"/>
      <c r="I449" s="3072" t="s">
        <v>880</v>
      </c>
      <c r="J449" s="3076"/>
      <c r="K449" s="2958"/>
      <c r="L449" s="2959" t="s">
        <v>881</v>
      </c>
      <c r="M449" s="2638" t="s">
        <v>883</v>
      </c>
      <c r="N449" s="3323"/>
      <c r="O449" s="2803" t="s">
        <v>880</v>
      </c>
      <c r="P449" s="2458"/>
      <c r="Q449" s="2804"/>
      <c r="R449" s="2813" t="s">
        <v>881</v>
      </c>
      <c r="S449" s="2812" t="s">
        <v>883</v>
      </c>
      <c r="T449" s="2182"/>
      <c r="U449" s="2182"/>
      <c r="V449" s="2182"/>
      <c r="W449" s="2182"/>
      <c r="X449" s="2182"/>
      <c r="Y449" s="2182"/>
      <c r="Z449" s="2182"/>
      <c r="AA449" s="2182"/>
      <c r="AB449" s="2182"/>
      <c r="AC449" s="2182"/>
      <c r="AD449" s="2182"/>
      <c r="AE449" s="2182"/>
      <c r="AF449" s="2182"/>
      <c r="AG449" s="2182"/>
      <c r="AI449" s="2182"/>
      <c r="AK449" s="2182"/>
      <c r="AM449" s="2182"/>
      <c r="AO449" s="2182"/>
      <c r="AQ449" s="2182"/>
      <c r="AS449" s="2182"/>
      <c r="AU449" s="2182"/>
      <c r="AW449" s="2182"/>
    </row>
    <row r="450" spans="3:50" s="2353" customFormat="1" ht="15.75" thickBot="1" x14ac:dyDescent="0.35">
      <c r="C450" s="2816" t="s">
        <v>1161</v>
      </c>
      <c r="D450" s="3347"/>
      <c r="E450" s="3054"/>
      <c r="F450" s="2408"/>
      <c r="G450" s="2815"/>
      <c r="H450" s="2177"/>
      <c r="I450" s="2523" t="s">
        <v>2106</v>
      </c>
      <c r="J450" s="3348"/>
      <c r="K450" s="3349"/>
      <c r="L450" s="2354"/>
      <c r="M450" s="3085"/>
      <c r="N450" s="2177"/>
      <c r="O450" s="2816" t="s">
        <v>2144</v>
      </c>
      <c r="P450" s="3058"/>
      <c r="Q450" s="3059"/>
      <c r="R450" s="2838"/>
      <c r="S450" s="2839"/>
      <c r="T450" s="2182"/>
      <c r="U450" s="2182"/>
      <c r="V450" s="2182"/>
      <c r="W450" s="2182"/>
      <c r="X450" s="2182"/>
      <c r="Y450" s="2182"/>
      <c r="Z450" s="2182"/>
      <c r="AA450" s="2182"/>
      <c r="AB450" s="2182"/>
      <c r="AC450" s="2182"/>
      <c r="AD450" s="2182"/>
      <c r="AE450" s="2182"/>
      <c r="AF450" s="2182"/>
      <c r="AG450" s="2182"/>
      <c r="AI450" s="2182"/>
      <c r="AK450" s="2182"/>
      <c r="AM450" s="2182"/>
      <c r="AO450" s="2182"/>
      <c r="AQ450" s="2182"/>
      <c r="AS450" s="2182"/>
      <c r="AU450" s="2182"/>
      <c r="AW450" s="2182"/>
    </row>
    <row r="451" spans="3:50" s="2353" customFormat="1" x14ac:dyDescent="0.3">
      <c r="C451" s="2414" t="s">
        <v>882</v>
      </c>
      <c r="D451" s="2408"/>
      <c r="E451" s="2415"/>
      <c r="F451" s="2408"/>
      <c r="G451" s="2815"/>
      <c r="H451" s="3305"/>
      <c r="I451" s="2445" t="s">
        <v>882</v>
      </c>
      <c r="J451" s="2354"/>
      <c r="K451" s="2446"/>
      <c r="L451" s="2354"/>
      <c r="M451" s="3085"/>
      <c r="N451" s="2177"/>
      <c r="O451" s="2414" t="s">
        <v>882</v>
      </c>
      <c r="P451" s="2408"/>
      <c r="Q451" s="2415"/>
      <c r="R451" s="2408"/>
      <c r="S451" s="2815"/>
      <c r="T451" s="2182"/>
      <c r="U451" s="2182"/>
      <c r="V451" s="2182"/>
      <c r="W451" s="2182"/>
      <c r="X451" s="2182"/>
      <c r="Y451" s="2182"/>
      <c r="Z451" s="2182"/>
      <c r="AA451" s="2182"/>
      <c r="AB451" s="2182"/>
      <c r="AC451" s="2182"/>
      <c r="AD451" s="2182"/>
      <c r="AE451" s="2182"/>
      <c r="AF451" s="2182"/>
      <c r="AG451" s="2182"/>
      <c r="AI451" s="2182"/>
      <c r="AK451" s="2182"/>
      <c r="AM451" s="2182"/>
      <c r="AO451" s="2182"/>
      <c r="AQ451" s="2182"/>
      <c r="AS451" s="2182"/>
      <c r="AU451" s="2182"/>
      <c r="AW451" s="2182"/>
    </row>
    <row r="452" spans="3:50" s="2353" customFormat="1" x14ac:dyDescent="0.3">
      <c r="C452" s="2417" t="s">
        <v>884</v>
      </c>
      <c r="D452" s="2418" t="s">
        <v>885</v>
      </c>
      <c r="E452" s="2419" t="s">
        <v>886</v>
      </c>
      <c r="F452" s="2418" t="s">
        <v>893</v>
      </c>
      <c r="G452" s="2420" t="s">
        <v>888</v>
      </c>
      <c r="H452" s="3305"/>
      <c r="I452" s="2126" t="s">
        <v>884</v>
      </c>
      <c r="J452" s="2127" t="s">
        <v>885</v>
      </c>
      <c r="K452" s="2128" t="s">
        <v>886</v>
      </c>
      <c r="L452" s="2127" t="s">
        <v>893</v>
      </c>
      <c r="M452" s="2129" t="s">
        <v>888</v>
      </c>
      <c r="N452" s="3314"/>
      <c r="O452" s="2417" t="s">
        <v>884</v>
      </c>
      <c r="P452" s="2418" t="s">
        <v>885</v>
      </c>
      <c r="Q452" s="2419" t="s">
        <v>886</v>
      </c>
      <c r="R452" s="2418" t="s">
        <v>887</v>
      </c>
      <c r="S452" s="2420" t="s">
        <v>888</v>
      </c>
      <c r="T452" s="2182"/>
      <c r="U452" s="2182"/>
      <c r="V452" s="2182"/>
      <c r="W452" s="2182"/>
      <c r="X452" s="2182"/>
      <c r="Y452" s="2182"/>
      <c r="Z452" s="2182"/>
      <c r="AA452" s="2182"/>
      <c r="AB452" s="2182"/>
      <c r="AC452" s="2182"/>
      <c r="AD452" s="2182"/>
      <c r="AE452" s="2182"/>
      <c r="AF452" s="2182"/>
      <c r="AG452" s="2182"/>
      <c r="AI452" s="2182"/>
      <c r="AK452" s="2182"/>
      <c r="AM452" s="2182"/>
      <c r="AO452" s="2182"/>
      <c r="AQ452" s="2182"/>
      <c r="AS452" s="2182"/>
      <c r="AU452" s="2182"/>
      <c r="AW452" s="2182"/>
    </row>
    <row r="453" spans="3:50" s="2353" customFormat="1" x14ac:dyDescent="0.3">
      <c r="C453" s="2421" t="s">
        <v>889</v>
      </c>
      <c r="D453" s="2384">
        <v>96448.825485874579</v>
      </c>
      <c r="E453" s="1714">
        <v>0.16000000000000003</v>
      </c>
      <c r="F453" s="1470">
        <v>1</v>
      </c>
      <c r="G453" s="2404">
        <v>15431.812077739936</v>
      </c>
      <c r="H453" s="3305"/>
      <c r="I453" s="1075" t="s">
        <v>889</v>
      </c>
      <c r="J453" s="2384">
        <v>96448.825485874579</v>
      </c>
      <c r="K453" s="1714">
        <v>0.12</v>
      </c>
      <c r="L453" s="2495">
        <v>1</v>
      </c>
      <c r="M453" s="3064">
        <v>11573.859058304948</v>
      </c>
      <c r="N453" s="2177"/>
      <c r="O453" s="1075" t="s">
        <v>889</v>
      </c>
      <c r="P453" s="2384">
        <v>96448.825485874579</v>
      </c>
      <c r="Q453" s="1714">
        <v>12</v>
      </c>
      <c r="R453" s="2495">
        <v>1</v>
      </c>
      <c r="S453" s="3064">
        <v>1157385.9058304951</v>
      </c>
      <c r="T453" s="2182"/>
      <c r="U453" s="2182"/>
      <c r="V453" s="2182"/>
      <c r="W453" s="2182"/>
      <c r="X453" s="2182"/>
      <c r="Y453" s="2182"/>
      <c r="Z453" s="2182"/>
      <c r="AA453" s="2182"/>
      <c r="AB453" s="2182"/>
      <c r="AC453" s="2182"/>
      <c r="AD453" s="2182"/>
      <c r="AE453" s="2182"/>
      <c r="AF453" s="2182"/>
      <c r="AG453" s="2182"/>
      <c r="AI453" s="2182"/>
      <c r="AK453" s="2182"/>
      <c r="AM453" s="2182"/>
      <c r="AO453" s="2182"/>
      <c r="AQ453" s="2182"/>
      <c r="AS453" s="2182"/>
      <c r="AU453" s="2182"/>
      <c r="AW453" s="2182"/>
    </row>
    <row r="454" spans="3:50" s="2353" customFormat="1" x14ac:dyDescent="0.3">
      <c r="C454" s="2421" t="s">
        <v>926</v>
      </c>
      <c r="D454" s="2384">
        <v>39894.1454618313</v>
      </c>
      <c r="E454" s="1714">
        <v>0.8</v>
      </c>
      <c r="F454" s="1470">
        <v>1</v>
      </c>
      <c r="G454" s="2404">
        <v>31915.316369465043</v>
      </c>
      <c r="H454" s="3305"/>
      <c r="I454" s="1827" t="s">
        <v>901</v>
      </c>
      <c r="J454" s="2384">
        <v>46213.584452013631</v>
      </c>
      <c r="K454" s="1714">
        <v>0.12</v>
      </c>
      <c r="L454" s="2495">
        <v>1</v>
      </c>
      <c r="M454" s="3064">
        <v>5545.6301342416355</v>
      </c>
      <c r="N454" s="2177"/>
      <c r="O454" s="1827" t="s">
        <v>901</v>
      </c>
      <c r="P454" s="2384">
        <v>46213.584452013631</v>
      </c>
      <c r="Q454" s="1714">
        <v>38.400000000000006</v>
      </c>
      <c r="R454" s="2495">
        <v>1</v>
      </c>
      <c r="S454" s="3064">
        <v>1774601.6429573237</v>
      </c>
      <c r="T454" s="2182"/>
      <c r="U454" s="2182"/>
      <c r="V454" s="2182"/>
      <c r="W454" s="2182"/>
      <c r="X454" s="2182"/>
      <c r="Y454" s="2182"/>
      <c r="Z454" s="2182"/>
      <c r="AA454" s="2182"/>
      <c r="AB454" s="2182"/>
      <c r="AC454" s="2182"/>
      <c r="AD454" s="2182"/>
      <c r="AE454" s="2182"/>
      <c r="AF454" s="2182"/>
      <c r="AG454" s="2182"/>
      <c r="AI454" s="2182"/>
      <c r="AK454" s="2182"/>
      <c r="AM454" s="2182"/>
      <c r="AO454" s="2182"/>
      <c r="AQ454" s="2182"/>
      <c r="AS454" s="2182"/>
      <c r="AU454" s="2182"/>
      <c r="AW454" s="2182"/>
    </row>
    <row r="455" spans="3:50" s="2353" customFormat="1" x14ac:dyDescent="0.3">
      <c r="C455" s="2421" t="s">
        <v>1652</v>
      </c>
      <c r="D455" s="2384">
        <v>3116.7301142055703</v>
      </c>
      <c r="E455" s="1714">
        <v>3.2</v>
      </c>
      <c r="F455" s="1470">
        <v>1</v>
      </c>
      <c r="G455" s="2404">
        <v>9973.536365457825</v>
      </c>
      <c r="H455" s="3305"/>
      <c r="I455" s="1075" t="s">
        <v>926</v>
      </c>
      <c r="J455" s="2384">
        <v>39894.1454618313</v>
      </c>
      <c r="K455" s="1714">
        <v>0.2</v>
      </c>
      <c r="L455" s="2495">
        <v>1</v>
      </c>
      <c r="M455" s="3064">
        <v>7978.8290923662607</v>
      </c>
      <c r="N455" s="2177"/>
      <c r="O455" s="1075" t="s">
        <v>1652</v>
      </c>
      <c r="P455" s="2384">
        <v>3116.7301142055703</v>
      </c>
      <c r="Q455" s="1714">
        <v>12</v>
      </c>
      <c r="R455" s="2495">
        <v>1</v>
      </c>
      <c r="S455" s="3064">
        <v>37400.761370466847</v>
      </c>
      <c r="T455" s="2182"/>
      <c r="U455" s="2182"/>
      <c r="V455" s="2182"/>
      <c r="W455" s="2182"/>
      <c r="X455" s="2182"/>
      <c r="Y455" s="2182"/>
      <c r="Z455" s="2182"/>
      <c r="AA455" s="2182"/>
      <c r="AB455" s="2182"/>
      <c r="AC455" s="2182"/>
      <c r="AD455" s="2182"/>
      <c r="AE455" s="2182"/>
      <c r="AF455" s="2182"/>
      <c r="AG455" s="2182"/>
      <c r="AI455" s="2182"/>
      <c r="AK455" s="2182"/>
      <c r="AM455" s="2182"/>
      <c r="AO455" s="2182"/>
      <c r="AQ455" s="2182"/>
      <c r="AS455" s="2182"/>
      <c r="AU455" s="2182"/>
      <c r="AW455" s="2182"/>
    </row>
    <row r="456" spans="3:50" s="2353" customFormat="1" x14ac:dyDescent="0.3">
      <c r="C456" s="2421" t="s">
        <v>928</v>
      </c>
      <c r="D456" s="2384">
        <v>27427.225005009019</v>
      </c>
      <c r="E456" s="1714">
        <v>0.4</v>
      </c>
      <c r="F456" s="1470">
        <v>1</v>
      </c>
      <c r="G456" s="2404">
        <v>10970.890002003609</v>
      </c>
      <c r="H456" s="3305"/>
      <c r="I456" s="1075" t="s">
        <v>928</v>
      </c>
      <c r="J456" s="2384">
        <v>27427.225005009019</v>
      </c>
      <c r="K456" s="1714">
        <v>0.16000000000000003</v>
      </c>
      <c r="L456" s="2495">
        <v>1</v>
      </c>
      <c r="M456" s="3064">
        <v>4388.3560008014438</v>
      </c>
      <c r="N456" s="2177"/>
      <c r="O456" s="1075" t="s">
        <v>928</v>
      </c>
      <c r="P456" s="2384">
        <v>27427.225005009019</v>
      </c>
      <c r="Q456" s="1714">
        <v>12</v>
      </c>
      <c r="R456" s="2495">
        <v>1</v>
      </c>
      <c r="S456" s="3064">
        <v>329126.70006010821</v>
      </c>
      <c r="T456" s="2182"/>
      <c r="U456" s="2182"/>
      <c r="V456" s="2182"/>
      <c r="W456" s="2182"/>
      <c r="X456" s="2182"/>
      <c r="Y456" s="2182"/>
      <c r="Z456" s="2182"/>
      <c r="AA456" s="2182"/>
      <c r="AB456" s="2182"/>
      <c r="AC456" s="2182"/>
      <c r="AD456" s="2182"/>
      <c r="AE456" s="2182"/>
      <c r="AF456" s="2182"/>
      <c r="AG456" s="2182"/>
      <c r="AI456" s="2182"/>
      <c r="AK456" s="2182"/>
      <c r="AM456" s="2182"/>
      <c r="AO456" s="2182"/>
      <c r="AQ456" s="2182"/>
      <c r="AS456" s="2182"/>
      <c r="AU456" s="2182"/>
      <c r="AW456" s="2182"/>
    </row>
    <row r="457" spans="3:50" s="2353" customFormat="1" x14ac:dyDescent="0.3">
      <c r="C457" s="2412"/>
      <c r="D457" s="2408"/>
      <c r="E457" s="1424"/>
      <c r="F457" s="3342" t="s">
        <v>890</v>
      </c>
      <c r="G457" s="2823">
        <v>68291.554814666422</v>
      </c>
      <c r="H457" s="3305"/>
      <c r="I457" s="2412"/>
      <c r="J457" s="2408"/>
      <c r="K457" s="2408"/>
      <c r="L457" s="2413" t="s">
        <v>890</v>
      </c>
      <c r="M457" s="2823">
        <v>29486.674285714289</v>
      </c>
      <c r="N457" s="3305"/>
      <c r="O457" s="2412"/>
      <c r="P457" s="2408"/>
      <c r="Q457" s="2408"/>
      <c r="R457" s="2413" t="s">
        <v>890</v>
      </c>
      <c r="S457" s="2823">
        <v>3298515.010218394</v>
      </c>
      <c r="T457" s="2182"/>
      <c r="U457" s="2182"/>
      <c r="V457" s="2182"/>
      <c r="W457" s="2182"/>
      <c r="X457" s="2182"/>
      <c r="Y457" s="2182"/>
      <c r="Z457" s="2182"/>
      <c r="AA457" s="2182"/>
      <c r="AB457" s="2182"/>
      <c r="AC457" s="2182"/>
      <c r="AD457" s="2182"/>
      <c r="AE457" s="2182"/>
      <c r="AF457" s="2182"/>
      <c r="AG457" s="2182"/>
      <c r="AI457" s="2182"/>
      <c r="AK457" s="2182"/>
      <c r="AM457" s="2182"/>
      <c r="AO457" s="2182"/>
      <c r="AQ457" s="2182"/>
      <c r="AS457" s="2182"/>
      <c r="AU457" s="2182"/>
      <c r="AW457" s="2182"/>
    </row>
    <row r="458" spans="3:50" s="2353" customFormat="1" x14ac:dyDescent="0.3">
      <c r="C458" s="2414" t="s">
        <v>891</v>
      </c>
      <c r="D458" s="2415"/>
      <c r="E458" s="3321"/>
      <c r="F458" s="1424"/>
      <c r="G458" s="2815"/>
      <c r="H458" s="2177"/>
      <c r="I458" s="2414" t="s">
        <v>891</v>
      </c>
      <c r="J458" s="2408"/>
      <c r="K458" s="2408"/>
      <c r="L458" s="2408"/>
      <c r="M458" s="2815"/>
      <c r="N458" s="2177"/>
      <c r="O458" s="2414" t="s">
        <v>891</v>
      </c>
      <c r="P458" s="2415"/>
      <c r="Q458" s="2415"/>
      <c r="R458" s="2408"/>
      <c r="S458" s="2815"/>
      <c r="T458" s="2182"/>
      <c r="U458" s="2182"/>
      <c r="V458" s="2182"/>
      <c r="W458" s="2182"/>
      <c r="X458" s="2182"/>
      <c r="Y458" s="2182"/>
      <c r="Z458" s="2182"/>
      <c r="AA458" s="2182"/>
      <c r="AB458" s="2182"/>
      <c r="AC458" s="2182"/>
      <c r="AD458" s="2182"/>
      <c r="AE458" s="2182"/>
      <c r="AF458" s="2182"/>
      <c r="AG458" s="2182"/>
      <c r="AI458" s="2182"/>
      <c r="AK458" s="2182"/>
      <c r="AM458" s="2182"/>
      <c r="AO458" s="2182"/>
      <c r="AQ458" s="2182"/>
      <c r="AS458" s="2182"/>
      <c r="AU458" s="2182"/>
      <c r="AW458" s="2182"/>
    </row>
    <row r="459" spans="3:50" s="2353" customFormat="1" x14ac:dyDescent="0.3">
      <c r="C459" s="2417" t="s">
        <v>884</v>
      </c>
      <c r="D459" s="2418" t="s">
        <v>893</v>
      </c>
      <c r="E459" s="3338" t="s">
        <v>893</v>
      </c>
      <c r="F459" s="3337" t="s">
        <v>887</v>
      </c>
      <c r="G459" s="2420" t="s">
        <v>888</v>
      </c>
      <c r="H459" s="3314"/>
      <c r="I459" s="2126" t="s">
        <v>884</v>
      </c>
      <c r="J459" s="2127" t="s">
        <v>892</v>
      </c>
      <c r="K459" s="2128" t="s">
        <v>893</v>
      </c>
      <c r="L459" s="2127" t="s">
        <v>893</v>
      </c>
      <c r="M459" s="2402" t="s">
        <v>888</v>
      </c>
      <c r="N459" s="3314"/>
      <c r="O459" s="2417" t="s">
        <v>884</v>
      </c>
      <c r="P459" s="2418" t="s">
        <v>892</v>
      </c>
      <c r="Q459" s="2419" t="s">
        <v>893</v>
      </c>
      <c r="R459" s="2418" t="s">
        <v>887</v>
      </c>
      <c r="S459" s="2420" t="s">
        <v>888</v>
      </c>
      <c r="T459" s="2182"/>
      <c r="U459" s="2182"/>
      <c r="V459" s="2182"/>
      <c r="W459" s="2182"/>
      <c r="X459" s="2182"/>
      <c r="Y459" s="2182"/>
      <c r="Z459" s="2182"/>
      <c r="AA459" s="2182"/>
      <c r="AB459" s="2182"/>
      <c r="AC459" s="2182"/>
      <c r="AD459" s="2182"/>
      <c r="AE459" s="2182"/>
      <c r="AF459" s="2182"/>
      <c r="AG459" s="2182"/>
      <c r="AI459" s="2182"/>
      <c r="AK459" s="2182"/>
      <c r="AM459" s="2182"/>
      <c r="AO459" s="2182"/>
      <c r="AQ459" s="2182"/>
      <c r="AS459" s="2182"/>
      <c r="AU459" s="2182"/>
      <c r="AW459" s="2182"/>
    </row>
    <row r="460" spans="3:50" s="2353" customFormat="1" x14ac:dyDescent="0.3">
      <c r="C460" s="2390" t="s">
        <v>2167</v>
      </c>
      <c r="D460" s="2174" t="s">
        <v>894</v>
      </c>
      <c r="E460" s="1714">
        <v>8.895999999999999</v>
      </c>
      <c r="F460" s="3343">
        <v>31489.721498697658</v>
      </c>
      <c r="G460" s="2404">
        <v>280132.56245241431</v>
      </c>
      <c r="H460" s="3314"/>
      <c r="I460" s="2390" t="s">
        <v>2167</v>
      </c>
      <c r="J460" s="2174" t="s">
        <v>894</v>
      </c>
      <c r="K460" s="1714">
        <v>2.4239999999999999</v>
      </c>
      <c r="L460" s="3343">
        <v>31489.721498697658</v>
      </c>
      <c r="M460" s="2404">
        <v>76331.084912843115</v>
      </c>
      <c r="N460" s="3314"/>
      <c r="O460" s="2390" t="s">
        <v>2167</v>
      </c>
      <c r="P460" s="2150" t="s">
        <v>894</v>
      </c>
      <c r="Q460" s="1714">
        <v>216</v>
      </c>
      <c r="R460" s="3343">
        <v>31489.721498697658</v>
      </c>
      <c r="S460" s="2404">
        <v>6801779.8437186945</v>
      </c>
      <c r="T460" s="2182"/>
      <c r="U460" s="2182"/>
      <c r="V460" s="2182"/>
      <c r="W460" s="2182"/>
      <c r="X460" s="2182"/>
      <c r="Y460" s="2182"/>
      <c r="Z460" s="2182"/>
      <c r="AA460" s="2182"/>
      <c r="AB460" s="2182"/>
      <c r="AC460" s="2182"/>
      <c r="AD460" s="2182"/>
      <c r="AE460" s="2182"/>
      <c r="AF460" s="2182"/>
      <c r="AG460" s="2182"/>
      <c r="AI460" s="2182"/>
      <c r="AK460" s="2182"/>
      <c r="AM460" s="2182"/>
      <c r="AO460" s="2182"/>
      <c r="AQ460" s="2182"/>
      <c r="AS460" s="2182"/>
      <c r="AU460" s="2182"/>
      <c r="AW460" s="2182"/>
    </row>
    <row r="461" spans="3:50" s="2353" customFormat="1" x14ac:dyDescent="0.3">
      <c r="C461" s="2390" t="s">
        <v>2166</v>
      </c>
      <c r="D461" s="2174" t="s">
        <v>894</v>
      </c>
      <c r="E461" s="2307">
        <v>11.5648</v>
      </c>
      <c r="F461" s="3343">
        <v>16121.017832097778</v>
      </c>
      <c r="G461" s="2404">
        <v>186436.34702464438</v>
      </c>
      <c r="H461" s="3314"/>
      <c r="I461" s="2390" t="s">
        <v>2166</v>
      </c>
      <c r="J461" s="2174" t="s">
        <v>894</v>
      </c>
      <c r="K461" s="2307">
        <v>3.1512000000000002</v>
      </c>
      <c r="L461" s="3343">
        <v>16121.017832097778</v>
      </c>
      <c r="M461" s="2404">
        <v>50800.551392506517</v>
      </c>
      <c r="N461" s="3314"/>
      <c r="O461" s="2390" t="s">
        <v>2166</v>
      </c>
      <c r="P461" s="2150" t="s">
        <v>894</v>
      </c>
      <c r="Q461" s="1714">
        <v>280.8</v>
      </c>
      <c r="R461" s="3343">
        <v>16121.017832097778</v>
      </c>
      <c r="S461" s="2404">
        <v>4526781.8072530562</v>
      </c>
      <c r="T461" s="2182"/>
      <c r="U461" s="2182"/>
      <c r="V461" s="2182"/>
      <c r="W461" s="2182"/>
      <c r="X461" s="2182"/>
      <c r="Y461" s="2182"/>
      <c r="Z461" s="2182"/>
      <c r="AA461" s="2182"/>
      <c r="AB461" s="2182"/>
      <c r="AC461" s="2182"/>
      <c r="AD461" s="2182"/>
      <c r="AE461" s="2182"/>
      <c r="AF461" s="2182"/>
      <c r="AG461" s="2182"/>
      <c r="AI461" s="2182"/>
      <c r="AK461" s="2182"/>
      <c r="AM461" s="2182"/>
      <c r="AO461" s="2182"/>
      <c r="AQ461" s="2182"/>
      <c r="AS461" s="2182"/>
      <c r="AU461" s="2182"/>
      <c r="AW461" s="2182"/>
    </row>
    <row r="462" spans="3:50" s="2353" customFormat="1" x14ac:dyDescent="0.3">
      <c r="C462" s="1075" t="s">
        <v>1897</v>
      </c>
      <c r="D462" s="2495" t="s">
        <v>894</v>
      </c>
      <c r="E462" s="1714">
        <v>0.29375999999999997</v>
      </c>
      <c r="F462" s="3343">
        <v>372449.24864756566</v>
      </c>
      <c r="G462" s="2404">
        <v>109410.69128270888</v>
      </c>
      <c r="H462" s="2177"/>
      <c r="I462" s="2390" t="s">
        <v>1896</v>
      </c>
      <c r="J462" s="2150" t="s">
        <v>894</v>
      </c>
      <c r="K462" s="2307">
        <v>7.9967999999999997E-2</v>
      </c>
      <c r="L462" s="3343">
        <v>327256.66199158487</v>
      </c>
      <c r="M462" s="2404">
        <v>26170.060746143059</v>
      </c>
      <c r="N462" s="2177"/>
      <c r="O462" s="2390" t="s">
        <v>982</v>
      </c>
      <c r="P462" s="2495" t="s">
        <v>894</v>
      </c>
      <c r="Q462" s="1714">
        <v>9.24</v>
      </c>
      <c r="R462" s="3343">
        <v>35824.125826487681</v>
      </c>
      <c r="S462" s="2404">
        <v>331014.9226367462</v>
      </c>
      <c r="U462" s="2182"/>
      <c r="V462" s="2182"/>
      <c r="W462" s="2182"/>
      <c r="X462" s="2182"/>
      <c r="Y462" s="2182"/>
      <c r="Z462" s="2182"/>
      <c r="AA462" s="2182"/>
      <c r="AB462" s="2182"/>
      <c r="AC462" s="2182"/>
      <c r="AD462" s="2182"/>
      <c r="AE462" s="2182"/>
      <c r="AF462" s="2182"/>
      <c r="AH462" s="2182"/>
      <c r="AJ462" s="2182"/>
      <c r="AL462" s="2182"/>
      <c r="AN462" s="2182"/>
      <c r="AP462" s="2182"/>
      <c r="AR462" s="2182"/>
      <c r="AT462" s="2182"/>
      <c r="AV462" s="2182"/>
      <c r="AX462" s="2182"/>
    </row>
    <row r="463" spans="3:50" s="2353" customFormat="1" x14ac:dyDescent="0.3">
      <c r="C463" s="1075" t="s">
        <v>1898</v>
      </c>
      <c r="D463" s="2495" t="s">
        <v>894</v>
      </c>
      <c r="E463" s="1714">
        <v>3.7025999999999999</v>
      </c>
      <c r="F463" s="3343">
        <v>372449.24864756566</v>
      </c>
      <c r="G463" s="2404">
        <v>1379030.5880424767</v>
      </c>
      <c r="H463" s="2177"/>
      <c r="I463" s="2390" t="s">
        <v>980</v>
      </c>
      <c r="J463" s="2150" t="s">
        <v>894</v>
      </c>
      <c r="K463" s="2307">
        <v>1.1995199999999999</v>
      </c>
      <c r="L463" s="3343">
        <v>372449.24864756566</v>
      </c>
      <c r="M463" s="2404">
        <v>446760.32273772795</v>
      </c>
      <c r="N463" s="2177"/>
      <c r="O463" s="2390" t="s">
        <v>1897</v>
      </c>
      <c r="P463" s="2495" t="s">
        <v>894</v>
      </c>
      <c r="Q463" s="1714">
        <v>3.6720000000000002</v>
      </c>
      <c r="R463" s="3343">
        <v>372449.24864756566</v>
      </c>
      <c r="S463" s="2404">
        <v>1367633.6410338611</v>
      </c>
      <c r="T463" s="2182"/>
      <c r="U463" s="2182"/>
      <c r="V463" s="2182"/>
      <c r="W463" s="2182"/>
      <c r="X463" s="2182"/>
      <c r="Y463" s="2182"/>
      <c r="Z463" s="2182"/>
      <c r="AA463" s="2182"/>
      <c r="AB463" s="2182"/>
      <c r="AC463" s="2182"/>
      <c r="AD463" s="2182"/>
      <c r="AE463" s="2182"/>
      <c r="AF463" s="2182"/>
      <c r="AH463" s="2182"/>
      <c r="AJ463" s="2182"/>
      <c r="AL463" s="2182"/>
      <c r="AN463" s="2182"/>
      <c r="AP463" s="2182"/>
      <c r="AR463" s="2182"/>
      <c r="AT463" s="2182"/>
      <c r="AV463" s="2182"/>
      <c r="AX463" s="2182"/>
    </row>
    <row r="464" spans="3:50" s="2353" customFormat="1" x14ac:dyDescent="0.3">
      <c r="C464" s="1075" t="s">
        <v>896</v>
      </c>
      <c r="D464" s="2495" t="s">
        <v>894</v>
      </c>
      <c r="E464" s="1714">
        <v>6.227199999999999</v>
      </c>
      <c r="F464" s="3343">
        <v>20419.955920657183</v>
      </c>
      <c r="G464" s="2404">
        <v>127159.1495091164</v>
      </c>
      <c r="H464" s="2177"/>
      <c r="I464" s="1075" t="s">
        <v>896</v>
      </c>
      <c r="J464" s="2495" t="s">
        <v>894</v>
      </c>
      <c r="K464" s="1714">
        <v>1.6967999999999999</v>
      </c>
      <c r="L464" s="3343">
        <v>20419.955920657183</v>
      </c>
      <c r="M464" s="2404">
        <v>34648.581206171104</v>
      </c>
      <c r="N464" s="2177"/>
      <c r="O464" s="1075" t="s">
        <v>896</v>
      </c>
      <c r="P464" s="2495" t="s">
        <v>894</v>
      </c>
      <c r="Q464" s="1714">
        <v>151.19999999999999</v>
      </c>
      <c r="R464" s="3343">
        <v>20419.955920657183</v>
      </c>
      <c r="S464" s="2404">
        <v>3087497.3352033659</v>
      </c>
      <c r="T464" s="2182"/>
      <c r="U464" s="2182"/>
      <c r="V464" s="2182"/>
      <c r="W464" s="2182"/>
      <c r="X464" s="2182"/>
      <c r="Y464" s="2182"/>
      <c r="Z464" s="2182"/>
      <c r="AA464" s="2182"/>
      <c r="AB464" s="2182"/>
      <c r="AC464" s="2182"/>
      <c r="AD464" s="2182"/>
      <c r="AE464" s="2182"/>
      <c r="AF464" s="2182"/>
      <c r="AH464" s="2182"/>
      <c r="AJ464" s="2182"/>
      <c r="AL464" s="2182"/>
      <c r="AN464" s="2182"/>
      <c r="AP464" s="2182"/>
      <c r="AR464" s="2182"/>
      <c r="AT464" s="2182"/>
      <c r="AV464" s="2182"/>
      <c r="AX464" s="2182"/>
    </row>
    <row r="465" spans="2:50" s="2353" customFormat="1" x14ac:dyDescent="0.3">
      <c r="C465" s="1075" t="s">
        <v>902</v>
      </c>
      <c r="D465" s="2495" t="s">
        <v>903</v>
      </c>
      <c r="E465" s="2307">
        <v>5</v>
      </c>
      <c r="F465" s="3343">
        <v>96726.106992586661</v>
      </c>
      <c r="G465" s="2404">
        <v>483630.53496293328</v>
      </c>
      <c r="H465" s="2177"/>
      <c r="I465" s="2390" t="s">
        <v>902</v>
      </c>
      <c r="J465" s="2150" t="s">
        <v>903</v>
      </c>
      <c r="K465" s="2307">
        <v>3</v>
      </c>
      <c r="L465" s="3343">
        <v>96726.106992586661</v>
      </c>
      <c r="M465" s="2404">
        <v>290178.32097776001</v>
      </c>
      <c r="N465" s="2177"/>
      <c r="O465" s="2390" t="s">
        <v>1898</v>
      </c>
      <c r="P465" s="2495" t="s">
        <v>894</v>
      </c>
      <c r="Q465" s="1714">
        <v>21.991200000000003</v>
      </c>
      <c r="R465" s="3343">
        <v>372449.24864756566</v>
      </c>
      <c r="S465" s="2404">
        <v>8190605.9168583471</v>
      </c>
      <c r="T465" s="2182"/>
      <c r="U465" s="2182"/>
      <c r="V465" s="2182"/>
      <c r="W465" s="2182"/>
      <c r="X465" s="2182"/>
      <c r="Y465" s="2182"/>
      <c r="Z465" s="2182"/>
      <c r="AA465" s="2182"/>
      <c r="AB465" s="2182"/>
      <c r="AC465" s="2182"/>
      <c r="AD465" s="2182"/>
      <c r="AE465" s="2182"/>
      <c r="AF465" s="2182"/>
      <c r="AH465" s="2182"/>
      <c r="AJ465" s="2182"/>
      <c r="AL465" s="2182"/>
      <c r="AN465" s="2182"/>
      <c r="AP465" s="2182"/>
      <c r="AR465" s="2182"/>
      <c r="AT465" s="2182"/>
      <c r="AV465" s="2182"/>
      <c r="AX465" s="2182"/>
    </row>
    <row r="466" spans="2:50" s="2353" customFormat="1" x14ac:dyDescent="0.3">
      <c r="C466" s="1075" t="s">
        <v>987</v>
      </c>
      <c r="D466" s="2495" t="s">
        <v>297</v>
      </c>
      <c r="E466" s="1714">
        <v>1</v>
      </c>
      <c r="F466" s="3343">
        <v>8751.5632137848133</v>
      </c>
      <c r="G466" s="2404">
        <v>8751.5632137848133</v>
      </c>
      <c r="H466" s="2177"/>
      <c r="I466" s="2390" t="s">
        <v>988</v>
      </c>
      <c r="J466" s="2150" t="s">
        <v>904</v>
      </c>
      <c r="K466" s="2307">
        <v>4.5</v>
      </c>
      <c r="L466" s="3343">
        <v>9470.8830294530144</v>
      </c>
      <c r="M466" s="2404">
        <v>42618.973632538567</v>
      </c>
      <c r="N466" s="2177"/>
      <c r="O466" s="2390" t="s">
        <v>902</v>
      </c>
      <c r="P466" s="3350" t="s">
        <v>903</v>
      </c>
      <c r="Q466" s="2307">
        <v>49</v>
      </c>
      <c r="R466" s="3343">
        <v>96726.106992586661</v>
      </c>
      <c r="S466" s="2404">
        <v>4739579.2426367467</v>
      </c>
      <c r="T466" s="2182"/>
      <c r="U466" s="2182"/>
      <c r="V466" s="2182"/>
      <c r="W466" s="2182"/>
      <c r="X466" s="2182"/>
      <c r="Y466" s="2182"/>
      <c r="Z466" s="2182"/>
      <c r="AA466" s="2182"/>
      <c r="AB466" s="2182"/>
      <c r="AC466" s="2182"/>
      <c r="AD466" s="2182"/>
      <c r="AE466" s="2182"/>
      <c r="AF466" s="2182"/>
      <c r="AH466" s="2182"/>
      <c r="AJ466" s="2182"/>
      <c r="AL466" s="2182"/>
      <c r="AN466" s="2182"/>
      <c r="AP466" s="2182"/>
      <c r="AR466" s="2182"/>
      <c r="AT466" s="2182"/>
      <c r="AV466" s="2182"/>
      <c r="AX466" s="2182"/>
    </row>
    <row r="467" spans="2:50" s="2353" customFormat="1" x14ac:dyDescent="0.3">
      <c r="C467" s="1075" t="s">
        <v>988</v>
      </c>
      <c r="D467" s="3344" t="s">
        <v>904</v>
      </c>
      <c r="E467" s="1714">
        <v>1</v>
      </c>
      <c r="F467" s="3343">
        <v>9470.8830294530144</v>
      </c>
      <c r="G467" s="2404">
        <v>9470.8830294530144</v>
      </c>
      <c r="H467" s="2177"/>
      <c r="I467" s="2390" t="s">
        <v>905</v>
      </c>
      <c r="J467" s="2150" t="s">
        <v>3</v>
      </c>
      <c r="K467" s="2307">
        <v>83.966399999999993</v>
      </c>
      <c r="L467" s="3343">
        <v>2256.9424964936889</v>
      </c>
      <c r="M467" s="2404">
        <v>189507.33643758766</v>
      </c>
      <c r="N467" s="2177"/>
      <c r="O467" s="2390" t="s">
        <v>987</v>
      </c>
      <c r="P467" s="2495" t="s">
        <v>297</v>
      </c>
      <c r="Q467" s="1714">
        <v>4.5</v>
      </c>
      <c r="R467" s="3343">
        <v>8751.5632137848133</v>
      </c>
      <c r="S467" s="2404">
        <v>39382.034462031661</v>
      </c>
      <c r="T467" s="2182"/>
      <c r="U467" s="2182"/>
      <c r="V467" s="2182"/>
      <c r="W467" s="2182"/>
      <c r="X467" s="2182"/>
      <c r="Y467" s="2182"/>
      <c r="Z467" s="2182"/>
      <c r="AA467" s="2182"/>
      <c r="AB467" s="2182"/>
      <c r="AC467" s="2182"/>
      <c r="AD467" s="2182"/>
      <c r="AE467" s="2182"/>
      <c r="AF467" s="2182"/>
      <c r="AH467" s="2182"/>
      <c r="AJ467" s="2182"/>
      <c r="AL467" s="2182"/>
      <c r="AN467" s="2182"/>
      <c r="AP467" s="2182"/>
      <c r="AR467" s="2182"/>
      <c r="AT467" s="2182"/>
      <c r="AV467" s="2182"/>
      <c r="AX467" s="2182"/>
    </row>
    <row r="468" spans="2:50" s="2353" customFormat="1" x14ac:dyDescent="0.3">
      <c r="C468" s="1075" t="s">
        <v>905</v>
      </c>
      <c r="D468" s="2495" t="s">
        <v>3</v>
      </c>
      <c r="E468" s="1714">
        <v>160.75200000000001</v>
      </c>
      <c r="F468" s="3343">
        <v>2256.9424964936889</v>
      </c>
      <c r="G468" s="2404">
        <v>362808.02019635349</v>
      </c>
      <c r="H468" s="2177"/>
      <c r="I468" s="1075" t="s">
        <v>2138</v>
      </c>
      <c r="J468" s="2495" t="s">
        <v>297</v>
      </c>
      <c r="K468" s="1714">
        <v>0.8</v>
      </c>
      <c r="L468" s="3343">
        <v>47019.635343618516</v>
      </c>
      <c r="M468" s="2404">
        <v>37615.708274894816</v>
      </c>
      <c r="N468" s="2177"/>
      <c r="O468" s="2390" t="s">
        <v>988</v>
      </c>
      <c r="P468" s="2495" t="s">
        <v>904</v>
      </c>
      <c r="Q468" s="1714">
        <v>4.5</v>
      </c>
      <c r="R468" s="3343">
        <v>9470.8830294530144</v>
      </c>
      <c r="S468" s="2404">
        <v>42618.973632538567</v>
      </c>
      <c r="T468" s="2182"/>
      <c r="U468" s="2182"/>
      <c r="V468" s="2182"/>
      <c r="W468" s="2182"/>
      <c r="X468" s="2182"/>
      <c r="Y468" s="2182"/>
      <c r="Z468" s="2182"/>
      <c r="AA468" s="2182"/>
      <c r="AB468" s="2182"/>
      <c r="AC468" s="2182"/>
      <c r="AD468" s="2182"/>
      <c r="AE468" s="2182"/>
      <c r="AF468" s="2182"/>
      <c r="AH468" s="2182"/>
      <c r="AJ468" s="2182"/>
      <c r="AL468" s="2182"/>
      <c r="AN468" s="2182"/>
      <c r="AP468" s="2182"/>
      <c r="AR468" s="2182"/>
      <c r="AT468" s="2182"/>
      <c r="AV468" s="2182"/>
      <c r="AX468" s="2182"/>
    </row>
    <row r="469" spans="2:50" s="2353" customFormat="1" x14ac:dyDescent="0.3">
      <c r="C469" s="1075" t="s">
        <v>2138</v>
      </c>
      <c r="D469" s="2495" t="s">
        <v>297</v>
      </c>
      <c r="E469" s="1714">
        <v>4</v>
      </c>
      <c r="F469" s="3343">
        <v>47019.635343618516</v>
      </c>
      <c r="G469" s="2404">
        <v>188078.54137447407</v>
      </c>
      <c r="H469" s="2177"/>
      <c r="I469" s="2390" t="s">
        <v>985</v>
      </c>
      <c r="J469" s="2150" t="s">
        <v>3</v>
      </c>
      <c r="K469" s="1714">
        <v>4</v>
      </c>
      <c r="L469" s="3343">
        <v>3186.5448687637754</v>
      </c>
      <c r="M469" s="2404">
        <v>12746.179475055102</v>
      </c>
      <c r="N469" s="2177"/>
      <c r="O469" s="2390" t="s">
        <v>905</v>
      </c>
      <c r="P469" s="3344" t="s">
        <v>3</v>
      </c>
      <c r="Q469" s="1714">
        <v>781.72799999999995</v>
      </c>
      <c r="R469" s="3343">
        <v>2256.9424964936889</v>
      </c>
      <c r="S469" s="2404">
        <v>1764315.1438990182</v>
      </c>
      <c r="T469" s="2182"/>
      <c r="U469" s="2182"/>
      <c r="V469" s="2182"/>
      <c r="W469" s="2182"/>
      <c r="X469" s="2182"/>
      <c r="Y469" s="2182"/>
      <c r="Z469" s="2182"/>
      <c r="AA469" s="2182"/>
      <c r="AB469" s="2182"/>
      <c r="AC469" s="2182"/>
      <c r="AD469" s="2182"/>
      <c r="AE469" s="2182"/>
      <c r="AF469" s="2182"/>
      <c r="AH469" s="2182"/>
      <c r="AJ469" s="2182"/>
      <c r="AL469" s="2182"/>
      <c r="AN469" s="2182"/>
      <c r="AP469" s="2182"/>
      <c r="AR469" s="2182"/>
      <c r="AT469" s="2182"/>
      <c r="AV469" s="2182"/>
      <c r="AX469" s="2182"/>
    </row>
    <row r="470" spans="2:50" s="2353" customFormat="1" x14ac:dyDescent="0.3">
      <c r="C470" s="1075" t="s">
        <v>985</v>
      </c>
      <c r="D470" s="2495" t="s">
        <v>3</v>
      </c>
      <c r="E470" s="1714">
        <v>4.8000000000000007</v>
      </c>
      <c r="F470" s="3343">
        <v>3186.5448687637754</v>
      </c>
      <c r="G470" s="2404">
        <v>15295.415370066125</v>
      </c>
      <c r="H470" s="2177"/>
      <c r="I470" s="2390" t="s">
        <v>916</v>
      </c>
      <c r="J470" s="2150" t="s">
        <v>1</v>
      </c>
      <c r="K470" s="1714">
        <v>1.6</v>
      </c>
      <c r="L470" s="3343">
        <v>13219.234622320177</v>
      </c>
      <c r="M470" s="2404">
        <v>21150.775395712284</v>
      </c>
      <c r="N470" s="2177"/>
      <c r="O470" s="2390" t="s">
        <v>985</v>
      </c>
      <c r="P470" s="2495" t="s">
        <v>3</v>
      </c>
      <c r="Q470" s="1714">
        <v>14.4</v>
      </c>
      <c r="R470" s="3343">
        <v>3186.5448687637754</v>
      </c>
      <c r="S470" s="2404">
        <v>45886.246110198364</v>
      </c>
      <c r="T470" s="2182"/>
      <c r="U470" s="2182"/>
      <c r="V470" s="2182"/>
      <c r="W470" s="2182"/>
      <c r="X470" s="2182"/>
      <c r="Y470" s="2182"/>
      <c r="Z470" s="2182"/>
      <c r="AA470" s="2182"/>
      <c r="AB470" s="2182"/>
      <c r="AC470" s="2182"/>
      <c r="AD470" s="2182"/>
      <c r="AE470" s="2182"/>
      <c r="AF470" s="2182"/>
      <c r="AH470" s="2182"/>
      <c r="AJ470" s="2182"/>
      <c r="AL470" s="2182"/>
      <c r="AN470" s="2182"/>
      <c r="AP470" s="2182"/>
      <c r="AR470" s="2182"/>
      <c r="AT470" s="2182"/>
      <c r="AV470" s="2182"/>
      <c r="AX470" s="2182"/>
    </row>
    <row r="471" spans="2:50" s="2353" customFormat="1" x14ac:dyDescent="0.3">
      <c r="C471" s="1075" t="s">
        <v>915</v>
      </c>
      <c r="D471" s="2495" t="s">
        <v>1</v>
      </c>
      <c r="E471" s="1714">
        <v>1.6</v>
      </c>
      <c r="F471" s="3343">
        <v>10030.497295131237</v>
      </c>
      <c r="G471" s="2404">
        <v>16048.795672209981</v>
      </c>
      <c r="H471" s="2177"/>
      <c r="I471" s="2390" t="s">
        <v>908</v>
      </c>
      <c r="J471" s="2150" t="s">
        <v>1</v>
      </c>
      <c r="K471" s="1714">
        <v>1.6</v>
      </c>
      <c r="L471" s="3343">
        <v>10102.504508114607</v>
      </c>
      <c r="M471" s="2404">
        <v>16164.007212983372</v>
      </c>
      <c r="N471" s="2177"/>
      <c r="O471" s="2390" t="s">
        <v>916</v>
      </c>
      <c r="P471" s="2495" t="s">
        <v>1</v>
      </c>
      <c r="Q471" s="1714">
        <v>2.4000000000000004</v>
      </c>
      <c r="R471" s="3343">
        <v>13219.234622320177</v>
      </c>
      <c r="S471" s="2404">
        <v>31726.16309356843</v>
      </c>
      <c r="T471" s="2182"/>
      <c r="U471" s="2182"/>
      <c r="V471" s="2182"/>
      <c r="W471" s="2182"/>
      <c r="X471" s="2182"/>
      <c r="Y471" s="2182"/>
      <c r="Z471" s="2182"/>
      <c r="AA471" s="2182"/>
      <c r="AB471" s="2182"/>
      <c r="AC471" s="2182"/>
      <c r="AD471" s="2182"/>
      <c r="AE471" s="2182"/>
      <c r="AF471" s="2182"/>
      <c r="AH471" s="2182"/>
      <c r="AJ471" s="2182"/>
      <c r="AL471" s="2182"/>
      <c r="AN471" s="2182"/>
      <c r="AP471" s="2182"/>
      <c r="AR471" s="2182"/>
      <c r="AT471" s="2182"/>
      <c r="AV471" s="2182"/>
      <c r="AX471" s="2182"/>
    </row>
    <row r="472" spans="2:50" s="2353" customFormat="1" x14ac:dyDescent="0.3">
      <c r="C472" s="1075" t="s">
        <v>916</v>
      </c>
      <c r="D472" s="2495" t="s">
        <v>1</v>
      </c>
      <c r="E472" s="1714">
        <v>0.8</v>
      </c>
      <c r="F472" s="3343">
        <v>13219.234622320177</v>
      </c>
      <c r="G472" s="2404">
        <v>10575.387697856142</v>
      </c>
      <c r="H472" s="2177"/>
      <c r="I472" s="2390" t="s">
        <v>909</v>
      </c>
      <c r="J472" s="2150" t="s">
        <v>1</v>
      </c>
      <c r="K472" s="1714">
        <v>0.8</v>
      </c>
      <c r="L472" s="3343">
        <v>4701.963534361852</v>
      </c>
      <c r="M472" s="2404">
        <v>3761.5708274894819</v>
      </c>
      <c r="N472" s="2177"/>
      <c r="O472" s="2390" t="s">
        <v>908</v>
      </c>
      <c r="P472" s="2495" t="s">
        <v>1</v>
      </c>
      <c r="Q472" s="1714">
        <v>12</v>
      </c>
      <c r="R472" s="3343">
        <v>10102.504508114607</v>
      </c>
      <c r="S472" s="2404">
        <v>121230.05409737528</v>
      </c>
      <c r="T472" s="2182"/>
      <c r="U472" s="2182"/>
      <c r="V472" s="2182"/>
      <c r="W472" s="2182"/>
      <c r="X472" s="2182"/>
      <c r="Y472" s="2182"/>
      <c r="Z472" s="2182"/>
      <c r="AA472" s="2182"/>
      <c r="AB472" s="2182"/>
      <c r="AC472" s="2182"/>
      <c r="AD472" s="2182"/>
      <c r="AE472" s="2182"/>
      <c r="AF472" s="2182"/>
      <c r="AH472" s="2182"/>
      <c r="AJ472" s="2182"/>
      <c r="AL472" s="2182"/>
      <c r="AN472" s="2182"/>
      <c r="AP472" s="2182"/>
      <c r="AR472" s="2182"/>
      <c r="AT472" s="2182"/>
      <c r="AV472" s="2182"/>
      <c r="AX472" s="2182"/>
    </row>
    <row r="473" spans="2:50" s="2353" customFormat="1" x14ac:dyDescent="0.3">
      <c r="C473" s="1075" t="s">
        <v>908</v>
      </c>
      <c r="D473" s="2495" t="s">
        <v>1</v>
      </c>
      <c r="E473" s="1714">
        <v>1.6</v>
      </c>
      <c r="F473" s="3343">
        <v>10102.504508114607</v>
      </c>
      <c r="G473" s="2404">
        <v>16164.007212983372</v>
      </c>
      <c r="H473" s="2177"/>
      <c r="I473" s="2390" t="s">
        <v>910</v>
      </c>
      <c r="J473" s="2409" t="s">
        <v>1</v>
      </c>
      <c r="K473" s="1714">
        <v>1.6</v>
      </c>
      <c r="L473" s="3343">
        <v>3414.2761043356804</v>
      </c>
      <c r="M473" s="2404">
        <v>5462.8417669370892</v>
      </c>
      <c r="N473" s="2177"/>
      <c r="O473" s="2390" t="s">
        <v>909</v>
      </c>
      <c r="P473" s="2495" t="s">
        <v>1</v>
      </c>
      <c r="Q473" s="1714">
        <v>6.4</v>
      </c>
      <c r="R473" s="3343">
        <v>4701.963534361852</v>
      </c>
      <c r="S473" s="2404">
        <v>30092.566619915855</v>
      </c>
      <c r="T473" s="2182"/>
      <c r="U473" s="2182"/>
      <c r="V473" s="2182"/>
      <c r="W473" s="2182"/>
      <c r="X473" s="2182"/>
      <c r="Y473" s="2182"/>
      <c r="Z473" s="2182"/>
      <c r="AA473" s="2182"/>
      <c r="AB473" s="2182"/>
      <c r="AC473" s="2182"/>
      <c r="AD473" s="2182"/>
      <c r="AE473" s="2182"/>
      <c r="AF473" s="2182"/>
      <c r="AH473" s="2182"/>
      <c r="AJ473" s="2182"/>
      <c r="AL473" s="2182"/>
      <c r="AN473" s="2182"/>
      <c r="AP473" s="2182"/>
      <c r="AR473" s="2182"/>
      <c r="AT473" s="2182"/>
      <c r="AV473" s="2182"/>
      <c r="AX473" s="2182"/>
    </row>
    <row r="474" spans="2:50" s="2353" customFormat="1" x14ac:dyDescent="0.3">
      <c r="C474" s="1075" t="s">
        <v>909</v>
      </c>
      <c r="D474" s="2495" t="s">
        <v>1</v>
      </c>
      <c r="E474" s="1714">
        <v>1.6</v>
      </c>
      <c r="F474" s="3343">
        <v>4701.963534361852</v>
      </c>
      <c r="G474" s="2404">
        <v>7523.1416549789637</v>
      </c>
      <c r="H474" s="2177"/>
      <c r="I474" s="2390" t="s">
        <v>1900</v>
      </c>
      <c r="J474" s="1973" t="s">
        <v>3</v>
      </c>
      <c r="K474" s="1714">
        <v>0.8</v>
      </c>
      <c r="L474" s="3343">
        <v>2244.0456822280107</v>
      </c>
      <c r="M474" s="2404">
        <v>1795.2365457824087</v>
      </c>
      <c r="N474" s="2177"/>
      <c r="O474" s="2390" t="s">
        <v>910</v>
      </c>
      <c r="P474" s="2495" t="s">
        <v>1</v>
      </c>
      <c r="Q474" s="1714">
        <v>3.2</v>
      </c>
      <c r="R474" s="3343">
        <v>3414.2761043356804</v>
      </c>
      <c r="S474" s="2404">
        <v>10925.683533874178</v>
      </c>
      <c r="T474" s="2182"/>
      <c r="U474" s="2182"/>
      <c r="V474" s="2182"/>
      <c r="W474" s="2182"/>
      <c r="X474" s="2182"/>
      <c r="Y474" s="2182"/>
      <c r="Z474" s="2182"/>
      <c r="AA474" s="2182"/>
      <c r="AB474" s="2182"/>
      <c r="AC474" s="2182"/>
      <c r="AD474" s="2182"/>
      <c r="AE474" s="2182"/>
      <c r="AF474" s="2182"/>
      <c r="AH474" s="2182"/>
      <c r="AJ474" s="2182"/>
      <c r="AL474" s="2182"/>
      <c r="AN474" s="2182"/>
      <c r="AP474" s="2182"/>
      <c r="AR474" s="2182"/>
      <c r="AT474" s="2182"/>
      <c r="AV474" s="2182"/>
      <c r="AX474" s="2182"/>
    </row>
    <row r="475" spans="2:50" s="2353" customFormat="1" x14ac:dyDescent="0.3">
      <c r="C475" s="1075" t="s">
        <v>910</v>
      </c>
      <c r="D475" s="2495" t="s">
        <v>1</v>
      </c>
      <c r="E475" s="1714">
        <v>1.6</v>
      </c>
      <c r="F475" s="3343">
        <v>3414.2761043356804</v>
      </c>
      <c r="G475" s="2404">
        <v>5462.8417669370892</v>
      </c>
      <c r="H475" s="2177"/>
      <c r="I475" s="2390" t="s">
        <v>912</v>
      </c>
      <c r="J475" s="2150" t="s">
        <v>913</v>
      </c>
      <c r="K475" s="1714">
        <v>1.6</v>
      </c>
      <c r="L475" s="3343">
        <v>3869.0442797034666</v>
      </c>
      <c r="M475" s="2404">
        <v>6190.4708475255466</v>
      </c>
      <c r="N475" s="2177"/>
      <c r="O475" s="1075" t="s">
        <v>911</v>
      </c>
      <c r="P475" s="2495" t="s">
        <v>3</v>
      </c>
      <c r="Q475" s="1714">
        <v>2.4000000000000004</v>
      </c>
      <c r="R475" s="3343">
        <v>66633.540372670817</v>
      </c>
      <c r="S475" s="2404">
        <v>159920.49689441</v>
      </c>
      <c r="T475" s="2182"/>
      <c r="U475" s="2182"/>
      <c r="V475" s="2182"/>
      <c r="W475" s="2182"/>
      <c r="X475" s="2182"/>
      <c r="Y475" s="2182"/>
      <c r="Z475" s="2182"/>
      <c r="AA475" s="2182"/>
      <c r="AB475" s="2182"/>
      <c r="AC475" s="2182"/>
      <c r="AD475" s="2182"/>
      <c r="AE475" s="2182"/>
      <c r="AF475" s="2182"/>
      <c r="AH475" s="2182"/>
      <c r="AJ475" s="2182"/>
      <c r="AL475" s="2182"/>
      <c r="AN475" s="2182"/>
      <c r="AP475" s="2182"/>
      <c r="AR475" s="2182"/>
      <c r="AT475" s="2182"/>
      <c r="AV475" s="2182"/>
      <c r="AX475" s="2182"/>
    </row>
    <row r="476" spans="2:50" s="2353" customFormat="1" x14ac:dyDescent="0.3">
      <c r="C476" s="1075" t="s">
        <v>911</v>
      </c>
      <c r="D476" s="2495" t="s">
        <v>3</v>
      </c>
      <c r="E476" s="1714">
        <v>0.8</v>
      </c>
      <c r="F476" s="3343">
        <v>66633.540372670817</v>
      </c>
      <c r="G476" s="2404">
        <v>53306.832298136658</v>
      </c>
      <c r="H476" s="2177"/>
      <c r="I476" s="2412"/>
      <c r="J476" s="2408"/>
      <c r="M476" s="2404"/>
      <c r="N476" s="2177"/>
      <c r="O476" s="1075" t="s">
        <v>1812</v>
      </c>
      <c r="P476" s="2495" t="s">
        <v>1</v>
      </c>
      <c r="Q476" s="1714">
        <v>86.240000000000009</v>
      </c>
      <c r="R476" s="3343">
        <v>1532.5714285714287</v>
      </c>
      <c r="S476" s="2404">
        <v>132168.96000000002</v>
      </c>
      <c r="T476" s="2182"/>
      <c r="U476" s="2182"/>
      <c r="V476" s="2182"/>
      <c r="W476" s="2182"/>
      <c r="X476" s="2182"/>
      <c r="Y476" s="2182"/>
      <c r="Z476" s="2182"/>
      <c r="AA476" s="2182"/>
      <c r="AB476" s="2182"/>
      <c r="AC476" s="2182"/>
      <c r="AD476" s="2182"/>
      <c r="AE476" s="2182"/>
      <c r="AF476" s="2182"/>
      <c r="AH476" s="2182"/>
      <c r="AJ476" s="2182"/>
      <c r="AL476" s="2182"/>
      <c r="AN476" s="2182"/>
      <c r="AP476" s="2182"/>
      <c r="AR476" s="2182"/>
      <c r="AT476" s="2182"/>
      <c r="AV476" s="2182"/>
      <c r="AX476" s="2182"/>
    </row>
    <row r="477" spans="2:50" s="2353" customFormat="1" x14ac:dyDescent="0.3">
      <c r="C477" s="1075" t="s">
        <v>912</v>
      </c>
      <c r="D477" s="2495" t="s">
        <v>913</v>
      </c>
      <c r="E477" s="1714">
        <v>7.2</v>
      </c>
      <c r="F477" s="3343">
        <v>3869.0442797034666</v>
      </c>
      <c r="G477" s="2404">
        <v>27857.11881386496</v>
      </c>
      <c r="H477" s="2177"/>
      <c r="I477" s="2412"/>
      <c r="J477" s="2408"/>
      <c r="M477" s="2404"/>
      <c r="N477" s="2177"/>
      <c r="O477" s="1075" t="s">
        <v>912</v>
      </c>
      <c r="P477" s="2495" t="s">
        <v>913</v>
      </c>
      <c r="Q477" s="1714">
        <v>1.6</v>
      </c>
      <c r="R477" s="3343">
        <v>3869.0442797034666</v>
      </c>
      <c r="S477" s="2404">
        <v>6190.4708475255466</v>
      </c>
      <c r="T477" s="2182"/>
      <c r="U477" s="2182"/>
      <c r="V477" s="2182"/>
      <c r="W477" s="2182"/>
      <c r="X477" s="2182"/>
      <c r="Y477" s="2182"/>
      <c r="Z477" s="2182"/>
      <c r="AA477" s="2182"/>
      <c r="AB477" s="2182"/>
      <c r="AC477" s="2182"/>
      <c r="AD477" s="2182"/>
      <c r="AE477" s="2182"/>
      <c r="AF477" s="2182"/>
      <c r="AH477" s="2182"/>
      <c r="AJ477" s="2182"/>
      <c r="AL477" s="2182"/>
      <c r="AN477" s="2182"/>
      <c r="AP477" s="2182"/>
      <c r="AR477" s="2182"/>
      <c r="AT477" s="2182"/>
      <c r="AV477" s="2182"/>
      <c r="AX477" s="2182"/>
    </row>
    <row r="478" spans="2:50" s="2408" customFormat="1" x14ac:dyDescent="0.3">
      <c r="B478" s="2353"/>
      <c r="C478" s="2421"/>
      <c r="D478" s="2821"/>
      <c r="E478" s="1714"/>
      <c r="F478" s="3343"/>
      <c r="G478" s="2404"/>
      <c r="H478" s="2177"/>
      <c r="I478" s="2412"/>
      <c r="K478" s="2353"/>
      <c r="L478" s="2353"/>
      <c r="M478" s="2404"/>
      <c r="N478" s="2177"/>
      <c r="O478" s="2421"/>
      <c r="P478" s="2821"/>
      <c r="Q478" s="2478"/>
      <c r="R478" s="2384"/>
      <c r="S478" s="2404"/>
      <c r="T478" s="2182"/>
      <c r="U478" s="2182"/>
      <c r="V478" s="2182"/>
      <c r="W478" s="2182"/>
      <c r="X478" s="2182"/>
      <c r="Y478" s="2182"/>
      <c r="Z478" s="2182"/>
      <c r="AA478" s="2182"/>
      <c r="AB478" s="2182"/>
      <c r="AC478" s="2182"/>
      <c r="AD478" s="2182"/>
      <c r="AE478" s="2182"/>
      <c r="AF478" s="2182"/>
      <c r="AH478" s="2177"/>
      <c r="AJ478" s="2177"/>
      <c r="AL478" s="2177"/>
      <c r="AN478" s="2177"/>
      <c r="AP478" s="2177"/>
      <c r="AR478" s="2177"/>
      <c r="AT478" s="2177"/>
      <c r="AV478" s="2177"/>
      <c r="AX478" s="2177"/>
    </row>
    <row r="479" spans="2:50" s="2353" customFormat="1" x14ac:dyDescent="0.3">
      <c r="C479" s="2421"/>
      <c r="D479" s="2821"/>
      <c r="E479" s="1714"/>
      <c r="F479" s="3343"/>
      <c r="G479" s="2404"/>
      <c r="H479" s="2177"/>
      <c r="I479" s="2412"/>
      <c r="J479" s="2408"/>
      <c r="M479" s="2404"/>
      <c r="N479" s="2177"/>
      <c r="O479" s="2421"/>
      <c r="P479" s="2821"/>
      <c r="Q479" s="2478"/>
      <c r="R479" s="2384"/>
      <c r="S479" s="2404"/>
      <c r="T479" s="2182"/>
      <c r="U479" s="2182"/>
      <c r="V479" s="2182"/>
      <c r="W479" s="2182"/>
      <c r="X479" s="2182"/>
      <c r="Y479" s="2182"/>
      <c r="Z479" s="2182"/>
      <c r="AA479" s="2182"/>
      <c r="AB479" s="2182"/>
      <c r="AC479" s="2182"/>
      <c r="AD479" s="2182"/>
      <c r="AE479" s="2182"/>
      <c r="AF479" s="2182"/>
      <c r="AH479" s="2182"/>
      <c r="AJ479" s="2182"/>
      <c r="AL479" s="2182"/>
      <c r="AN479" s="2182"/>
      <c r="AP479" s="2182"/>
      <c r="AR479" s="2182"/>
      <c r="AT479" s="2182"/>
      <c r="AV479" s="2182"/>
      <c r="AX479" s="2182"/>
    </row>
    <row r="480" spans="2:50" s="2353" customFormat="1" x14ac:dyDescent="0.3">
      <c r="C480" s="2412"/>
      <c r="D480" s="2408"/>
      <c r="E480" s="1424"/>
      <c r="F480" s="3342" t="s">
        <v>890</v>
      </c>
      <c r="G480" s="2823">
        <v>3287142.4215753926</v>
      </c>
      <c r="H480" s="3305"/>
      <c r="I480" s="3086"/>
      <c r="J480" s="2354"/>
      <c r="K480" s="2354"/>
      <c r="L480" s="2394" t="s">
        <v>890</v>
      </c>
      <c r="M480" s="3351">
        <v>1261902.0223896583</v>
      </c>
      <c r="N480" s="3305"/>
      <c r="O480" s="2412"/>
      <c r="P480" s="2408"/>
      <c r="Q480" s="2408"/>
      <c r="R480" s="2413" t="s">
        <v>890</v>
      </c>
      <c r="S480" s="2823">
        <v>31429349.502531271</v>
      </c>
      <c r="T480" s="2182"/>
      <c r="U480" s="2182"/>
      <c r="V480" s="2182"/>
      <c r="W480" s="2182"/>
      <c r="X480" s="2182"/>
      <c r="Y480" s="2182"/>
      <c r="Z480" s="2182"/>
      <c r="AA480" s="2182"/>
      <c r="AB480" s="2182"/>
      <c r="AC480" s="2182"/>
      <c r="AD480" s="2182"/>
      <c r="AE480" s="2182"/>
      <c r="AF480" s="2182"/>
      <c r="AH480" s="2182"/>
      <c r="AJ480" s="2182"/>
      <c r="AL480" s="2182"/>
      <c r="AN480" s="2182"/>
      <c r="AP480" s="2182"/>
      <c r="AR480" s="2182"/>
      <c r="AT480" s="2182"/>
      <c r="AV480" s="2182"/>
      <c r="AX480" s="2182"/>
    </row>
    <row r="481" spans="3:69" s="2353" customFormat="1" x14ac:dyDescent="0.3">
      <c r="C481" s="2414" t="s">
        <v>898</v>
      </c>
      <c r="D481" s="2415"/>
      <c r="E481" s="3321"/>
      <c r="F481" s="1424"/>
      <c r="G481" s="2815"/>
      <c r="H481" s="2177"/>
      <c r="I481" s="2445" t="s">
        <v>898</v>
      </c>
      <c r="J481" s="2446"/>
      <c r="K481" s="2446"/>
      <c r="L481" s="2354"/>
      <c r="M481" s="2399"/>
      <c r="N481" s="2177"/>
      <c r="O481" s="2414" t="s">
        <v>898</v>
      </c>
      <c r="P481" s="2415"/>
      <c r="Q481" s="2415"/>
      <c r="R481" s="2408"/>
      <c r="S481" s="2815"/>
      <c r="T481" s="2182"/>
      <c r="U481" s="2182"/>
      <c r="V481" s="2182"/>
      <c r="W481" s="2182"/>
      <c r="X481" s="2182"/>
      <c r="Y481" s="2182"/>
      <c r="Z481" s="2182"/>
      <c r="AA481" s="2182"/>
      <c r="AB481" s="2182"/>
      <c r="AC481" s="2182"/>
      <c r="AD481" s="2182"/>
      <c r="AE481" s="2182"/>
      <c r="AF481" s="2182"/>
      <c r="AH481" s="2182"/>
      <c r="AJ481" s="2182"/>
      <c r="AL481" s="2182"/>
      <c r="AN481" s="2182"/>
      <c r="AP481" s="2182"/>
      <c r="AR481" s="2182"/>
      <c r="AT481" s="2182"/>
      <c r="AV481" s="2182"/>
      <c r="AX481" s="2182"/>
    </row>
    <row r="482" spans="3:69" s="2353" customFormat="1" x14ac:dyDescent="0.3">
      <c r="C482" s="2417" t="s">
        <v>884</v>
      </c>
      <c r="D482" s="2418" t="s">
        <v>886</v>
      </c>
      <c r="E482" s="2128" t="s">
        <v>886</v>
      </c>
      <c r="F482" s="3338" t="s">
        <v>893</v>
      </c>
      <c r="G482" s="2420" t="s">
        <v>888</v>
      </c>
      <c r="H482" s="3314"/>
      <c r="I482" s="2126" t="s">
        <v>884</v>
      </c>
      <c r="J482" s="2127" t="s">
        <v>885</v>
      </c>
      <c r="K482" s="2128" t="s">
        <v>886</v>
      </c>
      <c r="L482" s="2127" t="s">
        <v>893</v>
      </c>
      <c r="M482" s="2402" t="s">
        <v>888</v>
      </c>
      <c r="N482" s="3314"/>
      <c r="O482" s="2417" t="s">
        <v>884</v>
      </c>
      <c r="P482" s="2418" t="s">
        <v>885</v>
      </c>
      <c r="Q482" s="2419" t="s">
        <v>886</v>
      </c>
      <c r="R482" s="2419" t="s">
        <v>893</v>
      </c>
      <c r="S482" s="2420" t="s">
        <v>888</v>
      </c>
      <c r="T482" s="2182"/>
      <c r="U482" s="2182"/>
      <c r="V482" s="2182"/>
      <c r="W482" s="2182"/>
      <c r="X482" s="2182"/>
      <c r="Y482" s="2182"/>
      <c r="Z482" s="2182"/>
      <c r="AA482" s="2182"/>
      <c r="AB482" s="2182"/>
      <c r="AC482" s="2182"/>
      <c r="AD482" s="2182"/>
      <c r="AE482" s="2182"/>
      <c r="AF482" s="2182"/>
      <c r="AH482" s="2182"/>
      <c r="AJ482" s="2182"/>
      <c r="AL482" s="2182"/>
      <c r="AN482" s="2182"/>
      <c r="AP482" s="2182"/>
      <c r="AR482" s="2182"/>
      <c r="AT482" s="2182"/>
      <c r="AV482" s="2182"/>
      <c r="AX482" s="2182"/>
    </row>
    <row r="483" spans="3:69" s="2353" customFormat="1" x14ac:dyDescent="0.3">
      <c r="C483" s="1075" t="s">
        <v>899</v>
      </c>
      <c r="D483" s="2664">
        <v>133931.74620661701</v>
      </c>
      <c r="E483" s="1714">
        <v>0.16000000000000003</v>
      </c>
      <c r="F483" s="2826">
        <v>1</v>
      </c>
      <c r="G483" s="3064">
        <v>21429.079393058728</v>
      </c>
      <c r="H483" s="2177"/>
      <c r="I483" s="2390" t="s">
        <v>899</v>
      </c>
      <c r="J483" s="2664">
        <v>133931.74620661701</v>
      </c>
      <c r="K483" s="1714">
        <v>0.32000000000000006</v>
      </c>
      <c r="L483" s="2385">
        <v>1</v>
      </c>
      <c r="M483" s="2404">
        <v>42858.158786117456</v>
      </c>
      <c r="N483" s="2177"/>
      <c r="O483" s="2421" t="s">
        <v>899</v>
      </c>
      <c r="P483" s="2664">
        <v>133931.74620661701</v>
      </c>
      <c r="Q483" s="1714">
        <v>8</v>
      </c>
      <c r="R483" s="2479">
        <v>1</v>
      </c>
      <c r="S483" s="2404">
        <v>1071453.9696529361</v>
      </c>
      <c r="U483" s="2182"/>
      <c r="V483" s="2182"/>
      <c r="W483" s="2182"/>
      <c r="X483" s="2182"/>
      <c r="Y483" s="2182"/>
      <c r="Z483" s="2182"/>
      <c r="AA483" s="2182"/>
      <c r="AB483" s="2182"/>
      <c r="AC483" s="2182"/>
      <c r="AD483" s="2182"/>
      <c r="AE483" s="2182"/>
      <c r="AF483" s="2182"/>
      <c r="AH483" s="2182"/>
      <c r="AJ483" s="2182"/>
      <c r="AL483" s="2182"/>
      <c r="AN483" s="2182"/>
      <c r="AP483" s="2182"/>
      <c r="AR483" s="2182"/>
      <c r="AT483" s="2182"/>
      <c r="AV483" s="2182"/>
      <c r="AX483" s="2182"/>
    </row>
    <row r="484" spans="3:69" s="2353" customFormat="1" x14ac:dyDescent="0.3">
      <c r="C484" s="1075" t="s">
        <v>990</v>
      </c>
      <c r="D484" s="2664">
        <v>100448.75998254272</v>
      </c>
      <c r="E484" s="1714">
        <v>0.26666666666666666</v>
      </c>
      <c r="F484" s="2826">
        <v>1</v>
      </c>
      <c r="G484" s="3064">
        <v>26786.335995344725</v>
      </c>
      <c r="H484" s="2177"/>
      <c r="I484" s="2421" t="s">
        <v>990</v>
      </c>
      <c r="J484" s="2664">
        <v>100448.75998254272</v>
      </c>
      <c r="K484" s="1714">
        <v>0.60000000000000009</v>
      </c>
      <c r="L484" s="2385">
        <v>1</v>
      </c>
      <c r="M484" s="2404">
        <v>60269.255989525642</v>
      </c>
      <c r="N484" s="2177"/>
      <c r="O484" s="2421" t="s">
        <v>990</v>
      </c>
      <c r="P484" s="2664">
        <v>100448.75998254272</v>
      </c>
      <c r="Q484" s="1714">
        <v>12</v>
      </c>
      <c r="R484" s="2479">
        <v>2</v>
      </c>
      <c r="S484" s="2404">
        <v>2410770.2395810252</v>
      </c>
      <c r="T484" s="2182"/>
      <c r="U484" s="2182"/>
      <c r="V484" s="2182"/>
      <c r="W484" s="2182"/>
      <c r="X484" s="2182"/>
      <c r="Y484" s="2182"/>
      <c r="Z484" s="2182"/>
      <c r="AA484" s="2182"/>
      <c r="AB484" s="2182"/>
      <c r="AC484" s="2182"/>
      <c r="AD484" s="2182"/>
      <c r="AE484" s="2182"/>
      <c r="AF484" s="2182"/>
      <c r="AG484" s="2182"/>
      <c r="AH484" s="2182"/>
      <c r="AI484" s="2182"/>
      <c r="AJ484" s="2182"/>
      <c r="AK484" s="2182"/>
      <c r="AL484" s="2182"/>
      <c r="AN484" s="2182"/>
      <c r="AP484" s="2182"/>
      <c r="AR484" s="2182"/>
      <c r="AT484" s="2182"/>
      <c r="AV484" s="2182"/>
      <c r="AX484" s="2182"/>
    </row>
    <row r="485" spans="3:69" s="2353" customFormat="1" x14ac:dyDescent="0.3">
      <c r="C485" s="1075" t="s">
        <v>1154</v>
      </c>
      <c r="D485" s="2664">
        <v>64040.167561799884</v>
      </c>
      <c r="E485" s="1714">
        <v>0.4</v>
      </c>
      <c r="F485" s="2826">
        <v>3</v>
      </c>
      <c r="G485" s="3064">
        <v>76848.201074159864</v>
      </c>
      <c r="H485" s="2177"/>
      <c r="I485" s="2390" t="s">
        <v>1154</v>
      </c>
      <c r="J485" s="2664">
        <v>64040.167561799884</v>
      </c>
      <c r="K485" s="1714">
        <v>0.60000000000000009</v>
      </c>
      <c r="L485" s="2385">
        <v>1</v>
      </c>
      <c r="M485" s="2404">
        <v>38424.100537079939</v>
      </c>
      <c r="N485" s="2177"/>
      <c r="O485" s="2421" t="s">
        <v>1154</v>
      </c>
      <c r="P485" s="2664">
        <v>64040.167561799884</v>
      </c>
      <c r="Q485" s="1714">
        <v>12</v>
      </c>
      <c r="R485" s="2479">
        <v>4</v>
      </c>
      <c r="S485" s="2404">
        <v>3073928.0429663947</v>
      </c>
      <c r="T485" s="2182"/>
      <c r="U485" s="2182"/>
      <c r="V485" s="2182"/>
      <c r="W485" s="2182"/>
      <c r="X485" s="2182"/>
      <c r="Y485" s="2182"/>
      <c r="Z485" s="2182"/>
      <c r="AA485" s="2182"/>
      <c r="AB485" s="2182"/>
      <c r="AC485" s="2182"/>
      <c r="AD485" s="2182"/>
      <c r="AE485" s="2182"/>
      <c r="AF485" s="2182"/>
      <c r="AG485" s="2182"/>
      <c r="AH485" s="2182"/>
      <c r="AI485" s="2182"/>
      <c r="AJ485" s="2182"/>
      <c r="AK485" s="2182"/>
      <c r="AL485" s="2182"/>
      <c r="AN485" s="2182"/>
      <c r="AP485" s="2182"/>
      <c r="AR485" s="2182"/>
      <c r="AT485" s="2182"/>
      <c r="AV485" s="2182"/>
      <c r="AX485" s="2182"/>
    </row>
    <row r="486" spans="3:69" s="2353" customFormat="1" x14ac:dyDescent="0.3">
      <c r="C486" s="2390" t="s">
        <v>2603</v>
      </c>
      <c r="D486" s="2664">
        <v>290020.70325447264</v>
      </c>
      <c r="E486" s="2307">
        <v>5.3333333333333337E-2</v>
      </c>
      <c r="F486" s="2385">
        <v>1</v>
      </c>
      <c r="G486" s="2404">
        <v>15467.770840238541</v>
      </c>
      <c r="H486" s="2177"/>
      <c r="I486" s="2390" t="s">
        <v>2603</v>
      </c>
      <c r="J486" s="2664">
        <v>290020.70325447264</v>
      </c>
      <c r="K486" s="2307">
        <v>0.12000000000000002</v>
      </c>
      <c r="L486" s="2385">
        <v>1</v>
      </c>
      <c r="M486" s="2404">
        <v>34802.484390536723</v>
      </c>
      <c r="N486" s="2177"/>
      <c r="O486" s="2390" t="s">
        <v>2603</v>
      </c>
      <c r="P486" s="2664">
        <v>290020.70325447264</v>
      </c>
      <c r="Q486" s="2307">
        <v>2.4000000000000004</v>
      </c>
      <c r="R486" s="2385">
        <v>1</v>
      </c>
      <c r="S486" s="2404">
        <v>696049.68781073438</v>
      </c>
      <c r="T486" s="2182"/>
      <c r="U486" s="2182"/>
      <c r="V486" s="2182"/>
      <c r="W486" s="2182"/>
      <c r="X486" s="2182"/>
      <c r="Y486" s="2182"/>
      <c r="Z486" s="2182"/>
      <c r="AA486" s="2182"/>
      <c r="AB486" s="2182"/>
      <c r="AC486" s="2182"/>
      <c r="AD486" s="2182"/>
      <c r="AE486" s="2182"/>
      <c r="AF486" s="2182"/>
      <c r="AG486" s="2182"/>
      <c r="AH486" s="2182"/>
      <c r="AI486" s="2182"/>
      <c r="AJ486" s="2182"/>
      <c r="AK486" s="2182"/>
      <c r="AL486" s="2182"/>
      <c r="AN486" s="2182"/>
      <c r="AP486" s="2182"/>
      <c r="AR486" s="2182"/>
      <c r="AT486" s="2182"/>
      <c r="AV486" s="2182"/>
      <c r="AX486" s="2182"/>
      <c r="AZ486" s="2182"/>
      <c r="BB486" s="2182"/>
      <c r="BD486" s="2182"/>
      <c r="BF486" s="2802"/>
      <c r="BG486" s="2833"/>
      <c r="BH486" s="2833"/>
      <c r="BI486" s="2833"/>
      <c r="BJ486" s="2833"/>
      <c r="BK486" s="2833"/>
      <c r="BL486" s="2802"/>
    </row>
    <row r="487" spans="3:69" s="2353" customFormat="1" x14ac:dyDescent="0.3">
      <c r="C487" s="2390" t="s">
        <v>2602</v>
      </c>
      <c r="D487" s="2664">
        <v>282139.34593835432</v>
      </c>
      <c r="E487" s="1714">
        <v>0.4</v>
      </c>
      <c r="F487" s="2385">
        <v>1</v>
      </c>
      <c r="G487" s="2404">
        <v>112855.73837534174</v>
      </c>
      <c r="H487" s="2177"/>
      <c r="I487" s="2390" t="s">
        <v>2602</v>
      </c>
      <c r="J487" s="2664">
        <v>282139.34593835432</v>
      </c>
      <c r="K487" s="1714">
        <v>0.4</v>
      </c>
      <c r="L487" s="2385">
        <v>1</v>
      </c>
      <c r="M487" s="2404">
        <v>112855.73837534174</v>
      </c>
      <c r="N487" s="2177"/>
      <c r="O487" s="2390" t="s">
        <v>2602</v>
      </c>
      <c r="P487" s="2664">
        <v>282139.34593835432</v>
      </c>
      <c r="Q487" s="1714">
        <v>12</v>
      </c>
      <c r="R487" s="2385">
        <v>2</v>
      </c>
      <c r="S487" s="2404">
        <v>6771344.3025205042</v>
      </c>
      <c r="T487" s="2182"/>
      <c r="U487" s="2182"/>
      <c r="V487" s="2182"/>
      <c r="W487" s="2182"/>
      <c r="X487" s="2182"/>
      <c r="Y487" s="2182"/>
      <c r="Z487" s="2182"/>
      <c r="AA487" s="2182"/>
      <c r="AB487" s="2182"/>
      <c r="AC487" s="2182"/>
      <c r="AD487" s="2182"/>
      <c r="AE487" s="2182"/>
      <c r="AF487" s="2182"/>
      <c r="AG487" s="2182"/>
      <c r="AH487" s="2182"/>
      <c r="AI487" s="2182"/>
      <c r="AJ487" s="2182"/>
      <c r="AK487" s="2182"/>
      <c r="AL487" s="2182"/>
      <c r="AN487" s="2182"/>
      <c r="AP487" s="2182"/>
      <c r="AR487" s="2182"/>
      <c r="AT487" s="2182"/>
      <c r="AV487" s="2182"/>
      <c r="AX487" s="2182"/>
      <c r="AZ487" s="2182"/>
      <c r="BB487" s="2182"/>
      <c r="BD487" s="2182"/>
      <c r="BF487" s="2802"/>
      <c r="BG487" s="2833"/>
      <c r="BH487" s="2833"/>
      <c r="BI487" s="2833"/>
      <c r="BJ487" s="2833"/>
      <c r="BK487" s="2833"/>
      <c r="BL487" s="2802"/>
    </row>
    <row r="488" spans="3:69" s="2353" customFormat="1" x14ac:dyDescent="0.3">
      <c r="C488" s="2421"/>
      <c r="D488" s="3345"/>
      <c r="E488" s="2478"/>
      <c r="F488" s="3345"/>
      <c r="G488" s="2404"/>
      <c r="H488" s="2177"/>
      <c r="I488" s="2390"/>
      <c r="J488" s="2391"/>
      <c r="K488" s="2307"/>
      <c r="L488" s="2391"/>
      <c r="M488" s="2395"/>
      <c r="N488" s="2177"/>
      <c r="O488" s="2421"/>
      <c r="P488" s="3345"/>
      <c r="Q488" s="2478"/>
      <c r="R488" s="3345"/>
      <c r="S488" s="2404"/>
      <c r="T488" s="2182"/>
      <c r="U488" s="2182"/>
      <c r="V488" s="2182"/>
      <c r="W488" s="2182"/>
      <c r="X488" s="2182"/>
      <c r="Y488" s="2182"/>
      <c r="Z488" s="2182"/>
      <c r="AA488" s="2182"/>
      <c r="AB488" s="2182"/>
      <c r="AC488" s="2182"/>
      <c r="AD488" s="2182"/>
      <c r="AE488" s="2182"/>
      <c r="AF488" s="2182"/>
      <c r="AG488" s="2182"/>
      <c r="AH488" s="2182"/>
      <c r="AI488" s="2182"/>
      <c r="AJ488" s="2182"/>
      <c r="AK488" s="2182"/>
      <c r="AL488" s="2182"/>
      <c r="AN488" s="2182"/>
      <c r="AP488" s="2182"/>
      <c r="AR488" s="2182"/>
      <c r="AT488" s="2182"/>
      <c r="AV488" s="2182"/>
      <c r="AX488" s="2182"/>
    </row>
    <row r="489" spans="3:69" s="2353" customFormat="1" ht="15.75" thickBot="1" x14ac:dyDescent="0.35">
      <c r="C489" s="2412"/>
      <c r="D489" s="2408"/>
      <c r="E489" s="2408"/>
      <c r="F489" s="2413" t="s">
        <v>890</v>
      </c>
      <c r="G489" s="2823">
        <v>253387.12567814358</v>
      </c>
      <c r="H489" s="3305"/>
      <c r="I489" s="3086"/>
      <c r="J489" s="2354"/>
      <c r="K489" s="2354"/>
      <c r="L489" s="2394" t="s">
        <v>890</v>
      </c>
      <c r="M489" s="3352">
        <v>289209.73807860148</v>
      </c>
      <c r="N489" s="3305"/>
      <c r="O489" s="2412"/>
      <c r="P489" s="2408"/>
      <c r="Q489" s="2408"/>
      <c r="R489" s="2413" t="s">
        <v>890</v>
      </c>
      <c r="S489" s="2823">
        <v>14023546.242531594</v>
      </c>
      <c r="T489" s="2182"/>
      <c r="U489" s="2182"/>
      <c r="V489" s="2182"/>
      <c r="W489" s="2182"/>
      <c r="X489" s="2182"/>
      <c r="Y489" s="2182"/>
      <c r="Z489" s="2182"/>
      <c r="AA489" s="2182"/>
      <c r="AB489" s="2182"/>
      <c r="AC489" s="2182"/>
      <c r="AD489" s="2182"/>
      <c r="AE489" s="2182"/>
      <c r="AF489" s="2182"/>
      <c r="AG489" s="2182"/>
      <c r="AH489" s="2182"/>
      <c r="AI489" s="2182"/>
      <c r="AJ489" s="2182"/>
      <c r="AK489" s="2182"/>
      <c r="AL489" s="2182"/>
      <c r="AN489" s="2182"/>
      <c r="AP489" s="2182"/>
      <c r="AR489" s="2182"/>
      <c r="AT489" s="2182"/>
      <c r="AV489" s="2182"/>
      <c r="AX489" s="2182"/>
    </row>
    <row r="490" spans="3:69" s="2353" customFormat="1" ht="15.75" thickBot="1" x14ac:dyDescent="0.35">
      <c r="C490" s="2429"/>
      <c r="D490" s="2430"/>
      <c r="E490" s="2431" t="s">
        <v>900</v>
      </c>
      <c r="F490" s="2431"/>
      <c r="G490" s="2828">
        <v>3608821.1020682026</v>
      </c>
      <c r="H490" s="3353"/>
      <c r="I490" s="2960"/>
      <c r="J490" s="2961"/>
      <c r="K490" s="2425" t="s">
        <v>900</v>
      </c>
      <c r="L490" s="2426"/>
      <c r="M490" s="3354">
        <v>1580598.434753974</v>
      </c>
      <c r="N490" s="3353"/>
      <c r="O490" s="2429"/>
      <c r="P490" s="2430"/>
      <c r="Q490" s="2431" t="s">
        <v>900</v>
      </c>
      <c r="R490" s="2431"/>
      <c r="S490" s="2483">
        <v>48751410.755281255</v>
      </c>
      <c r="T490" s="2182"/>
      <c r="U490" s="2182"/>
      <c r="V490" s="2182"/>
      <c r="W490" s="2182"/>
      <c r="X490" s="2182"/>
      <c r="Y490" s="2182"/>
      <c r="Z490" s="2182"/>
      <c r="AA490" s="2182"/>
      <c r="AB490" s="2182"/>
      <c r="AC490" s="2182"/>
      <c r="AD490" s="2182"/>
      <c r="AE490" s="2182"/>
      <c r="AF490" s="2182"/>
      <c r="AG490" s="2182"/>
      <c r="AH490" s="2182"/>
      <c r="AI490" s="2182"/>
      <c r="AJ490" s="2182"/>
      <c r="AK490" s="2182"/>
      <c r="AL490" s="2182"/>
      <c r="AN490" s="2182"/>
      <c r="AP490" s="2182"/>
      <c r="AR490" s="2182"/>
      <c r="AT490" s="2182"/>
      <c r="AV490" s="2182"/>
      <c r="AX490" s="2182"/>
    </row>
    <row r="491" spans="3:69" s="2353" customFormat="1" x14ac:dyDescent="0.3">
      <c r="C491" s="2408"/>
      <c r="D491" s="2408"/>
      <c r="E491" s="2824"/>
      <c r="F491" s="2824"/>
      <c r="G491" s="3355"/>
      <c r="H491" s="3356"/>
      <c r="I491" s="2408"/>
      <c r="J491" s="2408"/>
      <c r="K491" s="2824"/>
      <c r="L491" s="2824"/>
      <c r="M491" s="3355"/>
      <c r="N491" s="3356"/>
      <c r="O491" s="2408"/>
      <c r="P491" s="2408"/>
      <c r="Q491" s="2408"/>
      <c r="R491" s="2408"/>
      <c r="S491" s="2408"/>
      <c r="T491" s="2182"/>
      <c r="U491" s="2182"/>
      <c r="V491" s="2182"/>
      <c r="W491" s="2182"/>
      <c r="X491" s="2182"/>
      <c r="Y491" s="2182"/>
      <c r="Z491" s="2182"/>
      <c r="AA491" s="2182"/>
      <c r="AB491" s="2182"/>
      <c r="AC491" s="2182"/>
      <c r="AD491" s="2182"/>
      <c r="AE491" s="2182"/>
      <c r="AF491" s="2182"/>
      <c r="AH491" s="2182"/>
      <c r="AJ491" s="2182"/>
      <c r="AL491" s="2182"/>
      <c r="AN491" s="2182"/>
      <c r="AP491" s="2182"/>
      <c r="AR491" s="2182"/>
      <c r="AT491" s="2182"/>
      <c r="AV491" s="2182"/>
      <c r="AX491" s="2182"/>
    </row>
    <row r="492" spans="3:69" s="2353" customFormat="1" x14ac:dyDescent="0.3">
      <c r="H492" s="2182"/>
      <c r="N492" s="2182"/>
      <c r="T492" s="2182"/>
      <c r="U492" s="2182"/>
      <c r="V492" s="2182"/>
      <c r="W492" s="2182"/>
      <c r="X492" s="2182"/>
      <c r="Y492" s="2182"/>
      <c r="Z492" s="2182"/>
      <c r="AB492" s="2182"/>
      <c r="AD492" s="2182"/>
      <c r="AF492" s="2182"/>
      <c r="AH492" s="2182"/>
      <c r="AJ492" s="2182"/>
      <c r="AL492" s="2182"/>
      <c r="AN492" s="2182"/>
      <c r="AP492" s="2182"/>
      <c r="AR492" s="2182"/>
      <c r="AT492" s="2182"/>
      <c r="AV492" s="2182"/>
      <c r="AX492" s="2182"/>
    </row>
    <row r="493" spans="3:69" s="2353" customFormat="1" x14ac:dyDescent="0.3">
      <c r="D493" s="2182"/>
      <c r="F493" s="2182"/>
      <c r="G493" s="927"/>
      <c r="I493" s="2182"/>
      <c r="L493" s="2182"/>
      <c r="O493" s="2182"/>
      <c r="Q493" s="2182"/>
      <c r="T493" s="2182"/>
      <c r="W493" s="2182"/>
      <c r="Y493" s="927"/>
      <c r="Z493" s="2182"/>
      <c r="AB493" s="2182"/>
      <c r="AD493" s="2182"/>
      <c r="AF493" s="2182"/>
      <c r="AH493" s="2182"/>
      <c r="AJ493" s="2182"/>
      <c r="AL493" s="2182"/>
      <c r="AN493" s="2182"/>
      <c r="AP493" s="2182"/>
      <c r="AR493" s="2182"/>
      <c r="AT493" s="2182"/>
      <c r="AV493" s="2182"/>
      <c r="AX493" s="2182"/>
      <c r="AZ493" s="2182"/>
      <c r="BB493" s="2182"/>
      <c r="BD493" s="2182"/>
      <c r="BF493" s="2182"/>
      <c r="BH493" s="2182"/>
      <c r="BJ493" s="2182"/>
      <c r="BL493" s="2182"/>
    </row>
    <row r="494" spans="3:69" s="2353" customFormat="1" ht="15.75" thickBot="1" x14ac:dyDescent="0.35">
      <c r="D494" s="2182"/>
      <c r="F494" s="2182"/>
      <c r="H494" s="2182"/>
      <c r="J494" s="2182"/>
      <c r="K494" s="2182"/>
      <c r="M494" s="2182"/>
      <c r="N494" s="2182"/>
      <c r="P494" s="2182"/>
      <c r="R494" s="2182"/>
      <c r="S494" s="2182"/>
      <c r="U494" s="2182"/>
      <c r="V494" s="2182"/>
      <c r="X494" s="2182"/>
      <c r="Z494" s="2182"/>
      <c r="AB494" s="2182"/>
      <c r="AD494" s="2182"/>
      <c r="AF494" s="2182"/>
      <c r="AH494" s="2182"/>
      <c r="AJ494" s="2182"/>
      <c r="AL494" s="2182"/>
      <c r="AN494" s="2182"/>
      <c r="AP494" s="2182"/>
      <c r="AR494" s="2182"/>
      <c r="AT494" s="2182"/>
      <c r="AV494" s="2182"/>
      <c r="AX494" s="2182"/>
      <c r="AZ494" s="2182"/>
      <c r="BB494" s="2182"/>
      <c r="BD494" s="2182"/>
      <c r="BF494" s="2182"/>
      <c r="BH494" s="2182"/>
      <c r="BJ494" s="2182"/>
      <c r="BL494" s="2182"/>
      <c r="BN494" s="2182"/>
    </row>
    <row r="495" spans="3:69" s="2353" customFormat="1" x14ac:dyDescent="0.3">
      <c r="C495" s="3072"/>
      <c r="D495" s="2958"/>
      <c r="E495" s="3076" t="s">
        <v>875</v>
      </c>
      <c r="F495" s="3076"/>
      <c r="G495" s="3357"/>
      <c r="H495" s="2182"/>
      <c r="J495" s="2182"/>
      <c r="K495" s="2182"/>
      <c r="M495" s="2182"/>
      <c r="N495" s="2182"/>
      <c r="P495" s="2182"/>
      <c r="R495" s="2182"/>
      <c r="S495" s="2182"/>
      <c r="U495" s="2182"/>
      <c r="V495" s="2182"/>
      <c r="X495" s="2182"/>
      <c r="Z495" s="2182"/>
      <c r="AB495" s="2182"/>
      <c r="AD495" s="2182"/>
      <c r="AF495" s="2182"/>
      <c r="AH495" s="2182"/>
      <c r="AJ495" s="2182"/>
      <c r="AL495" s="2182"/>
      <c r="AN495" s="2182"/>
      <c r="AP495" s="2182"/>
      <c r="AR495" s="2182"/>
      <c r="AT495" s="2182"/>
      <c r="AV495" s="2182"/>
      <c r="AX495" s="2182"/>
      <c r="AZ495" s="2182"/>
      <c r="BB495" s="2182"/>
      <c r="BD495" s="2182"/>
      <c r="BF495" s="2182"/>
      <c r="BH495" s="2182"/>
      <c r="BJ495" s="2182"/>
      <c r="BL495" s="2182"/>
      <c r="BN495" s="2182"/>
      <c r="BP495" s="2182"/>
    </row>
    <row r="496" spans="3:69" s="2353" customFormat="1" ht="15.75" thickBot="1" x14ac:dyDescent="0.35">
      <c r="C496" s="2236" t="s">
        <v>877</v>
      </c>
      <c r="D496" s="2237">
        <v>1</v>
      </c>
      <c r="E496" s="2408" t="s">
        <v>3366</v>
      </c>
      <c r="F496" s="2446"/>
      <c r="G496" s="3075"/>
      <c r="H496" s="2182"/>
      <c r="J496" s="2182"/>
      <c r="L496" s="2182"/>
      <c r="O496" s="2182"/>
      <c r="Q496" s="2182"/>
      <c r="T496" s="2182"/>
      <c r="W496" s="2182"/>
      <c r="Y496" s="2182"/>
      <c r="Z496" s="2182"/>
      <c r="AB496" s="2182"/>
      <c r="AD496" s="2182"/>
      <c r="AF496" s="2182"/>
      <c r="AG496" s="2182"/>
      <c r="AI496" s="2182"/>
      <c r="AK496" s="2182"/>
      <c r="AM496" s="2182"/>
      <c r="AO496" s="2182"/>
      <c r="AQ496" s="2182"/>
      <c r="AS496" s="2182"/>
      <c r="AU496" s="2182"/>
      <c r="AW496" s="2182"/>
      <c r="AY496" s="2182"/>
      <c r="BA496" s="2182"/>
      <c r="BC496" s="2182"/>
      <c r="BE496" s="2182"/>
      <c r="BG496" s="2182"/>
      <c r="BI496" s="2182"/>
      <c r="BK496" s="2182"/>
      <c r="BM496" s="2182"/>
      <c r="BO496" s="2182"/>
      <c r="BQ496" s="2182"/>
    </row>
    <row r="497" spans="3:78" s="2353" customFormat="1" x14ac:dyDescent="0.3">
      <c r="C497" s="3072" t="s">
        <v>880</v>
      </c>
      <c r="D497" s="3076"/>
      <c r="E497" s="2958"/>
      <c r="F497" s="2959" t="s">
        <v>881</v>
      </c>
      <c r="G497" s="2638" t="s">
        <v>883</v>
      </c>
      <c r="H497" s="2182"/>
      <c r="J497" s="2182"/>
      <c r="L497" s="2182"/>
      <c r="O497" s="2182"/>
      <c r="Q497" s="2182"/>
      <c r="T497" s="2182"/>
      <c r="W497" s="2182"/>
      <c r="Y497" s="2182"/>
      <c r="Z497" s="2182"/>
      <c r="AB497" s="2182"/>
      <c r="AD497" s="2182"/>
      <c r="AF497" s="2182"/>
      <c r="AG497" s="2182"/>
      <c r="AI497" s="2182"/>
      <c r="AK497" s="2182"/>
      <c r="AM497" s="2182"/>
      <c r="AO497" s="2182"/>
      <c r="AQ497" s="2182"/>
      <c r="AS497" s="2182"/>
      <c r="AU497" s="2182"/>
      <c r="AW497" s="2182"/>
      <c r="AY497" s="2182"/>
      <c r="BA497" s="2182"/>
      <c r="BC497" s="2182"/>
      <c r="BE497" s="2182"/>
      <c r="BG497" s="2182"/>
      <c r="BI497" s="2182"/>
      <c r="BK497" s="2182"/>
      <c r="BM497" s="2182"/>
      <c r="BO497" s="2182"/>
      <c r="BQ497" s="2182"/>
    </row>
    <row r="498" spans="3:78" s="2353" customFormat="1" ht="15.75" thickBot="1" x14ac:dyDescent="0.35">
      <c r="C498" s="3077" t="s">
        <v>2616</v>
      </c>
      <c r="D498" s="3358"/>
      <c r="E498" s="3359"/>
      <c r="F498" s="2354"/>
      <c r="G498" s="3085"/>
      <c r="H498" s="2182"/>
      <c r="J498" s="2182"/>
      <c r="L498" s="2182"/>
      <c r="N498" s="2182"/>
      <c r="P498" s="2182"/>
      <c r="R498" s="2182"/>
      <c r="S498" s="2182"/>
      <c r="U498" s="2182"/>
      <c r="V498" s="2182"/>
      <c r="X498" s="2182"/>
      <c r="Z498" s="2182"/>
      <c r="AB498" s="2182"/>
      <c r="AD498" s="2182"/>
      <c r="AF498" s="2182"/>
      <c r="AH498" s="2182"/>
      <c r="AJ498" s="2182"/>
      <c r="AL498" s="2182"/>
      <c r="AN498" s="2182"/>
      <c r="AP498" s="2182"/>
      <c r="AR498" s="2182"/>
      <c r="AT498" s="2182"/>
      <c r="AV498" s="2182"/>
      <c r="AX498" s="2182"/>
      <c r="AZ498" s="2182"/>
      <c r="BB498" s="2182"/>
      <c r="BD498" s="2182"/>
      <c r="BF498" s="2182"/>
      <c r="BH498" s="2182"/>
      <c r="BJ498" s="2182"/>
      <c r="BL498" s="2182"/>
      <c r="BN498" s="2182"/>
      <c r="BP498" s="2182"/>
      <c r="BR498" s="2182"/>
      <c r="BT498" s="2182"/>
    </row>
    <row r="499" spans="3:78" s="2353" customFormat="1" x14ac:dyDescent="0.3">
      <c r="C499" s="2442"/>
      <c r="D499" s="2354"/>
      <c r="E499" s="2354"/>
      <c r="F499" s="2354"/>
      <c r="G499" s="3360"/>
      <c r="H499" s="2182"/>
      <c r="J499" s="2182"/>
      <c r="L499" s="2182"/>
      <c r="N499" s="2182"/>
      <c r="P499" s="2182"/>
      <c r="R499" s="2182"/>
      <c r="S499" s="2182"/>
      <c r="U499" s="2182"/>
      <c r="V499" s="2182"/>
      <c r="X499" s="2182"/>
      <c r="Z499" s="2182"/>
      <c r="AB499" s="2182"/>
      <c r="AD499" s="2182"/>
      <c r="AF499" s="2182"/>
      <c r="AH499" s="2182"/>
      <c r="AJ499" s="2182"/>
      <c r="AL499" s="2182"/>
      <c r="AN499" s="2182"/>
      <c r="AP499" s="2182"/>
      <c r="AR499" s="2182"/>
      <c r="AT499" s="2182"/>
      <c r="AV499" s="2182"/>
      <c r="AX499" s="2182"/>
      <c r="AZ499" s="2182"/>
      <c r="BB499" s="2182"/>
      <c r="BD499" s="2182"/>
      <c r="BF499" s="2182"/>
      <c r="BH499" s="2182"/>
      <c r="BJ499" s="2182"/>
      <c r="BL499" s="2182"/>
      <c r="BN499" s="2182"/>
      <c r="BP499" s="2182"/>
      <c r="BR499" s="2182"/>
      <c r="BT499" s="2182"/>
    </row>
    <row r="500" spans="3:78" s="2353" customFormat="1" x14ac:dyDescent="0.3">
      <c r="C500" s="2445" t="s">
        <v>882</v>
      </c>
      <c r="D500" s="2354"/>
      <c r="E500" s="2446"/>
      <c r="F500" s="2354"/>
      <c r="G500" s="3085"/>
      <c r="H500" s="2182"/>
      <c r="J500" s="2182"/>
      <c r="L500" s="2182"/>
      <c r="N500" s="2182"/>
      <c r="P500" s="2182"/>
      <c r="R500" s="2182"/>
      <c r="S500" s="2182"/>
      <c r="U500" s="2182"/>
      <c r="V500" s="2182"/>
      <c r="X500" s="2182"/>
      <c r="Z500" s="2182"/>
      <c r="AB500" s="2182"/>
      <c r="AD500" s="2182"/>
      <c r="AF500" s="2182"/>
      <c r="AH500" s="2182"/>
      <c r="AJ500" s="2182"/>
      <c r="AL500" s="2182"/>
      <c r="AN500" s="2182"/>
      <c r="AP500" s="2182"/>
      <c r="AR500" s="2182"/>
      <c r="AT500" s="2182"/>
      <c r="AV500" s="2182"/>
      <c r="AX500" s="2182"/>
      <c r="AZ500" s="2182"/>
      <c r="BB500" s="2182"/>
      <c r="BD500" s="2182"/>
      <c r="BF500" s="2182"/>
      <c r="BH500" s="2182"/>
      <c r="BJ500" s="2182"/>
      <c r="BL500" s="2182"/>
      <c r="BN500" s="2182"/>
      <c r="BP500" s="2182"/>
      <c r="BR500" s="2182"/>
      <c r="BT500" s="2182"/>
    </row>
    <row r="501" spans="3:78" s="2353" customFormat="1" x14ac:dyDescent="0.3">
      <c r="C501" s="2126" t="s">
        <v>884</v>
      </c>
      <c r="D501" s="2127" t="s">
        <v>885</v>
      </c>
      <c r="E501" s="2128" t="s">
        <v>886</v>
      </c>
      <c r="F501" s="2127" t="s">
        <v>887</v>
      </c>
      <c r="G501" s="2129" t="s">
        <v>888</v>
      </c>
      <c r="I501" s="2182"/>
      <c r="K501" s="2182"/>
      <c r="M501" s="2182"/>
      <c r="O501" s="2182"/>
      <c r="Q501" s="2182"/>
      <c r="S501" s="2182"/>
      <c r="T501" s="2182"/>
      <c r="W501" s="2182"/>
      <c r="Y501" s="2182"/>
      <c r="Z501" s="2182"/>
      <c r="AB501" s="2182"/>
      <c r="AD501" s="2182"/>
      <c r="AF501" s="2182"/>
      <c r="AG501" s="2182"/>
      <c r="AI501" s="2182"/>
      <c r="AK501" s="2182"/>
      <c r="AM501" s="2182"/>
      <c r="AO501" s="2182"/>
      <c r="AQ501" s="2182"/>
      <c r="AS501" s="2182"/>
      <c r="AU501" s="2182"/>
      <c r="AW501" s="2182"/>
      <c r="AY501" s="2182"/>
      <c r="BA501" s="2182"/>
      <c r="BC501" s="2182"/>
      <c r="BE501" s="2182"/>
      <c r="BG501" s="2182"/>
      <c r="BI501" s="2182"/>
      <c r="BK501" s="2182"/>
      <c r="BM501" s="2182"/>
      <c r="BO501" s="2182"/>
      <c r="BQ501" s="2182"/>
      <c r="BS501" s="2182"/>
      <c r="BU501" s="2182"/>
    </row>
    <row r="502" spans="3:78" s="2353" customFormat="1" x14ac:dyDescent="0.3">
      <c r="C502" s="1075" t="s">
        <v>889</v>
      </c>
      <c r="D502" s="2384">
        <v>96448.825485874579</v>
      </c>
      <c r="E502" s="2495">
        <v>5.0000000000000001E-3</v>
      </c>
      <c r="F502" s="2495">
        <v>1</v>
      </c>
      <c r="G502" s="2309">
        <v>482.2441274293729</v>
      </c>
      <c r="I502" s="2182"/>
      <c r="K502" s="2182"/>
      <c r="M502" s="2182"/>
      <c r="O502" s="2182"/>
      <c r="Q502" s="2182"/>
      <c r="S502" s="2182"/>
      <c r="T502" s="2182"/>
      <c r="W502" s="2182"/>
      <c r="Y502" s="2182"/>
      <c r="Z502" s="2182"/>
      <c r="AB502" s="2182"/>
      <c r="AD502" s="2182"/>
      <c r="AF502" s="2182"/>
      <c r="AG502" s="2182"/>
      <c r="AI502" s="2182"/>
      <c r="AK502" s="2182"/>
      <c r="AM502" s="2182"/>
      <c r="AO502" s="2182"/>
      <c r="AQ502" s="2182"/>
      <c r="AS502" s="2182"/>
      <c r="AU502" s="2182"/>
      <c r="AW502" s="2182"/>
      <c r="AY502" s="2182"/>
      <c r="BA502" s="2182"/>
      <c r="BC502" s="2182"/>
      <c r="BE502" s="2182"/>
      <c r="BG502" s="2182"/>
      <c r="BI502" s="2182"/>
      <c r="BK502" s="2182"/>
      <c r="BM502" s="2182"/>
      <c r="BO502" s="2182"/>
      <c r="BQ502" s="2182"/>
      <c r="BS502" s="2182"/>
      <c r="BU502" s="2182"/>
    </row>
    <row r="503" spans="3:78" s="2353" customFormat="1" x14ac:dyDescent="0.3">
      <c r="C503" s="1075" t="s">
        <v>1910</v>
      </c>
      <c r="D503" s="2384">
        <v>57869.086514164082</v>
      </c>
      <c r="E503" s="2495">
        <v>0.03</v>
      </c>
      <c r="F503" s="2495">
        <v>1</v>
      </c>
      <c r="G503" s="3064">
        <v>1736.0725954249224</v>
      </c>
      <c r="I503" s="2182"/>
      <c r="K503" s="2182"/>
      <c r="M503" s="2182"/>
      <c r="O503" s="2182"/>
      <c r="Q503" s="2182"/>
      <c r="S503" s="2182"/>
      <c r="T503" s="2182"/>
      <c r="W503" s="2182"/>
      <c r="Y503" s="2182"/>
      <c r="AA503" s="2182"/>
      <c r="AC503" s="2182"/>
      <c r="AE503" s="2182"/>
      <c r="AH503" s="2182"/>
      <c r="AJ503" s="2182"/>
      <c r="AL503" s="2182"/>
      <c r="AN503" s="2182"/>
      <c r="AP503" s="2182"/>
      <c r="AR503" s="2182"/>
      <c r="AT503" s="2182"/>
      <c r="AV503" s="2182"/>
      <c r="AX503" s="2182"/>
      <c r="AZ503" s="2182"/>
      <c r="BB503" s="2182"/>
      <c r="BD503" s="2182"/>
      <c r="BF503" s="2182"/>
      <c r="BH503" s="2182"/>
      <c r="BJ503" s="2182"/>
      <c r="BL503" s="2182"/>
      <c r="BN503" s="2182"/>
      <c r="BP503" s="2182"/>
      <c r="BR503" s="2182"/>
      <c r="BT503" s="2182"/>
      <c r="BV503" s="2182"/>
      <c r="BX503" s="2182"/>
    </row>
    <row r="504" spans="3:78" s="2353" customFormat="1" x14ac:dyDescent="0.3">
      <c r="C504" s="1075" t="s">
        <v>1894</v>
      </c>
      <c r="D504" s="2384">
        <v>178405.93067521541</v>
      </c>
      <c r="E504" s="2495">
        <v>0.02</v>
      </c>
      <c r="F504" s="2495">
        <v>1</v>
      </c>
      <c r="G504" s="2309">
        <v>3568.1186135043081</v>
      </c>
      <c r="I504" s="2182"/>
      <c r="K504" s="2182"/>
      <c r="M504" s="2182"/>
      <c r="O504" s="2182"/>
      <c r="Q504" s="2182"/>
      <c r="S504" s="2182"/>
      <c r="T504" s="2182"/>
      <c r="W504" s="2182"/>
      <c r="Y504" s="2182"/>
      <c r="AA504" s="2182"/>
      <c r="AC504" s="2182"/>
      <c r="AE504" s="2182"/>
      <c r="AH504" s="2182"/>
      <c r="AJ504" s="2182"/>
      <c r="AL504" s="2182"/>
      <c r="AN504" s="2182"/>
      <c r="AP504" s="2182"/>
      <c r="AR504" s="2182"/>
      <c r="AT504" s="2182"/>
      <c r="AV504" s="2182"/>
      <c r="AX504" s="2182"/>
      <c r="AZ504" s="2182"/>
      <c r="BB504" s="2182"/>
      <c r="BD504" s="2182"/>
      <c r="BF504" s="2182"/>
      <c r="BH504" s="2182"/>
      <c r="BJ504" s="2182"/>
      <c r="BL504" s="2182"/>
      <c r="BN504" s="2182"/>
      <c r="BP504" s="2182"/>
      <c r="BR504" s="2182"/>
      <c r="BT504" s="2182"/>
      <c r="BV504" s="2182"/>
      <c r="BX504" s="2182"/>
    </row>
    <row r="505" spans="3:78" s="2353" customFormat="1" x14ac:dyDescent="0.3">
      <c r="C505" s="1075" t="s">
        <v>1899</v>
      </c>
      <c r="D505" s="2384">
        <v>34767.661791224207</v>
      </c>
      <c r="E505" s="2495">
        <v>0.2</v>
      </c>
      <c r="F505" s="2495">
        <v>1</v>
      </c>
      <c r="G505" s="2309">
        <v>6953.5323582448418</v>
      </c>
      <c r="I505" s="2182"/>
      <c r="K505" s="2182"/>
      <c r="M505" s="2182"/>
      <c r="O505" s="2182"/>
      <c r="Q505" s="2182"/>
      <c r="S505" s="2182"/>
      <c r="U505" s="2182"/>
      <c r="V505" s="2182"/>
      <c r="X505" s="2182"/>
      <c r="Z505" s="2182"/>
      <c r="AB505" s="2182"/>
      <c r="AD505" s="2182"/>
      <c r="AF505" s="2182"/>
      <c r="AG505" s="2182"/>
      <c r="AI505" s="2182"/>
      <c r="AK505" s="2182"/>
      <c r="AM505" s="2182"/>
      <c r="AO505" s="2182"/>
      <c r="AQ505" s="2182"/>
      <c r="AS505" s="2182"/>
      <c r="AU505" s="2182"/>
      <c r="AW505" s="2182"/>
      <c r="AY505" s="2182"/>
      <c r="BA505" s="2182"/>
      <c r="BC505" s="2182"/>
      <c r="BE505" s="2182"/>
      <c r="BG505" s="2182"/>
      <c r="BI505" s="2182"/>
      <c r="BK505" s="2182"/>
      <c r="BM505" s="2182"/>
      <c r="BO505" s="2182"/>
      <c r="BQ505" s="2182"/>
      <c r="BS505" s="2182"/>
      <c r="BU505" s="2182"/>
      <c r="BW505" s="2182"/>
      <c r="BY505" s="2182"/>
    </row>
    <row r="506" spans="3:78" s="2353" customFormat="1" x14ac:dyDescent="0.3">
      <c r="C506" s="1827"/>
      <c r="D506" s="3361"/>
      <c r="E506" s="3344"/>
      <c r="F506" s="2495"/>
      <c r="G506" s="2309"/>
      <c r="I506" s="2182"/>
      <c r="K506" s="2182"/>
      <c r="M506" s="2182"/>
      <c r="O506" s="2182"/>
      <c r="Q506" s="2182"/>
      <c r="S506" s="2182"/>
      <c r="U506" s="2182"/>
      <c r="V506" s="2182"/>
      <c r="X506" s="2182"/>
      <c r="Z506" s="2182"/>
      <c r="AB506" s="2182"/>
      <c r="AD506" s="2182"/>
      <c r="AF506" s="2182"/>
      <c r="AG506" s="2182"/>
      <c r="AI506" s="2182"/>
      <c r="AK506" s="2182"/>
      <c r="AM506" s="2182"/>
      <c r="AO506" s="2182"/>
      <c r="AQ506" s="2182"/>
      <c r="AS506" s="2182"/>
      <c r="AU506" s="2182"/>
      <c r="AW506" s="2182"/>
      <c r="AY506" s="2182"/>
      <c r="BA506" s="2182"/>
      <c r="BC506" s="2182"/>
      <c r="BE506" s="2182"/>
      <c r="BG506" s="2182"/>
      <c r="BI506" s="2182"/>
      <c r="BK506" s="2182"/>
      <c r="BM506" s="2182"/>
      <c r="BO506" s="2182"/>
      <c r="BQ506" s="2182"/>
      <c r="BS506" s="2182"/>
      <c r="BU506" s="2182"/>
      <c r="BW506" s="2182"/>
      <c r="BY506" s="2182"/>
    </row>
    <row r="507" spans="3:78" s="2353" customFormat="1" x14ac:dyDescent="0.3">
      <c r="C507" s="3086"/>
      <c r="D507" s="2354"/>
      <c r="E507" s="2354"/>
      <c r="F507" s="2394" t="s">
        <v>890</v>
      </c>
      <c r="G507" s="2395">
        <v>12739.967694603445</v>
      </c>
      <c r="I507" s="2182"/>
      <c r="K507" s="2182"/>
      <c r="M507" s="2182"/>
      <c r="O507" s="2182"/>
      <c r="Q507" s="2182"/>
      <c r="S507" s="2182"/>
      <c r="U507" s="2182"/>
      <c r="V507" s="2182"/>
      <c r="X507" s="2182"/>
      <c r="Z507" s="2182"/>
      <c r="AB507" s="2182"/>
      <c r="AD507" s="2182"/>
      <c r="AF507" s="2182"/>
      <c r="AG507" s="2182"/>
      <c r="AI507" s="2182"/>
      <c r="AK507" s="2182"/>
      <c r="AM507" s="2182"/>
      <c r="AO507" s="2182"/>
      <c r="AQ507" s="2182"/>
      <c r="AS507" s="2182"/>
      <c r="AU507" s="2182"/>
      <c r="AW507" s="2182"/>
      <c r="AY507" s="2182"/>
      <c r="BA507" s="2182"/>
      <c r="BC507" s="2182"/>
      <c r="BE507" s="2182"/>
      <c r="BG507" s="2182"/>
      <c r="BI507" s="2182"/>
      <c r="BK507" s="2182"/>
      <c r="BM507" s="2182"/>
      <c r="BO507" s="2182"/>
      <c r="BQ507" s="2182"/>
      <c r="BS507" s="2182"/>
      <c r="BU507" s="2182"/>
      <c r="BW507" s="2182"/>
      <c r="BY507" s="2182"/>
    </row>
    <row r="508" spans="3:78" s="2353" customFormat="1" x14ac:dyDescent="0.3">
      <c r="C508" s="2445" t="s">
        <v>891</v>
      </c>
      <c r="D508" s="2446"/>
      <c r="E508" s="2446"/>
      <c r="F508" s="2354"/>
      <c r="G508" s="2399"/>
      <c r="I508" s="2182"/>
      <c r="K508" s="2182"/>
      <c r="M508" s="2182"/>
      <c r="O508" s="2182"/>
      <c r="Q508" s="2182"/>
      <c r="S508" s="2182"/>
      <c r="U508" s="2182"/>
      <c r="V508" s="2182"/>
      <c r="X508" s="2182"/>
      <c r="AA508" s="2182"/>
      <c r="AC508" s="2182"/>
      <c r="AE508" s="2182"/>
      <c r="AG508" s="2182"/>
      <c r="AI508" s="2182"/>
      <c r="AK508" s="2182"/>
      <c r="AM508" s="2182"/>
      <c r="AO508" s="2182"/>
      <c r="AQ508" s="2182"/>
      <c r="AS508" s="2182"/>
      <c r="AU508" s="2182"/>
      <c r="AW508" s="2182"/>
      <c r="AY508" s="2182"/>
      <c r="BA508" s="2182"/>
      <c r="BC508" s="2182"/>
      <c r="BE508" s="2182"/>
      <c r="BG508" s="2182"/>
      <c r="BI508" s="2182"/>
      <c r="BK508" s="2182"/>
      <c r="BM508" s="2182"/>
      <c r="BO508" s="2182"/>
      <c r="BQ508" s="2182"/>
      <c r="BS508" s="2182"/>
      <c r="BU508" s="2182"/>
      <c r="BW508" s="2182"/>
      <c r="BY508" s="2182"/>
    </row>
    <row r="509" spans="3:78" s="2353" customFormat="1" x14ac:dyDescent="0.3">
      <c r="C509" s="2126" t="s">
        <v>884</v>
      </c>
      <c r="D509" s="2127" t="s">
        <v>892</v>
      </c>
      <c r="E509" s="2128" t="s">
        <v>893</v>
      </c>
      <c r="F509" s="2127" t="s">
        <v>887</v>
      </c>
      <c r="G509" s="2402" t="s">
        <v>888</v>
      </c>
      <c r="H509" s="2182"/>
      <c r="J509" s="2182"/>
      <c r="L509" s="2182"/>
      <c r="N509" s="2182"/>
      <c r="P509" s="2182"/>
      <c r="R509" s="2182"/>
      <c r="T509" s="2182"/>
      <c r="W509" s="2182"/>
      <c r="Y509" s="2182"/>
      <c r="AA509" s="2182"/>
      <c r="AC509" s="2182"/>
      <c r="AE509" s="2182"/>
      <c r="AH509" s="2182"/>
      <c r="AJ509" s="2182"/>
      <c r="AL509" s="2182"/>
      <c r="AN509" s="2182"/>
      <c r="AP509" s="2182"/>
      <c r="AR509" s="2182"/>
      <c r="AT509" s="2182"/>
      <c r="AV509" s="2182"/>
      <c r="AX509" s="2182"/>
      <c r="AZ509" s="2182"/>
      <c r="BB509" s="2182"/>
      <c r="BD509" s="2182"/>
      <c r="BF509" s="2182"/>
      <c r="BH509" s="2182"/>
      <c r="BJ509" s="2182"/>
      <c r="BL509" s="2182"/>
      <c r="BN509" s="2182"/>
      <c r="BP509" s="2182"/>
      <c r="BR509" s="2182"/>
      <c r="BT509" s="2182"/>
      <c r="BV509" s="2182"/>
      <c r="BX509" s="2182"/>
      <c r="BZ509" s="2182"/>
    </row>
    <row r="510" spans="3:78" s="2353" customFormat="1" x14ac:dyDescent="0.3">
      <c r="C510" s="1827" t="s">
        <v>895</v>
      </c>
      <c r="D510" s="3344" t="s">
        <v>4</v>
      </c>
      <c r="E510" s="1714">
        <v>1</v>
      </c>
      <c r="F510" s="3343">
        <v>4554.7249048286922</v>
      </c>
      <c r="G510" s="2404">
        <v>4554.7249048286922</v>
      </c>
      <c r="H510" s="2182"/>
      <c r="J510" s="2182"/>
      <c r="L510" s="2182"/>
      <c r="N510" s="2182"/>
      <c r="P510" s="2182"/>
      <c r="R510" s="2182"/>
      <c r="T510" s="2182"/>
      <c r="W510" s="2182"/>
      <c r="Y510" s="2182"/>
      <c r="Z510" s="2182"/>
      <c r="AB510" s="2182"/>
      <c r="AD510" s="2182"/>
      <c r="AF510" s="2182"/>
      <c r="AH510" s="2182"/>
      <c r="AJ510" s="2182"/>
      <c r="AL510" s="2182"/>
      <c r="AN510" s="2182"/>
      <c r="AP510" s="2182"/>
      <c r="AR510" s="2182"/>
      <c r="AT510" s="2182"/>
      <c r="AV510" s="2182"/>
      <c r="AX510" s="2182"/>
      <c r="AZ510" s="2182"/>
      <c r="BB510" s="2182"/>
      <c r="BD510" s="2182"/>
      <c r="BF510" s="2182"/>
      <c r="BH510" s="2182"/>
      <c r="BJ510" s="2182"/>
      <c r="BL510" s="2182"/>
      <c r="BN510" s="2182"/>
      <c r="BP510" s="2182"/>
      <c r="BR510" s="2182"/>
      <c r="BT510" s="2182"/>
      <c r="BV510" s="2182"/>
      <c r="BX510" s="2182"/>
      <c r="BZ510" s="2182"/>
    </row>
    <row r="511" spans="3:78" s="2353" customFormat="1" x14ac:dyDescent="0.3">
      <c r="C511" s="1075" t="s">
        <v>896</v>
      </c>
      <c r="D511" s="2495" t="s">
        <v>894</v>
      </c>
      <c r="E511" s="1714">
        <v>1</v>
      </c>
      <c r="F511" s="3343">
        <v>20419.955920657183</v>
      </c>
      <c r="G511" s="2404">
        <v>20419.955920657183</v>
      </c>
      <c r="H511" s="2182"/>
      <c r="J511" s="2182"/>
      <c r="L511" s="2182"/>
      <c r="N511" s="2182"/>
      <c r="P511" s="2182"/>
      <c r="R511" s="2182"/>
      <c r="T511" s="2182"/>
      <c r="W511" s="2182"/>
      <c r="Y511" s="2182"/>
      <c r="Z511" s="2182"/>
      <c r="AB511" s="2182"/>
      <c r="AD511" s="2182"/>
      <c r="AF511" s="2182"/>
      <c r="AH511" s="2182"/>
      <c r="AJ511" s="2182"/>
      <c r="AL511" s="2182"/>
      <c r="AN511" s="2182"/>
      <c r="AP511" s="2182"/>
      <c r="AR511" s="2182"/>
      <c r="AT511" s="2182"/>
      <c r="AV511" s="2182"/>
      <c r="AX511" s="2182"/>
      <c r="AZ511" s="2182"/>
      <c r="BB511" s="2182"/>
      <c r="BD511" s="2182"/>
      <c r="BF511" s="2182"/>
      <c r="BH511" s="2182"/>
      <c r="BJ511" s="2182"/>
      <c r="BL511" s="2182"/>
      <c r="BN511" s="2182"/>
      <c r="BP511" s="2182"/>
      <c r="BR511" s="2182"/>
      <c r="BT511" s="2182"/>
      <c r="BV511" s="2182"/>
      <c r="BX511" s="2182"/>
      <c r="BZ511" s="2182"/>
    </row>
    <row r="512" spans="3:78" s="2353" customFormat="1" x14ac:dyDescent="0.3">
      <c r="C512" s="1075" t="s">
        <v>897</v>
      </c>
      <c r="D512" s="3344" t="s">
        <v>4</v>
      </c>
      <c r="E512" s="1714">
        <v>1.05</v>
      </c>
      <c r="F512" s="3343">
        <v>5088.9969304748547</v>
      </c>
      <c r="G512" s="2404">
        <v>5343.4467769985977</v>
      </c>
      <c r="H512" s="2182"/>
      <c r="J512" s="2182"/>
      <c r="L512" s="2182"/>
      <c r="N512" s="2182"/>
      <c r="P512" s="2182"/>
      <c r="R512" s="2182"/>
      <c r="T512" s="2182"/>
      <c r="W512" s="2182"/>
      <c r="Y512" s="2182"/>
      <c r="AA512" s="2182"/>
      <c r="AC512" s="2182"/>
      <c r="AE512" s="2182"/>
      <c r="AH512" s="2182"/>
      <c r="AJ512" s="2182"/>
      <c r="AL512" s="2182"/>
      <c r="AN512" s="2182"/>
      <c r="AP512" s="2182"/>
      <c r="AR512" s="2182"/>
      <c r="AT512" s="2182"/>
      <c r="AV512" s="2182"/>
      <c r="AX512" s="2182"/>
      <c r="AZ512" s="2182"/>
      <c r="BB512" s="2182"/>
      <c r="BD512" s="2182"/>
      <c r="BF512" s="2182"/>
      <c r="BH512" s="2182"/>
      <c r="BJ512" s="2182"/>
      <c r="BL512" s="2182"/>
      <c r="BN512" s="2182"/>
      <c r="BP512" s="2182"/>
      <c r="BR512" s="2182"/>
      <c r="BT512" s="2182"/>
      <c r="BV512" s="2182"/>
      <c r="BX512" s="2182"/>
      <c r="BZ512" s="2182"/>
    </row>
    <row r="513" spans="3:78" s="2353" customFormat="1" x14ac:dyDescent="0.3">
      <c r="C513" s="1075" t="s">
        <v>2617</v>
      </c>
      <c r="D513" s="2495" t="s">
        <v>894</v>
      </c>
      <c r="E513" s="1714">
        <v>0.3</v>
      </c>
      <c r="F513" s="3343">
        <v>2216.1025846523744</v>
      </c>
      <c r="G513" s="2404">
        <v>664.83077539571229</v>
      </c>
      <c r="H513" s="2182"/>
      <c r="J513" s="2182"/>
      <c r="L513" s="2182"/>
      <c r="N513" s="2182"/>
      <c r="P513" s="2182"/>
      <c r="R513" s="2182"/>
      <c r="T513" s="2182"/>
      <c r="W513" s="2182"/>
      <c r="Y513" s="2182"/>
      <c r="AA513" s="2182"/>
      <c r="AC513" s="2182"/>
      <c r="AE513" s="2182"/>
      <c r="AH513" s="2182"/>
      <c r="AJ513" s="2182"/>
      <c r="AL513" s="2182"/>
      <c r="AN513" s="2182"/>
      <c r="AP513" s="2182"/>
      <c r="AR513" s="2182"/>
      <c r="AT513" s="2182"/>
      <c r="AV513" s="2182"/>
      <c r="AX513" s="2182"/>
      <c r="AZ513" s="2182"/>
      <c r="BB513" s="2182"/>
      <c r="BD513" s="2182"/>
      <c r="BF513" s="2182"/>
      <c r="BH513" s="2182"/>
      <c r="BJ513" s="2182"/>
      <c r="BL513" s="2182"/>
      <c r="BN513" s="2182"/>
      <c r="BP513" s="2182"/>
      <c r="BR513" s="2182"/>
      <c r="BT513" s="2182"/>
      <c r="BV513" s="2182"/>
      <c r="BX513" s="2182"/>
      <c r="BZ513" s="2182"/>
    </row>
    <row r="514" spans="3:78" s="2353" customFormat="1" x14ac:dyDescent="0.3">
      <c r="C514" s="3087" t="s">
        <v>902</v>
      </c>
      <c r="D514" s="2150" t="s">
        <v>903</v>
      </c>
      <c r="E514" s="2307">
        <v>0</v>
      </c>
      <c r="F514" s="3343">
        <v>96726.106992586661</v>
      </c>
      <c r="G514" s="2404">
        <v>0</v>
      </c>
      <c r="H514" s="2182"/>
      <c r="J514" s="2182"/>
      <c r="L514" s="2182"/>
      <c r="N514" s="2182"/>
      <c r="P514" s="2182"/>
      <c r="R514" s="2182"/>
      <c r="T514" s="2182"/>
      <c r="W514" s="2182"/>
      <c r="Y514" s="2182"/>
      <c r="AA514" s="2182"/>
      <c r="AC514" s="2182"/>
      <c r="AE514" s="2182"/>
      <c r="AH514" s="2182"/>
      <c r="AJ514" s="2182"/>
      <c r="AL514" s="2182"/>
      <c r="AN514" s="2182"/>
      <c r="AP514" s="2182"/>
      <c r="AR514" s="2182"/>
      <c r="AT514" s="2182"/>
      <c r="AV514" s="2182"/>
      <c r="AX514" s="2182"/>
      <c r="AZ514" s="2182"/>
      <c r="BB514" s="2182"/>
      <c r="BD514" s="2182"/>
      <c r="BF514" s="2182"/>
      <c r="BH514" s="2182"/>
      <c r="BJ514" s="2182"/>
      <c r="BL514" s="2182"/>
      <c r="BN514" s="2182"/>
      <c r="BP514" s="2182"/>
      <c r="BR514" s="2182"/>
      <c r="BT514" s="2182"/>
      <c r="BV514" s="2182"/>
      <c r="BX514" s="2182"/>
      <c r="BZ514" s="2182"/>
    </row>
    <row r="515" spans="3:78" s="2353" customFormat="1" x14ac:dyDescent="0.3">
      <c r="C515" s="2390"/>
      <c r="D515" s="2150"/>
      <c r="E515" s="2307"/>
      <c r="F515" s="3343"/>
      <c r="G515" s="2404"/>
      <c r="H515" s="2182"/>
      <c r="J515" s="2182"/>
      <c r="L515" s="2182"/>
      <c r="N515" s="2182"/>
      <c r="P515" s="2182"/>
      <c r="R515" s="2182"/>
      <c r="T515" s="2182"/>
      <c r="W515" s="2182"/>
      <c r="Y515" s="2182"/>
      <c r="AA515" s="2182"/>
      <c r="AC515" s="2182"/>
      <c r="AE515" s="2182"/>
      <c r="AH515" s="2182"/>
      <c r="AJ515" s="2182"/>
      <c r="AL515" s="2182"/>
      <c r="AN515" s="2182"/>
      <c r="AP515" s="2182"/>
      <c r="AR515" s="2182"/>
      <c r="AT515" s="2182"/>
      <c r="AV515" s="2182"/>
      <c r="AX515" s="2182"/>
      <c r="AZ515" s="2182"/>
      <c r="BB515" s="2182"/>
      <c r="BD515" s="2182"/>
      <c r="BF515" s="2182"/>
      <c r="BH515" s="2182"/>
      <c r="BJ515" s="2182"/>
      <c r="BL515" s="2182"/>
      <c r="BN515" s="2182"/>
      <c r="BP515" s="2182"/>
      <c r="BR515" s="2182"/>
      <c r="BT515" s="2182"/>
      <c r="BV515" s="2182"/>
      <c r="BX515" s="2182"/>
      <c r="BZ515" s="2182"/>
    </row>
    <row r="516" spans="3:78" s="2353" customFormat="1" x14ac:dyDescent="0.3">
      <c r="C516" s="2390"/>
      <c r="D516" s="2150"/>
      <c r="E516" s="2307"/>
      <c r="F516" s="3343"/>
      <c r="G516" s="2404"/>
      <c r="H516" s="2182"/>
      <c r="J516" s="2182"/>
      <c r="L516" s="2182"/>
      <c r="N516" s="2182"/>
      <c r="P516" s="2182"/>
      <c r="R516" s="2182"/>
      <c r="T516" s="2182"/>
      <c r="W516" s="2182"/>
      <c r="Y516" s="2182"/>
      <c r="Z516" s="2182"/>
      <c r="AB516" s="2182"/>
      <c r="AD516" s="2182"/>
      <c r="AF516" s="2182"/>
      <c r="AH516" s="2182"/>
      <c r="AJ516" s="2182"/>
      <c r="AL516" s="2182"/>
      <c r="AN516" s="2182"/>
      <c r="AP516" s="2182"/>
      <c r="AR516" s="2182"/>
      <c r="AT516" s="2182"/>
      <c r="AV516" s="2182"/>
      <c r="AX516" s="2182"/>
      <c r="AZ516" s="2182"/>
      <c r="BB516" s="2182"/>
      <c r="BD516" s="2182"/>
      <c r="BF516" s="2182"/>
      <c r="BH516" s="2182"/>
      <c r="BJ516" s="2182"/>
      <c r="BL516" s="2182"/>
      <c r="BN516" s="2182"/>
      <c r="BP516" s="2182"/>
      <c r="BR516" s="2182"/>
      <c r="BT516" s="2182"/>
      <c r="BV516" s="2182"/>
      <c r="BX516" s="2182"/>
      <c r="BZ516" s="2182"/>
    </row>
    <row r="517" spans="3:78" s="2353" customFormat="1" x14ac:dyDescent="0.3">
      <c r="C517" s="2390"/>
      <c r="D517" s="2150"/>
      <c r="E517" s="2307"/>
      <c r="F517" s="3343"/>
      <c r="G517" s="2404"/>
      <c r="H517" s="2182"/>
      <c r="J517" s="2182"/>
      <c r="L517" s="2182"/>
      <c r="N517" s="2182"/>
      <c r="P517" s="2182"/>
      <c r="R517" s="2182"/>
      <c r="T517" s="2182"/>
      <c r="W517" s="2182"/>
      <c r="Y517" s="2182"/>
      <c r="Z517" s="2182"/>
      <c r="AB517" s="2182"/>
      <c r="AD517" s="2182"/>
      <c r="AF517" s="2182"/>
      <c r="AH517" s="2182"/>
      <c r="AJ517" s="2182"/>
      <c r="AL517" s="2182"/>
      <c r="AN517" s="2182"/>
      <c r="AP517" s="2182"/>
      <c r="AR517" s="2182"/>
      <c r="AT517" s="2182"/>
      <c r="AV517" s="2182"/>
      <c r="AX517" s="2182"/>
      <c r="AZ517" s="2182"/>
      <c r="BB517" s="2182"/>
      <c r="BD517" s="2182"/>
      <c r="BF517" s="2182"/>
      <c r="BH517" s="2182"/>
      <c r="BJ517" s="2182"/>
      <c r="BL517" s="2182"/>
      <c r="BN517" s="2182"/>
      <c r="BP517" s="2182"/>
      <c r="BR517" s="2182"/>
      <c r="BT517" s="2182"/>
      <c r="BV517" s="2182"/>
      <c r="BX517" s="2182"/>
      <c r="BZ517" s="2182"/>
    </row>
    <row r="518" spans="3:78" s="2353" customFormat="1" x14ac:dyDescent="0.3">
      <c r="C518" s="2390"/>
      <c r="D518" s="2150"/>
      <c r="E518" s="2307"/>
      <c r="F518" s="3343"/>
      <c r="G518" s="2404"/>
      <c r="H518" s="2182"/>
      <c r="J518" s="2182"/>
      <c r="L518" s="2182"/>
      <c r="N518" s="2182"/>
      <c r="P518" s="2182"/>
      <c r="R518" s="2182"/>
      <c r="T518" s="2182"/>
      <c r="W518" s="2182"/>
      <c r="Y518" s="2182"/>
      <c r="Z518" s="2182"/>
      <c r="AB518" s="2182"/>
      <c r="AD518" s="2182"/>
      <c r="AF518" s="2182"/>
      <c r="AH518" s="2182"/>
      <c r="AJ518" s="2182"/>
      <c r="AL518" s="2182"/>
      <c r="AN518" s="2182"/>
      <c r="AP518" s="2182"/>
      <c r="AR518" s="2182"/>
      <c r="AT518" s="2182"/>
      <c r="AV518" s="2182"/>
      <c r="AX518" s="2182"/>
      <c r="AZ518" s="2182"/>
      <c r="BB518" s="2182"/>
      <c r="BD518" s="2182"/>
      <c r="BF518" s="2182"/>
      <c r="BH518" s="2182"/>
      <c r="BJ518" s="2182"/>
      <c r="BL518" s="2182"/>
      <c r="BN518" s="2182"/>
      <c r="BP518" s="2182"/>
      <c r="BR518" s="2182"/>
      <c r="BT518" s="2182"/>
      <c r="BV518" s="2182"/>
      <c r="BX518" s="2182"/>
      <c r="BZ518" s="2182"/>
    </row>
    <row r="519" spans="3:78" s="2353" customFormat="1" x14ac:dyDescent="0.3">
      <c r="C519" s="2390"/>
      <c r="D519" s="2150"/>
      <c r="E519" s="2307"/>
      <c r="F519" s="3343"/>
      <c r="G519" s="2404"/>
      <c r="H519" s="2182"/>
      <c r="J519" s="2182"/>
      <c r="L519" s="2182"/>
      <c r="N519" s="2182"/>
      <c r="P519" s="2182"/>
      <c r="R519" s="2182"/>
      <c r="T519" s="2182"/>
      <c r="W519" s="2182"/>
      <c r="Y519" s="2182"/>
      <c r="Z519" s="2182"/>
      <c r="AB519" s="2182"/>
      <c r="AD519" s="2182"/>
      <c r="AF519" s="2182"/>
      <c r="AH519" s="2182"/>
      <c r="AJ519" s="2182"/>
      <c r="AL519" s="2182"/>
      <c r="AN519" s="2182"/>
      <c r="AP519" s="2182"/>
      <c r="AR519" s="2182"/>
      <c r="AT519" s="2182"/>
      <c r="AV519" s="2182"/>
      <c r="AX519" s="2182"/>
      <c r="AZ519" s="2182"/>
      <c r="BB519" s="2182"/>
      <c r="BD519" s="2182"/>
      <c r="BF519" s="2182"/>
      <c r="BH519" s="2182"/>
      <c r="BJ519" s="2182"/>
      <c r="BL519" s="2182"/>
      <c r="BN519" s="2182"/>
      <c r="BP519" s="2182"/>
      <c r="BR519" s="2182"/>
      <c r="BT519" s="2182"/>
      <c r="BV519" s="2182"/>
      <c r="BX519" s="2182"/>
      <c r="BZ519" s="2182"/>
    </row>
    <row r="520" spans="3:78" s="2353" customFormat="1" x14ac:dyDescent="0.3">
      <c r="C520" s="2390"/>
      <c r="D520" s="2150"/>
      <c r="E520" s="2307"/>
      <c r="F520" s="3343"/>
      <c r="G520" s="2404"/>
      <c r="H520" s="2182"/>
      <c r="J520" s="2182"/>
      <c r="L520" s="2182"/>
      <c r="N520" s="2182"/>
      <c r="P520" s="2182"/>
      <c r="R520" s="2182"/>
      <c r="T520" s="2182"/>
      <c r="W520" s="2182"/>
      <c r="Y520" s="2182"/>
      <c r="Z520" s="2182"/>
      <c r="AB520" s="2182"/>
      <c r="AD520" s="2182"/>
      <c r="AF520" s="2182"/>
      <c r="AH520" s="2182"/>
      <c r="AJ520" s="2182"/>
      <c r="AL520" s="2182"/>
      <c r="AN520" s="2182"/>
      <c r="AP520" s="2182"/>
      <c r="AR520" s="2182"/>
      <c r="AT520" s="2182"/>
      <c r="AV520" s="2182"/>
      <c r="AX520" s="2182"/>
      <c r="AZ520" s="2182"/>
      <c r="BB520" s="2182"/>
      <c r="BD520" s="2182"/>
      <c r="BF520" s="2182"/>
      <c r="BH520" s="2182"/>
      <c r="BJ520" s="2182"/>
      <c r="BL520" s="2182"/>
      <c r="BN520" s="2182"/>
      <c r="BP520" s="2182"/>
      <c r="BR520" s="2182"/>
      <c r="BT520" s="2182"/>
      <c r="BV520" s="2182"/>
      <c r="BX520" s="2182"/>
      <c r="BZ520" s="2182"/>
    </row>
    <row r="521" spans="3:78" s="2353" customFormat="1" x14ac:dyDescent="0.3">
      <c r="C521" s="2390"/>
      <c r="D521" s="2150"/>
      <c r="E521" s="2307"/>
      <c r="F521" s="3343"/>
      <c r="G521" s="2404"/>
      <c r="H521" s="2182"/>
      <c r="J521" s="2182"/>
      <c r="L521" s="2182"/>
      <c r="N521" s="2182"/>
      <c r="P521" s="2182"/>
      <c r="R521" s="2182"/>
      <c r="T521" s="2182"/>
      <c r="W521" s="2182"/>
      <c r="Y521" s="2182"/>
      <c r="Z521" s="2182"/>
      <c r="AB521" s="2182"/>
      <c r="AD521" s="2182"/>
      <c r="AF521" s="2182"/>
      <c r="AH521" s="2182"/>
      <c r="AJ521" s="2182"/>
      <c r="AL521" s="2182"/>
      <c r="AN521" s="2182"/>
      <c r="AP521" s="2182"/>
      <c r="AR521" s="2182"/>
      <c r="AT521" s="2182"/>
      <c r="AV521" s="2182"/>
      <c r="AX521" s="2182"/>
      <c r="AZ521" s="2182"/>
      <c r="BB521" s="2182"/>
      <c r="BD521" s="2182"/>
      <c r="BF521" s="2182"/>
      <c r="BH521" s="2182"/>
      <c r="BJ521" s="2182"/>
      <c r="BL521" s="2182"/>
      <c r="BN521" s="2182"/>
      <c r="BP521" s="2182"/>
      <c r="BR521" s="2182"/>
      <c r="BT521" s="2182"/>
      <c r="BV521" s="2182"/>
      <c r="BX521" s="2182"/>
      <c r="BZ521" s="2182"/>
    </row>
    <row r="522" spans="3:78" s="2353" customFormat="1" x14ac:dyDescent="0.3">
      <c r="C522" s="2390"/>
      <c r="D522" s="2409"/>
      <c r="E522" s="2307"/>
      <c r="F522" s="3343"/>
      <c r="G522" s="2404"/>
      <c r="H522" s="2182"/>
      <c r="J522" s="2182"/>
      <c r="L522" s="2182"/>
      <c r="N522" s="2182"/>
      <c r="P522" s="2182"/>
      <c r="R522" s="2182"/>
      <c r="T522" s="2182"/>
      <c r="W522" s="2182"/>
      <c r="Y522" s="2182"/>
      <c r="Z522" s="2182"/>
      <c r="AB522" s="2182"/>
      <c r="AD522" s="2182"/>
      <c r="AF522" s="2182"/>
      <c r="AH522" s="2182"/>
      <c r="AJ522" s="2182"/>
      <c r="AL522" s="2182"/>
      <c r="AN522" s="2182"/>
      <c r="AP522" s="2182"/>
      <c r="AR522" s="2182"/>
      <c r="AT522" s="2182"/>
      <c r="AV522" s="2182"/>
      <c r="AX522" s="2182"/>
      <c r="AZ522" s="2182"/>
      <c r="BB522" s="2182"/>
      <c r="BD522" s="2182"/>
      <c r="BF522" s="2182"/>
      <c r="BH522" s="2182"/>
      <c r="BJ522" s="2182"/>
      <c r="BL522" s="2182"/>
      <c r="BN522" s="2182"/>
      <c r="BP522" s="2182"/>
      <c r="BR522" s="2182"/>
      <c r="BT522" s="2182"/>
      <c r="BV522" s="2182"/>
      <c r="BX522" s="2182"/>
      <c r="BZ522" s="2182"/>
    </row>
    <row r="523" spans="3:78" s="2353" customFormat="1" x14ac:dyDescent="0.3">
      <c r="C523" s="2390"/>
      <c r="D523" s="2307"/>
      <c r="E523" s="2307"/>
      <c r="F523" s="3343"/>
      <c r="G523" s="2404"/>
      <c r="H523" s="2182"/>
      <c r="J523" s="2182"/>
      <c r="L523" s="2182"/>
      <c r="N523" s="2182"/>
      <c r="P523" s="2182"/>
      <c r="R523" s="2182"/>
      <c r="T523" s="2182"/>
      <c r="W523" s="2182"/>
      <c r="Y523" s="2182"/>
      <c r="Z523" s="2182"/>
      <c r="AB523" s="2182"/>
      <c r="AD523" s="2182"/>
      <c r="AF523" s="2182"/>
      <c r="AH523" s="2182"/>
      <c r="AJ523" s="2182"/>
      <c r="AL523" s="2182"/>
      <c r="AN523" s="2182"/>
      <c r="AP523" s="2182"/>
      <c r="AR523" s="2182"/>
      <c r="AT523" s="2182"/>
      <c r="AV523" s="2182"/>
      <c r="AX523" s="2182"/>
      <c r="AZ523" s="2182"/>
      <c r="BB523" s="2182"/>
      <c r="BD523" s="2182"/>
      <c r="BF523" s="2182"/>
      <c r="BH523" s="2182"/>
      <c r="BJ523" s="2182"/>
      <c r="BL523" s="2182"/>
      <c r="BN523" s="2182"/>
      <c r="BP523" s="2182"/>
      <c r="BR523" s="2182"/>
      <c r="BT523" s="2182"/>
      <c r="BV523" s="2182"/>
      <c r="BX523" s="2182"/>
      <c r="BZ523" s="2182"/>
    </row>
    <row r="524" spans="3:78" s="2353" customFormat="1" x14ac:dyDescent="0.3">
      <c r="C524" s="2390"/>
      <c r="D524" s="2307"/>
      <c r="E524" s="2307"/>
      <c r="F524" s="3343"/>
      <c r="G524" s="2404"/>
      <c r="H524" s="2182"/>
      <c r="J524" s="2182"/>
      <c r="L524" s="2182"/>
      <c r="N524" s="2182"/>
      <c r="P524" s="2182"/>
      <c r="R524" s="2182"/>
      <c r="T524" s="2182"/>
      <c r="W524" s="2182"/>
      <c r="Y524" s="2182"/>
      <c r="Z524" s="2182"/>
      <c r="AB524" s="2182"/>
      <c r="AD524" s="2182"/>
      <c r="AF524" s="2182"/>
      <c r="AH524" s="2182"/>
      <c r="AJ524" s="2182"/>
      <c r="AL524" s="2182"/>
      <c r="AN524" s="2182"/>
      <c r="AP524" s="2182"/>
      <c r="AR524" s="2182"/>
      <c r="AT524" s="2182"/>
      <c r="AV524" s="2182"/>
      <c r="AX524" s="2182"/>
      <c r="AZ524" s="2182"/>
      <c r="BB524" s="2182"/>
      <c r="BD524" s="2182"/>
      <c r="BF524" s="2182"/>
      <c r="BH524" s="2182"/>
      <c r="BJ524" s="2182"/>
      <c r="BL524" s="2182"/>
      <c r="BN524" s="2182"/>
      <c r="BP524" s="2182"/>
      <c r="BR524" s="2182"/>
      <c r="BT524" s="2182"/>
      <c r="BV524" s="2182"/>
      <c r="BX524" s="2182"/>
      <c r="BZ524" s="2182"/>
    </row>
    <row r="525" spans="3:78" s="2353" customFormat="1" x14ac:dyDescent="0.3">
      <c r="C525" s="2390"/>
      <c r="D525" s="2409"/>
      <c r="E525" s="2307"/>
      <c r="F525" s="3343"/>
      <c r="G525" s="2404"/>
      <c r="H525" s="2182"/>
      <c r="J525" s="2182"/>
      <c r="L525" s="2182"/>
      <c r="N525" s="2182"/>
      <c r="P525" s="2182"/>
      <c r="R525" s="2182"/>
      <c r="T525" s="2182"/>
      <c r="W525" s="2182"/>
      <c r="Y525" s="2182"/>
      <c r="Z525" s="2182"/>
      <c r="AB525" s="2182"/>
      <c r="AD525" s="2182"/>
      <c r="AF525" s="2182"/>
      <c r="AH525" s="2182"/>
      <c r="AJ525" s="2182"/>
      <c r="AL525" s="2182"/>
      <c r="AN525" s="2182"/>
      <c r="AP525" s="2182"/>
      <c r="AR525" s="2182"/>
      <c r="AT525" s="2182"/>
      <c r="AV525" s="2182"/>
      <c r="AX525" s="2182"/>
      <c r="AZ525" s="2182"/>
      <c r="BB525" s="2182"/>
      <c r="BD525" s="2182"/>
      <c r="BF525" s="2182"/>
      <c r="BH525" s="2182"/>
      <c r="BJ525" s="2182"/>
      <c r="BL525" s="2182"/>
      <c r="BN525" s="2182"/>
      <c r="BP525" s="2182"/>
      <c r="BR525" s="2182"/>
      <c r="BT525" s="2182"/>
      <c r="BV525" s="2182"/>
      <c r="BX525" s="2182"/>
      <c r="BZ525" s="2182"/>
    </row>
    <row r="526" spans="3:78" s="2353" customFormat="1" x14ac:dyDescent="0.3">
      <c r="C526" s="3086"/>
      <c r="D526" s="2354"/>
      <c r="E526" s="2354"/>
      <c r="F526" s="2411"/>
      <c r="G526" s="2395">
        <v>30982.958377880186</v>
      </c>
      <c r="H526" s="2182"/>
      <c r="J526" s="2182"/>
      <c r="L526" s="2182"/>
      <c r="N526" s="2182"/>
      <c r="P526" s="2182"/>
      <c r="R526" s="2182"/>
      <c r="T526" s="2182"/>
      <c r="W526" s="2182"/>
      <c r="Y526" s="2182"/>
      <c r="Z526" s="2182"/>
      <c r="AB526" s="2182"/>
      <c r="AD526" s="2182"/>
      <c r="AF526" s="2182"/>
      <c r="AH526" s="2182"/>
      <c r="AJ526" s="2182"/>
      <c r="AL526" s="2182"/>
      <c r="AN526" s="2182"/>
      <c r="AP526" s="2182"/>
      <c r="AR526" s="2182"/>
      <c r="AT526" s="2182"/>
      <c r="AV526" s="2182"/>
      <c r="AX526" s="2182"/>
      <c r="AZ526" s="2182"/>
      <c r="BB526" s="2182"/>
      <c r="BD526" s="2182"/>
      <c r="BF526" s="2182"/>
      <c r="BH526" s="2182"/>
      <c r="BJ526" s="2182"/>
      <c r="BL526" s="2182"/>
      <c r="BN526" s="2182"/>
      <c r="BP526" s="2182"/>
      <c r="BR526" s="2182"/>
      <c r="BT526" s="2182"/>
      <c r="BV526" s="2182"/>
      <c r="BX526" s="2182"/>
      <c r="BZ526" s="2182"/>
    </row>
    <row r="527" spans="3:78" s="2353" customFormat="1" x14ac:dyDescent="0.3">
      <c r="C527" s="2445" t="s">
        <v>898</v>
      </c>
      <c r="D527" s="2446"/>
      <c r="E527" s="2446"/>
      <c r="F527" s="2354"/>
      <c r="G527" s="2399"/>
      <c r="H527" s="2182"/>
      <c r="J527" s="2182"/>
      <c r="L527" s="2182"/>
      <c r="N527" s="2182"/>
      <c r="P527" s="2182"/>
      <c r="R527" s="2182"/>
      <c r="T527" s="2182"/>
      <c r="W527" s="2182"/>
      <c r="Y527" s="2182"/>
      <c r="Z527" s="2182"/>
      <c r="AB527" s="2182"/>
      <c r="AD527" s="2182"/>
      <c r="AF527" s="2182"/>
      <c r="AH527" s="2182"/>
      <c r="AJ527" s="2182"/>
      <c r="AL527" s="2182"/>
      <c r="AN527" s="2182"/>
      <c r="AP527" s="2182"/>
      <c r="AR527" s="2182"/>
      <c r="AT527" s="2182"/>
      <c r="AV527" s="2182"/>
      <c r="AX527" s="2182"/>
      <c r="AZ527" s="2182"/>
      <c r="BB527" s="2182"/>
      <c r="BD527" s="2182"/>
      <c r="BF527" s="2182"/>
      <c r="BH527" s="2182"/>
      <c r="BJ527" s="2182"/>
      <c r="BL527" s="2182"/>
      <c r="BN527" s="2182"/>
      <c r="BP527" s="2182"/>
      <c r="BR527" s="2182"/>
      <c r="BT527" s="2182"/>
      <c r="BV527" s="2182"/>
      <c r="BX527" s="2182"/>
      <c r="BZ527" s="2182"/>
    </row>
    <row r="528" spans="3:78" s="2353" customFormat="1" x14ac:dyDescent="0.3">
      <c r="C528" s="2126" t="s">
        <v>884</v>
      </c>
      <c r="D528" s="2127" t="s">
        <v>885</v>
      </c>
      <c r="E528" s="2128" t="s">
        <v>886</v>
      </c>
      <c r="F528" s="2127" t="s">
        <v>893</v>
      </c>
      <c r="G528" s="2402" t="s">
        <v>888</v>
      </c>
      <c r="H528" s="2182"/>
      <c r="J528" s="2182"/>
      <c r="L528" s="2182"/>
      <c r="N528" s="2182"/>
      <c r="P528" s="2182"/>
      <c r="R528" s="2182"/>
      <c r="T528" s="2182"/>
      <c r="W528" s="2182"/>
      <c r="Y528" s="2182"/>
      <c r="Z528" s="2182"/>
      <c r="AB528" s="2182"/>
      <c r="AD528" s="2182"/>
      <c r="AF528" s="2182"/>
      <c r="AH528" s="2182"/>
      <c r="AJ528" s="2182"/>
      <c r="AL528" s="2182"/>
      <c r="AN528" s="2182"/>
      <c r="AP528" s="2182"/>
      <c r="AR528" s="2182"/>
      <c r="AT528" s="2182"/>
      <c r="AV528" s="2182"/>
      <c r="AX528" s="2182"/>
      <c r="AZ528" s="2182"/>
      <c r="BB528" s="2182"/>
      <c r="BD528" s="2182"/>
      <c r="BF528" s="2182"/>
      <c r="BH528" s="2182"/>
      <c r="BJ528" s="2182"/>
      <c r="BL528" s="2182"/>
      <c r="BN528" s="2182"/>
      <c r="BP528" s="2182"/>
      <c r="BR528" s="2182"/>
      <c r="BT528" s="2182"/>
      <c r="BV528" s="2182"/>
      <c r="BX528" s="2182"/>
      <c r="BZ528" s="2182"/>
    </row>
    <row r="529" spans="3:86" s="2353" customFormat="1" x14ac:dyDescent="0.3">
      <c r="C529" s="1075" t="s">
        <v>899</v>
      </c>
      <c r="D529" s="2664">
        <v>133931.74620661701</v>
      </c>
      <c r="E529" s="2495">
        <v>2.5000000000000001E-3</v>
      </c>
      <c r="F529" s="2385">
        <v>1</v>
      </c>
      <c r="G529" s="2404">
        <v>334.82936551654251</v>
      </c>
      <c r="H529" s="2182"/>
      <c r="J529" s="2182"/>
      <c r="L529" s="2182"/>
      <c r="N529" s="2182"/>
      <c r="P529" s="2182"/>
      <c r="R529" s="2182"/>
      <c r="T529" s="2182"/>
      <c r="W529" s="2182"/>
      <c r="Y529" s="2182"/>
      <c r="Z529" s="2182"/>
      <c r="AB529" s="2182"/>
      <c r="AD529" s="2182"/>
      <c r="AF529" s="2182"/>
      <c r="AH529" s="2182"/>
      <c r="AJ529" s="2182"/>
      <c r="AL529" s="2182"/>
      <c r="AN529" s="2182"/>
      <c r="AP529" s="2182"/>
      <c r="AR529" s="2182"/>
      <c r="AT529" s="2182"/>
      <c r="AV529" s="2182"/>
      <c r="AX529" s="2182"/>
      <c r="AZ529" s="2182"/>
      <c r="BB529" s="2182"/>
      <c r="BD529" s="2182"/>
      <c r="BF529" s="2182"/>
      <c r="BH529" s="2182"/>
      <c r="BJ529" s="2182"/>
      <c r="BL529" s="2182"/>
      <c r="BN529" s="2182"/>
      <c r="BP529" s="2182"/>
      <c r="BR529" s="2182"/>
      <c r="BT529" s="2182"/>
      <c r="BV529" s="2182"/>
      <c r="BX529" s="2182"/>
      <c r="BZ529" s="2182"/>
    </row>
    <row r="530" spans="3:86" s="2353" customFormat="1" x14ac:dyDescent="0.3">
      <c r="C530" s="1075" t="s">
        <v>990</v>
      </c>
      <c r="D530" s="2664">
        <v>100448.75998254272</v>
      </c>
      <c r="E530" s="2495">
        <v>5.0000000000000001E-3</v>
      </c>
      <c r="F530" s="2385">
        <v>2</v>
      </c>
      <c r="G530" s="2404">
        <v>1004.4875998254272</v>
      </c>
      <c r="H530" s="2182"/>
      <c r="J530" s="2182"/>
      <c r="L530" s="2182"/>
      <c r="N530" s="2182"/>
      <c r="P530" s="2182"/>
      <c r="R530" s="2182"/>
      <c r="T530" s="2182"/>
      <c r="W530" s="2182"/>
      <c r="Y530" s="2182"/>
      <c r="Z530" s="2182"/>
      <c r="AB530" s="2182"/>
      <c r="AD530" s="2182"/>
      <c r="AF530" s="2182"/>
      <c r="AH530" s="2182"/>
      <c r="AJ530" s="2182"/>
      <c r="AL530" s="2182"/>
      <c r="AN530" s="2182"/>
      <c r="AP530" s="2182"/>
      <c r="AR530" s="2182"/>
      <c r="AT530" s="2182"/>
      <c r="AV530" s="2182"/>
      <c r="AX530" s="2182"/>
      <c r="AZ530" s="2182"/>
      <c r="BB530" s="2182"/>
      <c r="BD530" s="2182"/>
      <c r="BF530" s="2182"/>
      <c r="BH530" s="2182"/>
      <c r="BJ530" s="2182"/>
      <c r="BL530" s="2182"/>
      <c r="BN530" s="2182"/>
      <c r="BP530" s="2182"/>
      <c r="BR530" s="2182"/>
      <c r="BT530" s="2182"/>
      <c r="BV530" s="2182"/>
      <c r="BX530" s="2182"/>
      <c r="BZ530" s="2182"/>
      <c r="CB530" s="2182"/>
      <c r="CD530" s="2182"/>
      <c r="CF530" s="2182"/>
    </row>
    <row r="531" spans="3:86" s="2353" customFormat="1" x14ac:dyDescent="0.3">
      <c r="C531" s="1075" t="s">
        <v>1154</v>
      </c>
      <c r="D531" s="2664">
        <v>64040.167561799884</v>
      </c>
      <c r="E531" s="2495">
        <v>5.0000000000000001E-3</v>
      </c>
      <c r="F531" s="2385">
        <v>2</v>
      </c>
      <c r="G531" s="2404">
        <v>640.40167561799888</v>
      </c>
      <c r="H531" s="2182"/>
      <c r="J531" s="2182"/>
      <c r="L531" s="2182"/>
      <c r="N531" s="2182"/>
      <c r="P531" s="2182"/>
      <c r="R531" s="2182"/>
      <c r="T531" s="2182"/>
      <c r="W531" s="2182"/>
      <c r="Y531" s="2182"/>
      <c r="Z531" s="2182"/>
      <c r="AB531" s="2182"/>
      <c r="AD531" s="2182"/>
      <c r="AF531" s="2182"/>
      <c r="AH531" s="2182"/>
      <c r="AJ531" s="2182"/>
      <c r="AL531" s="2182"/>
      <c r="AN531" s="2182"/>
      <c r="AP531" s="2182"/>
      <c r="AR531" s="2182"/>
      <c r="AT531" s="2182"/>
      <c r="AV531" s="2182"/>
      <c r="AX531" s="2182"/>
      <c r="AZ531" s="2182"/>
      <c r="BB531" s="2182"/>
      <c r="BD531" s="2182"/>
      <c r="BF531" s="2182"/>
      <c r="BH531" s="2182"/>
      <c r="BJ531" s="2182"/>
      <c r="BL531" s="2182"/>
      <c r="BN531" s="2182"/>
      <c r="BP531" s="2182"/>
      <c r="BR531" s="2182"/>
      <c r="BT531" s="2182"/>
      <c r="BV531" s="2182"/>
      <c r="BX531" s="2182"/>
      <c r="BZ531" s="2182"/>
      <c r="CB531" s="2182"/>
      <c r="CD531" s="2182"/>
      <c r="CF531" s="2182"/>
    </row>
    <row r="532" spans="3:86" s="2353" customFormat="1" x14ac:dyDescent="0.3">
      <c r="C532" s="2390" t="s">
        <v>2603</v>
      </c>
      <c r="D532" s="2664">
        <v>290020.70325447264</v>
      </c>
      <c r="E532" s="2495">
        <v>1E-3</v>
      </c>
      <c r="F532" s="2385">
        <v>1</v>
      </c>
      <c r="G532" s="2404">
        <v>290.02070325447266</v>
      </c>
      <c r="H532" s="2182"/>
      <c r="J532" s="2182"/>
      <c r="L532" s="2182"/>
      <c r="N532" s="2182"/>
      <c r="P532" s="2182"/>
      <c r="R532" s="2182"/>
      <c r="T532" s="2182"/>
      <c r="W532" s="2182"/>
      <c r="Y532" s="2182"/>
      <c r="Z532" s="2182"/>
      <c r="AB532" s="2182"/>
      <c r="AD532" s="2182"/>
      <c r="AF532" s="2182"/>
      <c r="AH532" s="2182"/>
      <c r="AJ532" s="2182"/>
      <c r="AL532" s="2182"/>
      <c r="AN532" s="2182"/>
      <c r="AP532" s="2182"/>
      <c r="AR532" s="2182"/>
      <c r="AT532" s="2182"/>
      <c r="AV532" s="2182"/>
      <c r="AX532" s="2182"/>
      <c r="AZ532" s="2182"/>
      <c r="BB532" s="2182"/>
      <c r="BD532" s="2182"/>
      <c r="BF532" s="2182"/>
      <c r="BH532" s="2182"/>
      <c r="BJ532" s="2182"/>
      <c r="BL532" s="2182"/>
      <c r="BN532" s="2182"/>
      <c r="BP532" s="2182"/>
      <c r="BR532" s="2182"/>
      <c r="BT532" s="2182"/>
      <c r="BV532" s="2182"/>
      <c r="BX532" s="2182"/>
      <c r="BZ532" s="2182"/>
      <c r="CB532" s="2182"/>
      <c r="CD532" s="2182"/>
      <c r="CF532" s="2182"/>
    </row>
    <row r="533" spans="3:86" s="2353" customFormat="1" x14ac:dyDescent="0.3">
      <c r="C533" s="2390"/>
      <c r="D533" s="2664"/>
      <c r="E533" s="2495"/>
      <c r="F533" s="3362"/>
      <c r="G533" s="2404"/>
      <c r="H533" s="2182"/>
      <c r="J533" s="2182"/>
      <c r="L533" s="2182"/>
      <c r="N533" s="2182"/>
      <c r="P533" s="2182"/>
      <c r="R533" s="2182"/>
      <c r="T533" s="2182"/>
      <c r="W533" s="2182"/>
      <c r="Y533" s="2182"/>
      <c r="Z533" s="2182"/>
      <c r="AB533" s="2182"/>
      <c r="AD533" s="2182"/>
      <c r="AF533" s="2182"/>
      <c r="AH533" s="2182"/>
      <c r="AJ533" s="2182"/>
      <c r="AL533" s="2182"/>
      <c r="AN533" s="2182"/>
      <c r="AP533" s="2182"/>
      <c r="AR533" s="2182"/>
      <c r="AT533" s="2182"/>
      <c r="AV533" s="2182"/>
      <c r="AX533" s="2182"/>
      <c r="AZ533" s="2182"/>
      <c r="BB533" s="2182"/>
      <c r="BD533" s="2182"/>
      <c r="BF533" s="2182"/>
      <c r="BH533" s="2182"/>
      <c r="BJ533" s="2182"/>
      <c r="BL533" s="2182"/>
      <c r="BN533" s="2182"/>
      <c r="BP533" s="2182"/>
      <c r="BR533" s="2182"/>
      <c r="BT533" s="2182"/>
      <c r="BV533" s="2182"/>
      <c r="BX533" s="2182"/>
      <c r="BZ533" s="2182"/>
      <c r="CB533" s="2182"/>
      <c r="CD533" s="2182"/>
      <c r="CF533" s="2182"/>
    </row>
    <row r="534" spans="3:86" s="2353" customFormat="1" x14ac:dyDescent="0.3">
      <c r="C534" s="2390"/>
      <c r="D534" s="2391"/>
      <c r="E534" s="2307"/>
      <c r="F534" s="2391"/>
      <c r="G534" s="2309"/>
      <c r="H534" s="2182"/>
      <c r="J534" s="2182"/>
      <c r="L534" s="2182"/>
      <c r="N534" s="2182"/>
      <c r="P534" s="2182"/>
      <c r="R534" s="2182"/>
      <c r="T534" s="2182"/>
      <c r="W534" s="2182"/>
      <c r="Y534" s="2182"/>
      <c r="Z534" s="2182"/>
      <c r="AB534" s="2182"/>
      <c r="AD534" s="2182"/>
      <c r="AF534" s="2182"/>
      <c r="AH534" s="2182"/>
      <c r="AJ534" s="2182"/>
      <c r="AL534" s="2182"/>
      <c r="AN534" s="2182"/>
      <c r="AP534" s="2182"/>
      <c r="AR534" s="2182"/>
      <c r="AT534" s="2182"/>
      <c r="AV534" s="2182"/>
      <c r="AX534" s="2182"/>
      <c r="AZ534" s="2182"/>
      <c r="BB534" s="2182"/>
      <c r="BD534" s="2182"/>
      <c r="BF534" s="2182"/>
      <c r="BH534" s="2182"/>
      <c r="BJ534" s="2182"/>
      <c r="BL534" s="2182"/>
      <c r="BN534" s="2182"/>
      <c r="BP534" s="2182"/>
      <c r="BR534" s="2182"/>
      <c r="BT534" s="2182"/>
      <c r="BV534" s="2182"/>
      <c r="BX534" s="2182"/>
      <c r="BZ534" s="2182"/>
      <c r="CB534" s="2182"/>
      <c r="CD534" s="2182"/>
      <c r="CF534" s="2182"/>
    </row>
    <row r="535" spans="3:86" s="2353" customFormat="1" x14ac:dyDescent="0.3">
      <c r="C535" s="3086"/>
      <c r="D535" s="2354"/>
      <c r="E535" s="2354"/>
      <c r="F535" s="2394" t="s">
        <v>890</v>
      </c>
      <c r="G535" s="2395">
        <v>2269.7393442144412</v>
      </c>
      <c r="H535" s="2182"/>
      <c r="J535" s="2182"/>
      <c r="L535" s="2182"/>
      <c r="N535" s="2182"/>
      <c r="P535" s="2182"/>
      <c r="R535" s="2182"/>
      <c r="T535" s="2182"/>
      <c r="W535" s="2182"/>
      <c r="Y535" s="2182"/>
      <c r="Z535" s="2182"/>
      <c r="AB535" s="2182"/>
      <c r="AD535" s="2182"/>
      <c r="AF535" s="2182"/>
      <c r="AH535" s="2182"/>
      <c r="AJ535" s="2182"/>
      <c r="AL535" s="2182"/>
      <c r="AN535" s="2182"/>
      <c r="AP535" s="2182"/>
      <c r="AR535" s="2182"/>
      <c r="AT535" s="2182"/>
      <c r="AV535" s="2182"/>
      <c r="AX535" s="2182"/>
      <c r="AZ535" s="2182"/>
      <c r="BB535" s="2182"/>
      <c r="BD535" s="2182"/>
      <c r="BF535" s="2182"/>
      <c r="BH535" s="2182"/>
      <c r="BJ535" s="2182"/>
      <c r="BL535" s="2182"/>
      <c r="BN535" s="2182"/>
      <c r="BP535" s="2182"/>
      <c r="BR535" s="2182"/>
      <c r="BT535" s="2182"/>
      <c r="BV535" s="2182"/>
      <c r="BX535" s="2182"/>
      <c r="BZ535" s="2182"/>
      <c r="CB535" s="2182"/>
      <c r="CD535" s="2182"/>
      <c r="CF535" s="2182"/>
    </row>
    <row r="536" spans="3:86" s="2353" customFormat="1" ht="15.75" thickBot="1" x14ac:dyDescent="0.35">
      <c r="C536" s="2960"/>
      <c r="D536" s="2961"/>
      <c r="E536" s="2425" t="s">
        <v>900</v>
      </c>
      <c r="F536" s="2426"/>
      <c r="G536" s="2427">
        <v>45992.665416698073</v>
      </c>
      <c r="H536" s="2182"/>
      <c r="J536" s="2182"/>
      <c r="L536" s="2182"/>
      <c r="N536" s="2182"/>
      <c r="P536" s="2182"/>
      <c r="R536" s="2182"/>
      <c r="T536" s="2182"/>
      <c r="W536" s="2182"/>
      <c r="Y536" s="2182"/>
      <c r="Z536" s="2182"/>
      <c r="AB536" s="2182"/>
      <c r="AD536" s="2182"/>
      <c r="AF536" s="2182"/>
      <c r="AH536" s="2182"/>
      <c r="AJ536" s="2182"/>
      <c r="AL536" s="2182"/>
      <c r="AN536" s="2182"/>
      <c r="AP536" s="2182"/>
      <c r="AR536" s="2182"/>
      <c r="AT536" s="2182"/>
      <c r="AV536" s="2182"/>
      <c r="AX536" s="2182"/>
      <c r="AZ536" s="2182"/>
      <c r="BB536" s="2182"/>
      <c r="BD536" s="2182"/>
      <c r="BF536" s="2182"/>
      <c r="BH536" s="2182"/>
      <c r="BJ536" s="2182"/>
      <c r="BL536" s="2182"/>
      <c r="BN536" s="2182"/>
      <c r="BP536" s="2182"/>
      <c r="BR536" s="2182"/>
      <c r="BT536" s="2182"/>
      <c r="BV536" s="2182"/>
      <c r="BX536" s="2182"/>
      <c r="BZ536" s="2182"/>
      <c r="CB536" s="2182"/>
      <c r="CD536" s="2182"/>
      <c r="CF536" s="2182"/>
    </row>
    <row r="537" spans="3:86" s="2353" customFormat="1" x14ac:dyDescent="0.3">
      <c r="H537" s="2182"/>
      <c r="J537" s="2182"/>
      <c r="L537" s="2182"/>
      <c r="N537" s="2182"/>
      <c r="P537" s="2182"/>
      <c r="R537" s="2182"/>
      <c r="T537" s="2182"/>
      <c r="W537" s="2182"/>
      <c r="Y537" s="2182"/>
      <c r="Z537" s="2182"/>
      <c r="AB537" s="2182"/>
      <c r="AD537" s="2182"/>
      <c r="AF537" s="2182"/>
      <c r="AH537" s="2182"/>
      <c r="AJ537" s="2182"/>
      <c r="AL537" s="2182"/>
      <c r="AN537" s="2182"/>
      <c r="AP537" s="2182"/>
      <c r="AR537" s="2182"/>
      <c r="AT537" s="2182"/>
      <c r="AV537" s="2182"/>
      <c r="AX537" s="2182"/>
      <c r="AZ537" s="2182"/>
      <c r="BB537" s="2182"/>
      <c r="BD537" s="2182"/>
      <c r="BF537" s="2182"/>
      <c r="BH537" s="2182"/>
      <c r="BJ537" s="2182"/>
      <c r="BL537" s="2182"/>
      <c r="BN537" s="2182"/>
      <c r="BP537" s="2182"/>
      <c r="BR537" s="2182"/>
      <c r="BT537" s="2182"/>
      <c r="BV537" s="2182"/>
      <c r="BX537" s="2182"/>
      <c r="BZ537" s="2182"/>
      <c r="CB537" s="2182"/>
      <c r="CD537" s="2182"/>
      <c r="CF537" s="2182"/>
    </row>
    <row r="538" spans="3:86" s="2353" customFormat="1" x14ac:dyDescent="0.3">
      <c r="H538" s="2182"/>
      <c r="J538" s="2182"/>
      <c r="L538" s="2182"/>
      <c r="N538" s="2182"/>
      <c r="P538" s="2182"/>
      <c r="R538" s="2182"/>
      <c r="T538" s="2182"/>
      <c r="W538" s="2182"/>
      <c r="Y538" s="2182"/>
      <c r="Z538" s="2182"/>
      <c r="AB538" s="2182"/>
      <c r="AD538" s="2182"/>
      <c r="AF538" s="2182"/>
      <c r="AH538" s="2182"/>
      <c r="AJ538" s="2182"/>
      <c r="AL538" s="2182"/>
      <c r="AN538" s="2182"/>
      <c r="AP538" s="2182"/>
      <c r="AR538" s="2182"/>
      <c r="AT538" s="2182"/>
      <c r="AV538" s="2182"/>
      <c r="AX538" s="2182"/>
      <c r="AZ538" s="2182"/>
      <c r="BB538" s="2182"/>
      <c r="BD538" s="2182"/>
      <c r="BF538" s="2182"/>
      <c r="BH538" s="2182"/>
      <c r="BJ538" s="2182"/>
      <c r="BL538" s="2182"/>
      <c r="BN538" s="2182"/>
      <c r="BP538" s="2182"/>
      <c r="BR538" s="2182"/>
      <c r="BT538" s="2182"/>
      <c r="BV538" s="2182"/>
      <c r="BX538" s="2182"/>
      <c r="BZ538" s="2182"/>
      <c r="CB538" s="2182"/>
      <c r="CD538" s="2182"/>
      <c r="CF538" s="2182"/>
    </row>
    <row r="539" spans="3:86" s="2353" customFormat="1" x14ac:dyDescent="0.3">
      <c r="I539" s="2182"/>
      <c r="K539" s="2182"/>
      <c r="M539" s="2182"/>
      <c r="O539" s="2182"/>
      <c r="Q539" s="2182"/>
      <c r="S539" s="2182"/>
      <c r="U539" s="2182"/>
      <c r="V539" s="2182"/>
      <c r="X539" s="2182"/>
      <c r="Z539" s="2182"/>
      <c r="AB539" s="2182"/>
      <c r="AD539" s="2182"/>
      <c r="AF539" s="2182"/>
      <c r="AG539" s="2182"/>
      <c r="AI539" s="2182"/>
      <c r="AK539" s="2182"/>
      <c r="AM539" s="2182"/>
      <c r="AO539" s="2182"/>
      <c r="AQ539" s="2182"/>
      <c r="AS539" s="2182"/>
      <c r="AU539" s="2182"/>
      <c r="AW539" s="2182"/>
      <c r="AY539" s="2182"/>
      <c r="BA539" s="2182"/>
      <c r="BC539" s="2182"/>
      <c r="BE539" s="2182"/>
      <c r="BG539" s="2182"/>
      <c r="BI539" s="2182"/>
      <c r="BK539" s="2182"/>
      <c r="BM539" s="2182"/>
      <c r="BO539" s="2182"/>
      <c r="BQ539" s="2182"/>
      <c r="BS539" s="2182"/>
      <c r="BU539" s="2182"/>
      <c r="BW539" s="2182"/>
      <c r="BY539" s="2182"/>
      <c r="CA539" s="2182"/>
      <c r="CC539" s="2182"/>
      <c r="CE539" s="2182"/>
      <c r="CG539" s="2182"/>
    </row>
    <row r="540" spans="3:86" s="2353" customFormat="1" x14ac:dyDescent="0.3">
      <c r="I540" s="2182"/>
      <c r="K540" s="2182"/>
      <c r="M540" s="2182"/>
      <c r="O540" s="2182"/>
      <c r="Q540" s="2182"/>
      <c r="S540" s="2182"/>
      <c r="U540" s="2182"/>
      <c r="V540" s="2182"/>
      <c r="X540" s="2182"/>
      <c r="Z540" s="2182"/>
      <c r="AB540" s="2182"/>
      <c r="AD540" s="2182"/>
      <c r="AF540" s="2182"/>
      <c r="AG540" s="2182"/>
      <c r="AI540" s="2182"/>
      <c r="AK540" s="2182"/>
      <c r="AM540" s="2182"/>
      <c r="AO540" s="2182"/>
      <c r="AQ540" s="2182"/>
      <c r="AS540" s="2182"/>
      <c r="AU540" s="2182"/>
      <c r="AW540" s="2182"/>
      <c r="AY540" s="2182"/>
      <c r="BA540" s="2182"/>
      <c r="BC540" s="2182"/>
      <c r="BE540" s="2182"/>
      <c r="BG540" s="2182"/>
      <c r="BI540" s="2182"/>
      <c r="BK540" s="2182"/>
      <c r="BM540" s="2182"/>
      <c r="BO540" s="2182"/>
      <c r="BQ540" s="2182"/>
      <c r="BS540" s="2182"/>
      <c r="BU540" s="2182"/>
      <c r="BW540" s="2182"/>
      <c r="BY540" s="2182"/>
      <c r="CA540" s="2182"/>
      <c r="CC540" s="2182"/>
      <c r="CE540" s="2182"/>
      <c r="CG540" s="2182"/>
    </row>
    <row r="541" spans="3:86" s="2353" customFormat="1" x14ac:dyDescent="0.3">
      <c r="I541" s="2182"/>
      <c r="K541" s="2182"/>
      <c r="M541" s="2182"/>
      <c r="O541" s="2182"/>
      <c r="Q541" s="2182"/>
      <c r="S541" s="2182"/>
      <c r="U541" s="2182"/>
      <c r="V541" s="2182"/>
      <c r="X541" s="2182"/>
      <c r="Z541" s="2182"/>
      <c r="AB541" s="2182"/>
      <c r="AD541" s="2182"/>
      <c r="AF541" s="2182"/>
      <c r="AG541" s="2182"/>
      <c r="AI541" s="2182"/>
      <c r="AK541" s="2182"/>
      <c r="AM541" s="2182"/>
      <c r="AO541" s="2182"/>
      <c r="AQ541" s="2182"/>
      <c r="AS541" s="2182"/>
      <c r="AU541" s="2182"/>
      <c r="AW541" s="2182"/>
      <c r="AY541" s="2182"/>
      <c r="BA541" s="2182"/>
      <c r="BC541" s="2182"/>
      <c r="BE541" s="2182"/>
      <c r="BG541" s="2182"/>
      <c r="BI541" s="2182"/>
      <c r="BK541" s="2182"/>
      <c r="BM541" s="2182"/>
      <c r="BO541" s="2182"/>
      <c r="BQ541" s="2182"/>
      <c r="BS541" s="2182"/>
      <c r="BU541" s="2182"/>
      <c r="BW541" s="2182"/>
      <c r="BY541" s="2182"/>
      <c r="CA541" s="2182"/>
      <c r="CC541" s="2182"/>
      <c r="CE541" s="2182"/>
      <c r="CG541" s="2182"/>
    </row>
    <row r="542" spans="3:86" s="2353" customFormat="1" x14ac:dyDescent="0.3">
      <c r="I542" s="2182"/>
      <c r="K542" s="2182"/>
      <c r="M542" s="2182"/>
      <c r="O542" s="2182"/>
      <c r="Q542" s="2182"/>
      <c r="S542" s="2182"/>
      <c r="U542" s="2182"/>
      <c r="V542" s="2182"/>
      <c r="X542" s="2182"/>
      <c r="Z542" s="2182"/>
      <c r="AB542" s="2182"/>
      <c r="AD542" s="2182"/>
      <c r="AF542" s="2182"/>
      <c r="AG542" s="2182"/>
      <c r="AI542" s="2182"/>
      <c r="AK542" s="2182"/>
      <c r="AM542" s="2182"/>
      <c r="AO542" s="2182"/>
      <c r="AQ542" s="2182"/>
      <c r="AS542" s="2182"/>
      <c r="AU542" s="2182"/>
      <c r="AW542" s="2182"/>
      <c r="AY542" s="2182"/>
      <c r="BA542" s="2182"/>
      <c r="BC542" s="2182"/>
      <c r="BE542" s="2182"/>
      <c r="BG542" s="2182"/>
      <c r="BI542" s="2182"/>
      <c r="BK542" s="2182"/>
      <c r="BM542" s="2182"/>
      <c r="BO542" s="2182"/>
      <c r="BQ542" s="2182"/>
      <c r="BS542" s="2182"/>
      <c r="BU542" s="2182"/>
      <c r="BW542" s="2182"/>
      <c r="BY542" s="2182"/>
      <c r="CA542" s="2182"/>
      <c r="CC542" s="2182"/>
      <c r="CE542" s="2182"/>
      <c r="CG542" s="2182"/>
    </row>
    <row r="543" spans="3:86" s="2353" customFormat="1" x14ac:dyDescent="0.3">
      <c r="I543" s="2182"/>
      <c r="K543" s="2182"/>
      <c r="M543" s="2182"/>
      <c r="O543" s="2182"/>
      <c r="Q543" s="2182"/>
      <c r="S543" s="2182"/>
      <c r="U543" s="2182"/>
      <c r="V543" s="2182"/>
      <c r="X543" s="2182"/>
      <c r="Z543" s="2182"/>
      <c r="AB543" s="2182"/>
      <c r="AD543" s="2182"/>
      <c r="AF543" s="2182"/>
      <c r="AG543" s="2182"/>
      <c r="AI543" s="2182"/>
      <c r="AK543" s="2182"/>
      <c r="AM543" s="2182"/>
      <c r="AO543" s="2182"/>
      <c r="AQ543" s="2182"/>
      <c r="AS543" s="2182"/>
      <c r="AU543" s="2182"/>
      <c r="AW543" s="2182"/>
      <c r="AY543" s="2182"/>
      <c r="BA543" s="2182"/>
      <c r="BC543" s="2182"/>
      <c r="BE543" s="2182"/>
      <c r="BG543" s="2182"/>
      <c r="BI543" s="2182"/>
      <c r="BK543" s="2182"/>
      <c r="BM543" s="2182"/>
      <c r="BO543" s="2182"/>
      <c r="BQ543" s="2182"/>
      <c r="BS543" s="2182"/>
      <c r="BU543" s="2182"/>
      <c r="BW543" s="2182"/>
      <c r="BY543" s="2182"/>
      <c r="CA543" s="2182"/>
      <c r="CC543" s="2182"/>
      <c r="CE543" s="2182"/>
      <c r="CG543" s="2182"/>
    </row>
    <row r="544" spans="3:86" s="2353" customFormat="1" x14ac:dyDescent="0.3">
      <c r="I544" s="2182"/>
      <c r="K544" s="2182"/>
      <c r="M544" s="2182"/>
      <c r="O544" s="2182"/>
      <c r="Q544" s="2182"/>
      <c r="S544" s="2182"/>
      <c r="U544" s="2182"/>
      <c r="W544" s="2182"/>
      <c r="Y544" s="2182"/>
      <c r="Z544" s="2182"/>
      <c r="AB544" s="2182"/>
      <c r="AD544" s="2182"/>
      <c r="AF544" s="2182"/>
      <c r="AH544" s="2182"/>
      <c r="AJ544" s="2182"/>
      <c r="AL544" s="2182"/>
      <c r="AN544" s="2182"/>
      <c r="AP544" s="2182"/>
      <c r="AR544" s="2182"/>
      <c r="AT544" s="2182"/>
      <c r="AV544" s="2182"/>
      <c r="AX544" s="2182"/>
      <c r="AZ544" s="2182"/>
      <c r="BB544" s="2182"/>
      <c r="BD544" s="2182"/>
      <c r="BF544" s="2182"/>
      <c r="BH544" s="2182"/>
      <c r="BJ544" s="2182"/>
      <c r="BL544" s="2182"/>
      <c r="BN544" s="2182"/>
      <c r="BP544" s="2182"/>
      <c r="BR544" s="2182"/>
      <c r="BT544" s="2182"/>
      <c r="BV544" s="2182"/>
      <c r="BX544" s="2182"/>
      <c r="BZ544" s="2182"/>
      <c r="CB544" s="2182"/>
      <c r="CD544" s="2182"/>
      <c r="CF544" s="2182"/>
      <c r="CH544" s="2182"/>
    </row>
    <row r="545" spans="26:101" x14ac:dyDescent="0.3">
      <c r="Z545" s="2182"/>
      <c r="AA545" s="2353"/>
      <c r="AB545" s="2182"/>
      <c r="AC545" s="2353"/>
      <c r="AD545" s="2182"/>
      <c r="AE545" s="2353"/>
      <c r="AF545" s="2182"/>
      <c r="AG545" s="2353"/>
      <c r="AH545" s="2182"/>
      <c r="AI545" s="2353"/>
      <c r="AJ545" s="2182"/>
      <c r="AK545" s="2353"/>
      <c r="AL545" s="2182"/>
      <c r="AM545" s="2353"/>
      <c r="AN545" s="2182"/>
      <c r="AO545" s="2353"/>
      <c r="AP545" s="2182"/>
      <c r="AQ545" s="2353"/>
      <c r="AR545" s="2182"/>
      <c r="AS545" s="2353"/>
      <c r="AT545" s="2182"/>
      <c r="AU545" s="2353"/>
      <c r="AV545" s="2182"/>
      <c r="AW545" s="2353"/>
      <c r="AX545" s="2182"/>
      <c r="AY545" s="2353"/>
      <c r="AZ545" s="2182"/>
      <c r="BA545" s="2353"/>
      <c r="BB545" s="2182"/>
      <c r="BC545" s="2353"/>
      <c r="BD545" s="2182"/>
      <c r="BE545" s="2353"/>
      <c r="BF545" s="2182"/>
      <c r="BG545" s="2353"/>
      <c r="BH545" s="2182"/>
      <c r="BI545" s="2353"/>
      <c r="BJ545" s="2182"/>
      <c r="BK545" s="2353"/>
      <c r="BL545" s="2182"/>
      <c r="BM545" s="2353"/>
      <c r="BN545" s="2182"/>
      <c r="BO545" s="2353"/>
      <c r="BP545" s="2182"/>
      <c r="BQ545" s="2353"/>
      <c r="BR545" s="2182"/>
      <c r="BS545" s="2353"/>
      <c r="BT545" s="2182"/>
      <c r="BU545" s="2353"/>
      <c r="BV545" s="2182"/>
      <c r="BW545" s="2353"/>
      <c r="BX545" s="2182"/>
      <c r="BY545" s="2353"/>
      <c r="BZ545" s="2182"/>
      <c r="CA545" s="2353"/>
      <c r="CB545" s="2182"/>
      <c r="CC545" s="2353"/>
      <c r="CD545" s="2182"/>
      <c r="CE545" s="2353"/>
      <c r="CF545" s="2182"/>
      <c r="CG545" s="2353"/>
      <c r="CH545" s="2182"/>
      <c r="CI545" s="2353"/>
      <c r="CK545" s="2353"/>
      <c r="CM545" s="2353"/>
      <c r="CO545" s="2353"/>
      <c r="CQ545" s="2353"/>
      <c r="CS545" s="2353"/>
      <c r="CU545" s="2353"/>
      <c r="CW545" s="2353"/>
    </row>
    <row r="546" spans="26:101" x14ac:dyDescent="0.3">
      <c r="AG546" s="2353"/>
      <c r="AH546" s="2182"/>
      <c r="AI546" s="2353"/>
      <c r="AJ546" s="2182"/>
      <c r="AK546" s="2353"/>
      <c r="AL546" s="2182"/>
      <c r="AM546" s="2353"/>
      <c r="AN546" s="2182"/>
      <c r="AO546" s="2353"/>
      <c r="AP546" s="2182"/>
      <c r="AQ546" s="2353"/>
      <c r="AR546" s="2182"/>
      <c r="AS546" s="2353"/>
      <c r="AT546" s="2182"/>
      <c r="AU546" s="2353"/>
      <c r="AV546" s="2182"/>
      <c r="AW546" s="2353"/>
      <c r="AX546" s="2182"/>
      <c r="AY546" s="2353"/>
      <c r="AZ546" s="2182"/>
      <c r="BA546" s="2353"/>
      <c r="BB546" s="2182"/>
      <c r="BC546" s="2353"/>
      <c r="BD546" s="2182"/>
      <c r="BE546" s="2353"/>
      <c r="BF546" s="2182"/>
      <c r="BG546" s="2353"/>
      <c r="BH546" s="2182"/>
      <c r="BI546" s="2353"/>
      <c r="BJ546" s="2182"/>
      <c r="BK546" s="2353"/>
      <c r="BL546" s="2182"/>
      <c r="BM546" s="2353"/>
      <c r="BN546" s="2182"/>
      <c r="BO546" s="2353"/>
      <c r="BP546" s="2182"/>
      <c r="BQ546" s="2353"/>
      <c r="BR546" s="2182"/>
      <c r="BS546" s="2353"/>
      <c r="BT546" s="2182"/>
      <c r="BU546" s="2353"/>
      <c r="BV546" s="2182"/>
      <c r="BW546" s="2353"/>
      <c r="BX546" s="2182"/>
      <c r="BY546" s="2353"/>
      <c r="BZ546" s="2182"/>
      <c r="CA546" s="2353"/>
      <c r="CB546" s="2182"/>
      <c r="CC546" s="2353"/>
      <c r="CD546" s="2182"/>
      <c r="CE546" s="2353"/>
      <c r="CF546" s="2182"/>
      <c r="CG546" s="2353"/>
      <c r="CH546" s="2182"/>
      <c r="CI546" s="2353"/>
      <c r="CK546" s="2353"/>
      <c r="CM546" s="2353"/>
      <c r="CO546" s="2353"/>
      <c r="CQ546" s="2353"/>
      <c r="CS546" s="2353"/>
      <c r="CU546" s="2353"/>
      <c r="CW546" s="2353"/>
    </row>
    <row r="547" spans="26:101" x14ac:dyDescent="0.3">
      <c r="AG547" s="2353"/>
      <c r="AH547" s="2182"/>
      <c r="AI547" s="2353"/>
      <c r="AJ547" s="2182"/>
      <c r="AK547" s="2353"/>
      <c r="AL547" s="2182"/>
      <c r="AM547" s="2353"/>
      <c r="AN547" s="2182"/>
      <c r="AO547" s="2353"/>
      <c r="AP547" s="2182"/>
      <c r="AQ547" s="2353"/>
      <c r="AR547" s="2182"/>
      <c r="AS547" s="2353"/>
      <c r="AT547" s="2182"/>
      <c r="AU547" s="2353"/>
      <c r="AV547" s="2182"/>
      <c r="AW547" s="2353"/>
      <c r="AX547" s="2182"/>
      <c r="AY547" s="2353"/>
      <c r="AZ547" s="2182"/>
      <c r="BA547" s="2353"/>
      <c r="BB547" s="2182"/>
      <c r="BC547" s="2353"/>
      <c r="BD547" s="2182"/>
      <c r="BE547" s="2353"/>
      <c r="BF547" s="2182"/>
      <c r="BG547" s="2353"/>
      <c r="BH547" s="2182"/>
      <c r="BI547" s="2353"/>
      <c r="BJ547" s="2182"/>
      <c r="BK547" s="2353"/>
      <c r="BL547" s="2182"/>
      <c r="BM547" s="2353"/>
      <c r="BN547" s="2182"/>
      <c r="BO547" s="2353"/>
      <c r="BP547" s="2182"/>
      <c r="BQ547" s="2353"/>
      <c r="BR547" s="2182"/>
      <c r="BS547" s="2353"/>
      <c r="BT547" s="2182"/>
      <c r="BU547" s="2353"/>
      <c r="BV547" s="2182"/>
      <c r="BW547" s="2353"/>
      <c r="BX547" s="2182"/>
      <c r="BY547" s="2353"/>
      <c r="BZ547" s="2182"/>
      <c r="CA547" s="2353"/>
      <c r="CB547" s="2182"/>
      <c r="CC547" s="2353"/>
      <c r="CD547" s="2182"/>
      <c r="CE547" s="2353"/>
      <c r="CF547" s="2182"/>
      <c r="CG547" s="2353"/>
      <c r="CH547" s="2182"/>
      <c r="CI547" s="2353"/>
      <c r="CK547" s="2353"/>
      <c r="CM547" s="2353"/>
      <c r="CO547" s="2353"/>
      <c r="CQ547" s="2353"/>
      <c r="CS547" s="2353"/>
      <c r="CU547" s="2353"/>
      <c r="CW547" s="2353"/>
    </row>
    <row r="548" spans="26:101" x14ac:dyDescent="0.3">
      <c r="AG548" s="2353"/>
      <c r="AH548" s="2182"/>
      <c r="AI548" s="2353"/>
      <c r="AJ548" s="2182"/>
      <c r="AK548" s="2353"/>
      <c r="AL548" s="2182"/>
      <c r="AM548" s="2353"/>
      <c r="AN548" s="2182"/>
      <c r="AO548" s="2353"/>
      <c r="AP548" s="2182"/>
      <c r="AQ548" s="2353"/>
      <c r="AR548" s="2182"/>
      <c r="AS548" s="2353"/>
      <c r="AT548" s="2182"/>
      <c r="AU548" s="2353"/>
      <c r="AV548" s="2182"/>
      <c r="AW548" s="2353"/>
      <c r="AX548" s="2182"/>
      <c r="AY548" s="2353"/>
      <c r="AZ548" s="2182"/>
      <c r="BA548" s="2353"/>
      <c r="BB548" s="2182"/>
      <c r="BC548" s="2353"/>
      <c r="BD548" s="2182"/>
      <c r="BE548" s="2353"/>
      <c r="BF548" s="2182"/>
      <c r="BG548" s="2353"/>
      <c r="BH548" s="2182"/>
      <c r="BI548" s="2353"/>
      <c r="BJ548" s="2182"/>
      <c r="BK548" s="2353"/>
      <c r="BL548" s="2182"/>
      <c r="BM548" s="2353"/>
      <c r="BN548" s="2182"/>
      <c r="BO548" s="2353"/>
      <c r="BP548" s="2182"/>
      <c r="BQ548" s="2353"/>
      <c r="BR548" s="2182"/>
      <c r="BS548" s="2353"/>
      <c r="BT548" s="2182"/>
      <c r="BU548" s="2353"/>
      <c r="BV548" s="2182"/>
      <c r="BW548" s="2353"/>
      <c r="BX548" s="2182"/>
      <c r="BY548" s="2353"/>
      <c r="BZ548" s="2182"/>
      <c r="CA548" s="2353"/>
      <c r="CB548" s="2182"/>
      <c r="CC548" s="2353"/>
      <c r="CD548" s="2182"/>
      <c r="CE548" s="2353"/>
      <c r="CF548" s="2182"/>
      <c r="CG548" s="2353"/>
      <c r="CH548" s="2182"/>
      <c r="CI548" s="2353"/>
      <c r="CK548" s="2353"/>
      <c r="CM548" s="2353"/>
      <c r="CO548" s="2353"/>
      <c r="CQ548" s="2353"/>
      <c r="CS548" s="2353"/>
      <c r="CU548" s="2353"/>
      <c r="CW548" s="2353"/>
    </row>
    <row r="549" spans="26:101" x14ac:dyDescent="0.3">
      <c r="AG549" s="2353"/>
      <c r="AH549" s="2182"/>
      <c r="AI549" s="2353"/>
      <c r="AJ549" s="2182"/>
      <c r="AK549" s="2353"/>
      <c r="AL549" s="2182"/>
      <c r="AM549" s="2353"/>
      <c r="AN549" s="2182"/>
      <c r="AO549" s="2353"/>
      <c r="AP549" s="2182"/>
      <c r="AQ549" s="2353"/>
      <c r="AR549" s="2182"/>
      <c r="AS549" s="2353"/>
      <c r="AT549" s="2182"/>
      <c r="AU549" s="2353"/>
      <c r="AV549" s="2182"/>
      <c r="AW549" s="2353"/>
      <c r="AX549" s="2182"/>
      <c r="AY549" s="2353"/>
      <c r="AZ549" s="2182"/>
      <c r="BA549" s="2353"/>
      <c r="BB549" s="2182"/>
      <c r="BC549" s="2353"/>
      <c r="BD549" s="2182"/>
      <c r="BE549" s="2353"/>
      <c r="BF549" s="2182"/>
      <c r="BG549" s="2353"/>
      <c r="BH549" s="2182"/>
      <c r="BI549" s="2353"/>
      <c r="BJ549" s="2182"/>
      <c r="BK549" s="2353"/>
      <c r="BL549" s="2182"/>
      <c r="BM549" s="2353"/>
      <c r="BN549" s="2182"/>
      <c r="BO549" s="2353"/>
      <c r="BP549" s="2182"/>
      <c r="BQ549" s="2353"/>
      <c r="BR549" s="2182"/>
      <c r="BS549" s="2353"/>
      <c r="BT549" s="2182"/>
      <c r="BU549" s="2353"/>
      <c r="BV549" s="2182"/>
      <c r="BW549" s="2353"/>
      <c r="BX549" s="2182"/>
      <c r="BY549" s="2353"/>
      <c r="BZ549" s="2182"/>
      <c r="CA549" s="2353"/>
      <c r="CB549" s="2182"/>
      <c r="CC549" s="2353"/>
      <c r="CD549" s="2182"/>
      <c r="CE549" s="2353"/>
      <c r="CF549" s="2182"/>
      <c r="CG549" s="2353"/>
      <c r="CH549" s="2182"/>
      <c r="CI549" s="2353"/>
      <c r="CK549" s="2353"/>
      <c r="CM549" s="2353"/>
      <c r="CO549" s="2353"/>
      <c r="CQ549" s="2353"/>
      <c r="CS549" s="2353"/>
      <c r="CU549" s="2353"/>
      <c r="CW549" s="2353"/>
    </row>
    <row r="550" spans="26:101" x14ac:dyDescent="0.3">
      <c r="AG550" s="2353"/>
      <c r="AH550" s="2182"/>
      <c r="AI550" s="2353"/>
      <c r="AJ550" s="2182"/>
      <c r="AK550" s="2353"/>
      <c r="AL550" s="2182"/>
      <c r="AM550" s="2353"/>
      <c r="AN550" s="2182"/>
      <c r="AO550" s="2353"/>
      <c r="AP550" s="2182"/>
      <c r="AQ550" s="2353"/>
      <c r="AR550" s="2182"/>
      <c r="AS550" s="2353"/>
      <c r="AT550" s="2182"/>
      <c r="AU550" s="2353"/>
      <c r="AV550" s="2182"/>
      <c r="AW550" s="2353"/>
      <c r="AX550" s="2182"/>
      <c r="AY550" s="2353"/>
      <c r="AZ550" s="2182"/>
      <c r="BA550" s="2353"/>
      <c r="BB550" s="2182"/>
      <c r="BC550" s="2353"/>
      <c r="BD550" s="2182"/>
      <c r="BE550" s="2353"/>
      <c r="BF550" s="2182"/>
      <c r="BG550" s="2353"/>
      <c r="BH550" s="2182"/>
      <c r="BI550" s="2353"/>
      <c r="BJ550" s="2182"/>
      <c r="BK550" s="2353"/>
      <c r="BL550" s="2182"/>
      <c r="BM550" s="2353"/>
      <c r="BN550" s="2182"/>
      <c r="BO550" s="2353"/>
      <c r="BP550" s="2182"/>
      <c r="BQ550" s="2353"/>
      <c r="BR550" s="2182"/>
      <c r="BS550" s="2353"/>
      <c r="BT550" s="2182"/>
      <c r="BU550" s="2353"/>
      <c r="BV550" s="2182"/>
      <c r="BW550" s="2353"/>
      <c r="BX550" s="2182"/>
      <c r="BY550" s="2353"/>
      <c r="BZ550" s="2182"/>
      <c r="CA550" s="2353"/>
      <c r="CB550" s="2182"/>
      <c r="CC550" s="2353"/>
      <c r="CD550" s="2182"/>
      <c r="CE550" s="2353"/>
      <c r="CF550" s="2182"/>
      <c r="CG550" s="2353"/>
      <c r="CH550" s="2182"/>
      <c r="CI550" s="2353"/>
      <c r="CK550" s="2353"/>
      <c r="CM550" s="2353"/>
      <c r="CO550" s="2353"/>
      <c r="CQ550" s="2353"/>
      <c r="CS550" s="2353"/>
      <c r="CU550" s="2353"/>
      <c r="CW550" s="2353"/>
    </row>
    <row r="551" spans="26:101" x14ac:dyDescent="0.3">
      <c r="Z551" s="2182"/>
      <c r="AA551" s="2353"/>
      <c r="AB551" s="2182"/>
      <c r="AC551" s="2353"/>
      <c r="AD551" s="2182"/>
      <c r="AE551" s="2353"/>
      <c r="AF551" s="2182"/>
      <c r="AG551" s="2353"/>
      <c r="AH551" s="2182"/>
      <c r="AI551" s="2353"/>
      <c r="AJ551" s="2182"/>
      <c r="AK551" s="2353"/>
      <c r="AL551" s="2182"/>
      <c r="AM551" s="2353"/>
      <c r="AN551" s="2182"/>
      <c r="AO551" s="2353"/>
      <c r="AP551" s="2182"/>
      <c r="AQ551" s="2353"/>
      <c r="AR551" s="2182"/>
      <c r="AS551" s="2353"/>
      <c r="AT551" s="2182"/>
      <c r="AU551" s="2353"/>
      <c r="AV551" s="2182"/>
      <c r="AW551" s="2353"/>
      <c r="AX551" s="2182"/>
      <c r="AY551" s="2353"/>
      <c r="AZ551" s="2182"/>
      <c r="BA551" s="2353"/>
      <c r="BB551" s="2182"/>
      <c r="BC551" s="2353"/>
      <c r="BD551" s="2182"/>
      <c r="BE551" s="2353"/>
      <c r="BF551" s="2182"/>
      <c r="BG551" s="2353"/>
      <c r="BH551" s="2182"/>
      <c r="BI551" s="2353"/>
      <c r="BJ551" s="2182"/>
      <c r="BK551" s="2353"/>
      <c r="BL551" s="2182"/>
      <c r="BM551" s="2353"/>
      <c r="BN551" s="2182"/>
      <c r="BO551" s="2353"/>
      <c r="BP551" s="2182"/>
      <c r="BQ551" s="2353"/>
      <c r="BR551" s="2182"/>
      <c r="BS551" s="2353"/>
      <c r="BT551" s="2182"/>
      <c r="BU551" s="2353"/>
      <c r="BV551" s="2182"/>
      <c r="BW551" s="2353"/>
      <c r="BX551" s="2182"/>
      <c r="BY551" s="2353"/>
      <c r="BZ551" s="2182"/>
      <c r="CA551" s="2353"/>
      <c r="CB551" s="2182"/>
      <c r="CC551" s="2353"/>
      <c r="CD551" s="2182"/>
      <c r="CE551" s="2353"/>
      <c r="CF551" s="2182"/>
      <c r="CG551" s="2353"/>
      <c r="CH551" s="2182"/>
      <c r="CI551" s="2353"/>
      <c r="CK551" s="2353"/>
      <c r="CM551" s="2353"/>
      <c r="CO551" s="2353"/>
      <c r="CQ551" s="2353"/>
      <c r="CS551" s="2353"/>
      <c r="CU551" s="2353"/>
      <c r="CW551" s="2353"/>
    </row>
    <row r="552" spans="26:101" x14ac:dyDescent="0.3">
      <c r="Z552" s="2182"/>
      <c r="AA552" s="2353"/>
      <c r="AB552" s="2182"/>
      <c r="AC552" s="2353"/>
      <c r="AD552" s="2182"/>
      <c r="AE552" s="2353"/>
      <c r="AF552" s="2182"/>
      <c r="AG552" s="2353"/>
      <c r="AH552" s="2182"/>
      <c r="AI552" s="2353"/>
      <c r="AJ552" s="2182"/>
      <c r="AK552" s="2353"/>
      <c r="AL552" s="2182"/>
      <c r="AM552" s="2353"/>
      <c r="AN552" s="2182"/>
      <c r="AO552" s="2353"/>
      <c r="AP552" s="2182"/>
      <c r="AQ552" s="2353"/>
      <c r="AR552" s="2182"/>
      <c r="AS552" s="2353"/>
      <c r="AT552" s="2182"/>
      <c r="AU552" s="2353"/>
      <c r="AV552" s="2182"/>
      <c r="AW552" s="2353"/>
      <c r="AX552" s="2182"/>
      <c r="AY552" s="2353"/>
      <c r="AZ552" s="2182"/>
      <c r="BA552" s="2353"/>
      <c r="BB552" s="2182"/>
      <c r="BC552" s="2353"/>
      <c r="BD552" s="2182"/>
      <c r="BE552" s="2353"/>
      <c r="BF552" s="2182"/>
      <c r="BG552" s="2353"/>
      <c r="BH552" s="2182"/>
      <c r="BI552" s="2353"/>
      <c r="BJ552" s="2182"/>
      <c r="BK552" s="2353"/>
      <c r="BL552" s="2182"/>
      <c r="BM552" s="2353"/>
      <c r="BN552" s="2182"/>
      <c r="BO552" s="2353"/>
      <c r="BP552" s="2182"/>
      <c r="BQ552" s="2353"/>
      <c r="BR552" s="2182"/>
      <c r="BS552" s="2353"/>
      <c r="BT552" s="2182"/>
      <c r="BU552" s="2353"/>
      <c r="BV552" s="2182"/>
      <c r="BW552" s="2353"/>
      <c r="BX552" s="2182"/>
      <c r="BY552" s="2353"/>
      <c r="BZ552" s="2182"/>
      <c r="CA552" s="2353"/>
      <c r="CB552" s="2182"/>
      <c r="CC552" s="2353"/>
      <c r="CD552" s="2182"/>
      <c r="CE552" s="2353"/>
      <c r="CF552" s="2182"/>
      <c r="CG552" s="2353"/>
      <c r="CH552" s="2182"/>
      <c r="CI552" s="2353"/>
      <c r="CK552" s="2353"/>
      <c r="CM552" s="2353"/>
      <c r="CO552" s="2353"/>
      <c r="CQ552" s="2353"/>
      <c r="CS552" s="2353"/>
      <c r="CU552" s="2353"/>
      <c r="CW552" s="2353"/>
    </row>
    <row r="553" spans="26:101" x14ac:dyDescent="0.3">
      <c r="Z553" s="2182"/>
      <c r="AA553" s="2353"/>
      <c r="AB553" s="2182"/>
      <c r="AC553" s="2353"/>
      <c r="AD553" s="2182"/>
      <c r="AE553" s="2353"/>
      <c r="AF553" s="2182"/>
      <c r="AG553" s="2353"/>
      <c r="AH553" s="2182"/>
      <c r="AI553" s="2353"/>
      <c r="AJ553" s="2182"/>
      <c r="AK553" s="2353"/>
      <c r="AL553" s="2182"/>
      <c r="AM553" s="2353"/>
      <c r="AN553" s="2182"/>
      <c r="AO553" s="2353"/>
      <c r="AP553" s="2182"/>
      <c r="AQ553" s="2353"/>
      <c r="AR553" s="2182"/>
      <c r="AS553" s="2353"/>
      <c r="AT553" s="2182"/>
      <c r="AU553" s="2353"/>
      <c r="AV553" s="2182"/>
      <c r="AW553" s="2353"/>
      <c r="AX553" s="2182"/>
      <c r="AY553" s="2353"/>
      <c r="AZ553" s="2182"/>
      <c r="BA553" s="2353"/>
      <c r="BB553" s="2182"/>
      <c r="BC553" s="2353"/>
      <c r="BD553" s="2182"/>
      <c r="BE553" s="2353"/>
      <c r="BF553" s="2182"/>
      <c r="BG553" s="2353"/>
      <c r="BH553" s="2182"/>
      <c r="BI553" s="2353"/>
      <c r="BJ553" s="2182"/>
      <c r="BK553" s="2353"/>
      <c r="BL553" s="2182"/>
      <c r="BM553" s="2353"/>
      <c r="BN553" s="2182"/>
      <c r="BO553" s="2353"/>
      <c r="BP553" s="2182"/>
      <c r="BQ553" s="2353"/>
      <c r="BR553" s="2182"/>
      <c r="BS553" s="2353"/>
      <c r="BT553" s="2182"/>
      <c r="BU553" s="2353"/>
      <c r="BV553" s="2182"/>
      <c r="BW553" s="2353"/>
      <c r="BX553" s="2182"/>
      <c r="BY553" s="2353"/>
      <c r="BZ553" s="2182"/>
      <c r="CA553" s="2353"/>
      <c r="CB553" s="2182"/>
      <c r="CC553" s="2353"/>
      <c r="CD553" s="2182"/>
      <c r="CE553" s="2353"/>
      <c r="CF553" s="2182"/>
      <c r="CG553" s="2353"/>
      <c r="CH553" s="2182"/>
      <c r="CI553" s="2353"/>
      <c r="CK553" s="2353"/>
      <c r="CM553" s="2353"/>
      <c r="CO553" s="2353"/>
      <c r="CQ553" s="2353"/>
      <c r="CS553" s="2353"/>
      <c r="CU553" s="2353"/>
      <c r="CW553" s="2353"/>
    </row>
    <row r="554" spans="26:101" x14ac:dyDescent="0.3">
      <c r="Z554" s="2182"/>
      <c r="AA554" s="2353"/>
      <c r="AB554" s="2182"/>
      <c r="AC554" s="2353"/>
      <c r="AD554" s="2182"/>
      <c r="AE554" s="2353"/>
      <c r="AF554" s="2182"/>
      <c r="AG554" s="2353"/>
      <c r="AH554" s="2182"/>
      <c r="AI554" s="2353"/>
      <c r="AJ554" s="2182"/>
      <c r="AK554" s="2353"/>
      <c r="AL554" s="2182"/>
      <c r="AM554" s="2353"/>
      <c r="AN554" s="2182"/>
      <c r="AO554" s="2353"/>
      <c r="AP554" s="2182"/>
      <c r="AQ554" s="2353"/>
      <c r="AR554" s="2182"/>
      <c r="AS554" s="2353"/>
      <c r="AT554" s="2182"/>
      <c r="AU554" s="2353"/>
      <c r="AV554" s="2182"/>
      <c r="AW554" s="2353"/>
      <c r="AX554" s="2182"/>
      <c r="AY554" s="2353"/>
      <c r="AZ554" s="2182"/>
      <c r="BA554" s="2353"/>
      <c r="BB554" s="2182"/>
      <c r="BC554" s="2353"/>
      <c r="BD554" s="2182"/>
      <c r="BE554" s="2353"/>
      <c r="BF554" s="2182"/>
      <c r="BG554" s="2353"/>
      <c r="BH554" s="2182"/>
      <c r="BI554" s="2353"/>
      <c r="BJ554" s="2182"/>
      <c r="BK554" s="2353"/>
      <c r="BL554" s="2182"/>
      <c r="BM554" s="2353"/>
      <c r="BN554" s="2182"/>
      <c r="BO554" s="2353"/>
      <c r="BP554" s="2182"/>
      <c r="BQ554" s="2353"/>
      <c r="BR554" s="2182"/>
      <c r="BS554" s="2353"/>
      <c r="BT554" s="2182"/>
      <c r="BU554" s="2353"/>
      <c r="BV554" s="2182"/>
      <c r="BW554" s="2353"/>
      <c r="BX554" s="2182"/>
      <c r="BY554" s="2353"/>
      <c r="BZ554" s="2182"/>
      <c r="CA554" s="2353"/>
      <c r="CB554" s="2182"/>
      <c r="CC554" s="2353"/>
      <c r="CD554" s="2182"/>
      <c r="CE554" s="2353"/>
      <c r="CF554" s="2182"/>
      <c r="CG554" s="2353"/>
      <c r="CH554" s="2182"/>
      <c r="CI554" s="2353"/>
      <c r="CK554" s="2353"/>
      <c r="CM554" s="2353"/>
      <c r="CO554" s="2353"/>
      <c r="CQ554" s="2353"/>
      <c r="CS554" s="2353"/>
      <c r="CU554" s="2353"/>
      <c r="CW554" s="2353"/>
    </row>
    <row r="555" spans="26:101" x14ac:dyDescent="0.3">
      <c r="Z555" s="2182"/>
      <c r="AA555" s="2353"/>
      <c r="AB555" s="2182"/>
      <c r="AC555" s="2353"/>
      <c r="AD555" s="2182"/>
      <c r="AE555" s="2353"/>
      <c r="AF555" s="2182"/>
      <c r="AG555" s="2353"/>
      <c r="AH555" s="2182"/>
      <c r="AI555" s="2353"/>
      <c r="AJ555" s="2182"/>
      <c r="AK555" s="2353"/>
      <c r="AL555" s="2182"/>
      <c r="AM555" s="2353"/>
      <c r="AN555" s="2182"/>
      <c r="AO555" s="2353"/>
      <c r="AP555" s="2182"/>
      <c r="AQ555" s="2353"/>
      <c r="AR555" s="2182"/>
      <c r="AS555" s="2353"/>
      <c r="AT555" s="2182"/>
      <c r="AU555" s="2353"/>
      <c r="AV555" s="2182"/>
      <c r="AW555" s="2353"/>
      <c r="AX555" s="2182"/>
      <c r="AY555" s="2353"/>
      <c r="AZ555" s="2182"/>
      <c r="BA555" s="2353"/>
      <c r="BB555" s="2182"/>
      <c r="BC555" s="2353"/>
      <c r="BD555" s="2182"/>
      <c r="BE555" s="2353"/>
      <c r="BF555" s="2182"/>
      <c r="BG555" s="2353"/>
      <c r="BH555" s="2182"/>
      <c r="BI555" s="2353"/>
      <c r="BJ555" s="2182"/>
      <c r="BK555" s="2353"/>
      <c r="BL555" s="2182"/>
      <c r="BM555" s="2353"/>
      <c r="BN555" s="2182"/>
      <c r="BO555" s="2353"/>
      <c r="BP555" s="2182"/>
      <c r="BQ555" s="2353"/>
      <c r="BR555" s="2182"/>
      <c r="BS555" s="2353"/>
      <c r="BT555" s="2182"/>
      <c r="BU555" s="2353"/>
      <c r="BV555" s="2182"/>
      <c r="BW555" s="2353"/>
      <c r="BX555" s="2182"/>
      <c r="BY555" s="2353"/>
      <c r="BZ555" s="2182"/>
      <c r="CA555" s="2353"/>
      <c r="CB555" s="2182"/>
      <c r="CC555" s="2353"/>
      <c r="CD555" s="2182"/>
      <c r="CE555" s="2353"/>
      <c r="CF555" s="2182"/>
      <c r="CG555" s="2353"/>
      <c r="CH555" s="2182"/>
      <c r="CI555" s="2353"/>
      <c r="CK555" s="2353"/>
      <c r="CM555" s="2353"/>
      <c r="CO555" s="2353"/>
      <c r="CQ555" s="2353"/>
      <c r="CS555" s="2353"/>
      <c r="CU555" s="2353"/>
      <c r="CW555" s="2353"/>
    </row>
    <row r="556" spans="26:101" x14ac:dyDescent="0.3">
      <c r="Z556" s="2182"/>
      <c r="AA556" s="2353"/>
      <c r="AB556" s="2182"/>
      <c r="AC556" s="2353"/>
      <c r="AD556" s="2182"/>
      <c r="AE556" s="2353"/>
      <c r="AF556" s="2182"/>
      <c r="AG556" s="2353"/>
      <c r="AH556" s="2182"/>
      <c r="AI556" s="2353"/>
      <c r="AJ556" s="2182"/>
      <c r="AK556" s="2353"/>
      <c r="AL556" s="2182"/>
      <c r="AM556" s="2353"/>
      <c r="AN556" s="2182"/>
      <c r="AO556" s="2353"/>
      <c r="AP556" s="2182"/>
      <c r="AQ556" s="2353"/>
      <c r="AR556" s="2182"/>
      <c r="AS556" s="2353"/>
      <c r="AT556" s="2182"/>
      <c r="AU556" s="2353"/>
      <c r="AV556" s="2182"/>
      <c r="AW556" s="2353"/>
      <c r="AX556" s="2182"/>
      <c r="AY556" s="2353"/>
      <c r="AZ556" s="2182"/>
      <c r="BA556" s="2353"/>
      <c r="BB556" s="2182"/>
      <c r="BC556" s="2353"/>
      <c r="BD556" s="2182"/>
      <c r="BE556" s="2353"/>
      <c r="BF556" s="2182"/>
      <c r="BG556" s="2353"/>
      <c r="BH556" s="2182"/>
      <c r="BI556" s="2353"/>
      <c r="BJ556" s="2182"/>
      <c r="BK556" s="2353"/>
      <c r="BL556" s="2182"/>
      <c r="BM556" s="2353"/>
      <c r="BN556" s="2182"/>
      <c r="BO556" s="2353"/>
      <c r="BP556" s="2182"/>
      <c r="BQ556" s="2353"/>
      <c r="BR556" s="2182"/>
      <c r="BS556" s="2353"/>
      <c r="BT556" s="2182"/>
      <c r="BU556" s="2353"/>
      <c r="BV556" s="2182"/>
      <c r="BW556" s="2353"/>
      <c r="BX556" s="2182"/>
      <c r="BY556" s="2353"/>
      <c r="BZ556" s="2182"/>
      <c r="CA556" s="2353"/>
      <c r="CB556" s="2182"/>
      <c r="CC556" s="2353"/>
      <c r="CD556" s="2182"/>
      <c r="CE556" s="2353"/>
      <c r="CF556" s="2182"/>
      <c r="CG556" s="2353"/>
      <c r="CH556" s="2182"/>
      <c r="CI556" s="2353"/>
      <c r="CK556" s="2353"/>
      <c r="CM556" s="2353"/>
      <c r="CO556" s="2353"/>
      <c r="CQ556" s="2353"/>
      <c r="CS556" s="2353"/>
      <c r="CU556" s="2353"/>
      <c r="CW556" s="2353"/>
    </row>
    <row r="557" spans="26:101" x14ac:dyDescent="0.3">
      <c r="Z557" s="2182"/>
      <c r="AA557" s="2353"/>
      <c r="AB557" s="2182"/>
      <c r="AC557" s="2353"/>
      <c r="AD557" s="2182"/>
      <c r="AE557" s="2353"/>
      <c r="AF557" s="2182"/>
      <c r="AG557" s="2353"/>
      <c r="AH557" s="2182"/>
      <c r="AI557" s="2353"/>
      <c r="AJ557" s="2182"/>
      <c r="AK557" s="2353"/>
      <c r="AL557" s="2182"/>
      <c r="AM557" s="2353"/>
      <c r="AN557" s="2182"/>
      <c r="AO557" s="2353"/>
      <c r="AP557" s="2182"/>
      <c r="AQ557" s="2353"/>
      <c r="AR557" s="2182"/>
      <c r="AS557" s="2353"/>
      <c r="AT557" s="2182"/>
      <c r="AU557" s="2353"/>
      <c r="AV557" s="2182"/>
      <c r="AW557" s="2353"/>
      <c r="AX557" s="2182"/>
      <c r="AY557" s="2353"/>
      <c r="AZ557" s="2182"/>
      <c r="BA557" s="2353"/>
      <c r="BB557" s="2182"/>
      <c r="BC557" s="2353"/>
      <c r="BD557" s="2182"/>
      <c r="BE557" s="2353"/>
      <c r="BF557" s="2182"/>
      <c r="BG557" s="2353"/>
      <c r="BH557" s="2182"/>
      <c r="BI557" s="2353"/>
      <c r="BJ557" s="2182"/>
      <c r="BK557" s="2353"/>
      <c r="BL557" s="2182"/>
      <c r="BM557" s="2353"/>
      <c r="BN557" s="2182"/>
      <c r="BO557" s="2353"/>
      <c r="BP557" s="2182"/>
      <c r="BQ557" s="2353"/>
      <c r="BR557" s="2182"/>
      <c r="BS557" s="2353"/>
      <c r="BT557" s="2182"/>
      <c r="BU557" s="2353"/>
      <c r="BV557" s="2182"/>
      <c r="BW557" s="2353"/>
      <c r="BX557" s="2182"/>
      <c r="BY557" s="2353"/>
      <c r="BZ557" s="2182"/>
      <c r="CA557" s="2353"/>
      <c r="CB557" s="2182"/>
      <c r="CC557" s="2353"/>
      <c r="CD557" s="2182"/>
      <c r="CE557" s="2353"/>
      <c r="CF557" s="2182"/>
      <c r="CG557" s="2353"/>
      <c r="CH557" s="2182"/>
      <c r="CI557" s="2353"/>
      <c r="CK557" s="2353"/>
      <c r="CM557" s="2353"/>
      <c r="CO557" s="2353"/>
      <c r="CQ557" s="2353"/>
      <c r="CS557" s="2353"/>
      <c r="CU557" s="2353"/>
      <c r="CW557" s="2353"/>
    </row>
    <row r="558" spans="26:101" x14ac:dyDescent="0.3">
      <c r="Z558" s="2182"/>
      <c r="AA558" s="2353"/>
      <c r="AB558" s="2182"/>
      <c r="AC558" s="2353"/>
      <c r="AD558" s="2182"/>
      <c r="AE558" s="2353"/>
      <c r="AF558" s="2182"/>
      <c r="AG558" s="2353"/>
      <c r="AH558" s="2182"/>
      <c r="AI558" s="2353"/>
      <c r="AJ558" s="2182"/>
      <c r="AK558" s="2353"/>
      <c r="AL558" s="2182"/>
      <c r="AM558" s="2353"/>
      <c r="AN558" s="2182"/>
      <c r="AO558" s="2353"/>
      <c r="AP558" s="2182"/>
      <c r="AQ558" s="2353"/>
      <c r="AR558" s="2182"/>
      <c r="AS558" s="2353"/>
      <c r="AT558" s="2182"/>
      <c r="AU558" s="2353"/>
      <c r="AV558" s="2182"/>
      <c r="AW558" s="2353"/>
      <c r="AX558" s="2182"/>
      <c r="AY558" s="2353"/>
      <c r="AZ558" s="2182"/>
      <c r="BA558" s="2353"/>
      <c r="BB558" s="2182"/>
      <c r="BC558" s="2353"/>
      <c r="BD558" s="2182"/>
      <c r="BE558" s="2353"/>
      <c r="BF558" s="2182"/>
      <c r="BG558" s="2353"/>
      <c r="BH558" s="2182"/>
      <c r="BI558" s="2353"/>
      <c r="BJ558" s="2182"/>
      <c r="BK558" s="2353"/>
      <c r="BL558" s="2182"/>
      <c r="BM558" s="2353"/>
      <c r="BN558" s="2182"/>
      <c r="BO558" s="2353"/>
      <c r="BP558" s="2182"/>
      <c r="BQ558" s="2353"/>
      <c r="BR558" s="2182"/>
      <c r="BS558" s="2353"/>
      <c r="BT558" s="2182"/>
      <c r="BU558" s="2353"/>
      <c r="BV558" s="2182"/>
      <c r="BW558" s="2353"/>
      <c r="BX558" s="2182"/>
      <c r="BY558" s="2353"/>
      <c r="BZ558" s="2182"/>
      <c r="CA558" s="2353"/>
      <c r="CB558" s="2182"/>
      <c r="CC558" s="2353"/>
      <c r="CD558" s="2182"/>
      <c r="CE558" s="2353"/>
      <c r="CF558" s="2182"/>
      <c r="CG558" s="2353"/>
      <c r="CH558" s="2182"/>
      <c r="CI558" s="2353"/>
      <c r="CK558" s="2353"/>
      <c r="CM558" s="2353"/>
      <c r="CO558" s="2353"/>
      <c r="CQ558" s="2353"/>
      <c r="CS558" s="2353"/>
      <c r="CU558" s="2353"/>
      <c r="CW558" s="2353"/>
    </row>
    <row r="559" spans="26:101" x14ac:dyDescent="0.3">
      <c r="Z559" s="2182"/>
      <c r="AA559" s="2353"/>
      <c r="AB559" s="2182"/>
      <c r="AC559" s="2353"/>
      <c r="AD559" s="2182"/>
      <c r="AE559" s="2353"/>
      <c r="AF559" s="2182"/>
      <c r="AG559" s="2353"/>
      <c r="AH559" s="2182"/>
      <c r="AI559" s="2353"/>
      <c r="AJ559" s="2182"/>
      <c r="AK559" s="2353"/>
      <c r="AL559" s="2182"/>
      <c r="AM559" s="2353"/>
      <c r="AN559" s="2182"/>
      <c r="AO559" s="2353"/>
      <c r="AP559" s="2182"/>
      <c r="AQ559" s="2353"/>
      <c r="AR559" s="2182"/>
      <c r="AS559" s="2353"/>
      <c r="AT559" s="2182"/>
      <c r="AU559" s="2353"/>
      <c r="AV559" s="2182"/>
      <c r="AW559" s="2353"/>
      <c r="AX559" s="2182"/>
      <c r="AY559" s="2353"/>
      <c r="AZ559" s="2182"/>
      <c r="BA559" s="2353"/>
      <c r="BB559" s="2182"/>
      <c r="BC559" s="2353"/>
      <c r="BD559" s="2182"/>
      <c r="BE559" s="2353"/>
      <c r="BF559" s="2182"/>
      <c r="BG559" s="2353"/>
      <c r="BH559" s="2182"/>
      <c r="BI559" s="2353"/>
      <c r="BJ559" s="2182"/>
      <c r="BK559" s="2353"/>
      <c r="BL559" s="2182"/>
      <c r="BM559" s="2353"/>
      <c r="BN559" s="2182"/>
      <c r="BO559" s="2353"/>
      <c r="BP559" s="2182"/>
      <c r="BQ559" s="2353"/>
      <c r="BR559" s="2182"/>
      <c r="BS559" s="2353"/>
      <c r="BT559" s="2182"/>
      <c r="BU559" s="2353"/>
      <c r="BV559" s="2182"/>
      <c r="BW559" s="2353"/>
      <c r="BX559" s="2182"/>
      <c r="BY559" s="2353"/>
      <c r="BZ559" s="2182"/>
      <c r="CA559" s="2353"/>
      <c r="CB559" s="2182"/>
      <c r="CC559" s="2353"/>
      <c r="CD559" s="2182"/>
      <c r="CE559" s="2353"/>
      <c r="CF559" s="2182"/>
      <c r="CG559" s="2353"/>
      <c r="CH559" s="2182"/>
      <c r="CI559" s="2353"/>
      <c r="CK559" s="2353"/>
      <c r="CM559" s="2353"/>
      <c r="CO559" s="2353"/>
      <c r="CQ559" s="2353"/>
      <c r="CS559" s="2353"/>
      <c r="CU559" s="2353"/>
      <c r="CW559" s="2353"/>
    </row>
    <row r="560" spans="26:101" x14ac:dyDescent="0.3">
      <c r="Z560" s="2182"/>
      <c r="AA560" s="2353"/>
      <c r="AB560" s="2182"/>
      <c r="AC560" s="2353"/>
      <c r="AD560" s="2182"/>
      <c r="AE560" s="2353"/>
      <c r="AF560" s="2182"/>
    </row>
    <row r="561" spans="26:32" x14ac:dyDescent="0.3">
      <c r="Z561" s="2182"/>
      <c r="AA561" s="2353"/>
      <c r="AB561" s="2182"/>
      <c r="AC561" s="2353"/>
      <c r="AD561" s="2182"/>
      <c r="AE561" s="2353"/>
      <c r="AF561" s="2182"/>
    </row>
    <row r="562" spans="26:32" x14ac:dyDescent="0.3">
      <c r="Z562" s="2182"/>
      <c r="AA562" s="2353"/>
      <c r="AB562" s="2182"/>
      <c r="AC562" s="2353"/>
      <c r="AD562" s="2182"/>
      <c r="AE562" s="2353"/>
      <c r="AF562" s="2182"/>
    </row>
    <row r="563" spans="26:32" x14ac:dyDescent="0.3">
      <c r="Z563" s="2182"/>
      <c r="AA563" s="2353"/>
      <c r="AB563" s="2182"/>
      <c r="AC563" s="2353"/>
      <c r="AD563" s="2182"/>
      <c r="AE563" s="2353"/>
      <c r="AF563" s="2182"/>
    </row>
    <row r="564" spans="26:32" x14ac:dyDescent="0.3">
      <c r="Z564" s="2182"/>
      <c r="AA564" s="2353"/>
      <c r="AB564" s="2182"/>
      <c r="AC564" s="2353"/>
      <c r="AD564" s="2182"/>
      <c r="AE564" s="2353"/>
      <c r="AF564" s="2182"/>
    </row>
    <row r="565" spans="26:32" x14ac:dyDescent="0.3">
      <c r="Z565" s="2182"/>
      <c r="AA565" s="2353"/>
      <c r="AB565" s="2182"/>
      <c r="AC565" s="2353"/>
      <c r="AD565" s="2182"/>
      <c r="AE565" s="2353"/>
      <c r="AF565" s="2182"/>
    </row>
    <row r="566" spans="26:32" x14ac:dyDescent="0.3">
      <c r="Z566" s="2182"/>
      <c r="AA566" s="2353"/>
      <c r="AB566" s="2182"/>
      <c r="AC566" s="2353"/>
      <c r="AD566" s="2182"/>
      <c r="AE566" s="2353"/>
      <c r="AF566" s="2182"/>
    </row>
  </sheetData>
  <sortState xmlns:xlrd2="http://schemas.microsoft.com/office/spreadsheetml/2017/richdata2" ref="I370:M386">
    <sortCondition descending="1" ref="M370:M386"/>
  </sortState>
  <dataConsolidate/>
  <mergeCells count="179">
    <mergeCell ref="C74:C75"/>
    <mergeCell ref="AU74:AV74"/>
    <mergeCell ref="AW74:AX74"/>
    <mergeCell ref="AY74:AZ74"/>
    <mergeCell ref="DO74:DP74"/>
    <mergeCell ref="DQ74:DR74"/>
    <mergeCell ref="DO75:DP75"/>
    <mergeCell ref="DQ75:DR75"/>
    <mergeCell ref="DO91:DP91"/>
    <mergeCell ref="DQ91:DR91"/>
    <mergeCell ref="DK74:DL74"/>
    <mergeCell ref="DK75:DL75"/>
    <mergeCell ref="DK91:DL91"/>
    <mergeCell ref="DM74:DN74"/>
    <mergeCell ref="DM75:DN75"/>
    <mergeCell ref="DM91:DN91"/>
    <mergeCell ref="BM74:BN74"/>
    <mergeCell ref="BO74:BP74"/>
    <mergeCell ref="BQ74:BR74"/>
    <mergeCell ref="BS74:BT74"/>
    <mergeCell ref="BU74:BV74"/>
    <mergeCell ref="BW74:BX74"/>
    <mergeCell ref="BA74:BB74"/>
    <mergeCell ref="BC74:BD74"/>
    <mergeCell ref="E74:F74"/>
    <mergeCell ref="G74:H74"/>
    <mergeCell ref="I74:J74"/>
    <mergeCell ref="K74:L74"/>
    <mergeCell ref="M74:N74"/>
    <mergeCell ref="O74:P74"/>
    <mergeCell ref="AO74:AP74"/>
    <mergeCell ref="AQ74:AR74"/>
    <mergeCell ref="AS74:AT74"/>
    <mergeCell ref="AC74:AD74"/>
    <mergeCell ref="AE74:AF74"/>
    <mergeCell ref="AG74:AH74"/>
    <mergeCell ref="AI74:AJ74"/>
    <mergeCell ref="AK74:AL74"/>
    <mergeCell ref="AM74:AN74"/>
    <mergeCell ref="Q74:R74"/>
    <mergeCell ref="S74:T74"/>
    <mergeCell ref="U74:V74"/>
    <mergeCell ref="W74:X74"/>
    <mergeCell ref="Y74:Z74"/>
    <mergeCell ref="AA74:AB74"/>
    <mergeCell ref="CO74:CP74"/>
    <mergeCell ref="CQ74:CR74"/>
    <mergeCell ref="CS74:CT74"/>
    <mergeCell ref="CU74:CV74"/>
    <mergeCell ref="BY74:BZ74"/>
    <mergeCell ref="CA74:CB74"/>
    <mergeCell ref="CC74:CD74"/>
    <mergeCell ref="CE74:CF74"/>
    <mergeCell ref="CG74:CH74"/>
    <mergeCell ref="CI74:CJ74"/>
    <mergeCell ref="BE74:BF74"/>
    <mergeCell ref="BG74:BH74"/>
    <mergeCell ref="BI74:BJ74"/>
    <mergeCell ref="BK74:BL74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DI74:DJ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CW74:CX74"/>
    <mergeCell ref="CY74:CZ74"/>
    <mergeCell ref="DA74:DB74"/>
    <mergeCell ref="DC74:DD74"/>
    <mergeCell ref="DE74:DF74"/>
    <mergeCell ref="DG74:DH74"/>
    <mergeCell ref="CK74:CL74"/>
    <mergeCell ref="CM74:CN74"/>
    <mergeCell ref="AU75:AV75"/>
    <mergeCell ref="AW75:AX75"/>
    <mergeCell ref="AY75:AZ75"/>
    <mergeCell ref="BA75:BB75"/>
    <mergeCell ref="BC75:BD75"/>
    <mergeCell ref="BE75:BF75"/>
    <mergeCell ref="BW75:BX75"/>
    <mergeCell ref="BY75:BZ75"/>
    <mergeCell ref="CA75:CB75"/>
    <mergeCell ref="CC75:CD75"/>
    <mergeCell ref="BG75:BH75"/>
    <mergeCell ref="BI75:BJ75"/>
    <mergeCell ref="BK75:BL75"/>
    <mergeCell ref="BM75:BN75"/>
    <mergeCell ref="BO75:BP75"/>
    <mergeCell ref="BQ75:BR75"/>
    <mergeCell ref="DC75:DD75"/>
    <mergeCell ref="DE75:DF75"/>
    <mergeCell ref="DG75:DH75"/>
    <mergeCell ref="DI75:DJ75"/>
    <mergeCell ref="E91:F91"/>
    <mergeCell ref="G91:H91"/>
    <mergeCell ref="I91:J91"/>
    <mergeCell ref="K91:L91"/>
    <mergeCell ref="M91:N91"/>
    <mergeCell ref="O91:P91"/>
    <mergeCell ref="CQ75:CR75"/>
    <mergeCell ref="CS75:CT75"/>
    <mergeCell ref="CU75:CV75"/>
    <mergeCell ref="CW75:CX75"/>
    <mergeCell ref="CY75:CZ75"/>
    <mergeCell ref="DA75:DB75"/>
    <mergeCell ref="CE75:CF75"/>
    <mergeCell ref="CG75:CH75"/>
    <mergeCell ref="CI75:CJ75"/>
    <mergeCell ref="CK75:CL75"/>
    <mergeCell ref="CM75:CN75"/>
    <mergeCell ref="CO75:CP75"/>
    <mergeCell ref="BS75:BT75"/>
    <mergeCell ref="BU75:BV75"/>
    <mergeCell ref="AC91:AD91"/>
    <mergeCell ref="AE91:AF91"/>
    <mergeCell ref="AG91:AH91"/>
    <mergeCell ref="AI91:AJ91"/>
    <mergeCell ref="AK91:AL91"/>
    <mergeCell ref="AM91:AN91"/>
    <mergeCell ref="Q91:R91"/>
    <mergeCell ref="S91:T91"/>
    <mergeCell ref="U91:V91"/>
    <mergeCell ref="W91:X91"/>
    <mergeCell ref="Y91:Z91"/>
    <mergeCell ref="AA91:AB91"/>
    <mergeCell ref="BU91:BV91"/>
    <mergeCell ref="BW91:BX91"/>
    <mergeCell ref="BA91:BB91"/>
    <mergeCell ref="BC91:BD91"/>
    <mergeCell ref="BE91:BF91"/>
    <mergeCell ref="BG91:BH91"/>
    <mergeCell ref="BI91:BJ91"/>
    <mergeCell ref="BK91:BL91"/>
    <mergeCell ref="AO91:AP91"/>
    <mergeCell ref="AQ91:AR91"/>
    <mergeCell ref="AS91:AT91"/>
    <mergeCell ref="AU91:AV91"/>
    <mergeCell ref="AW91:AX91"/>
    <mergeCell ref="AY91:AZ91"/>
    <mergeCell ref="D74:D75"/>
    <mergeCell ref="DI91:DJ91"/>
    <mergeCell ref="CW91:CX91"/>
    <mergeCell ref="CY91:CZ91"/>
    <mergeCell ref="DA91:DB91"/>
    <mergeCell ref="DC91:DD91"/>
    <mergeCell ref="DE91:DF91"/>
    <mergeCell ref="DG91:DH91"/>
    <mergeCell ref="CK91:CL91"/>
    <mergeCell ref="CM91:CN91"/>
    <mergeCell ref="CO91:CP91"/>
    <mergeCell ref="CQ91:CR91"/>
    <mergeCell ref="CS91:CT91"/>
    <mergeCell ref="CU91:CV91"/>
    <mergeCell ref="BY91:BZ91"/>
    <mergeCell ref="CA91:CB91"/>
    <mergeCell ref="CC91:CD91"/>
    <mergeCell ref="CE91:CF91"/>
    <mergeCell ref="CG91:CH91"/>
    <mergeCell ref="CI91:CJ91"/>
    <mergeCell ref="BM91:BN91"/>
    <mergeCell ref="BO91:BP91"/>
    <mergeCell ref="BQ91:BR91"/>
    <mergeCell ref="BS91:BT91"/>
  </mergeCells>
  <dataValidations disablePrompts="1" count="2">
    <dataValidation type="list" allowBlank="1" showInputMessage="1" showErrorMessage="1" sqref="C151" xr:uid="{00000000-0002-0000-1500-000000000000}">
      <formula1>$C$13:$C$129</formula1>
    </dataValidation>
    <dataValidation type="list" allowBlank="1" showInputMessage="1" showErrorMessage="1" sqref="B37:B40 J54:K56 V54:W56 C137:C143 C145:C150 C152:C155 J137:K143 J145:K153 AH225:AI232 AH234:AI243 AT234:AU243 BF234:BG243 J226:K231 AH190:AI199 AH182:AI188 AT182:AU188 BF182:BG188 V189:W198 AT190:AU200 BF190:BG199 V182:W187 J182:K188 J190:K199 C190:C199 C182:C188 C226:C231 C233:C242 J233:K242 V233:W242 AT226:AU232 BF226:BG232 V226:W231 B49:B51" xr:uid="{00000000-0002-0000-1500-000001000000}">
      <formula1>#REF!</formula1>
    </dataValidation>
  </dataValidations>
  <printOptions horizontalCentered="1"/>
  <pageMargins left="0.78740157480314965" right="0.78740157480314965" top="1.3779527559055118" bottom="0.98425196850393704" header="0.59055118110236227" footer="0.39370078740157483"/>
  <pageSetup scale="92" orientation="landscape" horizontalDpi="4294967295" verticalDpi="4294967295" r:id="rId1"/>
  <headerFooter alignWithMargins="0">
    <oddHeader>&amp;LBogotá, Distrito Capital
Comisión de Regulación de Energía y Gas - CREG
Contrato No. 17 / 2006
Estudio para el análisis y determinación de las Unidades Constructivas en los niveles 1, 2, 3 y 4&amp;RAnexo  2.2.5
Informe 3 REV 01
Octubre de 2007</oddHeader>
    <oddFooter xml:space="preserve">&amp;R Página 2
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6">
    <pageSetUpPr fitToPage="1"/>
  </sheetPr>
  <dimension ref="A2:DR481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7.28515625" style="2067" customWidth="1"/>
    <col min="2" max="2" width="7" style="2067" customWidth="1"/>
    <col min="3" max="3" width="98" style="2201" customWidth="1"/>
    <col min="4" max="4" width="16.7109375" style="2067" bestFit="1" customWidth="1"/>
    <col min="5" max="5" width="13.7109375" style="2067" customWidth="1"/>
    <col min="6" max="6" width="17.5703125" style="2067" bestFit="1" customWidth="1"/>
    <col min="7" max="7" width="17.140625" style="2067" customWidth="1"/>
    <col min="8" max="8" width="16" style="2067" customWidth="1"/>
    <col min="9" max="9" width="22.140625" style="2067" customWidth="1"/>
    <col min="10" max="10" width="14.7109375" style="2067" customWidth="1"/>
    <col min="11" max="11" width="12.140625" style="2067" customWidth="1"/>
    <col min="12" max="12" width="13.7109375" style="2067" customWidth="1"/>
    <col min="13" max="13" width="16" style="2067" customWidth="1"/>
    <col min="14" max="14" width="13.85546875" style="2067" customWidth="1"/>
    <col min="15" max="15" width="21.42578125" style="2067" customWidth="1"/>
    <col min="16" max="17" width="14.42578125" style="2067" customWidth="1"/>
    <col min="18" max="18" width="12.7109375" style="2067" customWidth="1"/>
    <col min="19" max="19" width="15.28515625" style="2067" customWidth="1"/>
    <col min="20" max="21" width="12.140625" style="2067" customWidth="1"/>
    <col min="22" max="22" width="15.5703125" style="2067" customWidth="1"/>
    <col min="23" max="24" width="12.140625" style="2067" customWidth="1"/>
    <col min="25" max="25" width="14.140625" style="2067" customWidth="1"/>
    <col min="26" max="26" width="12.140625" style="2067" customWidth="1"/>
    <col min="27" max="27" width="21.5703125" style="2067" customWidth="1"/>
    <col min="28" max="28" width="14.42578125" style="2067" customWidth="1"/>
    <col min="29" max="30" width="12.140625" style="2067" customWidth="1"/>
    <col min="31" max="31" width="16" style="2067" customWidth="1"/>
    <col min="32" max="37" width="12.140625" style="2067" customWidth="1"/>
    <col min="38" max="38" width="13.42578125" style="2067" customWidth="1"/>
    <col min="39" max="49" width="12.140625" style="2067" customWidth="1"/>
    <col min="50" max="50" width="14.85546875" style="2067" customWidth="1"/>
    <col min="51" max="52" width="12.140625" style="2067" customWidth="1"/>
    <col min="53" max="53" width="11.42578125" style="2067" customWidth="1"/>
    <col min="54" max="54" width="15.140625" style="2067" customWidth="1"/>
    <col min="55" max="55" width="11.42578125" style="2067" customWidth="1"/>
    <col min="56" max="56" width="15.140625" style="2067" customWidth="1"/>
    <col min="57" max="57" width="11.42578125" style="2067" customWidth="1"/>
    <col min="58" max="58" width="15.140625" style="2067" customWidth="1"/>
    <col min="59" max="59" width="11.42578125" style="2067" customWidth="1"/>
    <col min="60" max="60" width="15.140625" style="2067" customWidth="1"/>
    <col min="61" max="61" width="11.42578125" style="2067" customWidth="1"/>
    <col min="62" max="62" width="15.140625" style="2067" customWidth="1"/>
    <col min="63" max="63" width="11.42578125" style="2067" customWidth="1"/>
    <col min="64" max="64" width="15.140625" style="2067" customWidth="1"/>
    <col min="65" max="65" width="11.42578125" style="2067" customWidth="1"/>
    <col min="66" max="66" width="15.140625" style="2067" customWidth="1"/>
    <col min="67" max="67" width="11.42578125" style="2067" customWidth="1"/>
    <col min="68" max="68" width="15.140625" style="2067" customWidth="1"/>
    <col min="69" max="69" width="11.42578125" style="2067" customWidth="1"/>
    <col min="70" max="70" width="15.140625" style="2067" customWidth="1"/>
    <col min="71" max="71" width="11.42578125" style="2067" customWidth="1"/>
    <col min="72" max="72" width="15.140625" style="2067" customWidth="1"/>
    <col min="73" max="73" width="11.42578125" style="2067" customWidth="1"/>
    <col min="74" max="74" width="15.140625" style="2067" customWidth="1"/>
    <col min="75" max="75" width="11.42578125" style="2067" customWidth="1"/>
    <col min="76" max="76" width="13" style="2067" customWidth="1"/>
    <col min="77" max="77" width="11.42578125" style="2067" customWidth="1"/>
    <col min="78" max="78" width="14.7109375" style="2067" bestFit="1" customWidth="1"/>
    <col min="79" max="79" width="11.42578125" style="2067" customWidth="1"/>
    <col min="80" max="80" width="14.7109375" style="2067" bestFit="1" customWidth="1"/>
    <col min="81" max="81" width="11.42578125" style="2067" customWidth="1"/>
    <col min="82" max="82" width="14.7109375" style="2067" bestFit="1" customWidth="1"/>
    <col min="83" max="83" width="11.42578125" style="2067" customWidth="1"/>
    <col min="84" max="84" width="15.140625" style="2067" customWidth="1"/>
    <col min="85" max="85" width="11.42578125" style="2067" customWidth="1"/>
    <col min="86" max="86" width="14.140625" style="2067" customWidth="1"/>
    <col min="87" max="87" width="11.42578125" style="2067" customWidth="1"/>
    <col min="88" max="88" width="14.140625" style="2067" customWidth="1"/>
    <col min="89" max="89" width="11.42578125" style="2067" customWidth="1"/>
    <col min="90" max="90" width="14.140625" style="2067" customWidth="1"/>
    <col min="91" max="91" width="11.42578125" style="2067" customWidth="1"/>
    <col min="92" max="92" width="14.140625" style="2067" customWidth="1"/>
    <col min="93" max="93" width="11.42578125" style="2067" customWidth="1"/>
    <col min="94" max="94" width="15.140625" style="2067" customWidth="1"/>
    <col min="95" max="95" width="11.42578125" style="2067" customWidth="1"/>
    <col min="96" max="96" width="13.140625" style="2067" customWidth="1"/>
    <col min="97" max="97" width="11.42578125" style="2067" customWidth="1"/>
    <col min="98" max="98" width="15.140625" style="2067" customWidth="1"/>
    <col min="99" max="99" width="11.42578125" style="2067" customWidth="1"/>
    <col min="100" max="100" width="14.42578125" style="2067" customWidth="1"/>
    <col min="101" max="101" width="11.42578125" style="2067" customWidth="1"/>
    <col min="102" max="102" width="13.42578125" style="2067" customWidth="1"/>
    <col min="103" max="103" width="11.42578125" style="2067" customWidth="1"/>
    <col min="104" max="104" width="13.42578125" style="2067" customWidth="1"/>
    <col min="105" max="105" width="11.42578125" style="2067" customWidth="1"/>
    <col min="106" max="106" width="13.42578125" style="2067" customWidth="1"/>
    <col min="107" max="107" width="11.42578125" style="2067" customWidth="1"/>
    <col min="108" max="108" width="14.7109375" style="2067" bestFit="1" customWidth="1"/>
    <col min="109" max="109" width="11.42578125" style="2067" customWidth="1"/>
    <col min="110" max="110" width="14.7109375" style="2067" bestFit="1" customWidth="1"/>
    <col min="111" max="111" width="11.42578125" style="2067" customWidth="1"/>
    <col min="112" max="112" width="14.7109375" style="2067" bestFit="1" customWidth="1"/>
    <col min="113" max="113" width="11.5703125" style="2067" bestFit="1" customWidth="1"/>
    <col min="114" max="114" width="14.7109375" style="2067" bestFit="1" customWidth="1"/>
    <col min="115" max="115" width="11.5703125" style="2067" bestFit="1" customWidth="1"/>
    <col min="116" max="116" width="14.7109375" style="2067" bestFit="1" customWidth="1"/>
    <col min="117" max="117" width="11.5703125" style="2067" bestFit="1" customWidth="1"/>
    <col min="118" max="118" width="14.7109375" style="2067" bestFit="1" customWidth="1"/>
    <col min="119" max="119" width="11.5703125" style="2067" bestFit="1" customWidth="1"/>
    <col min="120" max="120" width="14.5703125" style="2067" bestFit="1" customWidth="1"/>
    <col min="121" max="121" width="11.5703125" style="2067" bestFit="1" customWidth="1"/>
    <col min="122" max="122" width="14.5703125" style="2067" bestFit="1" customWidth="1"/>
    <col min="123" max="16384" width="11.42578125" style="2067"/>
  </cols>
  <sheetData>
    <row r="2" spans="2:9" ht="18.75" x14ac:dyDescent="0.3">
      <c r="B2" s="1021" t="s">
        <v>2804</v>
      </c>
    </row>
    <row r="3" spans="2:9" ht="18.75" x14ac:dyDescent="0.3">
      <c r="B3" s="1021" t="s">
        <v>2831</v>
      </c>
    </row>
    <row r="4" spans="2:9" ht="18.75" x14ac:dyDescent="0.3">
      <c r="B4" s="1021" t="s">
        <v>2810</v>
      </c>
    </row>
    <row r="5" spans="2:9" x14ac:dyDescent="0.3">
      <c r="B5" s="3270" t="s">
        <v>3368</v>
      </c>
      <c r="C5" s="3271" t="s">
        <v>3366</v>
      </c>
    </row>
    <row r="6" spans="2:9" x14ac:dyDescent="0.3">
      <c r="B6" s="597"/>
    </row>
    <row r="8" spans="2:9" ht="25.5" x14ac:dyDescent="0.3">
      <c r="B8" s="1928" t="s">
        <v>775</v>
      </c>
      <c r="C8" s="1928" t="s">
        <v>884</v>
      </c>
      <c r="D8" s="1928" t="s">
        <v>3362</v>
      </c>
      <c r="H8" s="2732"/>
      <c r="I8" s="2732"/>
    </row>
    <row r="9" spans="2:9" ht="13.9" customHeight="1" x14ac:dyDescent="0.3">
      <c r="B9" s="538" t="s">
        <v>778</v>
      </c>
      <c r="C9" s="3040" t="s">
        <v>1023</v>
      </c>
      <c r="D9" s="540">
        <v>34005961.868402168</v>
      </c>
      <c r="H9" s="2732"/>
      <c r="I9" s="2732"/>
    </row>
    <row r="10" spans="2:9" ht="13.9" customHeight="1" x14ac:dyDescent="0.3">
      <c r="B10" s="538" t="s">
        <v>781</v>
      </c>
      <c r="C10" s="3040" t="s">
        <v>1024</v>
      </c>
      <c r="D10" s="540">
        <v>26885417.9578637</v>
      </c>
      <c r="H10" s="2732"/>
      <c r="I10" s="2732"/>
    </row>
    <row r="11" spans="2:9" ht="13.9" customHeight="1" x14ac:dyDescent="0.3">
      <c r="B11" s="538" t="s">
        <v>784</v>
      </c>
      <c r="C11" s="3040" t="s">
        <v>1025</v>
      </c>
      <c r="D11" s="540">
        <v>44780617.156444028</v>
      </c>
      <c r="H11" s="2732"/>
      <c r="I11" s="2732"/>
    </row>
    <row r="12" spans="2:9" ht="13.9" customHeight="1" x14ac:dyDescent="0.3">
      <c r="B12" s="538" t="s">
        <v>786</v>
      </c>
      <c r="C12" s="3040" t="s">
        <v>1026</v>
      </c>
      <c r="D12" s="540">
        <v>44780617.156444028</v>
      </c>
      <c r="H12" s="2732"/>
      <c r="I12" s="2732"/>
    </row>
    <row r="13" spans="2:9" ht="13.9" customHeight="1" x14ac:dyDescent="0.3">
      <c r="B13" s="538" t="s">
        <v>787</v>
      </c>
      <c r="C13" s="3040" t="s">
        <v>1027</v>
      </c>
      <c r="D13" s="540">
        <v>61260835.439046308</v>
      </c>
      <c r="H13" s="2732"/>
      <c r="I13" s="2732"/>
    </row>
    <row r="14" spans="2:9" ht="13.9" customHeight="1" x14ac:dyDescent="0.3">
      <c r="B14" s="538" t="s">
        <v>788</v>
      </c>
      <c r="C14" s="3040" t="s">
        <v>1028</v>
      </c>
      <c r="D14" s="540">
        <v>60993572.737997971</v>
      </c>
      <c r="H14" s="2732"/>
      <c r="I14" s="2732"/>
    </row>
    <row r="15" spans="2:9" ht="13.9" customHeight="1" x14ac:dyDescent="0.3">
      <c r="B15" s="538" t="s">
        <v>790</v>
      </c>
      <c r="C15" s="3040" t="s">
        <v>1029</v>
      </c>
      <c r="D15" s="540">
        <v>50534751.606981061</v>
      </c>
      <c r="H15" s="2732"/>
      <c r="I15" s="2732"/>
    </row>
    <row r="16" spans="2:9" ht="13.9" customHeight="1" x14ac:dyDescent="0.3">
      <c r="B16" s="538" t="s">
        <v>791</v>
      </c>
      <c r="C16" s="3040" t="s">
        <v>1030</v>
      </c>
      <c r="D16" s="540">
        <v>47628834.720659412</v>
      </c>
      <c r="H16" s="2732"/>
      <c r="I16" s="2732"/>
    </row>
    <row r="17" spans="2:9" ht="13.9" customHeight="1" x14ac:dyDescent="0.3">
      <c r="B17" s="538" t="s">
        <v>792</v>
      </c>
      <c r="C17" s="3040" t="s">
        <v>1882</v>
      </c>
      <c r="D17" s="540">
        <v>47628834.720659412</v>
      </c>
      <c r="H17" s="2732"/>
      <c r="I17" s="2732"/>
    </row>
    <row r="18" spans="2:9" ht="13.9" customHeight="1" x14ac:dyDescent="0.3">
      <c r="B18" s="538" t="s">
        <v>794</v>
      </c>
      <c r="C18" s="3040" t="s">
        <v>1883</v>
      </c>
      <c r="D18" s="540">
        <v>47628834.720659412</v>
      </c>
      <c r="H18" s="2732"/>
      <c r="I18" s="2732"/>
    </row>
    <row r="19" spans="2:9" ht="13.9" customHeight="1" x14ac:dyDescent="0.3">
      <c r="B19" s="538" t="s">
        <v>795</v>
      </c>
      <c r="C19" s="3040" t="s">
        <v>1884</v>
      </c>
      <c r="D19" s="540">
        <v>44780617.156444028</v>
      </c>
      <c r="H19" s="2732"/>
      <c r="I19" s="2732"/>
    </row>
    <row r="20" spans="2:9" ht="13.9" customHeight="1" x14ac:dyDescent="0.3">
      <c r="B20" s="538" t="s">
        <v>796</v>
      </c>
      <c r="C20" s="3040" t="s">
        <v>1031</v>
      </c>
      <c r="D20" s="540">
        <v>48025320.461643733</v>
      </c>
      <c r="H20" s="2732"/>
      <c r="I20" s="2732"/>
    </row>
    <row r="21" spans="2:9" ht="13.9" customHeight="1" x14ac:dyDescent="0.3">
      <c r="B21" s="538" t="s">
        <v>797</v>
      </c>
      <c r="C21" s="3040" t="s">
        <v>1032</v>
      </c>
      <c r="D21" s="540">
        <v>42306008.166969158</v>
      </c>
      <c r="H21" s="2732"/>
      <c r="I21" s="2732"/>
    </row>
    <row r="22" spans="2:9" ht="13.9" customHeight="1" x14ac:dyDescent="0.3">
      <c r="B22" s="538" t="s">
        <v>799</v>
      </c>
      <c r="C22" s="3040" t="s">
        <v>1033</v>
      </c>
      <c r="D22" s="540">
        <v>35185464.256430693</v>
      </c>
      <c r="H22" s="2732"/>
      <c r="I22" s="2732"/>
    </row>
    <row r="23" spans="2:9" ht="13.9" customHeight="1" x14ac:dyDescent="0.3">
      <c r="B23" s="538" t="s">
        <v>800</v>
      </c>
      <c r="C23" s="3040" t="s">
        <v>1034</v>
      </c>
      <c r="D23" s="540">
        <v>43580788.436352283</v>
      </c>
      <c r="H23" s="2732"/>
      <c r="I23" s="2732"/>
    </row>
    <row r="24" spans="2:9" ht="13.9" customHeight="1" x14ac:dyDescent="0.3">
      <c r="B24" s="538" t="s">
        <v>801</v>
      </c>
      <c r="C24" s="3040" t="s">
        <v>1035</v>
      </c>
      <c r="D24" s="540">
        <v>36460244.525813818</v>
      </c>
      <c r="H24" s="2732"/>
      <c r="I24" s="2732"/>
    </row>
    <row r="25" spans="2:9" ht="13.9" customHeight="1" x14ac:dyDescent="0.3">
      <c r="B25" s="538" t="s">
        <v>809</v>
      </c>
      <c r="C25" s="3040" t="s">
        <v>1037</v>
      </c>
      <c r="D25" s="540">
        <v>20760487.30065392</v>
      </c>
      <c r="H25" s="2732"/>
      <c r="I25" s="2732"/>
    </row>
    <row r="26" spans="2:9" ht="13.9" customHeight="1" x14ac:dyDescent="0.3">
      <c r="B26" s="538" t="s">
        <v>811</v>
      </c>
      <c r="C26" s="3040" t="s">
        <v>1038</v>
      </c>
      <c r="D26" s="540">
        <v>29305139.993300084</v>
      </c>
      <c r="H26" s="2732"/>
      <c r="I26" s="2732"/>
    </row>
    <row r="27" spans="2:9" ht="13.9" customHeight="1" x14ac:dyDescent="0.3">
      <c r="B27" s="538" t="s">
        <v>813</v>
      </c>
      <c r="C27" s="3040" t="s">
        <v>1039</v>
      </c>
      <c r="D27" s="540">
        <v>36575012.416563116</v>
      </c>
      <c r="H27" s="2732"/>
      <c r="I27" s="2732"/>
    </row>
    <row r="28" spans="2:9" ht="13.9" customHeight="1" x14ac:dyDescent="0.3">
      <c r="B28" s="538" t="s">
        <v>815</v>
      </c>
      <c r="C28" s="3040" t="s">
        <v>1040</v>
      </c>
      <c r="D28" s="540">
        <v>45119665.109209284</v>
      </c>
      <c r="H28" s="2732"/>
      <c r="I28" s="2732"/>
    </row>
    <row r="29" spans="2:9" ht="13.9" customHeight="1" x14ac:dyDescent="0.3">
      <c r="B29" s="538" t="s">
        <v>817</v>
      </c>
      <c r="C29" s="3040" t="s">
        <v>1041</v>
      </c>
      <c r="D29" s="540">
        <v>25182142.159701575</v>
      </c>
      <c r="H29" s="2732"/>
      <c r="I29" s="2732"/>
    </row>
    <row r="30" spans="2:9" ht="13.9" customHeight="1" x14ac:dyDescent="0.3">
      <c r="B30" s="538" t="s">
        <v>819</v>
      </c>
      <c r="C30" s="3040" t="s">
        <v>1042</v>
      </c>
      <c r="D30" s="540">
        <v>36575012.416563116</v>
      </c>
      <c r="H30" s="2732"/>
      <c r="I30" s="2732"/>
    </row>
    <row r="31" spans="2:9" ht="13.9" customHeight="1" x14ac:dyDescent="0.3">
      <c r="B31" s="538" t="s">
        <v>821</v>
      </c>
      <c r="C31" s="3040" t="s">
        <v>1043</v>
      </c>
      <c r="D31" s="540">
        <v>59360752.930286221</v>
      </c>
      <c r="H31" s="2732"/>
      <c r="I31" s="2732"/>
    </row>
    <row r="32" spans="2:9" ht="13.9" customHeight="1" x14ac:dyDescent="0.3">
      <c r="B32" s="538" t="s">
        <v>823</v>
      </c>
      <c r="C32" s="3040" t="s">
        <v>1044</v>
      </c>
      <c r="D32" s="540">
        <v>70753623.187147766</v>
      </c>
      <c r="H32" s="2732"/>
      <c r="I32" s="2732"/>
    </row>
    <row r="33" spans="2:9" ht="13.9" customHeight="1" x14ac:dyDescent="0.3">
      <c r="B33" s="538" t="s">
        <v>825</v>
      </c>
      <c r="C33" s="3040" t="s">
        <v>1045</v>
      </c>
      <c r="D33" s="540">
        <v>25182142.159701575</v>
      </c>
      <c r="H33" s="2732"/>
      <c r="I33" s="2732"/>
    </row>
    <row r="34" spans="2:9" ht="13.9" customHeight="1" x14ac:dyDescent="0.3">
      <c r="B34" s="538" t="s">
        <v>827</v>
      </c>
      <c r="C34" s="3040" t="s">
        <v>1046</v>
      </c>
      <c r="D34" s="540">
        <v>36575012.416563116</v>
      </c>
      <c r="H34" s="2732"/>
      <c r="I34" s="2732"/>
    </row>
    <row r="35" spans="2:9" ht="13.9" customHeight="1" x14ac:dyDescent="0.3">
      <c r="B35" s="538" t="s">
        <v>829</v>
      </c>
      <c r="C35" s="3040" t="s">
        <v>1047</v>
      </c>
      <c r="D35" s="540">
        <v>59360752.930286221</v>
      </c>
      <c r="H35" s="2732"/>
      <c r="I35" s="2732"/>
    </row>
    <row r="36" spans="2:9" ht="13.9" customHeight="1" x14ac:dyDescent="0.3">
      <c r="B36" s="538" t="s">
        <v>831</v>
      </c>
      <c r="C36" s="3040" t="s">
        <v>1048</v>
      </c>
      <c r="D36" s="540">
        <v>70753623.187147766</v>
      </c>
      <c r="H36" s="2732"/>
      <c r="I36" s="2732"/>
    </row>
    <row r="37" spans="2:9" ht="13.9" customHeight="1" x14ac:dyDescent="0.3">
      <c r="B37" s="538" t="s">
        <v>833</v>
      </c>
      <c r="C37" s="3040" t="s">
        <v>1049</v>
      </c>
      <c r="D37" s="540">
        <v>25182142.159701575</v>
      </c>
      <c r="H37" s="2732"/>
      <c r="I37" s="2732"/>
    </row>
    <row r="38" spans="2:9" ht="13.9" customHeight="1" x14ac:dyDescent="0.3">
      <c r="B38" s="538" t="s">
        <v>835</v>
      </c>
      <c r="C38" s="3040" t="s">
        <v>1050</v>
      </c>
      <c r="D38" s="540">
        <v>36575012.416563116</v>
      </c>
      <c r="H38" s="2732"/>
      <c r="I38" s="2732"/>
    </row>
    <row r="39" spans="2:9" ht="13.9" customHeight="1" x14ac:dyDescent="0.3">
      <c r="B39" s="538" t="s">
        <v>837</v>
      </c>
      <c r="C39" s="3040" t="s">
        <v>1051</v>
      </c>
      <c r="D39" s="540">
        <v>59360752.930286221</v>
      </c>
      <c r="H39" s="2732"/>
      <c r="I39" s="2732"/>
    </row>
    <row r="40" spans="2:9" ht="13.9" customHeight="1" x14ac:dyDescent="0.3">
      <c r="B40" s="538" t="s">
        <v>839</v>
      </c>
      <c r="C40" s="3040" t="s">
        <v>1052</v>
      </c>
      <c r="D40" s="540">
        <v>70753623.187147766</v>
      </c>
      <c r="H40" s="2732"/>
      <c r="I40" s="2732"/>
    </row>
    <row r="41" spans="2:9" ht="13.9" customHeight="1" x14ac:dyDescent="0.3">
      <c r="B41" s="538" t="s">
        <v>841</v>
      </c>
      <c r="C41" s="3040" t="s">
        <v>1053</v>
      </c>
      <c r="D41" s="540">
        <v>53664317.801855445</v>
      </c>
      <c r="H41" s="2732"/>
      <c r="I41" s="2732"/>
    </row>
    <row r="42" spans="2:9" ht="13.9" customHeight="1" x14ac:dyDescent="0.3">
      <c r="B42" s="538" t="s">
        <v>843</v>
      </c>
      <c r="C42" s="3040" t="s">
        <v>1054</v>
      </c>
      <c r="D42" s="540">
        <v>87842928.572440103</v>
      </c>
      <c r="H42" s="2732"/>
      <c r="I42" s="2732"/>
    </row>
    <row r="43" spans="2:9" ht="13.9" customHeight="1" x14ac:dyDescent="0.3">
      <c r="B43" s="538" t="s">
        <v>845</v>
      </c>
      <c r="C43" s="3040" t="s">
        <v>1055</v>
      </c>
      <c r="D43" s="540">
        <v>104932233.95773242</v>
      </c>
      <c r="H43" s="2732"/>
      <c r="I43" s="2732"/>
    </row>
    <row r="44" spans="2:9" ht="13.9" customHeight="1" x14ac:dyDescent="0.3">
      <c r="B44" s="538" t="s">
        <v>851</v>
      </c>
      <c r="C44" s="3040" t="s">
        <v>2907</v>
      </c>
      <c r="D44" s="540">
        <v>5117528.8365588719</v>
      </c>
      <c r="H44" s="2732"/>
      <c r="I44" s="2732"/>
    </row>
    <row r="45" spans="2:9" ht="13.9" customHeight="1" x14ac:dyDescent="0.3">
      <c r="B45" s="538" t="s">
        <v>854</v>
      </c>
      <c r="C45" s="3040" t="s">
        <v>2908</v>
      </c>
      <c r="D45" s="540">
        <v>3621596.6698079323</v>
      </c>
      <c r="H45" s="2732"/>
      <c r="I45" s="2732"/>
    </row>
    <row r="46" spans="2:9" ht="13.9" customHeight="1" x14ac:dyDescent="0.3">
      <c r="B46" s="538" t="s">
        <v>855</v>
      </c>
      <c r="C46" s="3040" t="s">
        <v>2909</v>
      </c>
      <c r="D46" s="540">
        <v>2832849.3912473964</v>
      </c>
      <c r="H46" s="2732"/>
      <c r="I46" s="2732"/>
    </row>
    <row r="47" spans="2:9" ht="13.9" customHeight="1" x14ac:dyDescent="0.3">
      <c r="B47" s="538" t="s">
        <v>856</v>
      </c>
      <c r="C47" s="3040" t="s">
        <v>2910</v>
      </c>
      <c r="D47" s="540">
        <v>2888591.9814539757</v>
      </c>
      <c r="H47" s="2732"/>
      <c r="I47" s="2732"/>
    </row>
    <row r="48" spans="2:9" ht="13.9" customHeight="1" x14ac:dyDescent="0.3">
      <c r="B48" s="538" t="s">
        <v>860</v>
      </c>
      <c r="C48" s="3040" t="s">
        <v>1056</v>
      </c>
      <c r="D48" s="540">
        <v>0</v>
      </c>
      <c r="H48" s="2732"/>
      <c r="I48" s="2732"/>
    </row>
    <row r="49" spans="2:9" ht="13.9" customHeight="1" x14ac:dyDescent="0.3">
      <c r="B49" s="538" t="s">
        <v>861</v>
      </c>
      <c r="C49" s="3040" t="s">
        <v>1057</v>
      </c>
      <c r="D49" s="540">
        <v>12408771.16935279</v>
      </c>
      <c r="H49" s="2732"/>
      <c r="I49" s="2732"/>
    </row>
    <row r="50" spans="2:9" ht="13.9" customHeight="1" x14ac:dyDescent="0.3">
      <c r="B50" s="538" t="s">
        <v>1703</v>
      </c>
      <c r="C50" s="3040" t="s">
        <v>1697</v>
      </c>
      <c r="D50" s="540">
        <v>68429950.805561408</v>
      </c>
      <c r="H50" s="2732"/>
      <c r="I50" s="2732"/>
    </row>
    <row r="51" spans="2:9" ht="13.9" customHeight="1" x14ac:dyDescent="0.3">
      <c r="B51" s="538" t="s">
        <v>1704</v>
      </c>
      <c r="C51" s="3040" t="s">
        <v>1698</v>
      </c>
      <c r="D51" s="540">
        <v>68429950.805561408</v>
      </c>
      <c r="H51" s="2732"/>
      <c r="I51" s="2732"/>
    </row>
    <row r="52" spans="2:9" ht="13.9" customHeight="1" x14ac:dyDescent="0.3">
      <c r="B52" s="538" t="s">
        <v>1705</v>
      </c>
      <c r="C52" s="3040" t="s">
        <v>2066</v>
      </c>
      <c r="D52" s="540">
        <v>22508228.110604655</v>
      </c>
      <c r="H52" s="2732"/>
      <c r="I52" s="2732"/>
    </row>
    <row r="53" spans="2:9" ht="13.9" customHeight="1" x14ac:dyDescent="0.3">
      <c r="B53" s="538" t="s">
        <v>1719</v>
      </c>
      <c r="C53" s="3040" t="s">
        <v>2067</v>
      </c>
      <c r="D53" s="540">
        <v>17858900.503262967</v>
      </c>
      <c r="H53" s="2732"/>
      <c r="I53" s="2732"/>
    </row>
    <row r="54" spans="2:9" ht="13.9" customHeight="1" x14ac:dyDescent="0.3">
      <c r="B54" s="538" t="s">
        <v>1720</v>
      </c>
      <c r="C54" s="3040" t="s">
        <v>2068</v>
      </c>
      <c r="D54" s="540">
        <v>28204663.239035431</v>
      </c>
      <c r="H54" s="2732"/>
      <c r="I54" s="2732"/>
    </row>
    <row r="55" spans="2:9" ht="13.9" customHeight="1" x14ac:dyDescent="0.3">
      <c r="B55" s="538" t="s">
        <v>1721</v>
      </c>
      <c r="C55" s="3040" t="s">
        <v>2069</v>
      </c>
      <c r="D55" s="540">
        <v>17858900.503262967</v>
      </c>
      <c r="H55" s="2732"/>
      <c r="I55" s="2732"/>
    </row>
    <row r="56" spans="2:9" ht="13.9" customHeight="1" x14ac:dyDescent="0.3">
      <c r="B56" s="538" t="s">
        <v>1722</v>
      </c>
      <c r="C56" s="3040" t="s">
        <v>2070</v>
      </c>
      <c r="D56" s="540">
        <v>30924997.71456898</v>
      </c>
      <c r="H56" s="2732"/>
      <c r="I56" s="2732"/>
    </row>
    <row r="57" spans="2:9" ht="13.9" customHeight="1" x14ac:dyDescent="0.3">
      <c r="B57" s="538" t="s">
        <v>2079</v>
      </c>
      <c r="C57" s="3040" t="s">
        <v>1036</v>
      </c>
      <c r="D57" s="540">
        <v>28679135.464241512</v>
      </c>
      <c r="H57" s="2732"/>
      <c r="I57" s="2732"/>
    </row>
    <row r="58" spans="2:9" ht="13.9" customHeight="1" x14ac:dyDescent="0.3">
      <c r="B58" s="538" t="s">
        <v>2080</v>
      </c>
      <c r="C58" s="3040" t="s">
        <v>1699</v>
      </c>
      <c r="D58" s="540">
        <v>11392870.256861549</v>
      </c>
      <c r="H58" s="2732"/>
      <c r="I58" s="2732"/>
    </row>
    <row r="59" spans="2:9" ht="13.9" customHeight="1" x14ac:dyDescent="0.3">
      <c r="B59" s="538" t="s">
        <v>2178</v>
      </c>
      <c r="C59" s="3040" t="s">
        <v>1700</v>
      </c>
      <c r="D59" s="540">
        <v>17089305.385292321</v>
      </c>
      <c r="H59" s="2732"/>
      <c r="I59" s="2732"/>
    </row>
    <row r="60" spans="2:9" ht="13.9" customHeight="1" x14ac:dyDescent="0.3">
      <c r="B60" s="538" t="s">
        <v>2179</v>
      </c>
      <c r="C60" s="3040" t="s">
        <v>1701</v>
      </c>
      <c r="D60" s="540">
        <v>28482175.642153874</v>
      </c>
      <c r="H60" s="2732"/>
      <c r="I60" s="2732"/>
    </row>
    <row r="61" spans="2:9" ht="13.9" customHeight="1" x14ac:dyDescent="0.3">
      <c r="B61" s="538" t="s">
        <v>2180</v>
      </c>
      <c r="C61" s="3040" t="s">
        <v>1702</v>
      </c>
      <c r="D61" s="540">
        <v>34178610.770584643</v>
      </c>
      <c r="H61" s="2732"/>
      <c r="I61" s="2732"/>
    </row>
    <row r="62" spans="2:9" ht="13.9" customHeight="1" x14ac:dyDescent="0.3">
      <c r="B62" s="538" t="s">
        <v>2181</v>
      </c>
      <c r="C62" s="3040" t="s">
        <v>2911</v>
      </c>
      <c r="D62" s="540">
        <v>18629386.851314332</v>
      </c>
      <c r="H62" s="2732"/>
      <c r="I62" s="2732"/>
    </row>
    <row r="63" spans="2:9" ht="13.9" customHeight="1" x14ac:dyDescent="0.3">
      <c r="B63" s="538" t="s">
        <v>2182</v>
      </c>
      <c r="C63" s="3040" t="s">
        <v>2912</v>
      </c>
      <c r="D63" s="540">
        <v>7451754.7405257327</v>
      </c>
      <c r="H63" s="2732"/>
      <c r="I63" s="2732"/>
    </row>
    <row r="64" spans="2:9" ht="13.9" customHeight="1" x14ac:dyDescent="0.3">
      <c r="B64" s="538" t="s">
        <v>2183</v>
      </c>
      <c r="C64" s="3040" t="s">
        <v>2913</v>
      </c>
      <c r="D64" s="540">
        <v>3725877.3702628664</v>
      </c>
      <c r="H64" s="2732"/>
      <c r="I64" s="2732"/>
    </row>
    <row r="65" spans="2:122" ht="13.9" customHeight="1" x14ac:dyDescent="0.3">
      <c r="B65" s="538" t="s">
        <v>2184</v>
      </c>
      <c r="C65" s="3040" t="s">
        <v>2914</v>
      </c>
      <c r="D65" s="540">
        <v>2866059.5155868204</v>
      </c>
      <c r="H65" s="2732"/>
      <c r="I65" s="2732"/>
    </row>
    <row r="66" spans="2:122" ht="13.9" customHeight="1" x14ac:dyDescent="0.3">
      <c r="B66" s="538" t="s">
        <v>2203</v>
      </c>
      <c r="C66" s="3040" t="s">
        <v>2192</v>
      </c>
      <c r="D66" s="540">
        <v>21730201.803390458</v>
      </c>
      <c r="H66" s="2182"/>
      <c r="I66" s="2732"/>
      <c r="J66" s="2732"/>
      <c r="K66" s="2732"/>
      <c r="L66" s="2732"/>
      <c r="N66" s="2182"/>
      <c r="P66" s="2182"/>
      <c r="R66" s="2182"/>
      <c r="T66" s="2182"/>
      <c r="V66" s="2182"/>
      <c r="X66" s="2182"/>
      <c r="Z66" s="2182"/>
      <c r="AB66" s="2182"/>
      <c r="AD66" s="2182"/>
      <c r="AF66" s="2182"/>
      <c r="AH66" s="2182"/>
      <c r="AJ66" s="2182"/>
      <c r="AL66" s="2182"/>
      <c r="AN66" s="2182"/>
      <c r="AP66" s="2182"/>
      <c r="AR66" s="2182"/>
      <c r="AT66" s="2182"/>
      <c r="AV66" s="2182"/>
      <c r="AX66" s="2182"/>
      <c r="AZ66" s="2182"/>
      <c r="BB66" s="2182"/>
      <c r="BD66" s="2182"/>
      <c r="BF66" s="2182"/>
      <c r="BH66" s="2182"/>
      <c r="BJ66" s="2182"/>
      <c r="BL66" s="2182"/>
      <c r="BN66" s="2182"/>
      <c r="BP66" s="2182"/>
      <c r="BR66" s="2182"/>
      <c r="BT66" s="2182"/>
      <c r="BV66" s="2182"/>
      <c r="BX66" s="2182"/>
      <c r="BZ66" s="2182"/>
      <c r="CB66" s="2182"/>
      <c r="CD66" s="2182"/>
      <c r="CF66" s="2182"/>
      <c r="CH66" s="2182"/>
      <c r="CJ66" s="2182"/>
      <c r="CL66" s="2182"/>
      <c r="CN66" s="2182"/>
      <c r="CP66" s="2182"/>
      <c r="CR66" s="2182"/>
      <c r="CT66" s="2182"/>
      <c r="CV66" s="2182"/>
    </row>
    <row r="67" spans="2:122" ht="13.9" customHeight="1" x14ac:dyDescent="0.3">
      <c r="B67" s="538" t="s">
        <v>2204</v>
      </c>
      <c r="C67" s="3040" t="s">
        <v>2193</v>
      </c>
      <c r="D67" s="540">
        <v>21730201.803390458</v>
      </c>
      <c r="H67" s="2182"/>
      <c r="I67" s="2732"/>
      <c r="J67" s="2732"/>
      <c r="K67" s="2732"/>
      <c r="L67" s="2732"/>
      <c r="N67" s="2182"/>
      <c r="P67" s="2182"/>
      <c r="R67" s="2182"/>
      <c r="T67" s="2182"/>
      <c r="V67" s="2182"/>
      <c r="X67" s="2182"/>
      <c r="Z67" s="2182"/>
      <c r="AB67" s="2182"/>
      <c r="AD67" s="2182"/>
      <c r="AF67" s="2182"/>
      <c r="AH67" s="2182"/>
      <c r="AJ67" s="2182"/>
      <c r="AL67" s="2182"/>
      <c r="AN67" s="2182"/>
      <c r="AP67" s="2182"/>
      <c r="AR67" s="2182"/>
      <c r="AT67" s="2182"/>
      <c r="AV67" s="2182"/>
      <c r="AX67" s="2182"/>
      <c r="AZ67" s="2182"/>
      <c r="BB67" s="2182"/>
      <c r="BD67" s="2182"/>
      <c r="BF67" s="2182"/>
      <c r="BH67" s="2182"/>
      <c r="BJ67" s="2182"/>
      <c r="BL67" s="2182"/>
      <c r="BN67" s="2182"/>
      <c r="BP67" s="2182"/>
      <c r="BR67" s="2182"/>
      <c r="BT67" s="2182"/>
      <c r="BV67" s="2182"/>
      <c r="BX67" s="2182"/>
      <c r="BZ67" s="2182"/>
      <c r="CB67" s="2182"/>
      <c r="CD67" s="2182"/>
      <c r="CF67" s="2182"/>
      <c r="CH67" s="2182"/>
      <c r="CJ67" s="2182"/>
      <c r="CL67" s="2182"/>
      <c r="CN67" s="2182"/>
      <c r="CP67" s="2182"/>
      <c r="CR67" s="2182"/>
      <c r="CT67" s="2182"/>
      <c r="CV67" s="2182"/>
    </row>
    <row r="68" spans="2:122" x14ac:dyDescent="0.3">
      <c r="H68" s="2732"/>
      <c r="I68" s="2732"/>
    </row>
    <row r="69" spans="2:122" x14ac:dyDescent="0.3">
      <c r="H69" s="2732"/>
      <c r="I69" s="2732"/>
    </row>
    <row r="70" spans="2:122" x14ac:dyDescent="0.3">
      <c r="H70" s="2732"/>
      <c r="I70" s="2732"/>
      <c r="J70" s="2732"/>
      <c r="AN70" s="2182"/>
      <c r="AR70" s="2182"/>
      <c r="AV70" s="2182"/>
      <c r="BX70" s="2182"/>
    </row>
    <row r="71" spans="2:122" x14ac:dyDescent="0.3">
      <c r="H71" s="2182"/>
      <c r="J71" s="2182"/>
      <c r="L71" s="2182"/>
      <c r="M71" s="2732"/>
      <c r="N71" s="2732"/>
      <c r="O71" s="2732"/>
      <c r="P71" s="2732"/>
      <c r="R71" s="2182"/>
      <c r="T71" s="2182"/>
      <c r="V71" s="2182"/>
      <c r="X71" s="2182"/>
      <c r="Z71" s="2182"/>
      <c r="AB71" s="2182"/>
      <c r="AD71" s="2182"/>
      <c r="AF71" s="2182"/>
      <c r="AH71" s="2182"/>
      <c r="AJ71" s="2182"/>
      <c r="AL71" s="2182"/>
      <c r="AN71" s="2182"/>
      <c r="AP71" s="2182"/>
      <c r="AR71" s="2182"/>
      <c r="AT71" s="2182"/>
      <c r="AV71" s="2182"/>
      <c r="AX71" s="2182"/>
      <c r="AZ71" s="2182"/>
      <c r="BB71" s="2182"/>
      <c r="BD71" s="2182"/>
      <c r="BF71" s="2182"/>
      <c r="BH71" s="2182"/>
      <c r="BJ71" s="2182"/>
      <c r="BL71" s="2182"/>
      <c r="BN71" s="2182"/>
      <c r="BP71" s="2182"/>
      <c r="BR71" s="2182"/>
      <c r="BT71" s="2182"/>
      <c r="BV71" s="2182"/>
      <c r="BX71" s="2182"/>
      <c r="BZ71" s="2182"/>
      <c r="CB71" s="2182"/>
      <c r="CD71" s="2182"/>
      <c r="CF71" s="2182"/>
      <c r="CH71" s="2182"/>
      <c r="CJ71" s="2182"/>
      <c r="CL71" s="2182"/>
      <c r="CN71" s="2182"/>
      <c r="CP71" s="2182"/>
      <c r="CR71" s="2182"/>
      <c r="CT71" s="2182"/>
      <c r="CV71" s="2182"/>
    </row>
    <row r="72" spans="2:122" ht="20.45" customHeight="1" x14ac:dyDescent="0.3">
      <c r="C72" s="3780" t="s">
        <v>1653</v>
      </c>
      <c r="D72" s="3740" t="s">
        <v>3370</v>
      </c>
      <c r="E72" s="3742" t="s">
        <v>778</v>
      </c>
      <c r="F72" s="3743"/>
      <c r="G72" s="3742" t="s">
        <v>781</v>
      </c>
      <c r="H72" s="3743"/>
      <c r="I72" s="3742" t="s">
        <v>784</v>
      </c>
      <c r="J72" s="3743"/>
      <c r="K72" s="3742" t="s">
        <v>786</v>
      </c>
      <c r="L72" s="3743"/>
      <c r="M72" s="3742" t="s">
        <v>787</v>
      </c>
      <c r="N72" s="3743"/>
      <c r="O72" s="3742" t="s">
        <v>788</v>
      </c>
      <c r="P72" s="3743"/>
      <c r="Q72" s="3742" t="s">
        <v>790</v>
      </c>
      <c r="R72" s="3743"/>
      <c r="S72" s="3742" t="s">
        <v>791</v>
      </c>
      <c r="T72" s="3743"/>
      <c r="U72" s="3742" t="s">
        <v>792</v>
      </c>
      <c r="V72" s="3743"/>
      <c r="W72" s="3742" t="s">
        <v>794</v>
      </c>
      <c r="X72" s="3743"/>
      <c r="Y72" s="3742" t="s">
        <v>795</v>
      </c>
      <c r="Z72" s="3743"/>
      <c r="AA72" s="3742" t="s">
        <v>796</v>
      </c>
      <c r="AB72" s="3743"/>
      <c r="AC72" s="3742" t="s">
        <v>797</v>
      </c>
      <c r="AD72" s="3743"/>
      <c r="AE72" s="3742" t="s">
        <v>799</v>
      </c>
      <c r="AF72" s="3743"/>
      <c r="AG72" s="3742" t="s">
        <v>800</v>
      </c>
      <c r="AH72" s="3743"/>
      <c r="AI72" s="3742" t="s">
        <v>801</v>
      </c>
      <c r="AJ72" s="3743"/>
      <c r="AK72" s="3742" t="s">
        <v>809</v>
      </c>
      <c r="AL72" s="3743"/>
      <c r="AM72" s="3742" t="s">
        <v>811</v>
      </c>
      <c r="AN72" s="3743"/>
      <c r="AO72" s="3742" t="s">
        <v>813</v>
      </c>
      <c r="AP72" s="3743"/>
      <c r="AQ72" s="3742" t="s">
        <v>815</v>
      </c>
      <c r="AR72" s="3743"/>
      <c r="AS72" s="3742" t="s">
        <v>817</v>
      </c>
      <c r="AT72" s="3743"/>
      <c r="AU72" s="3742" t="s">
        <v>819</v>
      </c>
      <c r="AV72" s="3743"/>
      <c r="AW72" s="3742" t="s">
        <v>821</v>
      </c>
      <c r="AX72" s="3743"/>
      <c r="AY72" s="3742" t="s">
        <v>823</v>
      </c>
      <c r="AZ72" s="3743"/>
      <c r="BA72" s="3742" t="s">
        <v>825</v>
      </c>
      <c r="BB72" s="3743"/>
      <c r="BC72" s="3742" t="s">
        <v>827</v>
      </c>
      <c r="BD72" s="3743"/>
      <c r="BE72" s="3742" t="s">
        <v>829</v>
      </c>
      <c r="BF72" s="3743"/>
      <c r="BG72" s="3742" t="s">
        <v>831</v>
      </c>
      <c r="BH72" s="3743"/>
      <c r="BI72" s="3742" t="s">
        <v>833</v>
      </c>
      <c r="BJ72" s="3743"/>
      <c r="BK72" s="3742" t="s">
        <v>835</v>
      </c>
      <c r="BL72" s="3743"/>
      <c r="BM72" s="3742" t="s">
        <v>837</v>
      </c>
      <c r="BN72" s="3743"/>
      <c r="BO72" s="3742" t="s">
        <v>839</v>
      </c>
      <c r="BP72" s="3743"/>
      <c r="BQ72" s="3742" t="s">
        <v>841</v>
      </c>
      <c r="BR72" s="3743"/>
      <c r="BS72" s="3742" t="s">
        <v>843</v>
      </c>
      <c r="BT72" s="3743"/>
      <c r="BU72" s="3742" t="s">
        <v>845</v>
      </c>
      <c r="BV72" s="3743"/>
      <c r="BW72" s="3742" t="s">
        <v>851</v>
      </c>
      <c r="BX72" s="3743"/>
      <c r="BY72" s="3742" t="s">
        <v>854</v>
      </c>
      <c r="BZ72" s="3743"/>
      <c r="CA72" s="3742" t="s">
        <v>855</v>
      </c>
      <c r="CB72" s="3743"/>
      <c r="CC72" s="3742" t="s">
        <v>856</v>
      </c>
      <c r="CD72" s="3743"/>
      <c r="CE72" s="3742" t="s">
        <v>860</v>
      </c>
      <c r="CF72" s="3743"/>
      <c r="CG72" s="3742" t="s">
        <v>861</v>
      </c>
      <c r="CH72" s="3743"/>
      <c r="CI72" s="3742" t="s">
        <v>1703</v>
      </c>
      <c r="CJ72" s="3743"/>
      <c r="CK72" s="3742" t="s">
        <v>1704</v>
      </c>
      <c r="CL72" s="3743"/>
      <c r="CM72" s="3742" t="s">
        <v>1705</v>
      </c>
      <c r="CN72" s="3743"/>
      <c r="CO72" s="3742" t="s">
        <v>1719</v>
      </c>
      <c r="CP72" s="3743"/>
      <c r="CQ72" s="3742" t="s">
        <v>1720</v>
      </c>
      <c r="CR72" s="3743"/>
      <c r="CS72" s="3742" t="s">
        <v>1721</v>
      </c>
      <c r="CT72" s="3743"/>
      <c r="CU72" s="3742" t="s">
        <v>1722</v>
      </c>
      <c r="CV72" s="3743"/>
      <c r="CW72" s="3742" t="s">
        <v>2079</v>
      </c>
      <c r="CX72" s="3743"/>
      <c r="CY72" s="3742" t="s">
        <v>2080</v>
      </c>
      <c r="CZ72" s="3743"/>
      <c r="DA72" s="3742" t="s">
        <v>2178</v>
      </c>
      <c r="DB72" s="3743"/>
      <c r="DC72" s="3742" t="s">
        <v>2179</v>
      </c>
      <c r="DD72" s="3743"/>
      <c r="DE72" s="3742" t="s">
        <v>2180</v>
      </c>
      <c r="DF72" s="3743"/>
      <c r="DG72" s="3742" t="s">
        <v>2181</v>
      </c>
      <c r="DH72" s="3743"/>
      <c r="DI72" s="3742" t="s">
        <v>2182</v>
      </c>
      <c r="DJ72" s="3743"/>
      <c r="DK72" s="3742" t="s">
        <v>2183</v>
      </c>
      <c r="DL72" s="3743"/>
      <c r="DM72" s="3742" t="s">
        <v>2184</v>
      </c>
      <c r="DN72" s="3743"/>
      <c r="DO72" s="3742" t="s">
        <v>2203</v>
      </c>
      <c r="DP72" s="3743"/>
      <c r="DQ72" s="3742" t="s">
        <v>2204</v>
      </c>
      <c r="DR72" s="3743"/>
    </row>
    <row r="73" spans="2:122" ht="51" customHeight="1" x14ac:dyDescent="0.3">
      <c r="C73" s="3741"/>
      <c r="D73" s="3741"/>
      <c r="E73" s="3744" t="s">
        <v>1023</v>
      </c>
      <c r="F73" s="3745"/>
      <c r="G73" s="3744" t="s">
        <v>1024</v>
      </c>
      <c r="H73" s="3745"/>
      <c r="I73" s="3744" t="s">
        <v>1025</v>
      </c>
      <c r="J73" s="3745"/>
      <c r="K73" s="3744" t="s">
        <v>1026</v>
      </c>
      <c r="L73" s="3745"/>
      <c r="M73" s="3744" t="s">
        <v>1027</v>
      </c>
      <c r="N73" s="3745"/>
      <c r="O73" s="3744" t="s">
        <v>1028</v>
      </c>
      <c r="P73" s="3745"/>
      <c r="Q73" s="3744" t="s">
        <v>1029</v>
      </c>
      <c r="R73" s="3745"/>
      <c r="S73" s="3744" t="s">
        <v>1030</v>
      </c>
      <c r="T73" s="3745"/>
      <c r="U73" s="3744" t="s">
        <v>1882</v>
      </c>
      <c r="V73" s="3745"/>
      <c r="W73" s="3744" t="s">
        <v>1883</v>
      </c>
      <c r="X73" s="3745"/>
      <c r="Y73" s="3744" t="s">
        <v>1884</v>
      </c>
      <c r="Z73" s="3745"/>
      <c r="AA73" s="3744" t="s">
        <v>1031</v>
      </c>
      <c r="AB73" s="3745"/>
      <c r="AC73" s="3744" t="s">
        <v>1032</v>
      </c>
      <c r="AD73" s="3745"/>
      <c r="AE73" s="3744" t="s">
        <v>1033</v>
      </c>
      <c r="AF73" s="3745"/>
      <c r="AG73" s="3744" t="s">
        <v>1034</v>
      </c>
      <c r="AH73" s="3745"/>
      <c r="AI73" s="3744" t="s">
        <v>1035</v>
      </c>
      <c r="AJ73" s="3745"/>
      <c r="AK73" s="3744" t="s">
        <v>1037</v>
      </c>
      <c r="AL73" s="3745"/>
      <c r="AM73" s="3744" t="s">
        <v>1038</v>
      </c>
      <c r="AN73" s="3745"/>
      <c r="AO73" s="3744" t="s">
        <v>1039</v>
      </c>
      <c r="AP73" s="3745"/>
      <c r="AQ73" s="3744" t="s">
        <v>1040</v>
      </c>
      <c r="AR73" s="3745"/>
      <c r="AS73" s="3744" t="s">
        <v>1041</v>
      </c>
      <c r="AT73" s="3745"/>
      <c r="AU73" s="3744" t="s">
        <v>1042</v>
      </c>
      <c r="AV73" s="3745"/>
      <c r="AW73" s="3744" t="s">
        <v>1043</v>
      </c>
      <c r="AX73" s="3745"/>
      <c r="AY73" s="3744" t="s">
        <v>1044</v>
      </c>
      <c r="AZ73" s="3745"/>
      <c r="BA73" s="3744" t="s">
        <v>1045</v>
      </c>
      <c r="BB73" s="3745"/>
      <c r="BC73" s="3744" t="s">
        <v>1046</v>
      </c>
      <c r="BD73" s="3745"/>
      <c r="BE73" s="3744" t="s">
        <v>1047</v>
      </c>
      <c r="BF73" s="3745"/>
      <c r="BG73" s="3744" t="s">
        <v>1048</v>
      </c>
      <c r="BH73" s="3745"/>
      <c r="BI73" s="3744" t="s">
        <v>1049</v>
      </c>
      <c r="BJ73" s="3745"/>
      <c r="BK73" s="3744" t="s">
        <v>1050</v>
      </c>
      <c r="BL73" s="3745"/>
      <c r="BM73" s="3744" t="s">
        <v>1051</v>
      </c>
      <c r="BN73" s="3745"/>
      <c r="BO73" s="3744" t="s">
        <v>1052</v>
      </c>
      <c r="BP73" s="3745"/>
      <c r="BQ73" s="3744" t="s">
        <v>1053</v>
      </c>
      <c r="BR73" s="3745"/>
      <c r="BS73" s="3744" t="s">
        <v>1054</v>
      </c>
      <c r="BT73" s="3745"/>
      <c r="BU73" s="3744" t="s">
        <v>1055</v>
      </c>
      <c r="BV73" s="3745"/>
      <c r="BW73" s="3744" t="s">
        <v>2907</v>
      </c>
      <c r="BX73" s="3745"/>
      <c r="BY73" s="3744" t="s">
        <v>2908</v>
      </c>
      <c r="BZ73" s="3745"/>
      <c r="CA73" s="3744" t="s">
        <v>2909</v>
      </c>
      <c r="CB73" s="3745"/>
      <c r="CC73" s="3744" t="s">
        <v>2910</v>
      </c>
      <c r="CD73" s="3745"/>
      <c r="CE73" s="3744" t="s">
        <v>1056</v>
      </c>
      <c r="CF73" s="3745"/>
      <c r="CG73" s="3744" t="s">
        <v>1057</v>
      </c>
      <c r="CH73" s="3745"/>
      <c r="CI73" s="3744" t="s">
        <v>1697</v>
      </c>
      <c r="CJ73" s="3745"/>
      <c r="CK73" s="3744" t="s">
        <v>1698</v>
      </c>
      <c r="CL73" s="3745"/>
      <c r="CM73" s="3744" t="s">
        <v>2066</v>
      </c>
      <c r="CN73" s="3745"/>
      <c r="CO73" s="3744" t="s">
        <v>2067</v>
      </c>
      <c r="CP73" s="3745"/>
      <c r="CQ73" s="3744" t="s">
        <v>2068</v>
      </c>
      <c r="CR73" s="3745"/>
      <c r="CS73" s="3744" t="s">
        <v>2069</v>
      </c>
      <c r="CT73" s="3745"/>
      <c r="CU73" s="3744" t="s">
        <v>2070</v>
      </c>
      <c r="CV73" s="3745"/>
      <c r="CW73" s="3744" t="s">
        <v>1036</v>
      </c>
      <c r="CX73" s="3745"/>
      <c r="CY73" s="3744" t="s">
        <v>1699</v>
      </c>
      <c r="CZ73" s="3745"/>
      <c r="DA73" s="3744" t="s">
        <v>1700</v>
      </c>
      <c r="DB73" s="3745"/>
      <c r="DC73" s="3744" t="s">
        <v>1701</v>
      </c>
      <c r="DD73" s="3745"/>
      <c r="DE73" s="3744" t="s">
        <v>1702</v>
      </c>
      <c r="DF73" s="3745"/>
      <c r="DG73" s="3744" t="s">
        <v>2911</v>
      </c>
      <c r="DH73" s="3745"/>
      <c r="DI73" s="3744" t="s">
        <v>2912</v>
      </c>
      <c r="DJ73" s="3745"/>
      <c r="DK73" s="3744" t="s">
        <v>2913</v>
      </c>
      <c r="DL73" s="3745"/>
      <c r="DM73" s="3744" t="s">
        <v>2914</v>
      </c>
      <c r="DN73" s="3745"/>
      <c r="DO73" s="3744" t="s">
        <v>2192</v>
      </c>
      <c r="DP73" s="3745"/>
      <c r="DQ73" s="3744" t="s">
        <v>2193</v>
      </c>
      <c r="DR73" s="3745"/>
    </row>
    <row r="74" spans="2:122" x14ac:dyDescent="0.3">
      <c r="C74" s="3030" t="s">
        <v>65</v>
      </c>
      <c r="D74" s="540">
        <v>1369975.7154035682</v>
      </c>
      <c r="E74" s="2186">
        <v>3</v>
      </c>
      <c r="F74" s="2198">
        <v>4109927.1462107049</v>
      </c>
      <c r="G74" s="2186">
        <v>3</v>
      </c>
      <c r="H74" s="2198">
        <v>4109927.1462107049</v>
      </c>
      <c r="I74" s="2186">
        <v>3</v>
      </c>
      <c r="J74" s="2198">
        <v>4109927.1462107049</v>
      </c>
      <c r="K74" s="2186">
        <v>3</v>
      </c>
      <c r="L74" s="2198">
        <v>4109927.1462107049</v>
      </c>
      <c r="M74" s="2186">
        <v>3</v>
      </c>
      <c r="N74" s="2198">
        <v>4109927.1462107049</v>
      </c>
      <c r="O74" s="2186">
        <v>3</v>
      </c>
      <c r="P74" s="2198">
        <v>4109927.1462107049</v>
      </c>
      <c r="Q74" s="2186">
        <v>3</v>
      </c>
      <c r="R74" s="2198">
        <v>4109927.1462107049</v>
      </c>
      <c r="S74" s="2186">
        <v>3</v>
      </c>
      <c r="T74" s="2198">
        <v>4109927.1462107049</v>
      </c>
      <c r="U74" s="2186">
        <v>3</v>
      </c>
      <c r="V74" s="2198">
        <v>4109927.1462107049</v>
      </c>
      <c r="W74" s="2186">
        <v>3</v>
      </c>
      <c r="X74" s="2198">
        <v>4109927.1462107049</v>
      </c>
      <c r="Y74" s="2186">
        <v>3</v>
      </c>
      <c r="Z74" s="2198">
        <v>4109927.1462107049</v>
      </c>
      <c r="AA74" s="2186">
        <v>1</v>
      </c>
      <c r="AB74" s="2198">
        <v>1369975.7154035682</v>
      </c>
      <c r="AC74" s="2186">
        <v>3</v>
      </c>
      <c r="AD74" s="2198">
        <v>4109927.1462107049</v>
      </c>
      <c r="AE74" s="2186">
        <v>3</v>
      </c>
      <c r="AF74" s="2198">
        <v>4109927.1462107049</v>
      </c>
      <c r="AG74" s="2186">
        <v>3</v>
      </c>
      <c r="AH74" s="2198">
        <v>4109927.1462107049</v>
      </c>
      <c r="AI74" s="2186">
        <v>3</v>
      </c>
      <c r="AJ74" s="2198">
        <v>4109927.1462107049</v>
      </c>
      <c r="AK74" s="2186">
        <v>0</v>
      </c>
      <c r="AL74" s="2198">
        <v>0</v>
      </c>
      <c r="AM74" s="2186">
        <v>0</v>
      </c>
      <c r="AN74" s="2198">
        <v>0</v>
      </c>
      <c r="AO74" s="2186">
        <v>0</v>
      </c>
      <c r="AP74" s="2198">
        <v>0</v>
      </c>
      <c r="AQ74" s="2186">
        <v>0</v>
      </c>
      <c r="AR74" s="2198">
        <v>0</v>
      </c>
      <c r="AS74" s="2186">
        <v>0</v>
      </c>
      <c r="AT74" s="2198">
        <v>0</v>
      </c>
      <c r="AU74" s="2186">
        <v>0</v>
      </c>
      <c r="AV74" s="2198">
        <v>0</v>
      </c>
      <c r="AW74" s="2186">
        <v>0</v>
      </c>
      <c r="AX74" s="2198">
        <v>0</v>
      </c>
      <c r="AY74" s="2186">
        <v>0</v>
      </c>
      <c r="AZ74" s="2198">
        <v>0</v>
      </c>
      <c r="BA74" s="2186">
        <v>0</v>
      </c>
      <c r="BB74" s="2198">
        <v>0</v>
      </c>
      <c r="BC74" s="2186">
        <v>0</v>
      </c>
      <c r="BD74" s="2198">
        <v>0</v>
      </c>
      <c r="BE74" s="2186">
        <v>0</v>
      </c>
      <c r="BF74" s="2198">
        <v>0</v>
      </c>
      <c r="BG74" s="2186">
        <v>0</v>
      </c>
      <c r="BH74" s="2198">
        <v>0</v>
      </c>
      <c r="BI74" s="2186">
        <v>0</v>
      </c>
      <c r="BJ74" s="2198">
        <v>0</v>
      </c>
      <c r="BK74" s="2186">
        <v>0</v>
      </c>
      <c r="BL74" s="2198">
        <v>0</v>
      </c>
      <c r="BM74" s="2186">
        <v>0</v>
      </c>
      <c r="BN74" s="2198">
        <v>0</v>
      </c>
      <c r="BO74" s="2186">
        <v>0</v>
      </c>
      <c r="BP74" s="2198">
        <v>0</v>
      </c>
      <c r="BQ74" s="2186">
        <v>0</v>
      </c>
      <c r="BR74" s="2198">
        <v>0</v>
      </c>
      <c r="BS74" s="2186">
        <v>0</v>
      </c>
      <c r="BT74" s="2198">
        <v>0</v>
      </c>
      <c r="BU74" s="2186">
        <v>0</v>
      </c>
      <c r="BV74" s="2198">
        <v>0</v>
      </c>
      <c r="BW74" s="2186">
        <v>0</v>
      </c>
      <c r="BX74" s="2198">
        <v>0</v>
      </c>
      <c r="BY74" s="2186">
        <v>0</v>
      </c>
      <c r="BZ74" s="2198">
        <v>0</v>
      </c>
      <c r="CA74" s="2186">
        <v>0</v>
      </c>
      <c r="CB74" s="2198">
        <v>0</v>
      </c>
      <c r="CC74" s="2186">
        <v>0</v>
      </c>
      <c r="CD74" s="2198">
        <v>0</v>
      </c>
      <c r="CE74" s="2186">
        <v>0</v>
      </c>
      <c r="CF74" s="2198">
        <v>0</v>
      </c>
      <c r="CG74" s="2186">
        <v>0</v>
      </c>
      <c r="CH74" s="2198">
        <v>0</v>
      </c>
      <c r="CI74" s="2186">
        <v>3</v>
      </c>
      <c r="CJ74" s="2198">
        <v>4109927.1462107049</v>
      </c>
      <c r="CK74" s="2186">
        <v>3</v>
      </c>
      <c r="CL74" s="2198">
        <v>4109927.1462107049</v>
      </c>
      <c r="CM74" s="2186">
        <v>0</v>
      </c>
      <c r="CN74" s="2198">
        <v>0</v>
      </c>
      <c r="CO74" s="2186">
        <v>0</v>
      </c>
      <c r="CP74" s="2198">
        <v>0</v>
      </c>
      <c r="CQ74" s="2186">
        <v>0</v>
      </c>
      <c r="CR74" s="2198">
        <v>0</v>
      </c>
      <c r="CS74" s="2186">
        <v>0</v>
      </c>
      <c r="CT74" s="2198">
        <v>0</v>
      </c>
      <c r="CU74" s="2186">
        <v>0</v>
      </c>
      <c r="CV74" s="2198">
        <v>0</v>
      </c>
      <c r="CW74" s="2186">
        <v>0</v>
      </c>
      <c r="CX74" s="2198">
        <v>0</v>
      </c>
      <c r="CY74" s="2186">
        <v>0</v>
      </c>
      <c r="CZ74" s="2198">
        <v>0</v>
      </c>
      <c r="DA74" s="2186">
        <v>0</v>
      </c>
      <c r="DB74" s="2198">
        <v>0</v>
      </c>
      <c r="DC74" s="2198">
        <v>0</v>
      </c>
      <c r="DD74" s="2198">
        <v>0</v>
      </c>
      <c r="DE74" s="2198">
        <v>0</v>
      </c>
      <c r="DF74" s="2198">
        <v>0</v>
      </c>
      <c r="DG74" s="2186">
        <v>0</v>
      </c>
      <c r="DH74" s="2198">
        <v>0</v>
      </c>
      <c r="DI74" s="2186">
        <v>0</v>
      </c>
      <c r="DJ74" s="2198">
        <v>0</v>
      </c>
      <c r="DK74" s="2186">
        <v>0</v>
      </c>
      <c r="DL74" s="2198">
        <v>0</v>
      </c>
      <c r="DM74" s="2186">
        <v>0</v>
      </c>
      <c r="DN74" s="2198">
        <v>0</v>
      </c>
      <c r="DO74" s="2186">
        <v>0</v>
      </c>
      <c r="DP74" s="2198">
        <v>0</v>
      </c>
      <c r="DQ74" s="2186">
        <v>0</v>
      </c>
      <c r="DR74" s="2198">
        <v>0</v>
      </c>
    </row>
    <row r="75" spans="2:122" x14ac:dyDescent="0.3">
      <c r="C75" s="3030" t="s">
        <v>919</v>
      </c>
      <c r="D75" s="540">
        <v>4736415.0252192384</v>
      </c>
      <c r="E75" s="2186">
        <v>1</v>
      </c>
      <c r="F75" s="2198">
        <v>4736415.0252192384</v>
      </c>
      <c r="G75" s="2186">
        <v>1</v>
      </c>
      <c r="H75" s="2198">
        <v>4736415.0252192384</v>
      </c>
      <c r="I75" s="2186">
        <v>1</v>
      </c>
      <c r="J75" s="2198">
        <v>4736415.0252192384</v>
      </c>
      <c r="K75" s="2186">
        <v>1</v>
      </c>
      <c r="L75" s="2198">
        <v>4736415.0252192384</v>
      </c>
      <c r="M75" s="2186">
        <v>1</v>
      </c>
      <c r="N75" s="2198">
        <v>4736415.0252192384</v>
      </c>
      <c r="O75" s="2186">
        <v>1</v>
      </c>
      <c r="P75" s="2198">
        <v>4736415.0252192384</v>
      </c>
      <c r="Q75" s="2186">
        <v>1</v>
      </c>
      <c r="R75" s="2198">
        <v>4736415.0252192384</v>
      </c>
      <c r="S75" s="2186">
        <v>1</v>
      </c>
      <c r="T75" s="2198">
        <v>4736415.0252192384</v>
      </c>
      <c r="U75" s="2186">
        <v>1</v>
      </c>
      <c r="V75" s="2198">
        <v>4736415.0252192384</v>
      </c>
      <c r="W75" s="2186">
        <v>1</v>
      </c>
      <c r="X75" s="2198">
        <v>4736415.0252192384</v>
      </c>
      <c r="Y75" s="2186">
        <v>1</v>
      </c>
      <c r="Z75" s="2198">
        <v>4736415.0252192384</v>
      </c>
      <c r="AA75" s="2186">
        <v>2</v>
      </c>
      <c r="AB75" s="2198">
        <v>9472830.0504384767</v>
      </c>
      <c r="AC75" s="2186">
        <v>0</v>
      </c>
      <c r="AD75" s="2198">
        <v>0</v>
      </c>
      <c r="AE75" s="2186">
        <v>0</v>
      </c>
      <c r="AF75" s="2198">
        <v>0</v>
      </c>
      <c r="AG75" s="2186">
        <v>0</v>
      </c>
      <c r="AH75" s="2198">
        <v>0</v>
      </c>
      <c r="AI75" s="2186">
        <v>0</v>
      </c>
      <c r="AJ75" s="2198">
        <v>0</v>
      </c>
      <c r="AK75" s="2186">
        <v>0</v>
      </c>
      <c r="AL75" s="2198">
        <v>0</v>
      </c>
      <c r="AM75" s="2186">
        <v>0</v>
      </c>
      <c r="AN75" s="2198">
        <v>0</v>
      </c>
      <c r="AO75" s="2186">
        <v>0</v>
      </c>
      <c r="AP75" s="2198">
        <v>0</v>
      </c>
      <c r="AQ75" s="2186">
        <v>0</v>
      </c>
      <c r="AR75" s="2198">
        <v>0</v>
      </c>
      <c r="AS75" s="2186">
        <v>0</v>
      </c>
      <c r="AT75" s="2198">
        <v>0</v>
      </c>
      <c r="AU75" s="2186">
        <v>0</v>
      </c>
      <c r="AV75" s="2198">
        <v>0</v>
      </c>
      <c r="AW75" s="2186">
        <v>0</v>
      </c>
      <c r="AX75" s="2198">
        <v>0</v>
      </c>
      <c r="AY75" s="2186">
        <v>0</v>
      </c>
      <c r="AZ75" s="2198">
        <v>0</v>
      </c>
      <c r="BA75" s="2186">
        <v>0</v>
      </c>
      <c r="BB75" s="2198">
        <v>0</v>
      </c>
      <c r="BC75" s="2186">
        <v>0</v>
      </c>
      <c r="BD75" s="2198">
        <v>0</v>
      </c>
      <c r="BE75" s="2186">
        <v>0</v>
      </c>
      <c r="BF75" s="2198">
        <v>0</v>
      </c>
      <c r="BG75" s="2186">
        <v>0</v>
      </c>
      <c r="BH75" s="2198">
        <v>0</v>
      </c>
      <c r="BI75" s="2186">
        <v>0</v>
      </c>
      <c r="BJ75" s="2198">
        <v>0</v>
      </c>
      <c r="BK75" s="2186">
        <v>0</v>
      </c>
      <c r="BL75" s="2198">
        <v>0</v>
      </c>
      <c r="BM75" s="2186">
        <v>0</v>
      </c>
      <c r="BN75" s="2198">
        <v>0</v>
      </c>
      <c r="BO75" s="2186">
        <v>0</v>
      </c>
      <c r="BP75" s="2198">
        <v>0</v>
      </c>
      <c r="BQ75" s="2186">
        <v>0</v>
      </c>
      <c r="BR75" s="2198">
        <v>0</v>
      </c>
      <c r="BS75" s="2186">
        <v>0</v>
      </c>
      <c r="BT75" s="2198">
        <v>0</v>
      </c>
      <c r="BU75" s="2186">
        <v>0</v>
      </c>
      <c r="BV75" s="2198">
        <v>0</v>
      </c>
      <c r="BW75" s="2186">
        <v>0</v>
      </c>
      <c r="BX75" s="2198">
        <v>0</v>
      </c>
      <c r="BY75" s="2186">
        <v>0</v>
      </c>
      <c r="BZ75" s="2198">
        <v>0</v>
      </c>
      <c r="CA75" s="2186">
        <v>0</v>
      </c>
      <c r="CB75" s="2198">
        <v>0</v>
      </c>
      <c r="CC75" s="2186">
        <v>0</v>
      </c>
      <c r="CD75" s="2198">
        <v>0</v>
      </c>
      <c r="CE75" s="2186">
        <v>0</v>
      </c>
      <c r="CF75" s="2198">
        <v>0</v>
      </c>
      <c r="CG75" s="2186">
        <v>0</v>
      </c>
      <c r="CH75" s="2198">
        <v>0</v>
      </c>
      <c r="CI75" s="2186">
        <v>1</v>
      </c>
      <c r="CJ75" s="2198">
        <v>4736415.0252192384</v>
      </c>
      <c r="CK75" s="2186">
        <v>1</v>
      </c>
      <c r="CL75" s="2198">
        <v>4736415.0252192384</v>
      </c>
      <c r="CM75" s="2186">
        <v>1</v>
      </c>
      <c r="CN75" s="2198">
        <v>4736415.0252192384</v>
      </c>
      <c r="CO75" s="2186">
        <v>1</v>
      </c>
      <c r="CP75" s="2198">
        <v>4736415.0252192384</v>
      </c>
      <c r="CQ75" s="2186">
        <v>0</v>
      </c>
      <c r="CR75" s="2198">
        <v>0</v>
      </c>
      <c r="CS75" s="2186">
        <v>1</v>
      </c>
      <c r="CT75" s="2198">
        <v>4736415.0252192384</v>
      </c>
      <c r="CU75" s="2186">
        <v>2</v>
      </c>
      <c r="CV75" s="2198">
        <v>9472830.0504384767</v>
      </c>
      <c r="CW75" s="2186">
        <v>0</v>
      </c>
      <c r="CX75" s="2198">
        <v>0</v>
      </c>
      <c r="CY75" s="2186">
        <v>0</v>
      </c>
      <c r="CZ75" s="2198">
        <v>0</v>
      </c>
      <c r="DA75" s="2186">
        <v>0</v>
      </c>
      <c r="DB75" s="2198">
        <v>0</v>
      </c>
      <c r="DC75" s="2198">
        <v>0</v>
      </c>
      <c r="DD75" s="2198">
        <v>0</v>
      </c>
      <c r="DE75" s="2198">
        <v>0</v>
      </c>
      <c r="DF75" s="2198">
        <v>0</v>
      </c>
      <c r="DG75" s="2186">
        <v>0</v>
      </c>
      <c r="DH75" s="2198">
        <v>0</v>
      </c>
      <c r="DI75" s="2186">
        <v>0</v>
      </c>
      <c r="DJ75" s="2198">
        <v>0</v>
      </c>
      <c r="DK75" s="2186">
        <v>0</v>
      </c>
      <c r="DL75" s="2198">
        <v>0</v>
      </c>
      <c r="DM75" s="2186">
        <v>0</v>
      </c>
      <c r="DN75" s="2198">
        <v>0</v>
      </c>
      <c r="DO75" s="2186">
        <v>0</v>
      </c>
      <c r="DP75" s="2198">
        <v>0</v>
      </c>
      <c r="DQ75" s="2186">
        <v>0</v>
      </c>
      <c r="DR75" s="2198">
        <v>0</v>
      </c>
    </row>
    <row r="76" spans="2:122" x14ac:dyDescent="0.3">
      <c r="C76" s="3030" t="s">
        <v>1159</v>
      </c>
      <c r="D76" s="540">
        <v>5363041.9160326254</v>
      </c>
      <c r="E76" s="2186">
        <v>1</v>
      </c>
      <c r="F76" s="2198">
        <v>5363041.9160326254</v>
      </c>
      <c r="G76" s="2186">
        <v>1</v>
      </c>
      <c r="H76" s="2198">
        <v>5363041.9160326254</v>
      </c>
      <c r="I76" s="2186">
        <v>2</v>
      </c>
      <c r="J76" s="2198">
        <v>10726083.832065251</v>
      </c>
      <c r="K76" s="2186">
        <v>2</v>
      </c>
      <c r="L76" s="2198">
        <v>10726083.832065251</v>
      </c>
      <c r="M76" s="2186">
        <v>4</v>
      </c>
      <c r="N76" s="2198">
        <v>21452167.664130501</v>
      </c>
      <c r="O76" s="2186">
        <v>5</v>
      </c>
      <c r="P76" s="2198">
        <v>26815209.580163129</v>
      </c>
      <c r="Q76" s="2186">
        <v>2</v>
      </c>
      <c r="R76" s="2198">
        <v>10726083.832065251</v>
      </c>
      <c r="S76" s="2186">
        <v>2</v>
      </c>
      <c r="T76" s="2198">
        <v>10726083.832065251</v>
      </c>
      <c r="U76" s="2186">
        <v>2</v>
      </c>
      <c r="V76" s="2198">
        <v>10726083.832065251</v>
      </c>
      <c r="W76" s="2186">
        <v>2</v>
      </c>
      <c r="X76" s="2198">
        <v>10726083.832065251</v>
      </c>
      <c r="Y76" s="2186">
        <v>2</v>
      </c>
      <c r="Z76" s="2198">
        <v>10726083.832065251</v>
      </c>
      <c r="AA76" s="2186">
        <v>1</v>
      </c>
      <c r="AB76" s="2198">
        <v>5363041.9160326254</v>
      </c>
      <c r="AC76" s="2186">
        <v>0</v>
      </c>
      <c r="AD76" s="2198">
        <v>0</v>
      </c>
      <c r="AE76" s="2186">
        <v>0</v>
      </c>
      <c r="AF76" s="2198">
        <v>0</v>
      </c>
      <c r="AG76" s="2186">
        <v>0</v>
      </c>
      <c r="AH76" s="2198">
        <v>0</v>
      </c>
      <c r="AI76" s="2186">
        <v>0</v>
      </c>
      <c r="AJ76" s="2198">
        <v>0</v>
      </c>
      <c r="AK76" s="2186">
        <v>0</v>
      </c>
      <c r="AL76" s="2198">
        <v>0</v>
      </c>
      <c r="AM76" s="2186">
        <v>0</v>
      </c>
      <c r="AN76" s="2198">
        <v>0</v>
      </c>
      <c r="AO76" s="2186">
        <v>0</v>
      </c>
      <c r="AP76" s="2198">
        <v>0</v>
      </c>
      <c r="AQ76" s="2186">
        <v>0</v>
      </c>
      <c r="AR76" s="2198">
        <v>0</v>
      </c>
      <c r="AS76" s="2186">
        <v>0</v>
      </c>
      <c r="AT76" s="2198">
        <v>0</v>
      </c>
      <c r="AU76" s="2186">
        <v>0</v>
      </c>
      <c r="AV76" s="2198">
        <v>0</v>
      </c>
      <c r="AW76" s="2186">
        <v>0</v>
      </c>
      <c r="AX76" s="2198">
        <v>0</v>
      </c>
      <c r="AY76" s="2186">
        <v>0</v>
      </c>
      <c r="AZ76" s="2198">
        <v>0</v>
      </c>
      <c r="BA76" s="2186">
        <v>0</v>
      </c>
      <c r="BB76" s="2198">
        <v>0</v>
      </c>
      <c r="BC76" s="2186">
        <v>0</v>
      </c>
      <c r="BD76" s="2198">
        <v>0</v>
      </c>
      <c r="BE76" s="2186">
        <v>0</v>
      </c>
      <c r="BF76" s="2198">
        <v>0</v>
      </c>
      <c r="BG76" s="2186">
        <v>0</v>
      </c>
      <c r="BH76" s="2198">
        <v>0</v>
      </c>
      <c r="BI76" s="2186">
        <v>0</v>
      </c>
      <c r="BJ76" s="2198">
        <v>0</v>
      </c>
      <c r="BK76" s="2186">
        <v>0</v>
      </c>
      <c r="BL76" s="2198">
        <v>0</v>
      </c>
      <c r="BM76" s="2186">
        <v>0</v>
      </c>
      <c r="BN76" s="2198">
        <v>0</v>
      </c>
      <c r="BO76" s="2186">
        <v>0</v>
      </c>
      <c r="BP76" s="2198">
        <v>0</v>
      </c>
      <c r="BQ76" s="2186">
        <v>0</v>
      </c>
      <c r="BR76" s="2198">
        <v>0</v>
      </c>
      <c r="BS76" s="2186">
        <v>0</v>
      </c>
      <c r="BT76" s="2198">
        <v>0</v>
      </c>
      <c r="BU76" s="2186">
        <v>0</v>
      </c>
      <c r="BV76" s="2198">
        <v>0</v>
      </c>
      <c r="BW76" s="2186">
        <v>0</v>
      </c>
      <c r="BX76" s="2198">
        <v>0</v>
      </c>
      <c r="BY76" s="2186">
        <v>0</v>
      </c>
      <c r="BZ76" s="2198">
        <v>0</v>
      </c>
      <c r="CA76" s="2186">
        <v>0</v>
      </c>
      <c r="CB76" s="2198">
        <v>0</v>
      </c>
      <c r="CC76" s="2186">
        <v>0</v>
      </c>
      <c r="CD76" s="2198">
        <v>0</v>
      </c>
      <c r="CE76" s="2186">
        <v>0</v>
      </c>
      <c r="CF76" s="2198">
        <v>0</v>
      </c>
      <c r="CG76" s="2186">
        <v>1</v>
      </c>
      <c r="CH76" s="2198">
        <v>5363041.9160326254</v>
      </c>
      <c r="CI76" s="2186">
        <v>3</v>
      </c>
      <c r="CJ76" s="2198">
        <v>16089125.748097876</v>
      </c>
      <c r="CK76" s="2186">
        <v>3</v>
      </c>
      <c r="CL76" s="2198">
        <v>16089125.748097876</v>
      </c>
      <c r="CM76" s="2186">
        <v>2</v>
      </c>
      <c r="CN76" s="2198">
        <v>10726083.832065251</v>
      </c>
      <c r="CO76" s="2186">
        <v>2</v>
      </c>
      <c r="CP76" s="2198">
        <v>10726083.832065251</v>
      </c>
      <c r="CQ76" s="2186">
        <v>0</v>
      </c>
      <c r="CR76" s="2198">
        <v>0</v>
      </c>
      <c r="CS76" s="2186">
        <v>2</v>
      </c>
      <c r="CT76" s="2198">
        <v>10726083.832065251</v>
      </c>
      <c r="CU76" s="2186">
        <v>4</v>
      </c>
      <c r="CV76" s="2198">
        <v>21452167.664130501</v>
      </c>
      <c r="CW76" s="2186">
        <v>0</v>
      </c>
      <c r="CX76" s="2198">
        <v>0</v>
      </c>
      <c r="CY76" s="2186">
        <v>0</v>
      </c>
      <c r="CZ76" s="2198">
        <v>0</v>
      </c>
      <c r="DA76" s="2186">
        <v>0</v>
      </c>
      <c r="DB76" s="2198">
        <v>0</v>
      </c>
      <c r="DC76" s="2198">
        <v>0</v>
      </c>
      <c r="DD76" s="2198">
        <v>0</v>
      </c>
      <c r="DE76" s="2198">
        <v>0</v>
      </c>
      <c r="DF76" s="2198">
        <v>0</v>
      </c>
      <c r="DG76" s="2186">
        <v>0</v>
      </c>
      <c r="DH76" s="2198">
        <v>0</v>
      </c>
      <c r="DI76" s="2186">
        <v>0</v>
      </c>
      <c r="DJ76" s="2198">
        <v>0</v>
      </c>
      <c r="DK76" s="2186">
        <v>0</v>
      </c>
      <c r="DL76" s="2198">
        <v>0</v>
      </c>
      <c r="DM76" s="2186">
        <v>0</v>
      </c>
      <c r="DN76" s="2198">
        <v>0</v>
      </c>
      <c r="DO76" s="2186">
        <v>0</v>
      </c>
      <c r="DP76" s="2198">
        <v>0</v>
      </c>
      <c r="DQ76" s="2186">
        <v>0</v>
      </c>
      <c r="DR76" s="2198">
        <v>0</v>
      </c>
    </row>
    <row r="77" spans="2:122" x14ac:dyDescent="0.3">
      <c r="C77" s="3030" t="s">
        <v>1161</v>
      </c>
      <c r="D77" s="540">
        <v>5630304.6170809623</v>
      </c>
      <c r="E77" s="2186">
        <v>1</v>
      </c>
      <c r="F77" s="2198">
        <v>5630304.6170809623</v>
      </c>
      <c r="G77" s="2186">
        <v>1</v>
      </c>
      <c r="H77" s="2198">
        <v>5630304.6170809623</v>
      </c>
      <c r="I77" s="2186">
        <v>1</v>
      </c>
      <c r="J77" s="2198">
        <v>5630304.6170809623</v>
      </c>
      <c r="K77" s="2186">
        <v>1</v>
      </c>
      <c r="L77" s="2198">
        <v>5630304.6170809623</v>
      </c>
      <c r="M77" s="2186">
        <v>1</v>
      </c>
      <c r="N77" s="2198">
        <v>5630304.6170809623</v>
      </c>
      <c r="O77" s="2186">
        <v>0</v>
      </c>
      <c r="P77" s="2198">
        <v>0</v>
      </c>
      <c r="Q77" s="2186">
        <v>1</v>
      </c>
      <c r="R77" s="2198">
        <v>5630304.6170809623</v>
      </c>
      <c r="S77" s="2186">
        <v>1</v>
      </c>
      <c r="T77" s="2198">
        <v>5630304.6170809623</v>
      </c>
      <c r="U77" s="2186">
        <v>1</v>
      </c>
      <c r="V77" s="2198">
        <v>5630304.6170809623</v>
      </c>
      <c r="W77" s="2186">
        <v>1</v>
      </c>
      <c r="X77" s="2198">
        <v>5630304.6170809623</v>
      </c>
      <c r="Y77" s="2186">
        <v>1</v>
      </c>
      <c r="Z77" s="2198">
        <v>5630304.6170809623</v>
      </c>
      <c r="AA77" s="2186">
        <v>3</v>
      </c>
      <c r="AB77" s="2198">
        <v>16890913.851242885</v>
      </c>
      <c r="AC77" s="2186">
        <v>0</v>
      </c>
      <c r="AD77" s="2198">
        <v>0</v>
      </c>
      <c r="AE77" s="2186">
        <v>0</v>
      </c>
      <c r="AF77" s="2198">
        <v>0</v>
      </c>
      <c r="AG77" s="2186">
        <v>0</v>
      </c>
      <c r="AH77" s="2198">
        <v>0</v>
      </c>
      <c r="AI77" s="2186">
        <v>0</v>
      </c>
      <c r="AJ77" s="2198">
        <v>0</v>
      </c>
      <c r="AK77" s="2186">
        <v>0</v>
      </c>
      <c r="AL77" s="2198">
        <v>0</v>
      </c>
      <c r="AM77" s="2186">
        <v>0</v>
      </c>
      <c r="AN77" s="2198">
        <v>0</v>
      </c>
      <c r="AO77" s="2186">
        <v>0</v>
      </c>
      <c r="AP77" s="2198">
        <v>0</v>
      </c>
      <c r="AQ77" s="2186">
        <v>0</v>
      </c>
      <c r="AR77" s="2198">
        <v>0</v>
      </c>
      <c r="AS77" s="2186">
        <v>0</v>
      </c>
      <c r="AT77" s="2198">
        <v>0</v>
      </c>
      <c r="AU77" s="2186">
        <v>0</v>
      </c>
      <c r="AV77" s="2198">
        <v>0</v>
      </c>
      <c r="AW77" s="2186">
        <v>0</v>
      </c>
      <c r="AX77" s="2198">
        <v>0</v>
      </c>
      <c r="AY77" s="2186">
        <v>0</v>
      </c>
      <c r="AZ77" s="2198">
        <v>0</v>
      </c>
      <c r="BA77" s="2186">
        <v>0</v>
      </c>
      <c r="BB77" s="2198">
        <v>0</v>
      </c>
      <c r="BC77" s="2186">
        <v>0</v>
      </c>
      <c r="BD77" s="2198">
        <v>0</v>
      </c>
      <c r="BE77" s="2186">
        <v>0</v>
      </c>
      <c r="BF77" s="2198">
        <v>0</v>
      </c>
      <c r="BG77" s="2186">
        <v>0</v>
      </c>
      <c r="BH77" s="2198">
        <v>0</v>
      </c>
      <c r="BI77" s="2186">
        <v>0</v>
      </c>
      <c r="BJ77" s="2198">
        <v>0</v>
      </c>
      <c r="BK77" s="2186">
        <v>0</v>
      </c>
      <c r="BL77" s="2198">
        <v>0</v>
      </c>
      <c r="BM77" s="2186">
        <v>0</v>
      </c>
      <c r="BN77" s="2198">
        <v>0</v>
      </c>
      <c r="BO77" s="2186">
        <v>0</v>
      </c>
      <c r="BP77" s="2198">
        <v>0</v>
      </c>
      <c r="BQ77" s="2186">
        <v>0</v>
      </c>
      <c r="BR77" s="2198">
        <v>0</v>
      </c>
      <c r="BS77" s="2186">
        <v>0</v>
      </c>
      <c r="BT77" s="2198">
        <v>0</v>
      </c>
      <c r="BU77" s="2186">
        <v>0</v>
      </c>
      <c r="BV77" s="2198">
        <v>0</v>
      </c>
      <c r="BW77" s="2186">
        <v>0</v>
      </c>
      <c r="BX77" s="2198">
        <v>0</v>
      </c>
      <c r="BY77" s="2186">
        <v>0</v>
      </c>
      <c r="BZ77" s="2198">
        <v>0</v>
      </c>
      <c r="CA77" s="2186">
        <v>0</v>
      </c>
      <c r="CB77" s="2198">
        <v>0</v>
      </c>
      <c r="CC77" s="2186">
        <v>0</v>
      </c>
      <c r="CD77" s="2198">
        <v>0</v>
      </c>
      <c r="CE77" s="2186">
        <v>0</v>
      </c>
      <c r="CF77" s="2198">
        <v>0</v>
      </c>
      <c r="CG77" s="2186">
        <v>0</v>
      </c>
      <c r="CH77" s="2198">
        <v>0</v>
      </c>
      <c r="CI77" s="2186">
        <v>1</v>
      </c>
      <c r="CJ77" s="2198">
        <v>5630304.6170809623</v>
      </c>
      <c r="CK77" s="2186">
        <v>1</v>
      </c>
      <c r="CL77" s="2198">
        <v>5630304.6170809623</v>
      </c>
      <c r="CM77" s="2186">
        <v>0</v>
      </c>
      <c r="CN77" s="2198">
        <v>0</v>
      </c>
      <c r="CO77" s="2186">
        <v>0</v>
      </c>
      <c r="CP77" s="2198">
        <v>0</v>
      </c>
      <c r="CQ77" s="2186">
        <v>0</v>
      </c>
      <c r="CR77" s="2198">
        <v>0</v>
      </c>
      <c r="CS77" s="2186">
        <v>0</v>
      </c>
      <c r="CT77" s="2198">
        <v>0</v>
      </c>
      <c r="CU77" s="2186">
        <v>0</v>
      </c>
      <c r="CV77" s="2198">
        <v>0</v>
      </c>
      <c r="CW77" s="2186">
        <v>0</v>
      </c>
      <c r="CX77" s="2198">
        <v>0</v>
      </c>
      <c r="CY77" s="2186">
        <v>0</v>
      </c>
      <c r="CZ77" s="2198">
        <v>0</v>
      </c>
      <c r="DA77" s="2186">
        <v>0</v>
      </c>
      <c r="DB77" s="2198">
        <v>0</v>
      </c>
      <c r="DC77" s="2198">
        <v>0</v>
      </c>
      <c r="DD77" s="2198">
        <v>0</v>
      </c>
      <c r="DE77" s="2198">
        <v>0</v>
      </c>
      <c r="DF77" s="2198">
        <v>0</v>
      </c>
      <c r="DG77" s="2186">
        <v>0</v>
      </c>
      <c r="DH77" s="2198">
        <v>0</v>
      </c>
      <c r="DI77" s="2186">
        <v>0</v>
      </c>
      <c r="DJ77" s="2198">
        <v>0</v>
      </c>
      <c r="DK77" s="2186">
        <v>0</v>
      </c>
      <c r="DL77" s="2198">
        <v>0</v>
      </c>
      <c r="DM77" s="2186">
        <v>0</v>
      </c>
      <c r="DN77" s="2198">
        <v>0</v>
      </c>
      <c r="DO77" s="2186">
        <v>1</v>
      </c>
      <c r="DP77" s="2198">
        <v>5630304.6170809623</v>
      </c>
      <c r="DQ77" s="2186">
        <v>1</v>
      </c>
      <c r="DR77" s="2198">
        <v>5630304.6170809623</v>
      </c>
    </row>
    <row r="78" spans="2:122" x14ac:dyDescent="0.3">
      <c r="C78" s="3030" t="s">
        <v>115</v>
      </c>
      <c r="D78" s="540">
        <v>1549775.8691138965</v>
      </c>
      <c r="E78" s="2186">
        <v>3</v>
      </c>
      <c r="F78" s="2198">
        <v>4649327.60734169</v>
      </c>
      <c r="G78" s="2186">
        <v>3</v>
      </c>
      <c r="H78" s="2198">
        <v>4649327.60734169</v>
      </c>
      <c r="I78" s="2186">
        <v>3</v>
      </c>
      <c r="J78" s="2198">
        <v>4649327.60734169</v>
      </c>
      <c r="K78" s="2186">
        <v>3</v>
      </c>
      <c r="L78" s="2198">
        <v>4649327.60734169</v>
      </c>
      <c r="M78" s="2186">
        <v>3</v>
      </c>
      <c r="N78" s="2198">
        <v>4649327.60734169</v>
      </c>
      <c r="O78" s="2186">
        <v>3</v>
      </c>
      <c r="P78" s="2198">
        <v>4649327.60734169</v>
      </c>
      <c r="Q78" s="2186">
        <v>3</v>
      </c>
      <c r="R78" s="2198">
        <v>4649327.60734169</v>
      </c>
      <c r="S78" s="2186">
        <v>3</v>
      </c>
      <c r="T78" s="2198">
        <v>4649327.60734169</v>
      </c>
      <c r="U78" s="2186">
        <v>3</v>
      </c>
      <c r="V78" s="2198">
        <v>4649327.60734169</v>
      </c>
      <c r="W78" s="2186">
        <v>3</v>
      </c>
      <c r="X78" s="2198">
        <v>4649327.60734169</v>
      </c>
      <c r="Y78" s="2186">
        <v>3</v>
      </c>
      <c r="Z78" s="2198">
        <v>4649327.60734169</v>
      </c>
      <c r="AA78" s="2186">
        <v>0</v>
      </c>
      <c r="AB78" s="2198">
        <v>0</v>
      </c>
      <c r="AC78" s="2186">
        <v>0</v>
      </c>
      <c r="AD78" s="2198">
        <v>0</v>
      </c>
      <c r="AE78" s="2186">
        <v>0</v>
      </c>
      <c r="AF78" s="2198">
        <v>0</v>
      </c>
      <c r="AG78" s="2186">
        <v>0</v>
      </c>
      <c r="AH78" s="2198">
        <v>0</v>
      </c>
      <c r="AI78" s="2186">
        <v>0</v>
      </c>
      <c r="AJ78" s="2198">
        <v>0</v>
      </c>
      <c r="AK78" s="2186">
        <v>0</v>
      </c>
      <c r="AL78" s="2198">
        <v>0</v>
      </c>
      <c r="AM78" s="2186">
        <v>0</v>
      </c>
      <c r="AN78" s="2198">
        <v>0</v>
      </c>
      <c r="AO78" s="2186">
        <v>0</v>
      </c>
      <c r="AP78" s="2198">
        <v>0</v>
      </c>
      <c r="AQ78" s="2186">
        <v>0</v>
      </c>
      <c r="AR78" s="2198">
        <v>0</v>
      </c>
      <c r="AS78" s="2186">
        <v>0</v>
      </c>
      <c r="AT78" s="2198">
        <v>0</v>
      </c>
      <c r="AU78" s="2186">
        <v>0</v>
      </c>
      <c r="AV78" s="2198">
        <v>0</v>
      </c>
      <c r="AW78" s="2186">
        <v>0</v>
      </c>
      <c r="AX78" s="2198">
        <v>0</v>
      </c>
      <c r="AY78" s="2186">
        <v>0</v>
      </c>
      <c r="AZ78" s="2198">
        <v>0</v>
      </c>
      <c r="BA78" s="2186">
        <v>0</v>
      </c>
      <c r="BB78" s="2198">
        <v>0</v>
      </c>
      <c r="BC78" s="2186">
        <v>0</v>
      </c>
      <c r="BD78" s="2198">
        <v>0</v>
      </c>
      <c r="BE78" s="2186">
        <v>0</v>
      </c>
      <c r="BF78" s="2198">
        <v>0</v>
      </c>
      <c r="BG78" s="2186">
        <v>0</v>
      </c>
      <c r="BH78" s="2198">
        <v>0</v>
      </c>
      <c r="BI78" s="2186">
        <v>0</v>
      </c>
      <c r="BJ78" s="2198">
        <v>0</v>
      </c>
      <c r="BK78" s="2186">
        <v>0</v>
      </c>
      <c r="BL78" s="2198">
        <v>0</v>
      </c>
      <c r="BM78" s="2186">
        <v>0</v>
      </c>
      <c r="BN78" s="2198">
        <v>0</v>
      </c>
      <c r="BO78" s="2186">
        <v>0</v>
      </c>
      <c r="BP78" s="2198">
        <v>0</v>
      </c>
      <c r="BQ78" s="2186">
        <v>0</v>
      </c>
      <c r="BR78" s="2198">
        <v>0</v>
      </c>
      <c r="BS78" s="2186">
        <v>0</v>
      </c>
      <c r="BT78" s="2198">
        <v>0</v>
      </c>
      <c r="BU78" s="2186">
        <v>0</v>
      </c>
      <c r="BV78" s="2198">
        <v>0</v>
      </c>
      <c r="BW78" s="2186">
        <v>0</v>
      </c>
      <c r="BX78" s="2198">
        <v>0</v>
      </c>
      <c r="BY78" s="2186">
        <v>0</v>
      </c>
      <c r="BZ78" s="2198">
        <v>0</v>
      </c>
      <c r="CA78" s="2186">
        <v>0</v>
      </c>
      <c r="CB78" s="2198">
        <v>0</v>
      </c>
      <c r="CC78" s="2186">
        <v>0</v>
      </c>
      <c r="CD78" s="2198">
        <v>0</v>
      </c>
      <c r="CE78" s="2186">
        <v>0</v>
      </c>
      <c r="CF78" s="2198">
        <v>0</v>
      </c>
      <c r="CG78" s="2186">
        <v>3</v>
      </c>
      <c r="CH78" s="2198">
        <v>4649327.60734169</v>
      </c>
      <c r="CI78" s="2186">
        <v>3</v>
      </c>
      <c r="CJ78" s="2198">
        <v>4649327.60734169</v>
      </c>
      <c r="CK78" s="2186">
        <v>3</v>
      </c>
      <c r="CL78" s="2198">
        <v>4649327.60734169</v>
      </c>
      <c r="CM78" s="2186">
        <v>3</v>
      </c>
      <c r="CN78" s="2198">
        <v>4649327.60734169</v>
      </c>
      <c r="CO78" s="2186">
        <v>0</v>
      </c>
      <c r="CP78" s="2198">
        <v>0</v>
      </c>
      <c r="CQ78" s="2186">
        <v>0</v>
      </c>
      <c r="CR78" s="2198">
        <v>0</v>
      </c>
      <c r="CS78" s="2186">
        <v>0</v>
      </c>
      <c r="CT78" s="2198">
        <v>0</v>
      </c>
      <c r="CU78" s="2186">
        <v>0</v>
      </c>
      <c r="CV78" s="2198">
        <v>0</v>
      </c>
      <c r="CW78" s="2186">
        <v>0</v>
      </c>
      <c r="CX78" s="2198">
        <v>0</v>
      </c>
      <c r="CY78" s="2186">
        <v>0</v>
      </c>
      <c r="CZ78" s="2198">
        <v>0</v>
      </c>
      <c r="DA78" s="2186">
        <v>0</v>
      </c>
      <c r="DB78" s="2198">
        <v>0</v>
      </c>
      <c r="DC78" s="2198">
        <v>0</v>
      </c>
      <c r="DD78" s="2198">
        <v>0</v>
      </c>
      <c r="DE78" s="2198">
        <v>0</v>
      </c>
      <c r="DF78" s="2198">
        <v>0</v>
      </c>
      <c r="DG78" s="2186">
        <v>0</v>
      </c>
      <c r="DH78" s="2198">
        <v>0</v>
      </c>
      <c r="DI78" s="2186">
        <v>0</v>
      </c>
      <c r="DJ78" s="2198">
        <v>0</v>
      </c>
      <c r="DK78" s="2186">
        <v>0</v>
      </c>
      <c r="DL78" s="2198">
        <v>0</v>
      </c>
      <c r="DM78" s="2186">
        <v>0</v>
      </c>
      <c r="DN78" s="2198">
        <v>0</v>
      </c>
      <c r="DO78" s="2186">
        <v>3</v>
      </c>
      <c r="DP78" s="2198">
        <v>4649327.60734169</v>
      </c>
      <c r="DQ78" s="2186">
        <v>3</v>
      </c>
      <c r="DR78" s="2198">
        <v>4649327.60734169</v>
      </c>
    </row>
    <row r="79" spans="2:122" x14ac:dyDescent="0.3">
      <c r="C79" s="3030" t="s">
        <v>1166</v>
      </c>
      <c r="D79" s="540">
        <v>1549775.8691138965</v>
      </c>
      <c r="E79" s="2186">
        <v>0</v>
      </c>
      <c r="F79" s="2198">
        <v>0</v>
      </c>
      <c r="G79" s="2186">
        <v>0</v>
      </c>
      <c r="H79" s="2198">
        <v>0</v>
      </c>
      <c r="I79" s="2186">
        <v>0</v>
      </c>
      <c r="J79" s="2198">
        <v>0</v>
      </c>
      <c r="K79" s="2186">
        <v>0</v>
      </c>
      <c r="L79" s="2198">
        <v>0</v>
      </c>
      <c r="M79" s="2186">
        <v>0</v>
      </c>
      <c r="N79" s="2198">
        <v>0</v>
      </c>
      <c r="O79" s="2186">
        <v>0</v>
      </c>
      <c r="P79" s="2198">
        <v>0</v>
      </c>
      <c r="Q79" s="2186">
        <v>0</v>
      </c>
      <c r="R79" s="2198">
        <v>0</v>
      </c>
      <c r="S79" s="2186">
        <v>0</v>
      </c>
      <c r="T79" s="2198">
        <v>0</v>
      </c>
      <c r="U79" s="2186">
        <v>0</v>
      </c>
      <c r="V79" s="2198">
        <v>0</v>
      </c>
      <c r="W79" s="2186">
        <v>0</v>
      </c>
      <c r="X79" s="2198">
        <v>0</v>
      </c>
      <c r="Y79" s="2186">
        <v>0</v>
      </c>
      <c r="Z79" s="2198">
        <v>0</v>
      </c>
      <c r="AA79" s="2186">
        <v>0</v>
      </c>
      <c r="AB79" s="2198">
        <v>0</v>
      </c>
      <c r="AC79" s="2186">
        <v>0</v>
      </c>
      <c r="AD79" s="2198">
        <v>0</v>
      </c>
      <c r="AE79" s="2186">
        <v>0</v>
      </c>
      <c r="AF79" s="2198">
        <v>0</v>
      </c>
      <c r="AG79" s="2186">
        <v>0</v>
      </c>
      <c r="AH79" s="2198">
        <v>0</v>
      </c>
      <c r="AI79" s="2186">
        <v>0</v>
      </c>
      <c r="AJ79" s="2198">
        <v>0</v>
      </c>
      <c r="AK79" s="2186">
        <v>0</v>
      </c>
      <c r="AL79" s="2198">
        <v>0</v>
      </c>
      <c r="AM79" s="2186">
        <v>0</v>
      </c>
      <c r="AN79" s="2198">
        <v>0</v>
      </c>
      <c r="AO79" s="2186">
        <v>0</v>
      </c>
      <c r="AP79" s="2198">
        <v>0</v>
      </c>
      <c r="AQ79" s="2186">
        <v>0</v>
      </c>
      <c r="AR79" s="2198">
        <v>0</v>
      </c>
      <c r="AS79" s="2186">
        <v>0</v>
      </c>
      <c r="AT79" s="2198">
        <v>0</v>
      </c>
      <c r="AU79" s="2186">
        <v>0</v>
      </c>
      <c r="AV79" s="2198">
        <v>0</v>
      </c>
      <c r="AW79" s="2186">
        <v>0</v>
      </c>
      <c r="AX79" s="2198">
        <v>0</v>
      </c>
      <c r="AY79" s="2186">
        <v>0</v>
      </c>
      <c r="AZ79" s="2198">
        <v>0</v>
      </c>
      <c r="BA79" s="2186">
        <v>0</v>
      </c>
      <c r="BB79" s="2198">
        <v>0</v>
      </c>
      <c r="BC79" s="2186">
        <v>0</v>
      </c>
      <c r="BD79" s="2198">
        <v>0</v>
      </c>
      <c r="BE79" s="2186">
        <v>0</v>
      </c>
      <c r="BF79" s="2198">
        <v>0</v>
      </c>
      <c r="BG79" s="2186">
        <v>0</v>
      </c>
      <c r="BH79" s="2198">
        <v>0</v>
      </c>
      <c r="BI79" s="2186">
        <v>0</v>
      </c>
      <c r="BJ79" s="2198">
        <v>0</v>
      </c>
      <c r="BK79" s="2186">
        <v>0</v>
      </c>
      <c r="BL79" s="2198">
        <v>0</v>
      </c>
      <c r="BM79" s="2186">
        <v>0</v>
      </c>
      <c r="BN79" s="2198">
        <v>0</v>
      </c>
      <c r="BO79" s="2186">
        <v>0</v>
      </c>
      <c r="BP79" s="2198">
        <v>0</v>
      </c>
      <c r="BQ79" s="2186">
        <v>0</v>
      </c>
      <c r="BR79" s="2198">
        <v>0</v>
      </c>
      <c r="BS79" s="2186">
        <v>0</v>
      </c>
      <c r="BT79" s="2198">
        <v>0</v>
      </c>
      <c r="BU79" s="2186">
        <v>0</v>
      </c>
      <c r="BV79" s="2198">
        <v>0</v>
      </c>
      <c r="BW79" s="2186">
        <v>0</v>
      </c>
      <c r="BX79" s="2198">
        <v>0</v>
      </c>
      <c r="BY79" s="2186">
        <v>0</v>
      </c>
      <c r="BZ79" s="2198">
        <v>0</v>
      </c>
      <c r="CA79" s="2186">
        <v>0</v>
      </c>
      <c r="CB79" s="2198">
        <v>0</v>
      </c>
      <c r="CC79" s="2186">
        <v>0</v>
      </c>
      <c r="CD79" s="2198">
        <v>0</v>
      </c>
      <c r="CE79" s="2186">
        <v>0</v>
      </c>
      <c r="CF79" s="2198">
        <v>0</v>
      </c>
      <c r="CG79" s="2186">
        <v>0</v>
      </c>
      <c r="CH79" s="2198">
        <v>0</v>
      </c>
      <c r="CI79" s="2186">
        <v>0</v>
      </c>
      <c r="CJ79" s="2198">
        <v>0</v>
      </c>
      <c r="CK79" s="2186">
        <v>0</v>
      </c>
      <c r="CL79" s="2198">
        <v>0</v>
      </c>
      <c r="CM79" s="2186">
        <v>0</v>
      </c>
      <c r="CN79" s="2198">
        <v>0</v>
      </c>
      <c r="CO79" s="2186">
        <v>0</v>
      </c>
      <c r="CP79" s="2198">
        <v>0</v>
      </c>
      <c r="CQ79" s="2186">
        <v>0</v>
      </c>
      <c r="CR79" s="2198">
        <v>0</v>
      </c>
      <c r="CS79" s="2186">
        <v>0</v>
      </c>
      <c r="CT79" s="2198">
        <v>0</v>
      </c>
      <c r="CU79" s="2186">
        <v>0</v>
      </c>
      <c r="CV79" s="2198">
        <v>0</v>
      </c>
      <c r="CW79" s="2186">
        <v>0</v>
      </c>
      <c r="CX79" s="2198">
        <v>0</v>
      </c>
      <c r="CY79" s="2186">
        <v>0</v>
      </c>
      <c r="CZ79" s="2198">
        <v>0</v>
      </c>
      <c r="DA79" s="2186">
        <v>0</v>
      </c>
      <c r="DB79" s="2198">
        <v>0</v>
      </c>
      <c r="DC79" s="2198">
        <v>0</v>
      </c>
      <c r="DD79" s="2198">
        <v>0</v>
      </c>
      <c r="DE79" s="2198">
        <v>0</v>
      </c>
      <c r="DF79" s="2198">
        <v>0</v>
      </c>
      <c r="DG79" s="2186">
        <v>0</v>
      </c>
      <c r="DH79" s="2198">
        <v>0</v>
      </c>
      <c r="DI79" s="2186">
        <v>0</v>
      </c>
      <c r="DJ79" s="2198">
        <v>0</v>
      </c>
      <c r="DK79" s="2186">
        <v>0</v>
      </c>
      <c r="DL79" s="2198">
        <v>0</v>
      </c>
      <c r="DM79" s="2186">
        <v>0</v>
      </c>
      <c r="DN79" s="2198">
        <v>0</v>
      </c>
      <c r="DO79" s="2186">
        <v>0</v>
      </c>
      <c r="DP79" s="2198">
        <v>0</v>
      </c>
      <c r="DQ79" s="2186">
        <v>0</v>
      </c>
      <c r="DR79" s="2198">
        <v>0</v>
      </c>
    </row>
    <row r="80" spans="2:122" x14ac:dyDescent="0.3">
      <c r="C80" s="3030" t="s">
        <v>1744</v>
      </c>
      <c r="D80" s="540">
        <v>968638.96210721531</v>
      </c>
      <c r="E80" s="2186">
        <v>0</v>
      </c>
      <c r="F80" s="2198">
        <v>0</v>
      </c>
      <c r="G80" s="2186">
        <v>0</v>
      </c>
      <c r="H80" s="2198">
        <v>0</v>
      </c>
      <c r="I80" s="2186">
        <v>0</v>
      </c>
      <c r="J80" s="2198">
        <v>0</v>
      </c>
      <c r="K80" s="2186">
        <v>0</v>
      </c>
      <c r="L80" s="2198">
        <v>0</v>
      </c>
      <c r="M80" s="2186">
        <v>3</v>
      </c>
      <c r="N80" s="2198">
        <v>2905916.8863216462</v>
      </c>
      <c r="O80" s="2186">
        <v>3</v>
      </c>
      <c r="P80" s="2198">
        <v>2905916.8863216462</v>
      </c>
      <c r="Q80" s="2186">
        <v>3</v>
      </c>
      <c r="R80" s="2198">
        <v>2905916.8863216462</v>
      </c>
      <c r="S80" s="2186">
        <v>0</v>
      </c>
      <c r="T80" s="2198">
        <v>0</v>
      </c>
      <c r="U80" s="2186">
        <v>0</v>
      </c>
      <c r="V80" s="2198">
        <v>0</v>
      </c>
      <c r="W80" s="2186">
        <v>0</v>
      </c>
      <c r="X80" s="2198">
        <v>0</v>
      </c>
      <c r="Y80" s="2186">
        <v>0</v>
      </c>
      <c r="Z80" s="2198">
        <v>0</v>
      </c>
      <c r="AA80" s="2186">
        <v>0</v>
      </c>
      <c r="AB80" s="2198">
        <v>0</v>
      </c>
      <c r="AC80" s="2186">
        <v>0</v>
      </c>
      <c r="AD80" s="2198">
        <v>0</v>
      </c>
      <c r="AE80" s="2186">
        <v>0</v>
      </c>
      <c r="AF80" s="2198">
        <v>0</v>
      </c>
      <c r="AG80" s="2186">
        <v>0</v>
      </c>
      <c r="AH80" s="2198">
        <v>0</v>
      </c>
      <c r="AI80" s="2186">
        <v>0</v>
      </c>
      <c r="AJ80" s="2198">
        <v>0</v>
      </c>
      <c r="AK80" s="2186">
        <v>0</v>
      </c>
      <c r="AL80" s="2198">
        <v>0</v>
      </c>
      <c r="AM80" s="2186">
        <v>0</v>
      </c>
      <c r="AN80" s="2198">
        <v>0</v>
      </c>
      <c r="AO80" s="2186">
        <v>0</v>
      </c>
      <c r="AP80" s="2198">
        <v>0</v>
      </c>
      <c r="AQ80" s="2186">
        <v>0</v>
      </c>
      <c r="AR80" s="2198">
        <v>0</v>
      </c>
      <c r="AS80" s="2186">
        <v>0</v>
      </c>
      <c r="AT80" s="2198">
        <v>0</v>
      </c>
      <c r="AU80" s="2186">
        <v>0</v>
      </c>
      <c r="AV80" s="2198">
        <v>0</v>
      </c>
      <c r="AW80" s="2186">
        <v>0</v>
      </c>
      <c r="AX80" s="2198">
        <v>0</v>
      </c>
      <c r="AY80" s="2186">
        <v>0</v>
      </c>
      <c r="AZ80" s="2198">
        <v>0</v>
      </c>
      <c r="BA80" s="2186">
        <v>0</v>
      </c>
      <c r="BB80" s="2198">
        <v>0</v>
      </c>
      <c r="BC80" s="2186">
        <v>0</v>
      </c>
      <c r="BD80" s="2198">
        <v>0</v>
      </c>
      <c r="BE80" s="2186">
        <v>0</v>
      </c>
      <c r="BF80" s="2198">
        <v>0</v>
      </c>
      <c r="BG80" s="2186">
        <v>0</v>
      </c>
      <c r="BH80" s="2198">
        <v>0</v>
      </c>
      <c r="BI80" s="2186">
        <v>0</v>
      </c>
      <c r="BJ80" s="2198">
        <v>0</v>
      </c>
      <c r="BK80" s="2186">
        <v>0</v>
      </c>
      <c r="BL80" s="2198">
        <v>0</v>
      </c>
      <c r="BM80" s="2186">
        <v>0</v>
      </c>
      <c r="BN80" s="2198">
        <v>0</v>
      </c>
      <c r="BO80" s="2186">
        <v>0</v>
      </c>
      <c r="BP80" s="2198">
        <v>0</v>
      </c>
      <c r="BQ80" s="2186">
        <v>0</v>
      </c>
      <c r="BR80" s="2198">
        <v>0</v>
      </c>
      <c r="BS80" s="2186">
        <v>0</v>
      </c>
      <c r="BT80" s="2198">
        <v>0</v>
      </c>
      <c r="BU80" s="2186">
        <v>0</v>
      </c>
      <c r="BV80" s="2198">
        <v>0</v>
      </c>
      <c r="BW80" s="2186">
        <v>0</v>
      </c>
      <c r="BX80" s="2198">
        <v>0</v>
      </c>
      <c r="BY80" s="2186">
        <v>0</v>
      </c>
      <c r="BZ80" s="2198">
        <v>0</v>
      </c>
      <c r="CA80" s="2186">
        <v>0</v>
      </c>
      <c r="CB80" s="2198">
        <v>0</v>
      </c>
      <c r="CC80" s="2186">
        <v>0</v>
      </c>
      <c r="CD80" s="2198">
        <v>0</v>
      </c>
      <c r="CE80" s="2186">
        <v>0</v>
      </c>
      <c r="CF80" s="2198">
        <v>0</v>
      </c>
      <c r="CG80" s="2186">
        <v>0</v>
      </c>
      <c r="CH80" s="2198">
        <v>0</v>
      </c>
      <c r="CI80" s="2186">
        <v>3</v>
      </c>
      <c r="CJ80" s="2198">
        <v>2905916.8863216462</v>
      </c>
      <c r="CK80" s="2186">
        <v>3</v>
      </c>
      <c r="CL80" s="2198">
        <v>2905916.8863216462</v>
      </c>
      <c r="CM80" s="2186">
        <v>0</v>
      </c>
      <c r="CN80" s="2198">
        <v>0</v>
      </c>
      <c r="CO80" s="2186">
        <v>0</v>
      </c>
      <c r="CP80" s="2198">
        <v>0</v>
      </c>
      <c r="CQ80" s="2186">
        <v>0</v>
      </c>
      <c r="CR80" s="2198">
        <v>0</v>
      </c>
      <c r="CS80" s="2186">
        <v>0</v>
      </c>
      <c r="CT80" s="2198">
        <v>0</v>
      </c>
      <c r="CU80" s="2186">
        <v>0</v>
      </c>
      <c r="CV80" s="2198">
        <v>0</v>
      </c>
      <c r="CW80" s="2186">
        <v>0</v>
      </c>
      <c r="CX80" s="2198">
        <v>0</v>
      </c>
      <c r="CY80" s="2186">
        <v>0</v>
      </c>
      <c r="CZ80" s="2198">
        <v>0</v>
      </c>
      <c r="DA80" s="2186">
        <v>0</v>
      </c>
      <c r="DB80" s="2198">
        <v>0</v>
      </c>
      <c r="DC80" s="2198">
        <v>0</v>
      </c>
      <c r="DD80" s="2198">
        <v>0</v>
      </c>
      <c r="DE80" s="2198">
        <v>0</v>
      </c>
      <c r="DF80" s="2198">
        <v>0</v>
      </c>
      <c r="DG80" s="2186">
        <v>0</v>
      </c>
      <c r="DH80" s="2198">
        <v>0</v>
      </c>
      <c r="DI80" s="2186">
        <v>0</v>
      </c>
      <c r="DJ80" s="2198">
        <v>0</v>
      </c>
      <c r="DK80" s="2186">
        <v>0</v>
      </c>
      <c r="DL80" s="2198">
        <v>0</v>
      </c>
      <c r="DM80" s="2186">
        <v>0</v>
      </c>
      <c r="DN80" s="2198">
        <v>0</v>
      </c>
      <c r="DO80" s="2186">
        <v>3</v>
      </c>
      <c r="DP80" s="2198">
        <v>2905916.8863216462</v>
      </c>
      <c r="DQ80" s="2186">
        <v>3</v>
      </c>
      <c r="DR80" s="2198">
        <v>2905916.8863216462</v>
      </c>
    </row>
    <row r="81" spans="3:122" x14ac:dyDescent="0.3">
      <c r="C81" s="3030" t="s">
        <v>2075</v>
      </c>
      <c r="D81" s="540">
        <v>4736415.0252192384</v>
      </c>
      <c r="E81" s="2186">
        <v>0</v>
      </c>
      <c r="F81" s="2198">
        <v>0</v>
      </c>
      <c r="G81" s="2186">
        <v>0</v>
      </c>
      <c r="H81" s="2198">
        <v>0</v>
      </c>
      <c r="I81" s="2186">
        <v>0</v>
      </c>
      <c r="J81" s="2198">
        <v>0</v>
      </c>
      <c r="K81" s="2186">
        <v>0</v>
      </c>
      <c r="L81" s="2198">
        <v>0</v>
      </c>
      <c r="M81" s="2186">
        <v>0</v>
      </c>
      <c r="N81" s="2198">
        <v>0</v>
      </c>
      <c r="O81" s="2186">
        <v>0</v>
      </c>
      <c r="P81" s="2198">
        <v>0</v>
      </c>
      <c r="Q81" s="2186">
        <v>0</v>
      </c>
      <c r="R81" s="2198">
        <v>0</v>
      </c>
      <c r="S81" s="2186">
        <v>0</v>
      </c>
      <c r="T81" s="2198">
        <v>0</v>
      </c>
      <c r="U81" s="2186">
        <v>0</v>
      </c>
      <c r="V81" s="2198">
        <v>0</v>
      </c>
      <c r="W81" s="2186">
        <v>0</v>
      </c>
      <c r="X81" s="2198">
        <v>0</v>
      </c>
      <c r="Y81" s="2186">
        <v>0</v>
      </c>
      <c r="Z81" s="2198">
        <v>0</v>
      </c>
      <c r="AA81" s="2186">
        <v>0</v>
      </c>
      <c r="AB81" s="2198">
        <v>0</v>
      </c>
      <c r="AC81" s="2186">
        <v>0</v>
      </c>
      <c r="AD81" s="2198">
        <v>0</v>
      </c>
      <c r="AE81" s="2186">
        <v>0</v>
      </c>
      <c r="AF81" s="2198">
        <v>0</v>
      </c>
      <c r="AG81" s="2186">
        <v>0</v>
      </c>
      <c r="AH81" s="2198">
        <v>0</v>
      </c>
      <c r="AI81" s="2186">
        <v>0</v>
      </c>
      <c r="AJ81" s="2198">
        <v>0</v>
      </c>
      <c r="AK81" s="2186">
        <v>0</v>
      </c>
      <c r="AL81" s="2198">
        <v>0</v>
      </c>
      <c r="AM81" s="2186">
        <v>0</v>
      </c>
      <c r="AN81" s="2198">
        <v>0</v>
      </c>
      <c r="AO81" s="2186">
        <v>0</v>
      </c>
      <c r="AP81" s="2198">
        <v>0</v>
      </c>
      <c r="AQ81" s="2186">
        <v>0</v>
      </c>
      <c r="AR81" s="2198">
        <v>0</v>
      </c>
      <c r="AS81" s="2186">
        <v>0</v>
      </c>
      <c r="AT81" s="2198">
        <v>0</v>
      </c>
      <c r="AU81" s="2186">
        <v>0</v>
      </c>
      <c r="AV81" s="2198">
        <v>0</v>
      </c>
      <c r="AW81" s="2186">
        <v>0</v>
      </c>
      <c r="AX81" s="2198">
        <v>0</v>
      </c>
      <c r="AY81" s="2186">
        <v>0</v>
      </c>
      <c r="AZ81" s="2198">
        <v>0</v>
      </c>
      <c r="BA81" s="2186">
        <v>0</v>
      </c>
      <c r="BB81" s="2198">
        <v>0</v>
      </c>
      <c r="BC81" s="2186">
        <v>0</v>
      </c>
      <c r="BD81" s="2198">
        <v>0</v>
      </c>
      <c r="BE81" s="2186">
        <v>0</v>
      </c>
      <c r="BF81" s="2198">
        <v>0</v>
      </c>
      <c r="BG81" s="2186">
        <v>0</v>
      </c>
      <c r="BH81" s="2198">
        <v>0</v>
      </c>
      <c r="BI81" s="2186">
        <v>0</v>
      </c>
      <c r="BJ81" s="2198">
        <v>0</v>
      </c>
      <c r="BK81" s="2186">
        <v>0</v>
      </c>
      <c r="BL81" s="2198">
        <v>0</v>
      </c>
      <c r="BM81" s="2186">
        <v>0</v>
      </c>
      <c r="BN81" s="2198">
        <v>0</v>
      </c>
      <c r="BO81" s="2186">
        <v>0</v>
      </c>
      <c r="BP81" s="2198">
        <v>0</v>
      </c>
      <c r="BQ81" s="2186">
        <v>0</v>
      </c>
      <c r="BR81" s="2198">
        <v>0</v>
      </c>
      <c r="BS81" s="2186">
        <v>0</v>
      </c>
      <c r="BT81" s="2198">
        <v>0</v>
      </c>
      <c r="BU81" s="2186">
        <v>0</v>
      </c>
      <c r="BV81" s="2198">
        <v>0</v>
      </c>
      <c r="BW81" s="2186">
        <v>0</v>
      </c>
      <c r="BX81" s="2198">
        <v>0</v>
      </c>
      <c r="BY81" s="2186">
        <v>0</v>
      </c>
      <c r="BZ81" s="2198">
        <v>0</v>
      </c>
      <c r="CA81" s="2186">
        <v>0</v>
      </c>
      <c r="CB81" s="2198">
        <v>0</v>
      </c>
      <c r="CC81" s="2186">
        <v>0</v>
      </c>
      <c r="CD81" s="2198">
        <v>0</v>
      </c>
      <c r="CE81" s="2186">
        <v>0</v>
      </c>
      <c r="CF81" s="2198">
        <v>0</v>
      </c>
      <c r="CG81" s="2186">
        <v>0</v>
      </c>
      <c r="CH81" s="2198">
        <v>0</v>
      </c>
      <c r="CI81" s="2186">
        <v>0</v>
      </c>
      <c r="CJ81" s="2198">
        <v>0</v>
      </c>
      <c r="CK81" s="2186">
        <v>0</v>
      </c>
      <c r="CL81" s="2198">
        <v>0</v>
      </c>
      <c r="CM81" s="2186">
        <v>0</v>
      </c>
      <c r="CN81" s="2198">
        <v>0</v>
      </c>
      <c r="CO81" s="2186">
        <v>0</v>
      </c>
      <c r="CP81" s="2198">
        <v>0</v>
      </c>
      <c r="CQ81" s="2186">
        <v>1</v>
      </c>
      <c r="CR81" s="2198">
        <v>4736415.0252192384</v>
      </c>
      <c r="CS81" s="2186">
        <v>0</v>
      </c>
      <c r="CT81" s="2198">
        <v>0</v>
      </c>
      <c r="CU81" s="2186">
        <v>0</v>
      </c>
      <c r="CV81" s="2198">
        <v>0</v>
      </c>
      <c r="CW81" s="2186">
        <v>0</v>
      </c>
      <c r="CX81" s="2198">
        <v>0</v>
      </c>
      <c r="CY81" s="2186">
        <v>0</v>
      </c>
      <c r="CZ81" s="2198">
        <v>0</v>
      </c>
      <c r="DA81" s="2186">
        <v>0</v>
      </c>
      <c r="DB81" s="2198">
        <v>0</v>
      </c>
      <c r="DC81" s="2198">
        <v>0</v>
      </c>
      <c r="DD81" s="2198">
        <v>0</v>
      </c>
      <c r="DE81" s="2198">
        <v>0</v>
      </c>
      <c r="DF81" s="2198">
        <v>0</v>
      </c>
      <c r="DG81" s="2186">
        <v>0</v>
      </c>
      <c r="DH81" s="2198">
        <v>0</v>
      </c>
      <c r="DI81" s="2186">
        <v>0</v>
      </c>
      <c r="DJ81" s="2198">
        <v>0</v>
      </c>
      <c r="DK81" s="2186">
        <v>0</v>
      </c>
      <c r="DL81" s="2198">
        <v>0</v>
      </c>
      <c r="DM81" s="2186">
        <v>0</v>
      </c>
      <c r="DN81" s="2198">
        <v>0</v>
      </c>
      <c r="DO81" s="2186">
        <v>0</v>
      </c>
      <c r="DP81" s="2198">
        <v>0</v>
      </c>
      <c r="DQ81" s="2186">
        <v>0</v>
      </c>
      <c r="DR81" s="2198">
        <v>0</v>
      </c>
    </row>
    <row r="82" spans="3:122" x14ac:dyDescent="0.3">
      <c r="C82" s="3030" t="s">
        <v>2076</v>
      </c>
      <c r="D82" s="540">
        <v>5363041.9160326254</v>
      </c>
      <c r="E82" s="2186">
        <v>0</v>
      </c>
      <c r="F82" s="2198">
        <v>0</v>
      </c>
      <c r="G82" s="2186">
        <v>0</v>
      </c>
      <c r="H82" s="2198">
        <v>0</v>
      </c>
      <c r="I82" s="2186">
        <v>0</v>
      </c>
      <c r="J82" s="2198">
        <v>0</v>
      </c>
      <c r="K82" s="2186">
        <v>0</v>
      </c>
      <c r="L82" s="2198">
        <v>0</v>
      </c>
      <c r="M82" s="2186">
        <v>0</v>
      </c>
      <c r="N82" s="2198">
        <v>0</v>
      </c>
      <c r="O82" s="2186">
        <v>0</v>
      </c>
      <c r="P82" s="2198">
        <v>0</v>
      </c>
      <c r="Q82" s="2186">
        <v>0</v>
      </c>
      <c r="R82" s="2198">
        <v>0</v>
      </c>
      <c r="S82" s="2186">
        <v>0</v>
      </c>
      <c r="T82" s="2198">
        <v>0</v>
      </c>
      <c r="U82" s="2186">
        <v>0</v>
      </c>
      <c r="V82" s="2198">
        <v>0</v>
      </c>
      <c r="W82" s="2186">
        <v>0</v>
      </c>
      <c r="X82" s="2198">
        <v>0</v>
      </c>
      <c r="Y82" s="2186">
        <v>0</v>
      </c>
      <c r="Z82" s="2198">
        <v>0</v>
      </c>
      <c r="AA82" s="2186">
        <v>0</v>
      </c>
      <c r="AB82" s="2198">
        <v>0</v>
      </c>
      <c r="AC82" s="2186">
        <v>0</v>
      </c>
      <c r="AD82" s="2198">
        <v>0</v>
      </c>
      <c r="AE82" s="2186">
        <v>0</v>
      </c>
      <c r="AF82" s="2198">
        <v>0</v>
      </c>
      <c r="AG82" s="2186">
        <v>0</v>
      </c>
      <c r="AH82" s="2198">
        <v>0</v>
      </c>
      <c r="AI82" s="2186">
        <v>0</v>
      </c>
      <c r="AJ82" s="2198">
        <v>0</v>
      </c>
      <c r="AK82" s="2186">
        <v>0</v>
      </c>
      <c r="AL82" s="2198">
        <v>0</v>
      </c>
      <c r="AM82" s="2186">
        <v>0</v>
      </c>
      <c r="AN82" s="2198">
        <v>0</v>
      </c>
      <c r="AO82" s="2186">
        <v>0</v>
      </c>
      <c r="AP82" s="2198">
        <v>0</v>
      </c>
      <c r="AQ82" s="2186">
        <v>0</v>
      </c>
      <c r="AR82" s="2198">
        <v>0</v>
      </c>
      <c r="AS82" s="2186">
        <v>0</v>
      </c>
      <c r="AT82" s="2198">
        <v>0</v>
      </c>
      <c r="AU82" s="2186">
        <v>0</v>
      </c>
      <c r="AV82" s="2198">
        <v>0</v>
      </c>
      <c r="AW82" s="2186">
        <v>0</v>
      </c>
      <c r="AX82" s="2198">
        <v>0</v>
      </c>
      <c r="AY82" s="2186">
        <v>0</v>
      </c>
      <c r="AZ82" s="2198">
        <v>0</v>
      </c>
      <c r="BA82" s="2186">
        <v>0</v>
      </c>
      <c r="BB82" s="2198">
        <v>0</v>
      </c>
      <c r="BC82" s="2186">
        <v>0</v>
      </c>
      <c r="BD82" s="2198">
        <v>0</v>
      </c>
      <c r="BE82" s="2186">
        <v>0</v>
      </c>
      <c r="BF82" s="2198">
        <v>0</v>
      </c>
      <c r="BG82" s="2186">
        <v>0</v>
      </c>
      <c r="BH82" s="2198">
        <v>0</v>
      </c>
      <c r="BI82" s="2186">
        <v>0</v>
      </c>
      <c r="BJ82" s="2198">
        <v>0</v>
      </c>
      <c r="BK82" s="2186">
        <v>0</v>
      </c>
      <c r="BL82" s="2198">
        <v>0</v>
      </c>
      <c r="BM82" s="2186">
        <v>0</v>
      </c>
      <c r="BN82" s="2198">
        <v>0</v>
      </c>
      <c r="BO82" s="2186">
        <v>0</v>
      </c>
      <c r="BP82" s="2198">
        <v>0</v>
      </c>
      <c r="BQ82" s="2186">
        <v>0</v>
      </c>
      <c r="BR82" s="2198">
        <v>0</v>
      </c>
      <c r="BS82" s="2186">
        <v>0</v>
      </c>
      <c r="BT82" s="2198">
        <v>0</v>
      </c>
      <c r="BU82" s="2186">
        <v>0</v>
      </c>
      <c r="BV82" s="2198">
        <v>0</v>
      </c>
      <c r="BW82" s="2186">
        <v>0</v>
      </c>
      <c r="BX82" s="2198">
        <v>0</v>
      </c>
      <c r="BY82" s="2186">
        <v>0</v>
      </c>
      <c r="BZ82" s="2198">
        <v>0</v>
      </c>
      <c r="CA82" s="2186">
        <v>0</v>
      </c>
      <c r="CB82" s="2198">
        <v>0</v>
      </c>
      <c r="CC82" s="2186">
        <v>0</v>
      </c>
      <c r="CD82" s="2198">
        <v>0</v>
      </c>
      <c r="CE82" s="2186">
        <v>0</v>
      </c>
      <c r="CF82" s="2198">
        <v>0</v>
      </c>
      <c r="CG82" s="2186">
        <v>0</v>
      </c>
      <c r="CH82" s="2198">
        <v>0</v>
      </c>
      <c r="CI82" s="2186">
        <v>0</v>
      </c>
      <c r="CJ82" s="2198">
        <v>0</v>
      </c>
      <c r="CK82" s="2186">
        <v>0</v>
      </c>
      <c r="CL82" s="2198">
        <v>0</v>
      </c>
      <c r="CM82" s="2186">
        <v>0</v>
      </c>
      <c r="CN82" s="2198">
        <v>0</v>
      </c>
      <c r="CO82" s="2186">
        <v>0</v>
      </c>
      <c r="CP82" s="2198">
        <v>0</v>
      </c>
      <c r="CQ82" s="2186">
        <v>2</v>
      </c>
      <c r="CR82" s="2198">
        <v>10726083.832065251</v>
      </c>
      <c r="CS82" s="2186">
        <v>0</v>
      </c>
      <c r="CT82" s="2198">
        <v>0</v>
      </c>
      <c r="CU82" s="2186">
        <v>0</v>
      </c>
      <c r="CV82" s="2198">
        <v>0</v>
      </c>
      <c r="CW82" s="2186">
        <v>0</v>
      </c>
      <c r="CX82" s="2198">
        <v>0</v>
      </c>
      <c r="CY82" s="2186">
        <v>0</v>
      </c>
      <c r="CZ82" s="2198">
        <v>0</v>
      </c>
      <c r="DA82" s="2186">
        <v>0</v>
      </c>
      <c r="DB82" s="2198">
        <v>0</v>
      </c>
      <c r="DC82" s="2198">
        <v>0</v>
      </c>
      <c r="DD82" s="2198">
        <v>0</v>
      </c>
      <c r="DE82" s="2198">
        <v>0</v>
      </c>
      <c r="DF82" s="2198">
        <v>0</v>
      </c>
      <c r="DG82" s="2186">
        <v>0</v>
      </c>
      <c r="DH82" s="2198">
        <v>0</v>
      </c>
      <c r="DI82" s="2186">
        <v>0</v>
      </c>
      <c r="DJ82" s="2198">
        <v>0</v>
      </c>
      <c r="DK82" s="2186">
        <v>0</v>
      </c>
      <c r="DL82" s="2198">
        <v>0</v>
      </c>
      <c r="DM82" s="2186">
        <v>0</v>
      </c>
      <c r="DN82" s="2198">
        <v>0</v>
      </c>
      <c r="DO82" s="2186">
        <v>0</v>
      </c>
      <c r="DP82" s="2198">
        <v>0</v>
      </c>
      <c r="DQ82" s="2186">
        <v>0</v>
      </c>
      <c r="DR82" s="2198">
        <v>0</v>
      </c>
    </row>
    <row r="83" spans="3:122" x14ac:dyDescent="0.3">
      <c r="C83" s="3030" t="s">
        <v>2077</v>
      </c>
      <c r="D83" s="540">
        <v>1549775.8691138965</v>
      </c>
      <c r="E83" s="2186">
        <v>0</v>
      </c>
      <c r="F83" s="2198">
        <v>0</v>
      </c>
      <c r="G83" s="2186">
        <v>0</v>
      </c>
      <c r="H83" s="2198">
        <v>0</v>
      </c>
      <c r="I83" s="2186">
        <v>0</v>
      </c>
      <c r="J83" s="2198">
        <v>0</v>
      </c>
      <c r="K83" s="2186">
        <v>0</v>
      </c>
      <c r="L83" s="2198">
        <v>0</v>
      </c>
      <c r="M83" s="2186">
        <v>0</v>
      </c>
      <c r="N83" s="2198">
        <v>0</v>
      </c>
      <c r="O83" s="2186">
        <v>0</v>
      </c>
      <c r="P83" s="2198">
        <v>0</v>
      </c>
      <c r="Q83" s="2186">
        <v>0</v>
      </c>
      <c r="R83" s="2198">
        <v>0</v>
      </c>
      <c r="S83" s="2186">
        <v>0</v>
      </c>
      <c r="T83" s="2198">
        <v>0</v>
      </c>
      <c r="U83" s="2186">
        <v>0</v>
      </c>
      <c r="V83" s="2198">
        <v>0</v>
      </c>
      <c r="W83" s="2186">
        <v>0</v>
      </c>
      <c r="X83" s="2198">
        <v>0</v>
      </c>
      <c r="Y83" s="2186">
        <v>0</v>
      </c>
      <c r="Z83" s="2198">
        <v>0</v>
      </c>
      <c r="AA83" s="2186">
        <v>0</v>
      </c>
      <c r="AB83" s="2198">
        <v>0</v>
      </c>
      <c r="AC83" s="2186">
        <v>0</v>
      </c>
      <c r="AD83" s="2198">
        <v>0</v>
      </c>
      <c r="AE83" s="2186">
        <v>0</v>
      </c>
      <c r="AF83" s="2198">
        <v>0</v>
      </c>
      <c r="AG83" s="2186">
        <v>0</v>
      </c>
      <c r="AH83" s="2198">
        <v>0</v>
      </c>
      <c r="AI83" s="2186">
        <v>0</v>
      </c>
      <c r="AJ83" s="2198">
        <v>0</v>
      </c>
      <c r="AK83" s="2186">
        <v>0</v>
      </c>
      <c r="AL83" s="2198">
        <v>0</v>
      </c>
      <c r="AM83" s="2186">
        <v>0</v>
      </c>
      <c r="AN83" s="2198">
        <v>0</v>
      </c>
      <c r="AO83" s="2186">
        <v>0</v>
      </c>
      <c r="AP83" s="2198">
        <v>0</v>
      </c>
      <c r="AQ83" s="2186">
        <v>0</v>
      </c>
      <c r="AR83" s="2198">
        <v>0</v>
      </c>
      <c r="AS83" s="2186">
        <v>0</v>
      </c>
      <c r="AT83" s="2198">
        <v>0</v>
      </c>
      <c r="AU83" s="2186">
        <v>0</v>
      </c>
      <c r="AV83" s="2198">
        <v>0</v>
      </c>
      <c r="AW83" s="2186">
        <v>0</v>
      </c>
      <c r="AX83" s="2198">
        <v>0</v>
      </c>
      <c r="AY83" s="2186">
        <v>0</v>
      </c>
      <c r="AZ83" s="2198">
        <v>0</v>
      </c>
      <c r="BA83" s="2186">
        <v>0</v>
      </c>
      <c r="BB83" s="2198">
        <v>0</v>
      </c>
      <c r="BC83" s="2186">
        <v>0</v>
      </c>
      <c r="BD83" s="2198">
        <v>0</v>
      </c>
      <c r="BE83" s="2186">
        <v>0</v>
      </c>
      <c r="BF83" s="2198">
        <v>0</v>
      </c>
      <c r="BG83" s="2186">
        <v>0</v>
      </c>
      <c r="BH83" s="2198">
        <v>0</v>
      </c>
      <c r="BI83" s="2186">
        <v>0</v>
      </c>
      <c r="BJ83" s="2198">
        <v>0</v>
      </c>
      <c r="BK83" s="2186">
        <v>0</v>
      </c>
      <c r="BL83" s="2198">
        <v>0</v>
      </c>
      <c r="BM83" s="2186">
        <v>0</v>
      </c>
      <c r="BN83" s="2198">
        <v>0</v>
      </c>
      <c r="BO83" s="2186">
        <v>0</v>
      </c>
      <c r="BP83" s="2198">
        <v>0</v>
      </c>
      <c r="BQ83" s="2186">
        <v>0</v>
      </c>
      <c r="BR83" s="2198">
        <v>0</v>
      </c>
      <c r="BS83" s="2186">
        <v>0</v>
      </c>
      <c r="BT83" s="2198">
        <v>0</v>
      </c>
      <c r="BU83" s="2186">
        <v>0</v>
      </c>
      <c r="BV83" s="2198">
        <v>0</v>
      </c>
      <c r="BW83" s="2186">
        <v>0</v>
      </c>
      <c r="BX83" s="2198">
        <v>0</v>
      </c>
      <c r="BY83" s="2186">
        <v>0</v>
      </c>
      <c r="BZ83" s="2198">
        <v>0</v>
      </c>
      <c r="CA83" s="2186">
        <v>0</v>
      </c>
      <c r="CB83" s="2198">
        <v>0</v>
      </c>
      <c r="CC83" s="2186">
        <v>0</v>
      </c>
      <c r="CD83" s="2198">
        <v>0</v>
      </c>
      <c r="CE83" s="2186">
        <v>0</v>
      </c>
      <c r="CF83" s="2198">
        <v>0</v>
      </c>
      <c r="CG83" s="2186">
        <v>0</v>
      </c>
      <c r="CH83" s="2198">
        <v>0</v>
      </c>
      <c r="CI83" s="2186">
        <v>0</v>
      </c>
      <c r="CJ83" s="2198">
        <v>0</v>
      </c>
      <c r="CK83" s="2186">
        <v>0</v>
      </c>
      <c r="CL83" s="2198">
        <v>0</v>
      </c>
      <c r="CM83" s="2186">
        <v>0</v>
      </c>
      <c r="CN83" s="2198">
        <v>0</v>
      </c>
      <c r="CO83" s="2186">
        <v>0</v>
      </c>
      <c r="CP83" s="2198">
        <v>0</v>
      </c>
      <c r="CQ83" s="2186">
        <v>3</v>
      </c>
      <c r="CR83" s="2198">
        <v>4649327.60734169</v>
      </c>
      <c r="CS83" s="2186">
        <v>0</v>
      </c>
      <c r="CT83" s="2198">
        <v>0</v>
      </c>
      <c r="CU83" s="2186">
        <v>0</v>
      </c>
      <c r="CV83" s="2198">
        <v>0</v>
      </c>
      <c r="CW83" s="2186">
        <v>0</v>
      </c>
      <c r="CX83" s="2198">
        <v>0</v>
      </c>
      <c r="CY83" s="2186">
        <v>0</v>
      </c>
      <c r="CZ83" s="2198">
        <v>0</v>
      </c>
      <c r="DA83" s="2186">
        <v>0</v>
      </c>
      <c r="DB83" s="2198">
        <v>0</v>
      </c>
      <c r="DC83" s="2198">
        <v>0</v>
      </c>
      <c r="DD83" s="2198">
        <v>0</v>
      </c>
      <c r="DE83" s="2198">
        <v>0</v>
      </c>
      <c r="DF83" s="2198">
        <v>0</v>
      </c>
      <c r="DG83" s="2186">
        <v>0</v>
      </c>
      <c r="DH83" s="2198">
        <v>0</v>
      </c>
      <c r="DI83" s="2186">
        <v>0</v>
      </c>
      <c r="DJ83" s="2198">
        <v>0</v>
      </c>
      <c r="DK83" s="2186">
        <v>0</v>
      </c>
      <c r="DL83" s="2198">
        <v>0</v>
      </c>
      <c r="DM83" s="2186">
        <v>0</v>
      </c>
      <c r="DN83" s="2198">
        <v>0</v>
      </c>
      <c r="DO83" s="2186">
        <v>0</v>
      </c>
      <c r="DP83" s="2198">
        <v>0</v>
      </c>
      <c r="DQ83" s="2186">
        <v>0</v>
      </c>
      <c r="DR83" s="2198">
        <v>0</v>
      </c>
    </row>
    <row r="84" spans="3:122" x14ac:dyDescent="0.3">
      <c r="C84" s="3030" t="s">
        <v>2078</v>
      </c>
      <c r="D84" s="540">
        <v>1549775.8691138965</v>
      </c>
      <c r="E84" s="2186">
        <v>0</v>
      </c>
      <c r="F84" s="2198">
        <v>0</v>
      </c>
      <c r="G84" s="2186">
        <v>0</v>
      </c>
      <c r="H84" s="2198">
        <v>0</v>
      </c>
      <c r="I84" s="2186">
        <v>0</v>
      </c>
      <c r="J84" s="2198">
        <v>0</v>
      </c>
      <c r="K84" s="2186">
        <v>0</v>
      </c>
      <c r="L84" s="2198">
        <v>0</v>
      </c>
      <c r="M84" s="2186">
        <v>0</v>
      </c>
      <c r="N84" s="2198">
        <v>0</v>
      </c>
      <c r="O84" s="2186">
        <v>0</v>
      </c>
      <c r="P84" s="2198">
        <v>0</v>
      </c>
      <c r="Q84" s="2186">
        <v>0</v>
      </c>
      <c r="R84" s="2198">
        <v>0</v>
      </c>
      <c r="S84" s="2186">
        <v>0</v>
      </c>
      <c r="T84" s="2198">
        <v>0</v>
      </c>
      <c r="U84" s="2186">
        <v>0</v>
      </c>
      <c r="V84" s="2198">
        <v>0</v>
      </c>
      <c r="W84" s="2186">
        <v>0</v>
      </c>
      <c r="X84" s="2198">
        <v>0</v>
      </c>
      <c r="Y84" s="2186">
        <v>0</v>
      </c>
      <c r="Z84" s="2198">
        <v>0</v>
      </c>
      <c r="AA84" s="2186">
        <v>0</v>
      </c>
      <c r="AB84" s="2198">
        <v>0</v>
      </c>
      <c r="AC84" s="2186">
        <v>0</v>
      </c>
      <c r="AD84" s="2198">
        <v>0</v>
      </c>
      <c r="AE84" s="2186">
        <v>0</v>
      </c>
      <c r="AF84" s="2198">
        <v>0</v>
      </c>
      <c r="AG84" s="2186">
        <v>0</v>
      </c>
      <c r="AH84" s="2198">
        <v>0</v>
      </c>
      <c r="AI84" s="2186">
        <v>0</v>
      </c>
      <c r="AJ84" s="2198">
        <v>0</v>
      </c>
      <c r="AK84" s="2186">
        <v>0</v>
      </c>
      <c r="AL84" s="2198">
        <v>0</v>
      </c>
      <c r="AM84" s="2186">
        <v>0</v>
      </c>
      <c r="AN84" s="2198">
        <v>0</v>
      </c>
      <c r="AO84" s="2186">
        <v>0</v>
      </c>
      <c r="AP84" s="2198">
        <v>0</v>
      </c>
      <c r="AQ84" s="2186">
        <v>0</v>
      </c>
      <c r="AR84" s="2198">
        <v>0</v>
      </c>
      <c r="AS84" s="2186">
        <v>0</v>
      </c>
      <c r="AT84" s="2198">
        <v>0</v>
      </c>
      <c r="AU84" s="2186">
        <v>0</v>
      </c>
      <c r="AV84" s="2198">
        <v>0</v>
      </c>
      <c r="AW84" s="2186">
        <v>0</v>
      </c>
      <c r="AX84" s="2198">
        <v>0</v>
      </c>
      <c r="AY84" s="2186">
        <v>0</v>
      </c>
      <c r="AZ84" s="2198">
        <v>0</v>
      </c>
      <c r="BA84" s="2186">
        <v>0</v>
      </c>
      <c r="BB84" s="2198">
        <v>0</v>
      </c>
      <c r="BC84" s="2186">
        <v>0</v>
      </c>
      <c r="BD84" s="2198">
        <v>0</v>
      </c>
      <c r="BE84" s="2186">
        <v>0</v>
      </c>
      <c r="BF84" s="2198">
        <v>0</v>
      </c>
      <c r="BG84" s="2186">
        <v>0</v>
      </c>
      <c r="BH84" s="2198">
        <v>0</v>
      </c>
      <c r="BI84" s="2186">
        <v>0</v>
      </c>
      <c r="BJ84" s="2198">
        <v>0</v>
      </c>
      <c r="BK84" s="2186">
        <v>0</v>
      </c>
      <c r="BL84" s="2198">
        <v>0</v>
      </c>
      <c r="BM84" s="2186">
        <v>0</v>
      </c>
      <c r="BN84" s="2198">
        <v>0</v>
      </c>
      <c r="BO84" s="2186">
        <v>0</v>
      </c>
      <c r="BP84" s="2198">
        <v>0</v>
      </c>
      <c r="BQ84" s="2186">
        <v>0</v>
      </c>
      <c r="BR84" s="2198">
        <v>0</v>
      </c>
      <c r="BS84" s="2186">
        <v>0</v>
      </c>
      <c r="BT84" s="2198">
        <v>0</v>
      </c>
      <c r="BU84" s="2186">
        <v>0</v>
      </c>
      <c r="BV84" s="2198">
        <v>0</v>
      </c>
      <c r="BW84" s="2186">
        <v>0</v>
      </c>
      <c r="BX84" s="2198">
        <v>0</v>
      </c>
      <c r="BY84" s="2186">
        <v>0</v>
      </c>
      <c r="BZ84" s="2198">
        <v>0</v>
      </c>
      <c r="CA84" s="2186">
        <v>0</v>
      </c>
      <c r="CB84" s="2198">
        <v>0</v>
      </c>
      <c r="CC84" s="2186">
        <v>0</v>
      </c>
      <c r="CD84" s="2198">
        <v>0</v>
      </c>
      <c r="CE84" s="2186">
        <v>0</v>
      </c>
      <c r="CF84" s="2198">
        <v>0</v>
      </c>
      <c r="CG84" s="2186">
        <v>0</v>
      </c>
      <c r="CH84" s="2198">
        <v>0</v>
      </c>
      <c r="CI84" s="2186">
        <v>0</v>
      </c>
      <c r="CJ84" s="2198">
        <v>0</v>
      </c>
      <c r="CK84" s="2186">
        <v>0</v>
      </c>
      <c r="CL84" s="2198">
        <v>0</v>
      </c>
      <c r="CM84" s="2186">
        <v>0</v>
      </c>
      <c r="CN84" s="2198">
        <v>0</v>
      </c>
      <c r="CO84" s="2186">
        <v>0</v>
      </c>
      <c r="CP84" s="2198">
        <v>0</v>
      </c>
      <c r="CQ84" s="2186">
        <v>0</v>
      </c>
      <c r="CR84" s="2198">
        <v>0</v>
      </c>
      <c r="CS84" s="2186">
        <v>0</v>
      </c>
      <c r="CT84" s="2198">
        <v>0</v>
      </c>
      <c r="CU84" s="2186">
        <v>0</v>
      </c>
      <c r="CV84" s="2198">
        <v>0</v>
      </c>
      <c r="CW84" s="2186">
        <v>0</v>
      </c>
      <c r="CX84" s="2198">
        <v>0</v>
      </c>
      <c r="CY84" s="2186">
        <v>0</v>
      </c>
      <c r="CZ84" s="2198">
        <v>0</v>
      </c>
      <c r="DA84" s="2186">
        <v>0</v>
      </c>
      <c r="DB84" s="2198">
        <v>0</v>
      </c>
      <c r="DC84" s="2198">
        <v>0</v>
      </c>
      <c r="DD84" s="2198">
        <v>0</v>
      </c>
      <c r="DE84" s="2198">
        <v>0</v>
      </c>
      <c r="DF84" s="2198">
        <v>0</v>
      </c>
      <c r="DG84" s="2186">
        <v>0</v>
      </c>
      <c r="DH84" s="2198">
        <v>0</v>
      </c>
      <c r="DI84" s="2186">
        <v>0</v>
      </c>
      <c r="DJ84" s="2198">
        <v>0</v>
      </c>
      <c r="DK84" s="2186">
        <v>0</v>
      </c>
      <c r="DL84" s="2198">
        <v>0</v>
      </c>
      <c r="DM84" s="2186">
        <v>0</v>
      </c>
      <c r="DN84" s="2198">
        <v>0</v>
      </c>
      <c r="DO84" s="2186">
        <v>0</v>
      </c>
      <c r="DP84" s="2198">
        <v>0</v>
      </c>
      <c r="DQ84" s="2186">
        <v>0</v>
      </c>
      <c r="DR84" s="2198">
        <v>0</v>
      </c>
    </row>
    <row r="85" spans="3:122" x14ac:dyDescent="0.3">
      <c r="C85" s="3030" t="s">
        <v>1743</v>
      </c>
      <c r="D85" s="540">
        <v>28679135.464241512</v>
      </c>
      <c r="E85" s="2186">
        <v>0</v>
      </c>
      <c r="F85" s="2198">
        <v>0</v>
      </c>
      <c r="G85" s="2186">
        <v>0</v>
      </c>
      <c r="H85" s="2198">
        <v>0</v>
      </c>
      <c r="I85" s="2186">
        <v>0</v>
      </c>
      <c r="J85" s="2198">
        <v>0</v>
      </c>
      <c r="K85" s="2186">
        <v>0</v>
      </c>
      <c r="L85" s="2198">
        <v>0</v>
      </c>
      <c r="M85" s="2186">
        <v>0</v>
      </c>
      <c r="N85" s="2198">
        <v>0</v>
      </c>
      <c r="O85" s="2186">
        <v>0</v>
      </c>
      <c r="P85" s="2198">
        <v>0</v>
      </c>
      <c r="Q85" s="2186">
        <v>0</v>
      </c>
      <c r="R85" s="2198">
        <v>0</v>
      </c>
      <c r="S85" s="2186">
        <v>0</v>
      </c>
      <c r="T85" s="2198">
        <v>0</v>
      </c>
      <c r="U85" s="2186">
        <v>0</v>
      </c>
      <c r="V85" s="2198">
        <v>0</v>
      </c>
      <c r="W85" s="2186">
        <v>0</v>
      </c>
      <c r="X85" s="2198">
        <v>0</v>
      </c>
      <c r="Y85" s="2186">
        <v>0</v>
      </c>
      <c r="Z85" s="2198">
        <v>0</v>
      </c>
      <c r="AA85" s="2186">
        <v>0</v>
      </c>
      <c r="AB85" s="2198">
        <v>0</v>
      </c>
      <c r="AC85" s="2186">
        <v>1</v>
      </c>
      <c r="AD85" s="2198">
        <v>28679135.464241512</v>
      </c>
      <c r="AE85" s="2186">
        <v>1</v>
      </c>
      <c r="AF85" s="2198">
        <v>28679135.464241512</v>
      </c>
      <c r="AG85" s="2186">
        <v>1</v>
      </c>
      <c r="AH85" s="2198">
        <v>28679135.464241512</v>
      </c>
      <c r="AI85" s="2186">
        <v>1</v>
      </c>
      <c r="AJ85" s="2198">
        <v>28679135.464241512</v>
      </c>
      <c r="AK85" s="2186">
        <v>0</v>
      </c>
      <c r="AL85" s="2198">
        <v>0</v>
      </c>
      <c r="AM85" s="2186">
        <v>0</v>
      </c>
      <c r="AN85" s="2198">
        <v>0</v>
      </c>
      <c r="AO85" s="2186">
        <v>0</v>
      </c>
      <c r="AP85" s="2198">
        <v>0</v>
      </c>
      <c r="AQ85" s="2186">
        <v>0</v>
      </c>
      <c r="AR85" s="2198">
        <v>0</v>
      </c>
      <c r="AS85" s="2186">
        <v>0</v>
      </c>
      <c r="AT85" s="2198">
        <v>0</v>
      </c>
      <c r="AU85" s="2186">
        <v>0</v>
      </c>
      <c r="AV85" s="2198">
        <v>0</v>
      </c>
      <c r="AW85" s="2186">
        <v>0</v>
      </c>
      <c r="AX85" s="2198">
        <v>0</v>
      </c>
      <c r="AY85" s="2186">
        <v>0</v>
      </c>
      <c r="AZ85" s="2198">
        <v>0</v>
      </c>
      <c r="BA85" s="2186">
        <v>0</v>
      </c>
      <c r="BB85" s="2198">
        <v>0</v>
      </c>
      <c r="BC85" s="2186">
        <v>0</v>
      </c>
      <c r="BD85" s="2198">
        <v>0</v>
      </c>
      <c r="BE85" s="2186">
        <v>0</v>
      </c>
      <c r="BF85" s="2198">
        <v>0</v>
      </c>
      <c r="BG85" s="2186">
        <v>0</v>
      </c>
      <c r="BH85" s="2198">
        <v>0</v>
      </c>
      <c r="BI85" s="2186">
        <v>0</v>
      </c>
      <c r="BJ85" s="2198">
        <v>0</v>
      </c>
      <c r="BK85" s="2186">
        <v>0</v>
      </c>
      <c r="BL85" s="2198">
        <v>0</v>
      </c>
      <c r="BM85" s="2186">
        <v>0</v>
      </c>
      <c r="BN85" s="2198">
        <v>0</v>
      </c>
      <c r="BO85" s="2186">
        <v>0</v>
      </c>
      <c r="BP85" s="2198">
        <v>0</v>
      </c>
      <c r="BQ85" s="2186">
        <v>0</v>
      </c>
      <c r="BR85" s="2198">
        <v>0</v>
      </c>
      <c r="BS85" s="2186">
        <v>0</v>
      </c>
      <c r="BT85" s="2198">
        <v>0</v>
      </c>
      <c r="BU85" s="2186">
        <v>0</v>
      </c>
      <c r="BV85" s="2198">
        <v>0</v>
      </c>
      <c r="BW85" s="2186">
        <v>0</v>
      </c>
      <c r="BX85" s="2198">
        <v>0</v>
      </c>
      <c r="BY85" s="2186">
        <v>0</v>
      </c>
      <c r="BZ85" s="2198">
        <v>0</v>
      </c>
      <c r="CA85" s="2186">
        <v>0</v>
      </c>
      <c r="CB85" s="2198">
        <v>0</v>
      </c>
      <c r="CC85" s="2186">
        <v>0</v>
      </c>
      <c r="CD85" s="2198">
        <v>0</v>
      </c>
      <c r="CE85" s="2186">
        <v>0</v>
      </c>
      <c r="CF85" s="2198">
        <v>0</v>
      </c>
      <c r="CG85" s="2186">
        <v>0</v>
      </c>
      <c r="CH85" s="2198">
        <v>0</v>
      </c>
      <c r="CI85" s="2186">
        <v>0</v>
      </c>
      <c r="CJ85" s="2198">
        <v>0</v>
      </c>
      <c r="CK85" s="2186">
        <v>0</v>
      </c>
      <c r="CL85" s="2198">
        <v>0</v>
      </c>
      <c r="CM85" s="2186">
        <v>0</v>
      </c>
      <c r="CN85" s="2198">
        <v>0</v>
      </c>
      <c r="CO85" s="2186">
        <v>0</v>
      </c>
      <c r="CP85" s="2198">
        <v>0</v>
      </c>
      <c r="CQ85" s="2186">
        <v>0</v>
      </c>
      <c r="CR85" s="2198">
        <v>0</v>
      </c>
      <c r="CS85" s="2186">
        <v>0</v>
      </c>
      <c r="CT85" s="2198">
        <v>0</v>
      </c>
      <c r="CU85" s="2186">
        <v>0</v>
      </c>
      <c r="CV85" s="2198">
        <v>0</v>
      </c>
      <c r="CW85" s="2186">
        <v>1</v>
      </c>
      <c r="CX85" s="2198">
        <v>28679135.464241512</v>
      </c>
      <c r="CY85" s="2186">
        <v>0</v>
      </c>
      <c r="CZ85" s="2198">
        <v>0</v>
      </c>
      <c r="DA85" s="2186">
        <v>0</v>
      </c>
      <c r="DB85" s="2198">
        <v>0</v>
      </c>
      <c r="DC85" s="2198">
        <v>0</v>
      </c>
      <c r="DD85" s="2198">
        <v>0</v>
      </c>
      <c r="DE85" s="2198">
        <v>0</v>
      </c>
      <c r="DF85" s="2198">
        <v>0</v>
      </c>
      <c r="DG85" s="2186">
        <v>0</v>
      </c>
      <c r="DH85" s="2198">
        <v>0</v>
      </c>
      <c r="DI85" s="2186">
        <v>0</v>
      </c>
      <c r="DJ85" s="2198">
        <v>0</v>
      </c>
      <c r="DK85" s="2186">
        <v>0</v>
      </c>
      <c r="DL85" s="2198">
        <v>0</v>
      </c>
      <c r="DM85" s="2186">
        <v>0</v>
      </c>
      <c r="DN85" s="2198">
        <v>0</v>
      </c>
      <c r="DO85" s="2186">
        <v>0</v>
      </c>
      <c r="DP85" s="2198">
        <v>0</v>
      </c>
      <c r="DQ85" s="2186">
        <v>0</v>
      </c>
      <c r="DR85" s="2198">
        <v>0</v>
      </c>
    </row>
    <row r="86" spans="3:122" x14ac:dyDescent="0.3">
      <c r="H86" s="2182"/>
      <c r="J86" s="2182"/>
      <c r="L86" s="2182"/>
      <c r="M86" s="2732"/>
      <c r="N86" s="2732"/>
      <c r="O86" s="2732"/>
      <c r="P86" s="2732"/>
      <c r="R86" s="2182"/>
      <c r="T86" s="2182"/>
      <c r="V86" s="2182"/>
      <c r="X86" s="2182"/>
      <c r="Z86" s="2182"/>
      <c r="AB86" s="2182"/>
      <c r="AD86" s="2182"/>
      <c r="AF86" s="2182"/>
      <c r="AH86" s="2182"/>
      <c r="AJ86" s="2182"/>
      <c r="AL86" s="2182"/>
      <c r="AN86" s="2182"/>
      <c r="AP86" s="2182"/>
      <c r="AR86" s="2182"/>
      <c r="AT86" s="2182"/>
      <c r="AV86" s="2182"/>
      <c r="AX86" s="2182"/>
      <c r="AZ86" s="2182"/>
      <c r="BB86" s="2182"/>
      <c r="BD86" s="2182"/>
      <c r="BF86" s="2182"/>
      <c r="BH86" s="2182"/>
      <c r="BJ86" s="2182"/>
      <c r="BL86" s="2182"/>
      <c r="BN86" s="2182"/>
      <c r="BP86" s="2182"/>
      <c r="BR86" s="2182"/>
      <c r="BT86" s="2182"/>
      <c r="BV86" s="2182"/>
      <c r="BX86" s="2182"/>
      <c r="BZ86" s="2182"/>
      <c r="CB86" s="2182"/>
      <c r="CD86" s="2182"/>
      <c r="CF86" s="2182"/>
      <c r="CH86" s="2182"/>
      <c r="CJ86" s="2182"/>
      <c r="CL86" s="2182"/>
      <c r="CN86" s="2182"/>
      <c r="CP86" s="2182"/>
      <c r="CR86" s="2182"/>
      <c r="CT86" s="2182"/>
      <c r="CV86" s="2182"/>
    </row>
    <row r="87" spans="3:122" x14ac:dyDescent="0.3">
      <c r="H87" s="2182"/>
      <c r="J87" s="2182"/>
      <c r="L87" s="2182"/>
      <c r="M87" s="2732"/>
      <c r="N87" s="2732"/>
      <c r="O87" s="2732"/>
      <c r="P87" s="2732"/>
      <c r="R87" s="2182"/>
      <c r="T87" s="2182"/>
      <c r="V87" s="2182"/>
      <c r="X87" s="2182"/>
      <c r="Z87" s="2182"/>
      <c r="AB87" s="2182"/>
      <c r="AD87" s="2182"/>
      <c r="AF87" s="2182"/>
      <c r="AH87" s="2182"/>
      <c r="AJ87" s="2182"/>
      <c r="AL87" s="2182"/>
      <c r="AN87" s="2182"/>
      <c r="AP87" s="2182"/>
      <c r="AR87" s="2182"/>
      <c r="AT87" s="2182"/>
      <c r="AV87" s="2182"/>
      <c r="AX87" s="2182"/>
      <c r="AZ87" s="2182"/>
      <c r="BB87" s="2182"/>
      <c r="BD87" s="2182"/>
      <c r="BF87" s="2182"/>
      <c r="BH87" s="2182"/>
      <c r="BJ87" s="2182"/>
      <c r="BL87" s="2182"/>
      <c r="BN87" s="2182"/>
      <c r="BP87" s="2182"/>
      <c r="BR87" s="2182"/>
      <c r="BT87" s="2182"/>
      <c r="BV87" s="2182"/>
      <c r="BX87" s="2182"/>
      <c r="BZ87" s="2182"/>
      <c r="CB87" s="2182"/>
      <c r="CD87" s="2182"/>
      <c r="CF87" s="2182"/>
      <c r="CH87" s="2182"/>
      <c r="CJ87" s="2182"/>
      <c r="CL87" s="2182"/>
      <c r="CN87" s="2182"/>
      <c r="CP87" s="2182"/>
      <c r="CR87" s="2182"/>
      <c r="CT87" s="2182"/>
      <c r="CV87" s="2182"/>
    </row>
    <row r="88" spans="3:122" x14ac:dyDescent="0.3">
      <c r="H88" s="2182"/>
      <c r="J88" s="2182"/>
      <c r="L88" s="2182"/>
      <c r="M88" s="2732"/>
      <c r="N88" s="2732"/>
      <c r="O88" s="2732"/>
      <c r="P88" s="2732"/>
      <c r="R88" s="2182"/>
      <c r="T88" s="2182"/>
      <c r="V88" s="2182"/>
      <c r="X88" s="2182"/>
      <c r="Z88" s="2182"/>
      <c r="AB88" s="2182"/>
      <c r="AD88" s="2182"/>
      <c r="AF88" s="2182"/>
      <c r="AH88" s="2182"/>
      <c r="AJ88" s="2182"/>
      <c r="AL88" s="2182"/>
      <c r="AN88" s="2182"/>
      <c r="AP88" s="2182"/>
      <c r="AR88" s="2182"/>
      <c r="AT88" s="2182"/>
      <c r="AV88" s="2182"/>
      <c r="AX88" s="2182"/>
      <c r="AZ88" s="2182"/>
      <c r="BB88" s="2182"/>
      <c r="BD88" s="2182"/>
      <c r="BF88" s="2182"/>
      <c r="BH88" s="2182"/>
      <c r="BJ88" s="2182"/>
      <c r="BL88" s="2182"/>
      <c r="BN88" s="2182"/>
      <c r="BP88" s="2182"/>
      <c r="BR88" s="2182"/>
      <c r="BT88" s="2182"/>
      <c r="BV88" s="2182"/>
      <c r="BX88" s="2182"/>
      <c r="BZ88" s="2182"/>
      <c r="CB88" s="2182"/>
      <c r="CD88" s="2182"/>
      <c r="CF88" s="2182"/>
      <c r="CH88" s="2182"/>
      <c r="CJ88" s="2182"/>
      <c r="CL88" s="2182"/>
      <c r="CN88" s="2182"/>
      <c r="CP88" s="2182"/>
      <c r="CR88" s="2182"/>
      <c r="CT88" s="2182"/>
      <c r="CV88" s="2182"/>
    </row>
    <row r="89" spans="3:122" ht="27" x14ac:dyDescent="0.3">
      <c r="C89" s="2070" t="s">
        <v>1654</v>
      </c>
      <c r="D89" s="2765" t="s">
        <v>3370</v>
      </c>
      <c r="E89" s="3742" t="s">
        <v>778</v>
      </c>
      <c r="F89" s="3743"/>
      <c r="G89" s="3742" t="s">
        <v>781</v>
      </c>
      <c r="H89" s="3743"/>
      <c r="I89" s="3742" t="s">
        <v>784</v>
      </c>
      <c r="J89" s="3743"/>
      <c r="K89" s="3742" t="s">
        <v>786</v>
      </c>
      <c r="L89" s="3743"/>
      <c r="M89" s="3742" t="s">
        <v>787</v>
      </c>
      <c r="N89" s="3743"/>
      <c r="O89" s="3742" t="s">
        <v>788</v>
      </c>
      <c r="P89" s="3743"/>
      <c r="Q89" s="3742" t="s">
        <v>790</v>
      </c>
      <c r="R89" s="3743"/>
      <c r="S89" s="3742" t="s">
        <v>791</v>
      </c>
      <c r="T89" s="3743"/>
      <c r="U89" s="3742" t="s">
        <v>792</v>
      </c>
      <c r="V89" s="3743"/>
      <c r="W89" s="3742" t="s">
        <v>794</v>
      </c>
      <c r="X89" s="3743"/>
      <c r="Y89" s="3742" t="s">
        <v>795</v>
      </c>
      <c r="Z89" s="3743"/>
      <c r="AA89" s="3742" t="s">
        <v>796</v>
      </c>
      <c r="AB89" s="3743"/>
      <c r="AC89" s="3742" t="s">
        <v>797</v>
      </c>
      <c r="AD89" s="3743"/>
      <c r="AE89" s="3742" t="s">
        <v>799</v>
      </c>
      <c r="AF89" s="3743"/>
      <c r="AG89" s="3742" t="s">
        <v>800</v>
      </c>
      <c r="AH89" s="3743"/>
      <c r="AI89" s="3742" t="s">
        <v>801</v>
      </c>
      <c r="AJ89" s="3743"/>
      <c r="AK89" s="3742" t="s">
        <v>809</v>
      </c>
      <c r="AL89" s="3743"/>
      <c r="AM89" s="3742" t="s">
        <v>811</v>
      </c>
      <c r="AN89" s="3743"/>
      <c r="AO89" s="3742" t="s">
        <v>813</v>
      </c>
      <c r="AP89" s="3743"/>
      <c r="AQ89" s="3742" t="s">
        <v>815</v>
      </c>
      <c r="AR89" s="3743"/>
      <c r="AS89" s="3742" t="s">
        <v>817</v>
      </c>
      <c r="AT89" s="3743"/>
      <c r="AU89" s="3742" t="s">
        <v>819</v>
      </c>
      <c r="AV89" s="3743"/>
      <c r="AW89" s="3742" t="s">
        <v>821</v>
      </c>
      <c r="AX89" s="3743"/>
      <c r="AY89" s="3742" t="s">
        <v>823</v>
      </c>
      <c r="AZ89" s="3743"/>
      <c r="BA89" s="3742" t="s">
        <v>825</v>
      </c>
      <c r="BB89" s="3743"/>
      <c r="BC89" s="3742" t="s">
        <v>827</v>
      </c>
      <c r="BD89" s="3743"/>
      <c r="BE89" s="3742" t="s">
        <v>829</v>
      </c>
      <c r="BF89" s="3743"/>
      <c r="BG89" s="3742" t="s">
        <v>831</v>
      </c>
      <c r="BH89" s="3743"/>
      <c r="BI89" s="3742" t="s">
        <v>833</v>
      </c>
      <c r="BJ89" s="3743"/>
      <c r="BK89" s="3742" t="s">
        <v>835</v>
      </c>
      <c r="BL89" s="3743"/>
      <c r="BM89" s="3742" t="s">
        <v>837</v>
      </c>
      <c r="BN89" s="3743"/>
      <c r="BO89" s="3742" t="s">
        <v>839</v>
      </c>
      <c r="BP89" s="3743"/>
      <c r="BQ89" s="3742" t="s">
        <v>841</v>
      </c>
      <c r="BR89" s="3743"/>
      <c r="BS89" s="3742" t="s">
        <v>843</v>
      </c>
      <c r="BT89" s="3743"/>
      <c r="BU89" s="3742" t="s">
        <v>845</v>
      </c>
      <c r="BV89" s="3743"/>
      <c r="BW89" s="3742" t="s">
        <v>851</v>
      </c>
      <c r="BX89" s="3743"/>
      <c r="BY89" s="3742" t="s">
        <v>854</v>
      </c>
      <c r="BZ89" s="3743"/>
      <c r="CA89" s="3742" t="s">
        <v>855</v>
      </c>
      <c r="CB89" s="3743"/>
      <c r="CC89" s="3742" t="s">
        <v>856</v>
      </c>
      <c r="CD89" s="3743"/>
      <c r="CE89" s="3742" t="s">
        <v>860</v>
      </c>
      <c r="CF89" s="3743"/>
      <c r="CG89" s="3742" t="s">
        <v>861</v>
      </c>
      <c r="CH89" s="3743"/>
      <c r="CI89" s="3742" t="s">
        <v>1703</v>
      </c>
      <c r="CJ89" s="3743"/>
      <c r="CK89" s="3742" t="s">
        <v>1704</v>
      </c>
      <c r="CL89" s="3743"/>
      <c r="CM89" s="3742" t="s">
        <v>1705</v>
      </c>
      <c r="CN89" s="3743"/>
      <c r="CO89" s="3742" t="s">
        <v>1719</v>
      </c>
      <c r="CP89" s="3743"/>
      <c r="CQ89" s="3742" t="s">
        <v>1720</v>
      </c>
      <c r="CR89" s="3743"/>
      <c r="CS89" s="3742" t="s">
        <v>1721</v>
      </c>
      <c r="CT89" s="3743"/>
      <c r="CU89" s="3786" t="s">
        <v>1722</v>
      </c>
      <c r="CV89" s="3787"/>
      <c r="CW89" s="3786" t="s">
        <v>2079</v>
      </c>
      <c r="CX89" s="3787"/>
      <c r="CY89" s="3786" t="s">
        <v>2080</v>
      </c>
      <c r="CZ89" s="3787"/>
      <c r="DA89" s="3786" t="s">
        <v>2178</v>
      </c>
      <c r="DB89" s="3787"/>
      <c r="DC89" s="3786" t="s">
        <v>2179</v>
      </c>
      <c r="DD89" s="3787"/>
      <c r="DE89" s="3786" t="s">
        <v>2180</v>
      </c>
      <c r="DF89" s="3787"/>
      <c r="DG89" s="3786" t="s">
        <v>2181</v>
      </c>
      <c r="DH89" s="3787"/>
      <c r="DI89" s="3786" t="s">
        <v>2182</v>
      </c>
      <c r="DJ89" s="3787"/>
      <c r="DK89" s="3786" t="s">
        <v>2183</v>
      </c>
      <c r="DL89" s="3787"/>
      <c r="DM89" s="3786" t="s">
        <v>2184</v>
      </c>
      <c r="DN89" s="3787"/>
      <c r="DO89" s="3742" t="s">
        <v>2203</v>
      </c>
      <c r="DP89" s="3743"/>
      <c r="DQ89" s="3742" t="s">
        <v>2204</v>
      </c>
      <c r="DR89" s="3743"/>
    </row>
    <row r="90" spans="3:122" x14ac:dyDescent="0.3">
      <c r="C90" s="3030" t="s">
        <v>136</v>
      </c>
      <c r="D90" s="540">
        <v>2848217.5642153872</v>
      </c>
      <c r="E90" s="2139">
        <v>2.5</v>
      </c>
      <c r="F90" s="2180">
        <v>7120543.9105384685</v>
      </c>
      <c r="G90" s="2139">
        <v>0</v>
      </c>
      <c r="H90" s="2180">
        <v>0</v>
      </c>
      <c r="I90" s="2139">
        <v>4.4000000000000004</v>
      </c>
      <c r="J90" s="2180">
        <v>12532157.282547705</v>
      </c>
      <c r="K90" s="2139">
        <v>4.4000000000000004</v>
      </c>
      <c r="L90" s="2180">
        <v>12532157.282547705</v>
      </c>
      <c r="M90" s="2139">
        <v>5.4</v>
      </c>
      <c r="N90" s="2180">
        <v>15380374.846763091</v>
      </c>
      <c r="O90" s="2139">
        <v>5.4</v>
      </c>
      <c r="P90" s="2180">
        <v>15380374.846763091</v>
      </c>
      <c r="Q90" s="2139">
        <v>5.4</v>
      </c>
      <c r="R90" s="2180">
        <v>15380374.846763091</v>
      </c>
      <c r="S90" s="2139">
        <v>5.4</v>
      </c>
      <c r="T90" s="2180">
        <v>15380374.846763091</v>
      </c>
      <c r="U90" s="2139">
        <v>5.4</v>
      </c>
      <c r="V90" s="2180">
        <v>15380374.846763091</v>
      </c>
      <c r="W90" s="2139">
        <v>5.4</v>
      </c>
      <c r="X90" s="2180">
        <v>15380374.846763091</v>
      </c>
      <c r="Y90" s="2139">
        <v>4.4000000000000004</v>
      </c>
      <c r="Z90" s="2180">
        <v>12532157.282547705</v>
      </c>
      <c r="AA90" s="2139">
        <v>4.4000000000000004</v>
      </c>
      <c r="AB90" s="2180">
        <v>12532157.282547705</v>
      </c>
      <c r="AC90" s="2139">
        <v>2.5</v>
      </c>
      <c r="AD90" s="2180">
        <v>7120543.9105384685</v>
      </c>
      <c r="AE90" s="2139">
        <v>0</v>
      </c>
      <c r="AF90" s="2180">
        <v>0</v>
      </c>
      <c r="AG90" s="2139">
        <v>2.5</v>
      </c>
      <c r="AH90" s="2180">
        <v>7120543.9105384685</v>
      </c>
      <c r="AI90" s="2139">
        <v>0</v>
      </c>
      <c r="AJ90" s="2180">
        <v>0</v>
      </c>
      <c r="AK90" s="2139">
        <v>6</v>
      </c>
      <c r="AL90" s="2180">
        <v>17089305.385292321</v>
      </c>
      <c r="AM90" s="2139">
        <v>9</v>
      </c>
      <c r="AN90" s="2180">
        <v>25633958.077938486</v>
      </c>
      <c r="AO90" s="2139">
        <v>12</v>
      </c>
      <c r="AP90" s="2180">
        <v>34178610.770584643</v>
      </c>
      <c r="AQ90" s="2139">
        <v>15</v>
      </c>
      <c r="AR90" s="2180">
        <v>42723263.463230811</v>
      </c>
      <c r="AS90" s="2139">
        <v>8</v>
      </c>
      <c r="AT90" s="2180">
        <v>22785740.513723098</v>
      </c>
      <c r="AU90" s="2139">
        <v>12</v>
      </c>
      <c r="AV90" s="2180">
        <v>34178610.770584643</v>
      </c>
      <c r="AW90" s="2139">
        <v>20</v>
      </c>
      <c r="AX90" s="2180">
        <v>56964351.284307748</v>
      </c>
      <c r="AY90" s="2139">
        <v>24</v>
      </c>
      <c r="AZ90" s="2180">
        <v>68357221.541169286</v>
      </c>
      <c r="BA90" s="2139">
        <v>8</v>
      </c>
      <c r="BB90" s="2180">
        <v>22785740.513723098</v>
      </c>
      <c r="BC90" s="2139">
        <v>12</v>
      </c>
      <c r="BD90" s="2180">
        <v>34178610.770584643</v>
      </c>
      <c r="BE90" s="2139">
        <v>20</v>
      </c>
      <c r="BF90" s="2180">
        <v>56964351.284307748</v>
      </c>
      <c r="BG90" s="2139">
        <v>24</v>
      </c>
      <c r="BH90" s="2180">
        <v>68357221.541169286</v>
      </c>
      <c r="BI90" s="2139">
        <v>8</v>
      </c>
      <c r="BJ90" s="2180">
        <v>22785740.513723098</v>
      </c>
      <c r="BK90" s="2139">
        <v>12</v>
      </c>
      <c r="BL90" s="2180">
        <v>34178610.770584643</v>
      </c>
      <c r="BM90" s="2139">
        <v>20</v>
      </c>
      <c r="BN90" s="2180">
        <v>56964351.284307748</v>
      </c>
      <c r="BO90" s="2139">
        <v>24</v>
      </c>
      <c r="BP90" s="2180">
        <v>68357221.541169286</v>
      </c>
      <c r="BQ90" s="2139">
        <v>18</v>
      </c>
      <c r="BR90" s="2180">
        <v>51267916.155876972</v>
      </c>
      <c r="BS90" s="2139">
        <v>30</v>
      </c>
      <c r="BT90" s="2180">
        <v>85446526.926461622</v>
      </c>
      <c r="BU90" s="2139">
        <v>36</v>
      </c>
      <c r="BV90" s="2180">
        <v>102535832.31175394</v>
      </c>
      <c r="BW90" s="2186">
        <v>0</v>
      </c>
      <c r="BX90" s="2180">
        <v>0</v>
      </c>
      <c r="BY90" s="2186">
        <v>0</v>
      </c>
      <c r="BZ90" s="2180">
        <v>0</v>
      </c>
      <c r="CA90" s="2186">
        <v>0</v>
      </c>
      <c r="CB90" s="2180">
        <v>0</v>
      </c>
      <c r="CC90" s="2186">
        <v>0</v>
      </c>
      <c r="CD90" s="2180">
        <v>0</v>
      </c>
      <c r="CE90" s="2186">
        <v>0</v>
      </c>
      <c r="CF90" s="2180">
        <v>0</v>
      </c>
      <c r="CG90" s="2186">
        <v>0</v>
      </c>
      <c r="CH90" s="2180">
        <v>0</v>
      </c>
      <c r="CI90" s="2186">
        <v>9.8000000000000007</v>
      </c>
      <c r="CJ90" s="2180">
        <v>27912532.129310798</v>
      </c>
      <c r="CK90" s="2186">
        <v>9.8000000000000007</v>
      </c>
      <c r="CL90" s="2180">
        <v>27912532.129310798</v>
      </c>
      <c r="CM90" s="2186">
        <v>0</v>
      </c>
      <c r="CN90" s="2180">
        <v>0</v>
      </c>
      <c r="CO90" s="2186">
        <v>0</v>
      </c>
      <c r="CP90" s="2180">
        <v>0</v>
      </c>
      <c r="CQ90" s="2186">
        <v>2</v>
      </c>
      <c r="CR90" s="2180">
        <v>5696435.1284307744</v>
      </c>
      <c r="CS90" s="2186">
        <v>0</v>
      </c>
      <c r="CT90" s="2180">
        <v>0</v>
      </c>
      <c r="CU90" s="2186">
        <v>0</v>
      </c>
      <c r="CV90" s="2180">
        <v>0</v>
      </c>
      <c r="CW90" s="2186">
        <v>0</v>
      </c>
      <c r="CX90" s="2180">
        <v>0</v>
      </c>
      <c r="CY90" s="2186">
        <v>4</v>
      </c>
      <c r="CZ90" s="2180">
        <v>11392870.256861549</v>
      </c>
      <c r="DA90" s="2186">
        <v>6</v>
      </c>
      <c r="DB90" s="2180">
        <v>17089305.385292321</v>
      </c>
      <c r="DC90" s="2186">
        <v>10</v>
      </c>
      <c r="DD90" s="2180">
        <v>28482175.642153874</v>
      </c>
      <c r="DE90" s="2186">
        <v>12</v>
      </c>
      <c r="DF90" s="2180">
        <v>34178610.770584643</v>
      </c>
      <c r="DG90" s="2186">
        <v>0</v>
      </c>
      <c r="DH90" s="2180">
        <v>0</v>
      </c>
      <c r="DI90" s="2186">
        <v>0</v>
      </c>
      <c r="DJ90" s="2180">
        <v>0</v>
      </c>
      <c r="DK90" s="2186">
        <v>0</v>
      </c>
      <c r="DL90" s="2180">
        <v>0</v>
      </c>
      <c r="DM90" s="2186">
        <v>0</v>
      </c>
      <c r="DN90" s="2180">
        <v>0</v>
      </c>
      <c r="DO90" s="2186">
        <v>3</v>
      </c>
      <c r="DP90" s="2180">
        <v>8544652.6926461607</v>
      </c>
      <c r="DQ90" s="2186">
        <v>3</v>
      </c>
      <c r="DR90" s="2180">
        <v>8544652.6926461607</v>
      </c>
    </row>
    <row r="91" spans="3:122" x14ac:dyDescent="0.3">
      <c r="C91" s="3030" t="s">
        <v>1732</v>
      </c>
      <c r="D91" s="540">
        <v>2396401.6459784755</v>
      </c>
      <c r="E91" s="2186">
        <v>1</v>
      </c>
      <c r="F91" s="2180">
        <v>2396401.6459784755</v>
      </c>
      <c r="G91" s="2186">
        <v>1</v>
      </c>
      <c r="H91" s="2180">
        <v>2396401.6459784755</v>
      </c>
      <c r="I91" s="2186">
        <v>1</v>
      </c>
      <c r="J91" s="2180">
        <v>2396401.6459784755</v>
      </c>
      <c r="K91" s="2186">
        <v>1</v>
      </c>
      <c r="L91" s="2180">
        <v>2396401.6459784755</v>
      </c>
      <c r="M91" s="2186">
        <v>1</v>
      </c>
      <c r="N91" s="2180">
        <v>2396401.6459784755</v>
      </c>
      <c r="O91" s="2186">
        <v>1</v>
      </c>
      <c r="P91" s="2180">
        <v>2396401.6459784755</v>
      </c>
      <c r="Q91" s="2186">
        <v>1</v>
      </c>
      <c r="R91" s="2180">
        <v>2396401.6459784755</v>
      </c>
      <c r="S91" s="2186">
        <v>1</v>
      </c>
      <c r="T91" s="2180">
        <v>2396401.6459784755</v>
      </c>
      <c r="U91" s="2186">
        <v>1</v>
      </c>
      <c r="V91" s="2180">
        <v>2396401.6459784755</v>
      </c>
      <c r="W91" s="2186">
        <v>1</v>
      </c>
      <c r="X91" s="2180">
        <v>2396401.6459784755</v>
      </c>
      <c r="Y91" s="2186">
        <v>1</v>
      </c>
      <c r="Z91" s="2180">
        <v>2396401.6459784755</v>
      </c>
      <c r="AA91" s="2186">
        <v>1</v>
      </c>
      <c r="AB91" s="2180">
        <v>2396401.6459784755</v>
      </c>
      <c r="AC91" s="2186">
        <v>1</v>
      </c>
      <c r="AD91" s="2180">
        <v>2396401.6459784755</v>
      </c>
      <c r="AE91" s="2186">
        <v>1</v>
      </c>
      <c r="AF91" s="2180">
        <v>2396401.6459784755</v>
      </c>
      <c r="AG91" s="2186">
        <v>1</v>
      </c>
      <c r="AH91" s="2180">
        <v>2396401.6459784755</v>
      </c>
      <c r="AI91" s="2186">
        <v>1</v>
      </c>
      <c r="AJ91" s="2180">
        <v>2396401.6459784755</v>
      </c>
      <c r="AK91" s="2186">
        <v>1</v>
      </c>
      <c r="AL91" s="2180">
        <v>2396401.6459784755</v>
      </c>
      <c r="AM91" s="2186">
        <v>1</v>
      </c>
      <c r="AN91" s="2180">
        <v>2396401.6459784755</v>
      </c>
      <c r="AO91" s="2186">
        <v>1</v>
      </c>
      <c r="AP91" s="2180">
        <v>2396401.6459784755</v>
      </c>
      <c r="AQ91" s="2186">
        <v>1</v>
      </c>
      <c r="AR91" s="2180">
        <v>2396401.6459784755</v>
      </c>
      <c r="AS91" s="2186">
        <v>1</v>
      </c>
      <c r="AT91" s="2180">
        <v>2396401.6459784755</v>
      </c>
      <c r="AU91" s="2186">
        <v>1</v>
      </c>
      <c r="AV91" s="2180">
        <v>2396401.6459784755</v>
      </c>
      <c r="AW91" s="2186">
        <v>1</v>
      </c>
      <c r="AX91" s="2180">
        <v>2396401.6459784755</v>
      </c>
      <c r="AY91" s="2186">
        <v>1</v>
      </c>
      <c r="AZ91" s="2180">
        <v>2396401.6459784755</v>
      </c>
      <c r="BA91" s="2186">
        <v>1</v>
      </c>
      <c r="BB91" s="2180">
        <v>2396401.6459784755</v>
      </c>
      <c r="BC91" s="2186">
        <v>1</v>
      </c>
      <c r="BD91" s="2180">
        <v>2396401.6459784755</v>
      </c>
      <c r="BE91" s="2186">
        <v>1</v>
      </c>
      <c r="BF91" s="2180">
        <v>2396401.6459784755</v>
      </c>
      <c r="BG91" s="2186">
        <v>1</v>
      </c>
      <c r="BH91" s="2180">
        <v>2396401.6459784755</v>
      </c>
      <c r="BI91" s="2186">
        <v>1</v>
      </c>
      <c r="BJ91" s="2180">
        <v>2396401.6459784755</v>
      </c>
      <c r="BK91" s="2186">
        <v>1</v>
      </c>
      <c r="BL91" s="2180">
        <v>2396401.6459784755</v>
      </c>
      <c r="BM91" s="2186">
        <v>1</v>
      </c>
      <c r="BN91" s="2180">
        <v>2396401.6459784755</v>
      </c>
      <c r="BO91" s="2186">
        <v>1</v>
      </c>
      <c r="BP91" s="2180">
        <v>2396401.6459784755</v>
      </c>
      <c r="BQ91" s="2186">
        <v>1</v>
      </c>
      <c r="BR91" s="2180">
        <v>2396401.6459784755</v>
      </c>
      <c r="BS91" s="2186">
        <v>1</v>
      </c>
      <c r="BT91" s="2180">
        <v>2396401.6459784755</v>
      </c>
      <c r="BU91" s="2186">
        <v>1</v>
      </c>
      <c r="BV91" s="2180">
        <v>2396401.6459784755</v>
      </c>
      <c r="BW91" s="2186"/>
      <c r="BX91" s="2180">
        <v>0</v>
      </c>
      <c r="BY91" s="2186"/>
      <c r="BZ91" s="2180">
        <v>0</v>
      </c>
      <c r="CA91" s="2186"/>
      <c r="CB91" s="2180">
        <v>0</v>
      </c>
      <c r="CC91" s="2186"/>
      <c r="CD91" s="2180">
        <v>0</v>
      </c>
      <c r="CE91" s="2186">
        <v>0</v>
      </c>
      <c r="CF91" s="2180">
        <v>0</v>
      </c>
      <c r="CG91" s="2186">
        <v>1</v>
      </c>
      <c r="CH91" s="2180">
        <v>2396401.6459784755</v>
      </c>
      <c r="CI91" s="2186">
        <v>1</v>
      </c>
      <c r="CJ91" s="2180">
        <v>2396401.6459784755</v>
      </c>
      <c r="CK91" s="2186">
        <v>1</v>
      </c>
      <c r="CL91" s="2180">
        <v>2396401.6459784755</v>
      </c>
      <c r="CM91" s="2186">
        <v>1</v>
      </c>
      <c r="CN91" s="2180">
        <v>2396401.6459784755</v>
      </c>
      <c r="CO91" s="2186">
        <v>1</v>
      </c>
      <c r="CP91" s="2180">
        <v>2396401.6459784755</v>
      </c>
      <c r="CQ91" s="2186">
        <v>1</v>
      </c>
      <c r="CR91" s="2180">
        <v>2396401.6459784755</v>
      </c>
      <c r="CS91" s="2186">
        <v>1</v>
      </c>
      <c r="CT91" s="2180">
        <v>2396401.6459784755</v>
      </c>
      <c r="CU91" s="2186"/>
      <c r="CV91" s="2180">
        <v>0</v>
      </c>
      <c r="CW91" s="2186"/>
      <c r="CX91" s="2180">
        <v>0</v>
      </c>
      <c r="CY91" s="2186"/>
      <c r="CZ91" s="2180">
        <v>0</v>
      </c>
      <c r="DA91" s="2186"/>
      <c r="DB91" s="2180">
        <v>0</v>
      </c>
      <c r="DC91" s="2186"/>
      <c r="DD91" s="2180">
        <v>0</v>
      </c>
      <c r="DE91" s="2186"/>
      <c r="DF91" s="2180">
        <v>0</v>
      </c>
      <c r="DG91" s="2186"/>
      <c r="DH91" s="2180">
        <v>0</v>
      </c>
      <c r="DI91" s="2186"/>
      <c r="DJ91" s="2180">
        <v>0</v>
      </c>
      <c r="DK91" s="2186"/>
      <c r="DL91" s="2180">
        <v>0</v>
      </c>
      <c r="DM91" s="2186"/>
      <c r="DN91" s="2180">
        <v>0</v>
      </c>
      <c r="DO91" s="2186"/>
      <c r="DP91" s="2180">
        <v>0</v>
      </c>
      <c r="DQ91" s="2186"/>
      <c r="DR91" s="2180">
        <v>0</v>
      </c>
    </row>
    <row r="92" spans="3:122" x14ac:dyDescent="0.3">
      <c r="C92" s="3030" t="s">
        <v>112</v>
      </c>
      <c r="D92" s="540">
        <v>1274780.2693831213</v>
      </c>
      <c r="E92" s="2186"/>
      <c r="F92" s="2180">
        <v>0</v>
      </c>
      <c r="G92" s="2186"/>
      <c r="H92" s="2180">
        <v>0</v>
      </c>
      <c r="I92" s="2186"/>
      <c r="J92" s="2180">
        <v>0</v>
      </c>
      <c r="K92" s="2186"/>
      <c r="L92" s="2180">
        <v>0</v>
      </c>
      <c r="M92" s="2186"/>
      <c r="N92" s="2180">
        <v>0</v>
      </c>
      <c r="O92" s="2186"/>
      <c r="P92" s="2180">
        <v>0</v>
      </c>
      <c r="Q92" s="2186"/>
      <c r="R92" s="2180">
        <v>0</v>
      </c>
      <c r="S92" s="2186"/>
      <c r="T92" s="2180">
        <v>0</v>
      </c>
      <c r="U92" s="2186"/>
      <c r="V92" s="2180">
        <v>0</v>
      </c>
      <c r="W92" s="2186"/>
      <c r="X92" s="2180">
        <v>0</v>
      </c>
      <c r="Y92" s="2186"/>
      <c r="Z92" s="2180">
        <v>0</v>
      </c>
      <c r="AA92" s="2186"/>
      <c r="AB92" s="2180">
        <v>0</v>
      </c>
      <c r="AC92" s="2186"/>
      <c r="AD92" s="2180">
        <v>0</v>
      </c>
      <c r="AE92" s="2186">
        <v>0</v>
      </c>
      <c r="AF92" s="2180">
        <v>0</v>
      </c>
      <c r="AG92" s="2186">
        <v>1</v>
      </c>
      <c r="AH92" s="2180">
        <v>1274780.2693831213</v>
      </c>
      <c r="AI92" s="2186">
        <v>1</v>
      </c>
      <c r="AJ92" s="2180">
        <v>1274780.2693831213</v>
      </c>
      <c r="AK92" s="2186">
        <v>1</v>
      </c>
      <c r="AL92" s="2180">
        <v>1274780.2693831213</v>
      </c>
      <c r="AM92" s="2186">
        <v>1</v>
      </c>
      <c r="AN92" s="2180">
        <v>1274780.2693831213</v>
      </c>
      <c r="AO92" s="2186"/>
      <c r="AP92" s="2180">
        <v>0</v>
      </c>
      <c r="AQ92" s="2186"/>
      <c r="AR92" s="2180">
        <v>0</v>
      </c>
      <c r="AS92" s="2186"/>
      <c r="AT92" s="2180">
        <v>0</v>
      </c>
      <c r="AU92" s="2186"/>
      <c r="AV92" s="2180">
        <v>0</v>
      </c>
      <c r="AW92" s="2186"/>
      <c r="AX92" s="2180">
        <v>0</v>
      </c>
      <c r="AY92" s="2186"/>
      <c r="AZ92" s="2180">
        <v>0</v>
      </c>
      <c r="BA92" s="2186"/>
      <c r="BB92" s="2180">
        <v>0</v>
      </c>
      <c r="BC92" s="2186"/>
      <c r="BD92" s="2180">
        <v>0</v>
      </c>
      <c r="BE92" s="2186"/>
      <c r="BF92" s="2180">
        <v>0</v>
      </c>
      <c r="BG92" s="2186"/>
      <c r="BH92" s="2180">
        <v>0</v>
      </c>
      <c r="BI92" s="2186"/>
      <c r="BJ92" s="2180">
        <v>0</v>
      </c>
      <c r="BK92" s="2186"/>
      <c r="BL92" s="2180">
        <v>0</v>
      </c>
      <c r="BM92" s="2186"/>
      <c r="BN92" s="2180">
        <v>0</v>
      </c>
      <c r="BO92" s="2186"/>
      <c r="BP92" s="2180">
        <v>0</v>
      </c>
      <c r="BQ92" s="2186"/>
      <c r="BR92" s="2180">
        <v>0</v>
      </c>
      <c r="BS92" s="2186"/>
      <c r="BT92" s="2180">
        <v>0</v>
      </c>
      <c r="BU92" s="2186"/>
      <c r="BV92" s="2180">
        <v>0</v>
      </c>
      <c r="BW92" s="2186"/>
      <c r="BX92" s="2180">
        <v>0</v>
      </c>
      <c r="BY92" s="2186"/>
      <c r="BZ92" s="2180">
        <v>0</v>
      </c>
      <c r="CA92" s="2186"/>
      <c r="CB92" s="2180">
        <v>0</v>
      </c>
      <c r="CC92" s="2186"/>
      <c r="CD92" s="2180">
        <v>0</v>
      </c>
      <c r="CE92" s="2186"/>
      <c r="CF92" s="2180">
        <v>0</v>
      </c>
      <c r="CG92" s="2186"/>
      <c r="CH92" s="2180">
        <v>0</v>
      </c>
      <c r="CI92" s="2186"/>
      <c r="CJ92" s="2180">
        <v>0</v>
      </c>
      <c r="CK92" s="2186"/>
      <c r="CL92" s="2180">
        <v>0</v>
      </c>
      <c r="CM92" s="2186"/>
      <c r="CN92" s="2180">
        <v>0</v>
      </c>
      <c r="CO92" s="2186"/>
      <c r="CP92" s="2180">
        <v>0</v>
      </c>
      <c r="CQ92" s="2186"/>
      <c r="CR92" s="2180">
        <v>0</v>
      </c>
      <c r="CS92" s="2186"/>
      <c r="CT92" s="2180">
        <v>0</v>
      </c>
      <c r="CU92" s="2186"/>
      <c r="CV92" s="2180">
        <v>0</v>
      </c>
      <c r="CW92" s="2186"/>
      <c r="CX92" s="2180">
        <v>0</v>
      </c>
      <c r="CY92" s="2186"/>
      <c r="CZ92" s="2180">
        <v>0</v>
      </c>
      <c r="DA92" s="2186"/>
      <c r="DB92" s="2180">
        <v>0</v>
      </c>
      <c r="DC92" s="2186"/>
      <c r="DD92" s="2180">
        <v>0</v>
      </c>
      <c r="DE92" s="2186"/>
      <c r="DF92" s="2180">
        <v>0</v>
      </c>
      <c r="DG92" s="2186"/>
      <c r="DH92" s="2180">
        <v>0</v>
      </c>
      <c r="DI92" s="2186"/>
      <c r="DJ92" s="2180">
        <v>0</v>
      </c>
      <c r="DK92" s="2186"/>
      <c r="DL92" s="2180">
        <v>0</v>
      </c>
      <c r="DM92" s="2186"/>
      <c r="DN92" s="2180">
        <v>0</v>
      </c>
      <c r="DO92" s="2186"/>
      <c r="DP92" s="2180">
        <v>0</v>
      </c>
      <c r="DQ92" s="2186"/>
      <c r="DR92" s="2180">
        <v>0</v>
      </c>
    </row>
    <row r="93" spans="3:122" x14ac:dyDescent="0.3">
      <c r="H93" s="2182"/>
      <c r="J93" s="2182"/>
      <c r="L93" s="2182"/>
      <c r="M93" s="2732"/>
      <c r="N93" s="2732"/>
      <c r="O93" s="2732"/>
      <c r="P93" s="2732"/>
      <c r="R93" s="2182"/>
      <c r="T93" s="2182"/>
      <c r="V93" s="2182"/>
      <c r="X93" s="2182"/>
      <c r="Z93" s="2182"/>
      <c r="AB93" s="2182"/>
      <c r="AD93" s="2182"/>
      <c r="AF93" s="2182"/>
      <c r="AH93" s="2182"/>
      <c r="AJ93" s="2182"/>
      <c r="AL93" s="2182"/>
      <c r="AN93" s="2182"/>
      <c r="AP93" s="2182"/>
      <c r="AR93" s="2182"/>
      <c r="AT93" s="2182"/>
      <c r="AV93" s="2182"/>
      <c r="AX93" s="2182"/>
      <c r="AZ93" s="2182"/>
      <c r="BB93" s="2182"/>
      <c r="BD93" s="2182"/>
      <c r="BF93" s="2182"/>
      <c r="BH93" s="2182"/>
      <c r="BJ93" s="2182"/>
      <c r="BL93" s="2182"/>
      <c r="BN93" s="2182"/>
      <c r="BP93" s="2182"/>
      <c r="BR93" s="2182"/>
      <c r="BT93" s="2182"/>
      <c r="BV93" s="2182"/>
      <c r="BX93" s="2182"/>
      <c r="BZ93" s="2182"/>
      <c r="CB93" s="2182"/>
      <c r="CD93" s="2182"/>
      <c r="CF93" s="2182"/>
      <c r="CH93" s="2182"/>
      <c r="CJ93" s="2182"/>
      <c r="CL93" s="2182"/>
      <c r="CN93" s="2182"/>
      <c r="CP93" s="2182"/>
      <c r="CR93" s="2182"/>
      <c r="CT93" s="2182"/>
      <c r="CV93" s="2182"/>
    </row>
    <row r="94" spans="3:122" x14ac:dyDescent="0.3">
      <c r="H94" s="2182"/>
      <c r="J94" s="2182"/>
      <c r="L94" s="2182"/>
      <c r="M94" s="2732"/>
      <c r="N94" s="2732"/>
      <c r="O94" s="2732"/>
      <c r="P94" s="2732"/>
      <c r="R94" s="2182"/>
      <c r="T94" s="2182"/>
      <c r="V94" s="2182"/>
      <c r="X94" s="2182"/>
      <c r="Z94" s="2182"/>
      <c r="AB94" s="2182"/>
      <c r="AD94" s="2182"/>
      <c r="AF94" s="2182"/>
      <c r="AH94" s="2182"/>
      <c r="AJ94" s="2182"/>
      <c r="AL94" s="2182"/>
      <c r="AN94" s="2182"/>
      <c r="AP94" s="2182"/>
      <c r="AR94" s="2182"/>
      <c r="AT94" s="2182"/>
      <c r="AV94" s="2182"/>
      <c r="AX94" s="2182"/>
      <c r="AZ94" s="2182"/>
      <c r="BB94" s="2182"/>
      <c r="BD94" s="2182"/>
      <c r="BF94" s="2182"/>
      <c r="BH94" s="2182"/>
      <c r="BJ94" s="2182"/>
      <c r="BL94" s="2182"/>
      <c r="BN94" s="2182"/>
      <c r="BP94" s="2182"/>
      <c r="BR94" s="2182"/>
      <c r="BT94" s="2182"/>
      <c r="BV94" s="2182"/>
      <c r="BX94" s="2182"/>
      <c r="BZ94" s="2182"/>
      <c r="CB94" s="2182"/>
      <c r="CD94" s="2182"/>
      <c r="CF94" s="2182"/>
      <c r="CH94" s="2182"/>
      <c r="CJ94" s="2182"/>
      <c r="CL94" s="2182"/>
      <c r="CN94" s="2182"/>
      <c r="CP94" s="2182"/>
      <c r="CR94" s="2182"/>
      <c r="CT94" s="2182"/>
      <c r="CV94" s="2182"/>
    </row>
    <row r="95" spans="3:122" x14ac:dyDescent="0.3">
      <c r="M95" s="2732"/>
      <c r="O95" s="2732"/>
      <c r="AP95" s="2182"/>
      <c r="AR95" s="2182"/>
      <c r="AT95" s="2182"/>
      <c r="AV95" s="2182"/>
      <c r="AX95" s="2182"/>
      <c r="AZ95" s="2182"/>
      <c r="BB95" s="2182"/>
      <c r="BD95" s="2182"/>
      <c r="BF95" s="2182"/>
      <c r="BH95" s="2182"/>
      <c r="BJ95" s="2182"/>
      <c r="BL95" s="2182"/>
      <c r="BN95" s="2182"/>
      <c r="BP95" s="2182"/>
      <c r="BR95" s="2182"/>
      <c r="BT95" s="2182"/>
      <c r="BV95" s="2182"/>
      <c r="BX95" s="2182"/>
      <c r="BZ95" s="2182"/>
      <c r="CB95" s="2182"/>
      <c r="CD95" s="2182"/>
      <c r="CF95" s="2182"/>
      <c r="CH95" s="2182"/>
      <c r="CJ95" s="2182"/>
      <c r="CL95" s="2182"/>
      <c r="CN95" s="2182"/>
      <c r="CP95" s="2182"/>
      <c r="CR95" s="2182"/>
      <c r="CT95" s="2182"/>
    </row>
    <row r="96" spans="3:122" s="597" customFormat="1" ht="25.5" x14ac:dyDescent="0.2">
      <c r="C96" s="2070" t="s">
        <v>1723</v>
      </c>
      <c r="D96" s="2765" t="s">
        <v>3370</v>
      </c>
      <c r="E96" s="3742" t="s">
        <v>778</v>
      </c>
      <c r="F96" s="3743"/>
      <c r="G96" s="3742" t="s">
        <v>781</v>
      </c>
      <c r="H96" s="3743"/>
      <c r="I96" s="3742" t="s">
        <v>784</v>
      </c>
      <c r="J96" s="3743"/>
      <c r="K96" s="3742" t="s">
        <v>786</v>
      </c>
      <c r="L96" s="3743"/>
      <c r="M96" s="3742" t="s">
        <v>787</v>
      </c>
      <c r="N96" s="3743"/>
      <c r="O96" s="3742" t="s">
        <v>788</v>
      </c>
      <c r="P96" s="3743"/>
      <c r="Q96" s="3742" t="s">
        <v>790</v>
      </c>
      <c r="R96" s="3743"/>
      <c r="S96" s="3742" t="s">
        <v>791</v>
      </c>
      <c r="T96" s="3743"/>
      <c r="U96" s="3742" t="s">
        <v>792</v>
      </c>
      <c r="V96" s="3743"/>
      <c r="W96" s="3742" t="s">
        <v>794</v>
      </c>
      <c r="X96" s="3743"/>
      <c r="Y96" s="3742" t="s">
        <v>795</v>
      </c>
      <c r="Z96" s="3743"/>
      <c r="AA96" s="3742" t="s">
        <v>796</v>
      </c>
      <c r="AB96" s="3743"/>
      <c r="AC96" s="3742" t="s">
        <v>797</v>
      </c>
      <c r="AD96" s="3743"/>
      <c r="AE96" s="3742" t="s">
        <v>799</v>
      </c>
      <c r="AF96" s="3743"/>
      <c r="AG96" s="3742" t="s">
        <v>800</v>
      </c>
      <c r="AH96" s="3743"/>
      <c r="AI96" s="3742" t="s">
        <v>801</v>
      </c>
      <c r="AJ96" s="3743"/>
      <c r="AK96" s="3742" t="s">
        <v>809</v>
      </c>
      <c r="AL96" s="3743"/>
      <c r="AM96" s="3742" t="s">
        <v>811</v>
      </c>
      <c r="AN96" s="3743"/>
      <c r="AO96" s="3742" t="s">
        <v>813</v>
      </c>
      <c r="AP96" s="3743"/>
      <c r="AQ96" s="3742" t="s">
        <v>815</v>
      </c>
      <c r="AR96" s="3743"/>
      <c r="AS96" s="3742" t="s">
        <v>817</v>
      </c>
      <c r="AT96" s="3743"/>
      <c r="AU96" s="3742" t="s">
        <v>819</v>
      </c>
      <c r="AV96" s="3743"/>
      <c r="AW96" s="3742" t="s">
        <v>821</v>
      </c>
      <c r="AX96" s="3743"/>
      <c r="AY96" s="3742" t="s">
        <v>823</v>
      </c>
      <c r="AZ96" s="3743"/>
      <c r="BA96" s="3742" t="s">
        <v>825</v>
      </c>
      <c r="BB96" s="3743"/>
      <c r="BC96" s="3742" t="s">
        <v>827</v>
      </c>
      <c r="BD96" s="3743"/>
      <c r="BE96" s="3742" t="s">
        <v>829</v>
      </c>
      <c r="BF96" s="3743"/>
      <c r="BG96" s="3742" t="s">
        <v>831</v>
      </c>
      <c r="BH96" s="3743"/>
      <c r="BI96" s="3742" t="s">
        <v>833</v>
      </c>
      <c r="BJ96" s="3743"/>
      <c r="BK96" s="3742" t="s">
        <v>835</v>
      </c>
      <c r="BL96" s="3743"/>
      <c r="BM96" s="3742" t="s">
        <v>837</v>
      </c>
      <c r="BN96" s="3743"/>
      <c r="BO96" s="3742" t="s">
        <v>839</v>
      </c>
      <c r="BP96" s="3743"/>
      <c r="BQ96" s="3742" t="s">
        <v>841</v>
      </c>
      <c r="BR96" s="3743"/>
      <c r="BS96" s="3742" t="s">
        <v>843</v>
      </c>
      <c r="BT96" s="3743"/>
      <c r="BU96" s="3742" t="s">
        <v>845</v>
      </c>
      <c r="BV96" s="3743"/>
      <c r="BW96" s="3746" t="s">
        <v>851</v>
      </c>
      <c r="BX96" s="3747"/>
      <c r="BY96" s="3746" t="s">
        <v>854</v>
      </c>
      <c r="BZ96" s="3747"/>
      <c r="CA96" s="3746" t="s">
        <v>855</v>
      </c>
      <c r="CB96" s="3747"/>
      <c r="CC96" s="3746" t="s">
        <v>856</v>
      </c>
      <c r="CD96" s="3747"/>
      <c r="CE96" s="3742" t="s">
        <v>860</v>
      </c>
      <c r="CF96" s="3743"/>
      <c r="CG96" s="3742" t="s">
        <v>861</v>
      </c>
      <c r="CH96" s="3743"/>
      <c r="CI96" s="3742" t="s">
        <v>1703</v>
      </c>
      <c r="CJ96" s="3743"/>
      <c r="CK96" s="3742" t="s">
        <v>1704</v>
      </c>
      <c r="CL96" s="3743"/>
      <c r="CM96" s="3742" t="s">
        <v>1705</v>
      </c>
      <c r="CN96" s="3743"/>
      <c r="CO96" s="3742" t="s">
        <v>1719</v>
      </c>
      <c r="CP96" s="3743"/>
      <c r="CQ96" s="3742" t="s">
        <v>1720</v>
      </c>
      <c r="CR96" s="3743"/>
      <c r="CS96" s="3742" t="s">
        <v>1721</v>
      </c>
      <c r="CT96" s="3743"/>
      <c r="CU96" s="3742" t="s">
        <v>1722</v>
      </c>
      <c r="CV96" s="3743"/>
      <c r="CW96" s="3742" t="s">
        <v>2079</v>
      </c>
      <c r="CX96" s="3743"/>
      <c r="CY96" s="3742" t="s">
        <v>2080</v>
      </c>
      <c r="CZ96" s="3743"/>
      <c r="DA96" s="3742" t="s">
        <v>2178</v>
      </c>
      <c r="DB96" s="3743"/>
      <c r="DC96" s="3742" t="s">
        <v>2179</v>
      </c>
      <c r="DD96" s="3743"/>
      <c r="DE96" s="3742" t="s">
        <v>2180</v>
      </c>
      <c r="DF96" s="3743"/>
      <c r="DG96" s="3746" t="s">
        <v>2181</v>
      </c>
      <c r="DH96" s="3747"/>
      <c r="DI96" s="3746" t="s">
        <v>2182</v>
      </c>
      <c r="DJ96" s="3747"/>
      <c r="DK96" s="3746" t="s">
        <v>2183</v>
      </c>
      <c r="DL96" s="3747"/>
      <c r="DM96" s="3746" t="s">
        <v>2184</v>
      </c>
      <c r="DN96" s="3747"/>
      <c r="DO96" s="3742" t="s">
        <v>2203</v>
      </c>
      <c r="DP96" s="3743"/>
      <c r="DQ96" s="3742" t="s">
        <v>2204</v>
      </c>
      <c r="DR96" s="3743"/>
    </row>
    <row r="97" spans="1:122" x14ac:dyDescent="0.3">
      <c r="C97" s="3030" t="s">
        <v>341</v>
      </c>
      <c r="D97" s="540">
        <v>37258773.702628665</v>
      </c>
      <c r="E97" s="2186"/>
      <c r="F97" s="2198">
        <v>0</v>
      </c>
      <c r="G97" s="2186">
        <v>0</v>
      </c>
      <c r="H97" s="2198">
        <v>0</v>
      </c>
      <c r="I97" s="2186"/>
      <c r="J97" s="2198">
        <v>0</v>
      </c>
      <c r="K97" s="2186"/>
      <c r="L97" s="2198">
        <v>0</v>
      </c>
      <c r="M97" s="2186"/>
      <c r="N97" s="2198">
        <v>0</v>
      </c>
      <c r="O97" s="2186">
        <v>0</v>
      </c>
      <c r="P97" s="2198">
        <v>0</v>
      </c>
      <c r="Q97" s="2186"/>
      <c r="R97" s="2198">
        <v>0</v>
      </c>
      <c r="S97" s="2186"/>
      <c r="T97" s="2198">
        <v>0</v>
      </c>
      <c r="U97" s="2186"/>
      <c r="V97" s="2198">
        <v>0</v>
      </c>
      <c r="W97" s="2186">
        <v>0</v>
      </c>
      <c r="X97" s="2198">
        <v>0</v>
      </c>
      <c r="Y97" s="2186"/>
      <c r="Z97" s="2198">
        <v>0</v>
      </c>
      <c r="AA97" s="2186"/>
      <c r="AB97" s="2198">
        <v>0</v>
      </c>
      <c r="AC97" s="2186"/>
      <c r="AD97" s="2198">
        <v>0</v>
      </c>
      <c r="AE97" s="2186">
        <v>0</v>
      </c>
      <c r="AF97" s="2198">
        <v>0</v>
      </c>
      <c r="AG97" s="2186"/>
      <c r="AH97" s="2198">
        <v>0</v>
      </c>
      <c r="AI97" s="2186"/>
      <c r="AJ97" s="2198">
        <v>0</v>
      </c>
      <c r="AK97" s="2186"/>
      <c r="AL97" s="2198">
        <v>0</v>
      </c>
      <c r="AM97" s="2186">
        <v>0</v>
      </c>
      <c r="AN97" s="2198">
        <v>0</v>
      </c>
      <c r="AO97" s="2186"/>
      <c r="AP97" s="2198">
        <v>0</v>
      </c>
      <c r="AQ97" s="2186"/>
      <c r="AR97" s="2198">
        <v>0</v>
      </c>
      <c r="AS97" s="2186"/>
      <c r="AT97" s="2198">
        <v>0</v>
      </c>
      <c r="AU97" s="2186">
        <v>0</v>
      </c>
      <c r="AV97" s="2198">
        <v>0</v>
      </c>
      <c r="AW97" s="2186"/>
      <c r="AX97" s="2198">
        <v>0</v>
      </c>
      <c r="AY97" s="2186"/>
      <c r="AZ97" s="2198">
        <v>0</v>
      </c>
      <c r="BA97" s="2186"/>
      <c r="BB97" s="2198">
        <v>0</v>
      </c>
      <c r="BC97" s="2186">
        <v>0</v>
      </c>
      <c r="BD97" s="2198">
        <v>0</v>
      </c>
      <c r="BE97" s="2186"/>
      <c r="BF97" s="2198">
        <v>0</v>
      </c>
      <c r="BG97" s="2186"/>
      <c r="BH97" s="2198">
        <v>0</v>
      </c>
      <c r="BI97" s="2186"/>
      <c r="BJ97" s="2198">
        <v>0</v>
      </c>
      <c r="BK97" s="2186">
        <v>0</v>
      </c>
      <c r="BL97" s="2198">
        <v>0</v>
      </c>
      <c r="BM97" s="2186"/>
      <c r="BN97" s="2198">
        <v>0</v>
      </c>
      <c r="BO97" s="2186"/>
      <c r="BP97" s="2198">
        <v>0</v>
      </c>
      <c r="BQ97" s="2186"/>
      <c r="BR97" s="2198">
        <v>0</v>
      </c>
      <c r="BS97" s="2186">
        <v>0</v>
      </c>
      <c r="BT97" s="2198">
        <v>0</v>
      </c>
      <c r="BU97" s="2186"/>
      <c r="BV97" s="2198">
        <v>0</v>
      </c>
      <c r="BW97" s="2766">
        <v>0.22263846703845158</v>
      </c>
      <c r="BX97" s="2180">
        <v>8295236.2608858189</v>
      </c>
      <c r="BY97" s="2139">
        <v>0.32981544723993178</v>
      </c>
      <c r="BZ97" s="2180">
        <v>12288519.112343881</v>
      </c>
      <c r="CA97" s="2186">
        <v>0.5</v>
      </c>
      <c r="CB97" s="2180">
        <v>18629386.851314332</v>
      </c>
      <c r="CC97" s="2139">
        <v>0.69548094879145039</v>
      </c>
      <c r="CD97" s="2180">
        <v>25912767.285510127</v>
      </c>
      <c r="CE97" s="2186"/>
      <c r="CF97" s="2198">
        <v>0</v>
      </c>
      <c r="CG97" s="2186">
        <v>0</v>
      </c>
      <c r="CH97" s="2198">
        <v>0</v>
      </c>
      <c r="CI97" s="2186"/>
      <c r="CJ97" s="2198">
        <v>0</v>
      </c>
      <c r="CK97" s="2186"/>
      <c r="CL97" s="2198">
        <v>0</v>
      </c>
      <c r="CM97" s="2186"/>
      <c r="CN97" s="2198">
        <v>0</v>
      </c>
      <c r="CO97" s="2186"/>
      <c r="CP97" s="2198">
        <v>0</v>
      </c>
      <c r="CQ97" s="2186"/>
      <c r="CR97" s="2198">
        <v>0</v>
      </c>
      <c r="CS97" s="2186"/>
      <c r="CT97" s="2198">
        <v>0</v>
      </c>
      <c r="CU97" s="2186"/>
      <c r="CV97" s="2198">
        <v>0</v>
      </c>
      <c r="CW97" s="2186"/>
      <c r="CX97" s="2198">
        <v>0</v>
      </c>
      <c r="CY97" s="2186">
        <v>0</v>
      </c>
      <c r="CZ97" s="2198">
        <v>0</v>
      </c>
      <c r="DA97" s="2186">
        <v>0</v>
      </c>
      <c r="DB97" s="2198">
        <v>0</v>
      </c>
      <c r="DC97" s="2186">
        <v>0</v>
      </c>
      <c r="DD97" s="2198">
        <v>0</v>
      </c>
      <c r="DE97" s="2186">
        <v>0</v>
      </c>
      <c r="DF97" s="2198">
        <v>0</v>
      </c>
      <c r="DG97" s="2186">
        <v>1</v>
      </c>
      <c r="DH97" s="2198">
        <v>37258773.702628665</v>
      </c>
      <c r="DI97" s="2186">
        <v>1</v>
      </c>
      <c r="DJ97" s="2198">
        <v>37258773.702628665</v>
      </c>
      <c r="DK97" s="2186">
        <v>1</v>
      </c>
      <c r="DL97" s="2198">
        <v>37258773.702628665</v>
      </c>
      <c r="DM97" s="2186">
        <v>1</v>
      </c>
      <c r="DN97" s="2198">
        <v>37258773.702628665</v>
      </c>
      <c r="DO97" s="2186"/>
      <c r="DP97" s="2198">
        <v>0</v>
      </c>
      <c r="DQ97" s="2186"/>
      <c r="DR97" s="2198">
        <v>0</v>
      </c>
    </row>
    <row r="98" spans="1:122" ht="12.75" customHeight="1" x14ac:dyDescent="0.3">
      <c r="C98" s="3030" t="s">
        <v>1735</v>
      </c>
      <c r="D98" s="540">
        <v>2213569.4768245909</v>
      </c>
      <c r="E98" s="2186"/>
      <c r="F98" s="2198">
        <v>0</v>
      </c>
      <c r="G98" s="2186">
        <v>0</v>
      </c>
      <c r="H98" s="2198">
        <v>0</v>
      </c>
      <c r="I98" s="2186"/>
      <c r="J98" s="2198">
        <v>0</v>
      </c>
      <c r="K98" s="2186"/>
      <c r="L98" s="2198">
        <v>0</v>
      </c>
      <c r="M98" s="2186"/>
      <c r="N98" s="2198">
        <v>0</v>
      </c>
      <c r="O98" s="2186">
        <v>0</v>
      </c>
      <c r="P98" s="2198">
        <v>0</v>
      </c>
      <c r="Q98" s="2186"/>
      <c r="R98" s="2198">
        <v>0</v>
      </c>
      <c r="S98" s="2186"/>
      <c r="T98" s="2198">
        <v>0</v>
      </c>
      <c r="U98" s="2186"/>
      <c r="V98" s="2198">
        <v>0</v>
      </c>
      <c r="W98" s="2186">
        <v>0</v>
      </c>
      <c r="X98" s="2198">
        <v>0</v>
      </c>
      <c r="Y98" s="2186"/>
      <c r="Z98" s="2198">
        <v>0</v>
      </c>
      <c r="AA98" s="2186"/>
      <c r="AB98" s="2198">
        <v>0</v>
      </c>
      <c r="AC98" s="2186"/>
      <c r="AD98" s="2198">
        <v>0</v>
      </c>
      <c r="AE98" s="2186">
        <v>0</v>
      </c>
      <c r="AF98" s="2198">
        <v>0</v>
      </c>
      <c r="AG98" s="2186"/>
      <c r="AH98" s="2198">
        <v>0</v>
      </c>
      <c r="AI98" s="2186"/>
      <c r="AJ98" s="2198">
        <v>0</v>
      </c>
      <c r="AK98" s="2186"/>
      <c r="AL98" s="2198">
        <v>0</v>
      </c>
      <c r="AM98" s="2186"/>
      <c r="AN98" s="2198">
        <v>0</v>
      </c>
      <c r="AO98" s="2186"/>
      <c r="AP98" s="2198">
        <v>0</v>
      </c>
      <c r="AQ98" s="2186"/>
      <c r="AR98" s="2198">
        <v>0</v>
      </c>
      <c r="AS98" s="2186"/>
      <c r="AT98" s="2198">
        <v>0</v>
      </c>
      <c r="AU98" s="2186"/>
      <c r="AV98" s="2198">
        <v>0</v>
      </c>
      <c r="AW98" s="2186"/>
      <c r="AX98" s="2198">
        <v>0</v>
      </c>
      <c r="AY98" s="2186"/>
      <c r="AZ98" s="2198">
        <v>0</v>
      </c>
      <c r="BA98" s="2186"/>
      <c r="BB98" s="2198">
        <v>0</v>
      </c>
      <c r="BC98" s="2186"/>
      <c r="BD98" s="2198">
        <v>0</v>
      </c>
      <c r="BE98" s="2186"/>
      <c r="BF98" s="2198">
        <v>0</v>
      </c>
      <c r="BG98" s="2186"/>
      <c r="BH98" s="2198">
        <v>0</v>
      </c>
      <c r="BI98" s="2186"/>
      <c r="BJ98" s="2198">
        <v>0</v>
      </c>
      <c r="BK98" s="2186"/>
      <c r="BL98" s="2198">
        <v>0</v>
      </c>
      <c r="BM98" s="2186"/>
      <c r="BN98" s="2198">
        <v>0</v>
      </c>
      <c r="BO98" s="2186"/>
      <c r="BP98" s="2198">
        <v>0</v>
      </c>
      <c r="BQ98" s="2186"/>
      <c r="BR98" s="2198">
        <v>0</v>
      </c>
      <c r="BS98" s="2186"/>
      <c r="BT98" s="2198">
        <v>0</v>
      </c>
      <c r="BU98" s="2186"/>
      <c r="BV98" s="2198">
        <v>0</v>
      </c>
      <c r="BW98" s="2766">
        <v>0.33333333333333331</v>
      </c>
      <c r="BX98" s="2180">
        <v>737856.49227486365</v>
      </c>
      <c r="BY98" s="2139">
        <v>1</v>
      </c>
      <c r="BZ98" s="2180">
        <v>2213569.4768245909</v>
      </c>
      <c r="CA98" s="2139">
        <v>1.6666666666666667</v>
      </c>
      <c r="CB98" s="2180">
        <v>3689282.4613743182</v>
      </c>
      <c r="CC98" s="2139">
        <v>2</v>
      </c>
      <c r="CD98" s="2180">
        <v>4427138.9536491819</v>
      </c>
      <c r="CE98" s="2186"/>
      <c r="CF98" s="2198">
        <v>0</v>
      </c>
      <c r="CG98" s="2186">
        <v>0</v>
      </c>
      <c r="CH98" s="2198">
        <v>0</v>
      </c>
      <c r="CI98" s="2186"/>
      <c r="CJ98" s="2198">
        <v>0</v>
      </c>
      <c r="CK98" s="2186"/>
      <c r="CL98" s="2198">
        <v>0</v>
      </c>
      <c r="CM98" s="2186"/>
      <c r="CN98" s="2198">
        <v>0</v>
      </c>
      <c r="CO98" s="2186"/>
      <c r="CP98" s="2198">
        <v>0</v>
      </c>
      <c r="CQ98" s="2186"/>
      <c r="CR98" s="2198">
        <v>0</v>
      </c>
      <c r="CS98" s="2186"/>
      <c r="CT98" s="2198">
        <v>0</v>
      </c>
      <c r="CU98" s="2186"/>
      <c r="CV98" s="2198">
        <v>0</v>
      </c>
      <c r="CW98" s="2186"/>
      <c r="CX98" s="2198">
        <v>0</v>
      </c>
      <c r="CY98" s="2186"/>
      <c r="CZ98" s="2198">
        <v>0</v>
      </c>
      <c r="DA98" s="2186"/>
      <c r="DB98" s="2198">
        <v>0</v>
      </c>
      <c r="DC98" s="2186"/>
      <c r="DD98" s="2198">
        <v>0</v>
      </c>
      <c r="DE98" s="2186"/>
      <c r="DF98" s="2198">
        <v>0</v>
      </c>
      <c r="DG98" s="2186">
        <v>0</v>
      </c>
      <c r="DH98" s="2198">
        <v>0</v>
      </c>
      <c r="DI98" s="2186">
        <v>0</v>
      </c>
      <c r="DJ98" s="2198">
        <v>0</v>
      </c>
      <c r="DK98" s="2186">
        <v>0</v>
      </c>
      <c r="DL98" s="2198">
        <v>0</v>
      </c>
      <c r="DM98" s="2186">
        <v>0</v>
      </c>
      <c r="DN98" s="2198">
        <v>0</v>
      </c>
      <c r="DO98" s="2186"/>
      <c r="DP98" s="2198">
        <v>0</v>
      </c>
      <c r="DQ98" s="2186"/>
      <c r="DR98" s="2198">
        <v>0</v>
      </c>
    </row>
    <row r="99" spans="1:122" x14ac:dyDescent="0.3">
      <c r="C99" s="3030" t="s">
        <v>330</v>
      </c>
      <c r="D99" s="540">
        <v>2110427.8446981474</v>
      </c>
      <c r="E99" s="2186"/>
      <c r="F99" s="2198"/>
      <c r="G99" s="2186"/>
      <c r="H99" s="2198"/>
      <c r="I99" s="2186"/>
      <c r="J99" s="2198"/>
      <c r="K99" s="2186"/>
      <c r="L99" s="2198"/>
      <c r="M99" s="2186"/>
      <c r="N99" s="2198"/>
      <c r="O99" s="2186"/>
      <c r="P99" s="2198"/>
      <c r="Q99" s="2186"/>
      <c r="R99" s="2198"/>
      <c r="S99" s="2186"/>
      <c r="T99" s="2198"/>
      <c r="U99" s="2186"/>
      <c r="V99" s="2198"/>
      <c r="W99" s="2186"/>
      <c r="X99" s="2198"/>
      <c r="Y99" s="2186"/>
      <c r="Z99" s="2198"/>
      <c r="AA99" s="2186"/>
      <c r="AB99" s="2198"/>
      <c r="AC99" s="2186"/>
      <c r="AD99" s="2198"/>
      <c r="AE99" s="2186"/>
      <c r="AF99" s="2198"/>
      <c r="AG99" s="2186"/>
      <c r="AH99" s="2198"/>
      <c r="AI99" s="2186"/>
      <c r="AJ99" s="2198"/>
      <c r="AK99" s="2186"/>
      <c r="AL99" s="2198"/>
      <c r="AM99" s="2186"/>
      <c r="AN99" s="2198"/>
      <c r="AO99" s="2186"/>
      <c r="AP99" s="2198"/>
      <c r="AQ99" s="2186"/>
      <c r="AR99" s="2198"/>
      <c r="AS99" s="2186"/>
      <c r="AT99" s="2198"/>
      <c r="AU99" s="2186"/>
      <c r="AV99" s="2198"/>
      <c r="AW99" s="2186"/>
      <c r="AX99" s="2198"/>
      <c r="AY99" s="2186"/>
      <c r="AZ99" s="2198"/>
      <c r="BA99" s="2186"/>
      <c r="BB99" s="2198"/>
      <c r="BC99" s="2186"/>
      <c r="BD99" s="2198"/>
      <c r="BE99" s="2186"/>
      <c r="BF99" s="2198"/>
      <c r="BG99" s="2186"/>
      <c r="BH99" s="2198"/>
      <c r="BI99" s="2186"/>
      <c r="BJ99" s="2198"/>
      <c r="BK99" s="2186"/>
      <c r="BL99" s="2198"/>
      <c r="BM99" s="2186"/>
      <c r="BN99" s="2198"/>
      <c r="BO99" s="2186"/>
      <c r="BP99" s="2198"/>
      <c r="BQ99" s="2186"/>
      <c r="BR99" s="2198"/>
      <c r="BS99" s="2186"/>
      <c r="BT99" s="2198"/>
      <c r="BU99" s="2186"/>
      <c r="BV99" s="2198"/>
      <c r="BW99" s="2766">
        <v>0.33333333333333331</v>
      </c>
      <c r="BX99" s="2180">
        <v>703475.94823271572</v>
      </c>
      <c r="BY99" s="2139">
        <v>1</v>
      </c>
      <c r="BZ99" s="2180">
        <v>2110427.8446981474</v>
      </c>
      <c r="CA99" s="3031">
        <v>1.6666666666666667</v>
      </c>
      <c r="CB99" s="2180">
        <v>3517379.7411635793</v>
      </c>
      <c r="CC99" s="2139">
        <v>2</v>
      </c>
      <c r="CD99" s="2180">
        <v>4220855.6893962948</v>
      </c>
      <c r="CE99" s="2186"/>
      <c r="CF99" s="2198"/>
      <c r="CG99" s="2186"/>
      <c r="CH99" s="2198"/>
      <c r="CI99" s="2186"/>
      <c r="CJ99" s="2198"/>
      <c r="CK99" s="2186"/>
      <c r="CL99" s="2198"/>
      <c r="CM99" s="2186"/>
      <c r="CN99" s="2198"/>
      <c r="CO99" s="2186"/>
      <c r="CP99" s="2198"/>
      <c r="CQ99" s="2186"/>
      <c r="CR99" s="2198"/>
      <c r="CS99" s="2186"/>
      <c r="CT99" s="2198"/>
      <c r="CU99" s="2186"/>
      <c r="CV99" s="2198"/>
      <c r="CW99" s="2186"/>
      <c r="CX99" s="2198"/>
      <c r="CY99" s="2186"/>
      <c r="CZ99" s="2198"/>
      <c r="DA99" s="2186"/>
      <c r="DB99" s="2198"/>
      <c r="DC99" s="2186"/>
      <c r="DD99" s="2198"/>
      <c r="DE99" s="2186"/>
      <c r="DF99" s="2198"/>
      <c r="DG99" s="2186"/>
      <c r="DH99" s="2198"/>
      <c r="DI99" s="2186"/>
      <c r="DJ99" s="2198"/>
      <c r="DK99" s="2186"/>
      <c r="DL99" s="2198"/>
      <c r="DM99" s="2186"/>
      <c r="DN99" s="2198"/>
      <c r="DO99" s="2186"/>
      <c r="DP99" s="2198"/>
      <c r="DQ99" s="2186"/>
      <c r="DR99" s="2198"/>
    </row>
    <row r="100" spans="1:122" x14ac:dyDescent="0.3">
      <c r="C100" s="3030" t="s">
        <v>2658</v>
      </c>
      <c r="D100" s="540">
        <v>1495466.9151730412</v>
      </c>
      <c r="E100" s="2186"/>
      <c r="F100" s="2198"/>
      <c r="G100" s="2186"/>
      <c r="H100" s="2198"/>
      <c r="I100" s="2186"/>
      <c r="J100" s="2198"/>
      <c r="K100" s="2186"/>
      <c r="L100" s="2198"/>
      <c r="M100" s="2186"/>
      <c r="N100" s="2198"/>
      <c r="O100" s="2186"/>
      <c r="P100" s="2198"/>
      <c r="Q100" s="2186"/>
      <c r="R100" s="2198"/>
      <c r="S100" s="2186"/>
      <c r="T100" s="2198"/>
      <c r="U100" s="2186"/>
      <c r="V100" s="2198"/>
      <c r="W100" s="2186"/>
      <c r="X100" s="2198"/>
      <c r="Y100" s="2186"/>
      <c r="Z100" s="2198"/>
      <c r="AA100" s="2186"/>
      <c r="AB100" s="2198"/>
      <c r="AC100" s="2186"/>
      <c r="AD100" s="2198"/>
      <c r="AE100" s="2186"/>
      <c r="AF100" s="2198"/>
      <c r="AG100" s="2186"/>
      <c r="AH100" s="2198"/>
      <c r="AI100" s="2186"/>
      <c r="AJ100" s="2198"/>
      <c r="AK100" s="2186"/>
      <c r="AL100" s="2198"/>
      <c r="AM100" s="2186"/>
      <c r="AN100" s="2198"/>
      <c r="AO100" s="2186"/>
      <c r="AP100" s="2198"/>
      <c r="AQ100" s="2186"/>
      <c r="AR100" s="2198"/>
      <c r="AS100" s="2186"/>
      <c r="AT100" s="2198"/>
      <c r="AU100" s="2186"/>
      <c r="AV100" s="2198"/>
      <c r="AW100" s="2186"/>
      <c r="AX100" s="2198"/>
      <c r="AY100" s="2186"/>
      <c r="AZ100" s="2198"/>
      <c r="BA100" s="2186"/>
      <c r="BB100" s="2198"/>
      <c r="BC100" s="2186"/>
      <c r="BD100" s="2198"/>
      <c r="BE100" s="2186"/>
      <c r="BF100" s="2198"/>
      <c r="BG100" s="2186"/>
      <c r="BH100" s="2198"/>
      <c r="BI100" s="2186"/>
      <c r="BJ100" s="2198"/>
      <c r="BK100" s="2186"/>
      <c r="BL100" s="2198"/>
      <c r="BM100" s="2186"/>
      <c r="BN100" s="2198"/>
      <c r="BO100" s="2186"/>
      <c r="BP100" s="2198"/>
      <c r="BQ100" s="2186"/>
      <c r="BR100" s="2198"/>
      <c r="BS100" s="2186"/>
      <c r="BT100" s="2198"/>
      <c r="BU100" s="2186"/>
      <c r="BV100" s="2198"/>
      <c r="BW100" s="2766">
        <v>0.33333333333333331</v>
      </c>
      <c r="BX100" s="2180">
        <v>498488.97172434704</v>
      </c>
      <c r="BY100" s="2139">
        <v>1</v>
      </c>
      <c r="BZ100" s="2180">
        <v>1495466.9151730412</v>
      </c>
      <c r="CA100" s="3031">
        <v>1.6666666666666667</v>
      </c>
      <c r="CB100" s="2180">
        <v>2492444.8586217356</v>
      </c>
      <c r="CC100" s="2139">
        <v>2</v>
      </c>
      <c r="CD100" s="2180">
        <v>2990933.8303460823</v>
      </c>
      <c r="CE100" s="2186"/>
      <c r="CF100" s="2198"/>
      <c r="CG100" s="2186"/>
      <c r="CH100" s="2198"/>
      <c r="CI100" s="2186"/>
      <c r="CJ100" s="2198"/>
      <c r="CK100" s="2186"/>
      <c r="CL100" s="2198"/>
      <c r="CM100" s="2186"/>
      <c r="CN100" s="2198"/>
      <c r="CO100" s="2186"/>
      <c r="CP100" s="2198"/>
      <c r="CQ100" s="2186"/>
      <c r="CR100" s="2198"/>
      <c r="CS100" s="2186"/>
      <c r="CT100" s="2198"/>
      <c r="CU100" s="2186"/>
      <c r="CV100" s="2198"/>
      <c r="CW100" s="2186"/>
      <c r="CX100" s="2198"/>
      <c r="CY100" s="2186"/>
      <c r="CZ100" s="2198"/>
      <c r="DA100" s="2186"/>
      <c r="DB100" s="2198"/>
      <c r="DC100" s="2186"/>
      <c r="DD100" s="2198"/>
      <c r="DE100" s="2186"/>
      <c r="DF100" s="2198"/>
      <c r="DG100" s="2186"/>
      <c r="DH100" s="2198"/>
      <c r="DI100" s="2186"/>
      <c r="DJ100" s="2198"/>
      <c r="DK100" s="2186"/>
      <c r="DL100" s="2198"/>
      <c r="DM100" s="2186"/>
      <c r="DN100" s="2198"/>
      <c r="DO100" s="2186"/>
      <c r="DP100" s="2198"/>
      <c r="DQ100" s="2186"/>
      <c r="DR100" s="2198"/>
    </row>
    <row r="102" spans="1:122" x14ac:dyDescent="0.3">
      <c r="H102" s="2182"/>
      <c r="J102" s="2182"/>
      <c r="L102" s="2182"/>
      <c r="M102" s="2732"/>
      <c r="N102" s="2732"/>
      <c r="O102" s="2732"/>
      <c r="P102" s="2732"/>
      <c r="R102" s="2182"/>
      <c r="T102" s="2182"/>
      <c r="V102" s="2182"/>
      <c r="X102" s="2182"/>
      <c r="Z102" s="2182"/>
      <c r="AB102" s="2182"/>
      <c r="AD102" s="2182"/>
      <c r="AF102" s="2182"/>
      <c r="AH102" s="2182"/>
      <c r="AJ102" s="2182"/>
      <c r="AL102" s="2182"/>
      <c r="AN102" s="2182"/>
      <c r="AP102" s="2182"/>
      <c r="AR102" s="2182"/>
      <c r="AT102" s="2182"/>
      <c r="AV102" s="2182"/>
      <c r="AX102" s="2182"/>
      <c r="AZ102" s="2182"/>
      <c r="BB102" s="2182"/>
      <c r="BD102" s="2182"/>
      <c r="BF102" s="2182"/>
      <c r="BH102" s="2182"/>
      <c r="BJ102" s="2182"/>
      <c r="BL102" s="2182"/>
      <c r="BN102" s="2182"/>
      <c r="BP102" s="2182"/>
      <c r="BR102" s="2182"/>
      <c r="BT102" s="2182"/>
      <c r="BV102" s="2182"/>
      <c r="BX102" s="2182"/>
      <c r="BZ102" s="2182"/>
      <c r="CB102" s="2182"/>
      <c r="CD102" s="2182"/>
      <c r="CF102" s="2182"/>
      <c r="CH102" s="2182"/>
      <c r="CJ102" s="2182"/>
      <c r="CL102" s="2182"/>
      <c r="CN102" s="2182"/>
      <c r="CP102" s="2182"/>
      <c r="CR102" s="2182"/>
      <c r="CT102" s="2182"/>
      <c r="CV102" s="2182"/>
    </row>
    <row r="103" spans="1:122" x14ac:dyDescent="0.3">
      <c r="H103" s="2182"/>
      <c r="J103" s="2182"/>
      <c r="L103" s="2182"/>
      <c r="M103" s="2732"/>
      <c r="N103" s="2732"/>
      <c r="O103" s="2732"/>
      <c r="P103" s="2732"/>
      <c r="R103" s="2182"/>
      <c r="T103" s="2182"/>
      <c r="V103" s="2182"/>
      <c r="X103" s="2182"/>
      <c r="Z103" s="2182"/>
      <c r="AB103" s="2182"/>
      <c r="AD103" s="2182"/>
      <c r="AF103" s="2182"/>
      <c r="AH103" s="2182"/>
      <c r="AJ103" s="2182"/>
      <c r="AL103" s="2182"/>
      <c r="AN103" s="2182"/>
      <c r="AP103" s="2182"/>
      <c r="AR103" s="2182"/>
      <c r="AT103" s="2182"/>
      <c r="AV103" s="2182"/>
      <c r="AX103" s="2182"/>
      <c r="AZ103" s="2182"/>
      <c r="BB103" s="2182"/>
      <c r="BD103" s="2182"/>
      <c r="BF103" s="2182"/>
      <c r="BH103" s="2182"/>
      <c r="BJ103" s="2182"/>
      <c r="BL103" s="2182"/>
      <c r="BN103" s="2182"/>
      <c r="BP103" s="2182"/>
      <c r="BR103" s="2182"/>
      <c r="BT103" s="2182"/>
      <c r="BV103" s="2182"/>
      <c r="BX103" s="2182"/>
      <c r="BZ103" s="2182"/>
      <c r="CB103" s="2182"/>
      <c r="CD103" s="2182"/>
      <c r="CF103" s="2182"/>
      <c r="CH103" s="2182"/>
      <c r="CJ103" s="2182"/>
      <c r="CL103" s="2182"/>
      <c r="CN103" s="2182"/>
      <c r="CP103" s="2182"/>
      <c r="CR103" s="2182"/>
      <c r="CT103" s="2182"/>
      <c r="CV103" s="2182"/>
    </row>
    <row r="104" spans="1:122" x14ac:dyDescent="0.3">
      <c r="C104" s="3032" t="s">
        <v>977</v>
      </c>
      <c r="D104" s="2051"/>
      <c r="E104" s="2051"/>
      <c r="F104" s="2181">
        <v>34005961.868402168</v>
      </c>
      <c r="G104" s="2051"/>
      <c r="H104" s="2181">
        <v>26885417.9578637</v>
      </c>
      <c r="I104" s="3272"/>
      <c r="J104" s="2769">
        <v>44780617.156444028</v>
      </c>
      <c r="K104" s="2051"/>
      <c r="L104" s="2769">
        <v>44780617.156444028</v>
      </c>
      <c r="M104" s="2051"/>
      <c r="N104" s="2769">
        <v>61260835.439046308</v>
      </c>
      <c r="O104" s="2051"/>
      <c r="P104" s="2769">
        <v>60993572.737997971</v>
      </c>
      <c r="Q104" s="2051"/>
      <c r="R104" s="2769">
        <v>50534751.606981061</v>
      </c>
      <c r="S104" s="2051"/>
      <c r="T104" s="2769">
        <v>47628834.720659412</v>
      </c>
      <c r="U104" s="2051"/>
      <c r="V104" s="2769">
        <v>47628834.720659412</v>
      </c>
      <c r="W104" s="2051"/>
      <c r="X104" s="2769">
        <v>47628834.720659412</v>
      </c>
      <c r="Y104" s="2051"/>
      <c r="Z104" s="2769">
        <v>44780617.156444028</v>
      </c>
      <c r="AA104" s="2051"/>
      <c r="AB104" s="2769">
        <v>48025320.461643733</v>
      </c>
      <c r="AC104" s="2051"/>
      <c r="AD104" s="2769">
        <v>42306008.166969158</v>
      </c>
      <c r="AE104" s="2051"/>
      <c r="AF104" s="2769">
        <v>35185464.256430693</v>
      </c>
      <c r="AG104" s="2051"/>
      <c r="AH104" s="2769">
        <v>43580788.436352283</v>
      </c>
      <c r="AI104" s="2051"/>
      <c r="AJ104" s="2769">
        <v>36460244.525813818</v>
      </c>
      <c r="AK104" s="2051"/>
      <c r="AL104" s="2769">
        <v>20760487.30065392</v>
      </c>
      <c r="AM104" s="2051"/>
      <c r="AN104" s="2769">
        <v>29305139.993300084</v>
      </c>
      <c r="AO104" s="2051"/>
      <c r="AP104" s="2769">
        <v>36575012.416563116</v>
      </c>
      <c r="AQ104" s="2051"/>
      <c r="AR104" s="2769">
        <v>45119665.109209284</v>
      </c>
      <c r="AS104" s="2051"/>
      <c r="AT104" s="2769">
        <v>25182142.159701575</v>
      </c>
      <c r="AU104" s="2051"/>
      <c r="AV104" s="2769">
        <v>36575012.416563116</v>
      </c>
      <c r="AW104" s="2051"/>
      <c r="AX104" s="2769">
        <v>59360752.930286221</v>
      </c>
      <c r="AY104" s="2051"/>
      <c r="AZ104" s="2769">
        <v>70753623.187147766</v>
      </c>
      <c r="BA104" s="2051"/>
      <c r="BB104" s="2769">
        <v>25182142.159701575</v>
      </c>
      <c r="BC104" s="2051"/>
      <c r="BD104" s="2769">
        <v>36575012.416563116</v>
      </c>
      <c r="BE104" s="2051"/>
      <c r="BF104" s="2769">
        <v>59360752.930286221</v>
      </c>
      <c r="BG104" s="2051"/>
      <c r="BH104" s="2769">
        <v>70753623.187147766</v>
      </c>
      <c r="BI104" s="2051"/>
      <c r="BJ104" s="2769">
        <v>25182142.159701575</v>
      </c>
      <c r="BK104" s="2051"/>
      <c r="BL104" s="2769">
        <v>36575012.416563116</v>
      </c>
      <c r="BM104" s="2051"/>
      <c r="BN104" s="2769">
        <v>59360752.930286221</v>
      </c>
      <c r="BO104" s="2051"/>
      <c r="BP104" s="2769">
        <v>70753623.187147766</v>
      </c>
      <c r="BQ104" s="2051"/>
      <c r="BR104" s="2769">
        <v>53664317.801855445</v>
      </c>
      <c r="BS104" s="2051"/>
      <c r="BT104" s="2769">
        <v>87842928.572440103</v>
      </c>
      <c r="BU104" s="2051"/>
      <c r="BV104" s="2769">
        <v>104932233.95773242</v>
      </c>
      <c r="BW104" s="2051"/>
      <c r="BX104" s="2769">
        <v>10235057.673117744</v>
      </c>
      <c r="BY104" s="2051"/>
      <c r="BZ104" s="2769">
        <v>18107983.349039663</v>
      </c>
      <c r="CA104" s="2051"/>
      <c r="CB104" s="2769">
        <v>28328493.912473962</v>
      </c>
      <c r="CC104" s="2051"/>
      <c r="CD104" s="2769">
        <v>37551695.758901685</v>
      </c>
      <c r="CE104" s="2051"/>
      <c r="CF104" s="2769">
        <v>0</v>
      </c>
      <c r="CG104" s="2051"/>
      <c r="CH104" s="2769">
        <v>12408771.16935279</v>
      </c>
      <c r="CI104" s="2051"/>
      <c r="CJ104" s="2769">
        <v>68429950.805561408</v>
      </c>
      <c r="CK104" s="2051"/>
      <c r="CL104" s="2769">
        <v>68429950.805561408</v>
      </c>
      <c r="CM104" s="2051"/>
      <c r="CN104" s="2769">
        <v>22508228.110604655</v>
      </c>
      <c r="CO104" s="2051"/>
      <c r="CP104" s="2769">
        <v>17858900.503262967</v>
      </c>
      <c r="CQ104" s="2051"/>
      <c r="CR104" s="2769">
        <v>28204663.239035431</v>
      </c>
      <c r="CS104" s="2051"/>
      <c r="CT104" s="2769">
        <v>17858900.503262967</v>
      </c>
      <c r="CU104" s="2051"/>
      <c r="CV104" s="2769">
        <v>30924997.71456898</v>
      </c>
      <c r="CW104" s="2051"/>
      <c r="CX104" s="2769">
        <v>28679135.464241512</v>
      </c>
      <c r="CY104" s="2051"/>
      <c r="CZ104" s="2769">
        <v>11392870.256861549</v>
      </c>
      <c r="DA104" s="2051"/>
      <c r="DB104" s="2769">
        <v>17089305.385292321</v>
      </c>
      <c r="DC104" s="2051"/>
      <c r="DD104" s="2769">
        <v>28482175.642153874</v>
      </c>
      <c r="DE104" s="2051"/>
      <c r="DF104" s="2769">
        <v>34178610.770584643</v>
      </c>
      <c r="DG104" s="2051"/>
      <c r="DH104" s="2769">
        <v>37258773.702628665</v>
      </c>
      <c r="DI104" s="2051"/>
      <c r="DJ104" s="2769">
        <v>37258773.702628665</v>
      </c>
      <c r="DK104" s="2051"/>
      <c r="DL104" s="2769">
        <v>37258773.702628665</v>
      </c>
      <c r="DM104" s="2051"/>
      <c r="DN104" s="2769">
        <v>37258773.702628665</v>
      </c>
      <c r="DO104" s="2051"/>
      <c r="DP104" s="2769">
        <v>21730201.803390458</v>
      </c>
      <c r="DQ104" s="2051"/>
      <c r="DR104" s="2769">
        <v>21730201.803390458</v>
      </c>
    </row>
    <row r="105" spans="1:122" x14ac:dyDescent="0.3">
      <c r="H105" s="2732"/>
      <c r="I105" s="2732"/>
      <c r="L105" s="2182"/>
      <c r="T105" s="2182"/>
      <c r="V105" s="2182"/>
      <c r="AB105" s="2182"/>
      <c r="AL105" s="2182"/>
      <c r="AV105" s="2182"/>
      <c r="AZ105" s="2182"/>
      <c r="BB105" s="2182"/>
      <c r="BH105" s="2182"/>
      <c r="BJ105" s="2182"/>
      <c r="BL105" s="2182"/>
      <c r="BP105" s="2182"/>
      <c r="BZ105" s="2182"/>
      <c r="CJ105" s="2182"/>
      <c r="CR105" s="2182"/>
      <c r="CV105" s="2182"/>
    </row>
    <row r="106" spans="1:122" x14ac:dyDescent="0.3">
      <c r="H106" s="2732"/>
      <c r="I106" s="2732"/>
      <c r="BH106" s="2182"/>
    </row>
    <row r="107" spans="1:122" hidden="1" x14ac:dyDescent="0.3">
      <c r="H107" s="2732"/>
      <c r="I107" s="2732"/>
    </row>
    <row r="108" spans="1:122" hidden="1" x14ac:dyDescent="0.3">
      <c r="H108" s="2732"/>
      <c r="I108" s="2732"/>
    </row>
    <row r="109" spans="1:122" hidden="1" x14ac:dyDescent="0.3">
      <c r="A109" s="2174" t="s">
        <v>1014</v>
      </c>
      <c r="B109" s="2174" t="s">
        <v>775</v>
      </c>
      <c r="C109" s="2183" t="s">
        <v>776</v>
      </c>
      <c r="D109" s="2174" t="s">
        <v>777</v>
      </c>
      <c r="E109" s="3273" t="s">
        <v>1058</v>
      </c>
      <c r="F109" s="3273" t="s">
        <v>1059</v>
      </c>
      <c r="H109" s="3273" t="s">
        <v>1058</v>
      </c>
      <c r="I109" s="3273" t="s">
        <v>1059</v>
      </c>
    </row>
    <row r="110" spans="1:122" hidden="1" x14ac:dyDescent="0.3">
      <c r="A110" s="1470">
        <v>1</v>
      </c>
      <c r="B110" s="1470" t="s">
        <v>778</v>
      </c>
      <c r="C110" s="3274" t="s">
        <v>919</v>
      </c>
      <c r="D110" s="2222">
        <v>1</v>
      </c>
      <c r="E110" s="540">
        <v>4736415.0252192384</v>
      </c>
      <c r="F110" s="540">
        <v>4736415.0252192384</v>
      </c>
      <c r="H110" s="3273">
        <v>87942159.208440661</v>
      </c>
      <c r="I110" s="3273">
        <v>87942159.208440661</v>
      </c>
    </row>
    <row r="111" spans="1:122" hidden="1" x14ac:dyDescent="0.3">
      <c r="A111" s="3036">
        <v>2</v>
      </c>
      <c r="B111" s="1470" t="s">
        <v>778</v>
      </c>
      <c r="C111" s="3274" t="s">
        <v>1159</v>
      </c>
      <c r="D111" s="2222">
        <v>1</v>
      </c>
      <c r="E111" s="540">
        <v>5363041.9160326254</v>
      </c>
      <c r="F111" s="540">
        <v>5363041.9160326254</v>
      </c>
      <c r="H111" s="3273">
        <v>29068868.15888869</v>
      </c>
      <c r="I111" s="3273">
        <v>29068868.15888869</v>
      </c>
    </row>
    <row r="112" spans="1:122" hidden="1" x14ac:dyDescent="0.3">
      <c r="A112" s="3036">
        <v>3</v>
      </c>
      <c r="B112" s="1470" t="s">
        <v>778</v>
      </c>
      <c r="C112" s="3274" t="s">
        <v>1161</v>
      </c>
      <c r="D112" s="2222">
        <v>1</v>
      </c>
      <c r="E112" s="540">
        <v>5630304.6170809623</v>
      </c>
      <c r="F112" s="540">
        <v>5630304.6170809623</v>
      </c>
      <c r="H112" s="3273">
        <v>34339390.915300131</v>
      </c>
      <c r="I112" s="3273">
        <v>34339390.915300131</v>
      </c>
    </row>
    <row r="113" spans="1:9" hidden="1" x14ac:dyDescent="0.3">
      <c r="A113" s="3036">
        <v>4</v>
      </c>
      <c r="B113" s="1470" t="s">
        <v>778</v>
      </c>
      <c r="C113" s="3274" t="s">
        <v>115</v>
      </c>
      <c r="D113" s="2222">
        <v>1</v>
      </c>
      <c r="E113" s="540">
        <v>1549775.8691138965</v>
      </c>
      <c r="F113" s="540">
        <v>1549775.8691138965</v>
      </c>
      <c r="H113" s="3273">
        <v>25343749.151476227</v>
      </c>
      <c r="I113" s="3273">
        <v>76031247.454428673</v>
      </c>
    </row>
    <row r="114" spans="1:9" hidden="1" x14ac:dyDescent="0.3">
      <c r="A114" s="3036">
        <v>5</v>
      </c>
      <c r="B114" s="1470" t="s">
        <v>778</v>
      </c>
      <c r="C114" s="3275" t="s">
        <v>65</v>
      </c>
      <c r="D114" s="2222">
        <v>1</v>
      </c>
      <c r="E114" s="540">
        <v>1369975.7154035682</v>
      </c>
      <c r="F114" s="540">
        <v>1369975.7154035682</v>
      </c>
      <c r="H114" s="3273">
        <v>11421504.039672397</v>
      </c>
      <c r="I114" s="3273">
        <v>34264512.119017191</v>
      </c>
    </row>
    <row r="115" spans="1:9" hidden="1" x14ac:dyDescent="0.3">
      <c r="A115" s="3036">
        <v>6</v>
      </c>
      <c r="B115" s="1470" t="s">
        <v>778</v>
      </c>
      <c r="C115" s="3274" t="s">
        <v>1158</v>
      </c>
      <c r="D115" s="2222">
        <v>1</v>
      </c>
      <c r="E115" s="540" t="e">
        <v>#N/A</v>
      </c>
      <c r="F115" s="540">
        <v>0</v>
      </c>
      <c r="H115" s="3273">
        <v>111379325.34068286</v>
      </c>
      <c r="I115" s="3273">
        <v>111379325.34068286</v>
      </c>
    </row>
    <row r="116" spans="1:9" hidden="1" x14ac:dyDescent="0.3">
      <c r="A116" s="3036">
        <v>7</v>
      </c>
      <c r="B116" s="1470" t="s">
        <v>778</v>
      </c>
      <c r="C116" s="3274" t="s">
        <v>136</v>
      </c>
      <c r="D116" s="2222">
        <v>3.6234999999999999</v>
      </c>
      <c r="E116" s="540">
        <v>2848217.5642153872</v>
      </c>
      <c r="F116" s="540">
        <v>10320516.343934456</v>
      </c>
      <c r="H116" s="3273">
        <v>5282.9093766832157</v>
      </c>
      <c r="I116" s="3273">
        <v>19142622.126411632</v>
      </c>
    </row>
    <row r="117" spans="1:9" hidden="1" x14ac:dyDescent="0.3">
      <c r="A117" s="3036">
        <v>8</v>
      </c>
      <c r="B117" s="1470" t="s">
        <v>778</v>
      </c>
      <c r="C117" s="3274" t="s">
        <v>1284</v>
      </c>
      <c r="D117" s="2222">
        <v>1</v>
      </c>
      <c r="E117" s="540" t="e">
        <v>#N/A</v>
      </c>
      <c r="F117" s="540">
        <v>0</v>
      </c>
      <c r="H117" s="3273">
        <v>48278599.790910438</v>
      </c>
      <c r="I117" s="3273">
        <v>48278599.790910438</v>
      </c>
    </row>
    <row r="118" spans="1:9" hidden="1" x14ac:dyDescent="0.3">
      <c r="A118" s="3036">
        <v>9</v>
      </c>
      <c r="B118" s="1470" t="s">
        <v>778</v>
      </c>
      <c r="C118" s="3275" t="s">
        <v>1285</v>
      </c>
      <c r="D118" s="2222">
        <v>1</v>
      </c>
      <c r="E118" s="540" t="e">
        <v>#N/A</v>
      </c>
      <c r="F118" s="540">
        <v>0</v>
      </c>
      <c r="G118" s="2199">
        <v>28970029.486784749</v>
      </c>
      <c r="H118" s="3273">
        <v>2889577.5402001189</v>
      </c>
      <c r="I118" s="3273">
        <v>2889577.5402001189</v>
      </c>
    </row>
    <row r="119" spans="1:9" hidden="1" x14ac:dyDescent="0.3">
      <c r="H119" s="2849"/>
      <c r="I119" s="2849"/>
    </row>
    <row r="120" spans="1:9" hidden="1" x14ac:dyDescent="0.3">
      <c r="A120" s="1470">
        <v>1</v>
      </c>
      <c r="B120" s="1470" t="s">
        <v>781</v>
      </c>
      <c r="C120" s="3274" t="s">
        <v>919</v>
      </c>
      <c r="D120" s="2222">
        <v>1</v>
      </c>
      <c r="E120" s="540">
        <v>4736415.0252192384</v>
      </c>
      <c r="F120" s="540">
        <v>4736415.0252192384</v>
      </c>
      <c r="H120" s="3273">
        <v>87942159.208440661</v>
      </c>
      <c r="I120" s="3273">
        <v>87942159.208440661</v>
      </c>
    </row>
    <row r="121" spans="1:9" hidden="1" x14ac:dyDescent="0.3">
      <c r="A121" s="3036">
        <v>2</v>
      </c>
      <c r="B121" s="1470" t="s">
        <v>781</v>
      </c>
      <c r="C121" s="3274" t="s">
        <v>1159</v>
      </c>
      <c r="D121" s="2222">
        <v>2</v>
      </c>
      <c r="E121" s="540">
        <v>5363041.9160326254</v>
      </c>
      <c r="F121" s="540">
        <v>10726083.832065251</v>
      </c>
      <c r="H121" s="3273">
        <v>29068868.15888869</v>
      </c>
      <c r="I121" s="3273">
        <v>58137736.31777738</v>
      </c>
    </row>
    <row r="122" spans="1:9" hidden="1" x14ac:dyDescent="0.3">
      <c r="A122" s="3036">
        <v>3</v>
      </c>
      <c r="B122" s="1470" t="s">
        <v>781</v>
      </c>
      <c r="C122" s="3274" t="s">
        <v>1161</v>
      </c>
      <c r="D122" s="2222">
        <v>0</v>
      </c>
      <c r="E122" s="540">
        <v>5630304.6170809623</v>
      </c>
      <c r="F122" s="540">
        <v>0</v>
      </c>
      <c r="H122" s="3273">
        <v>34339390.915300131</v>
      </c>
      <c r="I122" s="3273">
        <v>0</v>
      </c>
    </row>
    <row r="123" spans="1:9" hidden="1" x14ac:dyDescent="0.3">
      <c r="A123" s="3036">
        <v>4</v>
      </c>
      <c r="B123" s="1470" t="s">
        <v>781</v>
      </c>
      <c r="C123" s="3274" t="s">
        <v>115</v>
      </c>
      <c r="D123" s="2222">
        <v>1</v>
      </c>
      <c r="E123" s="540">
        <v>1549775.8691138965</v>
      </c>
      <c r="F123" s="540">
        <v>1549775.8691138965</v>
      </c>
      <c r="H123" s="3273">
        <v>25343749.151476227</v>
      </c>
      <c r="I123" s="3273">
        <v>76031247.454428673</v>
      </c>
    </row>
    <row r="124" spans="1:9" hidden="1" x14ac:dyDescent="0.3">
      <c r="A124" s="3036">
        <v>5</v>
      </c>
      <c r="B124" s="1470" t="s">
        <v>781</v>
      </c>
      <c r="C124" s="3275" t="s">
        <v>65</v>
      </c>
      <c r="D124" s="2222">
        <v>1</v>
      </c>
      <c r="E124" s="540">
        <v>1369975.7154035682</v>
      </c>
      <c r="F124" s="540">
        <v>1369975.7154035682</v>
      </c>
      <c r="H124" s="3273">
        <v>11421504.039672397</v>
      </c>
      <c r="I124" s="3273">
        <v>34264512.119017191</v>
      </c>
    </row>
    <row r="125" spans="1:9" hidden="1" x14ac:dyDescent="0.3">
      <c r="A125" s="3036">
        <v>6</v>
      </c>
      <c r="B125" s="1470" t="s">
        <v>781</v>
      </c>
      <c r="C125" s="3274" t="s">
        <v>1158</v>
      </c>
      <c r="D125" s="2222">
        <v>1</v>
      </c>
      <c r="E125" s="540" t="e">
        <v>#N/A</v>
      </c>
      <c r="F125" s="540">
        <v>0</v>
      </c>
      <c r="H125" s="3273">
        <v>67559830.301328644</v>
      </c>
      <c r="I125" s="3273">
        <v>67559830.301328644</v>
      </c>
    </row>
    <row r="126" spans="1:9" hidden="1" x14ac:dyDescent="0.3">
      <c r="A126" s="3036">
        <v>7</v>
      </c>
      <c r="B126" s="1470" t="s">
        <v>781</v>
      </c>
      <c r="C126" s="3275" t="s">
        <v>136</v>
      </c>
      <c r="D126" s="2222">
        <v>1.391</v>
      </c>
      <c r="E126" s="540">
        <v>2848217.5642153872</v>
      </c>
      <c r="F126" s="540">
        <v>3961870.6318236035</v>
      </c>
      <c r="H126" s="3273">
        <v>5282.9093766832157</v>
      </c>
      <c r="I126" s="3273">
        <v>7348526.9429663531</v>
      </c>
    </row>
    <row r="127" spans="1:9" hidden="1" x14ac:dyDescent="0.3">
      <c r="A127" s="3036">
        <v>8</v>
      </c>
      <c r="B127" s="1470" t="s">
        <v>781</v>
      </c>
      <c r="C127" s="3274" t="s">
        <v>1284</v>
      </c>
      <c r="D127" s="2222">
        <v>1</v>
      </c>
      <c r="E127" s="540" t="e">
        <v>#N/A</v>
      </c>
      <c r="F127" s="540">
        <v>0</v>
      </c>
      <c r="H127" s="3273">
        <v>48278599.790910438</v>
      </c>
      <c r="I127" s="3273">
        <v>48278599.790910438</v>
      </c>
    </row>
    <row r="128" spans="1:9" hidden="1" x14ac:dyDescent="0.3">
      <c r="A128" s="3036">
        <v>9</v>
      </c>
      <c r="B128" s="1470" t="s">
        <v>781</v>
      </c>
      <c r="C128" s="3275" t="s">
        <v>1285</v>
      </c>
      <c r="D128" s="2222">
        <v>1</v>
      </c>
      <c r="E128" s="540" t="e">
        <v>#N/A</v>
      </c>
      <c r="F128" s="540">
        <v>0</v>
      </c>
      <c r="G128" s="2199">
        <v>22344121.073625557</v>
      </c>
      <c r="H128" s="3273">
        <v>2918908.9443397461</v>
      </c>
      <c r="I128" s="3273">
        <v>2918908.9443397461</v>
      </c>
    </row>
    <row r="129" spans="1:9" hidden="1" x14ac:dyDescent="0.3">
      <c r="H129" s="2849"/>
      <c r="I129" s="2849"/>
    </row>
    <row r="130" spans="1:9" hidden="1" x14ac:dyDescent="0.3">
      <c r="A130" s="1470">
        <v>1</v>
      </c>
      <c r="B130" s="3276" t="s">
        <v>784</v>
      </c>
      <c r="C130" s="3274" t="s">
        <v>919</v>
      </c>
      <c r="D130" s="2222">
        <v>1</v>
      </c>
      <c r="E130" s="540">
        <v>4736415.0252192384</v>
      </c>
      <c r="F130" s="540">
        <v>4736415.0252192384</v>
      </c>
      <c r="H130" s="3273">
        <v>87942159.208440661</v>
      </c>
      <c r="I130" s="3273">
        <v>87942159.208440661</v>
      </c>
    </row>
    <row r="131" spans="1:9" hidden="1" x14ac:dyDescent="0.3">
      <c r="A131" s="3036">
        <v>2</v>
      </c>
      <c r="B131" s="3276" t="s">
        <v>784</v>
      </c>
      <c r="C131" s="3274" t="s">
        <v>1159</v>
      </c>
      <c r="D131" s="2222">
        <v>2</v>
      </c>
      <c r="E131" s="540">
        <v>5363041.9160326254</v>
      </c>
      <c r="F131" s="540">
        <v>10726083.832065251</v>
      </c>
      <c r="H131" s="3273">
        <v>29068868.15888869</v>
      </c>
      <c r="I131" s="3273">
        <v>58137736.31777738</v>
      </c>
    </row>
    <row r="132" spans="1:9" hidden="1" x14ac:dyDescent="0.3">
      <c r="A132" s="3036">
        <v>3</v>
      </c>
      <c r="B132" s="3276" t="s">
        <v>784</v>
      </c>
      <c r="C132" s="3274" t="s">
        <v>1161</v>
      </c>
      <c r="D132" s="2222">
        <v>1</v>
      </c>
      <c r="E132" s="540">
        <v>5630304.6170809623</v>
      </c>
      <c r="F132" s="540">
        <v>5630304.6170809623</v>
      </c>
      <c r="H132" s="3273">
        <v>34339390.915300131</v>
      </c>
      <c r="I132" s="3273">
        <v>34339390.915300131</v>
      </c>
    </row>
    <row r="133" spans="1:9" hidden="1" x14ac:dyDescent="0.3">
      <c r="A133" s="3036">
        <v>4</v>
      </c>
      <c r="B133" s="3276" t="s">
        <v>784</v>
      </c>
      <c r="C133" s="3274" t="s">
        <v>115</v>
      </c>
      <c r="D133" s="2222">
        <v>1</v>
      </c>
      <c r="E133" s="540">
        <v>1549775.8691138965</v>
      </c>
      <c r="F133" s="540">
        <v>1549775.8691138965</v>
      </c>
      <c r="H133" s="3273">
        <v>25343749.151476227</v>
      </c>
      <c r="I133" s="3273">
        <v>76031247.454428673</v>
      </c>
    </row>
    <row r="134" spans="1:9" hidden="1" x14ac:dyDescent="0.3">
      <c r="A134" s="3036">
        <v>5</v>
      </c>
      <c r="B134" s="3276" t="s">
        <v>784</v>
      </c>
      <c r="C134" s="3275" t="s">
        <v>65</v>
      </c>
      <c r="D134" s="2222">
        <v>1</v>
      </c>
      <c r="E134" s="540">
        <v>1369975.7154035682</v>
      </c>
      <c r="F134" s="540">
        <v>1369975.7154035682</v>
      </c>
      <c r="H134" s="3273">
        <v>11421504.039672397</v>
      </c>
      <c r="I134" s="3273">
        <v>34264512.119017191</v>
      </c>
    </row>
    <row r="135" spans="1:9" hidden="1" x14ac:dyDescent="0.3">
      <c r="A135" s="3036">
        <v>6</v>
      </c>
      <c r="B135" s="3276" t="s">
        <v>784</v>
      </c>
      <c r="C135" s="3274" t="s">
        <v>1158</v>
      </c>
      <c r="D135" s="2222">
        <v>1</v>
      </c>
      <c r="E135" s="540" t="e">
        <v>#N/A</v>
      </c>
      <c r="F135" s="540">
        <v>0</v>
      </c>
      <c r="H135" s="3273">
        <v>111379325.34068286</v>
      </c>
      <c r="I135" s="3273">
        <v>111379325.34068286</v>
      </c>
    </row>
    <row r="136" spans="1:9" hidden="1" x14ac:dyDescent="0.3">
      <c r="A136" s="3036">
        <v>7</v>
      </c>
      <c r="B136" s="3276" t="s">
        <v>784</v>
      </c>
      <c r="C136" s="3275" t="s">
        <v>136</v>
      </c>
      <c r="D136" s="2222">
        <v>3.9995000000000003</v>
      </c>
      <c r="E136" s="540">
        <v>2848217.5642153872</v>
      </c>
      <c r="F136" s="540">
        <v>11391446.148079442</v>
      </c>
      <c r="H136" s="3273">
        <v>5282.9093766832157</v>
      </c>
      <c r="I136" s="3273">
        <v>21128996.052044522</v>
      </c>
    </row>
    <row r="137" spans="1:9" hidden="1" x14ac:dyDescent="0.3">
      <c r="A137" s="3036">
        <v>8</v>
      </c>
      <c r="B137" s="3276" t="s">
        <v>784</v>
      </c>
      <c r="C137" s="3274" t="s">
        <v>1284</v>
      </c>
      <c r="D137" s="2222">
        <v>1</v>
      </c>
      <c r="E137" s="540" t="e">
        <v>#N/A</v>
      </c>
      <c r="F137" s="540">
        <v>0</v>
      </c>
      <c r="H137" s="3273">
        <v>56390798.033495046</v>
      </c>
      <c r="I137" s="3273">
        <v>56390798.033495046</v>
      </c>
    </row>
    <row r="138" spans="1:9" hidden="1" x14ac:dyDescent="0.3">
      <c r="A138" s="3036">
        <v>9</v>
      </c>
      <c r="B138" s="3276" t="s">
        <v>784</v>
      </c>
      <c r="C138" s="3275" t="s">
        <v>1285</v>
      </c>
      <c r="D138" s="2222">
        <v>1</v>
      </c>
      <c r="E138" s="540" t="e">
        <v>#N/A</v>
      </c>
      <c r="F138" s="540">
        <v>0</v>
      </c>
      <c r="G138" s="2199">
        <v>35404001.206962354</v>
      </c>
      <c r="H138" s="3273">
        <v>8924308.9865878485</v>
      </c>
      <c r="I138" s="3273">
        <v>8924308.9865878485</v>
      </c>
    </row>
    <row r="139" spans="1:9" hidden="1" x14ac:dyDescent="0.3"/>
    <row r="140" spans="1:9" hidden="1" x14ac:dyDescent="0.3">
      <c r="A140" s="1470">
        <v>1</v>
      </c>
      <c r="B140" s="3276" t="s">
        <v>786</v>
      </c>
      <c r="C140" s="3274" t="s">
        <v>919</v>
      </c>
      <c r="D140" s="2222">
        <v>1</v>
      </c>
      <c r="E140" s="540">
        <v>4736415.0252192384</v>
      </c>
      <c r="F140" s="540">
        <v>4736415.0252192384</v>
      </c>
      <c r="H140" s="3273">
        <v>87942159.208440661</v>
      </c>
      <c r="I140" s="3273">
        <v>87942159.208440661</v>
      </c>
    </row>
    <row r="141" spans="1:9" hidden="1" x14ac:dyDescent="0.3">
      <c r="A141" s="3036">
        <v>2</v>
      </c>
      <c r="B141" s="3276" t="s">
        <v>786</v>
      </c>
      <c r="C141" s="3274" t="s">
        <v>1159</v>
      </c>
      <c r="D141" s="2222">
        <v>3</v>
      </c>
      <c r="E141" s="540">
        <v>5363041.9160326254</v>
      </c>
      <c r="F141" s="540">
        <v>16089125.748097876</v>
      </c>
      <c r="H141" s="3273">
        <v>29068868.15888869</v>
      </c>
      <c r="I141" s="3273">
        <v>87206604.476666063</v>
      </c>
    </row>
    <row r="142" spans="1:9" hidden="1" x14ac:dyDescent="0.3">
      <c r="A142" s="3036">
        <v>3</v>
      </c>
      <c r="B142" s="3276" t="s">
        <v>786</v>
      </c>
      <c r="C142" s="3274" t="s">
        <v>115</v>
      </c>
      <c r="D142" s="2222">
        <v>1</v>
      </c>
      <c r="E142" s="540">
        <v>1549775.8691138965</v>
      </c>
      <c r="F142" s="540">
        <v>1549775.8691138965</v>
      </c>
      <c r="H142" s="3273">
        <v>25343749.151476227</v>
      </c>
      <c r="I142" s="3273">
        <v>76031247.454428673</v>
      </c>
    </row>
    <row r="143" spans="1:9" hidden="1" x14ac:dyDescent="0.3">
      <c r="A143" s="3036">
        <v>4</v>
      </c>
      <c r="B143" s="3276" t="s">
        <v>786</v>
      </c>
      <c r="C143" s="3275" t="s">
        <v>65</v>
      </c>
      <c r="D143" s="2222">
        <v>1</v>
      </c>
      <c r="E143" s="540">
        <v>1369975.7154035682</v>
      </c>
      <c r="F143" s="540">
        <v>1369975.7154035682</v>
      </c>
      <c r="H143" s="3273">
        <v>11421504.039672397</v>
      </c>
      <c r="I143" s="3273">
        <v>34264512.119017191</v>
      </c>
    </row>
    <row r="144" spans="1:9" hidden="1" x14ac:dyDescent="0.3">
      <c r="A144" s="3036">
        <v>5</v>
      </c>
      <c r="B144" s="3276" t="s">
        <v>786</v>
      </c>
      <c r="C144" s="3274" t="s">
        <v>1158</v>
      </c>
      <c r="D144" s="2222">
        <v>1</v>
      </c>
      <c r="E144" s="540" t="e">
        <v>#N/A</v>
      </c>
      <c r="F144" s="540">
        <v>0</v>
      </c>
      <c r="H144" s="3273">
        <v>67559830.301328644</v>
      </c>
      <c r="I144" s="3273">
        <v>67559830.301328644</v>
      </c>
    </row>
    <row r="145" spans="1:9" hidden="1" x14ac:dyDescent="0.3">
      <c r="A145" s="3036">
        <v>6</v>
      </c>
      <c r="B145" s="3276" t="s">
        <v>786</v>
      </c>
      <c r="C145" s="3275" t="s">
        <v>136</v>
      </c>
      <c r="D145" s="2222">
        <v>1.7669999999999999</v>
      </c>
      <c r="E145" s="540">
        <v>2848217.5642153872</v>
      </c>
      <c r="F145" s="540">
        <v>5032800.435968589</v>
      </c>
      <c r="H145" s="3273">
        <v>5282.9093766832157</v>
      </c>
      <c r="I145" s="3273">
        <v>9334900.8685992416</v>
      </c>
    </row>
    <row r="146" spans="1:9" hidden="1" x14ac:dyDescent="0.3">
      <c r="A146" s="3036">
        <v>7</v>
      </c>
      <c r="B146" s="3276" t="s">
        <v>786</v>
      </c>
      <c r="C146" s="3274" t="s">
        <v>1284</v>
      </c>
      <c r="D146" s="2222">
        <v>1</v>
      </c>
      <c r="E146" s="540" t="e">
        <v>#N/A</v>
      </c>
      <c r="F146" s="540">
        <v>0</v>
      </c>
      <c r="H146" s="3273">
        <v>56390798.033495046</v>
      </c>
      <c r="I146" s="3273">
        <v>56390798.033495046</v>
      </c>
    </row>
    <row r="147" spans="1:9" hidden="1" x14ac:dyDescent="0.3">
      <c r="A147" s="3036">
        <v>8</v>
      </c>
      <c r="B147" s="3276" t="s">
        <v>786</v>
      </c>
      <c r="C147" s="3275" t="s">
        <v>1285</v>
      </c>
      <c r="D147" s="2222">
        <v>1</v>
      </c>
      <c r="E147" s="540" t="e">
        <v>#N/A</v>
      </c>
      <c r="F147" s="540">
        <v>0</v>
      </c>
      <c r="G147" s="2199">
        <v>28778092.793803167</v>
      </c>
      <c r="H147" s="3273">
        <v>8960973.241762381</v>
      </c>
      <c r="I147" s="3273">
        <v>8960973.241762381</v>
      </c>
    </row>
    <row r="148" spans="1:9" hidden="1" x14ac:dyDescent="0.3"/>
    <row r="149" spans="1:9" hidden="1" x14ac:dyDescent="0.3">
      <c r="A149" s="1470">
        <v>1</v>
      </c>
      <c r="B149" s="3276" t="s">
        <v>787</v>
      </c>
      <c r="C149" s="3274" t="s">
        <v>919</v>
      </c>
      <c r="D149" s="2222">
        <v>1</v>
      </c>
      <c r="E149" s="540">
        <v>4736415.0252192384</v>
      </c>
      <c r="F149" s="540">
        <v>4736415.0252192384</v>
      </c>
      <c r="H149" s="3273">
        <v>87942159.208440661</v>
      </c>
      <c r="I149" s="3273">
        <v>87942159.208440661</v>
      </c>
    </row>
    <row r="150" spans="1:9" hidden="1" x14ac:dyDescent="0.3">
      <c r="A150" s="3036">
        <v>2</v>
      </c>
      <c r="B150" s="3276" t="s">
        <v>787</v>
      </c>
      <c r="C150" s="3274" t="s">
        <v>1159</v>
      </c>
      <c r="D150" s="2222">
        <v>4</v>
      </c>
      <c r="E150" s="540">
        <v>5363041.9160326254</v>
      </c>
      <c r="F150" s="540">
        <v>21452167.664130501</v>
      </c>
      <c r="H150" s="3273">
        <v>29068868.15888869</v>
      </c>
      <c r="I150" s="3273">
        <v>116275472.63555476</v>
      </c>
    </row>
    <row r="151" spans="1:9" hidden="1" x14ac:dyDescent="0.3">
      <c r="A151" s="3036">
        <v>3</v>
      </c>
      <c r="B151" s="3276" t="s">
        <v>787</v>
      </c>
      <c r="C151" s="3274" t="s">
        <v>1161</v>
      </c>
      <c r="D151" s="2222">
        <v>1</v>
      </c>
      <c r="E151" s="540">
        <v>5630304.6170809623</v>
      </c>
      <c r="F151" s="540">
        <v>5630304.6170809623</v>
      </c>
      <c r="H151" s="3273">
        <v>34339390.915300131</v>
      </c>
      <c r="I151" s="3273">
        <v>34339390.915300131</v>
      </c>
    </row>
    <row r="152" spans="1:9" hidden="1" x14ac:dyDescent="0.3">
      <c r="A152" s="3036">
        <v>4</v>
      </c>
      <c r="B152" s="3276" t="s">
        <v>787</v>
      </c>
      <c r="C152" s="3274" t="s">
        <v>115</v>
      </c>
      <c r="D152" s="2222">
        <v>1</v>
      </c>
      <c r="E152" s="540">
        <v>1549775.8691138965</v>
      </c>
      <c r="F152" s="540">
        <v>1549775.8691138965</v>
      </c>
      <c r="H152" s="3273">
        <v>25343749.151476227</v>
      </c>
      <c r="I152" s="3273">
        <v>76031247.454428673</v>
      </c>
    </row>
    <row r="153" spans="1:9" hidden="1" x14ac:dyDescent="0.3">
      <c r="A153" s="3036">
        <v>5</v>
      </c>
      <c r="B153" s="3276" t="s">
        <v>787</v>
      </c>
      <c r="C153" s="3275" t="s">
        <v>65</v>
      </c>
      <c r="D153" s="2222">
        <v>1</v>
      </c>
      <c r="E153" s="540">
        <v>1369975.7154035682</v>
      </c>
      <c r="F153" s="540">
        <v>1369975.7154035682</v>
      </c>
      <c r="H153" s="3273">
        <v>11421504.039672397</v>
      </c>
      <c r="I153" s="3273">
        <v>34264512.119017191</v>
      </c>
    </row>
    <row r="154" spans="1:9" hidden="1" x14ac:dyDescent="0.3">
      <c r="A154" s="3036">
        <v>6</v>
      </c>
      <c r="B154" s="3276" t="s">
        <v>787</v>
      </c>
      <c r="C154" s="3274" t="s">
        <v>1158</v>
      </c>
      <c r="D154" s="2222">
        <v>1</v>
      </c>
      <c r="E154" s="540" t="e">
        <v>#N/A</v>
      </c>
      <c r="F154" s="540">
        <v>0</v>
      </c>
      <c r="H154" s="3273">
        <v>111379325.34068286</v>
      </c>
      <c r="I154" s="3273">
        <v>111379325.34068286</v>
      </c>
    </row>
    <row r="155" spans="1:9" hidden="1" x14ac:dyDescent="0.3">
      <c r="A155" s="3036">
        <v>7</v>
      </c>
      <c r="B155" s="3276" t="s">
        <v>787</v>
      </c>
      <c r="C155" s="3275" t="s">
        <v>136</v>
      </c>
      <c r="D155" s="2222">
        <v>5.3864999999999998</v>
      </c>
      <c r="E155" s="540">
        <v>2848217.5642153872</v>
      </c>
      <c r="F155" s="540">
        <v>15341923.909646183</v>
      </c>
      <c r="H155" s="3273">
        <v>5282.9093766832157</v>
      </c>
      <c r="I155" s="3273">
        <v>28456391.357504141</v>
      </c>
    </row>
    <row r="156" spans="1:9" hidden="1" x14ac:dyDescent="0.3">
      <c r="A156" s="3036">
        <v>8</v>
      </c>
      <c r="B156" s="3276" t="s">
        <v>787</v>
      </c>
      <c r="C156" s="3274" t="s">
        <v>1284</v>
      </c>
      <c r="D156" s="2222">
        <v>1</v>
      </c>
      <c r="E156" s="540" t="e">
        <v>#N/A</v>
      </c>
      <c r="F156" s="540">
        <v>0</v>
      </c>
      <c r="H156" s="3273">
        <v>72615194.518664271</v>
      </c>
      <c r="I156" s="3273">
        <v>72615194.518664271</v>
      </c>
    </row>
    <row r="157" spans="1:9" hidden="1" x14ac:dyDescent="0.3">
      <c r="A157" s="3036">
        <v>9</v>
      </c>
      <c r="B157" s="3276" t="s">
        <v>787</v>
      </c>
      <c r="C157" s="3275" t="s">
        <v>1285</v>
      </c>
      <c r="D157" s="2222">
        <v>1</v>
      </c>
      <c r="E157" s="540" t="e">
        <v>#N/A</v>
      </c>
      <c r="F157" s="540">
        <v>0</v>
      </c>
      <c r="G157" s="2199">
        <v>50080562.800594352</v>
      </c>
      <c r="H157" s="3273">
        <v>9535545.3849483281</v>
      </c>
      <c r="I157" s="3273">
        <v>9535545.3849483281</v>
      </c>
    </row>
    <row r="158" spans="1:9" hidden="1" x14ac:dyDescent="0.3"/>
    <row r="159" spans="1:9" hidden="1" x14ac:dyDescent="0.3">
      <c r="A159" s="1470">
        <v>1</v>
      </c>
      <c r="B159" s="3276" t="s">
        <v>788</v>
      </c>
      <c r="C159" s="3274" t="s">
        <v>919</v>
      </c>
      <c r="D159" s="2222">
        <v>1</v>
      </c>
      <c r="E159" s="540">
        <v>4736415.0252192384</v>
      </c>
      <c r="F159" s="540">
        <v>4736415.0252192384</v>
      </c>
      <c r="H159" s="3273">
        <v>87942159.208440661</v>
      </c>
      <c r="I159" s="3273">
        <v>87942159.208440661</v>
      </c>
    </row>
    <row r="160" spans="1:9" hidden="1" x14ac:dyDescent="0.3">
      <c r="A160" s="3036">
        <v>2</v>
      </c>
      <c r="B160" s="3276" t="s">
        <v>788</v>
      </c>
      <c r="C160" s="3274" t="s">
        <v>1159</v>
      </c>
      <c r="D160" s="2222">
        <v>5</v>
      </c>
      <c r="E160" s="540">
        <v>5363041.9160326254</v>
      </c>
      <c r="F160" s="540">
        <v>26815209.580163129</v>
      </c>
      <c r="H160" s="3273">
        <v>29068868.15888869</v>
      </c>
      <c r="I160" s="3273">
        <v>145344340.79444346</v>
      </c>
    </row>
    <row r="161" spans="1:9" hidden="1" x14ac:dyDescent="0.3">
      <c r="A161" s="3036">
        <v>3</v>
      </c>
      <c r="B161" s="3276" t="s">
        <v>788</v>
      </c>
      <c r="C161" s="3274" t="s">
        <v>115</v>
      </c>
      <c r="D161" s="2222">
        <v>1</v>
      </c>
      <c r="E161" s="540">
        <v>1549775.8691138965</v>
      </c>
      <c r="F161" s="540">
        <v>1549775.8691138965</v>
      </c>
      <c r="H161" s="3273">
        <v>25343749.151476227</v>
      </c>
      <c r="I161" s="3273">
        <v>76031247.454428673</v>
      </c>
    </row>
    <row r="162" spans="1:9" hidden="1" x14ac:dyDescent="0.3">
      <c r="A162" s="3036">
        <v>4</v>
      </c>
      <c r="B162" s="3276" t="s">
        <v>788</v>
      </c>
      <c r="C162" s="3275" t="s">
        <v>65</v>
      </c>
      <c r="D162" s="2222">
        <v>1</v>
      </c>
      <c r="E162" s="540">
        <v>1369975.7154035682</v>
      </c>
      <c r="F162" s="540">
        <v>1369975.7154035682</v>
      </c>
      <c r="H162" s="3273">
        <v>11421504.039672397</v>
      </c>
      <c r="I162" s="3273">
        <v>34264512.119017191</v>
      </c>
    </row>
    <row r="163" spans="1:9" hidden="1" x14ac:dyDescent="0.3">
      <c r="A163" s="3036">
        <v>5</v>
      </c>
      <c r="B163" s="3276" t="s">
        <v>788</v>
      </c>
      <c r="C163" s="3274" t="s">
        <v>1158</v>
      </c>
      <c r="D163" s="2222">
        <v>1</v>
      </c>
      <c r="E163" s="540" t="e">
        <v>#N/A</v>
      </c>
      <c r="F163" s="540">
        <v>0</v>
      </c>
      <c r="H163" s="3273">
        <v>67559830.301328644</v>
      </c>
      <c r="I163" s="3273">
        <v>67559830.301328644</v>
      </c>
    </row>
    <row r="164" spans="1:9" hidden="1" x14ac:dyDescent="0.3">
      <c r="A164" s="3036">
        <v>6</v>
      </c>
      <c r="B164" s="3276" t="s">
        <v>788</v>
      </c>
      <c r="C164" s="3275" t="s">
        <v>136</v>
      </c>
      <c r="D164" s="2222">
        <v>2.5190000000000001</v>
      </c>
      <c r="E164" s="540">
        <v>2848217.5642153872</v>
      </c>
      <c r="F164" s="540">
        <v>7174660.044258561</v>
      </c>
      <c r="H164" s="3273">
        <v>5282.9093766832157</v>
      </c>
      <c r="I164" s="3273">
        <v>13307648.71986502</v>
      </c>
    </row>
    <row r="165" spans="1:9" hidden="1" x14ac:dyDescent="0.3">
      <c r="A165" s="3036">
        <v>7</v>
      </c>
      <c r="B165" s="3276" t="s">
        <v>788</v>
      </c>
      <c r="C165" s="3274" t="s">
        <v>1284</v>
      </c>
      <c r="D165" s="2222">
        <v>1</v>
      </c>
      <c r="E165" s="540" t="e">
        <v>#N/A</v>
      </c>
      <c r="F165" s="540">
        <v>0</v>
      </c>
      <c r="H165" s="3273">
        <v>72615194.518664271</v>
      </c>
      <c r="I165" s="3273">
        <v>72615194.518664271</v>
      </c>
    </row>
    <row r="166" spans="1:9" hidden="1" x14ac:dyDescent="0.3">
      <c r="A166" s="3036">
        <v>8</v>
      </c>
      <c r="B166" s="3276" t="s">
        <v>788</v>
      </c>
      <c r="C166" s="3275" t="s">
        <v>1285</v>
      </c>
      <c r="D166" s="2222">
        <v>1</v>
      </c>
      <c r="E166" s="540" t="e">
        <v>#N/A</v>
      </c>
      <c r="F166" s="540">
        <v>0</v>
      </c>
      <c r="G166" s="2199">
        <v>41646036.234158397</v>
      </c>
      <c r="H166" s="3273">
        <v>9535545.3849483281</v>
      </c>
      <c r="I166" s="3273">
        <v>9535545.3849483281</v>
      </c>
    </row>
    <row r="167" spans="1:9" hidden="1" x14ac:dyDescent="0.3"/>
    <row r="168" spans="1:9" hidden="1" x14ac:dyDescent="0.3">
      <c r="A168" s="1470">
        <v>1</v>
      </c>
      <c r="B168" s="3276" t="s">
        <v>790</v>
      </c>
      <c r="C168" s="3274" t="s">
        <v>919</v>
      </c>
      <c r="D168" s="2222">
        <v>1</v>
      </c>
      <c r="E168" s="540">
        <v>4736415.0252192384</v>
      </c>
      <c r="F168" s="540">
        <v>4736415.0252192384</v>
      </c>
      <c r="H168" s="3273">
        <v>87942159.208440661</v>
      </c>
      <c r="I168" s="3273">
        <v>87942159.208440661</v>
      </c>
    </row>
    <row r="169" spans="1:9" hidden="1" x14ac:dyDescent="0.3">
      <c r="A169" s="3036">
        <v>2</v>
      </c>
      <c r="B169" s="3276" t="s">
        <v>790</v>
      </c>
      <c r="C169" s="3274" t="s">
        <v>1159</v>
      </c>
      <c r="D169" s="2222">
        <v>2</v>
      </c>
      <c r="E169" s="540">
        <v>5363041.9160326254</v>
      </c>
      <c r="F169" s="540">
        <v>10726083.832065251</v>
      </c>
      <c r="H169" s="3273">
        <v>29068868.15888869</v>
      </c>
      <c r="I169" s="3273">
        <v>58137736.31777738</v>
      </c>
    </row>
    <row r="170" spans="1:9" hidden="1" x14ac:dyDescent="0.3">
      <c r="A170" s="3036">
        <v>3</v>
      </c>
      <c r="B170" s="3276" t="s">
        <v>790</v>
      </c>
      <c r="C170" s="3274" t="s">
        <v>1161</v>
      </c>
      <c r="D170" s="2222">
        <v>1</v>
      </c>
      <c r="E170" s="540">
        <v>5630304.6170809623</v>
      </c>
      <c r="F170" s="540">
        <v>5630304.6170809623</v>
      </c>
      <c r="H170" s="3273">
        <v>34339390.915300131</v>
      </c>
      <c r="I170" s="3273">
        <v>34339390.915300131</v>
      </c>
    </row>
    <row r="171" spans="1:9" hidden="1" x14ac:dyDescent="0.3">
      <c r="A171" s="3036">
        <v>4</v>
      </c>
      <c r="B171" s="3276" t="s">
        <v>790</v>
      </c>
      <c r="C171" s="3274" t="s">
        <v>115</v>
      </c>
      <c r="D171" s="2222">
        <v>1</v>
      </c>
      <c r="E171" s="540">
        <v>1549775.8691138965</v>
      </c>
      <c r="F171" s="540">
        <v>1549775.8691138965</v>
      </c>
      <c r="H171" s="3273">
        <v>25343749.151476227</v>
      </c>
      <c r="I171" s="3273">
        <v>76031247.454428673</v>
      </c>
    </row>
    <row r="172" spans="1:9" hidden="1" x14ac:dyDescent="0.3">
      <c r="A172" s="3036">
        <v>5</v>
      </c>
      <c r="B172" s="3276" t="s">
        <v>790</v>
      </c>
      <c r="C172" s="3275" t="s">
        <v>65</v>
      </c>
      <c r="D172" s="2222">
        <v>1</v>
      </c>
      <c r="E172" s="540">
        <v>1369975.7154035682</v>
      </c>
      <c r="F172" s="540">
        <v>1369975.7154035682</v>
      </c>
      <c r="H172" s="3273">
        <v>11421504.039672397</v>
      </c>
      <c r="I172" s="3273">
        <v>34264512.119017191</v>
      </c>
    </row>
    <row r="173" spans="1:9" hidden="1" x14ac:dyDescent="0.3">
      <c r="A173" s="3036">
        <v>6</v>
      </c>
      <c r="B173" s="3276" t="s">
        <v>790</v>
      </c>
      <c r="C173" s="3274" t="s">
        <v>1158</v>
      </c>
      <c r="D173" s="2222">
        <v>1</v>
      </c>
      <c r="E173" s="540" t="e">
        <v>#N/A</v>
      </c>
      <c r="F173" s="540">
        <v>0</v>
      </c>
      <c r="H173" s="3273">
        <v>111379325.34068286</v>
      </c>
      <c r="I173" s="3273">
        <v>111379325.34068286</v>
      </c>
    </row>
    <row r="174" spans="1:9" hidden="1" x14ac:dyDescent="0.3">
      <c r="A174" s="3036">
        <v>7</v>
      </c>
      <c r="B174" s="3276" t="s">
        <v>790</v>
      </c>
      <c r="C174" s="3275" t="s">
        <v>136</v>
      </c>
      <c r="D174" s="2222">
        <v>3.9995000000000003</v>
      </c>
      <c r="E174" s="540">
        <v>2848217.5642153872</v>
      </c>
      <c r="F174" s="540">
        <v>11391446.148079442</v>
      </c>
      <c r="H174" s="3273">
        <v>5282.9093766832157</v>
      </c>
      <c r="I174" s="3273">
        <v>21128996.052044522</v>
      </c>
    </row>
    <row r="175" spans="1:9" hidden="1" x14ac:dyDescent="0.3">
      <c r="A175" s="3036">
        <v>8</v>
      </c>
      <c r="B175" s="3276" t="s">
        <v>790</v>
      </c>
      <c r="C175" s="3274" t="s">
        <v>1284</v>
      </c>
      <c r="D175" s="2222">
        <v>1</v>
      </c>
      <c r="E175" s="540" t="e">
        <v>#N/A</v>
      </c>
      <c r="F175" s="540">
        <v>0</v>
      </c>
      <c r="H175" s="3273">
        <v>56390798.033495046</v>
      </c>
      <c r="I175" s="3273">
        <v>56390798.033495046</v>
      </c>
    </row>
    <row r="176" spans="1:9" hidden="1" x14ac:dyDescent="0.3">
      <c r="A176" s="3036">
        <v>9</v>
      </c>
      <c r="B176" s="3276" t="s">
        <v>790</v>
      </c>
      <c r="C176" s="3275" t="s">
        <v>1285</v>
      </c>
      <c r="D176" s="2222">
        <v>1</v>
      </c>
      <c r="E176" s="540" t="e">
        <v>#N/A</v>
      </c>
      <c r="F176" s="540">
        <v>0</v>
      </c>
      <c r="G176" s="2199">
        <v>35404001.206962354</v>
      </c>
      <c r="H176" s="3273">
        <v>7839255.8157857349</v>
      </c>
      <c r="I176" s="3273">
        <v>7839255.8157857349</v>
      </c>
    </row>
    <row r="177" spans="1:9" hidden="1" x14ac:dyDescent="0.3"/>
    <row r="178" spans="1:9" hidden="1" x14ac:dyDescent="0.3">
      <c r="A178" s="1470">
        <v>1</v>
      </c>
      <c r="B178" s="3276" t="s">
        <v>791</v>
      </c>
      <c r="C178" s="3274" t="s">
        <v>919</v>
      </c>
      <c r="D178" s="2222">
        <v>1</v>
      </c>
      <c r="E178" s="540">
        <v>4736415.0252192384</v>
      </c>
      <c r="F178" s="540">
        <v>4736415.0252192384</v>
      </c>
      <c r="H178" s="3273">
        <v>87942159.208440661</v>
      </c>
      <c r="I178" s="3273">
        <v>87942159.208440661</v>
      </c>
    </row>
    <row r="179" spans="1:9" hidden="1" x14ac:dyDescent="0.3">
      <c r="A179" s="3036">
        <v>2</v>
      </c>
      <c r="B179" s="3276" t="s">
        <v>791</v>
      </c>
      <c r="C179" s="3274" t="s">
        <v>1159</v>
      </c>
      <c r="D179" s="2222">
        <v>3</v>
      </c>
      <c r="E179" s="540">
        <v>5363041.9160326254</v>
      </c>
      <c r="F179" s="540">
        <v>16089125.748097876</v>
      </c>
      <c r="H179" s="3273">
        <v>29068868.15888869</v>
      </c>
      <c r="I179" s="3273">
        <v>87206604.476666063</v>
      </c>
    </row>
    <row r="180" spans="1:9" hidden="1" x14ac:dyDescent="0.3">
      <c r="A180" s="3036">
        <v>3</v>
      </c>
      <c r="B180" s="3276" t="s">
        <v>791</v>
      </c>
      <c r="C180" s="3274" t="s">
        <v>115</v>
      </c>
      <c r="D180" s="2222">
        <v>1</v>
      </c>
      <c r="E180" s="540">
        <v>1549775.8691138965</v>
      </c>
      <c r="F180" s="540">
        <v>1549775.8691138965</v>
      </c>
      <c r="H180" s="3273">
        <v>25343749.151476227</v>
      </c>
      <c r="I180" s="3273">
        <v>76031247.454428673</v>
      </c>
    </row>
    <row r="181" spans="1:9" hidden="1" x14ac:dyDescent="0.3">
      <c r="A181" s="3036">
        <v>4</v>
      </c>
      <c r="B181" s="3276" t="s">
        <v>791</v>
      </c>
      <c r="C181" s="3275" t="s">
        <v>65</v>
      </c>
      <c r="D181" s="2222">
        <v>1</v>
      </c>
      <c r="E181" s="540">
        <v>1369975.7154035682</v>
      </c>
      <c r="F181" s="540">
        <v>1369975.7154035682</v>
      </c>
      <c r="H181" s="3273">
        <v>11421504.039672397</v>
      </c>
      <c r="I181" s="3273">
        <v>34264512.119017191</v>
      </c>
    </row>
    <row r="182" spans="1:9" hidden="1" x14ac:dyDescent="0.3">
      <c r="A182" s="3036">
        <v>5</v>
      </c>
      <c r="B182" s="3276" t="s">
        <v>791</v>
      </c>
      <c r="C182" s="3274" t="s">
        <v>1158</v>
      </c>
      <c r="D182" s="2222">
        <v>1</v>
      </c>
      <c r="E182" s="540" t="e">
        <v>#N/A</v>
      </c>
      <c r="F182" s="540">
        <v>0</v>
      </c>
      <c r="H182" s="3273">
        <v>67559830.301328644</v>
      </c>
      <c r="I182" s="3273">
        <v>67559830.301328644</v>
      </c>
    </row>
    <row r="183" spans="1:9" hidden="1" x14ac:dyDescent="0.3">
      <c r="A183" s="3036">
        <v>6</v>
      </c>
      <c r="B183" s="3276" t="s">
        <v>791</v>
      </c>
      <c r="C183" s="3275" t="s">
        <v>136</v>
      </c>
      <c r="D183" s="2222">
        <v>1.7669999999999999</v>
      </c>
      <c r="E183" s="540">
        <v>2848217.5642153872</v>
      </c>
      <c r="F183" s="540">
        <v>5032800.435968589</v>
      </c>
      <c r="H183" s="3273">
        <v>5282.9093766832157</v>
      </c>
      <c r="I183" s="3273">
        <v>9334900.8685992416</v>
      </c>
    </row>
    <row r="184" spans="1:9" hidden="1" x14ac:dyDescent="0.3">
      <c r="A184" s="3036">
        <v>7</v>
      </c>
      <c r="B184" s="3276" t="s">
        <v>791</v>
      </c>
      <c r="C184" s="3274" t="s">
        <v>1284</v>
      </c>
      <c r="D184" s="2222">
        <v>1</v>
      </c>
      <c r="E184" s="540" t="e">
        <v>#N/A</v>
      </c>
      <c r="F184" s="540">
        <v>0</v>
      </c>
      <c r="H184" s="3273">
        <v>56390798.033495046</v>
      </c>
      <c r="I184" s="3273">
        <v>56390798.033495046</v>
      </c>
    </row>
    <row r="185" spans="1:9" hidden="1" x14ac:dyDescent="0.3">
      <c r="A185" s="3036">
        <v>8</v>
      </c>
      <c r="B185" s="3276" t="s">
        <v>791</v>
      </c>
      <c r="C185" s="3275" t="s">
        <v>1285</v>
      </c>
      <c r="D185" s="2222">
        <v>1</v>
      </c>
      <c r="E185" s="540" t="e">
        <v>#N/A</v>
      </c>
      <c r="F185" s="540">
        <v>0</v>
      </c>
      <c r="G185" s="2199">
        <v>28778092.793803167</v>
      </c>
      <c r="H185" s="3273">
        <v>7897918.6240649894</v>
      </c>
      <c r="I185" s="3273">
        <v>7897918.6240649894</v>
      </c>
    </row>
    <row r="186" spans="1:9" hidden="1" x14ac:dyDescent="0.3"/>
    <row r="187" spans="1:9" hidden="1" x14ac:dyDescent="0.3">
      <c r="A187" s="1470">
        <v>1</v>
      </c>
      <c r="B187" s="3276" t="s">
        <v>792</v>
      </c>
      <c r="C187" s="3274" t="s">
        <v>919</v>
      </c>
      <c r="D187" s="2222">
        <v>1.5</v>
      </c>
      <c r="E187" s="540">
        <v>4736415.0252192384</v>
      </c>
      <c r="F187" s="540">
        <v>7104622.5378288571</v>
      </c>
      <c r="H187" s="3273">
        <v>87942159.208440661</v>
      </c>
      <c r="I187" s="3273">
        <v>131913238.81266099</v>
      </c>
    </row>
    <row r="188" spans="1:9" hidden="1" x14ac:dyDescent="0.3">
      <c r="A188" s="3036">
        <v>2</v>
      </c>
      <c r="B188" s="3276" t="s">
        <v>792</v>
      </c>
      <c r="C188" s="3274" t="s">
        <v>1159</v>
      </c>
      <c r="D188" s="2222">
        <v>3</v>
      </c>
      <c r="E188" s="540">
        <v>5363041.9160326254</v>
      </c>
      <c r="F188" s="540">
        <v>16089125.748097876</v>
      </c>
      <c r="H188" s="3273">
        <v>29068868.15888869</v>
      </c>
      <c r="I188" s="3273">
        <v>87206604.476666063</v>
      </c>
    </row>
    <row r="189" spans="1:9" hidden="1" x14ac:dyDescent="0.3">
      <c r="A189" s="3036">
        <v>3</v>
      </c>
      <c r="B189" s="3276" t="s">
        <v>792</v>
      </c>
      <c r="C189" s="3275" t="s">
        <v>1168</v>
      </c>
      <c r="D189" s="2222">
        <v>1</v>
      </c>
      <c r="E189" s="540" t="e">
        <v>#N/A</v>
      </c>
      <c r="F189" s="540">
        <v>0</v>
      </c>
      <c r="H189" s="3273">
        <v>34339390.915300131</v>
      </c>
      <c r="I189" s="3273">
        <v>34339390.915300131</v>
      </c>
    </row>
    <row r="190" spans="1:9" hidden="1" x14ac:dyDescent="0.3">
      <c r="A190" s="3036">
        <v>4</v>
      </c>
      <c r="B190" s="3276" t="s">
        <v>792</v>
      </c>
      <c r="C190" s="3274" t="s">
        <v>115</v>
      </c>
      <c r="D190" s="2222">
        <v>1</v>
      </c>
      <c r="E190" s="540">
        <v>1549775.8691138965</v>
      </c>
      <c r="F190" s="540">
        <v>1549775.8691138965</v>
      </c>
      <c r="H190" s="3273">
        <v>25343749.151476227</v>
      </c>
      <c r="I190" s="3273">
        <v>114046871.18164302</v>
      </c>
    </row>
    <row r="191" spans="1:9" hidden="1" x14ac:dyDescent="0.3">
      <c r="A191" s="3036">
        <v>5</v>
      </c>
      <c r="B191" s="3276" t="s">
        <v>792</v>
      </c>
      <c r="C191" s="3275" t="s">
        <v>65</v>
      </c>
      <c r="D191" s="2222">
        <v>1</v>
      </c>
      <c r="E191" s="540">
        <v>1369975.7154035682</v>
      </c>
      <c r="F191" s="540">
        <v>1369975.7154035682</v>
      </c>
      <c r="H191" s="3273">
        <v>11421504.039672397</v>
      </c>
      <c r="I191" s="3273">
        <v>34264512.119017191</v>
      </c>
    </row>
    <row r="192" spans="1:9" hidden="1" x14ac:dyDescent="0.3">
      <c r="A192" s="3036">
        <v>6</v>
      </c>
      <c r="B192" s="3276" t="s">
        <v>792</v>
      </c>
      <c r="C192" s="3274" t="s">
        <v>1158</v>
      </c>
      <c r="D192" s="2222">
        <v>1</v>
      </c>
      <c r="E192" s="540" t="e">
        <v>#N/A</v>
      </c>
      <c r="F192" s="540">
        <v>0</v>
      </c>
      <c r="H192" s="3273">
        <v>111379325.34068286</v>
      </c>
      <c r="I192" s="3273">
        <v>111379325.34068286</v>
      </c>
    </row>
    <row r="193" spans="1:9" hidden="1" x14ac:dyDescent="0.3">
      <c r="A193" s="3036">
        <v>7</v>
      </c>
      <c r="B193" s="3276" t="s">
        <v>792</v>
      </c>
      <c r="C193" s="3275" t="s">
        <v>136</v>
      </c>
      <c r="D193" s="2222">
        <v>4.9734999999999996</v>
      </c>
      <c r="E193" s="540">
        <v>2848217.5642153872</v>
      </c>
      <c r="F193" s="540">
        <v>14165610.055625226</v>
      </c>
      <c r="H193" s="3273">
        <v>5282.9093766832157</v>
      </c>
      <c r="I193" s="3273">
        <v>26274549.784933973</v>
      </c>
    </row>
    <row r="194" spans="1:9" hidden="1" x14ac:dyDescent="0.3">
      <c r="A194" s="3036">
        <v>8</v>
      </c>
      <c r="B194" s="3276" t="s">
        <v>792</v>
      </c>
      <c r="C194" s="3274" t="s">
        <v>1284</v>
      </c>
      <c r="D194" s="2222">
        <v>1</v>
      </c>
      <c r="E194" s="540" t="e">
        <v>#N/A</v>
      </c>
      <c r="F194" s="540">
        <v>0</v>
      </c>
      <c r="H194" s="3273">
        <v>84899533.232189178</v>
      </c>
      <c r="I194" s="3273">
        <v>84899533.232189178</v>
      </c>
    </row>
    <row r="195" spans="1:9" hidden="1" x14ac:dyDescent="0.3">
      <c r="A195" s="3036">
        <v>9</v>
      </c>
      <c r="B195" s="3276" t="s">
        <v>792</v>
      </c>
      <c r="C195" s="3275" t="s">
        <v>1285</v>
      </c>
      <c r="D195" s="2222">
        <v>1</v>
      </c>
      <c r="E195" s="540" t="e">
        <v>#N/A</v>
      </c>
      <c r="F195" s="540">
        <v>0</v>
      </c>
      <c r="G195" s="2199">
        <v>40279109.926069424</v>
      </c>
      <c r="H195" s="3273">
        <v>8890630.0892058238</v>
      </c>
      <c r="I195" s="3273">
        <v>8890630.0892058238</v>
      </c>
    </row>
    <row r="196" spans="1:9" hidden="1" x14ac:dyDescent="0.3"/>
    <row r="197" spans="1:9" hidden="1" x14ac:dyDescent="0.3">
      <c r="A197" s="1470">
        <v>1</v>
      </c>
      <c r="B197" s="3276" t="s">
        <v>794</v>
      </c>
      <c r="C197" s="3274" t="s">
        <v>919</v>
      </c>
      <c r="D197" s="2222">
        <v>1.5</v>
      </c>
      <c r="E197" s="540">
        <v>4736415.0252192384</v>
      </c>
      <c r="F197" s="540">
        <v>7104622.5378288571</v>
      </c>
      <c r="H197" s="3273">
        <v>87942159.208440661</v>
      </c>
      <c r="I197" s="3273">
        <v>131913238.81266099</v>
      </c>
    </row>
    <row r="198" spans="1:9" hidden="1" x14ac:dyDescent="0.3">
      <c r="A198" s="3036">
        <v>2</v>
      </c>
      <c r="B198" s="3276" t="s">
        <v>794</v>
      </c>
      <c r="C198" s="3274" t="s">
        <v>1159</v>
      </c>
      <c r="D198" s="2222">
        <v>4</v>
      </c>
      <c r="E198" s="540">
        <v>5363041.9160326254</v>
      </c>
      <c r="F198" s="540">
        <v>21452167.664130501</v>
      </c>
      <c r="H198" s="3273">
        <v>29068868.15888869</v>
      </c>
      <c r="I198" s="3273">
        <v>116275472.63555476</v>
      </c>
    </row>
    <row r="199" spans="1:9" hidden="1" x14ac:dyDescent="0.3">
      <c r="A199" s="3036">
        <v>3</v>
      </c>
      <c r="B199" s="3276" t="s">
        <v>794</v>
      </c>
      <c r="C199" s="3274" t="s">
        <v>115</v>
      </c>
      <c r="D199" s="2222">
        <v>1</v>
      </c>
      <c r="E199" s="540">
        <v>1549775.8691138965</v>
      </c>
      <c r="F199" s="540">
        <v>1549775.8691138965</v>
      </c>
      <c r="H199" s="3273">
        <v>25343749.151476227</v>
      </c>
      <c r="I199" s="3273">
        <v>114046871.18164302</v>
      </c>
    </row>
    <row r="200" spans="1:9" hidden="1" x14ac:dyDescent="0.3">
      <c r="A200" s="3036">
        <v>4</v>
      </c>
      <c r="B200" s="3276" t="s">
        <v>794</v>
      </c>
      <c r="C200" s="3275" t="s">
        <v>65</v>
      </c>
      <c r="D200" s="2222">
        <v>1</v>
      </c>
      <c r="E200" s="540">
        <v>1369975.7154035682</v>
      </c>
      <c r="F200" s="540">
        <v>1369975.7154035682</v>
      </c>
      <c r="H200" s="3273">
        <v>11421504.039672397</v>
      </c>
      <c r="I200" s="3273">
        <v>34264512.119017191</v>
      </c>
    </row>
    <row r="201" spans="1:9" hidden="1" x14ac:dyDescent="0.3">
      <c r="A201" s="3036">
        <v>5</v>
      </c>
      <c r="B201" s="3276" t="s">
        <v>794</v>
      </c>
      <c r="C201" s="3274" t="s">
        <v>1158</v>
      </c>
      <c r="D201" s="2222">
        <v>1</v>
      </c>
      <c r="E201" s="540" t="e">
        <v>#N/A</v>
      </c>
      <c r="F201" s="540">
        <v>0</v>
      </c>
      <c r="H201" s="3273">
        <v>67559830.301328644</v>
      </c>
      <c r="I201" s="3273">
        <v>67559830.301328644</v>
      </c>
    </row>
    <row r="202" spans="1:9" hidden="1" x14ac:dyDescent="0.3">
      <c r="A202" s="3036">
        <v>6</v>
      </c>
      <c r="B202" s="3276" t="s">
        <v>794</v>
      </c>
      <c r="C202" s="3275" t="s">
        <v>136</v>
      </c>
      <c r="D202" s="2222">
        <v>4.9734999999999996</v>
      </c>
      <c r="E202" s="540">
        <v>2848217.5642153872</v>
      </c>
      <c r="F202" s="540">
        <v>14165610.055625226</v>
      </c>
      <c r="H202" s="3273">
        <v>5282.9093766832157</v>
      </c>
      <c r="I202" s="3273">
        <v>26274549.784933973</v>
      </c>
    </row>
    <row r="203" spans="1:9" hidden="1" x14ac:dyDescent="0.3">
      <c r="A203" s="3036">
        <v>7</v>
      </c>
      <c r="B203" s="3276" t="s">
        <v>794</v>
      </c>
      <c r="C203" s="3274" t="s">
        <v>1284</v>
      </c>
      <c r="D203" s="2222">
        <v>1</v>
      </c>
      <c r="E203" s="540" t="e">
        <v>#N/A</v>
      </c>
      <c r="F203" s="540">
        <v>0</v>
      </c>
      <c r="H203" s="3273">
        <v>84899533.232189178</v>
      </c>
      <c r="I203" s="3273">
        <v>84899533.232189178</v>
      </c>
    </row>
    <row r="204" spans="1:9" hidden="1" x14ac:dyDescent="0.3">
      <c r="A204" s="3036">
        <v>8</v>
      </c>
      <c r="B204" s="3276" t="s">
        <v>794</v>
      </c>
      <c r="C204" s="3275" t="s">
        <v>1285</v>
      </c>
      <c r="D204" s="2222">
        <v>1</v>
      </c>
      <c r="E204" s="540" t="e">
        <v>#N/A</v>
      </c>
      <c r="F204" s="540">
        <v>0</v>
      </c>
      <c r="G204" s="2199">
        <v>45642151.842102051</v>
      </c>
      <c r="H204" s="3273">
        <v>8890630.0892058238</v>
      </c>
      <c r="I204" s="3273">
        <v>8890630.0892058238</v>
      </c>
    </row>
    <row r="205" spans="1:9" hidden="1" x14ac:dyDescent="0.3"/>
    <row r="206" spans="1:9" hidden="1" x14ac:dyDescent="0.3">
      <c r="A206" s="1470">
        <v>1</v>
      </c>
      <c r="B206" s="3276" t="s">
        <v>795</v>
      </c>
      <c r="C206" s="3274" t="s">
        <v>919</v>
      </c>
      <c r="D206" s="2222">
        <v>1</v>
      </c>
      <c r="E206" s="540">
        <v>4736415.0252192384</v>
      </c>
      <c r="F206" s="540">
        <v>4736415.0252192384</v>
      </c>
      <c r="H206" s="3273">
        <v>87942159.208440661</v>
      </c>
      <c r="I206" s="3273">
        <v>87942159.208440661</v>
      </c>
    </row>
    <row r="207" spans="1:9" hidden="1" x14ac:dyDescent="0.3">
      <c r="A207" s="3036">
        <v>2</v>
      </c>
      <c r="B207" s="3276" t="s">
        <v>795</v>
      </c>
      <c r="C207" s="3274" t="s">
        <v>1159</v>
      </c>
      <c r="D207" s="2222">
        <v>2</v>
      </c>
      <c r="E207" s="540">
        <v>5363041.9160326254</v>
      </c>
      <c r="F207" s="540">
        <v>10726083.832065251</v>
      </c>
      <c r="H207" s="3273">
        <v>29068868.15888869</v>
      </c>
      <c r="I207" s="3273">
        <v>58137736.31777738</v>
      </c>
    </row>
    <row r="208" spans="1:9" hidden="1" x14ac:dyDescent="0.3">
      <c r="A208" s="3036">
        <v>3</v>
      </c>
      <c r="B208" s="3276" t="s">
        <v>795</v>
      </c>
      <c r="C208" s="3274" t="s">
        <v>1161</v>
      </c>
      <c r="D208" s="2222">
        <v>1</v>
      </c>
      <c r="E208" s="540">
        <v>5630304.6170809623</v>
      </c>
      <c r="F208" s="540">
        <v>5630304.6170809623</v>
      </c>
      <c r="H208" s="3273">
        <v>34339390.915300131</v>
      </c>
      <c r="I208" s="3273">
        <v>34339390.915300131</v>
      </c>
    </row>
    <row r="209" spans="1:9" hidden="1" x14ac:dyDescent="0.3">
      <c r="A209" s="3036">
        <v>4</v>
      </c>
      <c r="B209" s="3276" t="s">
        <v>795</v>
      </c>
      <c r="C209" s="3274" t="s">
        <v>115</v>
      </c>
      <c r="D209" s="2222">
        <v>1</v>
      </c>
      <c r="E209" s="540">
        <v>1549775.8691138965</v>
      </c>
      <c r="F209" s="540">
        <v>1549775.8691138965</v>
      </c>
      <c r="H209" s="3273">
        <v>25343749.151476227</v>
      </c>
      <c r="I209" s="3273">
        <v>76031247.454428673</v>
      </c>
    </row>
    <row r="210" spans="1:9" hidden="1" x14ac:dyDescent="0.3">
      <c r="A210" s="3036">
        <v>5</v>
      </c>
      <c r="B210" s="3276" t="s">
        <v>795</v>
      </c>
      <c r="C210" s="3275" t="s">
        <v>65</v>
      </c>
      <c r="D210" s="2222">
        <v>1</v>
      </c>
      <c r="E210" s="540">
        <v>1369975.7154035682</v>
      </c>
      <c r="F210" s="540">
        <v>1369975.7154035682</v>
      </c>
      <c r="H210" s="3273">
        <v>11421504.039672397</v>
      </c>
      <c r="I210" s="3273">
        <v>34264512.119017191</v>
      </c>
    </row>
    <row r="211" spans="1:9" hidden="1" x14ac:dyDescent="0.3">
      <c r="A211" s="3036">
        <v>6</v>
      </c>
      <c r="B211" s="3276" t="s">
        <v>795</v>
      </c>
      <c r="C211" s="3274" t="s">
        <v>1158</v>
      </c>
      <c r="D211" s="2222">
        <v>1</v>
      </c>
      <c r="E211" s="540" t="e">
        <v>#N/A</v>
      </c>
      <c r="F211" s="540">
        <v>0</v>
      </c>
      <c r="H211" s="3273">
        <v>111379325.34068286</v>
      </c>
      <c r="I211" s="3273">
        <v>111379325.34068286</v>
      </c>
    </row>
    <row r="212" spans="1:9" hidden="1" x14ac:dyDescent="0.3">
      <c r="A212" s="3036">
        <v>7</v>
      </c>
      <c r="B212" s="3276" t="s">
        <v>795</v>
      </c>
      <c r="C212" s="3275" t="s">
        <v>136</v>
      </c>
      <c r="D212" s="2222">
        <v>3.9995000000000003</v>
      </c>
      <c r="E212" s="540">
        <v>2848217.5642153872</v>
      </c>
      <c r="F212" s="540">
        <v>11391446.148079442</v>
      </c>
      <c r="H212" s="3273">
        <v>5282.9093766832157</v>
      </c>
      <c r="I212" s="3273">
        <v>21128996.052044522</v>
      </c>
    </row>
    <row r="213" spans="1:9" hidden="1" x14ac:dyDescent="0.3">
      <c r="A213" s="3036">
        <v>8</v>
      </c>
      <c r="B213" s="3276" t="s">
        <v>795</v>
      </c>
      <c r="C213" s="3274" t="s">
        <v>1284</v>
      </c>
      <c r="D213" s="2222">
        <v>1</v>
      </c>
      <c r="E213" s="540" t="e">
        <v>#N/A</v>
      </c>
      <c r="F213" s="540">
        <v>0</v>
      </c>
      <c r="H213" s="3273">
        <v>56390798.033495046</v>
      </c>
      <c r="I213" s="3273">
        <v>56390798.033495046</v>
      </c>
    </row>
    <row r="214" spans="1:9" hidden="1" x14ac:dyDescent="0.3">
      <c r="A214" s="3036">
        <v>9</v>
      </c>
      <c r="B214" s="3276" t="s">
        <v>795</v>
      </c>
      <c r="C214" s="3275" t="s">
        <v>1285</v>
      </c>
      <c r="D214" s="2222">
        <v>1</v>
      </c>
      <c r="E214" s="540" t="e">
        <v>#N/A</v>
      </c>
      <c r="F214" s="540">
        <v>0</v>
      </c>
      <c r="G214" s="2199">
        <v>35404001.206962354</v>
      </c>
      <c r="H214" s="3273">
        <v>2962906.0505491872</v>
      </c>
      <c r="I214" s="3273">
        <v>2962906.0505491872</v>
      </c>
    </row>
    <row r="215" spans="1:9" hidden="1" x14ac:dyDescent="0.3"/>
    <row r="216" spans="1:9" hidden="1" x14ac:dyDescent="0.3">
      <c r="A216" s="1470">
        <v>1</v>
      </c>
      <c r="B216" s="3276" t="s">
        <v>796</v>
      </c>
      <c r="C216" s="3274" t="s">
        <v>919</v>
      </c>
      <c r="D216" s="2222">
        <v>1</v>
      </c>
      <c r="E216" s="540">
        <v>4736415.0252192384</v>
      </c>
      <c r="F216" s="540">
        <v>4736415.0252192384</v>
      </c>
      <c r="H216" s="3273">
        <v>87942159.208440661</v>
      </c>
      <c r="I216" s="3273">
        <v>87942159.208440661</v>
      </c>
    </row>
    <row r="217" spans="1:9" hidden="1" x14ac:dyDescent="0.3">
      <c r="A217" s="3036">
        <v>2</v>
      </c>
      <c r="B217" s="3276" t="s">
        <v>796</v>
      </c>
      <c r="C217" s="3274" t="s">
        <v>1159</v>
      </c>
      <c r="D217" s="2222">
        <v>3</v>
      </c>
      <c r="E217" s="540">
        <v>5363041.9160326254</v>
      </c>
      <c r="F217" s="540">
        <v>16089125.748097876</v>
      </c>
      <c r="H217" s="3273">
        <v>29068868.15888869</v>
      </c>
      <c r="I217" s="3273">
        <v>87206604.476666063</v>
      </c>
    </row>
    <row r="218" spans="1:9" hidden="1" x14ac:dyDescent="0.3">
      <c r="A218" s="3036">
        <v>3</v>
      </c>
      <c r="B218" s="3276" t="s">
        <v>796</v>
      </c>
      <c r="C218" s="3274" t="s">
        <v>115</v>
      </c>
      <c r="D218" s="2222">
        <v>1</v>
      </c>
      <c r="E218" s="540">
        <v>1549775.8691138965</v>
      </c>
      <c r="F218" s="540">
        <v>1549775.8691138965</v>
      </c>
      <c r="H218" s="3273">
        <v>25343749.151476227</v>
      </c>
      <c r="I218" s="3273">
        <v>76031247.454428673</v>
      </c>
    </row>
    <row r="219" spans="1:9" hidden="1" x14ac:dyDescent="0.3">
      <c r="A219" s="3036">
        <v>4</v>
      </c>
      <c r="B219" s="3276" t="s">
        <v>796</v>
      </c>
      <c r="C219" s="3275" t="s">
        <v>65</v>
      </c>
      <c r="D219" s="2222">
        <v>1</v>
      </c>
      <c r="E219" s="540">
        <v>1369975.7154035682</v>
      </c>
      <c r="F219" s="540">
        <v>1369975.7154035682</v>
      </c>
      <c r="H219" s="3273">
        <v>11421504.039672397</v>
      </c>
      <c r="I219" s="3273">
        <v>34264512.119017191</v>
      </c>
    </row>
    <row r="220" spans="1:9" hidden="1" x14ac:dyDescent="0.3">
      <c r="A220" s="3036">
        <v>5</v>
      </c>
      <c r="B220" s="3276" t="s">
        <v>796</v>
      </c>
      <c r="C220" s="3274" t="s">
        <v>1158</v>
      </c>
      <c r="D220" s="2222">
        <v>1</v>
      </c>
      <c r="E220" s="540" t="e">
        <v>#N/A</v>
      </c>
      <c r="F220" s="540">
        <v>0</v>
      </c>
      <c r="H220" s="3273">
        <v>67559830.301328644</v>
      </c>
      <c r="I220" s="3273">
        <v>67559830.301328644</v>
      </c>
    </row>
    <row r="221" spans="1:9" hidden="1" x14ac:dyDescent="0.3">
      <c r="A221" s="3036">
        <v>6</v>
      </c>
      <c r="B221" s="3276" t="s">
        <v>796</v>
      </c>
      <c r="C221" s="3275" t="s">
        <v>136</v>
      </c>
      <c r="D221" s="2222">
        <v>3.9995000000000003</v>
      </c>
      <c r="E221" s="540">
        <v>2848217.5642153872</v>
      </c>
      <c r="F221" s="540">
        <v>11391446.148079442</v>
      </c>
      <c r="H221" s="3273">
        <v>5282.9093766832157</v>
      </c>
      <c r="I221" s="3273">
        <v>21128996.052044522</v>
      </c>
    </row>
    <row r="222" spans="1:9" hidden="1" x14ac:dyDescent="0.3">
      <c r="A222" s="3036">
        <v>7</v>
      </c>
      <c r="B222" s="3276" t="s">
        <v>796</v>
      </c>
      <c r="C222" s="3274" t="s">
        <v>1284</v>
      </c>
      <c r="D222" s="2222">
        <v>1</v>
      </c>
      <c r="E222" s="540" t="e">
        <v>#N/A</v>
      </c>
      <c r="F222" s="540">
        <v>0</v>
      </c>
      <c r="H222" s="3273">
        <v>56390798.033495046</v>
      </c>
      <c r="I222" s="3273">
        <v>56390798.033495046</v>
      </c>
    </row>
    <row r="223" spans="1:9" hidden="1" x14ac:dyDescent="0.3">
      <c r="A223" s="3036">
        <v>8</v>
      </c>
      <c r="B223" s="3276" t="s">
        <v>796</v>
      </c>
      <c r="C223" s="3275" t="s">
        <v>1285</v>
      </c>
      <c r="D223" s="2222">
        <v>1</v>
      </c>
      <c r="E223" s="540" t="e">
        <v>#N/A</v>
      </c>
      <c r="F223" s="540">
        <v>0</v>
      </c>
      <c r="G223" s="2199">
        <v>35136738.505914018</v>
      </c>
      <c r="H223" s="3273">
        <v>2962906.0505491872</v>
      </c>
      <c r="I223" s="3273">
        <v>2962906.0505491872</v>
      </c>
    </row>
    <row r="224" spans="1:9" hidden="1" x14ac:dyDescent="0.3"/>
    <row r="225" spans="1:9" hidden="1" x14ac:dyDescent="0.3">
      <c r="A225" s="1470">
        <v>1</v>
      </c>
      <c r="B225" s="3276" t="s">
        <v>797</v>
      </c>
      <c r="C225" s="3275" t="s">
        <v>332</v>
      </c>
      <c r="D225" s="2222">
        <v>1</v>
      </c>
      <c r="E225" s="540" t="e">
        <v>#N/A</v>
      </c>
      <c r="F225" s="540">
        <v>0</v>
      </c>
      <c r="H225" s="3273">
        <v>795835830.07970357</v>
      </c>
      <c r="I225" s="3273">
        <v>795835830.07970357</v>
      </c>
    </row>
    <row r="226" spans="1:9" hidden="1" x14ac:dyDescent="0.3">
      <c r="A226" s="3036">
        <v>2</v>
      </c>
      <c r="B226" s="3276" t="s">
        <v>797</v>
      </c>
      <c r="C226" s="3275" t="s">
        <v>65</v>
      </c>
      <c r="D226" s="2222">
        <v>1</v>
      </c>
      <c r="E226" s="540">
        <v>1369975.7154035682</v>
      </c>
      <c r="F226" s="540">
        <v>1369975.7154035682</v>
      </c>
      <c r="H226" s="3273">
        <v>11421504.039672397</v>
      </c>
      <c r="I226" s="3273">
        <v>34264512.119017191</v>
      </c>
    </row>
    <row r="227" spans="1:9" hidden="1" x14ac:dyDescent="0.3">
      <c r="A227" s="3036">
        <v>3</v>
      </c>
      <c r="B227" s="3276" t="s">
        <v>797</v>
      </c>
      <c r="C227" s="3274" t="s">
        <v>1158</v>
      </c>
      <c r="D227" s="2222">
        <v>1</v>
      </c>
      <c r="E227" s="540" t="e">
        <v>#N/A</v>
      </c>
      <c r="F227" s="540">
        <v>0</v>
      </c>
      <c r="H227" s="3273">
        <v>111379325.34068286</v>
      </c>
      <c r="I227" s="3273">
        <v>111379325.34068286</v>
      </c>
    </row>
    <row r="228" spans="1:9" hidden="1" x14ac:dyDescent="0.3">
      <c r="A228" s="3036">
        <v>4</v>
      </c>
      <c r="B228" s="3276" t="s">
        <v>797</v>
      </c>
      <c r="C228" s="3275" t="s">
        <v>112</v>
      </c>
      <c r="D228" s="2222">
        <v>3</v>
      </c>
      <c r="E228" s="540">
        <v>1274780.2693831213</v>
      </c>
      <c r="F228" s="540">
        <v>3824340.8081493638</v>
      </c>
      <c r="H228" s="3273">
        <v>135292091.11354962</v>
      </c>
      <c r="I228" s="3273">
        <v>405876273.34064889</v>
      </c>
    </row>
    <row r="229" spans="1:9" hidden="1" x14ac:dyDescent="0.3">
      <c r="A229" s="3036">
        <v>5</v>
      </c>
      <c r="B229" s="3276" t="s">
        <v>797</v>
      </c>
      <c r="C229" s="3275" t="s">
        <v>136</v>
      </c>
      <c r="D229" s="2222">
        <v>2.2324999999999999</v>
      </c>
      <c r="E229" s="540">
        <v>2848217.5642153872</v>
      </c>
      <c r="F229" s="540">
        <v>6358645.7121108519</v>
      </c>
      <c r="H229" s="3273">
        <v>5282.9093766832157</v>
      </c>
      <c r="I229" s="3273">
        <v>11794095.183445279</v>
      </c>
    </row>
    <row r="230" spans="1:9" hidden="1" x14ac:dyDescent="0.3">
      <c r="A230" s="3036">
        <v>6</v>
      </c>
      <c r="B230" s="3276" t="s">
        <v>797</v>
      </c>
      <c r="C230" s="3274" t="s">
        <v>1284</v>
      </c>
      <c r="D230" s="2222">
        <v>1</v>
      </c>
      <c r="E230" s="540" t="e">
        <v>#N/A</v>
      </c>
      <c r="F230" s="540">
        <v>0</v>
      </c>
      <c r="H230" s="3273">
        <v>4827859.9790910436</v>
      </c>
      <c r="I230" s="3273">
        <v>4827859.9790910436</v>
      </c>
    </row>
    <row r="231" spans="1:9" hidden="1" x14ac:dyDescent="0.3">
      <c r="A231" s="3036">
        <v>7</v>
      </c>
      <c r="B231" s="3276" t="s">
        <v>797</v>
      </c>
      <c r="C231" s="3275" t="s">
        <v>1285</v>
      </c>
      <c r="D231" s="2222">
        <v>1</v>
      </c>
      <c r="E231" s="540" t="e">
        <v>#N/A</v>
      </c>
      <c r="F231" s="540">
        <v>0</v>
      </c>
      <c r="G231" s="2199">
        <v>11552962.235663783</v>
      </c>
      <c r="H231" s="3273">
        <v>621688.8475412121</v>
      </c>
      <c r="I231" s="3273">
        <v>621688.8475412121</v>
      </c>
    </row>
    <row r="232" spans="1:9" hidden="1" x14ac:dyDescent="0.3"/>
    <row r="233" spans="1:9" hidden="1" x14ac:dyDescent="0.3">
      <c r="A233" s="1470">
        <v>1</v>
      </c>
      <c r="B233" s="3276" t="s">
        <v>799</v>
      </c>
      <c r="C233" s="3275" t="s">
        <v>1287</v>
      </c>
      <c r="D233" s="2222">
        <v>1</v>
      </c>
      <c r="E233" s="540" t="e">
        <v>#N/A</v>
      </c>
      <c r="F233" s="540">
        <v>0</v>
      </c>
      <c r="H233" s="3273">
        <v>795835830.07970357</v>
      </c>
      <c r="I233" s="3273">
        <v>795835830.07970357</v>
      </c>
    </row>
    <row r="234" spans="1:9" hidden="1" x14ac:dyDescent="0.3">
      <c r="A234" s="3036">
        <v>2</v>
      </c>
      <c r="B234" s="3276" t="s">
        <v>799</v>
      </c>
      <c r="C234" s="3275" t="s">
        <v>65</v>
      </c>
      <c r="D234" s="2222">
        <v>1</v>
      </c>
      <c r="E234" s="540">
        <v>1369975.7154035682</v>
      </c>
      <c r="F234" s="540">
        <v>1369975.7154035682</v>
      </c>
      <c r="H234" s="3273">
        <v>11421504.039672397</v>
      </c>
      <c r="I234" s="3273">
        <v>34264512.119017191</v>
      </c>
    </row>
    <row r="235" spans="1:9" hidden="1" x14ac:dyDescent="0.3">
      <c r="A235" s="3036">
        <v>3</v>
      </c>
      <c r="B235" s="3276" t="s">
        <v>799</v>
      </c>
      <c r="C235" s="3274" t="s">
        <v>1158</v>
      </c>
      <c r="D235" s="2222">
        <v>1</v>
      </c>
      <c r="E235" s="540" t="e">
        <v>#N/A</v>
      </c>
      <c r="F235" s="540">
        <v>0</v>
      </c>
      <c r="H235" s="3273">
        <v>67559830.301328644</v>
      </c>
      <c r="I235" s="3273">
        <v>67559830.301328644</v>
      </c>
    </row>
    <row r="236" spans="1:9" hidden="1" x14ac:dyDescent="0.3">
      <c r="A236" s="3036">
        <v>4</v>
      </c>
      <c r="B236" s="3276" t="s">
        <v>799</v>
      </c>
      <c r="C236" s="3275" t="s">
        <v>112</v>
      </c>
      <c r="D236" s="2222">
        <v>3</v>
      </c>
      <c r="E236" s="540">
        <v>1274780.2693831213</v>
      </c>
      <c r="F236" s="540">
        <v>3824340.8081493638</v>
      </c>
      <c r="H236" s="3273">
        <v>135292091.11354962</v>
      </c>
      <c r="I236" s="3273">
        <v>405876273.34064889</v>
      </c>
    </row>
    <row r="237" spans="1:9" hidden="1" x14ac:dyDescent="0.3">
      <c r="A237" s="3036">
        <v>5</v>
      </c>
      <c r="B237" s="3276" t="s">
        <v>799</v>
      </c>
      <c r="C237" s="3275" t="s">
        <v>136</v>
      </c>
      <c r="D237" s="2222">
        <v>0</v>
      </c>
      <c r="E237" s="540">
        <v>2848217.5642153872</v>
      </c>
      <c r="F237" s="540">
        <v>0</v>
      </c>
      <c r="H237" s="3273">
        <v>5282.9093766832157</v>
      </c>
      <c r="I237" s="3273">
        <v>0</v>
      </c>
    </row>
    <row r="238" spans="1:9" hidden="1" x14ac:dyDescent="0.3">
      <c r="A238" s="3036">
        <v>6</v>
      </c>
      <c r="B238" s="3276" t="s">
        <v>799</v>
      </c>
      <c r="C238" s="3274" t="s">
        <v>1284</v>
      </c>
      <c r="D238" s="2222">
        <v>1</v>
      </c>
      <c r="E238" s="540" t="e">
        <v>#N/A</v>
      </c>
      <c r="F238" s="540">
        <v>0</v>
      </c>
      <c r="H238" s="3273">
        <v>4827859.9790910436</v>
      </c>
      <c r="I238" s="3273">
        <v>4827859.9790910436</v>
      </c>
    </row>
    <row r="239" spans="1:9" hidden="1" x14ac:dyDescent="0.3">
      <c r="A239" s="3036">
        <v>7</v>
      </c>
      <c r="B239" s="3276" t="s">
        <v>799</v>
      </c>
      <c r="C239" s="3275" t="s">
        <v>1285</v>
      </c>
      <c r="D239" s="2222">
        <v>1</v>
      </c>
      <c r="E239" s="540" t="e">
        <v>#N/A</v>
      </c>
      <c r="F239" s="540">
        <v>0</v>
      </c>
      <c r="G239" s="2199">
        <v>5194316.5235529318</v>
      </c>
      <c r="H239" s="3273">
        <v>695017.3578902802</v>
      </c>
      <c r="I239" s="3273">
        <v>695017.3578902802</v>
      </c>
    </row>
    <row r="240" spans="1:9" hidden="1" x14ac:dyDescent="0.3"/>
    <row r="241" spans="1:9" hidden="1" x14ac:dyDescent="0.3">
      <c r="A241" s="1470">
        <v>1</v>
      </c>
      <c r="B241" s="3276" t="s">
        <v>800</v>
      </c>
      <c r="C241" s="3275" t="s">
        <v>1287</v>
      </c>
      <c r="D241" s="2222">
        <v>1</v>
      </c>
      <c r="E241" s="540" t="e">
        <v>#N/A</v>
      </c>
      <c r="F241" s="540">
        <v>0</v>
      </c>
      <c r="H241" s="3273">
        <v>795835830.07970357</v>
      </c>
      <c r="I241" s="3273">
        <v>795835830.07970357</v>
      </c>
    </row>
    <row r="242" spans="1:9" hidden="1" x14ac:dyDescent="0.3">
      <c r="A242" s="3036">
        <v>2</v>
      </c>
      <c r="B242" s="3276" t="s">
        <v>800</v>
      </c>
      <c r="C242" s="3275" t="s">
        <v>65</v>
      </c>
      <c r="D242" s="2222">
        <v>1</v>
      </c>
      <c r="E242" s="540">
        <v>1369975.7154035682</v>
      </c>
      <c r="F242" s="540">
        <v>1369975.7154035682</v>
      </c>
      <c r="H242" s="3273">
        <v>11421504.039672397</v>
      </c>
      <c r="I242" s="3273">
        <v>34264512.119017191</v>
      </c>
    </row>
    <row r="243" spans="1:9" hidden="1" x14ac:dyDescent="0.3">
      <c r="A243" s="3036">
        <v>3</v>
      </c>
      <c r="B243" s="3276" t="s">
        <v>800</v>
      </c>
      <c r="C243" s="3274" t="s">
        <v>1158</v>
      </c>
      <c r="D243" s="2222">
        <v>1</v>
      </c>
      <c r="E243" s="540" t="e">
        <v>#N/A</v>
      </c>
      <c r="F243" s="540">
        <v>0</v>
      </c>
      <c r="H243" s="3273">
        <v>111379325.34068286</v>
      </c>
      <c r="I243" s="3273">
        <v>111379325.34068286</v>
      </c>
    </row>
    <row r="244" spans="1:9" hidden="1" x14ac:dyDescent="0.3">
      <c r="A244" s="3036">
        <v>4</v>
      </c>
      <c r="B244" s="3276" t="s">
        <v>800</v>
      </c>
      <c r="C244" s="3275" t="s">
        <v>112</v>
      </c>
      <c r="D244" s="2222">
        <v>3</v>
      </c>
      <c r="E244" s="540">
        <v>1274780.2693831213</v>
      </c>
      <c r="F244" s="540">
        <v>3824340.8081493638</v>
      </c>
      <c r="H244" s="3273">
        <v>135292091.11354962</v>
      </c>
      <c r="I244" s="3273">
        <v>405876273.34064889</v>
      </c>
    </row>
    <row r="245" spans="1:9" hidden="1" x14ac:dyDescent="0.3">
      <c r="A245" s="3036">
        <v>5</v>
      </c>
      <c r="B245" s="3276" t="s">
        <v>800</v>
      </c>
      <c r="C245" s="3275" t="s">
        <v>136</v>
      </c>
      <c r="D245" s="2222">
        <v>2.2324999999999999</v>
      </c>
      <c r="E245" s="540">
        <v>2848217.5642153872</v>
      </c>
      <c r="F245" s="540">
        <v>6358645.7121108519</v>
      </c>
      <c r="H245" s="3273">
        <v>5282.9093766832157</v>
      </c>
      <c r="I245" s="3273">
        <v>11794095.183445279</v>
      </c>
    </row>
    <row r="246" spans="1:9" hidden="1" x14ac:dyDescent="0.3">
      <c r="A246" s="3036">
        <v>6</v>
      </c>
      <c r="B246" s="3276" t="s">
        <v>800</v>
      </c>
      <c r="C246" s="3274" t="s">
        <v>1284</v>
      </c>
      <c r="D246" s="2222">
        <v>1</v>
      </c>
      <c r="E246" s="540" t="e">
        <v>#N/A</v>
      </c>
      <c r="F246" s="540">
        <v>0</v>
      </c>
      <c r="H246" s="3273">
        <v>5639079.8033495042</v>
      </c>
      <c r="I246" s="3273">
        <v>5639079.8033495042</v>
      </c>
    </row>
    <row r="247" spans="1:9" hidden="1" x14ac:dyDescent="0.3">
      <c r="A247" s="3036">
        <v>7</v>
      </c>
      <c r="B247" s="3276" t="s">
        <v>800</v>
      </c>
      <c r="C247" s="3275" t="s">
        <v>1285</v>
      </c>
      <c r="D247" s="2222">
        <v>1</v>
      </c>
      <c r="E247" s="540" t="e">
        <v>#N/A</v>
      </c>
      <c r="F247" s="540">
        <v>0</v>
      </c>
      <c r="G247" s="2199">
        <v>11552962.235663783</v>
      </c>
      <c r="H247" s="3273">
        <v>695017.3578902802</v>
      </c>
      <c r="I247" s="3273">
        <v>695017.3578902802</v>
      </c>
    </row>
    <row r="248" spans="1:9" hidden="1" x14ac:dyDescent="0.3"/>
    <row r="249" spans="1:9" hidden="1" x14ac:dyDescent="0.3">
      <c r="A249" s="1470">
        <v>1</v>
      </c>
      <c r="B249" s="3276" t="s">
        <v>801</v>
      </c>
      <c r="C249" s="3275" t="s">
        <v>1287</v>
      </c>
      <c r="D249" s="2222">
        <v>1</v>
      </c>
      <c r="E249" s="540" t="e">
        <v>#N/A</v>
      </c>
      <c r="F249" s="540">
        <v>0</v>
      </c>
      <c r="H249" s="3273">
        <v>795835830.07970357</v>
      </c>
      <c r="I249" s="3273">
        <v>795835830.07970357</v>
      </c>
    </row>
    <row r="250" spans="1:9" hidden="1" x14ac:dyDescent="0.3">
      <c r="A250" s="3036">
        <v>2</v>
      </c>
      <c r="B250" s="3276" t="s">
        <v>801</v>
      </c>
      <c r="C250" s="3275" t="s">
        <v>65</v>
      </c>
      <c r="D250" s="2222">
        <v>1</v>
      </c>
      <c r="E250" s="540">
        <v>1369975.7154035682</v>
      </c>
      <c r="F250" s="540">
        <v>1369975.7154035682</v>
      </c>
      <c r="H250" s="3273">
        <v>11421504.039672397</v>
      </c>
      <c r="I250" s="3273">
        <v>34264512.119017191</v>
      </c>
    </row>
    <row r="251" spans="1:9" hidden="1" x14ac:dyDescent="0.3">
      <c r="A251" s="3036">
        <v>3</v>
      </c>
      <c r="B251" s="3276" t="s">
        <v>801</v>
      </c>
      <c r="C251" s="3274" t="s">
        <v>1158</v>
      </c>
      <c r="D251" s="2222">
        <v>1</v>
      </c>
      <c r="E251" s="540" t="e">
        <v>#N/A</v>
      </c>
      <c r="F251" s="540">
        <v>0</v>
      </c>
      <c r="H251" s="3273">
        <v>67559830.301328644</v>
      </c>
      <c r="I251" s="3273">
        <v>67559830.301328644</v>
      </c>
    </row>
    <row r="252" spans="1:9" hidden="1" x14ac:dyDescent="0.3">
      <c r="A252" s="3036">
        <v>4</v>
      </c>
      <c r="B252" s="3276" t="s">
        <v>801</v>
      </c>
      <c r="C252" s="3275" t="s">
        <v>112</v>
      </c>
      <c r="D252" s="2222">
        <v>3</v>
      </c>
      <c r="E252" s="540">
        <v>1274780.2693831213</v>
      </c>
      <c r="F252" s="540">
        <v>3824340.8081493638</v>
      </c>
      <c r="H252" s="3273">
        <v>135292091.11354962</v>
      </c>
      <c r="I252" s="3273">
        <v>405876273.34064889</v>
      </c>
    </row>
    <row r="253" spans="1:9" hidden="1" x14ac:dyDescent="0.3">
      <c r="A253" s="3036">
        <v>5</v>
      </c>
      <c r="B253" s="3276" t="s">
        <v>801</v>
      </c>
      <c r="C253" s="3275" t="s">
        <v>136</v>
      </c>
      <c r="D253" s="2222">
        <v>0</v>
      </c>
      <c r="E253" s="540">
        <v>2848217.5642153872</v>
      </c>
      <c r="F253" s="540">
        <v>0</v>
      </c>
      <c r="H253" s="3273">
        <v>5282.9093766832157</v>
      </c>
      <c r="I253" s="3273">
        <v>0</v>
      </c>
    </row>
    <row r="254" spans="1:9" hidden="1" x14ac:dyDescent="0.3">
      <c r="A254" s="3036">
        <v>6</v>
      </c>
      <c r="B254" s="3276" t="s">
        <v>801</v>
      </c>
      <c r="C254" s="3274" t="s">
        <v>1284</v>
      </c>
      <c r="D254" s="2222">
        <v>1</v>
      </c>
      <c r="E254" s="540" t="e">
        <v>#N/A</v>
      </c>
      <c r="F254" s="540">
        <v>0</v>
      </c>
      <c r="H254" s="3273">
        <v>5639079.8033495042</v>
      </c>
      <c r="I254" s="3273">
        <v>5639079.8033495042</v>
      </c>
    </row>
    <row r="255" spans="1:9" hidden="1" x14ac:dyDescent="0.3">
      <c r="A255" s="3036">
        <v>7</v>
      </c>
      <c r="B255" s="3276" t="s">
        <v>801</v>
      </c>
      <c r="C255" s="3275" t="s">
        <v>1285</v>
      </c>
      <c r="D255" s="2222">
        <v>1</v>
      </c>
      <c r="E255" s="540" t="e">
        <v>#N/A</v>
      </c>
      <c r="F255" s="540">
        <v>0</v>
      </c>
      <c r="G255" s="2199">
        <v>5194316.5235529318</v>
      </c>
      <c r="H255" s="3273">
        <v>695017.3578902802</v>
      </c>
      <c r="I255" s="3273">
        <v>695017.3578902802</v>
      </c>
    </row>
    <row r="256" spans="1:9" hidden="1" x14ac:dyDescent="0.3"/>
    <row r="257" spans="1:9" hidden="1" x14ac:dyDescent="0.3">
      <c r="A257" s="1470">
        <v>1</v>
      </c>
      <c r="B257" s="3276" t="s">
        <v>803</v>
      </c>
      <c r="C257" s="3275" t="s">
        <v>919</v>
      </c>
      <c r="D257" s="2222">
        <v>1</v>
      </c>
      <c r="E257" s="540">
        <v>4736415.0252192384</v>
      </c>
      <c r="F257" s="540">
        <v>4736415.0252192384</v>
      </c>
      <c r="H257" s="3273">
        <v>87942159.208440661</v>
      </c>
      <c r="I257" s="3273">
        <v>87942159.208440661</v>
      </c>
    </row>
    <row r="258" spans="1:9" hidden="1" x14ac:dyDescent="0.3">
      <c r="A258" s="3036">
        <v>2</v>
      </c>
      <c r="B258" s="3276" t="s">
        <v>803</v>
      </c>
      <c r="C258" s="3275" t="s">
        <v>1159</v>
      </c>
      <c r="D258" s="2222">
        <v>2</v>
      </c>
      <c r="E258" s="540">
        <v>5363041.9160326254</v>
      </c>
      <c r="F258" s="540">
        <v>10726083.832065251</v>
      </c>
      <c r="H258" s="3273">
        <v>29068868.15888869</v>
      </c>
      <c r="I258" s="3273">
        <v>58137736.31777738</v>
      </c>
    </row>
    <row r="259" spans="1:9" hidden="1" x14ac:dyDescent="0.3">
      <c r="A259" s="3036">
        <v>3</v>
      </c>
      <c r="B259" s="3276" t="s">
        <v>803</v>
      </c>
      <c r="C259" s="3275" t="s">
        <v>804</v>
      </c>
      <c r="D259" s="2222">
        <v>1</v>
      </c>
      <c r="E259" s="540" t="e">
        <v>#N/A</v>
      </c>
      <c r="F259" s="540">
        <v>0</v>
      </c>
      <c r="H259" s="3273">
        <v>25343749.151476227</v>
      </c>
      <c r="I259" s="3273">
        <v>76031247.454428673</v>
      </c>
    </row>
    <row r="260" spans="1:9" hidden="1" x14ac:dyDescent="0.3">
      <c r="A260" s="3036">
        <v>4</v>
      </c>
      <c r="B260" s="3276" t="s">
        <v>803</v>
      </c>
      <c r="C260" s="3275" t="s">
        <v>1158</v>
      </c>
      <c r="D260" s="2222">
        <v>0</v>
      </c>
      <c r="E260" s="540" t="e">
        <v>#N/A</v>
      </c>
      <c r="F260" s="540">
        <v>0</v>
      </c>
      <c r="H260" s="3273">
        <v>111379325.34068286</v>
      </c>
      <c r="I260" s="3273">
        <v>111379325.34068286</v>
      </c>
    </row>
    <row r="261" spans="1:9" hidden="1" x14ac:dyDescent="0.3">
      <c r="A261" s="3036">
        <v>5</v>
      </c>
      <c r="B261" s="3276" t="s">
        <v>803</v>
      </c>
      <c r="C261" s="3275" t="s">
        <v>136</v>
      </c>
      <c r="D261" s="2222">
        <v>1.073</v>
      </c>
      <c r="E261" s="540">
        <v>2848217.5642153872</v>
      </c>
      <c r="F261" s="540">
        <v>3056137.4464031104</v>
      </c>
      <c r="H261" s="3273">
        <v>5282.9093766832157</v>
      </c>
      <c r="I261" s="3273">
        <v>5668561.76118109</v>
      </c>
    </row>
    <row r="262" spans="1:9" hidden="1" x14ac:dyDescent="0.3">
      <c r="A262" s="3036">
        <v>6</v>
      </c>
      <c r="B262" s="3276" t="s">
        <v>803</v>
      </c>
      <c r="C262" s="3274" t="s">
        <v>1284</v>
      </c>
      <c r="D262" s="2222">
        <v>1</v>
      </c>
      <c r="E262" s="540" t="e">
        <v>#N/A</v>
      </c>
      <c r="F262" s="540">
        <v>0</v>
      </c>
      <c r="H262" s="3273">
        <v>31450722.853179589</v>
      </c>
      <c r="I262" s="3273">
        <v>31450722.853179589</v>
      </c>
    </row>
    <row r="263" spans="1:9" hidden="1" x14ac:dyDescent="0.3">
      <c r="A263" s="3036">
        <v>7</v>
      </c>
      <c r="B263" s="3276" t="s">
        <v>803</v>
      </c>
      <c r="C263" s="3275" t="s">
        <v>1285</v>
      </c>
      <c r="D263" s="2222">
        <v>1</v>
      </c>
      <c r="E263" s="540" t="e">
        <v>#N/A</v>
      </c>
      <c r="F263" s="540">
        <v>0</v>
      </c>
      <c r="G263" s="2199">
        <v>18518636.303687602</v>
      </c>
      <c r="H263" s="3273">
        <v>988196.45678326255</v>
      </c>
      <c r="I263" s="3273">
        <v>988196.45678326255</v>
      </c>
    </row>
    <row r="264" spans="1:9" hidden="1" x14ac:dyDescent="0.3"/>
    <row r="265" spans="1:9" hidden="1" x14ac:dyDescent="0.3">
      <c r="A265" s="1470">
        <v>1</v>
      </c>
      <c r="B265" s="3276" t="s">
        <v>806</v>
      </c>
      <c r="C265" s="3275" t="s">
        <v>1287</v>
      </c>
      <c r="D265" s="2222">
        <v>1</v>
      </c>
      <c r="E265" s="540" t="e">
        <v>#N/A</v>
      </c>
      <c r="F265" s="540">
        <v>0</v>
      </c>
      <c r="H265" s="3273">
        <v>795835830.07970357</v>
      </c>
      <c r="I265" s="3273">
        <v>795835830.07970357</v>
      </c>
    </row>
    <row r="266" spans="1:9" hidden="1" x14ac:dyDescent="0.3">
      <c r="A266" s="3036">
        <v>2</v>
      </c>
      <c r="B266" s="3276" t="s">
        <v>806</v>
      </c>
      <c r="C266" s="3275" t="s">
        <v>1158</v>
      </c>
      <c r="D266" s="2222">
        <v>1</v>
      </c>
      <c r="E266" s="540" t="e">
        <v>#N/A</v>
      </c>
      <c r="F266" s="540">
        <v>0</v>
      </c>
      <c r="H266" s="3273">
        <v>111379325.34068286</v>
      </c>
      <c r="I266" s="3273">
        <v>111379325.34068286</v>
      </c>
    </row>
    <row r="267" spans="1:9" hidden="1" x14ac:dyDescent="0.3">
      <c r="A267" s="3036">
        <v>3</v>
      </c>
      <c r="B267" s="3276" t="s">
        <v>806</v>
      </c>
      <c r="C267" s="3274" t="s">
        <v>1284</v>
      </c>
      <c r="D267" s="2222">
        <v>1</v>
      </c>
      <c r="E267" s="540" t="e">
        <v>#N/A</v>
      </c>
      <c r="F267" s="540">
        <v>0</v>
      </c>
      <c r="G267" s="2199">
        <v>0</v>
      </c>
      <c r="H267" s="3273">
        <v>3145072.2853179588</v>
      </c>
      <c r="I267" s="3273">
        <v>3145072.2853179588</v>
      </c>
    </row>
    <row r="268" spans="1:9" hidden="1" x14ac:dyDescent="0.3"/>
    <row r="269" spans="1:9" hidden="1" x14ac:dyDescent="0.3">
      <c r="A269" s="1470">
        <v>1</v>
      </c>
      <c r="B269" s="3276" t="s">
        <v>807</v>
      </c>
      <c r="C269" s="3275" t="s">
        <v>808</v>
      </c>
      <c r="D269" s="2222">
        <v>1</v>
      </c>
      <c r="E269" s="540" t="e">
        <v>#N/A</v>
      </c>
      <c r="F269" s="540">
        <v>0</v>
      </c>
      <c r="G269" s="2199">
        <v>0</v>
      </c>
      <c r="H269" s="3273">
        <v>45684606.468490027</v>
      </c>
      <c r="I269" s="3273">
        <v>45684606.468490027</v>
      </c>
    </row>
    <row r="270" spans="1:9" hidden="1" x14ac:dyDescent="0.3"/>
    <row r="271" spans="1:9" hidden="1" x14ac:dyDescent="0.3">
      <c r="A271" s="1470">
        <v>1</v>
      </c>
      <c r="B271" s="3276" t="s">
        <v>809</v>
      </c>
      <c r="C271" s="3275" t="s">
        <v>136</v>
      </c>
      <c r="D271" s="2222">
        <v>4.8499999999999996</v>
      </c>
      <c r="E271" s="540">
        <v>2848217.5642153872</v>
      </c>
      <c r="F271" s="540">
        <v>13813855.186444627</v>
      </c>
      <c r="H271" s="3273">
        <v>5282.9093766832157</v>
      </c>
      <c r="I271" s="3273">
        <v>25622110.476913597</v>
      </c>
    </row>
    <row r="272" spans="1:9" hidden="1" x14ac:dyDescent="0.3">
      <c r="A272" s="3036">
        <v>2</v>
      </c>
      <c r="B272" s="3276" t="s">
        <v>809</v>
      </c>
      <c r="C272" s="3275" t="s">
        <v>1285</v>
      </c>
      <c r="D272" s="2222">
        <v>1</v>
      </c>
      <c r="E272" s="540" t="e">
        <v>#N/A</v>
      </c>
      <c r="F272" s="540">
        <v>0</v>
      </c>
      <c r="G272" s="2199">
        <v>13813855.186444627</v>
      </c>
      <c r="H272" s="3273">
        <v>3019331.5501916129</v>
      </c>
      <c r="I272" s="3273">
        <v>3019331.5501916129</v>
      </c>
    </row>
    <row r="273" spans="1:9" hidden="1" x14ac:dyDescent="0.3"/>
    <row r="274" spans="1:9" hidden="1" x14ac:dyDescent="0.3">
      <c r="A274" s="1470">
        <v>1</v>
      </c>
      <c r="B274" s="3276" t="s">
        <v>811</v>
      </c>
      <c r="C274" s="3275" t="s">
        <v>136</v>
      </c>
      <c r="D274" s="2222">
        <v>7.2750000000000012</v>
      </c>
      <c r="E274" s="540">
        <v>2848217.5642153872</v>
      </c>
      <c r="F274" s="540">
        <v>20720782.779666945</v>
      </c>
      <c r="H274" s="3273">
        <v>5282.9093766832157</v>
      </c>
      <c r="I274" s="3273">
        <v>38433165.715370394</v>
      </c>
    </row>
    <row r="275" spans="1:9" hidden="1" x14ac:dyDescent="0.3">
      <c r="A275" s="3036">
        <v>2</v>
      </c>
      <c r="B275" s="3276" t="s">
        <v>811</v>
      </c>
      <c r="C275" s="3275" t="s">
        <v>1285</v>
      </c>
      <c r="D275" s="2222">
        <v>1</v>
      </c>
      <c r="E275" s="540" t="e">
        <v>#N/A</v>
      </c>
      <c r="F275" s="540">
        <v>0</v>
      </c>
      <c r="G275" s="2199">
        <v>20720782.779666945</v>
      </c>
      <c r="H275" s="3273">
        <v>6518899.2624543803</v>
      </c>
      <c r="I275" s="3273">
        <v>6518899.2624543803</v>
      </c>
    </row>
    <row r="276" spans="1:9" hidden="1" x14ac:dyDescent="0.3"/>
    <row r="277" spans="1:9" hidden="1" x14ac:dyDescent="0.3">
      <c r="A277" s="1470">
        <v>1</v>
      </c>
      <c r="B277" s="3276" t="s">
        <v>813</v>
      </c>
      <c r="C277" s="3275" t="s">
        <v>136</v>
      </c>
      <c r="D277" s="2222">
        <v>7.2750000000000012</v>
      </c>
      <c r="E277" s="540">
        <v>2848217.5642153872</v>
      </c>
      <c r="F277" s="540">
        <v>20720782.779666945</v>
      </c>
      <c r="H277" s="3273">
        <v>5282.9093766832157</v>
      </c>
      <c r="I277" s="3273">
        <v>38433165.715370394</v>
      </c>
    </row>
    <row r="278" spans="1:9" hidden="1" x14ac:dyDescent="0.3">
      <c r="A278" s="3036">
        <v>2</v>
      </c>
      <c r="B278" s="3276" t="s">
        <v>813</v>
      </c>
      <c r="C278" s="3275" t="s">
        <v>1285</v>
      </c>
      <c r="D278" s="2222">
        <v>1</v>
      </c>
      <c r="E278" s="540" t="e">
        <v>#N/A</v>
      </c>
      <c r="F278" s="540">
        <v>0</v>
      </c>
      <c r="G278" s="2199">
        <v>20720782.779666945</v>
      </c>
      <c r="H278" s="3273">
        <v>7294564.8788477937</v>
      </c>
      <c r="I278" s="3273">
        <v>7294564.8788477937</v>
      </c>
    </row>
    <row r="279" spans="1:9" hidden="1" x14ac:dyDescent="0.3"/>
    <row r="280" spans="1:9" hidden="1" x14ac:dyDescent="0.3">
      <c r="A280" s="1470">
        <v>1</v>
      </c>
      <c r="B280" s="3276" t="s">
        <v>815</v>
      </c>
      <c r="C280" s="3275" t="s">
        <v>136</v>
      </c>
      <c r="D280" s="2222">
        <v>9.6999999999999993</v>
      </c>
      <c r="E280" s="540">
        <v>2848217.5642153872</v>
      </c>
      <c r="F280" s="540">
        <v>27627710.372889254</v>
      </c>
      <c r="H280" s="3273">
        <v>5282.9093766832157</v>
      </c>
      <c r="I280" s="3273">
        <v>51244220.953827195</v>
      </c>
    </row>
    <row r="281" spans="1:9" hidden="1" x14ac:dyDescent="0.3">
      <c r="A281" s="3036">
        <v>2</v>
      </c>
      <c r="B281" s="3276" t="s">
        <v>815</v>
      </c>
      <c r="C281" s="3275" t="s">
        <v>1285</v>
      </c>
      <c r="D281" s="2222">
        <v>1</v>
      </c>
      <c r="E281" s="540" t="e">
        <v>#N/A</v>
      </c>
      <c r="F281" s="540">
        <v>0</v>
      </c>
      <c r="G281" s="2199">
        <v>27627710.372889254</v>
      </c>
      <c r="H281" s="3273">
        <v>13626072.919042034</v>
      </c>
      <c r="I281" s="3273">
        <v>13626072.919042034</v>
      </c>
    </row>
    <row r="282" spans="1:9" hidden="1" x14ac:dyDescent="0.3"/>
    <row r="283" spans="1:9" hidden="1" x14ac:dyDescent="0.3">
      <c r="A283" s="1470">
        <v>1</v>
      </c>
      <c r="B283" s="3276" t="s">
        <v>817</v>
      </c>
      <c r="C283" s="3275" t="s">
        <v>136</v>
      </c>
      <c r="D283" s="2222">
        <v>10.525</v>
      </c>
      <c r="E283" s="540">
        <v>2848217.5642153872</v>
      </c>
      <c r="F283" s="540">
        <v>29977489.86336695</v>
      </c>
      <c r="H283" s="3273">
        <v>5282.9093766832157</v>
      </c>
      <c r="I283" s="3273">
        <v>55602621.189590842</v>
      </c>
    </row>
    <row r="284" spans="1:9" hidden="1" x14ac:dyDescent="0.3">
      <c r="A284" s="3036">
        <v>2</v>
      </c>
      <c r="B284" s="3276" t="s">
        <v>817</v>
      </c>
      <c r="C284" s="3275" t="s">
        <v>1285</v>
      </c>
      <c r="D284" s="2222">
        <v>1</v>
      </c>
      <c r="E284" s="540" t="e">
        <v>#N/A</v>
      </c>
      <c r="F284" s="540">
        <v>0</v>
      </c>
      <c r="G284" s="2199">
        <v>29977489.86336695</v>
      </c>
      <c r="H284" s="3273">
        <v>6042329.5259006778</v>
      </c>
      <c r="I284" s="3273">
        <v>6042329.5259006778</v>
      </c>
    </row>
    <row r="285" spans="1:9" hidden="1" x14ac:dyDescent="0.3"/>
    <row r="286" spans="1:9" hidden="1" x14ac:dyDescent="0.3">
      <c r="A286" s="1470">
        <v>1</v>
      </c>
      <c r="B286" s="3276" t="s">
        <v>819</v>
      </c>
      <c r="C286" s="3275" t="s">
        <v>136</v>
      </c>
      <c r="D286" s="2222">
        <v>21.684999999999999</v>
      </c>
      <c r="E286" s="540">
        <v>2848217.5642153872</v>
      </c>
      <c r="F286" s="540">
        <v>61763597.880010664</v>
      </c>
      <c r="H286" s="3273">
        <v>5282.9093766832157</v>
      </c>
      <c r="I286" s="3273">
        <v>114559889.83337553</v>
      </c>
    </row>
    <row r="287" spans="1:9" hidden="1" x14ac:dyDescent="0.3">
      <c r="A287" s="3036">
        <v>2</v>
      </c>
      <c r="B287" s="3276" t="s">
        <v>819</v>
      </c>
      <c r="C287" s="3275" t="s">
        <v>1285</v>
      </c>
      <c r="D287" s="2222">
        <v>1</v>
      </c>
      <c r="E287" s="540" t="e">
        <v>#N/A</v>
      </c>
      <c r="F287" s="540">
        <v>0</v>
      </c>
      <c r="G287" s="2199">
        <v>61763597.880010664</v>
      </c>
      <c r="H287" s="3273">
        <v>12894807.929728078</v>
      </c>
      <c r="I287" s="3273">
        <v>12894807.929728078</v>
      </c>
    </row>
    <row r="288" spans="1:9" hidden="1" x14ac:dyDescent="0.3"/>
    <row r="289" spans="1:9" hidden="1" x14ac:dyDescent="0.3">
      <c r="A289" s="1470">
        <v>1</v>
      </c>
      <c r="B289" s="3276" t="s">
        <v>821</v>
      </c>
      <c r="C289" s="3275" t="s">
        <v>136</v>
      </c>
      <c r="D289" s="2222">
        <v>29.785</v>
      </c>
      <c r="E289" s="540">
        <v>2848217.5642153872</v>
      </c>
      <c r="F289" s="540">
        <v>84834160.150155306</v>
      </c>
      <c r="H289" s="3273">
        <v>5282.9093766832157</v>
      </c>
      <c r="I289" s="3273">
        <v>157351455.78450957</v>
      </c>
    </row>
    <row r="290" spans="1:9" hidden="1" x14ac:dyDescent="0.3">
      <c r="A290" s="3036">
        <v>2</v>
      </c>
      <c r="B290" s="3276" t="s">
        <v>821</v>
      </c>
      <c r="C290" s="3275" t="s">
        <v>1285</v>
      </c>
      <c r="D290" s="2222">
        <v>1</v>
      </c>
      <c r="E290" s="540" t="e">
        <v>#N/A</v>
      </c>
      <c r="F290" s="540">
        <v>0</v>
      </c>
      <c r="G290" s="2199">
        <v>84834160.150155306</v>
      </c>
      <c r="H290" s="3273">
        <v>14636793.28942248</v>
      </c>
      <c r="I290" s="3273">
        <v>14636793.28942248</v>
      </c>
    </row>
    <row r="291" spans="1:9" hidden="1" x14ac:dyDescent="0.3"/>
    <row r="292" spans="1:9" hidden="1" x14ac:dyDescent="0.3">
      <c r="A292" s="1470">
        <v>1</v>
      </c>
      <c r="B292" s="3276" t="s">
        <v>823</v>
      </c>
      <c r="C292" s="3275" t="s">
        <v>136</v>
      </c>
      <c r="D292" s="2222">
        <v>34.935000000000002</v>
      </c>
      <c r="E292" s="540">
        <v>2848217.5642153872</v>
      </c>
      <c r="F292" s="540">
        <v>99502480.605864555</v>
      </c>
      <c r="H292" s="3273">
        <v>5282.9093766832157</v>
      </c>
      <c r="I292" s="3273">
        <v>184558439.07442814</v>
      </c>
    </row>
    <row r="293" spans="1:9" hidden="1" x14ac:dyDescent="0.3">
      <c r="A293" s="3036">
        <v>2</v>
      </c>
      <c r="B293" s="3276" t="s">
        <v>823</v>
      </c>
      <c r="C293" s="3275" t="s">
        <v>1285</v>
      </c>
      <c r="D293" s="2222">
        <v>1</v>
      </c>
      <c r="E293" s="540" t="e">
        <v>#N/A</v>
      </c>
      <c r="F293" s="540">
        <v>0</v>
      </c>
      <c r="G293" s="2199">
        <v>99502480.605864555</v>
      </c>
      <c r="H293" s="3273">
        <v>27376804.305677488</v>
      </c>
      <c r="I293" s="3273">
        <v>27376804.305677488</v>
      </c>
    </row>
    <row r="294" spans="1:9" hidden="1" x14ac:dyDescent="0.3"/>
    <row r="295" spans="1:9" hidden="1" x14ac:dyDescent="0.3">
      <c r="A295" s="1470">
        <v>1</v>
      </c>
      <c r="B295" s="3276" t="s">
        <v>825</v>
      </c>
      <c r="C295" s="3275" t="s">
        <v>136</v>
      </c>
      <c r="D295" s="2222">
        <v>11.795</v>
      </c>
      <c r="E295" s="540">
        <v>2848217.5642153872</v>
      </c>
      <c r="F295" s="540">
        <v>33594726.169920489</v>
      </c>
      <c r="H295" s="3273">
        <v>5282.9093766832157</v>
      </c>
      <c r="I295" s="3273">
        <v>62311916.097978532</v>
      </c>
    </row>
    <row r="296" spans="1:9" hidden="1" x14ac:dyDescent="0.3">
      <c r="A296" s="3036">
        <v>2</v>
      </c>
      <c r="B296" s="3276" t="s">
        <v>825</v>
      </c>
      <c r="C296" s="3275" t="s">
        <v>1285</v>
      </c>
      <c r="D296" s="2222">
        <v>1</v>
      </c>
      <c r="E296" s="540" t="e">
        <v>#N/A</v>
      </c>
      <c r="F296" s="540">
        <v>0</v>
      </c>
      <c r="G296" s="2199">
        <v>33594726.169920489</v>
      </c>
      <c r="H296" s="3273">
        <v>6108325.1852148389</v>
      </c>
      <c r="I296" s="3273">
        <v>6108325.1852148389</v>
      </c>
    </row>
    <row r="297" spans="1:9" hidden="1" x14ac:dyDescent="0.3"/>
    <row r="298" spans="1:9" hidden="1" x14ac:dyDescent="0.3">
      <c r="A298" s="1470">
        <v>1</v>
      </c>
      <c r="B298" s="3276" t="s">
        <v>827</v>
      </c>
      <c r="C298" s="3275" t="s">
        <v>136</v>
      </c>
      <c r="D298" s="2222">
        <v>24.86</v>
      </c>
      <c r="E298" s="540">
        <v>2848217.5642153872</v>
      </c>
      <c r="F298" s="540">
        <v>70806688.646394521</v>
      </c>
      <c r="H298" s="3273">
        <v>5282.9093766832157</v>
      </c>
      <c r="I298" s="3273">
        <v>131333127.10434474</v>
      </c>
    </row>
    <row r="299" spans="1:9" hidden="1" x14ac:dyDescent="0.3">
      <c r="A299" s="3036">
        <v>2</v>
      </c>
      <c r="B299" s="3276" t="s">
        <v>827</v>
      </c>
      <c r="C299" s="3275" t="s">
        <v>1285</v>
      </c>
      <c r="D299" s="2222">
        <v>1</v>
      </c>
      <c r="E299" s="540" t="e">
        <v>#N/A</v>
      </c>
      <c r="F299" s="540">
        <v>0</v>
      </c>
      <c r="G299" s="2199">
        <v>70806688.646394521</v>
      </c>
      <c r="H299" s="3273">
        <v>12938805.035937518</v>
      </c>
      <c r="I299" s="3273">
        <v>12938805.035937518</v>
      </c>
    </row>
    <row r="300" spans="1:9" hidden="1" x14ac:dyDescent="0.3"/>
    <row r="301" spans="1:9" hidden="1" x14ac:dyDescent="0.3">
      <c r="A301" s="1470">
        <v>1</v>
      </c>
      <c r="B301" s="3276" t="s">
        <v>829</v>
      </c>
      <c r="C301" s="3275" t="s">
        <v>136</v>
      </c>
      <c r="D301" s="2222">
        <v>34.865000000000002</v>
      </c>
      <c r="E301" s="540">
        <v>2848217.5642153872</v>
      </c>
      <c r="F301" s="540">
        <v>99303105.376369476</v>
      </c>
      <c r="H301" s="3273">
        <v>5282.9093766832157</v>
      </c>
      <c r="I301" s="3273">
        <v>184188635.4180603</v>
      </c>
    </row>
    <row r="302" spans="1:9" hidden="1" x14ac:dyDescent="0.3">
      <c r="A302" s="3036">
        <v>2</v>
      </c>
      <c r="B302" s="3276" t="s">
        <v>829</v>
      </c>
      <c r="C302" s="3275" t="s">
        <v>1285</v>
      </c>
      <c r="D302" s="2222">
        <v>1</v>
      </c>
      <c r="E302" s="540" t="e">
        <v>#N/A</v>
      </c>
      <c r="F302" s="540">
        <v>0</v>
      </c>
      <c r="G302" s="2199">
        <v>99303105.376369476</v>
      </c>
      <c r="H302" s="3273">
        <v>14713788.225289002</v>
      </c>
      <c r="I302" s="3273">
        <v>14713788.225289002</v>
      </c>
    </row>
    <row r="303" spans="1:9" hidden="1" x14ac:dyDescent="0.3"/>
    <row r="304" spans="1:9" hidden="1" x14ac:dyDescent="0.3">
      <c r="A304" s="1470">
        <v>1</v>
      </c>
      <c r="B304" s="3276" t="s">
        <v>831</v>
      </c>
      <c r="C304" s="3275" t="s">
        <v>136</v>
      </c>
      <c r="D304" s="2222">
        <v>42.555</v>
      </c>
      <c r="E304" s="540">
        <v>2848217.5642153872</v>
      </c>
      <c r="F304" s="540">
        <v>121205898.4451858</v>
      </c>
      <c r="H304" s="3273">
        <v>5282.9093766832157</v>
      </c>
      <c r="I304" s="3273">
        <v>224814208.52475426</v>
      </c>
    </row>
    <row r="305" spans="1:9" hidden="1" x14ac:dyDescent="0.3">
      <c r="A305" s="3036">
        <v>2</v>
      </c>
      <c r="B305" s="3276" t="s">
        <v>831</v>
      </c>
      <c r="C305" s="3275" t="s">
        <v>1285</v>
      </c>
      <c r="D305" s="2222">
        <v>1</v>
      </c>
      <c r="E305" s="540" t="e">
        <v>#N/A</v>
      </c>
      <c r="F305" s="540">
        <v>0</v>
      </c>
      <c r="G305" s="2199">
        <v>121205898.4451858</v>
      </c>
      <c r="H305" s="3273">
        <v>27321807.922915686</v>
      </c>
      <c r="I305" s="3273">
        <v>27321807.922915686</v>
      </c>
    </row>
    <row r="306" spans="1:9" hidden="1" x14ac:dyDescent="0.3"/>
    <row r="307" spans="1:9" hidden="1" x14ac:dyDescent="0.3">
      <c r="A307" s="1470">
        <v>1</v>
      </c>
      <c r="B307" s="3276" t="s">
        <v>833</v>
      </c>
      <c r="C307" s="3275" t="s">
        <v>136</v>
      </c>
      <c r="D307" s="2222">
        <v>10.525</v>
      </c>
      <c r="E307" s="540">
        <v>2848217.5642153872</v>
      </c>
      <c r="F307" s="540">
        <v>29977489.86336695</v>
      </c>
      <c r="H307" s="3273">
        <v>5282.9093766832157</v>
      </c>
      <c r="I307" s="3273">
        <v>55602621.189590842</v>
      </c>
    </row>
    <row r="308" spans="1:9" hidden="1" x14ac:dyDescent="0.3">
      <c r="A308" s="3036">
        <v>2</v>
      </c>
      <c r="B308" s="3276" t="s">
        <v>833</v>
      </c>
      <c r="C308" s="3275" t="s">
        <v>1285</v>
      </c>
      <c r="D308" s="2222">
        <v>1</v>
      </c>
      <c r="E308" s="540" t="e">
        <v>#N/A</v>
      </c>
      <c r="F308" s="540">
        <v>0</v>
      </c>
      <c r="G308" s="2199">
        <v>29977489.86336695</v>
      </c>
      <c r="H308" s="3273">
        <v>6137656.5893544666</v>
      </c>
      <c r="I308" s="3273">
        <v>6137656.5893544666</v>
      </c>
    </row>
    <row r="309" spans="1:9" hidden="1" x14ac:dyDescent="0.3"/>
    <row r="310" spans="1:9" hidden="1" x14ac:dyDescent="0.3">
      <c r="A310" s="1470">
        <v>1</v>
      </c>
      <c r="B310" s="3276" t="s">
        <v>835</v>
      </c>
      <c r="C310" s="3275" t="s">
        <v>136</v>
      </c>
      <c r="D310" s="2222">
        <v>21.684999999999999</v>
      </c>
      <c r="E310" s="540">
        <v>2848217.5642153872</v>
      </c>
      <c r="F310" s="540">
        <v>61763597.880010664</v>
      </c>
      <c r="H310" s="3273">
        <v>5282.9093766832157</v>
      </c>
      <c r="I310" s="3273">
        <v>114559889.83337553</v>
      </c>
    </row>
    <row r="311" spans="1:9" hidden="1" x14ac:dyDescent="0.3">
      <c r="A311" s="3036">
        <v>2</v>
      </c>
      <c r="B311" s="3276" t="s">
        <v>835</v>
      </c>
      <c r="C311" s="3275" t="s">
        <v>1285</v>
      </c>
      <c r="D311" s="2222">
        <v>1</v>
      </c>
      <c r="E311" s="540" t="e">
        <v>#N/A</v>
      </c>
      <c r="F311" s="540">
        <v>0</v>
      </c>
      <c r="G311" s="2199">
        <v>61763597.880010664</v>
      </c>
      <c r="H311" s="3273">
        <v>12990134.993181866</v>
      </c>
      <c r="I311" s="3273">
        <v>12990134.993181866</v>
      </c>
    </row>
    <row r="312" spans="1:9" hidden="1" x14ac:dyDescent="0.3"/>
    <row r="313" spans="1:9" hidden="1" x14ac:dyDescent="0.3">
      <c r="A313" s="1470">
        <v>1</v>
      </c>
      <c r="B313" s="3276" t="s">
        <v>837</v>
      </c>
      <c r="C313" s="3275" t="s">
        <v>136</v>
      </c>
      <c r="D313" s="2222">
        <v>29.785</v>
      </c>
      <c r="E313" s="540">
        <v>2848217.5642153872</v>
      </c>
      <c r="F313" s="540">
        <v>84834160.150155306</v>
      </c>
      <c r="H313" s="3273">
        <v>5282.9093766832157</v>
      </c>
      <c r="I313" s="3273">
        <v>157351455.78450957</v>
      </c>
    </row>
    <row r="314" spans="1:9" hidden="1" x14ac:dyDescent="0.3">
      <c r="A314" s="3036">
        <v>2</v>
      </c>
      <c r="B314" s="3276" t="s">
        <v>837</v>
      </c>
      <c r="C314" s="3275" t="s">
        <v>1285</v>
      </c>
      <c r="D314" s="2222">
        <v>1</v>
      </c>
      <c r="E314" s="540" t="e">
        <v>#N/A</v>
      </c>
      <c r="F314" s="540">
        <v>0</v>
      </c>
      <c r="G314" s="2199">
        <v>84834160.150155306</v>
      </c>
      <c r="H314" s="3273">
        <v>14592796.18321304</v>
      </c>
      <c r="I314" s="3273">
        <v>14592796.18321304</v>
      </c>
    </row>
    <row r="315" spans="1:9" hidden="1" x14ac:dyDescent="0.3"/>
    <row r="316" spans="1:9" hidden="1" x14ac:dyDescent="0.3">
      <c r="A316" s="1470">
        <v>1</v>
      </c>
      <c r="B316" s="3276" t="s">
        <v>839</v>
      </c>
      <c r="C316" s="3275" t="s">
        <v>136</v>
      </c>
      <c r="D316" s="2222">
        <v>36.204999999999998</v>
      </c>
      <c r="E316" s="540">
        <v>2848217.5642153872</v>
      </c>
      <c r="F316" s="540">
        <v>103119716.91241808</v>
      </c>
      <c r="H316" s="3273">
        <v>5282.9093766832157</v>
      </c>
      <c r="I316" s="3273">
        <v>191267733.98281583</v>
      </c>
    </row>
    <row r="317" spans="1:9" hidden="1" x14ac:dyDescent="0.3">
      <c r="A317" s="3036">
        <v>2</v>
      </c>
      <c r="B317" s="3276" t="s">
        <v>839</v>
      </c>
      <c r="C317" s="3275" t="s">
        <v>1285</v>
      </c>
      <c r="D317" s="2222">
        <v>1</v>
      </c>
      <c r="E317" s="540" t="e">
        <v>#N/A</v>
      </c>
      <c r="F317" s="540">
        <v>0</v>
      </c>
      <c r="G317" s="2199">
        <v>103119716.91241808</v>
      </c>
      <c r="H317" s="3273">
        <v>27255812.263601527</v>
      </c>
      <c r="I317" s="3273">
        <v>27255812.263601527</v>
      </c>
    </row>
    <row r="318" spans="1:9" hidden="1" x14ac:dyDescent="0.3"/>
    <row r="319" spans="1:9" hidden="1" x14ac:dyDescent="0.3">
      <c r="A319" s="1470">
        <v>1</v>
      </c>
      <c r="B319" s="3276" t="s">
        <v>841</v>
      </c>
      <c r="C319" s="3275" t="s">
        <v>136</v>
      </c>
      <c r="D319" s="2222">
        <v>13.734999999999999</v>
      </c>
      <c r="E319" s="540">
        <v>2848217.5642153872</v>
      </c>
      <c r="F319" s="540">
        <v>39120268.244498342</v>
      </c>
      <c r="H319" s="3273">
        <v>5282.9093766832157</v>
      </c>
      <c r="I319" s="3273">
        <v>72560760.288743973</v>
      </c>
    </row>
    <row r="320" spans="1:9" hidden="1" x14ac:dyDescent="0.3">
      <c r="A320" s="3036">
        <v>2</v>
      </c>
      <c r="B320" s="3276" t="s">
        <v>841</v>
      </c>
      <c r="C320" s="3275" t="s">
        <v>1285</v>
      </c>
      <c r="D320" s="2222">
        <v>1</v>
      </c>
      <c r="E320" s="540" t="e">
        <v>#N/A</v>
      </c>
      <c r="F320" s="540">
        <v>0</v>
      </c>
      <c r="G320" s="2199">
        <v>39120268.244498342</v>
      </c>
      <c r="H320" s="3273">
        <v>12817812.993861556</v>
      </c>
      <c r="I320" s="3273">
        <v>12817812.993861556</v>
      </c>
    </row>
    <row r="321" spans="1:9" hidden="1" x14ac:dyDescent="0.3"/>
    <row r="322" spans="1:9" hidden="1" x14ac:dyDescent="0.3">
      <c r="A322" s="1470">
        <v>1</v>
      </c>
      <c r="B322" s="3276" t="s">
        <v>843</v>
      </c>
      <c r="C322" s="3275" t="s">
        <v>136</v>
      </c>
      <c r="D322" s="2222">
        <v>16.309999999999999</v>
      </c>
      <c r="E322" s="540">
        <v>2848217.5642153872</v>
      </c>
      <c r="F322" s="540">
        <v>46454428.472352959</v>
      </c>
      <c r="H322" s="3273">
        <v>5282.9093766832157</v>
      </c>
      <c r="I322" s="3273">
        <v>86164251.933703244</v>
      </c>
    </row>
    <row r="323" spans="1:9" hidden="1" x14ac:dyDescent="0.3">
      <c r="A323" s="3036">
        <v>2</v>
      </c>
      <c r="B323" s="3276" t="s">
        <v>843</v>
      </c>
      <c r="C323" s="3275" t="s">
        <v>1285</v>
      </c>
      <c r="D323" s="2222">
        <v>1</v>
      </c>
      <c r="E323" s="540" t="e">
        <v>#N/A</v>
      </c>
      <c r="F323" s="540">
        <v>0</v>
      </c>
      <c r="G323" s="2199">
        <v>46454428.472352959</v>
      </c>
      <c r="H323" s="3273">
        <v>14468137.715619624</v>
      </c>
      <c r="I323" s="3273">
        <v>14468137.715619624</v>
      </c>
    </row>
    <row r="324" spans="1:9" hidden="1" x14ac:dyDescent="0.3"/>
    <row r="325" spans="1:9" hidden="1" x14ac:dyDescent="0.3">
      <c r="A325" s="1470">
        <v>1</v>
      </c>
      <c r="B325" s="3276" t="s">
        <v>845</v>
      </c>
      <c r="C325" s="3275" t="s">
        <v>136</v>
      </c>
      <c r="D325" s="2222">
        <v>21.05</v>
      </c>
      <c r="E325" s="540">
        <v>2848217.5642153872</v>
      </c>
      <c r="F325" s="540">
        <v>59954979.726733901</v>
      </c>
      <c r="H325" s="3273">
        <v>5282.9093766832157</v>
      </c>
      <c r="I325" s="3273">
        <v>111205242.37918168</v>
      </c>
    </row>
    <row r="326" spans="1:9" hidden="1" x14ac:dyDescent="0.3">
      <c r="A326" s="3036">
        <v>2</v>
      </c>
      <c r="B326" s="3276" t="s">
        <v>845</v>
      </c>
      <c r="C326" s="3275" t="s">
        <v>1285</v>
      </c>
      <c r="D326" s="2222">
        <v>1</v>
      </c>
      <c r="E326" s="540" t="e">
        <v>#N/A</v>
      </c>
      <c r="F326" s="540">
        <v>0</v>
      </c>
      <c r="G326" s="2199">
        <v>59954979.726733901</v>
      </c>
      <c r="H326" s="3273">
        <v>27131153.79600811</v>
      </c>
      <c r="I326" s="3273">
        <v>27131153.79600811</v>
      </c>
    </row>
    <row r="327" spans="1:9" hidden="1" x14ac:dyDescent="0.3"/>
    <row r="328" spans="1:9" hidden="1" x14ac:dyDescent="0.3">
      <c r="A328" s="1470">
        <v>1</v>
      </c>
      <c r="B328" s="3276" t="s">
        <v>847</v>
      </c>
      <c r="C328" s="3275" t="s">
        <v>136</v>
      </c>
      <c r="D328" s="2222">
        <v>7.6499999999999995</v>
      </c>
      <c r="E328" s="540">
        <v>2848217.5642153872</v>
      </c>
      <c r="F328" s="540">
        <v>21788864.36624771</v>
      </c>
      <c r="H328" s="3273">
        <v>5282.9093766832157</v>
      </c>
      <c r="I328" s="3273">
        <v>40414256.7316266</v>
      </c>
    </row>
    <row r="329" spans="1:9" hidden="1" x14ac:dyDescent="0.3">
      <c r="A329" s="3036">
        <v>2</v>
      </c>
      <c r="B329" s="3276" t="s">
        <v>847</v>
      </c>
      <c r="C329" s="3275" t="s">
        <v>1285</v>
      </c>
      <c r="D329" s="2222">
        <v>1</v>
      </c>
      <c r="E329" s="540" t="e">
        <v>#N/A</v>
      </c>
      <c r="F329" s="540">
        <v>0</v>
      </c>
      <c r="G329" s="2199">
        <v>21788864.36624771</v>
      </c>
      <c r="H329" s="3273">
        <v>12770149.462134661</v>
      </c>
      <c r="I329" s="3273">
        <v>12770149.462134661</v>
      </c>
    </row>
    <row r="330" spans="1:9" hidden="1" x14ac:dyDescent="0.3"/>
    <row r="331" spans="1:9" hidden="1" x14ac:dyDescent="0.3">
      <c r="A331" s="1470">
        <v>1</v>
      </c>
      <c r="B331" s="3276" t="s">
        <v>849</v>
      </c>
      <c r="C331" s="3275" t="s">
        <v>136</v>
      </c>
      <c r="D331" s="2222">
        <v>9.18</v>
      </c>
      <c r="E331" s="540">
        <v>2848217.5642153872</v>
      </c>
      <c r="F331" s="540">
        <v>26146637.239497256</v>
      </c>
      <c r="H331" s="3273">
        <v>5282.9093766832157</v>
      </c>
      <c r="I331" s="3273">
        <v>48497108.077951923</v>
      </c>
    </row>
    <row r="332" spans="1:9" hidden="1" x14ac:dyDescent="0.3">
      <c r="A332" s="3036">
        <v>2</v>
      </c>
      <c r="B332" s="3276" t="s">
        <v>849</v>
      </c>
      <c r="C332" s="3275" t="s">
        <v>1285</v>
      </c>
      <c r="D332" s="2222">
        <v>1</v>
      </c>
      <c r="E332" s="540" t="e">
        <v>#N/A</v>
      </c>
      <c r="F332" s="540">
        <v>0</v>
      </c>
      <c r="G332" s="2199">
        <v>26146637.239497256</v>
      </c>
      <c r="H332" s="3273">
        <v>14468137.715619624</v>
      </c>
      <c r="I332" s="3273">
        <v>14468137.715619624</v>
      </c>
    </row>
    <row r="333" spans="1:9" hidden="1" x14ac:dyDescent="0.3"/>
    <row r="334" spans="1:9" hidden="1" x14ac:dyDescent="0.3">
      <c r="A334" s="1470">
        <v>1</v>
      </c>
      <c r="B334" s="3276" t="s">
        <v>851</v>
      </c>
      <c r="C334" s="3275" t="s">
        <v>1286</v>
      </c>
      <c r="D334" s="2222">
        <v>1</v>
      </c>
      <c r="E334" s="540" t="e">
        <v>#N/A</v>
      </c>
      <c r="F334" s="540">
        <v>0</v>
      </c>
      <c r="H334" s="3273">
        <v>147860041.52757299</v>
      </c>
      <c r="I334" s="3273">
        <v>147860041.52757299</v>
      </c>
    </row>
    <row r="335" spans="1:9" hidden="1" x14ac:dyDescent="0.3">
      <c r="A335" s="3036">
        <v>2</v>
      </c>
      <c r="B335" s="3276" t="s">
        <v>851</v>
      </c>
      <c r="C335" s="3275" t="s">
        <v>853</v>
      </c>
      <c r="D335" s="2222">
        <v>0</v>
      </c>
      <c r="E335" s="540" t="e">
        <v>#N/A</v>
      </c>
      <c r="F335" s="540">
        <v>0</v>
      </c>
      <c r="G335" s="2199">
        <v>0</v>
      </c>
      <c r="H335" s="3273">
        <v>260000</v>
      </c>
      <c r="I335" s="3273">
        <v>327600000</v>
      </c>
    </row>
    <row r="336" spans="1:9" hidden="1" x14ac:dyDescent="0.3"/>
    <row r="337" spans="1:9" hidden="1" x14ac:dyDescent="0.3">
      <c r="A337" s="1470">
        <v>1</v>
      </c>
      <c r="B337" s="3276" t="s">
        <v>854</v>
      </c>
      <c r="C337" s="3275" t="s">
        <v>1286</v>
      </c>
      <c r="D337" s="2222">
        <v>1</v>
      </c>
      <c r="E337" s="540" t="e">
        <v>#N/A</v>
      </c>
      <c r="F337" s="540">
        <v>0</v>
      </c>
      <c r="H337" s="3273">
        <v>203399886.19981262</v>
      </c>
      <c r="I337" s="3273">
        <v>203399886.19981262</v>
      </c>
    </row>
    <row r="338" spans="1:9" hidden="1" x14ac:dyDescent="0.3">
      <c r="A338" s="3036">
        <v>2</v>
      </c>
      <c r="B338" s="3276" t="s">
        <v>854</v>
      </c>
      <c r="C338" s="3275" t="s">
        <v>853</v>
      </c>
      <c r="D338" s="2222">
        <v>0</v>
      </c>
      <c r="E338" s="540" t="e">
        <v>#N/A</v>
      </c>
      <c r="F338" s="540">
        <v>0</v>
      </c>
      <c r="G338" s="2199">
        <v>0</v>
      </c>
      <c r="H338" s="3273">
        <v>260000</v>
      </c>
      <c r="I338" s="3273">
        <v>808600000</v>
      </c>
    </row>
    <row r="339" spans="1:9" hidden="1" x14ac:dyDescent="0.3"/>
    <row r="340" spans="1:9" hidden="1" x14ac:dyDescent="0.3">
      <c r="A340" s="1470">
        <v>1</v>
      </c>
      <c r="B340" s="3276" t="s">
        <v>855</v>
      </c>
      <c r="C340" s="3275" t="s">
        <v>1286</v>
      </c>
      <c r="D340" s="2222">
        <v>1</v>
      </c>
      <c r="E340" s="540" t="e">
        <v>#N/A</v>
      </c>
      <c r="F340" s="540">
        <v>0</v>
      </c>
      <c r="H340" s="3273">
        <v>264599214.95025155</v>
      </c>
      <c r="I340" s="3273">
        <v>264599214.95025155</v>
      </c>
    </row>
    <row r="341" spans="1:9" hidden="1" x14ac:dyDescent="0.3">
      <c r="A341" s="3036">
        <v>2</v>
      </c>
      <c r="B341" s="3276" t="s">
        <v>855</v>
      </c>
      <c r="C341" s="3275" t="s">
        <v>853</v>
      </c>
      <c r="D341" s="2222">
        <v>0</v>
      </c>
      <c r="E341" s="540" t="e">
        <v>#N/A</v>
      </c>
      <c r="F341" s="540">
        <v>0</v>
      </c>
      <c r="G341" s="2199">
        <v>0</v>
      </c>
      <c r="H341" s="3273">
        <v>260000</v>
      </c>
      <c r="I341" s="3273">
        <v>1253200000</v>
      </c>
    </row>
    <row r="342" spans="1:9" hidden="1" x14ac:dyDescent="0.3"/>
    <row r="343" spans="1:9" hidden="1" x14ac:dyDescent="0.3">
      <c r="A343" s="1470">
        <v>1</v>
      </c>
      <c r="B343" s="3276" t="s">
        <v>856</v>
      </c>
      <c r="C343" s="3275" t="s">
        <v>1286</v>
      </c>
      <c r="D343" s="2222">
        <v>1</v>
      </c>
      <c r="E343" s="540" t="e">
        <v>#N/A</v>
      </c>
      <c r="F343" s="540">
        <v>0</v>
      </c>
      <c r="H343" s="3273">
        <v>336644271.25689584</v>
      </c>
      <c r="I343" s="3273">
        <v>336644271.25689584</v>
      </c>
    </row>
    <row r="344" spans="1:9" hidden="1" x14ac:dyDescent="0.3">
      <c r="A344" s="3036">
        <v>2</v>
      </c>
      <c r="B344" s="3276" t="s">
        <v>856</v>
      </c>
      <c r="C344" s="3275" t="s">
        <v>853</v>
      </c>
      <c r="D344" s="2222">
        <v>0</v>
      </c>
      <c r="E344" s="540" t="e">
        <v>#N/A</v>
      </c>
      <c r="F344" s="540">
        <v>0</v>
      </c>
      <c r="G344" s="2199">
        <v>0</v>
      </c>
      <c r="H344" s="3273">
        <v>260000</v>
      </c>
      <c r="I344" s="3273">
        <v>1549600000</v>
      </c>
    </row>
    <row r="345" spans="1:9" hidden="1" x14ac:dyDescent="0.3"/>
    <row r="346" spans="1:9" hidden="1" x14ac:dyDescent="0.3">
      <c r="A346" s="1470">
        <v>1</v>
      </c>
      <c r="B346" s="3276" t="s">
        <v>857</v>
      </c>
      <c r="C346" s="3275" t="s">
        <v>1288</v>
      </c>
      <c r="D346" s="2222">
        <v>1</v>
      </c>
      <c r="E346" s="540" t="e">
        <v>#N/A</v>
      </c>
      <c r="F346" s="540">
        <v>0</v>
      </c>
      <c r="H346" s="3273">
        <v>3653920.997922007</v>
      </c>
      <c r="I346" s="3273">
        <v>3653920.997922007</v>
      </c>
    </row>
    <row r="347" spans="1:9" hidden="1" x14ac:dyDescent="0.3">
      <c r="A347" s="3036">
        <v>2</v>
      </c>
      <c r="B347" s="3276" t="s">
        <v>857</v>
      </c>
      <c r="C347" s="3275" t="s">
        <v>1289</v>
      </c>
      <c r="D347" s="2222">
        <v>1</v>
      </c>
      <c r="E347" s="540" t="e">
        <v>#N/A</v>
      </c>
      <c r="F347" s="540">
        <v>0</v>
      </c>
      <c r="H347" s="3273">
        <v>13387994.294770919</v>
      </c>
      <c r="I347" s="3273">
        <v>13387994.294770919</v>
      </c>
    </row>
    <row r="348" spans="1:9" hidden="1" x14ac:dyDescent="0.3">
      <c r="A348" s="3036">
        <v>3</v>
      </c>
      <c r="B348" s="3276" t="s">
        <v>857</v>
      </c>
      <c r="C348" s="3275" t="s">
        <v>202</v>
      </c>
      <c r="D348" s="2222">
        <v>1</v>
      </c>
      <c r="E348" s="540" t="e">
        <v>#N/A</v>
      </c>
      <c r="F348" s="540">
        <v>0</v>
      </c>
      <c r="H348" s="3273">
        <v>1030624.1195565629</v>
      </c>
      <c r="I348" s="3273">
        <v>1030624.1195565629</v>
      </c>
    </row>
    <row r="349" spans="1:9" hidden="1" x14ac:dyDescent="0.3">
      <c r="A349" s="3036">
        <v>4</v>
      </c>
      <c r="B349" s="3276" t="s">
        <v>857</v>
      </c>
      <c r="C349" s="3275" t="s">
        <v>193</v>
      </c>
      <c r="D349" s="2222">
        <v>1</v>
      </c>
      <c r="E349" s="540" t="e">
        <v>#N/A</v>
      </c>
      <c r="F349" s="540">
        <v>0</v>
      </c>
      <c r="H349" s="3273">
        <v>303809.58112662501</v>
      </c>
      <c r="I349" s="3273">
        <v>303809.58112662501</v>
      </c>
    </row>
    <row r="350" spans="1:9" hidden="1" x14ac:dyDescent="0.3">
      <c r="A350" s="3036">
        <v>5</v>
      </c>
      <c r="B350" s="3276" t="s">
        <v>857</v>
      </c>
      <c r="C350" s="3275" t="s">
        <v>342</v>
      </c>
      <c r="D350" s="2222">
        <v>1</v>
      </c>
      <c r="E350" s="540" t="e">
        <v>#N/A</v>
      </c>
      <c r="F350" s="540">
        <v>0</v>
      </c>
      <c r="H350" s="3273">
        <v>7734960.4645600682</v>
      </c>
      <c r="I350" s="3273">
        <v>7734960.4645600682</v>
      </c>
    </row>
    <row r="351" spans="1:9" hidden="1" x14ac:dyDescent="0.3">
      <c r="A351" s="3036">
        <v>6</v>
      </c>
      <c r="B351" s="3276" t="s">
        <v>857</v>
      </c>
      <c r="C351" s="3275" t="s">
        <v>859</v>
      </c>
      <c r="D351" s="2222">
        <v>1</v>
      </c>
      <c r="E351" s="540" t="e">
        <v>#N/A</v>
      </c>
      <c r="F351" s="540">
        <v>0</v>
      </c>
      <c r="G351" s="2199">
        <v>0</v>
      </c>
      <c r="H351" s="3273">
        <v>36157958.387681708</v>
      </c>
      <c r="I351" s="3273">
        <v>36157958.387681708</v>
      </c>
    </row>
    <row r="352" spans="1:9" hidden="1" x14ac:dyDescent="0.3"/>
    <row r="353" spans="1:13" hidden="1" x14ac:dyDescent="0.3">
      <c r="A353" s="1470">
        <v>1</v>
      </c>
      <c r="B353" s="3276" t="s">
        <v>860</v>
      </c>
      <c r="C353" s="3275" t="s">
        <v>317</v>
      </c>
      <c r="D353" s="2222">
        <v>1</v>
      </c>
      <c r="E353" s="540" t="e">
        <v>#N/A</v>
      </c>
      <c r="F353" s="540">
        <v>0</v>
      </c>
      <c r="G353" s="2199">
        <v>0</v>
      </c>
      <c r="H353" s="3273">
        <v>2125698084.4111731</v>
      </c>
      <c r="I353" s="3273">
        <v>2125698084.4111731</v>
      </c>
    </row>
    <row r="354" spans="1:13" hidden="1" x14ac:dyDescent="0.3"/>
    <row r="355" spans="1:13" hidden="1" x14ac:dyDescent="0.3">
      <c r="A355" s="1470">
        <v>1</v>
      </c>
      <c r="B355" s="3276" t="s">
        <v>861</v>
      </c>
      <c r="C355" s="3275" t="s">
        <v>1169</v>
      </c>
      <c r="D355" s="2222">
        <v>1</v>
      </c>
      <c r="E355" s="540">
        <v>5363041.9160326254</v>
      </c>
      <c r="F355" s="540">
        <v>5363041.9160326254</v>
      </c>
      <c r="H355" s="3273">
        <v>29068868.15888869</v>
      </c>
      <c r="I355" s="3273">
        <v>29068868.15888869</v>
      </c>
    </row>
    <row r="356" spans="1:13" hidden="1" x14ac:dyDescent="0.3">
      <c r="A356" s="3036">
        <v>2</v>
      </c>
      <c r="B356" s="3276" t="s">
        <v>861</v>
      </c>
      <c r="C356" s="3275" t="s">
        <v>863</v>
      </c>
      <c r="D356" s="2222">
        <v>0.752</v>
      </c>
      <c r="E356" s="540">
        <v>2848217.5642153872</v>
      </c>
      <c r="F356" s="540">
        <v>2141859.608289971</v>
      </c>
      <c r="H356" s="3273">
        <v>5282.9093766832157</v>
      </c>
      <c r="I356" s="3273">
        <v>3972747.8512657783</v>
      </c>
    </row>
    <row r="357" spans="1:13" hidden="1" x14ac:dyDescent="0.3">
      <c r="A357" s="3036">
        <v>3</v>
      </c>
      <c r="B357" s="3276" t="s">
        <v>861</v>
      </c>
      <c r="C357" s="3274" t="s">
        <v>1284</v>
      </c>
      <c r="D357" s="2222">
        <v>1</v>
      </c>
      <c r="E357" s="540" t="e">
        <v>#N/A</v>
      </c>
      <c r="F357" s="540">
        <v>0</v>
      </c>
      <c r="G357" s="2199">
        <v>2141859.608289971</v>
      </c>
      <c r="H357" s="3273">
        <v>9818194.2062872946</v>
      </c>
      <c r="I357" s="3273">
        <v>9818194.2062872946</v>
      </c>
    </row>
    <row r="358" spans="1:13" hidden="1" x14ac:dyDescent="0.3"/>
    <row r="359" spans="1:13" hidden="1" x14ac:dyDescent="0.3">
      <c r="A359" s="1470">
        <v>1</v>
      </c>
      <c r="B359" s="3276" t="s">
        <v>865</v>
      </c>
      <c r="C359" s="3037" t="s">
        <v>866</v>
      </c>
      <c r="D359" s="2222">
        <v>0</v>
      </c>
      <c r="E359" s="540" t="e">
        <v>#N/A</v>
      </c>
      <c r="F359" s="540">
        <v>0</v>
      </c>
      <c r="G359" s="2199">
        <v>0</v>
      </c>
      <c r="H359" s="3273">
        <v>2000000</v>
      </c>
      <c r="I359" s="3273">
        <v>2000000</v>
      </c>
    </row>
    <row r="360" spans="1:13" hidden="1" x14ac:dyDescent="0.3">
      <c r="H360" s="2732"/>
      <c r="I360" s="2732"/>
    </row>
    <row r="361" spans="1:13" hidden="1" x14ac:dyDescent="0.3">
      <c r="I361" s="2732"/>
      <c r="J361" s="2732"/>
    </row>
    <row r="362" spans="1:13" hidden="1" x14ac:dyDescent="0.3">
      <c r="I362" s="2732"/>
      <c r="J362" s="2732"/>
    </row>
    <row r="363" spans="1:13" x14ac:dyDescent="0.3">
      <c r="I363" s="2732"/>
      <c r="J363" s="2732"/>
    </row>
    <row r="364" spans="1:13" x14ac:dyDescent="0.3">
      <c r="I364" s="2732"/>
      <c r="J364" s="2732"/>
    </row>
    <row r="366" spans="1:13" s="2600" customFormat="1" ht="25.5" x14ac:dyDescent="0.25">
      <c r="B366" s="2599" t="s">
        <v>938</v>
      </c>
      <c r="C366" s="2070" t="s">
        <v>776</v>
      </c>
      <c r="D366" s="2599" t="s">
        <v>925</v>
      </c>
      <c r="E366" s="2070" t="s">
        <v>975</v>
      </c>
      <c r="F366" s="2599" t="s">
        <v>976</v>
      </c>
      <c r="G366" s="2070" t="s">
        <v>3364</v>
      </c>
    </row>
    <row r="367" spans="1:13" x14ac:dyDescent="0.3">
      <c r="B367" s="2150">
        <v>1</v>
      </c>
      <c r="C367" s="2601" t="s">
        <v>1175</v>
      </c>
      <c r="D367" s="2759">
        <v>1187378.1683895749</v>
      </c>
      <c r="E367" s="2759">
        <v>0</v>
      </c>
      <c r="F367" s="2759">
        <v>3549036.8568296637</v>
      </c>
      <c r="G367" s="2759">
        <v>4736415.0252192384</v>
      </c>
      <c r="H367" s="2182"/>
      <c r="I367" s="2182"/>
      <c r="J367" s="2182"/>
      <c r="K367" s="2182"/>
      <c r="L367" s="2182"/>
      <c r="M367" s="2182"/>
    </row>
    <row r="368" spans="1:13" x14ac:dyDescent="0.3">
      <c r="B368" s="2150">
        <v>2</v>
      </c>
      <c r="C368" s="2601" t="s">
        <v>2867</v>
      </c>
      <c r="D368" s="2759">
        <v>1187378.1683895749</v>
      </c>
      <c r="E368" s="2759">
        <v>0</v>
      </c>
      <c r="F368" s="2759">
        <v>3549036.8568296637</v>
      </c>
      <c r="G368" s="2759">
        <v>4736415.0252192384</v>
      </c>
      <c r="H368" s="2182"/>
      <c r="I368" s="1206"/>
      <c r="J368" s="2945"/>
      <c r="K368" s="2945"/>
      <c r="L368" s="2945"/>
      <c r="M368" s="2177"/>
    </row>
    <row r="369" spans="2:13" x14ac:dyDescent="0.3">
      <c r="B369" s="2150">
        <v>3</v>
      </c>
      <c r="C369" s="2601" t="s">
        <v>1278</v>
      </c>
      <c r="D369" s="2759">
        <v>1296370.8997155614</v>
      </c>
      <c r="E369" s="2759">
        <v>0</v>
      </c>
      <c r="F369" s="2759">
        <v>4066671.0163170644</v>
      </c>
      <c r="G369" s="2759">
        <v>5363041.9160326254</v>
      </c>
      <c r="H369" s="2182"/>
      <c r="I369" s="1206"/>
      <c r="J369" s="2945"/>
      <c r="K369" s="2945"/>
      <c r="L369" s="2945"/>
      <c r="M369" s="2269"/>
    </row>
    <row r="370" spans="2:13" x14ac:dyDescent="0.3">
      <c r="B370" s="2150">
        <v>4</v>
      </c>
      <c r="C370" s="2601" t="s">
        <v>2868</v>
      </c>
      <c r="D370" s="2759">
        <v>1296370.8997155614</v>
      </c>
      <c r="E370" s="2759">
        <v>0</v>
      </c>
      <c r="F370" s="2759">
        <v>4066671.0163170644</v>
      </c>
      <c r="G370" s="2759">
        <v>5363041.9160326254</v>
      </c>
      <c r="H370" s="2182"/>
      <c r="I370" s="1206"/>
      <c r="J370" s="2945"/>
      <c r="K370" s="2945"/>
      <c r="L370" s="2945"/>
      <c r="M370" s="2177"/>
    </row>
    <row r="371" spans="2:13" x14ac:dyDescent="0.3">
      <c r="B371" s="2150">
        <v>5</v>
      </c>
      <c r="C371" s="2601" t="s">
        <v>1279</v>
      </c>
      <c r="D371" s="2759">
        <v>1431633.5131301077</v>
      </c>
      <c r="E371" s="2759">
        <v>0</v>
      </c>
      <c r="F371" s="2759">
        <v>4198671.1039508544</v>
      </c>
      <c r="G371" s="2759">
        <v>5630304.6170809623</v>
      </c>
      <c r="H371" s="2182"/>
      <c r="I371" s="1206"/>
      <c r="J371" s="2945"/>
      <c r="K371" s="2945"/>
      <c r="L371" s="2945"/>
      <c r="M371" s="2269"/>
    </row>
    <row r="372" spans="2:13" x14ac:dyDescent="0.3">
      <c r="B372" s="2150">
        <v>6</v>
      </c>
      <c r="C372" s="2601" t="s">
        <v>1176</v>
      </c>
      <c r="D372" s="2759">
        <v>362500.21960013511</v>
      </c>
      <c r="E372" s="2759">
        <v>0</v>
      </c>
      <c r="F372" s="2759">
        <v>1187275.6495137615</v>
      </c>
      <c r="G372" s="2759">
        <v>1549775.8691138965</v>
      </c>
      <c r="H372" s="2182"/>
      <c r="I372" s="1206"/>
      <c r="J372" s="2945"/>
      <c r="K372" s="2945"/>
      <c r="L372" s="2945"/>
      <c r="M372" s="2177"/>
    </row>
    <row r="373" spans="2:13" x14ac:dyDescent="0.3">
      <c r="B373" s="2150">
        <v>7</v>
      </c>
      <c r="C373" s="2601" t="s">
        <v>1734</v>
      </c>
      <c r="D373" s="2759">
        <v>362500.21960013511</v>
      </c>
      <c r="E373" s="2759">
        <v>0</v>
      </c>
      <c r="F373" s="2759">
        <v>1187275.6495137615</v>
      </c>
      <c r="G373" s="2759">
        <v>1549775.8691138965</v>
      </c>
      <c r="H373" s="2182"/>
      <c r="I373" s="1206"/>
      <c r="J373" s="2945"/>
      <c r="K373" s="2945"/>
      <c r="L373" s="2945"/>
      <c r="M373" s="2177"/>
    </row>
    <row r="374" spans="2:13" x14ac:dyDescent="0.3">
      <c r="B374" s="2150">
        <v>8</v>
      </c>
      <c r="C374" s="2601" t="s">
        <v>2869</v>
      </c>
      <c r="D374" s="2759">
        <v>362500.21960013511</v>
      </c>
      <c r="E374" s="2759">
        <v>0</v>
      </c>
      <c r="F374" s="2759">
        <v>1187275.6495137615</v>
      </c>
      <c r="G374" s="2759">
        <v>1549775.8691138965</v>
      </c>
      <c r="H374" s="2182"/>
      <c r="I374" s="1206"/>
      <c r="J374" s="2945"/>
      <c r="K374" s="2945"/>
      <c r="L374" s="2945"/>
      <c r="M374" s="2177"/>
    </row>
    <row r="375" spans="2:13" x14ac:dyDescent="0.3">
      <c r="B375" s="2150">
        <v>9</v>
      </c>
      <c r="C375" s="2601" t="s">
        <v>1280</v>
      </c>
      <c r="D375" s="2759">
        <v>303718.25975240924</v>
      </c>
      <c r="E375" s="2759">
        <v>0</v>
      </c>
      <c r="F375" s="2759">
        <v>1066257.4556511589</v>
      </c>
      <c r="G375" s="2759">
        <v>1369975.7154035682</v>
      </c>
      <c r="H375" s="2182"/>
      <c r="I375" s="1206"/>
      <c r="J375" s="2945"/>
      <c r="K375" s="2945"/>
      <c r="L375" s="2945"/>
      <c r="M375" s="2177"/>
    </row>
    <row r="376" spans="2:13" x14ac:dyDescent="0.3">
      <c r="B376" s="2150">
        <v>11</v>
      </c>
      <c r="C376" s="2601" t="s">
        <v>1283</v>
      </c>
      <c r="D376" s="2759">
        <v>721608.28932888352</v>
      </c>
      <c r="E376" s="2759">
        <v>0</v>
      </c>
      <c r="F376" s="2759">
        <v>2126609.2748865038</v>
      </c>
      <c r="G376" s="2759">
        <v>2848217.5642153872</v>
      </c>
      <c r="H376" s="2182"/>
      <c r="I376" s="1206"/>
      <c r="J376" s="2945"/>
      <c r="K376" s="2945"/>
      <c r="L376" s="2945"/>
      <c r="M376" s="2177"/>
    </row>
    <row r="377" spans="2:13" x14ac:dyDescent="0.3">
      <c r="B377" s="2150">
        <v>12</v>
      </c>
      <c r="C377" s="2601" t="s">
        <v>1736</v>
      </c>
      <c r="D377" s="2759">
        <v>142447.32423008734</v>
      </c>
      <c r="E377" s="2759">
        <v>0</v>
      </c>
      <c r="F377" s="2759">
        <v>2071122.1525945037</v>
      </c>
      <c r="G377" s="2759">
        <v>2213569.4768245909</v>
      </c>
      <c r="H377" s="2182"/>
      <c r="I377" s="1206"/>
      <c r="J377" s="2945"/>
      <c r="K377" s="2945"/>
      <c r="L377" s="2945"/>
      <c r="M377" s="2177"/>
    </row>
    <row r="378" spans="2:13" x14ac:dyDescent="0.3">
      <c r="B378" s="2150">
        <v>13</v>
      </c>
      <c r="C378" s="2601" t="s">
        <v>1731</v>
      </c>
      <c r="D378" s="2759">
        <v>142447.32423008734</v>
      </c>
      <c r="E378" s="2759">
        <v>0</v>
      </c>
      <c r="F378" s="2759">
        <v>2253954.321748388</v>
      </c>
      <c r="G378" s="2759">
        <v>2396401.6459784755</v>
      </c>
      <c r="H378" s="2182"/>
      <c r="I378" s="1206"/>
      <c r="J378" s="2945"/>
      <c r="K378" s="2945"/>
      <c r="L378" s="2945"/>
      <c r="M378" s="2177"/>
    </row>
    <row r="379" spans="2:13" x14ac:dyDescent="0.3">
      <c r="B379" s="2150">
        <v>14</v>
      </c>
      <c r="C379" s="2601" t="s">
        <v>1733</v>
      </c>
      <c r="D379" s="2759">
        <v>8433495.1324020177</v>
      </c>
      <c r="E379" s="2759">
        <v>0</v>
      </c>
      <c r="F379" s="2759">
        <v>10968419.806626789</v>
      </c>
      <c r="G379" s="2759">
        <v>19401914.939028807</v>
      </c>
      <c r="H379" s="2182"/>
      <c r="I379" s="2182"/>
      <c r="J379" s="2182"/>
      <c r="K379" s="2182"/>
      <c r="L379" s="2182"/>
      <c r="M379" s="2182"/>
    </row>
    <row r="380" spans="2:13" x14ac:dyDescent="0.3">
      <c r="B380" s="2150">
        <v>15</v>
      </c>
      <c r="C380" s="2601" t="s">
        <v>1281</v>
      </c>
      <c r="D380" s="2759">
        <v>178592.79567869485</v>
      </c>
      <c r="E380" s="2759">
        <v>0</v>
      </c>
      <c r="F380" s="2759">
        <v>1096187.4737044265</v>
      </c>
      <c r="G380" s="2759">
        <v>1274780.2693831213</v>
      </c>
      <c r="H380" s="2182"/>
      <c r="I380" s="2182"/>
      <c r="J380" s="2182"/>
      <c r="K380" s="2182"/>
      <c r="L380" s="2182"/>
      <c r="M380" s="2182"/>
    </row>
    <row r="381" spans="2:13" x14ac:dyDescent="0.3">
      <c r="B381" s="2150">
        <v>17</v>
      </c>
      <c r="C381" s="2601" t="s">
        <v>1173</v>
      </c>
      <c r="D381" s="2759">
        <v>19095685.255083431</v>
      </c>
      <c r="E381" s="2759">
        <v>0</v>
      </c>
      <c r="F381" s="2759">
        <v>18163088.447545234</v>
      </c>
      <c r="G381" s="2759">
        <v>37258773.702628665</v>
      </c>
      <c r="H381" s="2182"/>
      <c r="I381" s="2182"/>
      <c r="J381" s="2182"/>
      <c r="K381" s="2182"/>
      <c r="L381" s="2182"/>
      <c r="M381" s="2182"/>
    </row>
    <row r="382" spans="2:13" x14ac:dyDescent="0.3">
      <c r="B382" s="2150">
        <v>21</v>
      </c>
      <c r="C382" s="2601" t="s">
        <v>2137</v>
      </c>
      <c r="D382" s="2759">
        <v>527710.12991870858</v>
      </c>
      <c r="E382" s="2759">
        <v>0</v>
      </c>
      <c r="F382" s="2759">
        <v>440928.83218850667</v>
      </c>
      <c r="G382" s="2759">
        <v>968638.96210721531</v>
      </c>
      <c r="H382" s="2182"/>
      <c r="I382" s="2182"/>
      <c r="J382" s="2182"/>
      <c r="K382" s="2182"/>
      <c r="L382" s="2182"/>
      <c r="M382" s="2182"/>
    </row>
    <row r="383" spans="2:13" x14ac:dyDescent="0.3">
      <c r="B383" s="2150">
        <v>24</v>
      </c>
      <c r="C383" s="2601" t="s">
        <v>1182</v>
      </c>
      <c r="D383" s="2759">
        <v>13450046.35820847</v>
      </c>
      <c r="E383" s="2759">
        <v>0</v>
      </c>
      <c r="F383" s="2759">
        <v>15229089.106033042</v>
      </c>
      <c r="G383" s="2759">
        <v>28679135.464241512</v>
      </c>
      <c r="H383" s="2182"/>
      <c r="I383" s="2182"/>
      <c r="J383" s="2182"/>
      <c r="K383" s="2182"/>
      <c r="L383" s="2182"/>
      <c r="M383" s="2182"/>
    </row>
    <row r="384" spans="2:13" x14ac:dyDescent="0.3">
      <c r="B384" s="2150">
        <v>25</v>
      </c>
      <c r="C384" s="2601" t="s">
        <v>2662</v>
      </c>
      <c r="D384" s="2759">
        <v>159294.87253332653</v>
      </c>
      <c r="E384" s="2759">
        <v>0</v>
      </c>
      <c r="F384" s="2759">
        <v>1951132.9721648209</v>
      </c>
      <c r="G384" s="2759">
        <v>2110427.8446981474</v>
      </c>
      <c r="H384" s="2182"/>
      <c r="I384" s="2182"/>
      <c r="J384" s="2182"/>
      <c r="K384" s="2182"/>
      <c r="L384" s="2182"/>
      <c r="M384" s="2182"/>
    </row>
    <row r="385" spans="2:31" x14ac:dyDescent="0.3">
      <c r="B385" s="2150">
        <v>26</v>
      </c>
      <c r="C385" s="2601" t="s">
        <v>2663</v>
      </c>
      <c r="D385" s="2759">
        <v>242600.18687713242</v>
      </c>
      <c r="E385" s="2759">
        <v>0</v>
      </c>
      <c r="F385" s="2759">
        <v>1252866.7282959088</v>
      </c>
      <c r="G385" s="2759">
        <v>1495466.9151730412</v>
      </c>
      <c r="H385" s="2182"/>
      <c r="I385" s="2182"/>
      <c r="J385" s="2182"/>
      <c r="K385" s="2182"/>
      <c r="L385" s="2182"/>
      <c r="M385" s="2182"/>
    </row>
    <row r="386" spans="2:31" x14ac:dyDescent="0.3">
      <c r="H386" s="2182"/>
      <c r="I386" s="2182"/>
      <c r="J386" s="2182"/>
      <c r="K386" s="2182"/>
      <c r="L386" s="2182"/>
      <c r="M386" s="2182"/>
    </row>
    <row r="389" spans="2:31" ht="15.75" thickBot="1" x14ac:dyDescent="0.35"/>
    <row r="390" spans="2:31" x14ac:dyDescent="0.3">
      <c r="C390" s="3277"/>
      <c r="D390" s="3278"/>
      <c r="E390" s="2233" t="s">
        <v>875</v>
      </c>
      <c r="F390" s="2233"/>
      <c r="G390" s="2623"/>
      <c r="I390" s="2231"/>
      <c r="J390" s="2781"/>
      <c r="K390" s="2233" t="s">
        <v>875</v>
      </c>
      <c r="L390" s="2233"/>
      <c r="M390" s="2623"/>
      <c r="O390" s="2231"/>
      <c r="P390" s="2781"/>
      <c r="Q390" s="2233" t="s">
        <v>875</v>
      </c>
      <c r="R390" s="2233"/>
      <c r="S390" s="2623"/>
      <c r="U390" s="2231"/>
      <c r="V390" s="2781"/>
      <c r="W390" s="2233" t="s">
        <v>875</v>
      </c>
      <c r="X390" s="2233"/>
      <c r="Y390" s="2623"/>
      <c r="AA390" s="2231"/>
      <c r="AB390" s="2781"/>
      <c r="AC390" s="2233" t="s">
        <v>875</v>
      </c>
      <c r="AD390" s="2233"/>
      <c r="AE390" s="2623"/>
    </row>
    <row r="391" spans="2:31" ht="15.75" thickBot="1" x14ac:dyDescent="0.35">
      <c r="C391" s="3279" t="s">
        <v>877</v>
      </c>
      <c r="D391" s="3280" t="s">
        <v>3475</v>
      </c>
      <c r="E391" s="1206" t="s">
        <v>3366</v>
      </c>
      <c r="F391" s="2595"/>
      <c r="G391" s="2632"/>
      <c r="I391" s="2630" t="s">
        <v>877</v>
      </c>
      <c r="J391" s="3281" t="s">
        <v>3476</v>
      </c>
      <c r="K391" s="1206" t="s">
        <v>3366</v>
      </c>
      <c r="L391" s="2595"/>
      <c r="M391" s="2632"/>
      <c r="O391" s="2777" t="s">
        <v>877</v>
      </c>
      <c r="P391" s="3282">
        <v>5</v>
      </c>
      <c r="Q391" s="1206" t="s">
        <v>3366</v>
      </c>
      <c r="R391" s="2595"/>
      <c r="S391" s="2632"/>
      <c r="U391" s="2777" t="s">
        <v>877</v>
      </c>
      <c r="V391" s="3282" t="s">
        <v>3477</v>
      </c>
      <c r="W391" s="1206" t="s">
        <v>3366</v>
      </c>
      <c r="X391" s="2595"/>
      <c r="Y391" s="2632"/>
      <c r="AA391" s="2630" t="s">
        <v>877</v>
      </c>
      <c r="AB391" s="2517">
        <v>9</v>
      </c>
      <c r="AC391" s="1206" t="s">
        <v>3361</v>
      </c>
      <c r="AD391" s="2595"/>
      <c r="AE391" s="2632"/>
    </row>
    <row r="392" spans="2:31" x14ac:dyDescent="0.3">
      <c r="C392" s="3283" t="s">
        <v>1175</v>
      </c>
      <c r="D392" s="3284"/>
      <c r="E392" s="2781"/>
      <c r="F392" s="2637" t="s">
        <v>881</v>
      </c>
      <c r="G392" s="2638" t="s">
        <v>883</v>
      </c>
      <c r="I392" s="2231" t="s">
        <v>1278</v>
      </c>
      <c r="J392" s="2584"/>
      <c r="K392" s="2781"/>
      <c r="L392" s="2637" t="s">
        <v>881</v>
      </c>
      <c r="M392" s="2638" t="s">
        <v>883</v>
      </c>
      <c r="O392" s="2231" t="s">
        <v>1279</v>
      </c>
      <c r="P392" s="2584"/>
      <c r="Q392" s="2781"/>
      <c r="R392" s="2637" t="s">
        <v>881</v>
      </c>
      <c r="S392" s="2638" t="s">
        <v>883</v>
      </c>
      <c r="U392" s="2231" t="s">
        <v>1176</v>
      </c>
      <c r="V392" s="2584"/>
      <c r="W392" s="2781"/>
      <c r="X392" s="2637" t="s">
        <v>881</v>
      </c>
      <c r="Y392" s="2638" t="s">
        <v>883</v>
      </c>
      <c r="AA392" s="2231" t="s">
        <v>1280</v>
      </c>
      <c r="AB392" s="2584"/>
      <c r="AC392" s="2781"/>
      <c r="AD392" s="2637" t="s">
        <v>881</v>
      </c>
      <c r="AE392" s="2638" t="s">
        <v>883</v>
      </c>
    </row>
    <row r="393" spans="2:31" ht="15.75" thickBot="1" x14ac:dyDescent="0.35">
      <c r="C393" s="3285"/>
      <c r="D393" s="3286"/>
      <c r="E393" s="3287"/>
      <c r="F393" s="1206"/>
      <c r="G393" s="2646"/>
      <c r="I393" s="2121"/>
      <c r="J393" s="2667"/>
      <c r="K393" s="3287"/>
      <c r="L393" s="1206"/>
      <c r="M393" s="2646"/>
      <c r="O393" s="2121"/>
      <c r="P393" s="2667"/>
      <c r="Q393" s="3287"/>
      <c r="R393" s="1206"/>
      <c r="S393" s="2646"/>
      <c r="U393" s="2121"/>
      <c r="V393" s="2667"/>
      <c r="W393" s="3287"/>
      <c r="X393" s="1206"/>
      <c r="Y393" s="2646"/>
      <c r="AA393" s="2121"/>
      <c r="AB393" s="2667"/>
      <c r="AC393" s="3287"/>
      <c r="AD393" s="1206"/>
      <c r="AE393" s="2646"/>
    </row>
    <row r="394" spans="2:31" x14ac:dyDescent="0.3">
      <c r="C394" s="3288" t="s">
        <v>882</v>
      </c>
      <c r="D394" s="3289"/>
      <c r="E394" s="2595"/>
      <c r="F394" s="1206"/>
      <c r="G394" s="2646"/>
      <c r="I394" s="2651" t="s">
        <v>882</v>
      </c>
      <c r="J394" s="1206"/>
      <c r="K394" s="2595"/>
      <c r="L394" s="1206"/>
      <c r="M394" s="2646"/>
      <c r="O394" s="2651" t="s">
        <v>882</v>
      </c>
      <c r="P394" s="1206"/>
      <c r="Q394" s="2595"/>
      <c r="R394" s="1206"/>
      <c r="S394" s="2646"/>
      <c r="U394" s="2651" t="s">
        <v>882</v>
      </c>
      <c r="V394" s="1206"/>
      <c r="W394" s="2595"/>
      <c r="X394" s="1206"/>
      <c r="Y394" s="2646"/>
      <c r="AA394" s="2651" t="s">
        <v>882</v>
      </c>
      <c r="AB394" s="1206"/>
      <c r="AC394" s="2595"/>
      <c r="AD394" s="1206"/>
      <c r="AE394" s="2646"/>
    </row>
    <row r="395" spans="2:31" x14ac:dyDescent="0.3">
      <c r="C395" s="3290" t="s">
        <v>884</v>
      </c>
      <c r="D395" s="2663" t="s">
        <v>885</v>
      </c>
      <c r="E395" s="2128" t="s">
        <v>886</v>
      </c>
      <c r="F395" s="2127" t="s">
        <v>893</v>
      </c>
      <c r="G395" s="2129" t="s">
        <v>888</v>
      </c>
      <c r="I395" s="2126" t="s">
        <v>884</v>
      </c>
      <c r="J395" s="2127" t="s">
        <v>885</v>
      </c>
      <c r="K395" s="2128" t="s">
        <v>886</v>
      </c>
      <c r="L395" s="2127" t="s">
        <v>893</v>
      </c>
      <c r="M395" s="2129" t="s">
        <v>888</v>
      </c>
      <c r="O395" s="2126" t="s">
        <v>884</v>
      </c>
      <c r="P395" s="2127" t="s">
        <v>885</v>
      </c>
      <c r="Q395" s="2128" t="s">
        <v>886</v>
      </c>
      <c r="R395" s="2127" t="s">
        <v>893</v>
      </c>
      <c r="S395" s="2129" t="s">
        <v>888</v>
      </c>
      <c r="U395" s="2126" t="s">
        <v>884</v>
      </c>
      <c r="V395" s="2127" t="s">
        <v>885</v>
      </c>
      <c r="W395" s="2128" t="s">
        <v>886</v>
      </c>
      <c r="X395" s="2127" t="s">
        <v>893</v>
      </c>
      <c r="Y395" s="2129" t="s">
        <v>888</v>
      </c>
      <c r="AA395" s="2126" t="s">
        <v>884</v>
      </c>
      <c r="AB395" s="2127" t="s">
        <v>885</v>
      </c>
      <c r="AC395" s="2128" t="s">
        <v>886</v>
      </c>
      <c r="AD395" s="2127" t="s">
        <v>887</v>
      </c>
      <c r="AE395" s="2129" t="s">
        <v>888</v>
      </c>
    </row>
    <row r="396" spans="2:31" x14ac:dyDescent="0.3">
      <c r="B396" s="927"/>
      <c r="C396" s="3291" t="s">
        <v>1813</v>
      </c>
      <c r="D396" s="2656">
        <v>353695.13123622525</v>
      </c>
      <c r="E396" s="2307">
        <v>1.7280000000000002</v>
      </c>
      <c r="F396" s="2308">
        <v>1</v>
      </c>
      <c r="G396" s="2140">
        <v>611185.18677619728</v>
      </c>
      <c r="I396" s="2561" t="s">
        <v>1813</v>
      </c>
      <c r="J396" s="2656">
        <v>353695.13123622525</v>
      </c>
      <c r="K396" s="2307">
        <v>1.8239999999999998</v>
      </c>
      <c r="L396" s="2133">
        <v>1</v>
      </c>
      <c r="M396" s="2140">
        <v>645139.91937487479</v>
      </c>
      <c r="O396" s="2561" t="s">
        <v>1813</v>
      </c>
      <c r="P396" s="2656">
        <v>353695.13123622525</v>
      </c>
      <c r="Q396" s="2307">
        <v>2.1120000000000001</v>
      </c>
      <c r="R396" s="2139">
        <v>1</v>
      </c>
      <c r="S396" s="2140">
        <v>747004.11717090779</v>
      </c>
      <c r="U396" s="2561" t="s">
        <v>1813</v>
      </c>
      <c r="V396" s="2656">
        <v>353695.13123622525</v>
      </c>
      <c r="W396" s="2307">
        <v>0.54399999999999993</v>
      </c>
      <c r="X396" s="2308">
        <v>1</v>
      </c>
      <c r="Y396" s="2140">
        <v>192410.15139250652</v>
      </c>
      <c r="AA396" s="2561" t="s">
        <v>1813</v>
      </c>
      <c r="AB396" s="2656">
        <v>353695.13123622525</v>
      </c>
      <c r="AC396" s="2307">
        <v>0.48</v>
      </c>
      <c r="AD396" s="2308">
        <v>1</v>
      </c>
      <c r="AE396" s="2140">
        <v>169773.6629933881</v>
      </c>
    </row>
    <row r="397" spans="2:31" x14ac:dyDescent="0.3">
      <c r="B397" s="927"/>
      <c r="C397" s="3291" t="s">
        <v>992</v>
      </c>
      <c r="D397" s="2656">
        <v>225909.19655379685</v>
      </c>
      <c r="E397" s="2307">
        <v>2.4000000000000004</v>
      </c>
      <c r="F397" s="2133">
        <v>1</v>
      </c>
      <c r="G397" s="2140">
        <v>542182.07172911253</v>
      </c>
      <c r="I397" s="2561" t="s">
        <v>992</v>
      </c>
      <c r="J397" s="2656">
        <v>225909.19655379685</v>
      </c>
      <c r="K397" s="2307">
        <v>2.7321600000000004</v>
      </c>
      <c r="L397" s="2133">
        <v>1</v>
      </c>
      <c r="M397" s="2140">
        <v>617220.0704564217</v>
      </c>
      <c r="O397" s="2561" t="s">
        <v>992</v>
      </c>
      <c r="P397" s="2656">
        <v>225909.19655379685</v>
      </c>
      <c r="Q397" s="2307">
        <v>2.88</v>
      </c>
      <c r="R397" s="2139">
        <v>1</v>
      </c>
      <c r="S397" s="2140">
        <v>650618.48607493495</v>
      </c>
      <c r="U397" s="2561" t="s">
        <v>992</v>
      </c>
      <c r="V397" s="2656">
        <v>225909.19655379685</v>
      </c>
      <c r="W397" s="2307">
        <v>0.64</v>
      </c>
      <c r="X397" s="2139">
        <v>1</v>
      </c>
      <c r="Y397" s="2140">
        <v>144581.88579442998</v>
      </c>
      <c r="AA397" s="2561" t="s">
        <v>992</v>
      </c>
      <c r="AB397" s="2656">
        <v>225909.19655379685</v>
      </c>
      <c r="AC397" s="2307">
        <v>0.48</v>
      </c>
      <c r="AD397" s="2139">
        <v>1</v>
      </c>
      <c r="AE397" s="2140">
        <v>108436.41434582249</v>
      </c>
    </row>
    <row r="398" spans="2:31" x14ac:dyDescent="0.3">
      <c r="B398" s="927"/>
      <c r="C398" s="3291" t="s">
        <v>993</v>
      </c>
      <c r="D398" s="2656">
        <v>4251.3637355331075</v>
      </c>
      <c r="E398" s="2307">
        <v>8</v>
      </c>
      <c r="F398" s="2133">
        <v>1</v>
      </c>
      <c r="G398" s="2140">
        <v>34010.90988426486</v>
      </c>
      <c r="I398" s="2561" t="s">
        <v>993</v>
      </c>
      <c r="J398" s="2656">
        <v>4251.3637355331075</v>
      </c>
      <c r="K398" s="2307">
        <v>8</v>
      </c>
      <c r="L398" s="2133">
        <v>1</v>
      </c>
      <c r="M398" s="2140">
        <v>34010.90988426486</v>
      </c>
      <c r="O398" s="2561" t="s">
        <v>993</v>
      </c>
      <c r="P398" s="2656">
        <v>4251.3637355331075</v>
      </c>
      <c r="Q398" s="2307">
        <v>8</v>
      </c>
      <c r="R398" s="2139">
        <v>1</v>
      </c>
      <c r="S398" s="2140">
        <v>34010.90988426486</v>
      </c>
      <c r="U398" s="2561" t="s">
        <v>993</v>
      </c>
      <c r="V398" s="2656">
        <v>4251.3637355331075</v>
      </c>
      <c r="W398" s="2307">
        <v>6</v>
      </c>
      <c r="X398" s="2139">
        <v>1</v>
      </c>
      <c r="Y398" s="2140">
        <v>25508.182413198643</v>
      </c>
      <c r="AA398" s="2561" t="s">
        <v>993</v>
      </c>
      <c r="AB398" s="2656">
        <v>4251.3637355331075</v>
      </c>
      <c r="AC398" s="2307">
        <v>6</v>
      </c>
      <c r="AD398" s="2139">
        <v>1</v>
      </c>
      <c r="AE398" s="2140">
        <v>25508.182413198643</v>
      </c>
    </row>
    <row r="399" spans="2:31" x14ac:dyDescent="0.3">
      <c r="B399" s="927"/>
      <c r="C399" s="3291"/>
      <c r="D399" s="2656"/>
      <c r="E399" s="2655"/>
      <c r="F399" s="2133"/>
      <c r="G399" s="2140"/>
      <c r="I399" s="2561"/>
      <c r="J399" s="3292"/>
      <c r="K399" s="3005"/>
      <c r="L399" s="2149"/>
      <c r="M399" s="2140"/>
      <c r="O399" s="2146"/>
      <c r="P399" s="3292"/>
      <c r="Q399" s="3005"/>
      <c r="R399" s="2149"/>
      <c r="S399" s="2140"/>
      <c r="U399" s="2561"/>
      <c r="V399" s="2656"/>
      <c r="W399" s="2655"/>
      <c r="X399" s="2139"/>
      <c r="Y399" s="2140"/>
      <c r="AA399" s="2561"/>
      <c r="AB399" s="2656"/>
      <c r="AC399" s="2655"/>
      <c r="AD399" s="2139"/>
      <c r="AE399" s="2140"/>
    </row>
    <row r="400" spans="2:31" x14ac:dyDescent="0.3">
      <c r="C400" s="3293"/>
      <c r="D400" s="3289"/>
      <c r="E400" s="1206"/>
      <c r="F400" s="2143" t="s">
        <v>890</v>
      </c>
      <c r="G400" s="2659">
        <v>1187378.1683895749</v>
      </c>
      <c r="I400" s="2266"/>
      <c r="J400" s="1206"/>
      <c r="K400" s="1206"/>
      <c r="L400" s="2143" t="s">
        <v>890</v>
      </c>
      <c r="M400" s="2659">
        <v>1296370.8997155614</v>
      </c>
      <c r="O400" s="2266"/>
      <c r="P400" s="1206"/>
      <c r="Q400" s="1206"/>
      <c r="R400" s="2143" t="s">
        <v>890</v>
      </c>
      <c r="S400" s="2659">
        <v>1431633.5131301077</v>
      </c>
      <c r="U400" s="2266"/>
      <c r="V400" s="1206"/>
      <c r="W400" s="1206"/>
      <c r="X400" s="2143" t="s">
        <v>890</v>
      </c>
      <c r="Y400" s="2659">
        <v>362500.21960013511</v>
      </c>
      <c r="AA400" s="2266"/>
      <c r="AB400" s="1206"/>
      <c r="AC400" s="1206"/>
      <c r="AD400" s="2143" t="s">
        <v>890</v>
      </c>
      <c r="AE400" s="2659">
        <v>303718.25975240924</v>
      </c>
    </row>
    <row r="401" spans="3:31" x14ac:dyDescent="0.3">
      <c r="C401" s="3288" t="s">
        <v>891</v>
      </c>
      <c r="D401" s="3294"/>
      <c r="E401" s="2595"/>
      <c r="F401" s="1206"/>
      <c r="G401" s="2646"/>
      <c r="I401" s="2651" t="s">
        <v>891</v>
      </c>
      <c r="J401" s="2595"/>
      <c r="K401" s="2595"/>
      <c r="L401" s="1206"/>
      <c r="M401" s="2646"/>
      <c r="O401" s="2651" t="s">
        <v>891</v>
      </c>
      <c r="P401" s="2595"/>
      <c r="Q401" s="2595"/>
      <c r="R401" s="1206"/>
      <c r="S401" s="2646"/>
      <c r="U401" s="2651" t="s">
        <v>891</v>
      </c>
      <c r="V401" s="2595"/>
      <c r="W401" s="2595"/>
      <c r="X401" s="1206"/>
      <c r="Y401" s="2646"/>
      <c r="AA401" s="2651" t="s">
        <v>891</v>
      </c>
      <c r="AB401" s="2595"/>
      <c r="AC401" s="2595"/>
      <c r="AD401" s="1206"/>
      <c r="AE401" s="2646"/>
    </row>
    <row r="402" spans="3:31" x14ac:dyDescent="0.3">
      <c r="C402" s="3290" t="s">
        <v>884</v>
      </c>
      <c r="D402" s="2663" t="s">
        <v>892</v>
      </c>
      <c r="E402" s="2128" t="s">
        <v>893</v>
      </c>
      <c r="F402" s="2127" t="s">
        <v>887</v>
      </c>
      <c r="G402" s="2129" t="s">
        <v>888</v>
      </c>
      <c r="I402" s="2126" t="s">
        <v>884</v>
      </c>
      <c r="J402" s="2127" t="s">
        <v>892</v>
      </c>
      <c r="K402" s="2128" t="s">
        <v>893</v>
      </c>
      <c r="L402" s="2127" t="s">
        <v>887</v>
      </c>
      <c r="M402" s="2129" t="s">
        <v>888</v>
      </c>
      <c r="O402" s="2126" t="s">
        <v>884</v>
      </c>
      <c r="P402" s="2127" t="s">
        <v>892</v>
      </c>
      <c r="Q402" s="2128" t="s">
        <v>893</v>
      </c>
      <c r="R402" s="2127" t="s">
        <v>887</v>
      </c>
      <c r="S402" s="2129" t="s">
        <v>888</v>
      </c>
      <c r="U402" s="2126" t="s">
        <v>884</v>
      </c>
      <c r="V402" s="2127" t="s">
        <v>892</v>
      </c>
      <c r="W402" s="2128" t="s">
        <v>893</v>
      </c>
      <c r="X402" s="2127" t="s">
        <v>887</v>
      </c>
      <c r="Y402" s="2129" t="s">
        <v>888</v>
      </c>
      <c r="AA402" s="2126" t="s">
        <v>884</v>
      </c>
      <c r="AB402" s="2127" t="s">
        <v>892</v>
      </c>
      <c r="AC402" s="2128" t="s">
        <v>893</v>
      </c>
      <c r="AD402" s="2127" t="s">
        <v>887</v>
      </c>
      <c r="AE402" s="2129" t="s">
        <v>888</v>
      </c>
    </row>
    <row r="403" spans="3:31" x14ac:dyDescent="0.3">
      <c r="C403" s="3068"/>
      <c r="D403" s="2654"/>
      <c r="E403" s="2148"/>
      <c r="F403" s="2149"/>
      <c r="G403" s="2140"/>
      <c r="I403" s="2146"/>
      <c r="J403" s="2150"/>
      <c r="K403" s="2148"/>
      <c r="L403" s="2149"/>
      <c r="M403" s="2140"/>
      <c r="O403" s="2146"/>
      <c r="P403" s="2150"/>
      <c r="Q403" s="2148"/>
      <c r="R403" s="2149"/>
      <c r="S403" s="2140"/>
      <c r="U403" s="2146"/>
      <c r="V403" s="2150"/>
      <c r="W403" s="2148"/>
      <c r="X403" s="2149"/>
      <c r="Y403" s="2140"/>
      <c r="AA403" s="2146"/>
      <c r="AB403" s="2150"/>
      <c r="AC403" s="2148"/>
      <c r="AD403" s="2149"/>
      <c r="AE403" s="2140"/>
    </row>
    <row r="404" spans="3:31" x14ac:dyDescent="0.3">
      <c r="C404" s="3068"/>
      <c r="D404" s="2654"/>
      <c r="E404" s="2148"/>
      <c r="F404" s="2149"/>
      <c r="G404" s="2140"/>
      <c r="I404" s="2146"/>
      <c r="J404" s="2150"/>
      <c r="K404" s="2148"/>
      <c r="L404" s="2149"/>
      <c r="M404" s="2140"/>
      <c r="O404" s="2146"/>
      <c r="P404" s="2150"/>
      <c r="Q404" s="2148"/>
      <c r="R404" s="2149"/>
      <c r="S404" s="2140"/>
      <c r="U404" s="2146"/>
      <c r="V404" s="2150"/>
      <c r="W404" s="2148"/>
      <c r="X404" s="2149"/>
      <c r="Y404" s="2140"/>
      <c r="AA404" s="2146"/>
      <c r="AB404" s="2150"/>
      <c r="AC404" s="2148"/>
      <c r="AD404" s="2149"/>
      <c r="AE404" s="2140"/>
    </row>
    <row r="405" spans="3:31" x14ac:dyDescent="0.3">
      <c r="C405" s="3068"/>
      <c r="D405" s="2654"/>
      <c r="E405" s="2148"/>
      <c r="F405" s="2149"/>
      <c r="G405" s="2140"/>
      <c r="I405" s="2146"/>
      <c r="J405" s="2150"/>
      <c r="K405" s="2148"/>
      <c r="L405" s="2149"/>
      <c r="M405" s="2140"/>
      <c r="O405" s="2146"/>
      <c r="P405" s="2150"/>
      <c r="Q405" s="2148"/>
      <c r="R405" s="2149"/>
      <c r="S405" s="2140"/>
      <c r="U405" s="2146"/>
      <c r="V405" s="2150"/>
      <c r="W405" s="2148"/>
      <c r="X405" s="2149"/>
      <c r="Y405" s="2140"/>
      <c r="AA405" s="2146"/>
      <c r="AB405" s="2150"/>
      <c r="AC405" s="2148"/>
      <c r="AD405" s="2149"/>
      <c r="AE405" s="2140"/>
    </row>
    <row r="406" spans="3:31" x14ac:dyDescent="0.3">
      <c r="C406" s="3068" t="s">
        <v>933</v>
      </c>
      <c r="D406" s="2654"/>
      <c r="E406" s="2148"/>
      <c r="F406" s="2149"/>
      <c r="G406" s="2140"/>
      <c r="I406" s="2146"/>
      <c r="J406" s="2150"/>
      <c r="K406" s="2148"/>
      <c r="L406" s="2149"/>
      <c r="M406" s="2140"/>
      <c r="O406" s="2146"/>
      <c r="P406" s="2150"/>
      <c r="Q406" s="2148"/>
      <c r="R406" s="2149"/>
      <c r="S406" s="2140"/>
      <c r="U406" s="2146"/>
      <c r="V406" s="2150"/>
      <c r="W406" s="2148"/>
      <c r="X406" s="2149"/>
      <c r="Y406" s="2140"/>
      <c r="AA406" s="2146"/>
      <c r="AB406" s="2150"/>
      <c r="AC406" s="2148"/>
      <c r="AD406" s="2149"/>
      <c r="AE406" s="2140"/>
    </row>
    <row r="407" spans="3:31" x14ac:dyDescent="0.3">
      <c r="C407" s="3068"/>
      <c r="D407" s="2654"/>
      <c r="E407" s="2148"/>
      <c r="F407" s="2149"/>
      <c r="G407" s="2140"/>
      <c r="I407" s="2146"/>
      <c r="J407" s="2150"/>
      <c r="K407" s="2148"/>
      <c r="L407" s="2149"/>
      <c r="M407" s="2140"/>
      <c r="O407" s="2146"/>
      <c r="P407" s="2150"/>
      <c r="Q407" s="2148"/>
      <c r="R407" s="2149"/>
      <c r="S407" s="2140"/>
      <c r="U407" s="2146"/>
      <c r="V407" s="2150"/>
      <c r="W407" s="2148"/>
      <c r="X407" s="2149"/>
      <c r="Y407" s="2140"/>
      <c r="AA407" s="2146"/>
      <c r="AB407" s="2150"/>
      <c r="AC407" s="2148"/>
      <c r="AD407" s="2149"/>
      <c r="AE407" s="2140"/>
    </row>
    <row r="408" spans="3:31" x14ac:dyDescent="0.3">
      <c r="C408" s="3293"/>
      <c r="D408" s="3289"/>
      <c r="E408" s="1206"/>
      <c r="F408" s="2149"/>
      <c r="G408" s="2659"/>
      <c r="I408" s="2266"/>
      <c r="J408" s="1206"/>
      <c r="K408" s="1206"/>
      <c r="L408" s="2149"/>
      <c r="M408" s="2659"/>
      <c r="O408" s="2266"/>
      <c r="P408" s="1206"/>
      <c r="Q408" s="1206"/>
      <c r="R408" s="2149"/>
      <c r="S408" s="2659"/>
      <c r="U408" s="2266"/>
      <c r="V408" s="1206"/>
      <c r="W408" s="1206"/>
      <c r="X408" s="2149"/>
      <c r="Y408" s="2659"/>
      <c r="AA408" s="2266"/>
      <c r="AB408" s="1206"/>
      <c r="AC408" s="1206"/>
      <c r="AD408" s="2149"/>
      <c r="AE408" s="2659"/>
    </row>
    <row r="409" spans="3:31" x14ac:dyDescent="0.3">
      <c r="C409" s="3288" t="s">
        <v>898</v>
      </c>
      <c r="D409" s="3294"/>
      <c r="E409" s="2595"/>
      <c r="F409" s="1206"/>
      <c r="G409" s="2646"/>
      <c r="I409" s="2651" t="s">
        <v>898</v>
      </c>
      <c r="J409" s="2595"/>
      <c r="K409" s="2595"/>
      <c r="L409" s="1206"/>
      <c r="M409" s="2646"/>
      <c r="O409" s="2651" t="s">
        <v>898</v>
      </c>
      <c r="P409" s="2595"/>
      <c r="Q409" s="2595"/>
      <c r="R409" s="1206"/>
      <c r="S409" s="2646"/>
      <c r="U409" s="2651" t="s">
        <v>898</v>
      </c>
      <c r="V409" s="2595"/>
      <c r="W409" s="2595"/>
      <c r="X409" s="1206"/>
      <c r="Y409" s="2646"/>
      <c r="AA409" s="2651" t="s">
        <v>898</v>
      </c>
      <c r="AB409" s="2595"/>
      <c r="AC409" s="2595"/>
      <c r="AD409" s="1206"/>
      <c r="AE409" s="2646"/>
    </row>
    <row r="410" spans="3:31" x14ac:dyDescent="0.3">
      <c r="C410" s="3290" t="s">
        <v>884</v>
      </c>
      <c r="D410" s="2663" t="s">
        <v>885</v>
      </c>
      <c r="E410" s="2128" t="s">
        <v>886</v>
      </c>
      <c r="F410" s="2127" t="s">
        <v>893</v>
      </c>
      <c r="G410" s="2129" t="s">
        <v>888</v>
      </c>
      <c r="I410" s="2126" t="s">
        <v>884</v>
      </c>
      <c r="J410" s="2127" t="s">
        <v>885</v>
      </c>
      <c r="K410" s="2128" t="s">
        <v>886</v>
      </c>
      <c r="L410" s="2127" t="s">
        <v>893</v>
      </c>
      <c r="M410" s="2129" t="s">
        <v>888</v>
      </c>
      <c r="O410" s="2126" t="s">
        <v>884</v>
      </c>
      <c r="P410" s="2127" t="s">
        <v>885</v>
      </c>
      <c r="Q410" s="2128" t="s">
        <v>886</v>
      </c>
      <c r="R410" s="2127" t="s">
        <v>893</v>
      </c>
      <c r="S410" s="2129" t="s">
        <v>888</v>
      </c>
      <c r="U410" s="2126" t="s">
        <v>884</v>
      </c>
      <c r="V410" s="2127" t="s">
        <v>885</v>
      </c>
      <c r="W410" s="2128" t="s">
        <v>886</v>
      </c>
      <c r="X410" s="2127" t="s">
        <v>893</v>
      </c>
      <c r="Y410" s="2129" t="s">
        <v>888</v>
      </c>
      <c r="AA410" s="2126" t="s">
        <v>884</v>
      </c>
      <c r="AB410" s="2127" t="s">
        <v>885</v>
      </c>
      <c r="AC410" s="2128" t="s">
        <v>886</v>
      </c>
      <c r="AD410" s="2127" t="s">
        <v>893</v>
      </c>
      <c r="AE410" s="2129" t="s">
        <v>888</v>
      </c>
    </row>
    <row r="411" spans="3:31" x14ac:dyDescent="0.3">
      <c r="C411" s="3291" t="s">
        <v>997</v>
      </c>
      <c r="D411" s="2664">
        <v>290020.70325447264</v>
      </c>
      <c r="E411" s="2307">
        <v>1.92</v>
      </c>
      <c r="F411" s="2133">
        <v>1</v>
      </c>
      <c r="G411" s="2140">
        <v>556839.75024858746</v>
      </c>
      <c r="I411" s="2561" t="s">
        <v>997</v>
      </c>
      <c r="J411" s="2664">
        <v>290020.70325447264</v>
      </c>
      <c r="K411" s="2307">
        <v>2.5920000000000005</v>
      </c>
      <c r="L411" s="2133">
        <v>1</v>
      </c>
      <c r="M411" s="2140">
        <v>751733.66283559322</v>
      </c>
      <c r="O411" s="2561" t="s">
        <v>997</v>
      </c>
      <c r="P411" s="2664">
        <v>290020.70325447264</v>
      </c>
      <c r="Q411" s="2307">
        <v>2.5851332398316971</v>
      </c>
      <c r="R411" s="2133">
        <v>1</v>
      </c>
      <c r="S411" s="2140">
        <v>749742.16022250208</v>
      </c>
      <c r="U411" s="2561" t="s">
        <v>997</v>
      </c>
      <c r="V411" s="2664">
        <v>290020.70325447264</v>
      </c>
      <c r="W411" s="2307">
        <v>0.5744740532959326</v>
      </c>
      <c r="X411" s="2133">
        <v>1</v>
      </c>
      <c r="Y411" s="2140">
        <v>166609.36893833376</v>
      </c>
      <c r="AA411" s="2561" t="s">
        <v>997</v>
      </c>
      <c r="AB411" s="2664">
        <v>290020.70325447264</v>
      </c>
      <c r="AC411" s="2307">
        <v>0.48</v>
      </c>
      <c r="AD411" s="2133">
        <v>1</v>
      </c>
      <c r="AE411" s="2140">
        <v>139209.93756214686</v>
      </c>
    </row>
    <row r="412" spans="3:31" x14ac:dyDescent="0.3">
      <c r="C412" s="3291" t="s">
        <v>994</v>
      </c>
      <c r="D412" s="2664">
        <v>254469.82106837176</v>
      </c>
      <c r="E412" s="2307">
        <v>3.0720000000000001</v>
      </c>
      <c r="F412" s="2133">
        <v>1</v>
      </c>
      <c r="G412" s="2140">
        <v>781731.29032203811</v>
      </c>
      <c r="I412" s="2561" t="s">
        <v>994</v>
      </c>
      <c r="J412" s="2664">
        <v>254469.82106837176</v>
      </c>
      <c r="K412" s="2307">
        <v>3.0720000000000001</v>
      </c>
      <c r="L412" s="2133">
        <v>1</v>
      </c>
      <c r="M412" s="2140">
        <v>781731.29032203811</v>
      </c>
      <c r="O412" s="2561" t="s">
        <v>994</v>
      </c>
      <c r="P412" s="2664">
        <v>254469.82106837176</v>
      </c>
      <c r="Q412" s="2307">
        <v>3.3852935283510321</v>
      </c>
      <c r="R412" s="2133">
        <v>1</v>
      </c>
      <c r="S412" s="2140">
        <v>861455.0384234041</v>
      </c>
      <c r="U412" s="2561" t="s">
        <v>994</v>
      </c>
      <c r="V412" s="2664">
        <v>254469.82106837176</v>
      </c>
      <c r="W412" s="2307">
        <v>0.70400000000000007</v>
      </c>
      <c r="X412" s="2133">
        <v>1</v>
      </c>
      <c r="Y412" s="2140">
        <v>179146.75403213373</v>
      </c>
      <c r="AA412" s="2561" t="s">
        <v>994</v>
      </c>
      <c r="AB412" s="2664">
        <v>254469.82106837176</v>
      </c>
      <c r="AC412" s="2307">
        <v>0.67200000000000015</v>
      </c>
      <c r="AD412" s="2133">
        <v>1</v>
      </c>
      <c r="AE412" s="2140">
        <v>171003.71975794586</v>
      </c>
    </row>
    <row r="413" spans="3:31" x14ac:dyDescent="0.3">
      <c r="C413" s="3291" t="s">
        <v>995</v>
      </c>
      <c r="D413" s="2664">
        <v>64040.167561799884</v>
      </c>
      <c r="E413" s="2307">
        <v>3.3600000000000003</v>
      </c>
      <c r="F413" s="2133">
        <v>1</v>
      </c>
      <c r="G413" s="2140">
        <v>215174.96300764763</v>
      </c>
      <c r="I413" s="2561" t="s">
        <v>995</v>
      </c>
      <c r="J413" s="2664">
        <v>64040.167561799884</v>
      </c>
      <c r="K413" s="2307">
        <v>3.84</v>
      </c>
      <c r="L413" s="2133">
        <v>2</v>
      </c>
      <c r="M413" s="2140">
        <v>491828.48687462311</v>
      </c>
      <c r="O413" s="2561" t="s">
        <v>995</v>
      </c>
      <c r="P413" s="2664">
        <v>64040.167561799884</v>
      </c>
      <c r="Q413" s="2307">
        <v>4.032</v>
      </c>
      <c r="R413" s="2133">
        <v>2</v>
      </c>
      <c r="S413" s="2140">
        <v>516419.91121835425</v>
      </c>
      <c r="U413" s="2561" t="s">
        <v>995</v>
      </c>
      <c r="V413" s="2664">
        <v>64040.167561799884</v>
      </c>
      <c r="W413" s="2307">
        <v>1.28</v>
      </c>
      <c r="X413" s="2133">
        <v>2</v>
      </c>
      <c r="Y413" s="2140">
        <v>163942.82895820771</v>
      </c>
      <c r="AA413" s="2561" t="s">
        <v>995</v>
      </c>
      <c r="AB413" s="2664">
        <v>64040.167561799884</v>
      </c>
      <c r="AC413" s="2307">
        <v>0.89599999999999991</v>
      </c>
      <c r="AD413" s="2133">
        <v>2</v>
      </c>
      <c r="AE413" s="2140">
        <v>114759.98027074538</v>
      </c>
    </row>
    <row r="414" spans="3:31" x14ac:dyDescent="0.3">
      <c r="C414" s="3291" t="s">
        <v>996</v>
      </c>
      <c r="D414" s="2664">
        <v>56298.72089551598</v>
      </c>
      <c r="E414" s="2307">
        <v>1.3824000000000003</v>
      </c>
      <c r="F414" s="2133">
        <v>1</v>
      </c>
      <c r="G414" s="2140">
        <v>77827.351765961314</v>
      </c>
      <c r="I414" s="2561" t="s">
        <v>996</v>
      </c>
      <c r="J414" s="2664">
        <v>56298.72089551598</v>
      </c>
      <c r="K414" s="2307">
        <v>1.4592000000000001</v>
      </c>
      <c r="L414" s="2133">
        <v>1</v>
      </c>
      <c r="M414" s="2140">
        <v>82151.093530736922</v>
      </c>
      <c r="O414" s="2561" t="s">
        <v>996</v>
      </c>
      <c r="P414" s="2664">
        <v>56298.72089551598</v>
      </c>
      <c r="Q414" s="2307">
        <v>1.6896000000000002</v>
      </c>
      <c r="R414" s="2133">
        <v>1</v>
      </c>
      <c r="S414" s="2140">
        <v>95122.31882506382</v>
      </c>
      <c r="U414" s="2561" t="s">
        <v>996</v>
      </c>
      <c r="V414" s="2664">
        <v>56298.72089551598</v>
      </c>
      <c r="W414" s="2307">
        <v>0.43519999999999998</v>
      </c>
      <c r="X414" s="2133">
        <v>1</v>
      </c>
      <c r="Y414" s="2140">
        <v>24501.203333728554</v>
      </c>
      <c r="AA414" s="2561" t="s">
        <v>996</v>
      </c>
      <c r="AB414" s="2664">
        <v>56298.72089551598</v>
      </c>
      <c r="AC414" s="2307">
        <v>0.38400000000000001</v>
      </c>
      <c r="AD414" s="2133">
        <v>1</v>
      </c>
      <c r="AE414" s="2140">
        <v>21618.708823878136</v>
      </c>
    </row>
    <row r="415" spans="3:31" x14ac:dyDescent="0.3">
      <c r="C415" s="3291" t="s">
        <v>2603</v>
      </c>
      <c r="D415" s="2664">
        <v>290020.70325447264</v>
      </c>
      <c r="E415" s="2307">
        <v>1.008</v>
      </c>
      <c r="F415" s="2133">
        <v>1</v>
      </c>
      <c r="G415" s="2140">
        <v>292340.86888050841</v>
      </c>
      <c r="I415" s="2561" t="s">
        <v>2603</v>
      </c>
      <c r="J415" s="2664">
        <v>290020.70325447264</v>
      </c>
      <c r="K415" s="2307">
        <v>1.1519999999999999</v>
      </c>
      <c r="L415" s="2133">
        <v>1</v>
      </c>
      <c r="M415" s="2140">
        <v>334103.85014915245</v>
      </c>
      <c r="O415" s="2561" t="s">
        <v>2603</v>
      </c>
      <c r="P415" s="2664">
        <v>290020.70325447264</v>
      </c>
      <c r="Q415" s="2307">
        <v>1.2096</v>
      </c>
      <c r="R415" s="2133">
        <v>1</v>
      </c>
      <c r="S415" s="2140">
        <v>350809.04265661008</v>
      </c>
      <c r="U415" s="2561" t="s">
        <v>2603</v>
      </c>
      <c r="V415" s="2664">
        <v>290020.70325447264</v>
      </c>
      <c r="W415" s="2307">
        <v>0.38400000000000001</v>
      </c>
      <c r="X415" s="2133">
        <v>1</v>
      </c>
      <c r="Y415" s="2140">
        <v>111367.95004971749</v>
      </c>
      <c r="AA415" s="2561" t="s">
        <v>2603</v>
      </c>
      <c r="AB415" s="2664">
        <v>290020.70325447264</v>
      </c>
      <c r="AC415" s="2307">
        <v>0.26879999999999998</v>
      </c>
      <c r="AD415" s="2133">
        <v>1</v>
      </c>
      <c r="AE415" s="2140">
        <v>77957.565034802246</v>
      </c>
    </row>
    <row r="416" spans="3:31" x14ac:dyDescent="0.3">
      <c r="C416" s="3291" t="s">
        <v>2602</v>
      </c>
      <c r="D416" s="2664">
        <v>282139.34593835432</v>
      </c>
      <c r="E416" s="2307">
        <v>2.88</v>
      </c>
      <c r="F416" s="2133">
        <v>2</v>
      </c>
      <c r="G416" s="2140">
        <v>1625122.6326049208</v>
      </c>
      <c r="I416" s="2561" t="s">
        <v>2602</v>
      </c>
      <c r="J416" s="2664">
        <v>282139.34593835432</v>
      </c>
      <c r="K416" s="2307">
        <v>2.88</v>
      </c>
      <c r="L416" s="2133">
        <v>2</v>
      </c>
      <c r="M416" s="2140">
        <v>1625122.6326049208</v>
      </c>
      <c r="O416" s="2561" t="s">
        <v>2602</v>
      </c>
      <c r="P416" s="2664">
        <v>282139.34593835432</v>
      </c>
      <c r="Q416" s="2307">
        <v>2.88</v>
      </c>
      <c r="R416" s="2133">
        <v>2</v>
      </c>
      <c r="S416" s="2140">
        <v>1625122.6326049208</v>
      </c>
      <c r="U416" s="2561" t="s">
        <v>2602</v>
      </c>
      <c r="V416" s="2664">
        <v>282139.34593835432</v>
      </c>
      <c r="W416" s="2307">
        <v>0.96</v>
      </c>
      <c r="X416" s="2133">
        <v>2</v>
      </c>
      <c r="Y416" s="2140">
        <v>541707.5442016403</v>
      </c>
      <c r="AA416" s="2561" t="s">
        <v>2602</v>
      </c>
      <c r="AB416" s="2664">
        <v>282139.34593835432</v>
      </c>
      <c r="AC416" s="2307">
        <v>0.96</v>
      </c>
      <c r="AD416" s="2133">
        <v>2</v>
      </c>
      <c r="AE416" s="2140">
        <v>541707.5442016403</v>
      </c>
    </row>
    <row r="417" spans="3:31" x14ac:dyDescent="0.3">
      <c r="C417" s="3293"/>
      <c r="D417" s="3289"/>
      <c r="E417" s="1206"/>
      <c r="F417" s="2316" t="s">
        <v>890</v>
      </c>
      <c r="G417" s="2659">
        <v>3549036.8568296637</v>
      </c>
      <c r="I417" s="2266"/>
      <c r="J417" s="1206"/>
      <c r="K417" s="1206"/>
      <c r="L417" s="2316" t="s">
        <v>890</v>
      </c>
      <c r="M417" s="2659">
        <v>4066671.0163170644</v>
      </c>
      <c r="O417" s="2266"/>
      <c r="P417" s="1206"/>
      <c r="Q417" s="1206"/>
      <c r="R417" s="2316" t="s">
        <v>890</v>
      </c>
      <c r="S417" s="2659">
        <v>4198671.1039508544</v>
      </c>
      <c r="U417" s="2266"/>
      <c r="V417" s="1206"/>
      <c r="W417" s="1206"/>
      <c r="X417" s="2316" t="s">
        <v>890</v>
      </c>
      <c r="Y417" s="2659">
        <v>1187275.6495137615</v>
      </c>
      <c r="AA417" s="2266"/>
      <c r="AB417" s="1206"/>
      <c r="AC417" s="1206"/>
      <c r="AD417" s="2316" t="s">
        <v>890</v>
      </c>
      <c r="AE417" s="2140">
        <v>1066257.4556511589</v>
      </c>
    </row>
    <row r="418" spans="3:31" ht="15.75" thickBot="1" x14ac:dyDescent="0.35">
      <c r="C418" s="3295"/>
      <c r="D418" s="3296"/>
      <c r="E418" s="2288" t="s">
        <v>900</v>
      </c>
      <c r="F418" s="2667"/>
      <c r="G418" s="2170">
        <v>4736415.0252192384</v>
      </c>
      <c r="I418" s="2286"/>
      <c r="J418" s="2578"/>
      <c r="K418" s="2288" t="s">
        <v>900</v>
      </c>
      <c r="L418" s="2667"/>
      <c r="M418" s="2170">
        <v>5363041.9160326254</v>
      </c>
      <c r="O418" s="2286"/>
      <c r="P418" s="2578"/>
      <c r="Q418" s="2288" t="s">
        <v>900</v>
      </c>
      <c r="R418" s="2667"/>
      <c r="S418" s="2170">
        <v>5630304.6170809623</v>
      </c>
      <c r="U418" s="2286"/>
      <c r="V418" s="2578"/>
      <c r="W418" s="2288" t="s">
        <v>900</v>
      </c>
      <c r="X418" s="2667"/>
      <c r="Y418" s="2170">
        <v>1549775.8691138965</v>
      </c>
      <c r="AA418" s="2286"/>
      <c r="AB418" s="2578"/>
      <c r="AC418" s="2288" t="s">
        <v>900</v>
      </c>
      <c r="AD418" s="2667"/>
      <c r="AE418" s="2170">
        <v>1369975.7154035682</v>
      </c>
    </row>
    <row r="419" spans="3:31" x14ac:dyDescent="0.3">
      <c r="N419" s="927"/>
    </row>
    <row r="421" spans="3:31" ht="15.75" thickBot="1" x14ac:dyDescent="0.35"/>
    <row r="422" spans="3:31" x14ac:dyDescent="0.3">
      <c r="C422" s="3277"/>
      <c r="D422" s="2515"/>
      <c r="E422" s="2233" t="s">
        <v>875</v>
      </c>
      <c r="F422" s="2233"/>
      <c r="G422" s="2623"/>
      <c r="I422" s="2231"/>
      <c r="J422" s="2781"/>
      <c r="K422" s="2233" t="s">
        <v>875</v>
      </c>
      <c r="L422" s="2233"/>
      <c r="M422" s="2623"/>
      <c r="O422" s="2231"/>
      <c r="P422" s="2781"/>
      <c r="Q422" s="2233" t="s">
        <v>875</v>
      </c>
      <c r="R422" s="2233"/>
      <c r="S422" s="2623"/>
      <c r="U422" s="2231"/>
      <c r="V422" s="2781"/>
      <c r="W422" s="2233" t="s">
        <v>875</v>
      </c>
      <c r="X422" s="2233"/>
      <c r="Y422" s="2623"/>
      <c r="AA422" s="2231"/>
      <c r="AB422" s="2781"/>
      <c r="AC422" s="2233" t="s">
        <v>875</v>
      </c>
      <c r="AD422" s="2233"/>
      <c r="AE422" s="2623"/>
    </row>
    <row r="423" spans="3:31" ht="15.75" thickBot="1" x14ac:dyDescent="0.35">
      <c r="C423" s="3279" t="s">
        <v>877</v>
      </c>
      <c r="D423" s="2517">
        <v>15</v>
      </c>
      <c r="E423" s="1206" t="s">
        <v>3366</v>
      </c>
      <c r="F423" s="2595"/>
      <c r="G423" s="2632"/>
      <c r="I423" s="2630" t="s">
        <v>877</v>
      </c>
      <c r="J423" s="2517">
        <v>11</v>
      </c>
      <c r="K423" s="1206" t="s">
        <v>3366</v>
      </c>
      <c r="L423" s="2595"/>
      <c r="M423" s="2632"/>
      <c r="O423" s="2630" t="s">
        <v>877</v>
      </c>
      <c r="P423" s="2517">
        <v>12</v>
      </c>
      <c r="Q423" s="1206" t="s">
        <v>3385</v>
      </c>
      <c r="R423" s="2595"/>
      <c r="S423" s="2632"/>
      <c r="U423" s="2630" t="s">
        <v>877</v>
      </c>
      <c r="V423" s="2517">
        <v>13</v>
      </c>
      <c r="W423" s="1206" t="s">
        <v>3385</v>
      </c>
      <c r="X423" s="2595"/>
      <c r="Y423" s="2632"/>
      <c r="AA423" s="2630" t="s">
        <v>877</v>
      </c>
      <c r="AB423" s="2517">
        <v>14</v>
      </c>
      <c r="AC423" s="1206" t="s">
        <v>3385</v>
      </c>
      <c r="AD423" s="2595"/>
      <c r="AE423" s="2632"/>
    </row>
    <row r="424" spans="3:31" x14ac:dyDescent="0.3">
      <c r="C424" s="3283" t="s">
        <v>1281</v>
      </c>
      <c r="D424" s="2233"/>
      <c r="E424" s="2515"/>
      <c r="F424" s="2637" t="s">
        <v>881</v>
      </c>
      <c r="G424" s="2638" t="s">
        <v>883</v>
      </c>
      <c r="I424" s="2231" t="s">
        <v>1283</v>
      </c>
      <c r="J424" s="2584"/>
      <c r="K424" s="2781"/>
      <c r="L424" s="2637" t="s">
        <v>881</v>
      </c>
      <c r="M424" s="2638" t="s">
        <v>883</v>
      </c>
      <c r="O424" s="2231" t="s">
        <v>1736</v>
      </c>
      <c r="P424" s="2584"/>
      <c r="Q424" s="2781"/>
      <c r="R424" s="2637" t="s">
        <v>881</v>
      </c>
      <c r="S424" s="2638" t="s">
        <v>883</v>
      </c>
      <c r="U424" s="2231" t="s">
        <v>1731</v>
      </c>
      <c r="V424" s="2584"/>
      <c r="W424" s="2781"/>
      <c r="X424" s="2637" t="s">
        <v>881</v>
      </c>
      <c r="Y424" s="2638" t="s">
        <v>883</v>
      </c>
      <c r="AA424" s="2231" t="s">
        <v>1733</v>
      </c>
      <c r="AB424" s="2584"/>
      <c r="AC424" s="2515"/>
      <c r="AD424" s="2637" t="s">
        <v>881</v>
      </c>
      <c r="AE424" s="2638" t="s">
        <v>883</v>
      </c>
    </row>
    <row r="425" spans="3:31" ht="15.75" thickBot="1" x14ac:dyDescent="0.35">
      <c r="C425" s="3285"/>
      <c r="D425" s="2578"/>
      <c r="E425" s="2908"/>
      <c r="F425" s="1206"/>
      <c r="G425" s="2646"/>
      <c r="I425" s="2121"/>
      <c r="J425" s="2667"/>
      <c r="K425" s="3287"/>
      <c r="L425" s="1206"/>
      <c r="M425" s="2646"/>
      <c r="O425" s="2121"/>
      <c r="P425" s="2667"/>
      <c r="Q425" s="3287"/>
      <c r="R425" s="1206"/>
      <c r="S425" s="2646"/>
      <c r="U425" s="2121"/>
      <c r="V425" s="2667"/>
      <c r="W425" s="3287"/>
      <c r="X425" s="1206"/>
      <c r="Y425" s="2646"/>
      <c r="AA425" s="2121"/>
      <c r="AB425" s="2578"/>
      <c r="AC425" s="2908"/>
      <c r="AD425" s="1206"/>
      <c r="AE425" s="2646"/>
    </row>
    <row r="426" spans="3:31" x14ac:dyDescent="0.3">
      <c r="C426" s="3288" t="s">
        <v>882</v>
      </c>
      <c r="D426" s="1206"/>
      <c r="E426" s="2595"/>
      <c r="F426" s="1206"/>
      <c r="G426" s="2646"/>
      <c r="I426" s="2651" t="s">
        <v>882</v>
      </c>
      <c r="J426" s="1206"/>
      <c r="K426" s="2595"/>
      <c r="L426" s="1206"/>
      <c r="M426" s="2646"/>
      <c r="O426" s="2651" t="s">
        <v>882</v>
      </c>
      <c r="P426" s="1206"/>
      <c r="Q426" s="2595"/>
      <c r="R426" s="1206"/>
      <c r="S426" s="2646"/>
      <c r="U426" s="2651" t="s">
        <v>882</v>
      </c>
      <c r="V426" s="1206"/>
      <c r="W426" s="2595"/>
      <c r="X426" s="1206"/>
      <c r="Y426" s="2646"/>
      <c r="AA426" s="2651" t="s">
        <v>882</v>
      </c>
      <c r="AB426" s="1206"/>
      <c r="AC426" s="2595"/>
      <c r="AD426" s="1206"/>
      <c r="AE426" s="2646"/>
    </row>
    <row r="427" spans="3:31" x14ac:dyDescent="0.3">
      <c r="C427" s="3290" t="s">
        <v>884</v>
      </c>
      <c r="D427" s="2127" t="s">
        <v>885</v>
      </c>
      <c r="E427" s="2128" t="s">
        <v>886</v>
      </c>
      <c r="F427" s="2127" t="s">
        <v>893</v>
      </c>
      <c r="G427" s="2129" t="s">
        <v>888</v>
      </c>
      <c r="I427" s="2126" t="s">
        <v>884</v>
      </c>
      <c r="J427" s="2127" t="s">
        <v>885</v>
      </c>
      <c r="K427" s="2128" t="s">
        <v>886</v>
      </c>
      <c r="L427" s="2127" t="s">
        <v>893</v>
      </c>
      <c r="M427" s="2129" t="s">
        <v>888</v>
      </c>
      <c r="O427" s="2126" t="s">
        <v>884</v>
      </c>
      <c r="P427" s="2127" t="s">
        <v>885</v>
      </c>
      <c r="Q427" s="2128" t="s">
        <v>886</v>
      </c>
      <c r="R427" s="2127" t="s">
        <v>893</v>
      </c>
      <c r="S427" s="2129" t="s">
        <v>888</v>
      </c>
      <c r="U427" s="2126" t="s">
        <v>884</v>
      </c>
      <c r="V427" s="2127" t="s">
        <v>885</v>
      </c>
      <c r="W427" s="2128" t="s">
        <v>886</v>
      </c>
      <c r="X427" s="2127" t="s">
        <v>893</v>
      </c>
      <c r="Y427" s="2129" t="s">
        <v>888</v>
      </c>
      <c r="AA427" s="2126" t="s">
        <v>884</v>
      </c>
      <c r="AB427" s="2127" t="s">
        <v>885</v>
      </c>
      <c r="AC427" s="2128" t="s">
        <v>886</v>
      </c>
      <c r="AD427" s="2127" t="s">
        <v>893</v>
      </c>
      <c r="AE427" s="2129" t="s">
        <v>888</v>
      </c>
    </row>
    <row r="428" spans="3:31" x14ac:dyDescent="0.3">
      <c r="C428" s="3291" t="s">
        <v>1813</v>
      </c>
      <c r="D428" s="2656">
        <v>353695.13123622525</v>
      </c>
      <c r="E428" s="2307">
        <v>0</v>
      </c>
      <c r="F428" s="2139">
        <v>1</v>
      </c>
      <c r="G428" s="2140">
        <v>0</v>
      </c>
      <c r="I428" s="2561" t="s">
        <v>1813</v>
      </c>
      <c r="J428" s="2656">
        <v>353695.13123622525</v>
      </c>
      <c r="K428" s="2307">
        <v>1.92</v>
      </c>
      <c r="L428" s="2139">
        <v>1</v>
      </c>
      <c r="M428" s="2140">
        <v>679094.65197355242</v>
      </c>
      <c r="O428" s="2561" t="s">
        <v>1813</v>
      </c>
      <c r="P428" s="2656">
        <v>353695.13123622525</v>
      </c>
      <c r="Q428" s="2307">
        <v>0</v>
      </c>
      <c r="R428" s="2139">
        <v>1</v>
      </c>
      <c r="S428" s="2140">
        <v>0</v>
      </c>
      <c r="U428" s="2561" t="s">
        <v>1813</v>
      </c>
      <c r="V428" s="2656">
        <v>353695.13123622525</v>
      </c>
      <c r="W428" s="2307">
        <v>0</v>
      </c>
      <c r="X428" s="2139">
        <v>1</v>
      </c>
      <c r="Y428" s="2140">
        <v>0</v>
      </c>
      <c r="AA428" s="2561" t="s">
        <v>1813</v>
      </c>
      <c r="AB428" s="2656">
        <v>353695.13123622525</v>
      </c>
      <c r="AC428" s="2307">
        <v>4.8000000000000007</v>
      </c>
      <c r="AD428" s="2139">
        <v>1</v>
      </c>
      <c r="AE428" s="2140">
        <v>1697736.6299338813</v>
      </c>
    </row>
    <row r="429" spans="3:31" x14ac:dyDescent="0.3">
      <c r="C429" s="3291" t="s">
        <v>992</v>
      </c>
      <c r="D429" s="2656">
        <v>225909.19655379685</v>
      </c>
      <c r="E429" s="2307">
        <v>0.64</v>
      </c>
      <c r="F429" s="2139">
        <v>1</v>
      </c>
      <c r="G429" s="2140">
        <v>144581.88579442998</v>
      </c>
      <c r="I429" s="2561" t="s">
        <v>992</v>
      </c>
      <c r="J429" s="2656">
        <v>225909.19655379685</v>
      </c>
      <c r="K429" s="2307">
        <v>0</v>
      </c>
      <c r="L429" s="2139">
        <v>0</v>
      </c>
      <c r="M429" s="2140">
        <v>0</v>
      </c>
      <c r="O429" s="2561" t="s">
        <v>992</v>
      </c>
      <c r="P429" s="2656">
        <v>225909.19655379685</v>
      </c>
      <c r="Q429" s="2307">
        <v>0.48</v>
      </c>
      <c r="R429" s="2139">
        <v>1</v>
      </c>
      <c r="S429" s="2140">
        <v>108436.41434582249</v>
      </c>
      <c r="U429" s="2561" t="s">
        <v>992</v>
      </c>
      <c r="V429" s="2656">
        <v>225909.19655379685</v>
      </c>
      <c r="W429" s="2307">
        <v>0.48</v>
      </c>
      <c r="X429" s="2139">
        <v>1</v>
      </c>
      <c r="Y429" s="2140">
        <v>108436.41434582249</v>
      </c>
      <c r="AA429" s="2561" t="s">
        <v>992</v>
      </c>
      <c r="AB429" s="2656">
        <v>225909.19655379685</v>
      </c>
      <c r="AC429" s="2307">
        <v>28.8</v>
      </c>
      <c r="AD429" s="2139">
        <v>1</v>
      </c>
      <c r="AE429" s="2140">
        <v>6506184.860749349</v>
      </c>
    </row>
    <row r="430" spans="3:31" x14ac:dyDescent="0.3">
      <c r="C430" s="3291" t="s">
        <v>993</v>
      </c>
      <c r="D430" s="2656">
        <v>4251.3637355331075</v>
      </c>
      <c r="E430" s="2307">
        <v>8</v>
      </c>
      <c r="F430" s="2139">
        <v>1</v>
      </c>
      <c r="G430" s="2140">
        <v>34010.90988426486</v>
      </c>
      <c r="I430" s="2561" t="s">
        <v>993</v>
      </c>
      <c r="J430" s="2656">
        <v>4251.3637355331075</v>
      </c>
      <c r="K430" s="2307">
        <v>10</v>
      </c>
      <c r="L430" s="2139">
        <v>1</v>
      </c>
      <c r="M430" s="2140">
        <v>42513.637355331077</v>
      </c>
      <c r="O430" s="2561" t="s">
        <v>993</v>
      </c>
      <c r="P430" s="2656">
        <v>4251.3637355331075</v>
      </c>
      <c r="Q430" s="2307">
        <v>8</v>
      </c>
      <c r="R430" s="2139">
        <v>1</v>
      </c>
      <c r="S430" s="2140">
        <v>34010.90988426486</v>
      </c>
      <c r="U430" s="2561" t="s">
        <v>993</v>
      </c>
      <c r="V430" s="2656">
        <v>4251.3637355331075</v>
      </c>
      <c r="W430" s="2307">
        <v>8</v>
      </c>
      <c r="X430" s="2139">
        <v>1</v>
      </c>
      <c r="Y430" s="2140">
        <v>34010.90988426486</v>
      </c>
      <c r="AA430" s="2561" t="s">
        <v>993</v>
      </c>
      <c r="AB430" s="2656">
        <v>4251.3637355331075</v>
      </c>
      <c r="AC430" s="2307">
        <v>54</v>
      </c>
      <c r="AD430" s="2139">
        <v>1</v>
      </c>
      <c r="AE430" s="2140">
        <v>229573.64171878781</v>
      </c>
    </row>
    <row r="431" spans="3:31" x14ac:dyDescent="0.3">
      <c r="C431" s="3291"/>
      <c r="D431" s="2656"/>
      <c r="E431" s="2307"/>
      <c r="F431" s="2139"/>
      <c r="G431" s="2140"/>
      <c r="I431" s="2561"/>
      <c r="J431" s="2656"/>
      <c r="K431" s="2655"/>
      <c r="L431" s="2139"/>
      <c r="M431" s="2140"/>
      <c r="O431" s="2561"/>
      <c r="P431" s="2656"/>
      <c r="Q431" s="2655"/>
      <c r="R431" s="2139"/>
      <c r="S431" s="2140"/>
      <c r="U431" s="2561"/>
      <c r="V431" s="2656"/>
      <c r="W431" s="2655"/>
      <c r="X431" s="2139"/>
      <c r="Y431" s="2140"/>
      <c r="AA431" s="2561"/>
      <c r="AB431" s="2656"/>
      <c r="AC431" s="2148"/>
      <c r="AD431" s="2139"/>
      <c r="AE431" s="2140"/>
    </row>
    <row r="432" spans="3:31" x14ac:dyDescent="0.3">
      <c r="C432" s="3293"/>
      <c r="D432" s="1206"/>
      <c r="E432" s="1206"/>
      <c r="F432" s="2143" t="s">
        <v>890</v>
      </c>
      <c r="G432" s="2659">
        <v>178592.79567869485</v>
      </c>
      <c r="I432" s="2266"/>
      <c r="J432" s="1206"/>
      <c r="K432" s="1206"/>
      <c r="L432" s="2143" t="s">
        <v>890</v>
      </c>
      <c r="M432" s="2659">
        <v>721608.28932888352</v>
      </c>
      <c r="O432" s="2266"/>
      <c r="P432" s="1206"/>
      <c r="Q432" s="1206"/>
      <c r="R432" s="2143" t="s">
        <v>890</v>
      </c>
      <c r="S432" s="2659">
        <v>142447.32423008734</v>
      </c>
      <c r="U432" s="2266"/>
      <c r="V432" s="1206"/>
      <c r="W432" s="1206"/>
      <c r="X432" s="2143" t="s">
        <v>890</v>
      </c>
      <c r="Y432" s="2659">
        <v>142447.32423008734</v>
      </c>
      <c r="AA432" s="2266"/>
      <c r="AB432" s="1206"/>
      <c r="AC432" s="1206"/>
      <c r="AD432" s="2143" t="s">
        <v>890</v>
      </c>
      <c r="AE432" s="2659">
        <v>8433495.1324020177</v>
      </c>
    </row>
    <row r="433" spans="3:31" x14ac:dyDescent="0.3">
      <c r="C433" s="3288" t="s">
        <v>891</v>
      </c>
      <c r="D433" s="2595"/>
      <c r="E433" s="2595"/>
      <c r="F433" s="1206"/>
      <c r="G433" s="2646"/>
      <c r="I433" s="2651" t="s">
        <v>891</v>
      </c>
      <c r="J433" s="2595"/>
      <c r="K433" s="2595"/>
      <c r="L433" s="1206"/>
      <c r="M433" s="2646"/>
      <c r="O433" s="2651" t="s">
        <v>891</v>
      </c>
      <c r="P433" s="2595"/>
      <c r="Q433" s="2595"/>
      <c r="R433" s="1206"/>
      <c r="S433" s="2646"/>
      <c r="U433" s="2651" t="s">
        <v>891</v>
      </c>
      <c r="V433" s="2595"/>
      <c r="W433" s="2595"/>
      <c r="X433" s="1206"/>
      <c r="Y433" s="2646"/>
      <c r="AA433" s="2651" t="s">
        <v>891</v>
      </c>
      <c r="AB433" s="2595"/>
      <c r="AC433" s="2595"/>
      <c r="AD433" s="1206"/>
      <c r="AE433" s="2646"/>
    </row>
    <row r="434" spans="3:31" x14ac:dyDescent="0.3">
      <c r="C434" s="3290" t="s">
        <v>884</v>
      </c>
      <c r="D434" s="2127" t="s">
        <v>892</v>
      </c>
      <c r="E434" s="2128" t="s">
        <v>893</v>
      </c>
      <c r="F434" s="2127" t="s">
        <v>887</v>
      </c>
      <c r="G434" s="2129" t="s">
        <v>888</v>
      </c>
      <c r="I434" s="2126" t="s">
        <v>884</v>
      </c>
      <c r="J434" s="2127" t="s">
        <v>892</v>
      </c>
      <c r="K434" s="2128" t="s">
        <v>893</v>
      </c>
      <c r="L434" s="2127" t="s">
        <v>887</v>
      </c>
      <c r="M434" s="2129" t="s">
        <v>888</v>
      </c>
      <c r="O434" s="2126" t="s">
        <v>884</v>
      </c>
      <c r="P434" s="2127" t="s">
        <v>892</v>
      </c>
      <c r="Q434" s="2128" t="s">
        <v>893</v>
      </c>
      <c r="R434" s="2127" t="s">
        <v>887</v>
      </c>
      <c r="S434" s="2129" t="s">
        <v>888</v>
      </c>
      <c r="U434" s="2126" t="s">
        <v>884</v>
      </c>
      <c r="V434" s="2127" t="s">
        <v>892</v>
      </c>
      <c r="W434" s="2128" t="s">
        <v>893</v>
      </c>
      <c r="X434" s="2127" t="s">
        <v>887</v>
      </c>
      <c r="Y434" s="2129" t="s">
        <v>888</v>
      </c>
      <c r="AA434" s="2126" t="s">
        <v>884</v>
      </c>
      <c r="AB434" s="2127" t="s">
        <v>892</v>
      </c>
      <c r="AC434" s="2128" t="s">
        <v>893</v>
      </c>
      <c r="AD434" s="2127" t="s">
        <v>887</v>
      </c>
      <c r="AE434" s="2129" t="s">
        <v>888</v>
      </c>
    </row>
    <row r="435" spans="3:31" x14ac:dyDescent="0.3">
      <c r="C435" s="3068"/>
      <c r="D435" s="2150"/>
      <c r="E435" s="2148"/>
      <c r="F435" s="2149"/>
      <c r="G435" s="2140"/>
      <c r="I435" s="2146"/>
      <c r="J435" s="2150"/>
      <c r="K435" s="2148"/>
      <c r="L435" s="2149"/>
      <c r="M435" s="2140"/>
      <c r="O435" s="2146"/>
      <c r="P435" s="2150"/>
      <c r="Q435" s="2148"/>
      <c r="R435" s="2149"/>
      <c r="S435" s="2140"/>
      <c r="U435" s="2146"/>
      <c r="V435" s="2150"/>
      <c r="W435" s="2148"/>
      <c r="X435" s="2149"/>
      <c r="Y435" s="2140"/>
      <c r="AA435" s="2146"/>
      <c r="AB435" s="2150"/>
      <c r="AC435" s="2148"/>
      <c r="AD435" s="2149"/>
      <c r="AE435" s="2140"/>
    </row>
    <row r="436" spans="3:31" x14ac:dyDescent="0.3">
      <c r="C436" s="3068"/>
      <c r="D436" s="2150"/>
      <c r="E436" s="2148"/>
      <c r="F436" s="2149"/>
      <c r="G436" s="2140"/>
      <c r="I436" s="2146"/>
      <c r="J436" s="2150"/>
      <c r="K436" s="2148"/>
      <c r="L436" s="2149"/>
      <c r="M436" s="2140"/>
      <c r="O436" s="2146"/>
      <c r="P436" s="2150"/>
      <c r="Q436" s="2148"/>
      <c r="R436" s="2149"/>
      <c r="S436" s="2140"/>
      <c r="U436" s="2146"/>
      <c r="V436" s="2150"/>
      <c r="W436" s="2148"/>
      <c r="X436" s="2149"/>
      <c r="Y436" s="2140"/>
      <c r="AA436" s="2146"/>
      <c r="AB436" s="2150"/>
      <c r="AC436" s="2148"/>
      <c r="AD436" s="2149"/>
      <c r="AE436" s="2140"/>
    </row>
    <row r="437" spans="3:31" x14ac:dyDescent="0.3">
      <c r="C437" s="3068"/>
      <c r="D437" s="2150"/>
      <c r="E437" s="2148"/>
      <c r="F437" s="2149"/>
      <c r="G437" s="2140"/>
      <c r="I437" s="2146"/>
      <c r="J437" s="2150"/>
      <c r="K437" s="2148"/>
      <c r="L437" s="2149"/>
      <c r="M437" s="2140"/>
      <c r="O437" s="2146"/>
      <c r="P437" s="2150"/>
      <c r="Q437" s="2148"/>
      <c r="R437" s="2149"/>
      <c r="S437" s="2140"/>
      <c r="U437" s="2146"/>
      <c r="V437" s="2150"/>
      <c r="W437" s="2148"/>
      <c r="X437" s="2149"/>
      <c r="Y437" s="2140"/>
      <c r="AA437" s="2146"/>
      <c r="AB437" s="2150"/>
      <c r="AC437" s="2148"/>
      <c r="AD437" s="2149"/>
      <c r="AE437" s="2140"/>
    </row>
    <row r="438" spans="3:31" x14ac:dyDescent="0.3">
      <c r="C438" s="3068"/>
      <c r="D438" s="2150"/>
      <c r="E438" s="2148"/>
      <c r="F438" s="2149"/>
      <c r="G438" s="2140"/>
      <c r="I438" s="2146"/>
      <c r="J438" s="2150"/>
      <c r="K438" s="2148"/>
      <c r="L438" s="2149"/>
      <c r="M438" s="2140"/>
      <c r="O438" s="2146"/>
      <c r="P438" s="2150"/>
      <c r="Q438" s="2148"/>
      <c r="R438" s="2149"/>
      <c r="S438" s="2140"/>
      <c r="U438" s="2146"/>
      <c r="V438" s="2150"/>
      <c r="W438" s="2148"/>
      <c r="X438" s="2149"/>
      <c r="Y438" s="2140"/>
      <c r="AA438" s="2146"/>
      <c r="AB438" s="2150"/>
      <c r="AC438" s="2148"/>
      <c r="AD438" s="2149"/>
      <c r="AE438" s="2140"/>
    </row>
    <row r="439" spans="3:31" x14ac:dyDescent="0.3">
      <c r="C439" s="3293"/>
      <c r="D439" s="1206"/>
      <c r="E439" s="1206"/>
      <c r="F439" s="2149"/>
      <c r="G439" s="2659"/>
      <c r="I439" s="2266"/>
      <c r="J439" s="1206"/>
      <c r="K439" s="1206"/>
      <c r="L439" s="2149"/>
      <c r="M439" s="2659"/>
      <c r="O439" s="2266"/>
      <c r="P439" s="1206"/>
      <c r="Q439" s="1206"/>
      <c r="R439" s="2149"/>
      <c r="S439" s="2659"/>
      <c r="U439" s="2266"/>
      <c r="V439" s="1206"/>
      <c r="W439" s="1206"/>
      <c r="X439" s="2149"/>
      <c r="Y439" s="2659"/>
      <c r="AA439" s="2651" t="s">
        <v>898</v>
      </c>
      <c r="AB439" s="2595"/>
      <c r="AC439" s="2595"/>
      <c r="AD439" s="1206"/>
      <c r="AE439" s="2646"/>
    </row>
    <row r="440" spans="3:31" x14ac:dyDescent="0.3">
      <c r="C440" s="3288" t="s">
        <v>898</v>
      </c>
      <c r="D440" s="2595"/>
      <c r="E440" s="2595"/>
      <c r="F440" s="1206"/>
      <c r="G440" s="2646"/>
      <c r="I440" s="2651" t="s">
        <v>898</v>
      </c>
      <c r="J440" s="2595"/>
      <c r="K440" s="2595"/>
      <c r="L440" s="1206"/>
      <c r="M440" s="2646"/>
      <c r="O440" s="2651" t="s">
        <v>898</v>
      </c>
      <c r="P440" s="2595"/>
      <c r="Q440" s="2595"/>
      <c r="R440" s="1206"/>
      <c r="S440" s="2646"/>
      <c r="U440" s="2651" t="s">
        <v>898</v>
      </c>
      <c r="V440" s="2595"/>
      <c r="W440" s="2595"/>
      <c r="X440" s="1206"/>
      <c r="Y440" s="2646"/>
      <c r="AA440" s="2126" t="s">
        <v>884</v>
      </c>
      <c r="AB440" s="2127" t="s">
        <v>885</v>
      </c>
      <c r="AC440" s="2128" t="s">
        <v>886</v>
      </c>
      <c r="AD440" s="2127" t="s">
        <v>887</v>
      </c>
      <c r="AE440" s="2129" t="s">
        <v>888</v>
      </c>
    </row>
    <row r="441" spans="3:31" x14ac:dyDescent="0.3">
      <c r="C441" s="3290" t="s">
        <v>884</v>
      </c>
      <c r="D441" s="2127" t="s">
        <v>885</v>
      </c>
      <c r="E441" s="2128" t="s">
        <v>886</v>
      </c>
      <c r="F441" s="2127" t="s">
        <v>893</v>
      </c>
      <c r="G441" s="2129" t="s">
        <v>888</v>
      </c>
      <c r="I441" s="2126" t="s">
        <v>884</v>
      </c>
      <c r="J441" s="2127" t="s">
        <v>885</v>
      </c>
      <c r="K441" s="2128" t="s">
        <v>886</v>
      </c>
      <c r="L441" s="2127" t="s">
        <v>893</v>
      </c>
      <c r="M441" s="2129" t="s">
        <v>888</v>
      </c>
      <c r="O441" s="2126" t="s">
        <v>884</v>
      </c>
      <c r="P441" s="2127" t="s">
        <v>885</v>
      </c>
      <c r="Q441" s="2128" t="s">
        <v>886</v>
      </c>
      <c r="R441" s="2127" t="s">
        <v>893</v>
      </c>
      <c r="S441" s="2129" t="s">
        <v>888</v>
      </c>
      <c r="U441" s="2126" t="s">
        <v>884</v>
      </c>
      <c r="V441" s="2127" t="s">
        <v>885</v>
      </c>
      <c r="W441" s="2128" t="s">
        <v>886</v>
      </c>
      <c r="X441" s="2127" t="s">
        <v>893</v>
      </c>
      <c r="Y441" s="2129" t="s">
        <v>888</v>
      </c>
      <c r="AA441" s="2561" t="s">
        <v>1000</v>
      </c>
      <c r="AB441" s="2664">
        <v>529640.45762183552</v>
      </c>
      <c r="AC441" s="2307">
        <v>4.8000000000000007</v>
      </c>
      <c r="AD441" s="2133">
        <v>1</v>
      </c>
      <c r="AE441" s="2140">
        <v>2542274.196584811</v>
      </c>
    </row>
    <row r="442" spans="3:31" x14ac:dyDescent="0.3">
      <c r="C442" s="3291" t="s">
        <v>997</v>
      </c>
      <c r="D442" s="2664">
        <v>290020.70325447264</v>
      </c>
      <c r="E442" s="2307">
        <v>0.64</v>
      </c>
      <c r="F442" s="2133">
        <v>1</v>
      </c>
      <c r="G442" s="2140">
        <v>185613.25008286251</v>
      </c>
      <c r="I442" s="2561" t="s">
        <v>997</v>
      </c>
      <c r="J442" s="2664">
        <v>290020.70325447264</v>
      </c>
      <c r="K442" s="2307">
        <v>0.96</v>
      </c>
      <c r="L442" s="2133">
        <v>1</v>
      </c>
      <c r="M442" s="2140">
        <v>278419.87512429373</v>
      </c>
      <c r="O442" s="2561" t="s">
        <v>997</v>
      </c>
      <c r="P442" s="2664">
        <v>290020.70325447264</v>
      </c>
      <c r="Q442" s="2307">
        <v>0.48</v>
      </c>
      <c r="R442" s="2133">
        <v>1</v>
      </c>
      <c r="S442" s="2140">
        <v>139209.93756214686</v>
      </c>
      <c r="U442" s="2561" t="s">
        <v>997</v>
      </c>
      <c r="V442" s="2664">
        <v>290020.70325447264</v>
      </c>
      <c r="W442" s="2307">
        <v>0.46206282652800001</v>
      </c>
      <c r="X442" s="2133">
        <v>1</v>
      </c>
      <c r="Y442" s="2140">
        <v>134007.78589739997</v>
      </c>
      <c r="AA442" s="2561" t="s">
        <v>999</v>
      </c>
      <c r="AB442" s="2664">
        <v>529640.45762183552</v>
      </c>
      <c r="AC442" s="2307">
        <v>4.8000000000000007</v>
      </c>
      <c r="AD442" s="2133">
        <v>1</v>
      </c>
      <c r="AE442" s="2140">
        <v>2542274.196584811</v>
      </c>
    </row>
    <row r="443" spans="3:31" x14ac:dyDescent="0.3">
      <c r="C443" s="3291" t="s">
        <v>994</v>
      </c>
      <c r="D443" s="2664">
        <v>254469.82106837176</v>
      </c>
      <c r="E443" s="2307">
        <v>0.64</v>
      </c>
      <c r="F443" s="2133">
        <v>1</v>
      </c>
      <c r="G443" s="2140">
        <v>162860.68548375793</v>
      </c>
      <c r="I443" s="2561" t="s">
        <v>994</v>
      </c>
      <c r="J443" s="2664">
        <v>254469.82106837176</v>
      </c>
      <c r="K443" s="2307">
        <v>0.96</v>
      </c>
      <c r="L443" s="2133">
        <v>1</v>
      </c>
      <c r="M443" s="2140">
        <v>244291.0282256369</v>
      </c>
      <c r="O443" s="2561" t="s">
        <v>994</v>
      </c>
      <c r="P443" s="2664">
        <v>254469.82106837176</v>
      </c>
      <c r="Q443" s="2307">
        <v>1.92</v>
      </c>
      <c r="R443" s="2133">
        <v>1</v>
      </c>
      <c r="S443" s="2140">
        <v>488582.05645127379</v>
      </c>
      <c r="U443" s="2561" t="s">
        <v>994</v>
      </c>
      <c r="V443" s="2664">
        <v>254469.82106837176</v>
      </c>
      <c r="W443" s="2307">
        <v>2.4308492544</v>
      </c>
      <c r="X443" s="2133">
        <v>1</v>
      </c>
      <c r="Y443" s="2140">
        <v>618577.77481135295</v>
      </c>
      <c r="AA443" s="2561" t="s">
        <v>994</v>
      </c>
      <c r="AB443" s="2664">
        <v>254469.82106837176</v>
      </c>
      <c r="AC443" s="2307">
        <v>0</v>
      </c>
      <c r="AD443" s="2133">
        <v>0</v>
      </c>
      <c r="AE443" s="2140">
        <v>0</v>
      </c>
    </row>
    <row r="444" spans="3:31" x14ac:dyDescent="0.3">
      <c r="C444" s="3291" t="s">
        <v>995</v>
      </c>
      <c r="D444" s="2664">
        <v>64040.167561799884</v>
      </c>
      <c r="E444" s="2307">
        <v>0.95778186814364341</v>
      </c>
      <c r="F444" s="2133">
        <v>2</v>
      </c>
      <c r="G444" s="2140">
        <v>122673.02264714529</v>
      </c>
      <c r="I444" s="2561" t="s">
        <v>995</v>
      </c>
      <c r="J444" s="2664">
        <v>64040.167561799884</v>
      </c>
      <c r="K444" s="2307">
        <v>2.8733456044309302</v>
      </c>
      <c r="L444" s="2133">
        <v>1</v>
      </c>
      <c r="M444" s="2140">
        <v>184009.53397071795</v>
      </c>
      <c r="O444" s="2561" t="s">
        <v>998</v>
      </c>
      <c r="P444" s="2664">
        <v>100449.55474126368</v>
      </c>
      <c r="Q444" s="2307">
        <v>1.92</v>
      </c>
      <c r="R444" s="2133">
        <v>1</v>
      </c>
      <c r="S444" s="2140">
        <v>192863.14510322627</v>
      </c>
      <c r="U444" s="2561" t="s">
        <v>995</v>
      </c>
      <c r="V444" s="2664">
        <v>64040.167561799884</v>
      </c>
      <c r="W444" s="2307">
        <v>1.9431883593600003</v>
      </c>
      <c r="X444" s="2133">
        <v>2</v>
      </c>
      <c r="Y444" s="2140">
        <v>248884.21627510685</v>
      </c>
      <c r="AA444" s="2561" t="s">
        <v>995</v>
      </c>
      <c r="AB444" s="2664">
        <v>64040.167561799884</v>
      </c>
      <c r="AC444" s="2307">
        <v>6.7200000000000006</v>
      </c>
      <c r="AD444" s="2133">
        <v>3</v>
      </c>
      <c r="AE444" s="2140">
        <v>1291049.7780458857</v>
      </c>
    </row>
    <row r="445" spans="3:31" x14ac:dyDescent="0.3">
      <c r="C445" s="3291" t="s">
        <v>996</v>
      </c>
      <c r="D445" s="2664">
        <v>56298.72089551598</v>
      </c>
      <c r="E445" s="2307">
        <v>0</v>
      </c>
      <c r="F445" s="2133">
        <v>1</v>
      </c>
      <c r="G445" s="2140">
        <v>0</v>
      </c>
      <c r="I445" s="2561" t="s">
        <v>996</v>
      </c>
      <c r="J445" s="2664">
        <v>56298.72089551598</v>
      </c>
      <c r="K445" s="2307">
        <v>1.536</v>
      </c>
      <c r="L445" s="2133">
        <v>1</v>
      </c>
      <c r="M445" s="2140">
        <v>86474.835295512545</v>
      </c>
      <c r="O445" s="2561" t="s">
        <v>996</v>
      </c>
      <c r="P445" s="2664">
        <v>56298.72089551598</v>
      </c>
      <c r="Q445" s="2307">
        <v>0</v>
      </c>
      <c r="R445" s="2133">
        <v>1</v>
      </c>
      <c r="S445" s="2140">
        <v>0</v>
      </c>
      <c r="U445" s="2561" t="s">
        <v>996</v>
      </c>
      <c r="V445" s="2664">
        <v>56298.72089551598</v>
      </c>
      <c r="W445" s="2307">
        <v>0</v>
      </c>
      <c r="X445" s="2133">
        <v>1</v>
      </c>
      <c r="Y445" s="2140">
        <v>0</v>
      </c>
      <c r="AA445" s="2561" t="s">
        <v>996</v>
      </c>
      <c r="AB445" s="2664">
        <v>56298.72089551598</v>
      </c>
      <c r="AC445" s="2307">
        <v>3.8400000000000007</v>
      </c>
      <c r="AD445" s="2133">
        <v>1</v>
      </c>
      <c r="AE445" s="2140">
        <v>216187.08823878141</v>
      </c>
    </row>
    <row r="446" spans="3:31" x14ac:dyDescent="0.3">
      <c r="C446" s="3291" t="s">
        <v>2603</v>
      </c>
      <c r="D446" s="2664">
        <v>290020.70325447264</v>
      </c>
      <c r="E446" s="2307">
        <v>0.28733456044309302</v>
      </c>
      <c r="F446" s="2133">
        <v>1</v>
      </c>
      <c r="G446" s="2140">
        <v>83332.971289020614</v>
      </c>
      <c r="I446" s="2561" t="s">
        <v>2603</v>
      </c>
      <c r="J446" s="2664">
        <v>290020.70325447264</v>
      </c>
      <c r="K446" s="2307">
        <v>0.86200368132927907</v>
      </c>
      <c r="L446" s="2133">
        <v>1</v>
      </c>
      <c r="M446" s="2140">
        <v>249998.91386706184</v>
      </c>
      <c r="O446" s="2561" t="s">
        <v>2603</v>
      </c>
      <c r="P446" s="2664">
        <v>290020.70325447264</v>
      </c>
      <c r="Q446" s="2307">
        <v>0.57599999999999996</v>
      </c>
      <c r="R446" s="2133">
        <v>1</v>
      </c>
      <c r="S446" s="2140">
        <v>167051.92507457623</v>
      </c>
      <c r="U446" s="2561" t="s">
        <v>2603</v>
      </c>
      <c r="V446" s="2664">
        <v>290020.70325447264</v>
      </c>
      <c r="W446" s="2307">
        <v>0.58295650780800012</v>
      </c>
      <c r="X446" s="2133">
        <v>1</v>
      </c>
      <c r="Y446" s="2140">
        <v>169069.45636124766</v>
      </c>
      <c r="AA446" s="2561" t="s">
        <v>2603</v>
      </c>
      <c r="AB446" s="2664">
        <v>290020.70325447264</v>
      </c>
      <c r="AC446" s="2307">
        <v>2.016</v>
      </c>
      <c r="AD446" s="2133">
        <v>1</v>
      </c>
      <c r="AE446" s="2140">
        <v>584681.73776101682</v>
      </c>
    </row>
    <row r="447" spans="3:31" x14ac:dyDescent="0.3">
      <c r="C447" s="3291" t="s">
        <v>2602</v>
      </c>
      <c r="D447" s="2664">
        <v>282139.34593835432</v>
      </c>
      <c r="E447" s="2307">
        <v>0.96</v>
      </c>
      <c r="F447" s="2133">
        <v>2</v>
      </c>
      <c r="G447" s="2140">
        <v>541707.5442016403</v>
      </c>
      <c r="I447" s="2561" t="s">
        <v>2602</v>
      </c>
      <c r="J447" s="2664">
        <v>282139.34593835432</v>
      </c>
      <c r="K447" s="2307">
        <v>1.92</v>
      </c>
      <c r="L447" s="2133">
        <v>2</v>
      </c>
      <c r="M447" s="2140">
        <v>1083415.0884032806</v>
      </c>
      <c r="O447" s="2561" t="s">
        <v>2602</v>
      </c>
      <c r="P447" s="2664">
        <v>282139.34593835432</v>
      </c>
      <c r="Q447" s="2307">
        <v>1.92</v>
      </c>
      <c r="R447" s="2133">
        <v>2</v>
      </c>
      <c r="S447" s="2140">
        <v>1083415.0884032806</v>
      </c>
      <c r="U447" s="2561" t="s">
        <v>2602</v>
      </c>
      <c r="V447" s="2664">
        <v>282139.34593835432</v>
      </c>
      <c r="W447" s="2307">
        <v>1.92</v>
      </c>
      <c r="X447" s="2133">
        <v>2</v>
      </c>
      <c r="Y447" s="2140">
        <v>1083415.0884032806</v>
      </c>
      <c r="AA447" s="2561" t="s">
        <v>2602</v>
      </c>
      <c r="AB447" s="2664">
        <v>282139.34593835432</v>
      </c>
      <c r="AC447" s="2307">
        <v>6.7200000000000006</v>
      </c>
      <c r="AD447" s="2133">
        <v>2</v>
      </c>
      <c r="AE447" s="2140">
        <v>3791952.8094114824</v>
      </c>
    </row>
    <row r="448" spans="3:31" x14ac:dyDescent="0.3">
      <c r="C448" s="3293"/>
      <c r="D448" s="1206"/>
      <c r="E448" s="1206"/>
      <c r="F448" s="2316" t="s">
        <v>890</v>
      </c>
      <c r="G448" s="2659">
        <v>1096187.4737044265</v>
      </c>
      <c r="I448" s="2266"/>
      <c r="J448" s="1206"/>
      <c r="K448" s="1206"/>
      <c r="L448" s="2316" t="s">
        <v>890</v>
      </c>
      <c r="M448" s="2659">
        <v>2126609.2748865038</v>
      </c>
      <c r="O448" s="2266"/>
      <c r="P448" s="1206"/>
      <c r="Q448" s="1206"/>
      <c r="R448" s="2316" t="s">
        <v>890</v>
      </c>
      <c r="S448" s="2659">
        <v>2071122.1525945037</v>
      </c>
      <c r="U448" s="2266"/>
      <c r="V448" s="1206"/>
      <c r="W448" s="1206"/>
      <c r="X448" s="2316" t="s">
        <v>890</v>
      </c>
      <c r="Y448" s="2659">
        <v>2253954.321748388</v>
      </c>
      <c r="AA448" s="2266"/>
      <c r="AB448" s="1206"/>
      <c r="AC448" s="1206"/>
      <c r="AD448" s="2316" t="s">
        <v>890</v>
      </c>
      <c r="AE448" s="2659">
        <v>10968419.806626789</v>
      </c>
    </row>
    <row r="449" spans="3:31" ht="15.75" thickBot="1" x14ac:dyDescent="0.35">
      <c r="C449" s="3295"/>
      <c r="D449" s="2578"/>
      <c r="E449" s="2288" t="s">
        <v>900</v>
      </c>
      <c r="F449" s="2667"/>
      <c r="G449" s="2170">
        <v>1274780.2693831213</v>
      </c>
      <c r="I449" s="2286"/>
      <c r="J449" s="2578"/>
      <c r="K449" s="2288" t="s">
        <v>900</v>
      </c>
      <c r="L449" s="2667"/>
      <c r="M449" s="2170">
        <v>2848217.5642153872</v>
      </c>
      <c r="O449" s="2286"/>
      <c r="P449" s="2578"/>
      <c r="Q449" s="2288" t="s">
        <v>900</v>
      </c>
      <c r="R449" s="2667"/>
      <c r="S449" s="2170">
        <v>2213569.4768245909</v>
      </c>
      <c r="U449" s="2286"/>
      <c r="V449" s="2578"/>
      <c r="W449" s="2288" t="s">
        <v>900</v>
      </c>
      <c r="X449" s="2667"/>
      <c r="Y449" s="2170">
        <v>2396401.6459784755</v>
      </c>
      <c r="AA449" s="2286"/>
      <c r="AB449" s="2578"/>
      <c r="AC449" s="2288" t="s">
        <v>900</v>
      </c>
      <c r="AD449" s="2667"/>
      <c r="AE449" s="2170">
        <v>19401914.939028807</v>
      </c>
    </row>
    <row r="452" spans="3:31" ht="15.75" thickBot="1" x14ac:dyDescent="0.35"/>
    <row r="453" spans="3:31" x14ac:dyDescent="0.3">
      <c r="C453" s="3283"/>
      <c r="D453" s="2781"/>
      <c r="E453" s="2233" t="s">
        <v>875</v>
      </c>
      <c r="F453" s="2233"/>
      <c r="G453" s="2623"/>
      <c r="I453" s="2297"/>
      <c r="J453" s="2515"/>
      <c r="K453" s="2233" t="s">
        <v>875</v>
      </c>
      <c r="L453" s="2233"/>
      <c r="M453" s="2623"/>
      <c r="O453" s="2231"/>
      <c r="P453" s="2781"/>
      <c r="Q453" s="2233" t="s">
        <v>875</v>
      </c>
      <c r="R453" s="2233"/>
      <c r="S453" s="2623"/>
      <c r="U453" s="2231"/>
      <c r="V453" s="2781"/>
      <c r="W453" s="2233" t="s">
        <v>875</v>
      </c>
      <c r="X453" s="2233"/>
      <c r="Y453" s="2623"/>
      <c r="AA453" s="2231"/>
      <c r="AB453" s="2781"/>
      <c r="AC453" s="2233" t="s">
        <v>875</v>
      </c>
      <c r="AD453" s="2233"/>
      <c r="AE453" s="2623"/>
    </row>
    <row r="454" spans="3:31" ht="15.75" thickBot="1" x14ac:dyDescent="0.35">
      <c r="C454" s="3279" t="s">
        <v>877</v>
      </c>
      <c r="D454" s="2517">
        <v>25</v>
      </c>
      <c r="E454" s="1206" t="s">
        <v>3385</v>
      </c>
      <c r="F454" s="2595"/>
      <c r="G454" s="2632"/>
      <c r="I454" s="2630" t="s">
        <v>877</v>
      </c>
      <c r="J454" s="2517">
        <v>21</v>
      </c>
      <c r="K454" s="1206" t="s">
        <v>3361</v>
      </c>
      <c r="L454" s="2595"/>
      <c r="M454" s="2632"/>
      <c r="O454" s="2630" t="s">
        <v>877</v>
      </c>
      <c r="P454" s="2517">
        <v>17</v>
      </c>
      <c r="Q454" s="1206" t="s">
        <v>3385</v>
      </c>
      <c r="R454" s="2595"/>
      <c r="S454" s="2632"/>
      <c r="U454" s="2630" t="s">
        <v>877</v>
      </c>
      <c r="V454" s="2517">
        <v>26</v>
      </c>
      <c r="W454" s="1206" t="s">
        <v>3361</v>
      </c>
      <c r="X454" s="2595"/>
      <c r="Y454" s="2632"/>
      <c r="AA454" s="2630" t="s">
        <v>877</v>
      </c>
      <c r="AB454" s="2517">
        <v>24</v>
      </c>
      <c r="AC454" s="1206" t="s">
        <v>3385</v>
      </c>
      <c r="AD454" s="2595"/>
      <c r="AE454" s="2632"/>
    </row>
    <row r="455" spans="3:31" x14ac:dyDescent="0.3">
      <c r="C455" s="3283" t="s">
        <v>2662</v>
      </c>
      <c r="D455" s="2233"/>
      <c r="E455" s="2515"/>
      <c r="F455" s="2637" t="s">
        <v>881</v>
      </c>
      <c r="G455" s="2638" t="s">
        <v>883</v>
      </c>
      <c r="I455" s="2231" t="s">
        <v>2137</v>
      </c>
      <c r="J455" s="2584"/>
      <c r="K455" s="2781"/>
      <c r="L455" s="2637" t="s">
        <v>881</v>
      </c>
      <c r="M455" s="2638" t="s">
        <v>883</v>
      </c>
      <c r="O455" s="2231" t="s">
        <v>1173</v>
      </c>
      <c r="P455" s="2584"/>
      <c r="Q455" s="2781"/>
      <c r="R455" s="2637" t="s">
        <v>881</v>
      </c>
      <c r="S455" s="2638" t="s">
        <v>883</v>
      </c>
      <c r="U455" s="2231" t="s">
        <v>2663</v>
      </c>
      <c r="V455" s="2584"/>
      <c r="W455" s="2781"/>
      <c r="X455" s="2637" t="s">
        <v>881</v>
      </c>
      <c r="Y455" s="2638" t="s">
        <v>883</v>
      </c>
      <c r="AA455" s="2231" t="s">
        <v>1182</v>
      </c>
      <c r="AB455" s="2584"/>
      <c r="AC455" s="2781"/>
      <c r="AD455" s="2637" t="s">
        <v>881</v>
      </c>
      <c r="AE455" s="2638" t="s">
        <v>883</v>
      </c>
    </row>
    <row r="456" spans="3:31" ht="15.75" thickBot="1" x14ac:dyDescent="0.35">
      <c r="C456" s="3285"/>
      <c r="D456" s="2578"/>
      <c r="E456" s="2908"/>
      <c r="F456" s="1206"/>
      <c r="G456" s="2646"/>
      <c r="I456" s="2121"/>
      <c r="J456" s="2667"/>
      <c r="K456" s="3287"/>
      <c r="L456" s="1206"/>
      <c r="M456" s="2646"/>
      <c r="O456" s="2121"/>
      <c r="P456" s="2667"/>
      <c r="Q456" s="3287"/>
      <c r="R456" s="1206"/>
      <c r="S456" s="2646"/>
      <c r="U456" s="2121"/>
      <c r="V456" s="2667"/>
      <c r="W456" s="3287"/>
      <c r="X456" s="1206"/>
      <c r="Y456" s="2646"/>
      <c r="AA456" s="2121"/>
      <c r="AB456" s="2667"/>
      <c r="AC456" s="3287"/>
      <c r="AD456" s="1206"/>
      <c r="AE456" s="2646"/>
    </row>
    <row r="457" spans="3:31" x14ac:dyDescent="0.3">
      <c r="C457" s="3288" t="s">
        <v>882</v>
      </c>
      <c r="D457" s="1206"/>
      <c r="E457" s="2595"/>
      <c r="F457" s="1206"/>
      <c r="G457" s="2646"/>
      <c r="I457" s="2651" t="s">
        <v>882</v>
      </c>
      <c r="J457" s="1206"/>
      <c r="K457" s="2595"/>
      <c r="L457" s="1206"/>
      <c r="M457" s="2646"/>
      <c r="O457" s="2651" t="s">
        <v>882</v>
      </c>
      <c r="P457" s="1206"/>
      <c r="Q457" s="2595"/>
      <c r="R457" s="1206"/>
      <c r="S457" s="2646"/>
      <c r="U457" s="2651" t="s">
        <v>882</v>
      </c>
      <c r="V457" s="1206"/>
      <c r="W457" s="2595"/>
      <c r="X457" s="1206"/>
      <c r="Y457" s="2646"/>
      <c r="AA457" s="2651" t="s">
        <v>882</v>
      </c>
      <c r="AB457" s="1206"/>
      <c r="AC457" s="2595"/>
      <c r="AD457" s="1206"/>
      <c r="AE457" s="2646"/>
    </row>
    <row r="458" spans="3:31" x14ac:dyDescent="0.3">
      <c r="C458" s="3290" t="s">
        <v>884</v>
      </c>
      <c r="D458" s="2127" t="s">
        <v>885</v>
      </c>
      <c r="E458" s="2128" t="s">
        <v>886</v>
      </c>
      <c r="F458" s="2127" t="s">
        <v>893</v>
      </c>
      <c r="G458" s="2129" t="s">
        <v>888</v>
      </c>
      <c r="I458" s="2126" t="s">
        <v>884</v>
      </c>
      <c r="J458" s="2127" t="s">
        <v>885</v>
      </c>
      <c r="K458" s="2128" t="s">
        <v>886</v>
      </c>
      <c r="L458" s="2127" t="s">
        <v>893</v>
      </c>
      <c r="M458" s="2129" t="s">
        <v>888</v>
      </c>
      <c r="O458" s="2126" t="s">
        <v>884</v>
      </c>
      <c r="P458" s="2127" t="s">
        <v>885</v>
      </c>
      <c r="Q458" s="2128" t="s">
        <v>886</v>
      </c>
      <c r="R458" s="2127" t="s">
        <v>893</v>
      </c>
      <c r="S458" s="2129" t="s">
        <v>888</v>
      </c>
      <c r="U458" s="2126" t="s">
        <v>884</v>
      </c>
      <c r="V458" s="2127" t="s">
        <v>885</v>
      </c>
      <c r="W458" s="2128" t="s">
        <v>886</v>
      </c>
      <c r="X458" s="2127" t="s">
        <v>893</v>
      </c>
      <c r="Y458" s="2129" t="s">
        <v>888</v>
      </c>
      <c r="AA458" s="2126" t="s">
        <v>884</v>
      </c>
      <c r="AB458" s="2127" t="s">
        <v>885</v>
      </c>
      <c r="AC458" s="2128" t="s">
        <v>886</v>
      </c>
      <c r="AD458" s="2127" t="s">
        <v>893</v>
      </c>
      <c r="AE458" s="2129" t="s">
        <v>888</v>
      </c>
    </row>
    <row r="459" spans="3:31" x14ac:dyDescent="0.3">
      <c r="C459" s="3291" t="s">
        <v>1813</v>
      </c>
      <c r="D459" s="2656">
        <v>353695.13123622525</v>
      </c>
      <c r="E459" s="2307">
        <v>0</v>
      </c>
      <c r="F459" s="2139">
        <v>1</v>
      </c>
      <c r="G459" s="2140">
        <v>0</v>
      </c>
      <c r="I459" s="2561" t="s">
        <v>1813</v>
      </c>
      <c r="J459" s="2656">
        <v>353695.13123622525</v>
      </c>
      <c r="K459" s="2307">
        <v>0.96</v>
      </c>
      <c r="L459" s="2139">
        <v>1</v>
      </c>
      <c r="M459" s="2140">
        <v>339547.32598677621</v>
      </c>
      <c r="O459" s="2561" t="s">
        <v>1813</v>
      </c>
      <c r="P459" s="2656">
        <v>353695.13123622525</v>
      </c>
      <c r="Q459" s="2307">
        <v>12.24</v>
      </c>
      <c r="R459" s="2139">
        <v>1</v>
      </c>
      <c r="S459" s="2140">
        <v>4329228.4063313976</v>
      </c>
      <c r="U459" s="2561" t="s">
        <v>1813</v>
      </c>
      <c r="V459" s="2656">
        <v>353695.13123622525</v>
      </c>
      <c r="W459" s="2307">
        <v>0.4</v>
      </c>
      <c r="X459" s="2139">
        <v>1</v>
      </c>
      <c r="Y459" s="2140">
        <v>141478.05249449011</v>
      </c>
      <c r="AA459" s="2561" t="s">
        <v>1813</v>
      </c>
      <c r="AB459" s="2656">
        <v>353695.13123622525</v>
      </c>
      <c r="AC459" s="2307">
        <v>6.7200000000000006</v>
      </c>
      <c r="AD459" s="2139">
        <v>1</v>
      </c>
      <c r="AE459" s="2140">
        <v>2376831.2819074341</v>
      </c>
    </row>
    <row r="460" spans="3:31" x14ac:dyDescent="0.3">
      <c r="C460" s="3291" t="s">
        <v>992</v>
      </c>
      <c r="D460" s="2656">
        <v>225909.19655379685</v>
      </c>
      <c r="E460" s="2307">
        <v>0.40402539673970961</v>
      </c>
      <c r="F460" s="2139">
        <v>1</v>
      </c>
      <c r="G460" s="2140">
        <v>91273.052764796812</v>
      </c>
      <c r="I460" s="2561" t="s">
        <v>992</v>
      </c>
      <c r="J460" s="2656">
        <v>225909.19655379685</v>
      </c>
      <c r="K460" s="2307">
        <v>0.72</v>
      </c>
      <c r="L460" s="2139">
        <v>1</v>
      </c>
      <c r="M460" s="2140">
        <v>162654.62151873374</v>
      </c>
      <c r="O460" s="2561" t="s">
        <v>992</v>
      </c>
      <c r="P460" s="2656">
        <v>225909.19655379685</v>
      </c>
      <c r="Q460" s="2307">
        <v>21.6</v>
      </c>
      <c r="R460" s="2139">
        <v>3</v>
      </c>
      <c r="S460" s="2140">
        <v>14638915.936686039</v>
      </c>
      <c r="U460" s="2561" t="s">
        <v>992</v>
      </c>
      <c r="V460" s="2656">
        <v>225909.19655379685</v>
      </c>
      <c r="W460" s="2307">
        <v>0.25943386954304226</v>
      </c>
      <c r="X460" s="2139">
        <v>1</v>
      </c>
      <c r="Y460" s="2140">
        <v>58608.497027311227</v>
      </c>
      <c r="AA460" s="2561" t="s">
        <v>992</v>
      </c>
      <c r="AB460" s="2656">
        <v>225909.19655379685</v>
      </c>
      <c r="AC460" s="2307">
        <v>48</v>
      </c>
      <c r="AD460" s="2139">
        <v>1</v>
      </c>
      <c r="AE460" s="2140">
        <v>10843641.434582248</v>
      </c>
    </row>
    <row r="461" spans="3:31" x14ac:dyDescent="0.3">
      <c r="C461" s="3291" t="s">
        <v>993</v>
      </c>
      <c r="D461" s="2656">
        <v>4251.3637355331075</v>
      </c>
      <c r="E461" s="2307">
        <v>16</v>
      </c>
      <c r="F461" s="2139">
        <v>1</v>
      </c>
      <c r="G461" s="2140">
        <v>68021.81976852972</v>
      </c>
      <c r="I461" s="2561" t="s">
        <v>993</v>
      </c>
      <c r="J461" s="2656">
        <v>4251.3637355331075</v>
      </c>
      <c r="K461" s="2307">
        <v>6</v>
      </c>
      <c r="L461" s="2139">
        <v>1</v>
      </c>
      <c r="M461" s="2140">
        <v>25508.182413198643</v>
      </c>
      <c r="O461" s="2561" t="s">
        <v>993</v>
      </c>
      <c r="P461" s="2656">
        <v>4251.3637355331075</v>
      </c>
      <c r="Q461" s="2307">
        <v>10</v>
      </c>
      <c r="R461" s="2139">
        <v>3</v>
      </c>
      <c r="S461" s="2140">
        <v>127540.91206599324</v>
      </c>
      <c r="U461" s="2561" t="s">
        <v>993</v>
      </c>
      <c r="V461" s="2656">
        <v>4251.3637355331075</v>
      </c>
      <c r="W461" s="2307">
        <v>10</v>
      </c>
      <c r="X461" s="2139">
        <v>1</v>
      </c>
      <c r="Y461" s="2140">
        <v>42513.637355331077</v>
      </c>
      <c r="AA461" s="2561" t="s">
        <v>993</v>
      </c>
      <c r="AB461" s="2656">
        <v>4251.3637355331075</v>
      </c>
      <c r="AC461" s="2307">
        <v>54</v>
      </c>
      <c r="AD461" s="2139">
        <v>1</v>
      </c>
      <c r="AE461" s="2140">
        <v>229573.64171878781</v>
      </c>
    </row>
    <row r="462" spans="3:31" x14ac:dyDescent="0.3">
      <c r="C462" s="3291"/>
      <c r="D462" s="2656"/>
      <c r="E462" s="2655"/>
      <c r="F462" s="2139"/>
      <c r="G462" s="2140"/>
      <c r="I462" s="2561"/>
      <c r="J462" s="2656"/>
      <c r="K462" s="3005"/>
      <c r="L462" s="2139"/>
      <c r="M462" s="2140"/>
      <c r="O462" s="2561"/>
      <c r="P462" s="2656"/>
      <c r="Q462" s="2655"/>
      <c r="R462" s="2139"/>
      <c r="S462" s="2140"/>
      <c r="U462" s="2561"/>
      <c r="V462" s="2656"/>
      <c r="W462" s="2655"/>
      <c r="X462" s="2139"/>
      <c r="Y462" s="2140"/>
      <c r="AA462" s="2561"/>
      <c r="AB462" s="2656"/>
      <c r="AC462" s="2655"/>
      <c r="AD462" s="2139"/>
      <c r="AE462" s="2140"/>
    </row>
    <row r="463" spans="3:31" x14ac:dyDescent="0.3">
      <c r="C463" s="3293"/>
      <c r="D463" s="1206"/>
      <c r="E463" s="1206"/>
      <c r="F463" s="2143" t="s">
        <v>890</v>
      </c>
      <c r="G463" s="2659">
        <v>159294.87253332653</v>
      </c>
      <c r="I463" s="2266"/>
      <c r="J463" s="1206"/>
      <c r="K463" s="1206"/>
      <c r="L463" s="2143" t="s">
        <v>890</v>
      </c>
      <c r="M463" s="2659">
        <v>527710.12991870858</v>
      </c>
      <c r="O463" s="2266"/>
      <c r="P463" s="1206"/>
      <c r="Q463" s="1206"/>
      <c r="R463" s="2143" t="s">
        <v>890</v>
      </c>
      <c r="S463" s="2659">
        <v>19095685.255083431</v>
      </c>
      <c r="U463" s="2266"/>
      <c r="V463" s="1206"/>
      <c r="W463" s="1206"/>
      <c r="X463" s="2143" t="s">
        <v>890</v>
      </c>
      <c r="Y463" s="2659">
        <v>242600.18687713242</v>
      </c>
      <c r="AA463" s="2266"/>
      <c r="AB463" s="1206"/>
      <c r="AC463" s="1206"/>
      <c r="AD463" s="2143" t="s">
        <v>890</v>
      </c>
      <c r="AE463" s="2659">
        <v>13450046.35820847</v>
      </c>
    </row>
    <row r="464" spans="3:31" x14ac:dyDescent="0.3">
      <c r="C464" s="3288" t="s">
        <v>891</v>
      </c>
      <c r="D464" s="2595"/>
      <c r="E464" s="2595"/>
      <c r="F464" s="1206"/>
      <c r="G464" s="2646"/>
      <c r="I464" s="2651" t="s">
        <v>891</v>
      </c>
      <c r="J464" s="2595"/>
      <c r="K464" s="2595"/>
      <c r="L464" s="1206"/>
      <c r="M464" s="2646"/>
      <c r="O464" s="2651" t="s">
        <v>891</v>
      </c>
      <c r="P464" s="2595"/>
      <c r="Q464" s="2595"/>
      <c r="R464" s="1206"/>
      <c r="S464" s="2646"/>
      <c r="U464" s="2651" t="s">
        <v>891</v>
      </c>
      <c r="V464" s="2595"/>
      <c r="W464" s="2595"/>
      <c r="X464" s="1206"/>
      <c r="Y464" s="2646"/>
      <c r="AA464" s="2651" t="s">
        <v>891</v>
      </c>
      <c r="AB464" s="2595"/>
      <c r="AC464" s="2595"/>
      <c r="AD464" s="1206"/>
      <c r="AE464" s="2646"/>
    </row>
    <row r="465" spans="3:31" x14ac:dyDescent="0.3">
      <c r="C465" s="3290" t="s">
        <v>884</v>
      </c>
      <c r="D465" s="2127" t="s">
        <v>892</v>
      </c>
      <c r="E465" s="2128" t="s">
        <v>893</v>
      </c>
      <c r="F465" s="2127" t="s">
        <v>887</v>
      </c>
      <c r="G465" s="2129" t="s">
        <v>888</v>
      </c>
      <c r="I465" s="2126" t="s">
        <v>884</v>
      </c>
      <c r="J465" s="2127" t="s">
        <v>892</v>
      </c>
      <c r="K465" s="2128" t="s">
        <v>893</v>
      </c>
      <c r="L465" s="2127" t="s">
        <v>887</v>
      </c>
      <c r="M465" s="2129" t="s">
        <v>888</v>
      </c>
      <c r="O465" s="2126" t="s">
        <v>884</v>
      </c>
      <c r="P465" s="2127" t="s">
        <v>892</v>
      </c>
      <c r="Q465" s="2128" t="s">
        <v>893</v>
      </c>
      <c r="R465" s="2127" t="s">
        <v>887</v>
      </c>
      <c r="S465" s="2129" t="s">
        <v>888</v>
      </c>
      <c r="U465" s="2126" t="s">
        <v>884</v>
      </c>
      <c r="V465" s="2127" t="s">
        <v>892</v>
      </c>
      <c r="W465" s="2128" t="s">
        <v>893</v>
      </c>
      <c r="X465" s="2127" t="s">
        <v>887</v>
      </c>
      <c r="Y465" s="2129" t="s">
        <v>888</v>
      </c>
      <c r="AA465" s="2126" t="s">
        <v>884</v>
      </c>
      <c r="AB465" s="2127" t="s">
        <v>892</v>
      </c>
      <c r="AC465" s="2128" t="s">
        <v>893</v>
      </c>
      <c r="AD465" s="2127" t="s">
        <v>887</v>
      </c>
      <c r="AE465" s="2129" t="s">
        <v>888</v>
      </c>
    </row>
    <row r="466" spans="3:31" x14ac:dyDescent="0.3">
      <c r="C466" s="3068"/>
      <c r="D466" s="2150"/>
      <c r="E466" s="2148"/>
      <c r="F466" s="2149"/>
      <c r="G466" s="2140"/>
      <c r="I466" s="2146"/>
      <c r="J466" s="2150"/>
      <c r="K466" s="2148"/>
      <c r="L466" s="2149"/>
      <c r="M466" s="2140"/>
      <c r="O466" s="2146"/>
      <c r="P466" s="2150"/>
      <c r="Q466" s="2148"/>
      <c r="R466" s="2149"/>
      <c r="S466" s="2140"/>
      <c r="U466" s="2146"/>
      <c r="V466" s="2150"/>
      <c r="W466" s="2148"/>
      <c r="X466" s="2149"/>
      <c r="Y466" s="2140"/>
      <c r="AA466" s="2146"/>
      <c r="AB466" s="2150"/>
      <c r="AC466" s="2148"/>
      <c r="AD466" s="2149"/>
      <c r="AE466" s="2140"/>
    </row>
    <row r="467" spans="3:31" x14ac:dyDescent="0.3">
      <c r="C467" s="3068"/>
      <c r="D467" s="2150"/>
      <c r="E467" s="2148"/>
      <c r="F467" s="2149"/>
      <c r="G467" s="2140"/>
      <c r="I467" s="2146"/>
      <c r="J467" s="2150"/>
      <c r="K467" s="2148"/>
      <c r="L467" s="2149"/>
      <c r="M467" s="2140"/>
      <c r="O467" s="2146"/>
      <c r="P467" s="2150"/>
      <c r="Q467" s="2148"/>
      <c r="R467" s="2149"/>
      <c r="S467" s="2140"/>
      <c r="U467" s="2146"/>
      <c r="V467" s="2150"/>
      <c r="W467" s="2148"/>
      <c r="X467" s="2149"/>
      <c r="Y467" s="2140"/>
      <c r="AA467" s="2146"/>
      <c r="AB467" s="2150"/>
      <c r="AC467" s="2148"/>
      <c r="AD467" s="2149"/>
      <c r="AE467" s="2140"/>
    </row>
    <row r="468" spans="3:31" x14ac:dyDescent="0.3">
      <c r="C468" s="3068"/>
      <c r="D468" s="2150"/>
      <c r="E468" s="2148"/>
      <c r="F468" s="2149"/>
      <c r="G468" s="2140"/>
      <c r="I468" s="2146"/>
      <c r="J468" s="2150"/>
      <c r="K468" s="2148"/>
      <c r="L468" s="2149"/>
      <c r="M468" s="2140"/>
      <c r="O468" s="2146"/>
      <c r="P468" s="2150"/>
      <c r="Q468" s="2148"/>
      <c r="R468" s="2149"/>
      <c r="S468" s="2140"/>
      <c r="U468" s="2146"/>
      <c r="V468" s="2150"/>
      <c r="W468" s="2148"/>
      <c r="X468" s="2149"/>
      <c r="Y468" s="2140"/>
      <c r="AA468" s="2146"/>
      <c r="AB468" s="2150"/>
      <c r="AC468" s="2148"/>
      <c r="AD468" s="2149"/>
      <c r="AE468" s="2140"/>
    </row>
    <row r="469" spans="3:31" x14ac:dyDescent="0.3">
      <c r="C469" s="3068"/>
      <c r="D469" s="2150"/>
      <c r="E469" s="2148"/>
      <c r="F469" s="2149"/>
      <c r="G469" s="2140"/>
      <c r="I469" s="2146"/>
      <c r="J469" s="2150"/>
      <c r="K469" s="2148"/>
      <c r="L469" s="2149"/>
      <c r="M469" s="2140"/>
      <c r="O469" s="2146"/>
      <c r="P469" s="2150"/>
      <c r="Q469" s="2148"/>
      <c r="R469" s="2149"/>
      <c r="S469" s="2140"/>
      <c r="U469" s="2146"/>
      <c r="V469" s="2150"/>
      <c r="W469" s="2148"/>
      <c r="X469" s="2149"/>
      <c r="Y469" s="2140"/>
      <c r="AA469" s="2146"/>
      <c r="AB469" s="2150"/>
      <c r="AC469" s="2148"/>
      <c r="AD469" s="2149"/>
      <c r="AE469" s="2140"/>
    </row>
    <row r="470" spans="3:31" x14ac:dyDescent="0.3">
      <c r="C470" s="3293"/>
      <c r="D470" s="1206"/>
      <c r="E470" s="1206"/>
      <c r="F470" s="2149"/>
      <c r="G470" s="2659"/>
      <c r="I470" s="2266"/>
      <c r="J470" s="1206"/>
      <c r="K470" s="1206"/>
      <c r="L470" s="2149"/>
      <c r="M470" s="2659"/>
      <c r="O470" s="2266"/>
      <c r="P470" s="1206"/>
      <c r="Q470" s="1206"/>
      <c r="R470" s="2149"/>
      <c r="S470" s="2659"/>
      <c r="U470" s="2266"/>
      <c r="V470" s="1206"/>
      <c r="W470" s="1206"/>
      <c r="X470" s="2149"/>
      <c r="Y470" s="2659"/>
      <c r="AA470" s="2266"/>
      <c r="AB470" s="1206"/>
      <c r="AC470" s="1206"/>
      <c r="AD470" s="2149"/>
      <c r="AE470" s="2659"/>
    </row>
    <row r="471" spans="3:31" x14ac:dyDescent="0.3">
      <c r="C471" s="3288" t="s">
        <v>898</v>
      </c>
      <c r="D471" s="2595"/>
      <c r="E471" s="2595"/>
      <c r="F471" s="1206"/>
      <c r="G471" s="2646"/>
      <c r="I471" s="2651" t="s">
        <v>898</v>
      </c>
      <c r="J471" s="2595"/>
      <c r="K471" s="2595"/>
      <c r="L471" s="1206"/>
      <c r="M471" s="2646"/>
      <c r="O471" s="2651" t="s">
        <v>898</v>
      </c>
      <c r="P471" s="2595"/>
      <c r="Q471" s="2595"/>
      <c r="R471" s="1206"/>
      <c r="S471" s="2646"/>
      <c r="U471" s="2651" t="s">
        <v>898</v>
      </c>
      <c r="V471" s="2595"/>
      <c r="W471" s="2595"/>
      <c r="X471" s="1206"/>
      <c r="Y471" s="2646"/>
      <c r="AA471" s="2651" t="s">
        <v>898</v>
      </c>
      <c r="AB471" s="2595"/>
      <c r="AC471" s="2595"/>
      <c r="AD471" s="1206"/>
      <c r="AE471" s="2646"/>
    </row>
    <row r="472" spans="3:31" x14ac:dyDescent="0.3">
      <c r="C472" s="3290" t="s">
        <v>884</v>
      </c>
      <c r="D472" s="2127" t="s">
        <v>885</v>
      </c>
      <c r="E472" s="2128" t="s">
        <v>886</v>
      </c>
      <c r="F472" s="2127" t="s">
        <v>893</v>
      </c>
      <c r="G472" s="2129" t="s">
        <v>888</v>
      </c>
      <c r="I472" s="2126" t="s">
        <v>884</v>
      </c>
      <c r="J472" s="2127" t="s">
        <v>885</v>
      </c>
      <c r="K472" s="2128" t="s">
        <v>886</v>
      </c>
      <c r="L472" s="2127" t="s">
        <v>893</v>
      </c>
      <c r="M472" s="2129" t="s">
        <v>888</v>
      </c>
      <c r="O472" s="2126" t="s">
        <v>884</v>
      </c>
      <c r="P472" s="2127" t="s">
        <v>885</v>
      </c>
      <c r="Q472" s="2128" t="s">
        <v>886</v>
      </c>
      <c r="R472" s="2127" t="s">
        <v>893</v>
      </c>
      <c r="S472" s="2129" t="s">
        <v>888</v>
      </c>
      <c r="U472" s="2126" t="s">
        <v>884</v>
      </c>
      <c r="V472" s="2127" t="s">
        <v>885</v>
      </c>
      <c r="W472" s="2128" t="s">
        <v>886</v>
      </c>
      <c r="X472" s="2127" t="s">
        <v>893</v>
      </c>
      <c r="Y472" s="2129" t="s">
        <v>888</v>
      </c>
      <c r="AA472" s="2126" t="s">
        <v>884</v>
      </c>
      <c r="AB472" s="2127" t="s">
        <v>885</v>
      </c>
      <c r="AC472" s="2128" t="s">
        <v>886</v>
      </c>
      <c r="AD472" s="2127" t="s">
        <v>887</v>
      </c>
      <c r="AE472" s="2129" t="s">
        <v>888</v>
      </c>
    </row>
    <row r="473" spans="3:31" x14ac:dyDescent="0.3">
      <c r="C473" s="3291" t="s">
        <v>997</v>
      </c>
      <c r="D473" s="2664">
        <v>290020.70325447264</v>
      </c>
      <c r="E473" s="2307">
        <v>0.40402539673970961</v>
      </c>
      <c r="F473" s="2133">
        <v>1</v>
      </c>
      <c r="G473" s="2140">
        <v>117175.7296951179</v>
      </c>
      <c r="I473" s="2561" t="s">
        <v>997</v>
      </c>
      <c r="J473" s="2664">
        <v>290020.70325447264</v>
      </c>
      <c r="K473" s="2307">
        <v>0.192</v>
      </c>
      <c r="L473" s="2133">
        <v>1</v>
      </c>
      <c r="M473" s="2140">
        <v>55683.975024858744</v>
      </c>
      <c r="O473" s="2561" t="s">
        <v>997</v>
      </c>
      <c r="P473" s="2664">
        <v>290020.70325447264</v>
      </c>
      <c r="Q473" s="2307">
        <v>10.080000000000002</v>
      </c>
      <c r="R473" s="2133">
        <v>1</v>
      </c>
      <c r="S473" s="2140">
        <v>2923408.6888050847</v>
      </c>
      <c r="U473" s="2561" t="s">
        <v>997</v>
      </c>
      <c r="V473" s="2664">
        <v>290020.70325447264</v>
      </c>
      <c r="W473" s="2307">
        <v>0.25943386954304226</v>
      </c>
      <c r="X473" s="2133">
        <v>1</v>
      </c>
      <c r="Y473" s="2140">
        <v>75241.19329290223</v>
      </c>
      <c r="AA473" s="2561" t="s">
        <v>1000</v>
      </c>
      <c r="AB473" s="2664">
        <v>529640.45762183552</v>
      </c>
      <c r="AC473" s="2307">
        <v>6.7200000000000006</v>
      </c>
      <c r="AD473" s="2133">
        <v>1</v>
      </c>
      <c r="AE473" s="2140">
        <v>3559183.8752187351</v>
      </c>
    </row>
    <row r="474" spans="3:31" x14ac:dyDescent="0.3">
      <c r="C474" s="3291" t="s">
        <v>994</v>
      </c>
      <c r="D474" s="2664">
        <v>254469.82106837176</v>
      </c>
      <c r="E474" s="2307">
        <v>1.6161015869588384</v>
      </c>
      <c r="F474" s="2133">
        <v>1</v>
      </c>
      <c r="G474" s="2140">
        <v>411249.08166172728</v>
      </c>
      <c r="I474" s="2561" t="s">
        <v>994</v>
      </c>
      <c r="J474" s="2664">
        <v>254469.82106837176</v>
      </c>
      <c r="K474" s="2307">
        <v>0.192</v>
      </c>
      <c r="L474" s="2133">
        <v>1</v>
      </c>
      <c r="M474" s="2140">
        <v>48858.205645127382</v>
      </c>
      <c r="O474" s="2561" t="s">
        <v>994</v>
      </c>
      <c r="P474" s="2664">
        <v>254469.82106837176</v>
      </c>
      <c r="Q474" s="2307">
        <v>10.080000000000002</v>
      </c>
      <c r="R474" s="2133">
        <v>1</v>
      </c>
      <c r="S474" s="2140">
        <v>2565055.796369188</v>
      </c>
      <c r="U474" s="2561" t="s">
        <v>994</v>
      </c>
      <c r="V474" s="2664">
        <v>254469.82106837176</v>
      </c>
      <c r="W474" s="2307">
        <v>1.037735478172169</v>
      </c>
      <c r="X474" s="2133">
        <v>1</v>
      </c>
      <c r="Y474" s="2140">
        <v>264072.36144677305</v>
      </c>
      <c r="AA474" s="2561" t="s">
        <v>999</v>
      </c>
      <c r="AB474" s="2664">
        <v>529640.45762183552</v>
      </c>
      <c r="AC474" s="2307">
        <v>6.7200000000000006</v>
      </c>
      <c r="AD474" s="2133">
        <v>1</v>
      </c>
      <c r="AE474" s="2140">
        <v>3559183.8752187351</v>
      </c>
    </row>
    <row r="475" spans="3:31" x14ac:dyDescent="0.3">
      <c r="C475" s="3291" t="s">
        <v>998</v>
      </c>
      <c r="D475" s="2664">
        <v>100449.55474126368</v>
      </c>
      <c r="E475" s="2307">
        <v>1.6161015869588384</v>
      </c>
      <c r="F475" s="2133">
        <v>2</v>
      </c>
      <c r="G475" s="2140">
        <v>324673.36965332989</v>
      </c>
      <c r="I475" s="2561" t="s">
        <v>994</v>
      </c>
      <c r="J475" s="2664">
        <v>254469.82106837176</v>
      </c>
      <c r="K475" s="2307">
        <v>0.57599999999999996</v>
      </c>
      <c r="L475" s="2133">
        <v>2</v>
      </c>
      <c r="M475" s="2140">
        <v>293149.23387076426</v>
      </c>
      <c r="O475" s="2561" t="s">
        <v>995</v>
      </c>
      <c r="P475" s="2664">
        <v>64040.167561799884</v>
      </c>
      <c r="Q475" s="2307">
        <v>21.6</v>
      </c>
      <c r="R475" s="2133">
        <v>3</v>
      </c>
      <c r="S475" s="2140">
        <v>4149802.8580046333</v>
      </c>
      <c r="U475" s="2561" t="s">
        <v>998</v>
      </c>
      <c r="V475" s="2664">
        <v>100449.55474126368</v>
      </c>
      <c r="W475" s="2307">
        <v>1.037735478172169</v>
      </c>
      <c r="X475" s="2133">
        <v>2</v>
      </c>
      <c r="Y475" s="2140">
        <v>208480.13344321348</v>
      </c>
      <c r="AA475" s="2561" t="s">
        <v>994</v>
      </c>
      <c r="AB475" s="2664">
        <v>254469.82106837176</v>
      </c>
      <c r="AC475" s="2307">
        <v>2.016</v>
      </c>
      <c r="AD475" s="2133">
        <v>1</v>
      </c>
      <c r="AE475" s="2140">
        <v>513011.15927383746</v>
      </c>
    </row>
    <row r="476" spans="3:31" x14ac:dyDescent="0.3">
      <c r="C476" s="3291" t="s">
        <v>996</v>
      </c>
      <c r="D476" s="2664">
        <v>56298.72089551598</v>
      </c>
      <c r="E476" s="2307">
        <v>0.80805079347941922</v>
      </c>
      <c r="F476" s="2133">
        <v>1</v>
      </c>
      <c r="G476" s="2140">
        <v>45492.226091498043</v>
      </c>
      <c r="I476" s="2561" t="s">
        <v>996</v>
      </c>
      <c r="J476" s="2664">
        <v>56298.72089551598</v>
      </c>
      <c r="K476" s="2307">
        <v>0.76800000000000002</v>
      </c>
      <c r="L476" s="2133">
        <v>1</v>
      </c>
      <c r="M476" s="2140">
        <v>43237.417647756272</v>
      </c>
      <c r="O476" s="2561" t="s">
        <v>996</v>
      </c>
      <c r="P476" s="2664">
        <v>56298.72089551598</v>
      </c>
      <c r="Q476" s="2307">
        <v>9.7920000000000016</v>
      </c>
      <c r="R476" s="2133">
        <v>1</v>
      </c>
      <c r="S476" s="2140">
        <v>551277.07500889257</v>
      </c>
      <c r="U476" s="2561" t="s">
        <v>996</v>
      </c>
      <c r="V476" s="2664">
        <v>56298.72089551598</v>
      </c>
      <c r="W476" s="2307">
        <v>0.51886773908608452</v>
      </c>
      <c r="X476" s="2133">
        <v>1</v>
      </c>
      <c r="Y476" s="2140">
        <v>29211.590024494879</v>
      </c>
      <c r="AA476" s="2561" t="s">
        <v>995</v>
      </c>
      <c r="AB476" s="2664">
        <v>64040.167561799884</v>
      </c>
      <c r="AC476" s="2307">
        <v>6.7200000000000006</v>
      </c>
      <c r="AD476" s="2133">
        <v>3</v>
      </c>
      <c r="AE476" s="2140">
        <v>1291049.7780458857</v>
      </c>
    </row>
    <row r="477" spans="3:31" x14ac:dyDescent="0.3">
      <c r="C477" s="3291" t="s">
        <v>2603</v>
      </c>
      <c r="D477" s="2664">
        <v>290020.70325447264</v>
      </c>
      <c r="E477" s="2307">
        <v>0.48483047608765151</v>
      </c>
      <c r="F477" s="2133">
        <v>1</v>
      </c>
      <c r="G477" s="2140">
        <v>140610.87563414147</v>
      </c>
      <c r="I477" s="2561" t="s">
        <v>2603</v>
      </c>
      <c r="J477" s="2664">
        <v>290020.70325447264</v>
      </c>
      <c r="K477" s="2307">
        <v>0.17279999999999998</v>
      </c>
      <c r="L477" s="2133">
        <v>1</v>
      </c>
      <c r="M477" s="2140">
        <v>50115.577522372863</v>
      </c>
      <c r="O477" s="2561" t="s">
        <v>2603</v>
      </c>
      <c r="P477" s="2664">
        <v>290020.70325447264</v>
      </c>
      <c r="Q477" s="2307">
        <v>6.48</v>
      </c>
      <c r="R477" s="2133">
        <v>1</v>
      </c>
      <c r="S477" s="2309">
        <v>1879334.1570889829</v>
      </c>
      <c r="U477" s="2561" t="s">
        <v>2603</v>
      </c>
      <c r="V477" s="2664">
        <v>290020.70325447264</v>
      </c>
      <c r="W477" s="2307">
        <v>0.31132064345165072</v>
      </c>
      <c r="X477" s="2133">
        <v>1</v>
      </c>
      <c r="Y477" s="2140">
        <v>90289.431951482678</v>
      </c>
      <c r="AA477" s="2561" t="s">
        <v>996</v>
      </c>
      <c r="AB477" s="2664">
        <v>56298.72089551598</v>
      </c>
      <c r="AC477" s="2307">
        <v>0.6048</v>
      </c>
      <c r="AD477" s="2133">
        <v>1</v>
      </c>
      <c r="AE477" s="2140">
        <v>34049.466397608063</v>
      </c>
    </row>
    <row r="478" spans="3:31" x14ac:dyDescent="0.3">
      <c r="C478" s="3291" t="s">
        <v>2602</v>
      </c>
      <c r="D478" s="2664">
        <v>282139.34593835432</v>
      </c>
      <c r="E478" s="2307">
        <v>1.6161015869588384</v>
      </c>
      <c r="F478" s="2133">
        <v>2</v>
      </c>
      <c r="G478" s="2140">
        <v>911931.68942900631</v>
      </c>
      <c r="I478" s="2561" t="s">
        <v>2602</v>
      </c>
      <c r="J478" s="2664">
        <v>282139.34593835432</v>
      </c>
      <c r="K478" s="2307">
        <v>0.96</v>
      </c>
      <c r="L478" s="2133">
        <v>2</v>
      </c>
      <c r="M478" s="2140">
        <v>541707.5442016403</v>
      </c>
      <c r="O478" s="2561" t="s">
        <v>2602</v>
      </c>
      <c r="P478" s="2664">
        <v>282139.34593835432</v>
      </c>
      <c r="Q478" s="2307">
        <v>21.6</v>
      </c>
      <c r="R478" s="2308">
        <v>1</v>
      </c>
      <c r="S478" s="2309">
        <v>6094209.8722684542</v>
      </c>
      <c r="U478" s="2561" t="s">
        <v>2602</v>
      </c>
      <c r="V478" s="2664">
        <v>282139.34593835432</v>
      </c>
      <c r="W478" s="2307">
        <v>1.037735478172169</v>
      </c>
      <c r="X478" s="2133">
        <v>2</v>
      </c>
      <c r="Y478" s="2140">
        <v>585572.01813704229</v>
      </c>
      <c r="AA478" s="2561" t="s">
        <v>2603</v>
      </c>
      <c r="AB478" s="2664">
        <v>290020.70325447264</v>
      </c>
      <c r="AC478" s="2307">
        <v>2.016</v>
      </c>
      <c r="AD478" s="2133">
        <v>1</v>
      </c>
      <c r="AE478" s="2140">
        <v>584681.73776101682</v>
      </c>
    </row>
    <row r="479" spans="3:31" x14ac:dyDescent="0.3">
      <c r="C479" s="3293"/>
      <c r="D479" s="2834"/>
      <c r="E479" s="2476"/>
      <c r="F479" s="2133"/>
      <c r="G479" s="2140"/>
      <c r="I479" s="2561"/>
      <c r="J479" s="2664"/>
      <c r="K479" s="2655"/>
      <c r="L479" s="2133"/>
      <c r="M479" s="2140"/>
      <c r="O479" s="2266"/>
      <c r="P479" s="2834"/>
      <c r="Q479" s="2476"/>
      <c r="R479" s="2308"/>
      <c r="S479" s="2309"/>
      <c r="U479" s="2266"/>
      <c r="V479" s="2834"/>
      <c r="W479" s="2476"/>
      <c r="X479" s="2133"/>
      <c r="Y479" s="2140"/>
      <c r="AA479" s="2561" t="s">
        <v>2602</v>
      </c>
      <c r="AB479" s="2664">
        <v>282139.34593835432</v>
      </c>
      <c r="AC479" s="2307">
        <v>6.7200000000000006</v>
      </c>
      <c r="AD479" s="2133">
        <v>3</v>
      </c>
      <c r="AE479" s="2140">
        <v>5687929.2141172234</v>
      </c>
    </row>
    <row r="480" spans="3:31" x14ac:dyDescent="0.3">
      <c r="C480" s="3293"/>
      <c r="D480" s="1206"/>
      <c r="E480" s="1206"/>
      <c r="F480" s="2316" t="s">
        <v>890</v>
      </c>
      <c r="G480" s="2659">
        <v>1951132.9721648209</v>
      </c>
      <c r="I480" s="2266"/>
      <c r="J480" s="1206"/>
      <c r="K480" s="1206"/>
      <c r="L480" s="2316" t="s">
        <v>890</v>
      </c>
      <c r="M480" s="2659">
        <v>440928.83218850667</v>
      </c>
      <c r="O480" s="2266"/>
      <c r="P480" s="1206"/>
      <c r="Q480" s="1206"/>
      <c r="R480" s="2316" t="s">
        <v>890</v>
      </c>
      <c r="S480" s="2659">
        <v>18163088.447545234</v>
      </c>
      <c r="U480" s="2266"/>
      <c r="V480" s="1206"/>
      <c r="W480" s="1206"/>
      <c r="X480" s="2316" t="s">
        <v>890</v>
      </c>
      <c r="Y480" s="2659">
        <v>1252866.7282959088</v>
      </c>
      <c r="AA480" s="2266"/>
      <c r="AB480" s="1206"/>
      <c r="AC480" s="1206"/>
      <c r="AD480" s="2316" t="s">
        <v>890</v>
      </c>
      <c r="AE480" s="2659">
        <v>15229089.106033042</v>
      </c>
    </row>
    <row r="481" spans="3:31" ht="15.75" thickBot="1" x14ac:dyDescent="0.35">
      <c r="C481" s="3295"/>
      <c r="D481" s="2578"/>
      <c r="E481" s="2288" t="s">
        <v>900</v>
      </c>
      <c r="F481" s="2667"/>
      <c r="G481" s="2170">
        <v>2110427.8446981474</v>
      </c>
      <c r="I481" s="2286"/>
      <c r="J481" s="2578"/>
      <c r="K481" s="2288" t="s">
        <v>900</v>
      </c>
      <c r="L481" s="2667"/>
      <c r="M481" s="2170">
        <v>968638.96210721531</v>
      </c>
      <c r="O481" s="2286"/>
      <c r="P481" s="2578"/>
      <c r="Q481" s="2288" t="s">
        <v>900</v>
      </c>
      <c r="R481" s="2667"/>
      <c r="S481" s="2170">
        <v>37258773.702628665</v>
      </c>
      <c r="U481" s="2286"/>
      <c r="V481" s="2578"/>
      <c r="W481" s="2288" t="s">
        <v>900</v>
      </c>
      <c r="X481" s="2667"/>
      <c r="Y481" s="2170">
        <v>1495466.9151730412</v>
      </c>
      <c r="AA481" s="2286"/>
      <c r="AB481" s="2578"/>
      <c r="AC481" s="2288" t="s">
        <v>900</v>
      </c>
      <c r="AD481" s="2667"/>
      <c r="AE481" s="2170">
        <v>28679135.464241512</v>
      </c>
    </row>
  </sheetData>
  <sortState xmlns:xlrd2="http://schemas.microsoft.com/office/spreadsheetml/2017/richdata2" ref="U361:Y381">
    <sortCondition descending="1" ref="Y361:Y381"/>
  </sortState>
  <mergeCells count="238">
    <mergeCell ref="C72:C73"/>
    <mergeCell ref="D72:D73"/>
    <mergeCell ref="DO72:DP72"/>
    <mergeCell ref="DQ72:DR72"/>
    <mergeCell ref="DO73:DP73"/>
    <mergeCell ref="DQ73:DR73"/>
    <mergeCell ref="DO89:DP89"/>
    <mergeCell ref="DQ89:DR89"/>
    <mergeCell ref="DO96:DP96"/>
    <mergeCell ref="DQ96:DR96"/>
    <mergeCell ref="DI89:DJ89"/>
    <mergeCell ref="DK89:DL89"/>
    <mergeCell ref="DM89:DN89"/>
    <mergeCell ref="DK72:DL72"/>
    <mergeCell ref="DK73:DL73"/>
    <mergeCell ref="DK96:DL96"/>
    <mergeCell ref="DM72:DN72"/>
    <mergeCell ref="DM73:DN73"/>
    <mergeCell ref="DM96:DN96"/>
    <mergeCell ref="DI96:DJ96"/>
    <mergeCell ref="CQ89:CR89"/>
    <mergeCell ref="CS89:CT89"/>
    <mergeCell ref="CU89:CV89"/>
    <mergeCell ref="CW89:CX89"/>
    <mergeCell ref="CY89:CZ89"/>
    <mergeCell ref="DA89:DB89"/>
    <mergeCell ref="DC89:DD89"/>
    <mergeCell ref="DE89:DF89"/>
    <mergeCell ref="DG89:DH89"/>
    <mergeCell ref="BY89:BZ89"/>
    <mergeCell ref="CA89:CB89"/>
    <mergeCell ref="CC89:CD89"/>
    <mergeCell ref="CE89:CF89"/>
    <mergeCell ref="CG89:CH89"/>
    <mergeCell ref="CI89:CJ89"/>
    <mergeCell ref="CK89:CL89"/>
    <mergeCell ref="CM89:CN89"/>
    <mergeCell ref="CO89:CP89"/>
    <mergeCell ref="BG89:BH89"/>
    <mergeCell ref="BI89:BJ89"/>
    <mergeCell ref="BK89:BL89"/>
    <mergeCell ref="BM89:BN89"/>
    <mergeCell ref="BO89:BP89"/>
    <mergeCell ref="BQ89:BR89"/>
    <mergeCell ref="BS89:BT89"/>
    <mergeCell ref="BU89:BV89"/>
    <mergeCell ref="BW89:BX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Q72:R72"/>
    <mergeCell ref="S72:T72"/>
    <mergeCell ref="U72:V72"/>
    <mergeCell ref="W72:X72"/>
    <mergeCell ref="Y72:Z72"/>
    <mergeCell ref="AA72:AB72"/>
    <mergeCell ref="E72:F72"/>
    <mergeCell ref="G72:H72"/>
    <mergeCell ref="I72:J72"/>
    <mergeCell ref="K72:L72"/>
    <mergeCell ref="M72:N72"/>
    <mergeCell ref="O72:P72"/>
    <mergeCell ref="AO72:AP72"/>
    <mergeCell ref="AQ72:AR72"/>
    <mergeCell ref="AS72:AT72"/>
    <mergeCell ref="AU72:AV72"/>
    <mergeCell ref="AW72:AX72"/>
    <mergeCell ref="AY72:AZ72"/>
    <mergeCell ref="AC72:AD72"/>
    <mergeCell ref="AE72:AF72"/>
    <mergeCell ref="AG72:AH72"/>
    <mergeCell ref="AI72:AJ72"/>
    <mergeCell ref="AK72:AL72"/>
    <mergeCell ref="AM72:AN72"/>
    <mergeCell ref="BM72:BN72"/>
    <mergeCell ref="BO72:BP72"/>
    <mergeCell ref="BQ72:BR72"/>
    <mergeCell ref="BS72:BT72"/>
    <mergeCell ref="BU72:BV72"/>
    <mergeCell ref="BW72:BX72"/>
    <mergeCell ref="BA72:BB72"/>
    <mergeCell ref="BC72:BD72"/>
    <mergeCell ref="BE72:BF72"/>
    <mergeCell ref="BG72:BH72"/>
    <mergeCell ref="BI72:BJ72"/>
    <mergeCell ref="BK72:BL72"/>
    <mergeCell ref="CO72:CP72"/>
    <mergeCell ref="CQ72:CR72"/>
    <mergeCell ref="CS72:CT72"/>
    <mergeCell ref="CU72:CV72"/>
    <mergeCell ref="BY72:BZ72"/>
    <mergeCell ref="CA72:CB72"/>
    <mergeCell ref="CC72:CD72"/>
    <mergeCell ref="CE72:CF72"/>
    <mergeCell ref="CG72:CH72"/>
    <mergeCell ref="CI72:CJ72"/>
    <mergeCell ref="W73:X73"/>
    <mergeCell ref="Y73:Z73"/>
    <mergeCell ref="AA73:AB73"/>
    <mergeCell ref="AC73:AD73"/>
    <mergeCell ref="AE73:AF73"/>
    <mergeCell ref="AG73:AH73"/>
    <mergeCell ref="DI72:DJ72"/>
    <mergeCell ref="E73:F73"/>
    <mergeCell ref="G73:H73"/>
    <mergeCell ref="I73:J73"/>
    <mergeCell ref="K73:L73"/>
    <mergeCell ref="M73:N73"/>
    <mergeCell ref="O73:P73"/>
    <mergeCell ref="Q73:R73"/>
    <mergeCell ref="S73:T73"/>
    <mergeCell ref="U73:V73"/>
    <mergeCell ref="CW72:CX72"/>
    <mergeCell ref="CY72:CZ72"/>
    <mergeCell ref="DA72:DB72"/>
    <mergeCell ref="DC72:DD72"/>
    <mergeCell ref="DE72:DF72"/>
    <mergeCell ref="DG72:DH72"/>
    <mergeCell ref="CK72:CL72"/>
    <mergeCell ref="CM72:CN72"/>
    <mergeCell ref="AU73:AV73"/>
    <mergeCell ref="AW73:AX73"/>
    <mergeCell ref="AY73:AZ73"/>
    <mergeCell ref="BA73:BB73"/>
    <mergeCell ref="BC73:BD73"/>
    <mergeCell ref="BE73:BF73"/>
    <mergeCell ref="AI73:AJ73"/>
    <mergeCell ref="AK73:AL73"/>
    <mergeCell ref="AM73:AN73"/>
    <mergeCell ref="AO73:AP73"/>
    <mergeCell ref="AQ73:AR73"/>
    <mergeCell ref="AS73:AT73"/>
    <mergeCell ref="BW73:BX73"/>
    <mergeCell ref="BY73:BZ73"/>
    <mergeCell ref="CA73:CB73"/>
    <mergeCell ref="CC73:CD73"/>
    <mergeCell ref="BG73:BH73"/>
    <mergeCell ref="BI73:BJ73"/>
    <mergeCell ref="BK73:BL73"/>
    <mergeCell ref="BM73:BN73"/>
    <mergeCell ref="BO73:BP73"/>
    <mergeCell ref="BQ73:BR73"/>
    <mergeCell ref="DC73:DD73"/>
    <mergeCell ref="DE73:DF73"/>
    <mergeCell ref="DG73:DH73"/>
    <mergeCell ref="DI73:DJ73"/>
    <mergeCell ref="E96:F96"/>
    <mergeCell ref="G96:H96"/>
    <mergeCell ref="I96:J96"/>
    <mergeCell ref="K96:L96"/>
    <mergeCell ref="M96:N96"/>
    <mergeCell ref="O96:P96"/>
    <mergeCell ref="CQ73:CR73"/>
    <mergeCell ref="CS73:CT73"/>
    <mergeCell ref="CU73:CV73"/>
    <mergeCell ref="CW73:CX73"/>
    <mergeCell ref="CY73:CZ73"/>
    <mergeCell ref="DA73:DB73"/>
    <mergeCell ref="CE73:CF73"/>
    <mergeCell ref="CG73:CH73"/>
    <mergeCell ref="CI73:CJ73"/>
    <mergeCell ref="CK73:CL73"/>
    <mergeCell ref="CM73:CN73"/>
    <mergeCell ref="CO73:CP73"/>
    <mergeCell ref="BS73:BT73"/>
    <mergeCell ref="BU73:BV73"/>
    <mergeCell ref="AC96:AD96"/>
    <mergeCell ref="AE96:AF96"/>
    <mergeCell ref="AG96:AH96"/>
    <mergeCell ref="AI96:AJ96"/>
    <mergeCell ref="AK96:AL96"/>
    <mergeCell ref="AM96:AN96"/>
    <mergeCell ref="Q96:R96"/>
    <mergeCell ref="S96:T96"/>
    <mergeCell ref="U96:V96"/>
    <mergeCell ref="W96:X96"/>
    <mergeCell ref="Y96:Z96"/>
    <mergeCell ref="AA96:AB96"/>
    <mergeCell ref="BA96:BB96"/>
    <mergeCell ref="BC96:BD96"/>
    <mergeCell ref="BE96:BF96"/>
    <mergeCell ref="BG96:BH96"/>
    <mergeCell ref="BI96:BJ96"/>
    <mergeCell ref="BK96:BL96"/>
    <mergeCell ref="AO96:AP96"/>
    <mergeCell ref="AQ96:AR96"/>
    <mergeCell ref="AS96:AT96"/>
    <mergeCell ref="AU96:AV96"/>
    <mergeCell ref="AW96:AX96"/>
    <mergeCell ref="AY96:AZ96"/>
    <mergeCell ref="BY96:BZ96"/>
    <mergeCell ref="CA96:CB96"/>
    <mergeCell ref="CC96:CD96"/>
    <mergeCell ref="CE96:CF96"/>
    <mergeCell ref="CG96:CH96"/>
    <mergeCell ref="CI96:CJ96"/>
    <mergeCell ref="BM96:BN96"/>
    <mergeCell ref="BO96:BP96"/>
    <mergeCell ref="BQ96:BR96"/>
    <mergeCell ref="BS96:BT96"/>
    <mergeCell ref="BU96:BV96"/>
    <mergeCell ref="BW96:BX96"/>
    <mergeCell ref="CW96:CX96"/>
    <mergeCell ref="CY96:CZ96"/>
    <mergeCell ref="DA96:DB96"/>
    <mergeCell ref="DC96:DD96"/>
    <mergeCell ref="DE96:DF96"/>
    <mergeCell ref="DG96:DH96"/>
    <mergeCell ref="CK96:CL96"/>
    <mergeCell ref="CM96:CN96"/>
    <mergeCell ref="CO96:CP96"/>
    <mergeCell ref="CQ96:CR96"/>
    <mergeCell ref="CS96:CT96"/>
    <mergeCell ref="CU96:CV96"/>
  </mergeCells>
  <dataValidations count="2">
    <dataValidation type="list" allowBlank="1" showInputMessage="1" showErrorMessage="1" sqref="Z161:Z164 T161:T164 N161:N164 H161:H164 B161:B164 Z132:Z135 T132:T135 N132:N135 H132:H135 B132:B135 Z103:Z106 T103:T106 N103:N106 H103:H106 B103:B106 Z37:Z40 T37:T40 N37:N39 H36:H38" xr:uid="{00000000-0002-0000-1600-000000000000}">
      <formula1>$K:$K</formula1>
    </dataValidation>
    <dataValidation type="list" allowBlank="1" showInputMessage="1" showErrorMessage="1" sqref="B118:B121 B147:B150 H147:H150 N147:N150 T147:T150 Z147:Z150 B176:B178 H176:H179 N176:N179 T176:T179 Z176:Z179 H118:H121 N118:N121 T118:T121 Z117:Z121 Z49:Z51 T49:T51 N48:N50 H48:H50 B48:B50 B36:B39" xr:uid="{00000000-0002-0000-1600-000001000000}">
      <formula1>#REF!</formula1>
    </dataValidation>
  </dataValidations>
  <pageMargins left="0.7" right="0.7" top="0.75" bottom="0.75" header="0.3" footer="0.3"/>
  <pageSetup scale="88" orientation="landscape" horizontalDpi="4294967295" verticalDpi="4294967295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30"/>
  <dimension ref="B2:CU218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7.7109375" style="2230" customWidth="1"/>
    <col min="3" max="3" width="109.85546875" style="527" customWidth="1"/>
    <col min="4" max="4" width="19.42578125" style="522" customWidth="1"/>
    <col min="5" max="5" width="16.5703125" style="522" bestFit="1" customWidth="1"/>
    <col min="6" max="6" width="19.7109375" style="522" bestFit="1" customWidth="1"/>
    <col min="7" max="7" width="33.28515625" style="522" bestFit="1" customWidth="1"/>
    <col min="8" max="8" width="17.5703125" style="522" bestFit="1" customWidth="1"/>
    <col min="9" max="9" width="15.140625" style="522" bestFit="1" customWidth="1"/>
    <col min="10" max="10" width="6.5703125" style="522" customWidth="1"/>
    <col min="11" max="16384" width="11.42578125" style="522"/>
  </cols>
  <sheetData>
    <row r="2" spans="2:8" ht="18.75" x14ac:dyDescent="0.3">
      <c r="B2" s="3213" t="s">
        <v>2804</v>
      </c>
    </row>
    <row r="3" spans="2:8" ht="18.75" x14ac:dyDescent="0.3">
      <c r="B3" s="3213" t="s">
        <v>2831</v>
      </c>
    </row>
    <row r="4" spans="2:8" ht="18.75" x14ac:dyDescent="0.3">
      <c r="B4" s="3213" t="s">
        <v>2811</v>
      </c>
    </row>
    <row r="5" spans="2:8" x14ac:dyDescent="0.3">
      <c r="B5" s="3214" t="s">
        <v>3372</v>
      </c>
    </row>
    <row r="6" spans="2:8" ht="18.75" x14ac:dyDescent="0.3">
      <c r="B6" s="3213"/>
    </row>
    <row r="8" spans="2:8" s="1342" customFormat="1" ht="25.5" x14ac:dyDescent="0.2">
      <c r="B8" s="3685" t="s">
        <v>775</v>
      </c>
      <c r="C8" s="3153" t="s">
        <v>884</v>
      </c>
      <c r="D8" s="534" t="s">
        <v>1741</v>
      </c>
      <c r="E8" s="3153" t="s">
        <v>3362</v>
      </c>
      <c r="H8" s="3154"/>
    </row>
    <row r="9" spans="2:8" x14ac:dyDescent="0.3">
      <c r="B9" s="3215" t="s">
        <v>778</v>
      </c>
      <c r="C9" s="3156" t="s">
        <v>1023</v>
      </c>
      <c r="D9" s="2147">
        <v>2</v>
      </c>
      <c r="E9" s="540">
        <v>20932464.50400538</v>
      </c>
      <c r="H9" s="3157"/>
    </row>
    <row r="10" spans="2:8" x14ac:dyDescent="0.3">
      <c r="B10" s="3215" t="s">
        <v>781</v>
      </c>
      <c r="C10" s="3156" t="s">
        <v>1024</v>
      </c>
      <c r="D10" s="2147">
        <v>2</v>
      </c>
      <c r="E10" s="540">
        <v>20932464.50400538</v>
      </c>
      <c r="H10" s="3157"/>
    </row>
    <row r="11" spans="2:8" x14ac:dyDescent="0.3">
      <c r="B11" s="3215" t="s">
        <v>784</v>
      </c>
      <c r="C11" s="3156" t="s">
        <v>1025</v>
      </c>
      <c r="D11" s="2147">
        <v>2</v>
      </c>
      <c r="E11" s="540">
        <v>20932464.50400538</v>
      </c>
      <c r="H11" s="3157"/>
    </row>
    <row r="12" spans="2:8" x14ac:dyDescent="0.3">
      <c r="B12" s="3215" t="s">
        <v>786</v>
      </c>
      <c r="C12" s="3156" t="s">
        <v>1026</v>
      </c>
      <c r="D12" s="2147">
        <v>2</v>
      </c>
      <c r="E12" s="540">
        <v>20932464.50400538</v>
      </c>
      <c r="H12" s="3157"/>
    </row>
    <row r="13" spans="2:8" x14ac:dyDescent="0.3">
      <c r="B13" s="3215" t="s">
        <v>787</v>
      </c>
      <c r="C13" s="3156" t="s">
        <v>1027</v>
      </c>
      <c r="D13" s="2147">
        <v>2</v>
      </c>
      <c r="E13" s="540">
        <v>20932464.50400538</v>
      </c>
      <c r="H13" s="3157"/>
    </row>
    <row r="14" spans="2:8" x14ac:dyDescent="0.3">
      <c r="B14" s="3215" t="s">
        <v>788</v>
      </c>
      <c r="C14" s="3156" t="s">
        <v>1028</v>
      </c>
      <c r="D14" s="2147">
        <v>2</v>
      </c>
      <c r="E14" s="540">
        <v>20932464.50400538</v>
      </c>
      <c r="H14" s="3157"/>
    </row>
    <row r="15" spans="2:8" x14ac:dyDescent="0.3">
      <c r="B15" s="3215" t="s">
        <v>790</v>
      </c>
      <c r="C15" s="3156" t="s">
        <v>1029</v>
      </c>
      <c r="D15" s="2147">
        <v>2</v>
      </c>
      <c r="E15" s="540">
        <v>20932464.50400538</v>
      </c>
      <c r="H15" s="3157"/>
    </row>
    <row r="16" spans="2:8" x14ac:dyDescent="0.3">
      <c r="B16" s="3215" t="s">
        <v>791</v>
      </c>
      <c r="C16" s="3156" t="s">
        <v>1030</v>
      </c>
      <c r="D16" s="2147">
        <v>2</v>
      </c>
      <c r="E16" s="540">
        <v>20932464.50400538</v>
      </c>
      <c r="H16" s="3157"/>
    </row>
    <row r="17" spans="2:8" x14ac:dyDescent="0.3">
      <c r="B17" s="3215" t="s">
        <v>792</v>
      </c>
      <c r="C17" s="3156" t="s">
        <v>1882</v>
      </c>
      <c r="D17" s="2147">
        <v>2</v>
      </c>
      <c r="E17" s="540">
        <v>20932464.50400538</v>
      </c>
      <c r="H17" s="3157"/>
    </row>
    <row r="18" spans="2:8" x14ac:dyDescent="0.3">
      <c r="B18" s="3215" t="s">
        <v>794</v>
      </c>
      <c r="C18" s="3156" t="s">
        <v>1883</v>
      </c>
      <c r="D18" s="2147">
        <v>2</v>
      </c>
      <c r="E18" s="540">
        <v>20932464.50400538</v>
      </c>
      <c r="H18" s="3157"/>
    </row>
    <row r="19" spans="2:8" x14ac:dyDescent="0.3">
      <c r="B19" s="3215" t="s">
        <v>795</v>
      </c>
      <c r="C19" s="3156" t="s">
        <v>1884</v>
      </c>
      <c r="D19" s="2147">
        <v>2</v>
      </c>
      <c r="E19" s="540">
        <v>20932464.50400538</v>
      </c>
      <c r="H19" s="3157"/>
    </row>
    <row r="20" spans="2:8" x14ac:dyDescent="0.3">
      <c r="B20" s="3215" t="s">
        <v>796</v>
      </c>
      <c r="C20" s="3156" t="s">
        <v>1031</v>
      </c>
      <c r="D20" s="2147">
        <v>2</v>
      </c>
      <c r="E20" s="540">
        <v>20932464.50400538</v>
      </c>
      <c r="H20" s="3157"/>
    </row>
    <row r="21" spans="2:8" x14ac:dyDescent="0.3">
      <c r="B21" s="3215" t="s">
        <v>797</v>
      </c>
      <c r="C21" s="3156" t="s">
        <v>1032</v>
      </c>
      <c r="D21" s="2147">
        <v>2</v>
      </c>
      <c r="E21" s="540">
        <v>20932464.50400538</v>
      </c>
      <c r="H21" s="3157"/>
    </row>
    <row r="22" spans="2:8" x14ac:dyDescent="0.3">
      <c r="B22" s="3215" t="s">
        <v>799</v>
      </c>
      <c r="C22" s="3156" t="s">
        <v>1033</v>
      </c>
      <c r="D22" s="2147">
        <v>2</v>
      </c>
      <c r="E22" s="540">
        <v>20932464.50400538</v>
      </c>
      <c r="H22" s="3157"/>
    </row>
    <row r="23" spans="2:8" x14ac:dyDescent="0.3">
      <c r="B23" s="3215" t="s">
        <v>800</v>
      </c>
      <c r="C23" s="3156" t="s">
        <v>1034</v>
      </c>
      <c r="D23" s="2147">
        <v>2</v>
      </c>
      <c r="E23" s="540">
        <v>20932464.50400538</v>
      </c>
      <c r="H23" s="3157"/>
    </row>
    <row r="24" spans="2:8" x14ac:dyDescent="0.3">
      <c r="B24" s="3215" t="s">
        <v>801</v>
      </c>
      <c r="C24" s="3156" t="s">
        <v>1035</v>
      </c>
      <c r="D24" s="2147">
        <v>2</v>
      </c>
      <c r="E24" s="540">
        <v>20932464.50400538</v>
      </c>
      <c r="H24" s="3157"/>
    </row>
    <row r="25" spans="2:8" x14ac:dyDescent="0.3">
      <c r="B25" s="3215" t="s">
        <v>809</v>
      </c>
      <c r="C25" s="3156" t="s">
        <v>1037</v>
      </c>
      <c r="D25" s="2147">
        <v>3</v>
      </c>
      <c r="E25" s="540">
        <v>8048852.4538221303</v>
      </c>
      <c r="H25" s="3157"/>
    </row>
    <row r="26" spans="2:8" x14ac:dyDescent="0.3">
      <c r="B26" s="3215" t="s">
        <v>811</v>
      </c>
      <c r="C26" s="3156" t="s">
        <v>1038</v>
      </c>
      <c r="D26" s="2147">
        <v>3</v>
      </c>
      <c r="E26" s="540">
        <v>8048852.4538221303</v>
      </c>
      <c r="H26" s="3157"/>
    </row>
    <row r="27" spans="2:8" x14ac:dyDescent="0.3">
      <c r="B27" s="3215" t="s">
        <v>813</v>
      </c>
      <c r="C27" s="3156" t="s">
        <v>1039</v>
      </c>
      <c r="D27" s="2147">
        <v>3</v>
      </c>
      <c r="E27" s="540">
        <v>8048852.4538221303</v>
      </c>
      <c r="H27" s="3157"/>
    </row>
    <row r="28" spans="2:8" x14ac:dyDescent="0.3">
      <c r="B28" s="3215" t="s">
        <v>815</v>
      </c>
      <c r="C28" s="3156" t="s">
        <v>1040</v>
      </c>
      <c r="D28" s="2147">
        <v>3</v>
      </c>
      <c r="E28" s="540">
        <v>8048852.4538221303</v>
      </c>
      <c r="H28" s="3157"/>
    </row>
    <row r="29" spans="2:8" x14ac:dyDescent="0.3">
      <c r="B29" s="3215" t="s">
        <v>817</v>
      </c>
      <c r="C29" s="3156" t="s">
        <v>1041</v>
      </c>
      <c r="D29" s="2147">
        <v>3</v>
      </c>
      <c r="E29" s="540">
        <v>8048852.4538221303</v>
      </c>
      <c r="H29" s="3157"/>
    </row>
    <row r="30" spans="2:8" x14ac:dyDescent="0.3">
      <c r="B30" s="3215" t="s">
        <v>819</v>
      </c>
      <c r="C30" s="3156" t="s">
        <v>1042</v>
      </c>
      <c r="D30" s="2147">
        <v>3</v>
      </c>
      <c r="E30" s="540">
        <v>8048852.4538221303</v>
      </c>
      <c r="H30" s="3157"/>
    </row>
    <row r="31" spans="2:8" x14ac:dyDescent="0.3">
      <c r="B31" s="3215" t="s">
        <v>821</v>
      </c>
      <c r="C31" s="3156" t="s">
        <v>1043</v>
      </c>
      <c r="D31" s="2147">
        <v>3</v>
      </c>
      <c r="E31" s="540">
        <v>8048852.4538221303</v>
      </c>
      <c r="H31" s="3157"/>
    </row>
    <row r="32" spans="2:8" x14ac:dyDescent="0.3">
      <c r="B32" s="3215" t="s">
        <v>823</v>
      </c>
      <c r="C32" s="3156" t="s">
        <v>1044</v>
      </c>
      <c r="D32" s="2147">
        <v>3</v>
      </c>
      <c r="E32" s="540">
        <v>8048852.4538221303</v>
      </c>
      <c r="H32" s="3157"/>
    </row>
    <row r="33" spans="2:8" x14ac:dyDescent="0.3">
      <c r="B33" s="3215" t="s">
        <v>825</v>
      </c>
      <c r="C33" s="3156" t="s">
        <v>1045</v>
      </c>
      <c r="D33" s="2147">
        <v>3</v>
      </c>
      <c r="E33" s="540">
        <v>8048852.4538221303</v>
      </c>
      <c r="H33" s="3157"/>
    </row>
    <row r="34" spans="2:8" x14ac:dyDescent="0.3">
      <c r="B34" s="3215" t="s">
        <v>827</v>
      </c>
      <c r="C34" s="3156" t="s">
        <v>1046</v>
      </c>
      <c r="D34" s="2147">
        <v>3</v>
      </c>
      <c r="E34" s="540">
        <v>8048852.4538221303</v>
      </c>
      <c r="H34" s="3157"/>
    </row>
    <row r="35" spans="2:8" x14ac:dyDescent="0.3">
      <c r="B35" s="3215" t="s">
        <v>829</v>
      </c>
      <c r="C35" s="3156" t="s">
        <v>1047</v>
      </c>
      <c r="D35" s="2147">
        <v>3</v>
      </c>
      <c r="E35" s="540">
        <v>8048852.4538221303</v>
      </c>
      <c r="H35" s="3157"/>
    </row>
    <row r="36" spans="2:8" x14ac:dyDescent="0.3">
      <c r="B36" s="3215" t="s">
        <v>831</v>
      </c>
      <c r="C36" s="3156" t="s">
        <v>1048</v>
      </c>
      <c r="D36" s="2147">
        <v>3</v>
      </c>
      <c r="E36" s="540">
        <v>8048852.4538221303</v>
      </c>
      <c r="H36" s="3157"/>
    </row>
    <row r="37" spans="2:8" x14ac:dyDescent="0.3">
      <c r="B37" s="3215" t="s">
        <v>833</v>
      </c>
      <c r="C37" s="3156" t="s">
        <v>1049</v>
      </c>
      <c r="D37" s="2147">
        <v>3</v>
      </c>
      <c r="E37" s="540">
        <v>8048852.4538221303</v>
      </c>
      <c r="H37" s="3157"/>
    </row>
    <row r="38" spans="2:8" x14ac:dyDescent="0.3">
      <c r="B38" s="3215" t="s">
        <v>835</v>
      </c>
      <c r="C38" s="3156" t="s">
        <v>1050</v>
      </c>
      <c r="D38" s="2147">
        <v>3</v>
      </c>
      <c r="E38" s="540">
        <v>8048852.4538221303</v>
      </c>
      <c r="H38" s="3157"/>
    </row>
    <row r="39" spans="2:8" x14ac:dyDescent="0.3">
      <c r="B39" s="3215" t="s">
        <v>837</v>
      </c>
      <c r="C39" s="3156" t="s">
        <v>1051</v>
      </c>
      <c r="D39" s="2147">
        <v>3</v>
      </c>
      <c r="E39" s="540">
        <v>8048852.4538221303</v>
      </c>
      <c r="H39" s="3157"/>
    </row>
    <row r="40" spans="2:8" x14ac:dyDescent="0.3">
      <c r="B40" s="3215" t="s">
        <v>839</v>
      </c>
      <c r="C40" s="3156" t="s">
        <v>1052</v>
      </c>
      <c r="D40" s="2147">
        <v>3</v>
      </c>
      <c r="E40" s="540">
        <v>8048852.4538221303</v>
      </c>
      <c r="H40" s="3157"/>
    </row>
    <row r="41" spans="2:8" x14ac:dyDescent="0.3">
      <c r="B41" s="3215" t="s">
        <v>841</v>
      </c>
      <c r="C41" s="3156" t="s">
        <v>1053</v>
      </c>
      <c r="D41" s="2147">
        <v>3</v>
      </c>
      <c r="E41" s="540">
        <v>8048852.4538221303</v>
      </c>
      <c r="H41" s="3157"/>
    </row>
    <row r="42" spans="2:8" x14ac:dyDescent="0.3">
      <c r="B42" s="3215" t="s">
        <v>843</v>
      </c>
      <c r="C42" s="3156" t="s">
        <v>1054</v>
      </c>
      <c r="D42" s="2147">
        <v>3</v>
      </c>
      <c r="E42" s="540">
        <v>8048852.4538221303</v>
      </c>
      <c r="H42" s="3157"/>
    </row>
    <row r="43" spans="2:8" x14ac:dyDescent="0.3">
      <c r="B43" s="3215" t="s">
        <v>845</v>
      </c>
      <c r="C43" s="3156" t="s">
        <v>1055</v>
      </c>
      <c r="D43" s="2147">
        <v>3</v>
      </c>
      <c r="E43" s="540">
        <v>8048852.4538221303</v>
      </c>
      <c r="H43" s="3157"/>
    </row>
    <row r="44" spans="2:8" x14ac:dyDescent="0.3">
      <c r="B44" s="3215" t="s">
        <v>851</v>
      </c>
      <c r="C44" s="3156" t="s">
        <v>2907</v>
      </c>
      <c r="D44" s="2147">
        <v>4</v>
      </c>
      <c r="E44" s="540">
        <v>8836522.8025347516</v>
      </c>
      <c r="H44" s="3157"/>
    </row>
    <row r="45" spans="2:8" x14ac:dyDescent="0.3">
      <c r="B45" s="3215" t="s">
        <v>854</v>
      </c>
      <c r="C45" s="3156" t="s">
        <v>2908</v>
      </c>
      <c r="D45" s="2147">
        <v>4</v>
      </c>
      <c r="E45" s="540">
        <v>4712812.1613518689</v>
      </c>
      <c r="H45" s="3157"/>
    </row>
    <row r="46" spans="2:8" x14ac:dyDescent="0.3">
      <c r="B46" s="3215" t="s">
        <v>855</v>
      </c>
      <c r="C46" s="3156" t="s">
        <v>2909</v>
      </c>
      <c r="D46" s="2147">
        <v>4</v>
      </c>
      <c r="E46" s="540">
        <v>2945507.6008449174</v>
      </c>
      <c r="H46" s="3157"/>
    </row>
    <row r="47" spans="2:8" x14ac:dyDescent="0.3">
      <c r="B47" s="3215" t="s">
        <v>856</v>
      </c>
      <c r="C47" s="3156" t="s">
        <v>2910</v>
      </c>
      <c r="D47" s="2147">
        <v>4</v>
      </c>
      <c r="E47" s="540">
        <v>2718930.0930876159</v>
      </c>
      <c r="H47" s="3157"/>
    </row>
    <row r="48" spans="2:8" x14ac:dyDescent="0.3">
      <c r="B48" s="3215" t="s">
        <v>860</v>
      </c>
      <c r="C48" s="3156" t="s">
        <v>1056</v>
      </c>
      <c r="D48" s="2147">
        <v>0</v>
      </c>
      <c r="E48" s="540">
        <v>0</v>
      </c>
      <c r="H48" s="3157"/>
    </row>
    <row r="49" spans="2:8" x14ac:dyDescent="0.3">
      <c r="B49" s="3215" t="s">
        <v>861</v>
      </c>
      <c r="C49" s="3156" t="s">
        <v>1057</v>
      </c>
      <c r="D49" s="2147">
        <v>2</v>
      </c>
      <c r="E49" s="540">
        <v>20932464.50400538</v>
      </c>
      <c r="H49" s="3157"/>
    </row>
    <row r="50" spans="2:8" ht="30" x14ac:dyDescent="0.3">
      <c r="B50" s="3215" t="s">
        <v>1703</v>
      </c>
      <c r="C50" s="3156" t="s">
        <v>1697</v>
      </c>
      <c r="D50" s="2147">
        <v>2</v>
      </c>
      <c r="E50" s="540">
        <v>20932464.50400538</v>
      </c>
      <c r="H50" s="3157"/>
    </row>
    <row r="51" spans="2:8" ht="30" x14ac:dyDescent="0.3">
      <c r="B51" s="3215" t="s">
        <v>1704</v>
      </c>
      <c r="C51" s="3156" t="s">
        <v>1698</v>
      </c>
      <c r="D51" s="2147">
        <v>2</v>
      </c>
      <c r="E51" s="540">
        <v>20932464.50400538</v>
      </c>
      <c r="H51" s="3157"/>
    </row>
    <row r="52" spans="2:8" x14ac:dyDescent="0.3">
      <c r="B52" s="3215" t="s">
        <v>1705</v>
      </c>
      <c r="C52" s="3156" t="s">
        <v>2066</v>
      </c>
      <c r="D52" s="2147">
        <v>2</v>
      </c>
      <c r="E52" s="540">
        <v>20932464.50400538</v>
      </c>
      <c r="H52" s="3157"/>
    </row>
    <row r="53" spans="2:8" x14ac:dyDescent="0.3">
      <c r="B53" s="3215" t="s">
        <v>1719</v>
      </c>
      <c r="C53" s="3156" t="s">
        <v>2067</v>
      </c>
      <c r="D53" s="2147">
        <v>2</v>
      </c>
      <c r="E53" s="540">
        <v>20932464.50400538</v>
      </c>
      <c r="H53" s="3157"/>
    </row>
    <row r="54" spans="2:8" x14ac:dyDescent="0.3">
      <c r="B54" s="3215" t="s">
        <v>1720</v>
      </c>
      <c r="C54" s="3156" t="s">
        <v>2068</v>
      </c>
      <c r="D54" s="2147">
        <v>2</v>
      </c>
      <c r="E54" s="540">
        <v>20932464.50400538</v>
      </c>
      <c r="H54" s="3157"/>
    </row>
    <row r="55" spans="2:8" x14ac:dyDescent="0.3">
      <c r="B55" s="3215" t="s">
        <v>1721</v>
      </c>
      <c r="C55" s="3156" t="s">
        <v>2069</v>
      </c>
      <c r="D55" s="2147">
        <v>2</v>
      </c>
      <c r="E55" s="540">
        <v>20932464.50400538</v>
      </c>
      <c r="H55" s="3157"/>
    </row>
    <row r="56" spans="2:8" x14ac:dyDescent="0.3">
      <c r="B56" s="3215" t="s">
        <v>1722</v>
      </c>
      <c r="C56" s="3156" t="s">
        <v>2070</v>
      </c>
      <c r="D56" s="2147">
        <v>2</v>
      </c>
      <c r="E56" s="540">
        <v>20932464.50400538</v>
      </c>
      <c r="H56" s="3157"/>
    </row>
    <row r="57" spans="2:8" x14ac:dyDescent="0.3">
      <c r="B57" s="3215" t="s">
        <v>2079</v>
      </c>
      <c r="C57" s="3156" t="s">
        <v>1036</v>
      </c>
      <c r="D57" s="2147">
        <v>2</v>
      </c>
      <c r="E57" s="540">
        <v>20932464.50400538</v>
      </c>
      <c r="H57" s="3157"/>
    </row>
    <row r="58" spans="2:8" ht="30" x14ac:dyDescent="0.3">
      <c r="B58" s="3215" t="s">
        <v>2080</v>
      </c>
      <c r="C58" s="3156" t="s">
        <v>1699</v>
      </c>
      <c r="D58" s="2147">
        <v>3</v>
      </c>
      <c r="E58" s="540">
        <v>8048852.4538221303</v>
      </c>
      <c r="H58" s="3157"/>
    </row>
    <row r="59" spans="2:8" ht="30" x14ac:dyDescent="0.3">
      <c r="B59" s="3215" t="s">
        <v>2178</v>
      </c>
      <c r="C59" s="3156" t="s">
        <v>1700</v>
      </c>
      <c r="D59" s="2147">
        <v>3</v>
      </c>
      <c r="E59" s="540">
        <v>8048852.4538221303</v>
      </c>
      <c r="H59" s="3157"/>
    </row>
    <row r="60" spans="2:8" ht="30" x14ac:dyDescent="0.3">
      <c r="B60" s="3215" t="s">
        <v>2179</v>
      </c>
      <c r="C60" s="3156" t="s">
        <v>1701</v>
      </c>
      <c r="D60" s="2147">
        <v>3</v>
      </c>
      <c r="E60" s="540">
        <v>8048852.4538221303</v>
      </c>
      <c r="H60" s="3157"/>
    </row>
    <row r="61" spans="2:8" ht="30" x14ac:dyDescent="0.3">
      <c r="B61" s="3215" t="s">
        <v>2180</v>
      </c>
      <c r="C61" s="3156" t="s">
        <v>1702</v>
      </c>
      <c r="D61" s="2147">
        <v>3</v>
      </c>
      <c r="E61" s="540">
        <v>8048852.4538221303</v>
      </c>
      <c r="H61" s="3157"/>
    </row>
    <row r="62" spans="2:8" x14ac:dyDescent="0.3">
      <c r="B62" s="3215" t="s">
        <v>2181</v>
      </c>
      <c r="C62" s="3156" t="s">
        <v>2911</v>
      </c>
      <c r="D62" s="2147">
        <v>4</v>
      </c>
      <c r="E62" s="540">
        <v>8836522.8025347516</v>
      </c>
      <c r="H62" s="3157"/>
    </row>
    <row r="63" spans="2:8" x14ac:dyDescent="0.3">
      <c r="B63" s="3215" t="s">
        <v>2182</v>
      </c>
      <c r="C63" s="3156" t="s">
        <v>2912</v>
      </c>
      <c r="D63" s="2147">
        <v>4</v>
      </c>
      <c r="E63" s="540">
        <v>4712812.1613518689</v>
      </c>
      <c r="H63" s="3157"/>
    </row>
    <row r="64" spans="2:8" x14ac:dyDescent="0.3">
      <c r="B64" s="3215" t="s">
        <v>2183</v>
      </c>
      <c r="C64" s="3156" t="s">
        <v>2913</v>
      </c>
      <c r="D64" s="2147">
        <v>4</v>
      </c>
      <c r="E64" s="540">
        <v>2945507.6008449174</v>
      </c>
      <c r="H64" s="3157"/>
    </row>
    <row r="65" spans="2:99" x14ac:dyDescent="0.3">
      <c r="B65" s="3215" t="s">
        <v>2184</v>
      </c>
      <c r="C65" s="3156" t="s">
        <v>2914</v>
      </c>
      <c r="D65" s="2147">
        <v>4</v>
      </c>
      <c r="E65" s="540">
        <v>2718930.0930876159</v>
      </c>
      <c r="H65" s="3157"/>
    </row>
    <row r="66" spans="2:99" x14ac:dyDescent="0.3">
      <c r="B66" s="3215" t="s">
        <v>2203</v>
      </c>
      <c r="C66" s="3156" t="s">
        <v>2192</v>
      </c>
      <c r="D66" s="2147">
        <v>2</v>
      </c>
      <c r="E66" s="540">
        <v>20932464.50400538</v>
      </c>
      <c r="G66" s="524"/>
      <c r="H66" s="3157"/>
      <c r="I66" s="3157"/>
      <c r="J66" s="3157"/>
      <c r="K66" s="3157"/>
      <c r="M66" s="524"/>
      <c r="O66" s="524"/>
      <c r="Q66" s="524"/>
      <c r="S66" s="524"/>
      <c r="U66" s="524"/>
      <c r="W66" s="524"/>
      <c r="Y66" s="524"/>
      <c r="AA66" s="524"/>
      <c r="AC66" s="524"/>
      <c r="AE66" s="524"/>
      <c r="AG66" s="524"/>
      <c r="AI66" s="524"/>
      <c r="AK66" s="524"/>
      <c r="AM66" s="524"/>
      <c r="AO66" s="524"/>
      <c r="AQ66" s="524"/>
      <c r="AS66" s="524"/>
      <c r="AU66" s="524"/>
      <c r="AW66" s="524"/>
      <c r="AY66" s="524"/>
      <c r="BA66" s="524"/>
      <c r="BC66" s="524"/>
      <c r="BE66" s="524"/>
      <c r="BG66" s="524"/>
      <c r="BI66" s="524"/>
      <c r="BK66" s="524"/>
      <c r="BM66" s="524"/>
      <c r="BO66" s="524"/>
      <c r="BQ66" s="524"/>
      <c r="BS66" s="524"/>
      <c r="BU66" s="524"/>
      <c r="BW66" s="524"/>
      <c r="BY66" s="524"/>
      <c r="CA66" s="524"/>
      <c r="CC66" s="524"/>
      <c r="CE66" s="524"/>
      <c r="CG66" s="524"/>
      <c r="CI66" s="524"/>
      <c r="CK66" s="524"/>
      <c r="CM66" s="524"/>
      <c r="CO66" s="524"/>
      <c r="CQ66" s="524"/>
      <c r="CS66" s="524"/>
      <c r="CU66" s="524"/>
    </row>
    <row r="67" spans="2:99" ht="30" x14ac:dyDescent="0.3">
      <c r="B67" s="3215" t="s">
        <v>2204</v>
      </c>
      <c r="C67" s="3156" t="s">
        <v>2193</v>
      </c>
      <c r="D67" s="2147">
        <v>2</v>
      </c>
      <c r="E67" s="540">
        <v>20932464.50400538</v>
      </c>
      <c r="G67" s="524"/>
      <c r="H67" s="3157"/>
      <c r="I67" s="3157"/>
      <c r="J67" s="3157"/>
      <c r="K67" s="3157"/>
      <c r="M67" s="524"/>
      <c r="O67" s="524"/>
      <c r="Q67" s="524"/>
      <c r="S67" s="524"/>
      <c r="U67" s="524"/>
      <c r="W67" s="524"/>
      <c r="Y67" s="524"/>
      <c r="AA67" s="524"/>
      <c r="AC67" s="524"/>
      <c r="AE67" s="524"/>
      <c r="AG67" s="524"/>
      <c r="AI67" s="524"/>
      <c r="AK67" s="524"/>
      <c r="AM67" s="524"/>
      <c r="AO67" s="524"/>
      <c r="AQ67" s="524"/>
      <c r="AS67" s="524"/>
      <c r="AU67" s="524"/>
      <c r="AW67" s="524"/>
      <c r="AY67" s="524"/>
      <c r="BA67" s="524"/>
      <c r="BC67" s="524"/>
      <c r="BE67" s="524"/>
      <c r="BG67" s="524"/>
      <c r="BI67" s="524"/>
      <c r="BK67" s="524"/>
      <c r="BM67" s="524"/>
      <c r="BO67" s="524"/>
      <c r="BQ67" s="524"/>
      <c r="BS67" s="524"/>
      <c r="BU67" s="524"/>
      <c r="BW67" s="524"/>
      <c r="BY67" s="524"/>
      <c r="CA67" s="524"/>
      <c r="CC67" s="524"/>
      <c r="CE67" s="524"/>
      <c r="CG67" s="524"/>
      <c r="CI67" s="524"/>
      <c r="CK67" s="524"/>
      <c r="CM67" s="524"/>
      <c r="CO67" s="524"/>
      <c r="CQ67" s="524"/>
      <c r="CS67" s="524"/>
      <c r="CU67" s="524"/>
    </row>
    <row r="68" spans="2:99" x14ac:dyDescent="0.3">
      <c r="H68" s="3157"/>
    </row>
    <row r="69" spans="2:99" x14ac:dyDescent="0.3">
      <c r="I69" s="3157"/>
    </row>
    <row r="71" spans="2:99" s="2227" customFormat="1" ht="25.5" x14ac:dyDescent="0.25">
      <c r="B71" s="3216" t="s">
        <v>938</v>
      </c>
      <c r="C71" s="2226" t="s">
        <v>776</v>
      </c>
      <c r="D71" s="2094" t="s">
        <v>925</v>
      </c>
      <c r="E71" s="2226" t="s">
        <v>975</v>
      </c>
      <c r="F71" s="2094" t="s">
        <v>976</v>
      </c>
      <c r="G71" s="2226" t="s">
        <v>3373</v>
      </c>
    </row>
    <row r="72" spans="2:99" x14ac:dyDescent="0.3">
      <c r="B72" s="2147">
        <v>1</v>
      </c>
      <c r="C72" s="3194" t="s">
        <v>946</v>
      </c>
      <c r="D72" s="3166">
        <v>2569275.8281755722</v>
      </c>
      <c r="E72" s="3166">
        <v>0</v>
      </c>
      <c r="F72" s="3166">
        <v>3745787.9245070531</v>
      </c>
      <c r="G72" s="2229">
        <v>6315063.7526826253</v>
      </c>
    </row>
    <row r="73" spans="2:99" x14ac:dyDescent="0.3">
      <c r="B73" s="2147">
        <v>2</v>
      </c>
      <c r="C73" s="3194" t="s">
        <v>965</v>
      </c>
      <c r="D73" s="3166">
        <v>7727018.5162221454</v>
      </c>
      <c r="E73" s="3166">
        <v>0</v>
      </c>
      <c r="F73" s="3166">
        <v>13205445.987783236</v>
      </c>
      <c r="G73" s="2229">
        <v>20932464.50400538</v>
      </c>
    </row>
    <row r="74" spans="2:99" x14ac:dyDescent="0.3">
      <c r="B74" s="2147">
        <v>3</v>
      </c>
      <c r="C74" s="3194" t="s">
        <v>2209</v>
      </c>
      <c r="D74" s="3166">
        <v>3441781.8542224551</v>
      </c>
      <c r="E74" s="3166">
        <v>0</v>
      </c>
      <c r="F74" s="3166">
        <v>4607070.5995996753</v>
      </c>
      <c r="G74" s="2229">
        <v>8048852.4538221303</v>
      </c>
    </row>
    <row r="75" spans="2:99" x14ac:dyDescent="0.3">
      <c r="B75" s="2147">
        <v>4</v>
      </c>
      <c r="C75" s="3194" t="s">
        <v>2210</v>
      </c>
      <c r="D75" s="3166">
        <v>12796684.855171677</v>
      </c>
      <c r="E75" s="3166">
        <v>0</v>
      </c>
      <c r="F75" s="3166">
        <v>16658391.153277498</v>
      </c>
      <c r="G75" s="2229">
        <v>29455076.008449174</v>
      </c>
    </row>
    <row r="76" spans="2:99" ht="15.75" thickBot="1" x14ac:dyDescent="0.35"/>
    <row r="77" spans="2:99" x14ac:dyDescent="0.3">
      <c r="B77" s="3790"/>
      <c r="C77" s="3791"/>
      <c r="D77" s="3791"/>
      <c r="E77" s="3791"/>
      <c r="F77" s="2586"/>
      <c r="G77" s="2642" t="s">
        <v>875</v>
      </c>
      <c r="H77" s="2586"/>
    </row>
    <row r="78" spans="2:99" ht="15.75" thickBot="1" x14ac:dyDescent="0.35">
      <c r="B78" s="3794" t="s">
        <v>877</v>
      </c>
      <c r="C78" s="3766"/>
      <c r="D78" s="3766"/>
      <c r="E78" s="3766"/>
      <c r="F78" s="2587">
        <v>1</v>
      </c>
      <c r="G78" s="3217" t="s">
        <v>3366</v>
      </c>
      <c r="H78" s="3218"/>
    </row>
    <row r="79" spans="2:99" ht="15.75" x14ac:dyDescent="0.3">
      <c r="B79" s="3219" t="s">
        <v>880</v>
      </c>
      <c r="C79" s="3220" t="s">
        <v>946</v>
      </c>
      <c r="D79" s="3221"/>
      <c r="E79" s="3221"/>
      <c r="F79" s="3222"/>
      <c r="G79" s="3223"/>
      <c r="H79" s="3224"/>
    </row>
    <row r="80" spans="2:99" ht="16.5" thickBot="1" x14ac:dyDescent="0.35">
      <c r="B80" s="2591"/>
      <c r="C80" s="3225"/>
      <c r="D80" s="3184"/>
      <c r="E80" s="3184"/>
      <c r="F80" s="3226"/>
      <c r="G80" s="3223"/>
      <c r="H80" s="3224"/>
    </row>
    <row r="81" spans="2:8" ht="15.75" thickBot="1" x14ac:dyDescent="0.35">
      <c r="B81" s="3178" t="s">
        <v>947</v>
      </c>
      <c r="C81" s="2202"/>
      <c r="D81" s="2527"/>
      <c r="E81" s="1973"/>
      <c r="F81" s="2527"/>
      <c r="G81" s="2533"/>
      <c r="H81" s="2534"/>
    </row>
    <row r="82" spans="2:8" ht="15.75" thickTop="1" x14ac:dyDescent="0.3">
      <c r="B82" s="2936" t="s">
        <v>949</v>
      </c>
      <c r="C82" s="2914" t="s">
        <v>773</v>
      </c>
      <c r="D82" s="2557" t="s">
        <v>135</v>
      </c>
      <c r="E82" s="2558" t="s">
        <v>873</v>
      </c>
      <c r="F82" s="2557" t="s">
        <v>950</v>
      </c>
      <c r="G82" s="2537" t="s">
        <v>951</v>
      </c>
      <c r="H82" s="2529" t="s">
        <v>952</v>
      </c>
    </row>
    <row r="83" spans="2:8" x14ac:dyDescent="0.3">
      <c r="B83" s="3227">
        <v>1</v>
      </c>
      <c r="C83" s="2913" t="s">
        <v>932</v>
      </c>
      <c r="D83" s="2539" t="s">
        <v>921</v>
      </c>
      <c r="E83" s="2285">
        <v>2</v>
      </c>
      <c r="F83" s="2540">
        <v>4251.3637355331075</v>
      </c>
      <c r="G83" s="2263">
        <v>3</v>
      </c>
      <c r="H83" s="2761">
        <v>25508.182413198643</v>
      </c>
    </row>
    <row r="84" spans="2:8" x14ac:dyDescent="0.3">
      <c r="B84" s="3227">
        <v>2</v>
      </c>
      <c r="C84" s="2913" t="s">
        <v>954</v>
      </c>
      <c r="D84" s="2539" t="s">
        <v>921</v>
      </c>
      <c r="E84" s="2285">
        <v>1</v>
      </c>
      <c r="F84" s="2540">
        <v>57306.994189541183</v>
      </c>
      <c r="G84" s="2263">
        <v>1</v>
      </c>
      <c r="H84" s="2761">
        <v>57306.994189541183</v>
      </c>
    </row>
    <row r="85" spans="2:8" x14ac:dyDescent="0.3">
      <c r="B85" s="3227">
        <v>3</v>
      </c>
      <c r="C85" s="2913" t="s">
        <v>955</v>
      </c>
      <c r="D85" s="2539" t="s">
        <v>921</v>
      </c>
      <c r="E85" s="2285">
        <v>1</v>
      </c>
      <c r="F85" s="2540">
        <v>49100.321378481269</v>
      </c>
      <c r="G85" s="2263">
        <v>1</v>
      </c>
      <c r="H85" s="2761">
        <v>49100.321378481269</v>
      </c>
    </row>
    <row r="86" spans="2:8" x14ac:dyDescent="0.3">
      <c r="B86" s="3227">
        <v>4</v>
      </c>
      <c r="C86" s="2913" t="s">
        <v>953</v>
      </c>
      <c r="D86" s="2539" t="s">
        <v>921</v>
      </c>
      <c r="E86" s="2285">
        <v>4</v>
      </c>
      <c r="F86" s="2540">
        <v>26026.308555399723</v>
      </c>
      <c r="G86" s="2263">
        <v>2</v>
      </c>
      <c r="H86" s="2761">
        <v>208210.46844319778</v>
      </c>
    </row>
    <row r="87" spans="2:8" x14ac:dyDescent="0.3">
      <c r="B87" s="3227">
        <v>5</v>
      </c>
      <c r="C87" s="2913" t="s">
        <v>936</v>
      </c>
      <c r="D87" s="2539" t="s">
        <v>921</v>
      </c>
      <c r="E87" s="2285">
        <v>3</v>
      </c>
      <c r="F87" s="2540">
        <v>4513.8849929873777</v>
      </c>
      <c r="G87" s="2263">
        <v>3</v>
      </c>
      <c r="H87" s="2761">
        <v>40624.964936886397</v>
      </c>
    </row>
    <row r="88" spans="2:8" x14ac:dyDescent="0.3">
      <c r="B88" s="3227">
        <v>6</v>
      </c>
      <c r="C88" s="2913" t="s">
        <v>1592</v>
      </c>
      <c r="D88" s="2539" t="s">
        <v>921</v>
      </c>
      <c r="E88" s="2285">
        <v>1</v>
      </c>
      <c r="F88" s="2540">
        <v>483630.53496293334</v>
      </c>
      <c r="G88" s="2263">
        <v>2.7000000000000011</v>
      </c>
      <c r="H88" s="2761">
        <v>1305802.4443999205</v>
      </c>
    </row>
    <row r="89" spans="2:8" x14ac:dyDescent="0.3">
      <c r="B89" s="3227">
        <v>7</v>
      </c>
      <c r="C89" s="2913" t="s">
        <v>774</v>
      </c>
      <c r="D89" s="2539" t="s">
        <v>921</v>
      </c>
      <c r="E89" s="2285">
        <v>1</v>
      </c>
      <c r="F89" s="2540">
        <v>182704.86876377481</v>
      </c>
      <c r="G89" s="2263">
        <v>2.7000000000000011</v>
      </c>
      <c r="H89" s="2761">
        <v>493303.1456621922</v>
      </c>
    </row>
    <row r="90" spans="2:8" ht="15.75" thickBot="1" x14ac:dyDescent="0.35">
      <c r="B90" s="3227">
        <v>8</v>
      </c>
      <c r="C90" s="2913" t="s">
        <v>1747</v>
      </c>
      <c r="D90" s="2539" t="s">
        <v>921</v>
      </c>
      <c r="E90" s="2285">
        <v>1</v>
      </c>
      <c r="F90" s="2540">
        <v>144229.3728711681</v>
      </c>
      <c r="G90" s="2263">
        <v>2.7000000000000011</v>
      </c>
      <c r="H90" s="2761">
        <v>389419.30675215402</v>
      </c>
    </row>
    <row r="91" spans="2:8" ht="16.5" thickTop="1" thickBot="1" x14ac:dyDescent="0.35">
      <c r="B91" s="3086"/>
      <c r="C91" s="2202"/>
      <c r="D91" s="2527"/>
      <c r="E91" s="1973"/>
      <c r="F91" s="2527"/>
      <c r="G91" s="1172" t="s">
        <v>956</v>
      </c>
      <c r="H91" s="2550">
        <v>2569275.8281755722</v>
      </c>
    </row>
    <row r="92" spans="2:8" ht="16.5" thickTop="1" thickBot="1" x14ac:dyDescent="0.35">
      <c r="B92" s="3228" t="s">
        <v>957</v>
      </c>
      <c r="C92" s="2910"/>
      <c r="D92" s="2531"/>
      <c r="E92" s="2532"/>
      <c r="F92" s="2531"/>
      <c r="G92" s="2530"/>
      <c r="H92" s="2554"/>
    </row>
    <row r="93" spans="2:8" ht="15.75" thickTop="1" x14ac:dyDescent="0.3">
      <c r="B93" s="2568" t="s">
        <v>949</v>
      </c>
      <c r="C93" s="2914" t="s">
        <v>773</v>
      </c>
      <c r="D93" s="2557"/>
      <c r="E93" s="2558" t="s">
        <v>135</v>
      </c>
      <c r="F93" s="2557" t="s">
        <v>929</v>
      </c>
      <c r="G93" s="2558" t="s">
        <v>958</v>
      </c>
      <c r="H93" s="2560" t="s">
        <v>952</v>
      </c>
    </row>
    <row r="94" spans="2:8" x14ac:dyDescent="0.3">
      <c r="B94" s="3229"/>
      <c r="C94" s="2915"/>
      <c r="D94" s="2563"/>
      <c r="E94" s="2564"/>
      <c r="F94" s="2740"/>
      <c r="G94" s="2150"/>
      <c r="H94" s="2566"/>
    </row>
    <row r="95" spans="2:8" ht="15.75" thickBot="1" x14ac:dyDescent="0.35">
      <c r="B95" s="3229"/>
      <c r="C95" s="2915"/>
      <c r="D95" s="2563"/>
      <c r="E95" s="2564"/>
      <c r="F95" s="2740"/>
      <c r="G95" s="2150"/>
      <c r="H95" s="2566"/>
    </row>
    <row r="96" spans="2:8" ht="16.5" thickTop="1" thickBot="1" x14ac:dyDescent="0.35">
      <c r="B96" s="3178" t="s">
        <v>4249</v>
      </c>
      <c r="C96" s="2202"/>
      <c r="D96" s="2527"/>
      <c r="E96" s="1973"/>
      <c r="F96" s="2527"/>
      <c r="G96" s="2549" t="s">
        <v>956</v>
      </c>
      <c r="H96" s="2758">
        <v>0</v>
      </c>
    </row>
    <row r="97" spans="2:8" ht="16.5" thickTop="1" thickBot="1" x14ac:dyDescent="0.35">
      <c r="B97" s="3086"/>
      <c r="C97" s="2910"/>
      <c r="D97" s="2531"/>
      <c r="E97" s="2532"/>
      <c r="F97" s="2531"/>
      <c r="G97" s="2530"/>
      <c r="H97" s="2554"/>
    </row>
    <row r="98" spans="2:8" ht="15.75" thickTop="1" x14ac:dyDescent="0.3">
      <c r="B98" s="2936" t="s">
        <v>949</v>
      </c>
      <c r="C98" s="3179" t="s">
        <v>960</v>
      </c>
      <c r="D98" s="2537" t="s">
        <v>873</v>
      </c>
      <c r="E98" s="2537" t="s">
        <v>961</v>
      </c>
      <c r="F98" s="2536" t="s">
        <v>314</v>
      </c>
      <c r="G98" s="2537" t="s">
        <v>951</v>
      </c>
      <c r="H98" s="2529" t="s">
        <v>962</v>
      </c>
    </row>
    <row r="99" spans="2:8" x14ac:dyDescent="0.3">
      <c r="B99" s="3227">
        <v>1</v>
      </c>
      <c r="C99" s="2922" t="s">
        <v>966</v>
      </c>
      <c r="D99" s="2409">
        <v>1</v>
      </c>
      <c r="E99" s="2573">
        <v>403671.20035076747</v>
      </c>
      <c r="F99" s="2610">
        <v>403671.20035076747</v>
      </c>
      <c r="G99" s="2263">
        <v>2</v>
      </c>
      <c r="H99" s="2761">
        <v>807342.40070153493</v>
      </c>
    </row>
    <row r="100" spans="2:8" x14ac:dyDescent="0.3">
      <c r="B100" s="3227">
        <v>2</v>
      </c>
      <c r="C100" s="2922" t="s">
        <v>1650</v>
      </c>
      <c r="D100" s="2409">
        <v>1</v>
      </c>
      <c r="E100" s="2573">
        <v>290020.70325447264</v>
      </c>
      <c r="F100" s="2610">
        <v>290020.70325447264</v>
      </c>
      <c r="G100" s="2263">
        <v>2</v>
      </c>
      <c r="H100" s="2761">
        <v>580041.40650894528</v>
      </c>
    </row>
    <row r="101" spans="2:8" x14ac:dyDescent="0.3">
      <c r="B101" s="3227">
        <v>3</v>
      </c>
      <c r="C101" s="2922" t="s">
        <v>969</v>
      </c>
      <c r="D101" s="2409">
        <v>1</v>
      </c>
      <c r="E101" s="2573">
        <v>93831.201492526641</v>
      </c>
      <c r="F101" s="2610">
        <v>93831.201492526641</v>
      </c>
      <c r="G101" s="2263">
        <v>3</v>
      </c>
      <c r="H101" s="2761">
        <v>281493.60447757994</v>
      </c>
    </row>
    <row r="102" spans="2:8" x14ac:dyDescent="0.3">
      <c r="B102" s="3227">
        <v>4</v>
      </c>
      <c r="C102" s="2922" t="s">
        <v>970</v>
      </c>
      <c r="D102" s="2409">
        <v>1</v>
      </c>
      <c r="E102" s="2573">
        <v>261541.84908698621</v>
      </c>
      <c r="F102" s="2610">
        <v>261541.84908698621</v>
      </c>
      <c r="G102" s="2263">
        <v>2</v>
      </c>
      <c r="H102" s="2761">
        <v>523083.69817397243</v>
      </c>
    </row>
    <row r="103" spans="2:8" x14ac:dyDescent="0.3">
      <c r="B103" s="3227">
        <v>5</v>
      </c>
      <c r="C103" s="2922" t="s">
        <v>969</v>
      </c>
      <c r="D103" s="2409">
        <v>1</v>
      </c>
      <c r="E103" s="2573">
        <v>93831.201492526641</v>
      </c>
      <c r="F103" s="2610">
        <v>93831.201492526641</v>
      </c>
      <c r="G103" s="2263">
        <v>3</v>
      </c>
      <c r="H103" s="2761">
        <v>281493.60447757994</v>
      </c>
    </row>
    <row r="104" spans="2:8" x14ac:dyDescent="0.3">
      <c r="B104" s="3227">
        <v>6</v>
      </c>
      <c r="C104" s="2922" t="s">
        <v>963</v>
      </c>
      <c r="D104" s="2409">
        <v>2</v>
      </c>
      <c r="E104" s="2573">
        <v>93831.201492526641</v>
      </c>
      <c r="F104" s="2610">
        <v>187662.40298505328</v>
      </c>
      <c r="G104" s="2263">
        <v>3</v>
      </c>
      <c r="H104" s="2761">
        <v>562987.20895515988</v>
      </c>
    </row>
    <row r="105" spans="2:8" x14ac:dyDescent="0.3">
      <c r="B105" s="3227">
        <v>7</v>
      </c>
      <c r="C105" s="2922" t="s">
        <v>924</v>
      </c>
      <c r="D105" s="2409">
        <v>1</v>
      </c>
      <c r="E105" s="2573">
        <v>112590.81880169069</v>
      </c>
      <c r="F105" s="2610">
        <v>112590.81880169069</v>
      </c>
      <c r="G105" s="2263">
        <v>2.7000000000000011</v>
      </c>
      <c r="H105" s="2761">
        <v>303995.21076456498</v>
      </c>
    </row>
    <row r="106" spans="2:8" x14ac:dyDescent="0.3">
      <c r="B106" s="3227">
        <v>8</v>
      </c>
      <c r="C106" s="2922" t="s">
        <v>1591</v>
      </c>
      <c r="D106" s="2409">
        <v>1</v>
      </c>
      <c r="E106" s="2573">
        <v>93831.201492526641</v>
      </c>
      <c r="F106" s="2610">
        <v>93831.201492526641</v>
      </c>
      <c r="G106" s="2263">
        <v>2.7000000000000011</v>
      </c>
      <c r="H106" s="2761">
        <v>253344.24402982203</v>
      </c>
    </row>
    <row r="107" spans="2:8" x14ac:dyDescent="0.3">
      <c r="B107" s="3227">
        <v>9</v>
      </c>
      <c r="C107" s="2922" t="s">
        <v>935</v>
      </c>
      <c r="D107" s="2409">
        <v>1</v>
      </c>
      <c r="E107" s="2573">
        <v>56298.72089551598</v>
      </c>
      <c r="F107" s="2610">
        <v>56298.72089551598</v>
      </c>
      <c r="G107" s="2263">
        <v>2.7000000000000011</v>
      </c>
      <c r="H107" s="2761">
        <v>152006.5464178932</v>
      </c>
    </row>
    <row r="108" spans="2:8" ht="15.75" thickBot="1" x14ac:dyDescent="0.35">
      <c r="B108" s="2390"/>
      <c r="C108" s="2922"/>
      <c r="D108" s="2409"/>
      <c r="E108" s="2573"/>
      <c r="F108" s="2610"/>
      <c r="G108" s="2545"/>
      <c r="H108" s="2761"/>
    </row>
    <row r="109" spans="2:8" ht="16.5" thickTop="1" thickBot="1" x14ac:dyDescent="0.35">
      <c r="B109" s="3230"/>
      <c r="C109" s="2910"/>
      <c r="D109" s="2531"/>
      <c r="E109" s="2532"/>
      <c r="F109" s="2531"/>
      <c r="G109" s="1172" t="s">
        <v>956</v>
      </c>
      <c r="H109" s="2550">
        <v>3745787.9245070531</v>
      </c>
    </row>
    <row r="110" spans="2:8" ht="16.5" thickTop="1" thickBot="1" x14ac:dyDescent="0.35">
      <c r="B110" s="2960"/>
      <c r="C110" s="2924"/>
      <c r="D110" s="2579"/>
      <c r="E110" s="2580"/>
      <c r="F110" s="2581" t="s">
        <v>964</v>
      </c>
      <c r="G110" s="2581"/>
      <c r="H110" s="2582">
        <v>6315063.7526826253</v>
      </c>
    </row>
    <row r="112" spans="2:8" ht="15.75" thickBot="1" x14ac:dyDescent="0.35">
      <c r="B112" s="3795"/>
      <c r="C112" s="3795"/>
      <c r="D112" s="3795"/>
      <c r="E112" s="3795"/>
      <c r="F112" s="3795"/>
      <c r="G112" s="3795"/>
      <c r="H112" s="3795"/>
    </row>
    <row r="113" spans="2:8" x14ac:dyDescent="0.3">
      <c r="B113" s="3790"/>
      <c r="C113" s="3791"/>
      <c r="D113" s="3791"/>
      <c r="E113" s="3791"/>
      <c r="F113" s="3231"/>
      <c r="G113" s="3232" t="s">
        <v>875</v>
      </c>
      <c r="H113" s="2586"/>
    </row>
    <row r="114" spans="2:8" ht="15.75" thickBot="1" x14ac:dyDescent="0.35">
      <c r="B114" s="3794" t="s">
        <v>877</v>
      </c>
      <c r="C114" s="3766"/>
      <c r="D114" s="3766"/>
      <c r="E114" s="3766"/>
      <c r="F114" s="3233">
        <v>2</v>
      </c>
      <c r="G114" s="2651" t="s">
        <v>3366</v>
      </c>
      <c r="H114" s="3234"/>
    </row>
    <row r="115" spans="2:8" ht="15.75" x14ac:dyDescent="0.3">
      <c r="B115" s="3219" t="s">
        <v>880</v>
      </c>
      <c r="C115" s="3235" t="s">
        <v>965</v>
      </c>
      <c r="D115" s="3221"/>
      <c r="E115" s="3221"/>
      <c r="F115" s="3222"/>
      <c r="G115" s="3236"/>
      <c r="H115" s="3237"/>
    </row>
    <row r="116" spans="2:8" ht="16.5" thickBot="1" x14ac:dyDescent="0.35">
      <c r="B116" s="2591"/>
      <c r="C116" s="3190"/>
      <c r="D116" s="3238"/>
      <c r="E116" s="3184"/>
      <c r="F116" s="3226"/>
      <c r="G116" s="3223"/>
      <c r="H116" s="3239"/>
    </row>
    <row r="117" spans="2:8" ht="15.75" thickBot="1" x14ac:dyDescent="0.35">
      <c r="B117" s="3240" t="s">
        <v>947</v>
      </c>
      <c r="C117" s="2910"/>
      <c r="D117" s="2531"/>
      <c r="E117" s="2532"/>
      <c r="F117" s="2531"/>
      <c r="G117" s="2533"/>
      <c r="H117" s="3241"/>
    </row>
    <row r="118" spans="2:8" ht="15.75" thickTop="1" x14ac:dyDescent="0.3">
      <c r="B118" s="3242" t="s">
        <v>949</v>
      </c>
      <c r="C118" s="2912" t="s">
        <v>773</v>
      </c>
      <c r="D118" s="2536" t="s">
        <v>135</v>
      </c>
      <c r="E118" s="2537" t="s">
        <v>873</v>
      </c>
      <c r="F118" s="2536" t="s">
        <v>950</v>
      </c>
      <c r="G118" s="2537" t="s">
        <v>951</v>
      </c>
      <c r="H118" s="3175" t="s">
        <v>952</v>
      </c>
    </row>
    <row r="119" spans="2:8" x14ac:dyDescent="0.3">
      <c r="B119" s="3227">
        <v>1</v>
      </c>
      <c r="C119" s="2913" t="s">
        <v>932</v>
      </c>
      <c r="D119" s="2539" t="s">
        <v>921</v>
      </c>
      <c r="E119" s="2285">
        <v>2</v>
      </c>
      <c r="F119" s="2540">
        <v>4251.3637355331075</v>
      </c>
      <c r="G119" s="2263">
        <v>8</v>
      </c>
      <c r="H119" s="3243">
        <v>68021.81976852972</v>
      </c>
    </row>
    <row r="120" spans="2:8" x14ac:dyDescent="0.3">
      <c r="B120" s="3227">
        <v>2</v>
      </c>
      <c r="C120" s="2913" t="s">
        <v>954</v>
      </c>
      <c r="D120" s="2539" t="s">
        <v>921</v>
      </c>
      <c r="E120" s="2285">
        <v>2</v>
      </c>
      <c r="F120" s="2540">
        <v>57306.994189541183</v>
      </c>
      <c r="G120" s="2263">
        <v>1</v>
      </c>
      <c r="H120" s="3243">
        <v>114613.98837908237</v>
      </c>
    </row>
    <row r="121" spans="2:8" x14ac:dyDescent="0.3">
      <c r="B121" s="3227">
        <v>3</v>
      </c>
      <c r="C121" s="2913" t="s">
        <v>955</v>
      </c>
      <c r="D121" s="2539" t="s">
        <v>921</v>
      </c>
      <c r="E121" s="2285">
        <v>1</v>
      </c>
      <c r="F121" s="2540">
        <v>49100.321378481269</v>
      </c>
      <c r="G121" s="2263">
        <v>2</v>
      </c>
      <c r="H121" s="3243">
        <v>98200.642756962538</v>
      </c>
    </row>
    <row r="122" spans="2:8" x14ac:dyDescent="0.3">
      <c r="B122" s="3227">
        <v>4</v>
      </c>
      <c r="C122" s="2913" t="s">
        <v>953</v>
      </c>
      <c r="D122" s="2539" t="s">
        <v>921</v>
      </c>
      <c r="E122" s="2285">
        <v>6</v>
      </c>
      <c r="F122" s="2540">
        <v>26026.308555399723</v>
      </c>
      <c r="G122" s="2263">
        <v>8</v>
      </c>
      <c r="H122" s="3243">
        <v>1249262.8106591867</v>
      </c>
    </row>
    <row r="123" spans="2:8" x14ac:dyDescent="0.3">
      <c r="B123" s="3227">
        <v>5</v>
      </c>
      <c r="C123" s="2913" t="s">
        <v>936</v>
      </c>
      <c r="D123" s="2539" t="s">
        <v>921</v>
      </c>
      <c r="E123" s="2285">
        <v>2</v>
      </c>
      <c r="F123" s="2540">
        <v>4513.8849929873777</v>
      </c>
      <c r="G123" s="2263">
        <v>10</v>
      </c>
      <c r="H123" s="3243">
        <v>90277.699859747547</v>
      </c>
    </row>
    <row r="124" spans="2:8" x14ac:dyDescent="0.3">
      <c r="B124" s="3227">
        <v>6</v>
      </c>
      <c r="C124" s="2913" t="s">
        <v>1592</v>
      </c>
      <c r="D124" s="2539" t="s">
        <v>921</v>
      </c>
      <c r="E124" s="2285">
        <v>2</v>
      </c>
      <c r="F124" s="2540">
        <v>483630.53496293334</v>
      </c>
      <c r="G124" s="2263">
        <v>3.5</v>
      </c>
      <c r="H124" s="3243">
        <v>3385413.7447405332</v>
      </c>
    </row>
    <row r="125" spans="2:8" x14ac:dyDescent="0.3">
      <c r="B125" s="3227">
        <v>7</v>
      </c>
      <c r="C125" s="2913" t="s">
        <v>774</v>
      </c>
      <c r="D125" s="2539" t="s">
        <v>921</v>
      </c>
      <c r="E125" s="2285">
        <v>2</v>
      </c>
      <c r="F125" s="2540">
        <v>182704.86876377481</v>
      </c>
      <c r="G125" s="2263">
        <v>3.5</v>
      </c>
      <c r="H125" s="3243">
        <v>1278934.0813464236</v>
      </c>
    </row>
    <row r="126" spans="2:8" ht="15.75" thickBot="1" x14ac:dyDescent="0.35">
      <c r="B126" s="3227">
        <v>8</v>
      </c>
      <c r="C126" s="2913" t="s">
        <v>1747</v>
      </c>
      <c r="D126" s="2539" t="s">
        <v>921</v>
      </c>
      <c r="E126" s="2285">
        <v>1</v>
      </c>
      <c r="F126" s="2540">
        <v>144229.3728711681</v>
      </c>
      <c r="G126" s="2263">
        <v>10</v>
      </c>
      <c r="H126" s="3243">
        <v>1442293.728711681</v>
      </c>
    </row>
    <row r="127" spans="2:8" ht="16.5" thickTop="1" thickBot="1" x14ac:dyDescent="0.35">
      <c r="B127" s="3244"/>
      <c r="C127" s="2202"/>
      <c r="D127" s="2527"/>
      <c r="E127" s="1973"/>
      <c r="F127" s="2527"/>
      <c r="G127" s="1172" t="s">
        <v>956</v>
      </c>
      <c r="H127" s="3245">
        <v>7727018.5162221454</v>
      </c>
    </row>
    <row r="128" spans="2:8" ht="16.5" thickTop="1" thickBot="1" x14ac:dyDescent="0.35">
      <c r="B128" s="3246" t="s">
        <v>957</v>
      </c>
      <c r="C128" s="2910"/>
      <c r="D128" s="2531"/>
      <c r="E128" s="2532"/>
      <c r="F128" s="2531"/>
      <c r="G128" s="2530"/>
      <c r="H128" s="3247"/>
    </row>
    <row r="129" spans="2:8" ht="15.75" thickTop="1" x14ac:dyDescent="0.3">
      <c r="B129" s="3248" t="s">
        <v>949</v>
      </c>
      <c r="C129" s="2914" t="s">
        <v>773</v>
      </c>
      <c r="D129" s="2557"/>
      <c r="E129" s="2558" t="s">
        <v>135</v>
      </c>
      <c r="F129" s="2557" t="s">
        <v>929</v>
      </c>
      <c r="G129" s="2558" t="s">
        <v>958</v>
      </c>
      <c r="H129" s="3249" t="s">
        <v>952</v>
      </c>
    </row>
    <row r="130" spans="2:8" x14ac:dyDescent="0.3">
      <c r="B130" s="3250"/>
      <c r="C130" s="2915"/>
      <c r="D130" s="2563"/>
      <c r="E130" s="2564"/>
      <c r="F130" s="2740"/>
      <c r="G130" s="2150"/>
      <c r="H130" s="3251"/>
    </row>
    <row r="131" spans="2:8" ht="15.75" thickBot="1" x14ac:dyDescent="0.35">
      <c r="B131" s="3250"/>
      <c r="C131" s="2915"/>
      <c r="D131" s="2563"/>
      <c r="E131" s="2564"/>
      <c r="F131" s="2740"/>
      <c r="G131" s="2150"/>
      <c r="H131" s="3251"/>
    </row>
    <row r="132" spans="2:8" ht="16.5" thickTop="1" thickBot="1" x14ac:dyDescent="0.35">
      <c r="B132" s="3178" t="s">
        <v>4249</v>
      </c>
      <c r="C132" s="2202"/>
      <c r="D132" s="2527"/>
      <c r="E132" s="1973"/>
      <c r="F132" s="2527"/>
      <c r="G132" s="2549" t="s">
        <v>956</v>
      </c>
      <c r="H132" s="3252">
        <v>0</v>
      </c>
    </row>
    <row r="133" spans="2:8" ht="16.5" thickTop="1" thickBot="1" x14ac:dyDescent="0.35">
      <c r="B133" s="3244"/>
      <c r="C133" s="2910"/>
      <c r="D133" s="2531"/>
      <c r="E133" s="2532"/>
      <c r="F133" s="2531"/>
      <c r="G133" s="2530"/>
      <c r="H133" s="3247"/>
    </row>
    <row r="134" spans="2:8" ht="15.75" thickTop="1" x14ac:dyDescent="0.3">
      <c r="B134" s="3253" t="s">
        <v>949</v>
      </c>
      <c r="C134" s="3179" t="s">
        <v>960</v>
      </c>
      <c r="D134" s="2537" t="s">
        <v>873</v>
      </c>
      <c r="E134" s="2537" t="s">
        <v>961</v>
      </c>
      <c r="F134" s="2536" t="s">
        <v>314</v>
      </c>
      <c r="G134" s="2537" t="s">
        <v>951</v>
      </c>
      <c r="H134" s="3175" t="s">
        <v>962</v>
      </c>
    </row>
    <row r="135" spans="2:8" x14ac:dyDescent="0.3">
      <c r="B135" s="3227">
        <v>1</v>
      </c>
      <c r="C135" s="2922" t="s">
        <v>966</v>
      </c>
      <c r="D135" s="2409">
        <v>1</v>
      </c>
      <c r="E135" s="2573">
        <v>403671.20035076747</v>
      </c>
      <c r="F135" s="2610">
        <v>403671.20035076747</v>
      </c>
      <c r="G135" s="2263">
        <v>5</v>
      </c>
      <c r="H135" s="3243">
        <v>2018356.0017538373</v>
      </c>
    </row>
    <row r="136" spans="2:8" x14ac:dyDescent="0.3">
      <c r="B136" s="3227">
        <v>2</v>
      </c>
      <c r="C136" s="2922" t="s">
        <v>1650</v>
      </c>
      <c r="D136" s="2409">
        <v>1</v>
      </c>
      <c r="E136" s="2573">
        <v>290020.70325447264</v>
      </c>
      <c r="F136" s="2610">
        <v>290020.70325447264</v>
      </c>
      <c r="G136" s="2263">
        <v>8</v>
      </c>
      <c r="H136" s="3243">
        <v>2320165.6260357811</v>
      </c>
    </row>
    <row r="137" spans="2:8" x14ac:dyDescent="0.3">
      <c r="B137" s="3227">
        <v>3</v>
      </c>
      <c r="C137" s="2922" t="s">
        <v>969</v>
      </c>
      <c r="D137" s="2409">
        <v>2</v>
      </c>
      <c r="E137" s="2573">
        <v>93831.201492526641</v>
      </c>
      <c r="F137" s="2610">
        <v>187662.40298505328</v>
      </c>
      <c r="G137" s="2263">
        <v>6</v>
      </c>
      <c r="H137" s="3243">
        <v>1125974.4179103198</v>
      </c>
    </row>
    <row r="138" spans="2:8" x14ac:dyDescent="0.3">
      <c r="B138" s="3227">
        <v>4</v>
      </c>
      <c r="C138" s="2922" t="s">
        <v>970</v>
      </c>
      <c r="D138" s="2409">
        <v>1</v>
      </c>
      <c r="E138" s="2573">
        <v>261541.84908698621</v>
      </c>
      <c r="F138" s="2610">
        <v>261541.84908698621</v>
      </c>
      <c r="G138" s="2263">
        <v>8</v>
      </c>
      <c r="H138" s="3243">
        <v>2092334.7926958897</v>
      </c>
    </row>
    <row r="139" spans="2:8" x14ac:dyDescent="0.3">
      <c r="B139" s="3227">
        <v>5</v>
      </c>
      <c r="C139" s="2922" t="s">
        <v>969</v>
      </c>
      <c r="D139" s="2409">
        <v>2</v>
      </c>
      <c r="E139" s="2573">
        <v>93831.201492526641</v>
      </c>
      <c r="F139" s="2610">
        <v>187662.40298505328</v>
      </c>
      <c r="G139" s="2263">
        <v>6</v>
      </c>
      <c r="H139" s="3243">
        <v>1125974.4179103198</v>
      </c>
    </row>
    <row r="140" spans="2:8" x14ac:dyDescent="0.3">
      <c r="B140" s="3227">
        <v>6</v>
      </c>
      <c r="C140" s="2922" t="s">
        <v>963</v>
      </c>
      <c r="D140" s="2409">
        <v>2</v>
      </c>
      <c r="E140" s="2573">
        <v>93831.201492526641</v>
      </c>
      <c r="F140" s="2610">
        <v>187662.40298505328</v>
      </c>
      <c r="G140" s="2263">
        <v>15</v>
      </c>
      <c r="H140" s="3243">
        <v>2814936.0447757994</v>
      </c>
    </row>
    <row r="141" spans="2:8" x14ac:dyDescent="0.3">
      <c r="B141" s="3227">
        <v>7</v>
      </c>
      <c r="C141" s="2922" t="s">
        <v>924</v>
      </c>
      <c r="D141" s="2409">
        <v>1</v>
      </c>
      <c r="E141" s="2573">
        <v>112590.81880169069</v>
      </c>
      <c r="F141" s="2610">
        <v>112590.81880169069</v>
      </c>
      <c r="G141" s="2263">
        <v>3.5</v>
      </c>
      <c r="H141" s="3243">
        <v>394067.86580591742</v>
      </c>
    </row>
    <row r="142" spans="2:8" x14ac:dyDescent="0.3">
      <c r="B142" s="3227">
        <v>8</v>
      </c>
      <c r="C142" s="2922" t="s">
        <v>1591</v>
      </c>
      <c r="D142" s="2409">
        <v>1</v>
      </c>
      <c r="E142" s="2573">
        <v>93831.201492526641</v>
      </c>
      <c r="F142" s="2610">
        <v>93831.201492526641</v>
      </c>
      <c r="G142" s="2263">
        <v>8</v>
      </c>
      <c r="H142" s="3243">
        <v>750649.61194021313</v>
      </c>
    </row>
    <row r="143" spans="2:8" x14ac:dyDescent="0.3">
      <c r="B143" s="3227">
        <v>9</v>
      </c>
      <c r="C143" s="2922" t="s">
        <v>935</v>
      </c>
      <c r="D143" s="2409">
        <v>1</v>
      </c>
      <c r="E143" s="2573">
        <v>56298.72089551598</v>
      </c>
      <c r="F143" s="2610">
        <v>56298.72089551598</v>
      </c>
      <c r="G143" s="2263">
        <v>10</v>
      </c>
      <c r="H143" s="3243">
        <v>562987.20895515976</v>
      </c>
    </row>
    <row r="144" spans="2:8" ht="15.75" thickBot="1" x14ac:dyDescent="0.35">
      <c r="B144" s="3254"/>
      <c r="C144" s="3255"/>
      <c r="D144" s="2409"/>
      <c r="E144" s="2573"/>
      <c r="F144" s="1301"/>
      <c r="G144" s="2545"/>
      <c r="H144" s="3256"/>
    </row>
    <row r="145" spans="2:8" ht="16.5" thickTop="1" thickBot="1" x14ac:dyDescent="0.35">
      <c r="B145" s="3257"/>
      <c r="C145" s="2910"/>
      <c r="D145" s="2531"/>
      <c r="E145" s="2532"/>
      <c r="F145" s="2531"/>
      <c r="G145" s="1172" t="s">
        <v>956</v>
      </c>
      <c r="H145" s="3245">
        <v>13205445.987783236</v>
      </c>
    </row>
    <row r="146" spans="2:8" ht="16.5" thickTop="1" thickBot="1" x14ac:dyDescent="0.35">
      <c r="B146" s="3258"/>
      <c r="C146" s="3259"/>
      <c r="D146" s="3260"/>
      <c r="E146" s="3261"/>
      <c r="F146" s="3262" t="s">
        <v>964</v>
      </c>
      <c r="G146" s="3262"/>
      <c r="H146" s="3263">
        <v>20932464.50400538</v>
      </c>
    </row>
    <row r="148" spans="2:8" ht="15.75" thickBot="1" x14ac:dyDescent="0.35">
      <c r="B148" s="3795"/>
      <c r="C148" s="3795"/>
      <c r="D148" s="3795"/>
      <c r="E148" s="3795"/>
      <c r="F148" s="3795"/>
      <c r="G148" s="3795"/>
      <c r="H148" s="3795"/>
    </row>
    <row r="149" spans="2:8" x14ac:dyDescent="0.3">
      <c r="B149" s="3790"/>
      <c r="C149" s="3791"/>
      <c r="D149" s="3791"/>
      <c r="E149" s="3791"/>
      <c r="F149" s="2586"/>
      <c r="G149" s="2642" t="s">
        <v>875</v>
      </c>
      <c r="H149" s="2586"/>
    </row>
    <row r="150" spans="2:8" ht="15.75" thickBot="1" x14ac:dyDescent="0.35">
      <c r="B150" s="3792" t="s">
        <v>877</v>
      </c>
      <c r="C150" s="3793"/>
      <c r="D150" s="3793"/>
      <c r="E150" s="3793"/>
      <c r="F150" s="2735">
        <v>3</v>
      </c>
      <c r="G150" s="3217" t="s">
        <v>3366</v>
      </c>
      <c r="H150" s="3218"/>
    </row>
    <row r="151" spans="2:8" ht="15.75" x14ac:dyDescent="0.3">
      <c r="B151" s="3219" t="s">
        <v>880</v>
      </c>
      <c r="C151" s="3235" t="s">
        <v>2209</v>
      </c>
      <c r="D151" s="3221"/>
      <c r="E151" s="3221"/>
      <c r="F151" s="3222"/>
      <c r="G151" s="3223"/>
      <c r="H151" s="3239"/>
    </row>
    <row r="152" spans="2:8" ht="16.5" thickBot="1" x14ac:dyDescent="0.35">
      <c r="B152" s="2591"/>
      <c r="C152" s="3238"/>
      <c r="D152" s="3184"/>
      <c r="E152" s="3184"/>
      <c r="F152" s="3226"/>
      <c r="G152" s="3223"/>
      <c r="H152" s="3239"/>
    </row>
    <row r="153" spans="2:8" ht="15.75" thickBot="1" x14ac:dyDescent="0.35">
      <c r="B153" s="3178" t="s">
        <v>947</v>
      </c>
      <c r="C153" s="2910"/>
      <c r="D153" s="2531"/>
      <c r="E153" s="2532"/>
      <c r="F153" s="2531"/>
      <c r="G153" s="2533"/>
      <c r="H153" s="2534" t="s">
        <v>892</v>
      </c>
    </row>
    <row r="154" spans="2:8" ht="15.75" thickTop="1" x14ac:dyDescent="0.3">
      <c r="B154" s="3253" t="s">
        <v>949</v>
      </c>
      <c r="C154" s="2912" t="s">
        <v>773</v>
      </c>
      <c r="D154" s="2536" t="s">
        <v>135</v>
      </c>
      <c r="E154" s="2537" t="s">
        <v>873</v>
      </c>
      <c r="F154" s="2536" t="s">
        <v>950</v>
      </c>
      <c r="G154" s="2537" t="s">
        <v>951</v>
      </c>
      <c r="H154" s="2529" t="s">
        <v>952</v>
      </c>
    </row>
    <row r="155" spans="2:8" x14ac:dyDescent="0.3">
      <c r="B155" s="3227">
        <v>1</v>
      </c>
      <c r="C155" s="2913" t="s">
        <v>932</v>
      </c>
      <c r="D155" s="2539" t="s">
        <v>921</v>
      </c>
      <c r="E155" s="2285">
        <v>2</v>
      </c>
      <c r="F155" s="2540">
        <v>4251.3637355331075</v>
      </c>
      <c r="G155" s="2263">
        <v>3</v>
      </c>
      <c r="H155" s="2761">
        <v>25508.182413198643</v>
      </c>
    </row>
    <row r="156" spans="2:8" x14ac:dyDescent="0.3">
      <c r="B156" s="3227">
        <v>2</v>
      </c>
      <c r="C156" s="2913" t="s">
        <v>954</v>
      </c>
      <c r="D156" s="2539" t="s">
        <v>921</v>
      </c>
      <c r="E156" s="2285">
        <v>2</v>
      </c>
      <c r="F156" s="2540">
        <v>57306.994189541183</v>
      </c>
      <c r="G156" s="2263">
        <v>1</v>
      </c>
      <c r="H156" s="2761">
        <v>114613.98837908237</v>
      </c>
    </row>
    <row r="157" spans="2:8" x14ac:dyDescent="0.3">
      <c r="B157" s="3227">
        <v>3</v>
      </c>
      <c r="C157" s="2913" t="s">
        <v>955</v>
      </c>
      <c r="D157" s="2539" t="s">
        <v>921</v>
      </c>
      <c r="E157" s="2285">
        <v>1</v>
      </c>
      <c r="F157" s="2540">
        <v>49100.321378481269</v>
      </c>
      <c r="G157" s="2263">
        <v>2</v>
      </c>
      <c r="H157" s="2761">
        <v>98200.642756962538</v>
      </c>
    </row>
    <row r="158" spans="2:8" x14ac:dyDescent="0.3">
      <c r="B158" s="3227">
        <v>4</v>
      </c>
      <c r="C158" s="2913" t="s">
        <v>953</v>
      </c>
      <c r="D158" s="2539" t="s">
        <v>921</v>
      </c>
      <c r="E158" s="2285">
        <v>4</v>
      </c>
      <c r="F158" s="2540">
        <v>26026.308555399723</v>
      </c>
      <c r="G158" s="2263">
        <v>3</v>
      </c>
      <c r="H158" s="2761">
        <v>312315.70266479667</v>
      </c>
    </row>
    <row r="159" spans="2:8" x14ac:dyDescent="0.3">
      <c r="B159" s="3227">
        <v>5</v>
      </c>
      <c r="C159" s="2913" t="s">
        <v>936</v>
      </c>
      <c r="D159" s="2539" t="s">
        <v>921</v>
      </c>
      <c r="E159" s="2285">
        <v>4</v>
      </c>
      <c r="F159" s="2540">
        <v>4513.8849929873777</v>
      </c>
      <c r="G159" s="2263">
        <v>3</v>
      </c>
      <c r="H159" s="2761">
        <v>54166.619915848532</v>
      </c>
    </row>
    <row r="160" spans="2:8" x14ac:dyDescent="0.3">
      <c r="B160" s="3227">
        <v>6</v>
      </c>
      <c r="C160" s="2913" t="s">
        <v>1592</v>
      </c>
      <c r="D160" s="2539" t="s">
        <v>921</v>
      </c>
      <c r="E160" s="2285">
        <v>1</v>
      </c>
      <c r="F160" s="2540">
        <v>483630.53496293334</v>
      </c>
      <c r="G160" s="2263">
        <v>3.5</v>
      </c>
      <c r="H160" s="2761">
        <v>1692706.8723702666</v>
      </c>
    </row>
    <row r="161" spans="2:8" x14ac:dyDescent="0.3">
      <c r="B161" s="3227">
        <v>7</v>
      </c>
      <c r="C161" s="2913" t="s">
        <v>774</v>
      </c>
      <c r="D161" s="2539" t="s">
        <v>921</v>
      </c>
      <c r="E161" s="2285">
        <v>1</v>
      </c>
      <c r="F161" s="2540">
        <v>182704.86876377481</v>
      </c>
      <c r="G161" s="2263">
        <v>3.5</v>
      </c>
      <c r="H161" s="2761">
        <v>639467.0406732118</v>
      </c>
    </row>
    <row r="162" spans="2:8" ht="15.75" thickBot="1" x14ac:dyDescent="0.35">
      <c r="B162" s="3227">
        <v>8</v>
      </c>
      <c r="C162" s="2913" t="s">
        <v>1747</v>
      </c>
      <c r="D162" s="2539" t="s">
        <v>921</v>
      </c>
      <c r="E162" s="2285">
        <v>1</v>
      </c>
      <c r="F162" s="2540">
        <v>144229.3728711681</v>
      </c>
      <c r="G162" s="2263">
        <v>3.5</v>
      </c>
      <c r="H162" s="2761">
        <v>504802.80504908838</v>
      </c>
    </row>
    <row r="163" spans="2:8" ht="16.5" thickTop="1" thickBot="1" x14ac:dyDescent="0.35">
      <c r="B163" s="3086"/>
      <c r="C163" s="2202"/>
      <c r="D163" s="2527"/>
      <c r="E163" s="1973"/>
      <c r="F163" s="2527"/>
      <c r="G163" s="1172" t="s">
        <v>956</v>
      </c>
      <c r="H163" s="2550">
        <v>3441781.8542224551</v>
      </c>
    </row>
    <row r="164" spans="2:8" ht="16.5" thickTop="1" thickBot="1" x14ac:dyDescent="0.35">
      <c r="B164" s="3228" t="s">
        <v>957</v>
      </c>
      <c r="C164" s="2910"/>
      <c r="D164" s="2531"/>
      <c r="E164" s="2532"/>
      <c r="F164" s="2531"/>
      <c r="G164" s="2530"/>
      <c r="H164" s="2554"/>
    </row>
    <row r="165" spans="2:8" ht="15.75" thickTop="1" x14ac:dyDescent="0.3">
      <c r="B165" s="2568" t="s">
        <v>949</v>
      </c>
      <c r="C165" s="2914" t="s">
        <v>773</v>
      </c>
      <c r="D165" s="2557"/>
      <c r="E165" s="2558" t="s">
        <v>135</v>
      </c>
      <c r="F165" s="2557" t="s">
        <v>929</v>
      </c>
      <c r="G165" s="2558" t="s">
        <v>958</v>
      </c>
      <c r="H165" s="2560" t="s">
        <v>952</v>
      </c>
    </row>
    <row r="166" spans="2:8" x14ac:dyDescent="0.3">
      <c r="B166" s="3229"/>
      <c r="C166" s="2915"/>
      <c r="D166" s="2563"/>
      <c r="E166" s="2564"/>
      <c r="F166" s="2740"/>
      <c r="G166" s="2150"/>
      <c r="H166" s="2566"/>
    </row>
    <row r="167" spans="2:8" ht="15.75" thickBot="1" x14ac:dyDescent="0.35">
      <c r="B167" s="3229"/>
      <c r="C167" s="2915"/>
      <c r="D167" s="2563"/>
      <c r="E167" s="2564"/>
      <c r="F167" s="2740"/>
      <c r="G167" s="2150"/>
      <c r="H167" s="2566"/>
    </row>
    <row r="168" spans="2:8" ht="16.5" thickTop="1" thickBot="1" x14ac:dyDescent="0.35">
      <c r="B168" s="3178" t="s">
        <v>4249</v>
      </c>
      <c r="C168" s="2202"/>
      <c r="D168" s="2527"/>
      <c r="E168" s="1973"/>
      <c r="F168" s="2527"/>
      <c r="G168" s="2549" t="s">
        <v>956</v>
      </c>
      <c r="H168" s="2758">
        <v>0</v>
      </c>
    </row>
    <row r="169" spans="2:8" ht="16.5" thickTop="1" thickBot="1" x14ac:dyDescent="0.35">
      <c r="B169" s="3086"/>
      <c r="C169" s="2910"/>
      <c r="D169" s="2531"/>
      <c r="E169" s="2532"/>
      <c r="F169" s="2531"/>
      <c r="G169" s="2530"/>
      <c r="H169" s="2554"/>
    </row>
    <row r="170" spans="2:8" ht="15.75" thickTop="1" x14ac:dyDescent="0.3">
      <c r="B170" s="2936" t="s">
        <v>949</v>
      </c>
      <c r="C170" s="3179" t="s">
        <v>960</v>
      </c>
      <c r="D170" s="2537" t="s">
        <v>873</v>
      </c>
      <c r="E170" s="2537" t="s">
        <v>961</v>
      </c>
      <c r="F170" s="2536" t="s">
        <v>314</v>
      </c>
      <c r="G170" s="2537" t="s">
        <v>951</v>
      </c>
      <c r="H170" s="2529" t="s">
        <v>962</v>
      </c>
    </row>
    <row r="171" spans="2:8" x14ac:dyDescent="0.3">
      <c r="B171" s="3227">
        <v>1</v>
      </c>
      <c r="C171" s="2922" t="s">
        <v>966</v>
      </c>
      <c r="D171" s="2409">
        <v>1</v>
      </c>
      <c r="E171" s="2573">
        <v>403671.20035076747</v>
      </c>
      <c r="F171" s="2610">
        <v>403671.20035076747</v>
      </c>
      <c r="G171" s="2263">
        <v>2</v>
      </c>
      <c r="H171" s="2761">
        <v>807342.40070153493</v>
      </c>
    </row>
    <row r="172" spans="2:8" x14ac:dyDescent="0.3">
      <c r="B172" s="3227">
        <v>2</v>
      </c>
      <c r="C172" s="2922" t="s">
        <v>1650</v>
      </c>
      <c r="D172" s="2409">
        <v>1</v>
      </c>
      <c r="E172" s="2573">
        <v>290020.70325447264</v>
      </c>
      <c r="F172" s="2610">
        <v>290020.70325447264</v>
      </c>
      <c r="G172" s="2263">
        <v>2.5</v>
      </c>
      <c r="H172" s="2761">
        <v>725051.75813618163</v>
      </c>
    </row>
    <row r="173" spans="2:8" x14ac:dyDescent="0.3">
      <c r="B173" s="3227">
        <v>3</v>
      </c>
      <c r="C173" s="2922" t="s">
        <v>969</v>
      </c>
      <c r="D173" s="2409">
        <v>1</v>
      </c>
      <c r="E173" s="2573">
        <v>93831.201492526641</v>
      </c>
      <c r="F173" s="2610">
        <v>93831.201492526641</v>
      </c>
      <c r="G173" s="2263">
        <v>4</v>
      </c>
      <c r="H173" s="2761">
        <v>375324.80597010656</v>
      </c>
    </row>
    <row r="174" spans="2:8" x14ac:dyDescent="0.3">
      <c r="B174" s="3227">
        <v>4</v>
      </c>
      <c r="C174" s="2922" t="s">
        <v>970</v>
      </c>
      <c r="D174" s="2409">
        <v>1</v>
      </c>
      <c r="E174" s="2573">
        <v>261541.84908698621</v>
      </c>
      <c r="F174" s="2610">
        <v>261541.84908698621</v>
      </c>
      <c r="G174" s="2263">
        <v>2.5</v>
      </c>
      <c r="H174" s="2761">
        <v>653854.62271746551</v>
      </c>
    </row>
    <row r="175" spans="2:8" x14ac:dyDescent="0.3">
      <c r="B175" s="3227">
        <v>5</v>
      </c>
      <c r="C175" s="2922" t="s">
        <v>969</v>
      </c>
      <c r="D175" s="2409">
        <v>1</v>
      </c>
      <c r="E175" s="2573">
        <v>93831.201492526641</v>
      </c>
      <c r="F175" s="2610">
        <v>93831.201492526641</v>
      </c>
      <c r="G175" s="2263">
        <v>4</v>
      </c>
      <c r="H175" s="2761">
        <v>375324.80597010656</v>
      </c>
    </row>
    <row r="176" spans="2:8" x14ac:dyDescent="0.3">
      <c r="B176" s="3227">
        <v>6</v>
      </c>
      <c r="C176" s="2922" t="s">
        <v>963</v>
      </c>
      <c r="D176" s="2409">
        <v>2</v>
      </c>
      <c r="E176" s="2573">
        <v>93831.201492526641</v>
      </c>
      <c r="F176" s="2610">
        <v>187662.40298505328</v>
      </c>
      <c r="G176" s="2263">
        <v>4</v>
      </c>
      <c r="H176" s="2761">
        <v>750649.61194021313</v>
      </c>
    </row>
    <row r="177" spans="2:8" x14ac:dyDescent="0.3">
      <c r="B177" s="3227">
        <v>7</v>
      </c>
      <c r="C177" s="2922" t="s">
        <v>924</v>
      </c>
      <c r="D177" s="2409">
        <v>1</v>
      </c>
      <c r="E177" s="2573">
        <v>112590.81880169069</v>
      </c>
      <c r="F177" s="2610">
        <v>112590.81880169069</v>
      </c>
      <c r="G177" s="2263">
        <v>3.5</v>
      </c>
      <c r="H177" s="2761">
        <v>394067.86580591742</v>
      </c>
    </row>
    <row r="178" spans="2:8" x14ac:dyDescent="0.3">
      <c r="B178" s="3227">
        <v>8</v>
      </c>
      <c r="C178" s="2922" t="s">
        <v>1591</v>
      </c>
      <c r="D178" s="2409">
        <v>1</v>
      </c>
      <c r="E178" s="2573">
        <v>93831.201492526641</v>
      </c>
      <c r="F178" s="2610">
        <v>93831.201492526641</v>
      </c>
      <c r="G178" s="2263">
        <v>3.5</v>
      </c>
      <c r="H178" s="2761">
        <v>328409.20522384322</v>
      </c>
    </row>
    <row r="179" spans="2:8" x14ac:dyDescent="0.3">
      <c r="B179" s="3227">
        <v>9</v>
      </c>
      <c r="C179" s="2922" t="s">
        <v>935</v>
      </c>
      <c r="D179" s="2409">
        <v>1</v>
      </c>
      <c r="E179" s="2573">
        <v>56298.72089551598</v>
      </c>
      <c r="F179" s="2610">
        <v>56298.72089551598</v>
      </c>
      <c r="G179" s="2263">
        <v>3.5</v>
      </c>
      <c r="H179" s="2761">
        <v>197045.52313430593</v>
      </c>
    </row>
    <row r="180" spans="2:8" ht="15.75" thickBot="1" x14ac:dyDescent="0.35">
      <c r="B180" s="2390"/>
      <c r="C180" s="2922"/>
      <c r="D180" s="2409"/>
      <c r="E180" s="2573"/>
      <c r="F180" s="2610"/>
      <c r="G180" s="2545"/>
      <c r="H180" s="2761"/>
    </row>
    <row r="181" spans="2:8" ht="16.5" thickTop="1" thickBot="1" x14ac:dyDescent="0.35">
      <c r="B181" s="3230"/>
      <c r="C181" s="2910"/>
      <c r="D181" s="2531"/>
      <c r="E181" s="2532"/>
      <c r="F181" s="2531"/>
      <c r="G181" s="1172" t="s">
        <v>956</v>
      </c>
      <c r="H181" s="2550">
        <v>4607070.5995996753</v>
      </c>
    </row>
    <row r="182" spans="2:8" ht="16.5" thickTop="1" thickBot="1" x14ac:dyDescent="0.35">
      <c r="B182" s="2960"/>
      <c r="C182" s="2924"/>
      <c r="D182" s="2579"/>
      <c r="E182" s="2580"/>
      <c r="F182" s="2581" t="s">
        <v>964</v>
      </c>
      <c r="G182" s="2581"/>
      <c r="H182" s="2582">
        <v>8048852.4538221303</v>
      </c>
    </row>
    <row r="184" spans="2:8" ht="15.75" thickBot="1" x14ac:dyDescent="0.35"/>
    <row r="185" spans="2:8" x14ac:dyDescent="0.3">
      <c r="B185" s="3790"/>
      <c r="C185" s="3791"/>
      <c r="D185" s="3791"/>
      <c r="E185" s="3791"/>
      <c r="F185" s="2586"/>
      <c r="G185" s="2642" t="s">
        <v>875</v>
      </c>
      <c r="H185" s="2586"/>
    </row>
    <row r="186" spans="2:8" ht="15.75" thickBot="1" x14ac:dyDescent="0.35">
      <c r="B186" s="3792" t="s">
        <v>877</v>
      </c>
      <c r="C186" s="3793"/>
      <c r="D186" s="3793"/>
      <c r="E186" s="3793"/>
      <c r="F186" s="2735">
        <v>4</v>
      </c>
      <c r="G186" s="3264" t="s">
        <v>3366</v>
      </c>
      <c r="H186" s="2598"/>
    </row>
    <row r="187" spans="2:8" ht="15.75" x14ac:dyDescent="0.3">
      <c r="B187" s="3265"/>
      <c r="C187" s="3266"/>
      <c r="D187" s="3266"/>
      <c r="E187" s="3266"/>
      <c r="F187" s="3267"/>
      <c r="G187" s="3223"/>
      <c r="H187" s="3239"/>
    </row>
    <row r="188" spans="2:8" ht="16.5" thickBot="1" x14ac:dyDescent="0.35">
      <c r="B188" s="2591" t="s">
        <v>880</v>
      </c>
      <c r="C188" s="3238" t="s">
        <v>2210</v>
      </c>
      <c r="D188" s="3184"/>
      <c r="E188" s="3184"/>
      <c r="F188" s="3226"/>
      <c r="G188" s="3223"/>
      <c r="H188" s="3239"/>
    </row>
    <row r="189" spans="2:8" ht="15.75" thickBot="1" x14ac:dyDescent="0.35">
      <c r="B189" s="3178" t="s">
        <v>947</v>
      </c>
      <c r="C189" s="2910"/>
      <c r="D189" s="2531"/>
      <c r="E189" s="2532"/>
      <c r="F189" s="2531"/>
      <c r="G189" s="2533"/>
      <c r="H189" s="2534" t="s">
        <v>892</v>
      </c>
    </row>
    <row r="190" spans="2:8" ht="15.75" thickTop="1" x14ac:dyDescent="0.3">
      <c r="B190" s="2936" t="s">
        <v>949</v>
      </c>
      <c r="C190" s="2912" t="s">
        <v>773</v>
      </c>
      <c r="D190" s="2536" t="s">
        <v>135</v>
      </c>
      <c r="E190" s="2537" t="s">
        <v>873</v>
      </c>
      <c r="F190" s="2536" t="s">
        <v>950</v>
      </c>
      <c r="G190" s="2537" t="s">
        <v>951</v>
      </c>
      <c r="H190" s="2529" t="s">
        <v>952</v>
      </c>
    </row>
    <row r="191" spans="2:8" x14ac:dyDescent="0.3">
      <c r="B191" s="3227">
        <v>1</v>
      </c>
      <c r="C191" s="2913" t="s">
        <v>932</v>
      </c>
      <c r="D191" s="2539" t="s">
        <v>921</v>
      </c>
      <c r="E191" s="2285">
        <v>4</v>
      </c>
      <c r="F191" s="2540">
        <v>4251.3637355331075</v>
      </c>
      <c r="G191" s="2263">
        <v>10</v>
      </c>
      <c r="H191" s="3206">
        <v>170054.54942132431</v>
      </c>
    </row>
    <row r="192" spans="2:8" x14ac:dyDescent="0.3">
      <c r="B192" s="3227">
        <v>2</v>
      </c>
      <c r="C192" s="2913" t="s">
        <v>953</v>
      </c>
      <c r="D192" s="2539" t="s">
        <v>921</v>
      </c>
      <c r="E192" s="2285">
        <v>6</v>
      </c>
      <c r="F192" s="2540">
        <v>26026.308555399723</v>
      </c>
      <c r="G192" s="2263">
        <v>12</v>
      </c>
      <c r="H192" s="3206">
        <v>1873894.2159887799</v>
      </c>
    </row>
    <row r="193" spans="2:8" x14ac:dyDescent="0.3">
      <c r="B193" s="3227">
        <v>3</v>
      </c>
      <c r="C193" s="2913" t="s">
        <v>954</v>
      </c>
      <c r="D193" s="2539" t="s">
        <v>921</v>
      </c>
      <c r="E193" s="2285">
        <v>2</v>
      </c>
      <c r="F193" s="2540">
        <v>57306.994189541183</v>
      </c>
      <c r="G193" s="2263">
        <v>1</v>
      </c>
      <c r="H193" s="3206">
        <v>114613.98837908237</v>
      </c>
    </row>
    <row r="194" spans="2:8" x14ac:dyDescent="0.3">
      <c r="B194" s="3227">
        <v>4</v>
      </c>
      <c r="C194" s="2913" t="s">
        <v>955</v>
      </c>
      <c r="D194" s="2539" t="s">
        <v>921</v>
      </c>
      <c r="E194" s="2285">
        <v>1</v>
      </c>
      <c r="F194" s="2540">
        <v>49100.321378481269</v>
      </c>
      <c r="G194" s="2263">
        <v>2</v>
      </c>
      <c r="H194" s="3206">
        <v>98200.642756962538</v>
      </c>
    </row>
    <row r="195" spans="2:8" x14ac:dyDescent="0.3">
      <c r="B195" s="3227">
        <v>5</v>
      </c>
      <c r="C195" s="2913" t="s">
        <v>1592</v>
      </c>
      <c r="D195" s="2539" t="s">
        <v>921</v>
      </c>
      <c r="E195" s="2285">
        <v>2</v>
      </c>
      <c r="F195" s="2540">
        <v>483630.53496293334</v>
      </c>
      <c r="G195" s="2263">
        <v>5</v>
      </c>
      <c r="H195" s="3206">
        <v>4836305.3496293332</v>
      </c>
    </row>
    <row r="196" spans="2:8" x14ac:dyDescent="0.3">
      <c r="B196" s="3227">
        <v>6</v>
      </c>
      <c r="C196" s="2913" t="s">
        <v>774</v>
      </c>
      <c r="D196" s="2539" t="s">
        <v>921</v>
      </c>
      <c r="E196" s="2285">
        <v>2</v>
      </c>
      <c r="F196" s="2540">
        <v>182704.86876377481</v>
      </c>
      <c r="G196" s="2263">
        <v>5</v>
      </c>
      <c r="H196" s="3206">
        <v>1827048.6876377482</v>
      </c>
    </row>
    <row r="197" spans="2:8" x14ac:dyDescent="0.3">
      <c r="B197" s="3227">
        <v>7</v>
      </c>
      <c r="C197" s="2913" t="s">
        <v>936</v>
      </c>
      <c r="D197" s="2539" t="s">
        <v>921</v>
      </c>
      <c r="E197" s="2285">
        <v>5</v>
      </c>
      <c r="F197" s="2540">
        <v>4513.8849929873777</v>
      </c>
      <c r="G197" s="2263">
        <v>12</v>
      </c>
      <c r="H197" s="3206">
        <v>270833.09957924264</v>
      </c>
    </row>
    <row r="198" spans="2:8" ht="15.75" thickBot="1" x14ac:dyDescent="0.35">
      <c r="B198" s="3227">
        <v>8</v>
      </c>
      <c r="C198" s="2913" t="s">
        <v>1747</v>
      </c>
      <c r="D198" s="2539" t="s">
        <v>921</v>
      </c>
      <c r="E198" s="2285">
        <v>1</v>
      </c>
      <c r="F198" s="2540">
        <v>144229.3728711681</v>
      </c>
      <c r="G198" s="2263">
        <v>25</v>
      </c>
      <c r="H198" s="3206">
        <v>3605734.3217792027</v>
      </c>
    </row>
    <row r="199" spans="2:8" ht="16.5" thickTop="1" thickBot="1" x14ac:dyDescent="0.35">
      <c r="B199" s="3086"/>
      <c r="C199" s="2202"/>
      <c r="D199" s="2527"/>
      <c r="E199" s="1973"/>
      <c r="F199" s="2527"/>
      <c r="G199" s="1172" t="s">
        <v>956</v>
      </c>
      <c r="H199" s="2550">
        <v>12796684.855171677</v>
      </c>
    </row>
    <row r="200" spans="2:8" ht="16.5" thickTop="1" thickBot="1" x14ac:dyDescent="0.35">
      <c r="B200" s="3228" t="s">
        <v>957</v>
      </c>
      <c r="C200" s="2910"/>
      <c r="D200" s="2531"/>
      <c r="E200" s="2532"/>
      <c r="F200" s="2531"/>
      <c r="G200" s="2530"/>
      <c r="H200" s="2554"/>
    </row>
    <row r="201" spans="2:8" ht="15.75" thickTop="1" x14ac:dyDescent="0.3">
      <c r="B201" s="2568" t="s">
        <v>949</v>
      </c>
      <c r="C201" s="2914" t="s">
        <v>773</v>
      </c>
      <c r="D201" s="2557"/>
      <c r="E201" s="2558" t="s">
        <v>135</v>
      </c>
      <c r="F201" s="2557" t="s">
        <v>929</v>
      </c>
      <c r="G201" s="2558" t="s">
        <v>958</v>
      </c>
      <c r="H201" s="2560" t="s">
        <v>952</v>
      </c>
    </row>
    <row r="202" spans="2:8" x14ac:dyDescent="0.3">
      <c r="B202" s="3229"/>
      <c r="C202" s="2915"/>
      <c r="D202" s="2563"/>
      <c r="E202" s="2564"/>
      <c r="F202" s="2740"/>
      <c r="G202" s="2150"/>
      <c r="H202" s="2566"/>
    </row>
    <row r="203" spans="2:8" ht="15.75" thickBot="1" x14ac:dyDescent="0.35">
      <c r="B203" s="3229"/>
      <c r="C203" s="2915"/>
      <c r="D203" s="2563"/>
      <c r="E203" s="2564"/>
      <c r="F203" s="2740"/>
      <c r="G203" s="2150"/>
      <c r="H203" s="2566"/>
    </row>
    <row r="204" spans="2:8" ht="16.5" thickTop="1" thickBot="1" x14ac:dyDescent="0.35">
      <c r="B204" s="3178" t="s">
        <v>4249</v>
      </c>
      <c r="C204" s="2202"/>
      <c r="D204" s="2527"/>
      <c r="E204" s="1973"/>
      <c r="F204" s="2527"/>
      <c r="G204" s="2549" t="s">
        <v>956</v>
      </c>
      <c r="H204" s="2758">
        <v>0</v>
      </c>
    </row>
    <row r="205" spans="2:8" ht="16.5" thickTop="1" thickBot="1" x14ac:dyDescent="0.35">
      <c r="B205" s="3086"/>
      <c r="C205" s="2910"/>
      <c r="D205" s="2531"/>
      <c r="E205" s="1973"/>
      <c r="F205" s="2531"/>
      <c r="G205" s="2530"/>
      <c r="H205" s="2554"/>
    </row>
    <row r="206" spans="2:8" ht="15.75" thickTop="1" x14ac:dyDescent="0.3">
      <c r="B206" s="2936" t="s">
        <v>949</v>
      </c>
      <c r="C206" s="3179" t="s">
        <v>960</v>
      </c>
      <c r="D206" s="2537" t="s">
        <v>873</v>
      </c>
      <c r="E206" s="3268" t="s">
        <v>961</v>
      </c>
      <c r="F206" s="2536" t="s">
        <v>314</v>
      </c>
      <c r="G206" s="2537" t="s">
        <v>951</v>
      </c>
      <c r="H206" s="2529" t="s">
        <v>962</v>
      </c>
    </row>
    <row r="207" spans="2:8" x14ac:dyDescent="0.3">
      <c r="B207" s="3227">
        <v>1</v>
      </c>
      <c r="C207" s="2922" t="s">
        <v>966</v>
      </c>
      <c r="D207" s="2409">
        <v>1</v>
      </c>
      <c r="E207" s="2573">
        <v>403671.20035076747</v>
      </c>
      <c r="F207" s="2610">
        <v>403671.20035076747</v>
      </c>
      <c r="G207" s="2263">
        <v>5</v>
      </c>
      <c r="H207" s="2761">
        <v>2018356.0017538373</v>
      </c>
    </row>
    <row r="208" spans="2:8" x14ac:dyDescent="0.3">
      <c r="B208" s="3227">
        <v>2</v>
      </c>
      <c r="C208" s="2922" t="s">
        <v>1650</v>
      </c>
      <c r="D208" s="2409">
        <v>1</v>
      </c>
      <c r="E208" s="2573">
        <v>290020.70325447264</v>
      </c>
      <c r="F208" s="2610">
        <v>290020.70325447264</v>
      </c>
      <c r="G208" s="2263">
        <v>8</v>
      </c>
      <c r="H208" s="2761">
        <v>2320165.6260357811</v>
      </c>
    </row>
    <row r="209" spans="2:8" x14ac:dyDescent="0.3">
      <c r="B209" s="3227">
        <v>3</v>
      </c>
      <c r="C209" s="2922" t="s">
        <v>969</v>
      </c>
      <c r="D209" s="2409">
        <v>2</v>
      </c>
      <c r="E209" s="2573">
        <v>93831.201492526641</v>
      </c>
      <c r="F209" s="2610">
        <v>187662.40298505328</v>
      </c>
      <c r="G209" s="2263">
        <v>12</v>
      </c>
      <c r="H209" s="2761">
        <v>2251948.8358206395</v>
      </c>
    </row>
    <row r="210" spans="2:8" x14ac:dyDescent="0.3">
      <c r="B210" s="3227">
        <v>4</v>
      </c>
      <c r="C210" s="2922" t="s">
        <v>970</v>
      </c>
      <c r="D210" s="2409">
        <v>1</v>
      </c>
      <c r="E210" s="2573">
        <v>261541.84908698621</v>
      </c>
      <c r="F210" s="2610">
        <v>261541.84908698621</v>
      </c>
      <c r="G210" s="2263">
        <v>8</v>
      </c>
      <c r="H210" s="2761">
        <v>2092334.7926958897</v>
      </c>
    </row>
    <row r="211" spans="2:8" x14ac:dyDescent="0.3">
      <c r="B211" s="3227">
        <v>5</v>
      </c>
      <c r="C211" s="2922" t="s">
        <v>969</v>
      </c>
      <c r="D211" s="2409">
        <v>2</v>
      </c>
      <c r="E211" s="2573">
        <v>93831.201492526641</v>
      </c>
      <c r="F211" s="2610">
        <v>187662.40298505328</v>
      </c>
      <c r="G211" s="2263">
        <v>12</v>
      </c>
      <c r="H211" s="2761">
        <v>2251948.8358206395</v>
      </c>
    </row>
    <row r="212" spans="2:8" x14ac:dyDescent="0.3">
      <c r="B212" s="3227">
        <v>6</v>
      </c>
      <c r="C212" s="2922" t="s">
        <v>963</v>
      </c>
      <c r="D212" s="2409">
        <v>2</v>
      </c>
      <c r="E212" s="2573">
        <v>93831.201492526641</v>
      </c>
      <c r="F212" s="2610">
        <v>187662.40298505328</v>
      </c>
      <c r="G212" s="2263">
        <v>12</v>
      </c>
      <c r="H212" s="2761">
        <v>2251948.8358206395</v>
      </c>
    </row>
    <row r="213" spans="2:8" x14ac:dyDescent="0.3">
      <c r="B213" s="3227">
        <v>7</v>
      </c>
      <c r="C213" s="2922" t="s">
        <v>924</v>
      </c>
      <c r="D213" s="2409">
        <v>2</v>
      </c>
      <c r="E213" s="2573">
        <v>112590.81880169069</v>
      </c>
      <c r="F213" s="2610">
        <v>225181.63760338139</v>
      </c>
      <c r="G213" s="2263">
        <v>5</v>
      </c>
      <c r="H213" s="2761">
        <v>1125908.1880169068</v>
      </c>
    </row>
    <row r="214" spans="2:8" x14ac:dyDescent="0.3">
      <c r="B214" s="3227">
        <v>8</v>
      </c>
      <c r="C214" s="2922" t="s">
        <v>1591</v>
      </c>
      <c r="D214" s="2409">
        <v>1</v>
      </c>
      <c r="E214" s="2573">
        <v>93831.201492526641</v>
      </c>
      <c r="F214" s="2610">
        <v>93831.201492526641</v>
      </c>
      <c r="G214" s="2263">
        <v>10</v>
      </c>
      <c r="H214" s="2761">
        <v>938312.01492526638</v>
      </c>
    </row>
    <row r="215" spans="2:8" x14ac:dyDescent="0.3">
      <c r="B215" s="3227">
        <v>9</v>
      </c>
      <c r="C215" s="2922" t="s">
        <v>935</v>
      </c>
      <c r="D215" s="2409">
        <v>1</v>
      </c>
      <c r="E215" s="2573">
        <v>56298.72089551598</v>
      </c>
      <c r="F215" s="2610">
        <v>56298.72089551598</v>
      </c>
      <c r="G215" s="2263">
        <v>25</v>
      </c>
      <c r="H215" s="2761">
        <v>1407468.0223878995</v>
      </c>
    </row>
    <row r="216" spans="2:8" ht="15.75" thickBot="1" x14ac:dyDescent="0.35">
      <c r="B216" s="2390"/>
      <c r="C216" s="3269"/>
      <c r="D216" s="2409"/>
      <c r="E216" s="2573"/>
      <c r="F216" s="2742"/>
      <c r="G216" s="2545"/>
      <c r="H216" s="2743"/>
    </row>
    <row r="217" spans="2:8" ht="16.5" thickTop="1" thickBot="1" x14ac:dyDescent="0.35">
      <c r="B217" s="3230"/>
      <c r="C217" s="2910"/>
      <c r="D217" s="2531"/>
      <c r="E217" s="2532"/>
      <c r="F217" s="2531"/>
      <c r="G217" s="1172" t="s">
        <v>956</v>
      </c>
      <c r="H217" s="2550">
        <v>16658391.153277498</v>
      </c>
    </row>
    <row r="218" spans="2:8" ht="16.5" thickTop="1" thickBot="1" x14ac:dyDescent="0.35">
      <c r="B218" s="2960"/>
      <c r="C218" s="2924"/>
      <c r="D218" s="2579"/>
      <c r="E218" s="2580"/>
      <c r="F218" s="2581" t="s">
        <v>964</v>
      </c>
      <c r="G218" s="2581"/>
      <c r="H218" s="2582">
        <v>29455076.008449174</v>
      </c>
    </row>
  </sheetData>
  <mergeCells count="10">
    <mergeCell ref="B185:E185"/>
    <mergeCell ref="B186:E186"/>
    <mergeCell ref="B77:E77"/>
    <mergeCell ref="B78:E78"/>
    <mergeCell ref="B150:E150"/>
    <mergeCell ref="B148:H148"/>
    <mergeCell ref="B149:E149"/>
    <mergeCell ref="B112:H112"/>
    <mergeCell ref="B113:E113"/>
    <mergeCell ref="B114:E114"/>
  </mergeCells>
  <dataValidations disablePrompts="1" count="2">
    <dataValidation type="list" allowBlank="1" showInputMessage="1" showErrorMessage="1" sqref="S37:S49 Y37:Y49 H36:H48 M37:M49" xr:uid="{00000000-0002-0000-1700-000000000000}">
      <formula1>$J:$J</formula1>
    </dataValidation>
    <dataValidation type="list" allowBlank="1" showInputMessage="1" showErrorMessage="1" sqref="C144 T69 Z69 B68 Y68 S68 H68 M68 B48:B50 B36:B39" xr:uid="{00000000-0002-0000-1700-000001000000}">
      <formula1>#REF!</formula1>
    </dataValidation>
  </dataValidations>
  <pageMargins left="0.7" right="0.7" top="0.75" bottom="0.75" header="0.3" footer="0.3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34"/>
  <dimension ref="B2:CV204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11.7109375" style="522" bestFit="1" customWidth="1"/>
    <col min="3" max="3" width="88.7109375" style="527" bestFit="1" customWidth="1"/>
    <col min="4" max="4" width="15.42578125" style="522" customWidth="1"/>
    <col min="5" max="5" width="23.7109375" style="522" bestFit="1" customWidth="1"/>
    <col min="6" max="6" width="16.7109375" style="522" bestFit="1" customWidth="1"/>
    <col min="7" max="7" width="13.85546875" style="522" customWidth="1"/>
    <col min="8" max="8" width="17.28515625" style="522" bestFit="1" customWidth="1"/>
    <col min="9" max="9" width="11.42578125" style="522"/>
    <col min="10" max="10" width="26.42578125" style="522" customWidth="1"/>
    <col min="11" max="13" width="11.42578125" style="522"/>
    <col min="14" max="14" width="14.85546875" style="522" bestFit="1" customWidth="1"/>
    <col min="15" max="16384" width="11.42578125" style="522"/>
  </cols>
  <sheetData>
    <row r="2" spans="2:8" ht="18.75" x14ac:dyDescent="0.3">
      <c r="B2" s="549" t="s">
        <v>2804</v>
      </c>
    </row>
    <row r="3" spans="2:8" ht="18.75" x14ac:dyDescent="0.3">
      <c r="B3" s="549" t="s">
        <v>2831</v>
      </c>
    </row>
    <row r="4" spans="2:8" ht="18.75" x14ac:dyDescent="0.3">
      <c r="B4" s="549" t="s">
        <v>2812</v>
      </c>
    </row>
    <row r="5" spans="2:8" x14ac:dyDescent="0.3">
      <c r="B5" s="1342" t="s">
        <v>3372</v>
      </c>
    </row>
    <row r="8" spans="2:8" ht="18.75" x14ac:dyDescent="0.3">
      <c r="B8" s="549"/>
    </row>
    <row r="10" spans="2:8" s="1342" customFormat="1" ht="25.5" x14ac:dyDescent="0.2">
      <c r="B10" s="3153" t="s">
        <v>775</v>
      </c>
      <c r="C10" s="3153" t="s">
        <v>884</v>
      </c>
      <c r="D10" s="534" t="s">
        <v>873</v>
      </c>
      <c r="E10" s="3153" t="s">
        <v>3362</v>
      </c>
      <c r="H10" s="3154"/>
    </row>
    <row r="11" spans="2:8" ht="13.9" customHeight="1" x14ac:dyDescent="0.3">
      <c r="B11" s="3155" t="s">
        <v>778</v>
      </c>
      <c r="C11" s="3156" t="s">
        <v>1023</v>
      </c>
      <c r="D11" s="2147">
        <v>2</v>
      </c>
      <c r="E11" s="540">
        <v>21871895.877129123</v>
      </c>
      <c r="H11" s="3157"/>
    </row>
    <row r="12" spans="2:8" ht="13.9" customHeight="1" x14ac:dyDescent="0.3">
      <c r="B12" s="3155" t="s">
        <v>781</v>
      </c>
      <c r="C12" s="3156" t="s">
        <v>1024</v>
      </c>
      <c r="D12" s="2147">
        <v>2</v>
      </c>
      <c r="E12" s="540">
        <v>21871895.877129123</v>
      </c>
      <c r="H12" s="3157"/>
    </row>
    <row r="13" spans="2:8" ht="13.9" customHeight="1" x14ac:dyDescent="0.3">
      <c r="B13" s="3155" t="s">
        <v>784</v>
      </c>
      <c r="C13" s="3156" t="s">
        <v>1025</v>
      </c>
      <c r="D13" s="2147">
        <v>2</v>
      </c>
      <c r="E13" s="540">
        <v>21871895.877129123</v>
      </c>
      <c r="H13" s="3157"/>
    </row>
    <row r="14" spans="2:8" ht="13.9" customHeight="1" x14ac:dyDescent="0.3">
      <c r="B14" s="3155" t="s">
        <v>786</v>
      </c>
      <c r="C14" s="3156" t="s">
        <v>1026</v>
      </c>
      <c r="D14" s="2147">
        <v>2</v>
      </c>
      <c r="E14" s="540">
        <v>21871895.877129123</v>
      </c>
      <c r="H14" s="3157"/>
    </row>
    <row r="15" spans="2:8" ht="13.9" customHeight="1" x14ac:dyDescent="0.3">
      <c r="B15" s="3155" t="s">
        <v>787</v>
      </c>
      <c r="C15" s="3156" t="s">
        <v>1027</v>
      </c>
      <c r="D15" s="2147">
        <v>2</v>
      </c>
      <c r="E15" s="540">
        <v>21871895.877129123</v>
      </c>
      <c r="H15" s="3157"/>
    </row>
    <row r="16" spans="2:8" ht="13.9" customHeight="1" x14ac:dyDescent="0.3">
      <c r="B16" s="3155" t="s">
        <v>788</v>
      </c>
      <c r="C16" s="3156" t="s">
        <v>1028</v>
      </c>
      <c r="D16" s="2147">
        <v>2</v>
      </c>
      <c r="E16" s="540">
        <v>21871895.877129123</v>
      </c>
      <c r="H16" s="3157"/>
    </row>
    <row r="17" spans="2:8" ht="13.9" customHeight="1" x14ac:dyDescent="0.3">
      <c r="B17" s="3155" t="s">
        <v>790</v>
      </c>
      <c r="C17" s="3156" t="s">
        <v>1029</v>
      </c>
      <c r="D17" s="2147">
        <v>2</v>
      </c>
      <c r="E17" s="540">
        <v>21871895.877129123</v>
      </c>
      <c r="H17" s="3157"/>
    </row>
    <row r="18" spans="2:8" ht="13.9" customHeight="1" x14ac:dyDescent="0.3">
      <c r="B18" s="3155" t="s">
        <v>791</v>
      </c>
      <c r="C18" s="3156" t="s">
        <v>1030</v>
      </c>
      <c r="D18" s="2147">
        <v>2</v>
      </c>
      <c r="E18" s="540">
        <v>21871895.877129123</v>
      </c>
      <c r="H18" s="3157"/>
    </row>
    <row r="19" spans="2:8" ht="13.9" customHeight="1" x14ac:dyDescent="0.3">
      <c r="B19" s="3155" t="s">
        <v>792</v>
      </c>
      <c r="C19" s="3156" t="s">
        <v>1882</v>
      </c>
      <c r="D19" s="2147">
        <v>2</v>
      </c>
      <c r="E19" s="540">
        <v>21871895.877129123</v>
      </c>
      <c r="H19" s="3157"/>
    </row>
    <row r="20" spans="2:8" ht="13.9" customHeight="1" x14ac:dyDescent="0.3">
      <c r="B20" s="3155" t="s">
        <v>794</v>
      </c>
      <c r="C20" s="3156" t="s">
        <v>1883</v>
      </c>
      <c r="D20" s="2147">
        <v>2</v>
      </c>
      <c r="E20" s="540">
        <v>21871895.877129123</v>
      </c>
      <c r="H20" s="3157"/>
    </row>
    <row r="21" spans="2:8" ht="13.9" customHeight="1" x14ac:dyDescent="0.3">
      <c r="B21" s="3155" t="s">
        <v>795</v>
      </c>
      <c r="C21" s="3156" t="s">
        <v>1884</v>
      </c>
      <c r="D21" s="2147">
        <v>2</v>
      </c>
      <c r="E21" s="540">
        <v>21871895.877129123</v>
      </c>
      <c r="H21" s="3157"/>
    </row>
    <row r="22" spans="2:8" ht="13.9" customHeight="1" x14ac:dyDescent="0.3">
      <c r="B22" s="3155" t="s">
        <v>796</v>
      </c>
      <c r="C22" s="3156" t="s">
        <v>1031</v>
      </c>
      <c r="D22" s="2147">
        <v>2</v>
      </c>
      <c r="E22" s="540">
        <v>21871895.877129123</v>
      </c>
      <c r="H22" s="3157"/>
    </row>
    <row r="23" spans="2:8" ht="13.9" customHeight="1" x14ac:dyDescent="0.3">
      <c r="B23" s="3155" t="s">
        <v>797</v>
      </c>
      <c r="C23" s="3156" t="s">
        <v>1032</v>
      </c>
      <c r="D23" s="2147">
        <v>2</v>
      </c>
      <c r="E23" s="540">
        <v>21871895.877129123</v>
      </c>
      <c r="H23" s="3157"/>
    </row>
    <row r="24" spans="2:8" ht="13.9" customHeight="1" x14ac:dyDescent="0.3">
      <c r="B24" s="3155" t="s">
        <v>799</v>
      </c>
      <c r="C24" s="3156" t="s">
        <v>1033</v>
      </c>
      <c r="D24" s="2147">
        <v>2</v>
      </c>
      <c r="E24" s="540">
        <v>21871895.877129123</v>
      </c>
      <c r="H24" s="3157"/>
    </row>
    <row r="25" spans="2:8" ht="13.9" customHeight="1" x14ac:dyDescent="0.3">
      <c r="B25" s="3155" t="s">
        <v>800</v>
      </c>
      <c r="C25" s="3156" t="s">
        <v>1034</v>
      </c>
      <c r="D25" s="2147">
        <v>2</v>
      </c>
      <c r="E25" s="540">
        <v>21871895.877129123</v>
      </c>
      <c r="H25" s="3157"/>
    </row>
    <row r="26" spans="2:8" ht="13.9" customHeight="1" x14ac:dyDescent="0.3">
      <c r="B26" s="3155" t="s">
        <v>801</v>
      </c>
      <c r="C26" s="3156" t="s">
        <v>1035</v>
      </c>
      <c r="D26" s="2147">
        <v>2</v>
      </c>
      <c r="E26" s="540">
        <v>21871895.877129123</v>
      </c>
      <c r="H26" s="3157"/>
    </row>
    <row r="27" spans="2:8" ht="13.9" customHeight="1" x14ac:dyDescent="0.3">
      <c r="B27" s="3155" t="s">
        <v>809</v>
      </c>
      <c r="C27" s="3156" t="s">
        <v>1037</v>
      </c>
      <c r="D27" s="2147">
        <v>3</v>
      </c>
      <c r="E27" s="540">
        <v>12400243.613923661</v>
      </c>
      <c r="H27" s="3157"/>
    </row>
    <row r="28" spans="2:8" ht="13.9" customHeight="1" x14ac:dyDescent="0.3">
      <c r="B28" s="3155" t="s">
        <v>811</v>
      </c>
      <c r="C28" s="3156" t="s">
        <v>1038</v>
      </c>
      <c r="D28" s="2147">
        <v>3</v>
      </c>
      <c r="E28" s="540">
        <v>12400243.613923661</v>
      </c>
      <c r="H28" s="3157"/>
    </row>
    <row r="29" spans="2:8" ht="13.9" customHeight="1" x14ac:dyDescent="0.3">
      <c r="B29" s="3155" t="s">
        <v>813</v>
      </c>
      <c r="C29" s="3156" t="s">
        <v>1039</v>
      </c>
      <c r="D29" s="2147">
        <v>3</v>
      </c>
      <c r="E29" s="540">
        <v>12400243.613923661</v>
      </c>
      <c r="H29" s="3157"/>
    </row>
    <row r="30" spans="2:8" ht="13.9" customHeight="1" x14ac:dyDescent="0.3">
      <c r="B30" s="3155" t="s">
        <v>815</v>
      </c>
      <c r="C30" s="3156" t="s">
        <v>1040</v>
      </c>
      <c r="D30" s="2147">
        <v>3</v>
      </c>
      <c r="E30" s="540">
        <v>12400243.613923661</v>
      </c>
      <c r="H30" s="3157"/>
    </row>
    <row r="31" spans="2:8" ht="13.9" customHeight="1" x14ac:dyDescent="0.3">
      <c r="B31" s="3155" t="s">
        <v>817</v>
      </c>
      <c r="C31" s="3156" t="s">
        <v>1041</v>
      </c>
      <c r="D31" s="2147">
        <v>3</v>
      </c>
      <c r="E31" s="540">
        <v>12400243.613923661</v>
      </c>
      <c r="H31" s="3157"/>
    </row>
    <row r="32" spans="2:8" ht="13.9" customHeight="1" x14ac:dyDescent="0.3">
      <c r="B32" s="3155" t="s">
        <v>819</v>
      </c>
      <c r="C32" s="3156" t="s">
        <v>1042</v>
      </c>
      <c r="D32" s="2147">
        <v>3</v>
      </c>
      <c r="E32" s="540">
        <v>12400243.613923661</v>
      </c>
      <c r="H32" s="3157"/>
    </row>
    <row r="33" spans="2:8" ht="13.9" customHeight="1" x14ac:dyDescent="0.3">
      <c r="B33" s="3155" t="s">
        <v>821</v>
      </c>
      <c r="C33" s="3156" t="s">
        <v>1043</v>
      </c>
      <c r="D33" s="2147">
        <v>3</v>
      </c>
      <c r="E33" s="540">
        <v>12400243.613923661</v>
      </c>
      <c r="H33" s="3157"/>
    </row>
    <row r="34" spans="2:8" ht="13.9" customHeight="1" x14ac:dyDescent="0.3">
      <c r="B34" s="3155" t="s">
        <v>823</v>
      </c>
      <c r="C34" s="3156" t="s">
        <v>1044</v>
      </c>
      <c r="D34" s="2147">
        <v>3</v>
      </c>
      <c r="E34" s="540">
        <v>12400243.613923661</v>
      </c>
      <c r="H34" s="3157"/>
    </row>
    <row r="35" spans="2:8" ht="13.9" customHeight="1" x14ac:dyDescent="0.3">
      <c r="B35" s="3155" t="s">
        <v>825</v>
      </c>
      <c r="C35" s="3156" t="s">
        <v>1045</v>
      </c>
      <c r="D35" s="2147">
        <v>3</v>
      </c>
      <c r="E35" s="540">
        <v>12400243.613923661</v>
      </c>
      <c r="H35" s="3157"/>
    </row>
    <row r="36" spans="2:8" ht="13.9" customHeight="1" x14ac:dyDescent="0.3">
      <c r="B36" s="3155" t="s">
        <v>827</v>
      </c>
      <c r="C36" s="3156" t="s">
        <v>1046</v>
      </c>
      <c r="D36" s="2147">
        <v>3</v>
      </c>
      <c r="E36" s="540">
        <v>12400243.613923661</v>
      </c>
      <c r="H36" s="3157"/>
    </row>
    <row r="37" spans="2:8" ht="13.9" customHeight="1" x14ac:dyDescent="0.3">
      <c r="B37" s="3155" t="s">
        <v>829</v>
      </c>
      <c r="C37" s="3156" t="s">
        <v>1047</v>
      </c>
      <c r="D37" s="2147">
        <v>3</v>
      </c>
      <c r="E37" s="540">
        <v>12400243.613923661</v>
      </c>
      <c r="H37" s="3157"/>
    </row>
    <row r="38" spans="2:8" ht="13.9" customHeight="1" x14ac:dyDescent="0.3">
      <c r="B38" s="3155" t="s">
        <v>831</v>
      </c>
      <c r="C38" s="3156" t="s">
        <v>1048</v>
      </c>
      <c r="D38" s="2147">
        <v>3</v>
      </c>
      <c r="E38" s="540">
        <v>12400243.613923661</v>
      </c>
      <c r="H38" s="3157"/>
    </row>
    <row r="39" spans="2:8" ht="13.9" customHeight="1" x14ac:dyDescent="0.3">
      <c r="B39" s="3155" t="s">
        <v>833</v>
      </c>
      <c r="C39" s="3156" t="s">
        <v>1049</v>
      </c>
      <c r="D39" s="2147">
        <v>3</v>
      </c>
      <c r="E39" s="540">
        <v>12400243.613923661</v>
      </c>
      <c r="H39" s="3157"/>
    </row>
    <row r="40" spans="2:8" ht="13.9" customHeight="1" x14ac:dyDescent="0.3">
      <c r="B40" s="3155" t="s">
        <v>835</v>
      </c>
      <c r="C40" s="3156" t="s">
        <v>1050</v>
      </c>
      <c r="D40" s="2147">
        <v>3</v>
      </c>
      <c r="E40" s="540">
        <v>12400243.613923661</v>
      </c>
      <c r="H40" s="3157"/>
    </row>
    <row r="41" spans="2:8" ht="13.9" customHeight="1" x14ac:dyDescent="0.3">
      <c r="B41" s="3155" t="s">
        <v>837</v>
      </c>
      <c r="C41" s="3156" t="s">
        <v>1051</v>
      </c>
      <c r="D41" s="2147">
        <v>3</v>
      </c>
      <c r="E41" s="540">
        <v>12400243.613923661</v>
      </c>
      <c r="H41" s="3157"/>
    </row>
    <row r="42" spans="2:8" ht="13.9" customHeight="1" x14ac:dyDescent="0.3">
      <c r="B42" s="3155" t="s">
        <v>839</v>
      </c>
      <c r="C42" s="3156" t="s">
        <v>1052</v>
      </c>
      <c r="D42" s="2147">
        <v>3</v>
      </c>
      <c r="E42" s="540">
        <v>12400243.613923661</v>
      </c>
      <c r="H42" s="3157"/>
    </row>
    <row r="43" spans="2:8" ht="13.9" customHeight="1" x14ac:dyDescent="0.3">
      <c r="B43" s="3155" t="s">
        <v>841</v>
      </c>
      <c r="C43" s="3156" t="s">
        <v>1053</v>
      </c>
      <c r="D43" s="2147">
        <v>3</v>
      </c>
      <c r="E43" s="540">
        <v>12400243.613923661</v>
      </c>
      <c r="H43" s="3157"/>
    </row>
    <row r="44" spans="2:8" ht="13.9" customHeight="1" x14ac:dyDescent="0.3">
      <c r="B44" s="3155" t="s">
        <v>843</v>
      </c>
      <c r="C44" s="3156" t="s">
        <v>1054</v>
      </c>
      <c r="D44" s="2147">
        <v>3</v>
      </c>
      <c r="E44" s="540">
        <v>12400243.613923661</v>
      </c>
      <c r="H44" s="3157"/>
    </row>
    <row r="45" spans="2:8" ht="13.9" customHeight="1" x14ac:dyDescent="0.3">
      <c r="B45" s="3155" t="s">
        <v>845</v>
      </c>
      <c r="C45" s="3156" t="s">
        <v>1055</v>
      </c>
      <c r="D45" s="2147">
        <v>3</v>
      </c>
      <c r="E45" s="540">
        <v>12400243.613923661</v>
      </c>
      <c r="H45" s="3157"/>
    </row>
    <row r="46" spans="2:8" ht="13.9" customHeight="1" x14ac:dyDescent="0.3">
      <c r="B46" s="3155" t="s">
        <v>851</v>
      </c>
      <c r="C46" s="3156" t="s">
        <v>2907</v>
      </c>
      <c r="D46" s="2147">
        <v>4</v>
      </c>
      <c r="E46" s="540">
        <v>10522736.951424032</v>
      </c>
      <c r="H46" s="3157"/>
    </row>
    <row r="47" spans="2:8" ht="13.9" customHeight="1" x14ac:dyDescent="0.3">
      <c r="B47" s="3155" t="s">
        <v>854</v>
      </c>
      <c r="C47" s="3156" t="s">
        <v>2908</v>
      </c>
      <c r="D47" s="2147">
        <v>4</v>
      </c>
      <c r="E47" s="540">
        <v>5612126.3740928173</v>
      </c>
      <c r="H47" s="3157"/>
    </row>
    <row r="48" spans="2:8" ht="13.9" customHeight="1" x14ac:dyDescent="0.3">
      <c r="B48" s="3155" t="s">
        <v>855</v>
      </c>
      <c r="C48" s="3156" t="s">
        <v>2909</v>
      </c>
      <c r="D48" s="2147">
        <v>4</v>
      </c>
      <c r="E48" s="540">
        <v>3507578.9838080108</v>
      </c>
      <c r="H48" s="3157"/>
    </row>
    <row r="49" spans="2:10" ht="13.9" customHeight="1" x14ac:dyDescent="0.3">
      <c r="B49" s="3155" t="s">
        <v>856</v>
      </c>
      <c r="C49" s="3156" t="s">
        <v>2910</v>
      </c>
      <c r="D49" s="2147">
        <v>4</v>
      </c>
      <c r="E49" s="540">
        <v>3237765.2158227791</v>
      </c>
      <c r="H49" s="3157"/>
    </row>
    <row r="50" spans="2:10" ht="13.9" customHeight="1" x14ac:dyDescent="0.3">
      <c r="B50" s="3155" t="s">
        <v>860</v>
      </c>
      <c r="C50" s="3156" t="s">
        <v>1056</v>
      </c>
      <c r="D50" s="2147">
        <v>0</v>
      </c>
      <c r="E50" s="540">
        <v>0</v>
      </c>
      <c r="H50" s="3157"/>
    </row>
    <row r="51" spans="2:10" ht="13.9" customHeight="1" x14ac:dyDescent="0.3">
      <c r="B51" s="3155" t="s">
        <v>861</v>
      </c>
      <c r="C51" s="3156" t="s">
        <v>1057</v>
      </c>
      <c r="D51" s="2147">
        <v>2</v>
      </c>
      <c r="E51" s="540">
        <v>21871895.877129123</v>
      </c>
      <c r="H51" s="3157"/>
    </row>
    <row r="52" spans="2:10" ht="13.9" customHeight="1" x14ac:dyDescent="0.3">
      <c r="B52" s="3155" t="s">
        <v>1703</v>
      </c>
      <c r="C52" s="3156" t="s">
        <v>1697</v>
      </c>
      <c r="D52" s="2147">
        <v>2</v>
      </c>
      <c r="E52" s="540">
        <v>21871895.877129123</v>
      </c>
      <c r="H52" s="3157"/>
    </row>
    <row r="53" spans="2:10" ht="13.9" customHeight="1" x14ac:dyDescent="0.3">
      <c r="B53" s="3155" t="s">
        <v>1704</v>
      </c>
      <c r="C53" s="3156" t="s">
        <v>1698</v>
      </c>
      <c r="D53" s="2147">
        <v>2</v>
      </c>
      <c r="E53" s="540">
        <v>21871895.877129123</v>
      </c>
      <c r="H53" s="3157"/>
    </row>
    <row r="54" spans="2:10" ht="13.9" customHeight="1" x14ac:dyDescent="0.3">
      <c r="B54" s="3155" t="s">
        <v>1705</v>
      </c>
      <c r="C54" s="3156" t="s">
        <v>2066</v>
      </c>
      <c r="D54" s="2147">
        <v>2</v>
      </c>
      <c r="E54" s="540">
        <v>21871895.877129123</v>
      </c>
      <c r="H54" s="3157"/>
    </row>
    <row r="55" spans="2:10" ht="13.9" customHeight="1" x14ac:dyDescent="0.3">
      <c r="B55" s="3155" t="s">
        <v>1719</v>
      </c>
      <c r="C55" s="3156" t="s">
        <v>2067</v>
      </c>
      <c r="D55" s="2147">
        <v>2</v>
      </c>
      <c r="E55" s="540">
        <v>21871895.877129123</v>
      </c>
      <c r="H55" s="3157"/>
    </row>
    <row r="56" spans="2:10" ht="13.9" customHeight="1" x14ac:dyDescent="0.3">
      <c r="B56" s="3155" t="s">
        <v>1720</v>
      </c>
      <c r="C56" s="3156" t="s">
        <v>2068</v>
      </c>
      <c r="D56" s="2147">
        <v>2</v>
      </c>
      <c r="E56" s="540">
        <v>21871895.877129123</v>
      </c>
      <c r="H56" s="3157"/>
    </row>
    <row r="57" spans="2:10" ht="13.9" customHeight="1" x14ac:dyDescent="0.3">
      <c r="B57" s="3155" t="s">
        <v>1721</v>
      </c>
      <c r="C57" s="3156" t="s">
        <v>2069</v>
      </c>
      <c r="D57" s="2147">
        <v>2</v>
      </c>
      <c r="E57" s="540">
        <v>21871895.877129123</v>
      </c>
      <c r="H57" s="3157"/>
    </row>
    <row r="58" spans="2:10" ht="13.9" customHeight="1" x14ac:dyDescent="0.3">
      <c r="B58" s="3155" t="s">
        <v>1722</v>
      </c>
      <c r="C58" s="3156" t="s">
        <v>2070</v>
      </c>
      <c r="D58" s="2147">
        <v>2</v>
      </c>
      <c r="E58" s="540">
        <v>21871895.877129123</v>
      </c>
      <c r="H58" s="3157"/>
    </row>
    <row r="59" spans="2:10" ht="13.9" customHeight="1" x14ac:dyDescent="0.3">
      <c r="B59" s="3155" t="s">
        <v>2079</v>
      </c>
      <c r="C59" s="3156" t="s">
        <v>1036</v>
      </c>
      <c r="D59" s="2147">
        <v>2</v>
      </c>
      <c r="E59" s="540">
        <v>21871895.877129123</v>
      </c>
      <c r="H59" s="3157"/>
    </row>
    <row r="60" spans="2:10" ht="13.9" customHeight="1" x14ac:dyDescent="0.3">
      <c r="B60" s="3155" t="s">
        <v>2080</v>
      </c>
      <c r="C60" s="3156" t="s">
        <v>1699</v>
      </c>
      <c r="D60" s="2147">
        <v>3</v>
      </c>
      <c r="E60" s="540">
        <v>12400243.613923661</v>
      </c>
      <c r="H60" s="3157"/>
    </row>
    <row r="61" spans="2:10" ht="13.9" customHeight="1" x14ac:dyDescent="0.3">
      <c r="B61" s="3155" t="s">
        <v>2178</v>
      </c>
      <c r="C61" s="3156" t="s">
        <v>1700</v>
      </c>
      <c r="D61" s="2147">
        <v>3</v>
      </c>
      <c r="E61" s="540">
        <v>12400243.613923661</v>
      </c>
      <c r="I61" s="3157"/>
      <c r="J61" s="3157"/>
    </row>
    <row r="62" spans="2:10" ht="13.9" customHeight="1" x14ac:dyDescent="0.3">
      <c r="B62" s="3155" t="s">
        <v>2179</v>
      </c>
      <c r="C62" s="3156" t="s">
        <v>1701</v>
      </c>
      <c r="D62" s="2147">
        <v>3</v>
      </c>
      <c r="E62" s="540">
        <v>12400243.613923661</v>
      </c>
      <c r="I62" s="3157"/>
      <c r="J62" s="3157"/>
    </row>
    <row r="63" spans="2:10" ht="13.9" customHeight="1" x14ac:dyDescent="0.3">
      <c r="B63" s="3155" t="s">
        <v>2180</v>
      </c>
      <c r="C63" s="3156" t="s">
        <v>1702</v>
      </c>
      <c r="D63" s="2147">
        <v>3</v>
      </c>
      <c r="E63" s="540">
        <v>12400243.613923661</v>
      </c>
      <c r="I63" s="3157"/>
      <c r="J63" s="3157"/>
    </row>
    <row r="64" spans="2:10" ht="13.9" customHeight="1" x14ac:dyDescent="0.3">
      <c r="B64" s="3155" t="s">
        <v>2181</v>
      </c>
      <c r="C64" s="3156" t="s">
        <v>2911</v>
      </c>
      <c r="D64" s="2147">
        <v>4</v>
      </c>
      <c r="E64" s="540">
        <v>10522736.951424032</v>
      </c>
      <c r="I64" s="3157"/>
      <c r="J64" s="3157"/>
    </row>
    <row r="65" spans="2:100" ht="13.9" customHeight="1" x14ac:dyDescent="0.3">
      <c r="B65" s="3155" t="s">
        <v>2182</v>
      </c>
      <c r="C65" s="3156" t="s">
        <v>2912</v>
      </c>
      <c r="D65" s="2147">
        <v>4</v>
      </c>
      <c r="E65" s="540">
        <v>5612126.3740928173</v>
      </c>
      <c r="I65" s="3157"/>
      <c r="J65" s="3157"/>
    </row>
    <row r="66" spans="2:100" ht="13.9" customHeight="1" x14ac:dyDescent="0.3">
      <c r="B66" s="3155" t="s">
        <v>2183</v>
      </c>
      <c r="C66" s="3156" t="s">
        <v>2913</v>
      </c>
      <c r="D66" s="2147">
        <v>4</v>
      </c>
      <c r="E66" s="540">
        <v>3507578.9838080108</v>
      </c>
      <c r="I66" s="3157"/>
      <c r="J66" s="3157"/>
    </row>
    <row r="67" spans="2:100" ht="13.9" customHeight="1" x14ac:dyDescent="0.3">
      <c r="B67" s="3155" t="s">
        <v>2184</v>
      </c>
      <c r="C67" s="3156" t="s">
        <v>2914</v>
      </c>
      <c r="D67" s="2147">
        <v>4</v>
      </c>
      <c r="E67" s="540">
        <v>3237765.2158227791</v>
      </c>
      <c r="I67" s="3157"/>
      <c r="J67" s="3157"/>
    </row>
    <row r="68" spans="2:100" ht="13.9" customHeight="1" x14ac:dyDescent="0.3">
      <c r="B68" s="3155" t="s">
        <v>2203</v>
      </c>
      <c r="C68" s="3156" t="s">
        <v>2192</v>
      </c>
      <c r="D68" s="2147">
        <v>2</v>
      </c>
      <c r="E68" s="540">
        <v>21871895.877129123</v>
      </c>
      <c r="H68" s="524"/>
      <c r="I68" s="3157"/>
      <c r="J68" s="3157"/>
      <c r="K68" s="3157"/>
      <c r="L68" s="3157"/>
      <c r="N68" s="524"/>
      <c r="P68" s="524"/>
      <c r="R68" s="524"/>
      <c r="T68" s="524"/>
      <c r="V68" s="524"/>
      <c r="X68" s="524"/>
      <c r="Z68" s="524"/>
      <c r="AB68" s="524"/>
      <c r="AD68" s="524"/>
      <c r="AF68" s="524"/>
      <c r="AH68" s="524"/>
      <c r="AJ68" s="524"/>
      <c r="AL68" s="524"/>
      <c r="AN68" s="524"/>
      <c r="AP68" s="524"/>
      <c r="AR68" s="524"/>
      <c r="AT68" s="524"/>
      <c r="AV68" s="524"/>
      <c r="AX68" s="524"/>
      <c r="AZ68" s="524"/>
      <c r="BB68" s="524"/>
      <c r="BD68" s="524"/>
      <c r="BF68" s="524"/>
      <c r="BH68" s="524"/>
      <c r="BJ68" s="524"/>
      <c r="BL68" s="524"/>
      <c r="BN68" s="524"/>
      <c r="BP68" s="524"/>
      <c r="BR68" s="524"/>
      <c r="BT68" s="524"/>
      <c r="BV68" s="524"/>
      <c r="BX68" s="524"/>
      <c r="BZ68" s="524"/>
      <c r="CB68" s="524"/>
      <c r="CD68" s="524"/>
      <c r="CF68" s="524"/>
      <c r="CH68" s="524"/>
      <c r="CJ68" s="524"/>
      <c r="CL68" s="524"/>
      <c r="CN68" s="524"/>
      <c r="CP68" s="524"/>
      <c r="CR68" s="524"/>
      <c r="CT68" s="524"/>
      <c r="CV68" s="524"/>
    </row>
    <row r="69" spans="2:100" ht="13.9" customHeight="1" x14ac:dyDescent="0.3">
      <c r="B69" s="3155" t="s">
        <v>2204</v>
      </c>
      <c r="C69" s="3156" t="s">
        <v>2193</v>
      </c>
      <c r="D69" s="2147">
        <v>2</v>
      </c>
      <c r="E69" s="540">
        <v>21871895.877129123</v>
      </c>
      <c r="H69" s="524"/>
      <c r="I69" s="3157"/>
      <c r="J69" s="3157"/>
      <c r="K69" s="3157"/>
      <c r="L69" s="3157"/>
      <c r="N69" s="524"/>
      <c r="P69" s="524"/>
      <c r="R69" s="524"/>
      <c r="T69" s="524"/>
      <c r="V69" s="524"/>
      <c r="X69" s="524"/>
      <c r="Z69" s="524"/>
      <c r="AB69" s="524"/>
      <c r="AD69" s="524"/>
      <c r="AF69" s="524"/>
      <c r="AH69" s="524"/>
      <c r="AJ69" s="524"/>
      <c r="AL69" s="524"/>
      <c r="AN69" s="524"/>
      <c r="AP69" s="524"/>
      <c r="AR69" s="524"/>
      <c r="AT69" s="524"/>
      <c r="AV69" s="524"/>
      <c r="AX69" s="524"/>
      <c r="AZ69" s="524"/>
      <c r="BB69" s="524"/>
      <c r="BD69" s="524"/>
      <c r="BF69" s="524"/>
      <c r="BH69" s="524"/>
      <c r="BJ69" s="524"/>
      <c r="BL69" s="524"/>
      <c r="BN69" s="524"/>
      <c r="BP69" s="524"/>
      <c r="BR69" s="524"/>
      <c r="BT69" s="524"/>
      <c r="BV69" s="524"/>
      <c r="BX69" s="524"/>
      <c r="BZ69" s="524"/>
      <c r="CB69" s="524"/>
      <c r="CD69" s="524"/>
      <c r="CF69" s="524"/>
      <c r="CH69" s="524"/>
      <c r="CJ69" s="524"/>
      <c r="CL69" s="524"/>
      <c r="CN69" s="524"/>
      <c r="CP69" s="524"/>
      <c r="CR69" s="524"/>
      <c r="CT69" s="524"/>
      <c r="CV69" s="524"/>
    </row>
    <row r="70" spans="2:100" x14ac:dyDescent="0.3">
      <c r="I70" s="3157"/>
      <c r="J70" s="3157"/>
    </row>
    <row r="71" spans="2:100" x14ac:dyDescent="0.3">
      <c r="J71" s="3157"/>
      <c r="K71" s="3157"/>
    </row>
    <row r="74" spans="2:100" s="2289" customFormat="1" ht="25.5" x14ac:dyDescent="0.25">
      <c r="B74" s="2226" t="s">
        <v>938</v>
      </c>
      <c r="C74" s="2226" t="s">
        <v>776</v>
      </c>
      <c r="D74" s="2226" t="s">
        <v>925</v>
      </c>
      <c r="E74" s="2226" t="s">
        <v>975</v>
      </c>
      <c r="F74" s="2226" t="s">
        <v>976</v>
      </c>
      <c r="G74" s="2226" t="s">
        <v>3373</v>
      </c>
    </row>
    <row r="75" spans="2:100" x14ac:dyDescent="0.3">
      <c r="B75" s="2147">
        <v>1</v>
      </c>
      <c r="C75" s="3194" t="s">
        <v>973</v>
      </c>
      <c r="D75" s="3166">
        <v>1821894.2608695654</v>
      </c>
      <c r="E75" s="3166">
        <v>0</v>
      </c>
      <c r="F75" s="3166">
        <v>8129143.2163435034</v>
      </c>
      <c r="G75" s="2229">
        <v>9951037.4772130698</v>
      </c>
      <c r="N75" s="548"/>
    </row>
    <row r="76" spans="2:100" x14ac:dyDescent="0.3">
      <c r="B76" s="2147">
        <v>2</v>
      </c>
      <c r="C76" s="3194" t="s">
        <v>2223</v>
      </c>
      <c r="D76" s="3166">
        <v>4931537.5756361447</v>
      </c>
      <c r="E76" s="3166">
        <v>0</v>
      </c>
      <c r="F76" s="3166">
        <v>16940358.301492978</v>
      </c>
      <c r="G76" s="2229">
        <v>21871895.877129123</v>
      </c>
      <c r="N76" s="548"/>
    </row>
    <row r="77" spans="2:100" x14ac:dyDescent="0.3">
      <c r="B77" s="2147">
        <v>3</v>
      </c>
      <c r="C77" s="3194" t="s">
        <v>2218</v>
      </c>
      <c r="D77" s="3166">
        <v>2099614.2592666801</v>
      </c>
      <c r="E77" s="3166">
        <v>0</v>
      </c>
      <c r="F77" s="3166">
        <v>10300629.354656981</v>
      </c>
      <c r="G77" s="2229">
        <v>12400243.613923661</v>
      </c>
      <c r="N77" s="548"/>
    </row>
    <row r="78" spans="2:100" x14ac:dyDescent="0.3">
      <c r="B78" s="2147">
        <v>4</v>
      </c>
      <c r="C78" s="3194" t="s">
        <v>2219</v>
      </c>
      <c r="D78" s="3166">
        <v>6653313.8673612513</v>
      </c>
      <c r="E78" s="3166">
        <v>0</v>
      </c>
      <c r="F78" s="3166">
        <v>28422475.970718857</v>
      </c>
      <c r="G78" s="2229">
        <v>35075789.838080108</v>
      </c>
      <c r="N78" s="548"/>
    </row>
    <row r="80" spans="2:100" ht="15.75" thickBot="1" x14ac:dyDescent="0.35"/>
    <row r="81" spans="2:8" ht="15" customHeight="1" x14ac:dyDescent="0.3">
      <c r="B81" s="3763"/>
      <c r="C81" s="3764"/>
      <c r="D81" s="3764"/>
      <c r="E81" s="3764"/>
      <c r="F81" s="2515"/>
      <c r="G81" s="2233" t="s">
        <v>875</v>
      </c>
      <c r="H81" s="2515"/>
    </row>
    <row r="82" spans="2:8" ht="15.75" thickBot="1" x14ac:dyDescent="0.35">
      <c r="B82" s="3765" t="s">
        <v>877</v>
      </c>
      <c r="C82" s="3766"/>
      <c r="D82" s="3766"/>
      <c r="E82" s="3766"/>
      <c r="F82" s="2517">
        <v>1</v>
      </c>
      <c r="G82" s="2595" t="s">
        <v>3366</v>
      </c>
      <c r="H82" s="2518"/>
    </row>
    <row r="83" spans="2:8" x14ac:dyDescent="0.3">
      <c r="B83" s="2588"/>
      <c r="C83" s="2589"/>
      <c r="D83" s="2589"/>
      <c r="E83" s="2589"/>
      <c r="F83" s="2590"/>
      <c r="G83" s="2596"/>
      <c r="H83" s="2522"/>
    </row>
    <row r="84" spans="2:8" ht="15.75" thickBot="1" x14ac:dyDescent="0.35">
      <c r="B84" s="2591" t="s">
        <v>1656</v>
      </c>
      <c r="C84" s="3195" t="s">
        <v>973</v>
      </c>
      <c r="D84" s="3184"/>
      <c r="E84" s="2736"/>
      <c r="F84" s="3185"/>
      <c r="G84" s="1185"/>
      <c r="H84" s="3196"/>
    </row>
    <row r="85" spans="2:8" ht="15.75" thickBot="1" x14ac:dyDescent="0.35">
      <c r="B85" s="2254" t="s">
        <v>947</v>
      </c>
      <c r="C85" s="2910"/>
      <c r="D85" s="2531"/>
      <c r="E85" s="2532"/>
      <c r="F85" s="2531"/>
      <c r="G85" s="3197"/>
      <c r="H85" s="3198"/>
    </row>
    <row r="86" spans="2:8" ht="15.75" thickTop="1" x14ac:dyDescent="0.3">
      <c r="B86" s="2935" t="s">
        <v>949</v>
      </c>
      <c r="C86" s="2912" t="s">
        <v>773</v>
      </c>
      <c r="D86" s="2536" t="s">
        <v>135</v>
      </c>
      <c r="E86" s="2537" t="s">
        <v>873</v>
      </c>
      <c r="F86" s="2536" t="s">
        <v>950</v>
      </c>
      <c r="G86" s="2537" t="s">
        <v>951</v>
      </c>
      <c r="H86" s="2529" t="s">
        <v>952</v>
      </c>
    </row>
    <row r="87" spans="2:8" x14ac:dyDescent="0.3">
      <c r="B87" s="2928">
        <v>1</v>
      </c>
      <c r="C87" s="2913" t="s">
        <v>954</v>
      </c>
      <c r="D87" s="2539" t="s">
        <v>921</v>
      </c>
      <c r="E87" s="2285">
        <v>1</v>
      </c>
      <c r="F87" s="2540">
        <v>57306.994189541183</v>
      </c>
      <c r="G87" s="2263">
        <v>1</v>
      </c>
      <c r="H87" s="2542">
        <v>57306.994189541183</v>
      </c>
    </row>
    <row r="88" spans="2:8" x14ac:dyDescent="0.3">
      <c r="B88" s="2928">
        <v>2</v>
      </c>
      <c r="C88" s="2913" t="s">
        <v>955</v>
      </c>
      <c r="D88" s="2539" t="s">
        <v>921</v>
      </c>
      <c r="E88" s="2285">
        <v>1</v>
      </c>
      <c r="F88" s="2540">
        <v>49100.321378481269</v>
      </c>
      <c r="G88" s="2263">
        <v>1</v>
      </c>
      <c r="H88" s="2542">
        <v>49100.321378481269</v>
      </c>
    </row>
    <row r="89" spans="2:8" x14ac:dyDescent="0.3">
      <c r="B89" s="2928">
        <v>3</v>
      </c>
      <c r="C89" s="2913" t="s">
        <v>953</v>
      </c>
      <c r="D89" s="2539" t="s">
        <v>921</v>
      </c>
      <c r="E89" s="2285">
        <v>4</v>
      </c>
      <c r="F89" s="2540">
        <v>26026.308555399723</v>
      </c>
      <c r="G89" s="2263">
        <v>6</v>
      </c>
      <c r="H89" s="2542">
        <v>624631.40532959334</v>
      </c>
    </row>
    <row r="90" spans="2:8" x14ac:dyDescent="0.3">
      <c r="B90" s="2928">
        <v>4</v>
      </c>
      <c r="C90" s="2913" t="s">
        <v>936</v>
      </c>
      <c r="D90" s="2539" t="s">
        <v>921</v>
      </c>
      <c r="E90" s="2285">
        <v>3</v>
      </c>
      <c r="F90" s="2540">
        <v>4513.8849929873777</v>
      </c>
      <c r="G90" s="2263">
        <v>6</v>
      </c>
      <c r="H90" s="2542">
        <v>81249.929873772795</v>
      </c>
    </row>
    <row r="91" spans="2:8" ht="15.75" thickBot="1" x14ac:dyDescent="0.35">
      <c r="B91" s="2928">
        <v>5</v>
      </c>
      <c r="C91" s="2913" t="s">
        <v>1747</v>
      </c>
      <c r="D91" s="2539" t="s">
        <v>921</v>
      </c>
      <c r="E91" s="2150">
        <v>1</v>
      </c>
      <c r="F91" s="2540">
        <v>144229.3728711681</v>
      </c>
      <c r="G91" s="2263">
        <v>7</v>
      </c>
      <c r="H91" s="2542">
        <v>1009605.6100981768</v>
      </c>
    </row>
    <row r="92" spans="2:8" ht="16.5" thickTop="1" thickBot="1" x14ac:dyDescent="0.35">
      <c r="B92" s="2266"/>
      <c r="C92" s="2202"/>
      <c r="D92" s="2527"/>
      <c r="E92" s="1973"/>
      <c r="F92" s="2527"/>
      <c r="G92" s="2549" t="s">
        <v>956</v>
      </c>
      <c r="H92" s="2758">
        <v>1821894.2608695654</v>
      </c>
    </row>
    <row r="93" spans="2:8" ht="16.5" thickTop="1" thickBot="1" x14ac:dyDescent="0.35">
      <c r="B93" s="2551" t="s">
        <v>957</v>
      </c>
      <c r="C93" s="2910"/>
      <c r="D93" s="2531"/>
      <c r="E93" s="2532"/>
      <c r="F93" s="2531"/>
      <c r="G93" s="2530"/>
      <c r="H93" s="2554"/>
    </row>
    <row r="94" spans="2:8" ht="15.75" thickTop="1" x14ac:dyDescent="0.3">
      <c r="B94" s="2555" t="s">
        <v>949</v>
      </c>
      <c r="C94" s="2914" t="s">
        <v>773</v>
      </c>
      <c r="D94" s="2557"/>
      <c r="E94" s="2558" t="s">
        <v>135</v>
      </c>
      <c r="F94" s="2557" t="s">
        <v>929</v>
      </c>
      <c r="G94" s="2558" t="s">
        <v>958</v>
      </c>
      <c r="H94" s="2560" t="s">
        <v>952</v>
      </c>
    </row>
    <row r="95" spans="2:8" x14ac:dyDescent="0.3">
      <c r="B95" s="2561"/>
      <c r="C95" s="2915"/>
      <c r="D95" s="2563"/>
      <c r="E95" s="2564"/>
      <c r="F95" s="2740"/>
      <c r="G95" s="2150"/>
      <c r="H95" s="2566"/>
    </row>
    <row r="96" spans="2:8" x14ac:dyDescent="0.3">
      <c r="B96" s="2561"/>
      <c r="C96" s="2915"/>
      <c r="D96" s="2563"/>
      <c r="E96" s="2564"/>
      <c r="F96" s="2740"/>
      <c r="G96" s="2150"/>
      <c r="H96" s="2566"/>
    </row>
    <row r="97" spans="2:8" ht="15.75" thickBot="1" x14ac:dyDescent="0.35">
      <c r="B97" s="2561"/>
      <c r="C97" s="2915"/>
      <c r="D97" s="2563"/>
      <c r="E97" s="2564"/>
      <c r="F97" s="2740"/>
      <c r="G97" s="2150"/>
      <c r="H97" s="2566"/>
    </row>
    <row r="98" spans="2:8" ht="16.5" thickTop="1" thickBot="1" x14ac:dyDescent="0.35">
      <c r="B98" s="3178" t="s">
        <v>4249</v>
      </c>
      <c r="C98" s="2202"/>
      <c r="D98" s="2527"/>
      <c r="E98" s="1973"/>
      <c r="F98" s="2527"/>
      <c r="G98" s="2549" t="s">
        <v>956</v>
      </c>
      <c r="H98" s="2758">
        <v>0</v>
      </c>
    </row>
    <row r="99" spans="2:8" ht="16.5" thickTop="1" thickBot="1" x14ac:dyDescent="0.35">
      <c r="B99" s="2266"/>
      <c r="C99" s="2910"/>
      <c r="D99" s="2531"/>
      <c r="E99" s="2532"/>
      <c r="F99" s="2531"/>
      <c r="G99" s="2530"/>
      <c r="H99" s="2554"/>
    </row>
    <row r="100" spans="2:8" ht="15.75" thickTop="1" x14ac:dyDescent="0.3">
      <c r="B100" s="2935" t="s">
        <v>949</v>
      </c>
      <c r="C100" s="3179" t="s">
        <v>960</v>
      </c>
      <c r="D100" s="2537" t="s">
        <v>873</v>
      </c>
      <c r="E100" s="2757" t="s">
        <v>961</v>
      </c>
      <c r="F100" s="2536" t="s">
        <v>314</v>
      </c>
      <c r="G100" s="2537" t="s">
        <v>951</v>
      </c>
      <c r="H100" s="2529" t="s">
        <v>962</v>
      </c>
    </row>
    <row r="101" spans="2:8" x14ac:dyDescent="0.3">
      <c r="B101" s="2928">
        <v>1</v>
      </c>
      <c r="C101" s="2922" t="s">
        <v>966</v>
      </c>
      <c r="D101" s="2409">
        <v>1</v>
      </c>
      <c r="E101" s="2573">
        <v>403671.20035076747</v>
      </c>
      <c r="F101" s="1301">
        <v>403671.20035076747</v>
      </c>
      <c r="G101" s="2263">
        <v>4</v>
      </c>
      <c r="H101" s="2743">
        <v>1614684.8014030699</v>
      </c>
    </row>
    <row r="102" spans="2:8" x14ac:dyDescent="0.3">
      <c r="B102" s="2928">
        <v>2</v>
      </c>
      <c r="C102" s="2922" t="s">
        <v>1650</v>
      </c>
      <c r="D102" s="2409">
        <v>1</v>
      </c>
      <c r="E102" s="2573">
        <v>290020.70325447264</v>
      </c>
      <c r="F102" s="1301">
        <v>290020.70325447264</v>
      </c>
      <c r="G102" s="2263">
        <v>6</v>
      </c>
      <c r="H102" s="2743">
        <v>1740124.2195268357</v>
      </c>
    </row>
    <row r="103" spans="2:8" x14ac:dyDescent="0.3">
      <c r="B103" s="2928">
        <v>3</v>
      </c>
      <c r="C103" s="2922" t="s">
        <v>970</v>
      </c>
      <c r="D103" s="2409">
        <v>1</v>
      </c>
      <c r="E103" s="2573">
        <v>261541.84908698621</v>
      </c>
      <c r="F103" s="1301">
        <v>261541.84908698621</v>
      </c>
      <c r="G103" s="2263">
        <v>6</v>
      </c>
      <c r="H103" s="2743">
        <v>1569251.0945219174</v>
      </c>
    </row>
    <row r="104" spans="2:8" x14ac:dyDescent="0.3">
      <c r="B104" s="2928">
        <v>4</v>
      </c>
      <c r="C104" s="2922" t="s">
        <v>967</v>
      </c>
      <c r="D104" s="2409">
        <v>2</v>
      </c>
      <c r="E104" s="2573">
        <v>166435.72214626396</v>
      </c>
      <c r="F104" s="1301">
        <v>332871.44429252791</v>
      </c>
      <c r="G104" s="2263">
        <v>6</v>
      </c>
      <c r="H104" s="2743">
        <v>1997228.6657551676</v>
      </c>
    </row>
    <row r="105" spans="2:8" x14ac:dyDescent="0.3">
      <c r="B105" s="2928">
        <v>5</v>
      </c>
      <c r="C105" s="2922" t="s">
        <v>935</v>
      </c>
      <c r="D105" s="2409">
        <v>1</v>
      </c>
      <c r="E105" s="2573">
        <v>56298.72089551598</v>
      </c>
      <c r="F105" s="1301">
        <v>56298.72089551598</v>
      </c>
      <c r="G105" s="2263">
        <v>6</v>
      </c>
      <c r="H105" s="2743">
        <v>337792.32537309587</v>
      </c>
    </row>
    <row r="106" spans="2:8" x14ac:dyDescent="0.3">
      <c r="B106" s="2928">
        <v>6</v>
      </c>
      <c r="C106" s="2922" t="s">
        <v>2604</v>
      </c>
      <c r="D106" s="2409">
        <v>1</v>
      </c>
      <c r="E106" s="2573">
        <v>290020.70325447264</v>
      </c>
      <c r="F106" s="1301">
        <v>290020.70325447264</v>
      </c>
      <c r="G106" s="2263">
        <v>3</v>
      </c>
      <c r="H106" s="2743">
        <v>870062.10976341786</v>
      </c>
    </row>
    <row r="107" spans="2:8" ht="15.75" thickBot="1" x14ac:dyDescent="0.35">
      <c r="B107" s="3086"/>
      <c r="C107" s="2909"/>
      <c r="D107" s="1973"/>
      <c r="E107" s="3199"/>
      <c r="F107" s="1783"/>
      <c r="G107" s="3200"/>
      <c r="H107" s="3201"/>
    </row>
    <row r="108" spans="2:8" ht="16.5" thickTop="1" thickBot="1" x14ac:dyDescent="0.35">
      <c r="B108" s="2577"/>
      <c r="C108" s="2910"/>
      <c r="D108" s="2531"/>
      <c r="E108" s="2532"/>
      <c r="F108" s="2531"/>
      <c r="G108" s="2549" t="s">
        <v>956</v>
      </c>
      <c r="H108" s="2758">
        <v>8129143.2163435034</v>
      </c>
    </row>
    <row r="109" spans="2:8" ht="16.5" thickTop="1" thickBot="1" x14ac:dyDescent="0.35">
      <c r="B109" s="2286"/>
      <c r="C109" s="2924"/>
      <c r="D109" s="2579"/>
      <c r="E109" s="2580"/>
      <c r="F109" s="2581" t="s">
        <v>964</v>
      </c>
      <c r="G109" s="2581"/>
      <c r="H109" s="2582">
        <v>9951037.4772130698</v>
      </c>
    </row>
    <row r="111" spans="2:8" ht="15.75" thickBot="1" x14ac:dyDescent="0.35"/>
    <row r="112" spans="2:8" x14ac:dyDescent="0.3">
      <c r="B112" s="3790"/>
      <c r="C112" s="3791"/>
      <c r="D112" s="3791"/>
      <c r="E112" s="3791"/>
      <c r="F112" s="2586"/>
      <c r="G112" s="2233" t="s">
        <v>875</v>
      </c>
      <c r="H112" s="2515"/>
    </row>
    <row r="113" spans="2:8" ht="15" customHeight="1" thickBot="1" x14ac:dyDescent="0.35">
      <c r="B113" s="3792" t="s">
        <v>877</v>
      </c>
      <c r="C113" s="3793"/>
      <c r="D113" s="3793"/>
      <c r="E113" s="3793"/>
      <c r="F113" s="2735">
        <v>2</v>
      </c>
      <c r="G113" s="2595" t="s">
        <v>3366</v>
      </c>
      <c r="H113" s="2518"/>
    </row>
    <row r="114" spans="2:8" x14ac:dyDescent="0.3">
      <c r="B114" s="3202" t="s">
        <v>1656</v>
      </c>
      <c r="C114" s="3203" t="s">
        <v>2223</v>
      </c>
      <c r="D114" s="1342"/>
      <c r="E114" s="3203"/>
      <c r="F114" s="3204"/>
      <c r="G114" s="3205"/>
      <c r="H114" s="3196"/>
    </row>
    <row r="115" spans="2:8" ht="15.75" thickBot="1" x14ac:dyDescent="0.35">
      <c r="B115" s="2121"/>
      <c r="C115" s="2927"/>
      <c r="D115" s="2579"/>
      <c r="E115" s="2580"/>
      <c r="F115" s="2934"/>
      <c r="G115" s="2528"/>
      <c r="H115" s="2529"/>
    </row>
    <row r="116" spans="2:8" ht="15.75" thickBot="1" x14ac:dyDescent="0.35">
      <c r="B116" s="2254" t="s">
        <v>947</v>
      </c>
      <c r="C116" s="2910"/>
      <c r="D116" s="2531"/>
      <c r="E116" s="2532"/>
      <c r="F116" s="2531"/>
      <c r="G116" s="2533"/>
      <c r="H116" s="2534"/>
    </row>
    <row r="117" spans="2:8" ht="15.75" thickTop="1" x14ac:dyDescent="0.3">
      <c r="B117" s="2935" t="s">
        <v>949</v>
      </c>
      <c r="C117" s="2912" t="s">
        <v>773</v>
      </c>
      <c r="D117" s="2536" t="s">
        <v>135</v>
      </c>
      <c r="E117" s="2537" t="s">
        <v>873</v>
      </c>
      <c r="F117" s="2536" t="s">
        <v>950</v>
      </c>
      <c r="G117" s="2537" t="s">
        <v>951</v>
      </c>
      <c r="H117" s="2529" t="s">
        <v>952</v>
      </c>
    </row>
    <row r="118" spans="2:8" x14ac:dyDescent="0.3">
      <c r="B118" s="2928">
        <v>1</v>
      </c>
      <c r="C118" s="2913" t="s">
        <v>954</v>
      </c>
      <c r="D118" s="2539" t="s">
        <v>921</v>
      </c>
      <c r="E118" s="2739">
        <v>2</v>
      </c>
      <c r="F118" s="2540">
        <v>57306.994189541183</v>
      </c>
      <c r="G118" s="2263">
        <v>1</v>
      </c>
      <c r="H118" s="3206">
        <v>114613.98837908237</v>
      </c>
    </row>
    <row r="119" spans="2:8" x14ac:dyDescent="0.3">
      <c r="B119" s="2928">
        <v>2</v>
      </c>
      <c r="C119" s="2913" t="s">
        <v>955</v>
      </c>
      <c r="D119" s="2539" t="s">
        <v>921</v>
      </c>
      <c r="E119" s="2739">
        <v>1</v>
      </c>
      <c r="F119" s="2540">
        <v>49100.321378481269</v>
      </c>
      <c r="G119" s="2263">
        <v>2</v>
      </c>
      <c r="H119" s="3206">
        <v>98200.642756962538</v>
      </c>
    </row>
    <row r="120" spans="2:8" x14ac:dyDescent="0.3">
      <c r="B120" s="2928">
        <v>3</v>
      </c>
      <c r="C120" s="2913" t="s">
        <v>953</v>
      </c>
      <c r="D120" s="2539" t="s">
        <v>921</v>
      </c>
      <c r="E120" s="2739">
        <v>4</v>
      </c>
      <c r="F120" s="2540">
        <v>26026.308555399723</v>
      </c>
      <c r="G120" s="2263">
        <v>9</v>
      </c>
      <c r="H120" s="3206">
        <v>936947.10799438995</v>
      </c>
    </row>
    <row r="121" spans="2:8" x14ac:dyDescent="0.3">
      <c r="B121" s="2928">
        <v>4</v>
      </c>
      <c r="C121" s="2913" t="s">
        <v>936</v>
      </c>
      <c r="D121" s="2539" t="s">
        <v>921</v>
      </c>
      <c r="E121" s="2285">
        <v>3</v>
      </c>
      <c r="F121" s="2540">
        <v>4513.8849929873777</v>
      </c>
      <c r="G121" s="2263">
        <v>13</v>
      </c>
      <c r="H121" s="3206">
        <v>176041.51472650774</v>
      </c>
    </row>
    <row r="122" spans="2:8" ht="15.75" thickBot="1" x14ac:dyDescent="0.35">
      <c r="B122" s="2928">
        <v>5</v>
      </c>
      <c r="C122" s="2913" t="s">
        <v>1747</v>
      </c>
      <c r="D122" s="2539" t="s">
        <v>921</v>
      </c>
      <c r="E122" s="3207">
        <v>1</v>
      </c>
      <c r="F122" s="2540">
        <v>144229.3728711681</v>
      </c>
      <c r="G122" s="2263">
        <v>25</v>
      </c>
      <c r="H122" s="3206">
        <v>3605734.3217792027</v>
      </c>
    </row>
    <row r="123" spans="2:8" ht="16.5" thickTop="1" thickBot="1" x14ac:dyDescent="0.35">
      <c r="B123" s="2266"/>
      <c r="C123" s="2202"/>
      <c r="D123" s="2527"/>
      <c r="E123" s="1973"/>
      <c r="F123" s="2527"/>
      <c r="G123" s="2549" t="s">
        <v>956</v>
      </c>
      <c r="H123" s="2758">
        <v>4931537.5756361447</v>
      </c>
    </row>
    <row r="124" spans="2:8" ht="16.5" thickTop="1" thickBot="1" x14ac:dyDescent="0.35">
      <c r="B124" s="2551" t="s">
        <v>957</v>
      </c>
      <c r="C124" s="2910"/>
      <c r="D124" s="2531"/>
      <c r="E124" s="2532"/>
      <c r="F124" s="2531"/>
      <c r="G124" s="2530"/>
      <c r="H124" s="2554"/>
    </row>
    <row r="125" spans="2:8" ht="15.75" thickTop="1" x14ac:dyDescent="0.3">
      <c r="B125" s="2555" t="s">
        <v>949</v>
      </c>
      <c r="C125" s="2914" t="s">
        <v>773</v>
      </c>
      <c r="D125" s="2557"/>
      <c r="E125" s="2558" t="s">
        <v>135</v>
      </c>
      <c r="F125" s="2557" t="s">
        <v>929</v>
      </c>
      <c r="G125" s="2558" t="s">
        <v>958</v>
      </c>
      <c r="H125" s="2560" t="s">
        <v>952</v>
      </c>
    </row>
    <row r="126" spans="2:8" x14ac:dyDescent="0.3">
      <c r="B126" s="2561"/>
      <c r="C126" s="2915"/>
      <c r="D126" s="2563"/>
      <c r="E126" s="2564"/>
      <c r="F126" s="2740"/>
      <c r="G126" s="2150"/>
      <c r="H126" s="2566"/>
    </row>
    <row r="127" spans="2:8" x14ac:dyDescent="0.3">
      <c r="B127" s="2561"/>
      <c r="C127" s="2915"/>
      <c r="D127" s="2563"/>
      <c r="E127" s="2564"/>
      <c r="F127" s="2740"/>
      <c r="G127" s="2150"/>
      <c r="H127" s="2566"/>
    </row>
    <row r="128" spans="2:8" ht="15.75" thickBot="1" x14ac:dyDescent="0.35">
      <c r="B128" s="2561"/>
      <c r="C128" s="2915"/>
      <c r="D128" s="2563"/>
      <c r="E128" s="2564"/>
      <c r="F128" s="2740"/>
      <c r="G128" s="2150"/>
      <c r="H128" s="2566"/>
    </row>
    <row r="129" spans="2:8" ht="16.5" thickTop="1" thickBot="1" x14ac:dyDescent="0.35">
      <c r="B129" s="3178" t="s">
        <v>4249</v>
      </c>
      <c r="C129" s="2202"/>
      <c r="D129" s="2527"/>
      <c r="E129" s="1973"/>
      <c r="F129" s="2527"/>
      <c r="G129" s="2549" t="s">
        <v>956</v>
      </c>
      <c r="H129" s="2567">
        <v>0</v>
      </c>
    </row>
    <row r="130" spans="2:8" ht="16.5" thickTop="1" thickBot="1" x14ac:dyDescent="0.35">
      <c r="B130" s="2266"/>
      <c r="C130" s="2910"/>
      <c r="D130" s="2531"/>
      <c r="E130" s="2532"/>
      <c r="F130" s="2531"/>
      <c r="G130" s="2530"/>
      <c r="H130" s="2554"/>
    </row>
    <row r="131" spans="2:8" ht="15.75" thickTop="1" x14ac:dyDescent="0.3">
      <c r="B131" s="3208" t="s">
        <v>949</v>
      </c>
      <c r="C131" s="2921" t="s">
        <v>960</v>
      </c>
      <c r="D131" s="2537" t="s">
        <v>873</v>
      </c>
      <c r="E131" s="2757" t="s">
        <v>961</v>
      </c>
      <c r="F131" s="2536" t="s">
        <v>314</v>
      </c>
      <c r="G131" s="2537" t="s">
        <v>951</v>
      </c>
      <c r="H131" s="2529" t="s">
        <v>962</v>
      </c>
    </row>
    <row r="132" spans="2:8" x14ac:dyDescent="0.3">
      <c r="B132" s="2928">
        <v>1</v>
      </c>
      <c r="C132" s="2922" t="s">
        <v>966</v>
      </c>
      <c r="D132" s="2147">
        <v>1</v>
      </c>
      <c r="E132" s="2573">
        <v>403671.20035076747</v>
      </c>
      <c r="F132" s="1301">
        <v>403671.20035076747</v>
      </c>
      <c r="G132" s="2263">
        <v>7</v>
      </c>
      <c r="H132" s="2761">
        <v>2825698.4024553723</v>
      </c>
    </row>
    <row r="133" spans="2:8" x14ac:dyDescent="0.3">
      <c r="B133" s="2928">
        <v>2</v>
      </c>
      <c r="C133" s="2922" t="s">
        <v>1650</v>
      </c>
      <c r="D133" s="2147">
        <v>1</v>
      </c>
      <c r="E133" s="2573">
        <v>290020.70325447264</v>
      </c>
      <c r="F133" s="1301">
        <v>290020.70325447264</v>
      </c>
      <c r="G133" s="2263">
        <v>13</v>
      </c>
      <c r="H133" s="2761">
        <v>3770269.1423081444</v>
      </c>
    </row>
    <row r="134" spans="2:8" x14ac:dyDescent="0.3">
      <c r="B134" s="2928">
        <v>3</v>
      </c>
      <c r="C134" s="2922" t="s">
        <v>970</v>
      </c>
      <c r="D134" s="2147">
        <v>1</v>
      </c>
      <c r="E134" s="2573">
        <v>261541.84908698621</v>
      </c>
      <c r="F134" s="1301">
        <v>261541.84908698621</v>
      </c>
      <c r="G134" s="2263">
        <v>13</v>
      </c>
      <c r="H134" s="2761">
        <v>3400044.0381308207</v>
      </c>
    </row>
    <row r="135" spans="2:8" x14ac:dyDescent="0.3">
      <c r="B135" s="2928">
        <v>4</v>
      </c>
      <c r="C135" s="2922" t="s">
        <v>967</v>
      </c>
      <c r="D135" s="2147">
        <v>2</v>
      </c>
      <c r="E135" s="2573">
        <v>166435.72214626396</v>
      </c>
      <c r="F135" s="1301">
        <v>332871.44429252791</v>
      </c>
      <c r="G135" s="2263">
        <v>13</v>
      </c>
      <c r="H135" s="2761">
        <v>4327328.7758028628</v>
      </c>
    </row>
    <row r="136" spans="2:8" x14ac:dyDescent="0.3">
      <c r="B136" s="2928">
        <v>5</v>
      </c>
      <c r="C136" s="2922" t="s">
        <v>935</v>
      </c>
      <c r="D136" s="2147">
        <v>1</v>
      </c>
      <c r="E136" s="2573">
        <v>56298.72089551598</v>
      </c>
      <c r="F136" s="1301">
        <v>56298.72089551598</v>
      </c>
      <c r="G136" s="2263">
        <v>13</v>
      </c>
      <c r="H136" s="2761">
        <v>731883.37164170772</v>
      </c>
    </row>
    <row r="137" spans="2:8" x14ac:dyDescent="0.3">
      <c r="B137" s="2928">
        <v>6</v>
      </c>
      <c r="C137" s="2922" t="s">
        <v>2604</v>
      </c>
      <c r="D137" s="2409">
        <v>1</v>
      </c>
      <c r="E137" s="2573">
        <v>290020.70325447264</v>
      </c>
      <c r="F137" s="1301">
        <v>290020.70325447264</v>
      </c>
      <c r="G137" s="2263">
        <v>6.5</v>
      </c>
      <c r="H137" s="2743">
        <v>1885134.5711540722</v>
      </c>
    </row>
    <row r="138" spans="2:8" ht="15.75" thickBot="1" x14ac:dyDescent="0.35">
      <c r="B138" s="3086"/>
      <c r="C138" s="2909"/>
      <c r="D138" s="1973"/>
      <c r="E138" s="3199"/>
      <c r="F138" s="1783"/>
      <c r="G138" s="3200"/>
      <c r="H138" s="3201"/>
    </row>
    <row r="139" spans="2:8" ht="16.5" thickTop="1" thickBot="1" x14ac:dyDescent="0.35">
      <c r="B139" s="2577"/>
      <c r="C139" s="2910"/>
      <c r="D139" s="2531"/>
      <c r="E139" s="2532"/>
      <c r="F139" s="2531"/>
      <c r="G139" s="2549" t="s">
        <v>956</v>
      </c>
      <c r="H139" s="2758">
        <v>16940358.301492978</v>
      </c>
    </row>
    <row r="140" spans="2:8" ht="16.5" thickTop="1" thickBot="1" x14ac:dyDescent="0.35">
      <c r="B140" s="2286"/>
      <c r="C140" s="2924"/>
      <c r="D140" s="2579"/>
      <c r="E140" s="2580"/>
      <c r="F140" s="2581" t="s">
        <v>964</v>
      </c>
      <c r="G140" s="2581"/>
      <c r="H140" s="2582">
        <v>21871895.877129123</v>
      </c>
    </row>
    <row r="142" spans="2:8" ht="15.75" thickBot="1" x14ac:dyDescent="0.35"/>
    <row r="143" spans="2:8" x14ac:dyDescent="0.3">
      <c r="B143" s="3763"/>
      <c r="C143" s="3764"/>
      <c r="D143" s="3764"/>
      <c r="E143" s="3764"/>
      <c r="F143" s="2515"/>
      <c r="G143" s="2233" t="s">
        <v>875</v>
      </c>
      <c r="H143" s="2515"/>
    </row>
    <row r="144" spans="2:8" ht="15" customHeight="1" thickBot="1" x14ac:dyDescent="0.35">
      <c r="B144" s="3765" t="s">
        <v>877</v>
      </c>
      <c r="C144" s="3766"/>
      <c r="D144" s="3766"/>
      <c r="E144" s="3766"/>
      <c r="F144" s="2517">
        <v>3</v>
      </c>
      <c r="G144" s="1206" t="s">
        <v>3366</v>
      </c>
      <c r="H144" s="2518"/>
    </row>
    <row r="145" spans="2:8" x14ac:dyDescent="0.3">
      <c r="B145" s="2588"/>
      <c r="C145" s="2589"/>
      <c r="D145" s="2589"/>
      <c r="E145" s="2589"/>
      <c r="F145" s="2589"/>
      <c r="G145" s="2590"/>
      <c r="H145" s="2522"/>
    </row>
    <row r="146" spans="2:8" ht="15.75" thickBot="1" x14ac:dyDescent="0.35">
      <c r="B146" s="2591" t="s">
        <v>1656</v>
      </c>
      <c r="C146" s="2736" t="s">
        <v>2218</v>
      </c>
      <c r="D146" s="3184"/>
      <c r="E146" s="3184"/>
      <c r="F146" s="3184"/>
      <c r="G146" s="3185"/>
      <c r="H146" s="3196"/>
    </row>
    <row r="147" spans="2:8" x14ac:dyDescent="0.3">
      <c r="B147" s="2254"/>
      <c r="C147" s="2909"/>
      <c r="D147" s="2527"/>
      <c r="E147" s="1973"/>
      <c r="F147" s="2527"/>
      <c r="G147" s="2528"/>
      <c r="H147" s="2529"/>
    </row>
    <row r="148" spans="2:8" ht="15.75" thickBot="1" x14ac:dyDescent="0.35">
      <c r="B148" s="2254" t="s">
        <v>947</v>
      </c>
      <c r="C148" s="2910"/>
      <c r="D148" s="2531"/>
      <c r="E148" s="2532"/>
      <c r="F148" s="2531"/>
      <c r="G148" s="2533"/>
      <c r="H148" s="2534"/>
    </row>
    <row r="149" spans="2:8" ht="15.75" thickTop="1" x14ac:dyDescent="0.3">
      <c r="B149" s="2935" t="s">
        <v>949</v>
      </c>
      <c r="C149" s="2912" t="s">
        <v>773</v>
      </c>
      <c r="D149" s="2536" t="s">
        <v>135</v>
      </c>
      <c r="E149" s="2537" t="s">
        <v>873</v>
      </c>
      <c r="F149" s="2536" t="s">
        <v>950</v>
      </c>
      <c r="G149" s="2537" t="s">
        <v>951</v>
      </c>
      <c r="H149" s="2529" t="s">
        <v>952</v>
      </c>
    </row>
    <row r="150" spans="2:8" x14ac:dyDescent="0.3">
      <c r="B150" s="2928">
        <v>1</v>
      </c>
      <c r="C150" s="2913" t="s">
        <v>954</v>
      </c>
      <c r="D150" s="2539" t="s">
        <v>921</v>
      </c>
      <c r="E150" s="2739">
        <v>2</v>
      </c>
      <c r="F150" s="2540">
        <v>57306.994189541183</v>
      </c>
      <c r="G150" s="2263">
        <v>1</v>
      </c>
      <c r="H150" s="3206">
        <v>114613.98837908237</v>
      </c>
    </row>
    <row r="151" spans="2:8" x14ac:dyDescent="0.3">
      <c r="B151" s="2928">
        <v>2</v>
      </c>
      <c r="C151" s="2913" t="s">
        <v>955</v>
      </c>
      <c r="D151" s="2539" t="s">
        <v>921</v>
      </c>
      <c r="E151" s="2739">
        <v>1</v>
      </c>
      <c r="F151" s="2540">
        <v>49100.321378481269</v>
      </c>
      <c r="G151" s="2263">
        <v>2</v>
      </c>
      <c r="H151" s="3206">
        <v>98200.642756962538</v>
      </c>
    </row>
    <row r="152" spans="2:8" x14ac:dyDescent="0.3">
      <c r="B152" s="2928">
        <v>3</v>
      </c>
      <c r="C152" s="2913" t="s">
        <v>953</v>
      </c>
      <c r="D152" s="2539" t="s">
        <v>921</v>
      </c>
      <c r="E152" s="2739">
        <v>4</v>
      </c>
      <c r="F152" s="2540">
        <v>26026.308555399723</v>
      </c>
      <c r="G152" s="2263">
        <v>6</v>
      </c>
      <c r="H152" s="3206">
        <v>624631.40532959334</v>
      </c>
    </row>
    <row r="153" spans="2:8" x14ac:dyDescent="0.3">
      <c r="B153" s="2928">
        <v>4</v>
      </c>
      <c r="C153" s="2913" t="s">
        <v>936</v>
      </c>
      <c r="D153" s="2539" t="s">
        <v>921</v>
      </c>
      <c r="E153" s="2285">
        <v>3</v>
      </c>
      <c r="F153" s="2540">
        <v>4513.8849929873777</v>
      </c>
      <c r="G153" s="2263">
        <v>8</v>
      </c>
      <c r="H153" s="3206">
        <v>108333.23983169706</v>
      </c>
    </row>
    <row r="154" spans="2:8" ht="15.75" thickBot="1" x14ac:dyDescent="0.35">
      <c r="B154" s="2928">
        <v>5</v>
      </c>
      <c r="C154" s="2913" t="s">
        <v>1747</v>
      </c>
      <c r="D154" s="2539" t="s">
        <v>921</v>
      </c>
      <c r="E154" s="3207">
        <v>1</v>
      </c>
      <c r="F154" s="2540">
        <v>144229.3728711681</v>
      </c>
      <c r="G154" s="2263">
        <v>8</v>
      </c>
      <c r="H154" s="3206">
        <v>1153834.9829693448</v>
      </c>
    </row>
    <row r="155" spans="2:8" ht="16.5" thickTop="1" thickBot="1" x14ac:dyDescent="0.35">
      <c r="B155" s="2266"/>
      <c r="C155" s="2202"/>
      <c r="D155" s="2527"/>
      <c r="E155" s="1973"/>
      <c r="F155" s="2527"/>
      <c r="G155" s="2549" t="s">
        <v>956</v>
      </c>
      <c r="H155" s="2758">
        <v>2099614.2592666801</v>
      </c>
    </row>
    <row r="156" spans="2:8" ht="16.5" thickTop="1" thickBot="1" x14ac:dyDescent="0.35">
      <c r="B156" s="2551" t="s">
        <v>957</v>
      </c>
      <c r="C156" s="2910"/>
      <c r="D156" s="2531"/>
      <c r="E156" s="2532"/>
      <c r="F156" s="2531"/>
      <c r="G156" s="2530"/>
      <c r="H156" s="2554"/>
    </row>
    <row r="157" spans="2:8" ht="15.75" thickTop="1" x14ac:dyDescent="0.3">
      <c r="B157" s="3208" t="s">
        <v>949</v>
      </c>
      <c r="C157" s="2914" t="s">
        <v>773</v>
      </c>
      <c r="D157" s="2557"/>
      <c r="E157" s="2558" t="s">
        <v>135</v>
      </c>
      <c r="F157" s="2557" t="s">
        <v>929</v>
      </c>
      <c r="G157" s="2558" t="s">
        <v>958</v>
      </c>
      <c r="H157" s="2560" t="s">
        <v>952</v>
      </c>
    </row>
    <row r="158" spans="2:8" x14ac:dyDescent="0.3">
      <c r="B158" s="2561"/>
      <c r="C158" s="2915"/>
      <c r="D158" s="2563"/>
      <c r="E158" s="2564"/>
      <c r="F158" s="2740"/>
      <c r="G158" s="2150"/>
      <c r="H158" s="2566"/>
    </row>
    <row r="159" spans="2:8" x14ac:dyDescent="0.3">
      <c r="B159" s="2561"/>
      <c r="C159" s="2915"/>
      <c r="D159" s="2563"/>
      <c r="E159" s="2564"/>
      <c r="F159" s="2740"/>
      <c r="G159" s="2150"/>
      <c r="H159" s="2566"/>
    </row>
    <row r="160" spans="2:8" ht="15.75" thickBot="1" x14ac:dyDescent="0.35">
      <c r="B160" s="2561"/>
      <c r="C160" s="2915"/>
      <c r="D160" s="2563"/>
      <c r="E160" s="2564"/>
      <c r="F160" s="2740"/>
      <c r="G160" s="2150"/>
      <c r="H160" s="2566"/>
    </row>
    <row r="161" spans="2:8" ht="16.5" thickTop="1" thickBot="1" x14ac:dyDescent="0.35">
      <c r="B161" s="3178" t="s">
        <v>4249</v>
      </c>
      <c r="C161" s="2202"/>
      <c r="D161" s="2527"/>
      <c r="E161" s="1973"/>
      <c r="F161" s="2527"/>
      <c r="G161" s="2549" t="s">
        <v>956</v>
      </c>
      <c r="H161" s="2567">
        <v>0</v>
      </c>
    </row>
    <row r="162" spans="2:8" ht="16.5" thickTop="1" thickBot="1" x14ac:dyDescent="0.35">
      <c r="B162" s="2266"/>
      <c r="C162" s="2910"/>
      <c r="D162" s="2531"/>
      <c r="E162" s="2532"/>
      <c r="F162" s="2531"/>
      <c r="G162" s="2530"/>
      <c r="H162" s="2554"/>
    </row>
    <row r="163" spans="2:8" ht="15.75" thickTop="1" x14ac:dyDescent="0.3">
      <c r="B163" s="3209" t="s">
        <v>949</v>
      </c>
      <c r="C163" s="3179" t="s">
        <v>960</v>
      </c>
      <c r="D163" s="2537" t="s">
        <v>873</v>
      </c>
      <c r="E163" s="2757" t="s">
        <v>961</v>
      </c>
      <c r="F163" s="2536" t="s">
        <v>314</v>
      </c>
      <c r="G163" s="2537" t="s">
        <v>951</v>
      </c>
      <c r="H163" s="2529" t="s">
        <v>962</v>
      </c>
    </row>
    <row r="164" spans="2:8" x14ac:dyDescent="0.3">
      <c r="B164" s="2928">
        <v>1</v>
      </c>
      <c r="C164" s="2922" t="s">
        <v>966</v>
      </c>
      <c r="D164" s="2147">
        <v>1</v>
      </c>
      <c r="E164" s="2573">
        <v>403671.20035076747</v>
      </c>
      <c r="F164" s="1301">
        <v>403671.20035076747</v>
      </c>
      <c r="G164" s="2263">
        <v>4</v>
      </c>
      <c r="H164" s="2761">
        <v>1614684.8014030699</v>
      </c>
    </row>
    <row r="165" spans="2:8" x14ac:dyDescent="0.3">
      <c r="B165" s="2928">
        <v>2</v>
      </c>
      <c r="C165" s="2922" t="s">
        <v>1650</v>
      </c>
      <c r="D165" s="2147">
        <v>1</v>
      </c>
      <c r="E165" s="2573">
        <v>290020.70325447264</v>
      </c>
      <c r="F165" s="1301">
        <v>290020.70325447264</v>
      </c>
      <c r="G165" s="2263">
        <v>8</v>
      </c>
      <c r="H165" s="2761">
        <v>2320165.6260357811</v>
      </c>
    </row>
    <row r="166" spans="2:8" x14ac:dyDescent="0.3">
      <c r="B166" s="2928">
        <v>3</v>
      </c>
      <c r="C166" s="2922" t="s">
        <v>970</v>
      </c>
      <c r="D166" s="2147">
        <v>1</v>
      </c>
      <c r="E166" s="2573">
        <v>261541.84908698621</v>
      </c>
      <c r="F166" s="1301">
        <v>261541.84908698621</v>
      </c>
      <c r="G166" s="2263">
        <v>8</v>
      </c>
      <c r="H166" s="2761">
        <v>2092334.7926958897</v>
      </c>
    </row>
    <row r="167" spans="2:8" x14ac:dyDescent="0.3">
      <c r="B167" s="2928">
        <v>4</v>
      </c>
      <c r="C167" s="2922" t="s">
        <v>967</v>
      </c>
      <c r="D167" s="2147">
        <v>2</v>
      </c>
      <c r="E167" s="2573">
        <v>166435.72214626396</v>
      </c>
      <c r="F167" s="1301">
        <v>332871.44429252791</v>
      </c>
      <c r="G167" s="2263">
        <v>8</v>
      </c>
      <c r="H167" s="2761">
        <v>2662971.5543402233</v>
      </c>
    </row>
    <row r="168" spans="2:8" x14ac:dyDescent="0.3">
      <c r="B168" s="2928">
        <v>5</v>
      </c>
      <c r="C168" s="2922" t="s">
        <v>935</v>
      </c>
      <c r="D168" s="2147">
        <v>1</v>
      </c>
      <c r="E168" s="2573">
        <v>56298.72089551598</v>
      </c>
      <c r="F168" s="1301">
        <v>56298.72089551598</v>
      </c>
      <c r="G168" s="2263">
        <v>8</v>
      </c>
      <c r="H168" s="2761">
        <v>450389.76716412784</v>
      </c>
    </row>
    <row r="169" spans="2:8" x14ac:dyDescent="0.3">
      <c r="B169" s="2928">
        <v>6</v>
      </c>
      <c r="C169" s="2922" t="s">
        <v>2604</v>
      </c>
      <c r="D169" s="2409">
        <v>1</v>
      </c>
      <c r="E169" s="2573">
        <v>290020.70325447264</v>
      </c>
      <c r="F169" s="1301">
        <v>290020.70325447264</v>
      </c>
      <c r="G169" s="2263">
        <v>4</v>
      </c>
      <c r="H169" s="2743">
        <v>1160082.8130178906</v>
      </c>
    </row>
    <row r="170" spans="2:8" ht="15.75" thickBot="1" x14ac:dyDescent="0.35">
      <c r="B170" s="3086"/>
      <c r="C170" s="2909"/>
      <c r="D170" s="1973"/>
      <c r="E170" s="3199"/>
      <c r="F170" s="1783"/>
      <c r="G170" s="3200"/>
      <c r="H170" s="3201"/>
    </row>
    <row r="171" spans="2:8" ht="16.5" thickTop="1" thickBot="1" x14ac:dyDescent="0.35">
      <c r="B171" s="2577"/>
      <c r="C171" s="2910"/>
      <c r="D171" s="2531"/>
      <c r="E171" s="2532"/>
      <c r="F171" s="2531"/>
      <c r="G171" s="2549" t="s">
        <v>956</v>
      </c>
      <c r="H171" s="2758">
        <v>10300629.354656981</v>
      </c>
    </row>
    <row r="172" spans="2:8" ht="16.5" thickTop="1" thickBot="1" x14ac:dyDescent="0.35">
      <c r="B172" s="2286"/>
      <c r="C172" s="2924"/>
      <c r="D172" s="2579"/>
      <c r="E172" s="2580"/>
      <c r="F172" s="2581" t="s">
        <v>964</v>
      </c>
      <c r="G172" s="2581"/>
      <c r="H172" s="2582">
        <v>12400243.613923661</v>
      </c>
    </row>
    <row r="174" spans="2:8" ht="15.75" thickBot="1" x14ac:dyDescent="0.35"/>
    <row r="175" spans="2:8" x14ac:dyDescent="0.3">
      <c r="B175" s="3763"/>
      <c r="C175" s="3764"/>
      <c r="D175" s="3764"/>
      <c r="E175" s="3764"/>
      <c r="F175" s="2515"/>
      <c r="G175" s="2233" t="s">
        <v>875</v>
      </c>
      <c r="H175" s="2515"/>
    </row>
    <row r="176" spans="2:8" ht="15" customHeight="1" thickBot="1" x14ac:dyDescent="0.35">
      <c r="B176" s="3765" t="s">
        <v>877</v>
      </c>
      <c r="C176" s="3766"/>
      <c r="D176" s="3766"/>
      <c r="E176" s="3766"/>
      <c r="F176" s="2517">
        <v>4</v>
      </c>
      <c r="G176" s="2595" t="s">
        <v>3366</v>
      </c>
      <c r="H176" s="2518"/>
    </row>
    <row r="177" spans="2:8" x14ac:dyDescent="0.3">
      <c r="B177" s="2588"/>
      <c r="C177" s="2589"/>
      <c r="D177" s="2589"/>
      <c r="E177" s="2589"/>
      <c r="F177" s="2590"/>
      <c r="G177" s="2596"/>
      <c r="H177" s="3210"/>
    </row>
    <row r="178" spans="2:8" ht="15.75" thickBot="1" x14ac:dyDescent="0.35">
      <c r="B178" s="2591" t="s">
        <v>1656</v>
      </c>
      <c r="C178" s="3195" t="s">
        <v>2219</v>
      </c>
      <c r="D178" s="3184"/>
      <c r="E178" s="2736"/>
      <c r="F178" s="3185"/>
      <c r="G178" s="1185"/>
      <c r="H178" s="3211"/>
    </row>
    <row r="179" spans="2:8" x14ac:dyDescent="0.3">
      <c r="B179" s="2254"/>
      <c r="C179" s="2909"/>
      <c r="D179" s="2527"/>
      <c r="E179" s="1973"/>
      <c r="F179" s="2527"/>
      <c r="G179" s="1206"/>
      <c r="H179" s="3212"/>
    </row>
    <row r="180" spans="2:8" ht="15.75" thickBot="1" x14ac:dyDescent="0.35">
      <c r="B180" s="2254" t="s">
        <v>947</v>
      </c>
      <c r="C180" s="2910"/>
      <c r="D180" s="2531"/>
      <c r="E180" s="2532"/>
      <c r="F180" s="2531"/>
      <c r="G180" s="2533"/>
      <c r="H180" s="2534"/>
    </row>
    <row r="181" spans="2:8" ht="15.75" thickTop="1" x14ac:dyDescent="0.3">
      <c r="B181" s="2935" t="s">
        <v>949</v>
      </c>
      <c r="C181" s="2912" t="s">
        <v>773</v>
      </c>
      <c r="D181" s="2536" t="s">
        <v>135</v>
      </c>
      <c r="E181" s="2537" t="s">
        <v>873</v>
      </c>
      <c r="F181" s="2536" t="s">
        <v>950</v>
      </c>
      <c r="G181" s="2537" t="s">
        <v>951</v>
      </c>
      <c r="H181" s="2529" t="s">
        <v>952</v>
      </c>
    </row>
    <row r="182" spans="2:8" x14ac:dyDescent="0.3">
      <c r="B182" s="2928">
        <v>1</v>
      </c>
      <c r="C182" s="2913" t="s">
        <v>954</v>
      </c>
      <c r="D182" s="2539" t="s">
        <v>921</v>
      </c>
      <c r="E182" s="2285">
        <v>1</v>
      </c>
      <c r="F182" s="2540">
        <v>57306.994189541183</v>
      </c>
      <c r="G182" s="2263">
        <v>1</v>
      </c>
      <c r="H182" s="2542">
        <v>57306.994189541183</v>
      </c>
    </row>
    <row r="183" spans="2:8" x14ac:dyDescent="0.3">
      <c r="B183" s="2928">
        <v>2</v>
      </c>
      <c r="C183" s="2913" t="s">
        <v>955</v>
      </c>
      <c r="D183" s="2539" t="s">
        <v>921</v>
      </c>
      <c r="E183" s="2285">
        <v>1</v>
      </c>
      <c r="F183" s="2540">
        <v>49100.321378481269</v>
      </c>
      <c r="G183" s="2263">
        <v>1</v>
      </c>
      <c r="H183" s="2542">
        <v>49100.321378481269</v>
      </c>
    </row>
    <row r="184" spans="2:8" x14ac:dyDescent="0.3">
      <c r="B184" s="2928">
        <v>3</v>
      </c>
      <c r="C184" s="2913" t="s">
        <v>953</v>
      </c>
      <c r="D184" s="2539" t="s">
        <v>921</v>
      </c>
      <c r="E184" s="2285">
        <v>4</v>
      </c>
      <c r="F184" s="2540">
        <v>26026.308555399723</v>
      </c>
      <c r="G184" s="2263">
        <v>25</v>
      </c>
      <c r="H184" s="2542">
        <v>2602630.8555399724</v>
      </c>
    </row>
    <row r="185" spans="2:8" x14ac:dyDescent="0.3">
      <c r="B185" s="2928">
        <v>4</v>
      </c>
      <c r="C185" s="2913" t="s">
        <v>936</v>
      </c>
      <c r="D185" s="2539" t="s">
        <v>921</v>
      </c>
      <c r="E185" s="2285">
        <v>3</v>
      </c>
      <c r="F185" s="2540">
        <v>4513.8849929873777</v>
      </c>
      <c r="G185" s="2263">
        <v>25</v>
      </c>
      <c r="H185" s="2542">
        <v>338541.37447405333</v>
      </c>
    </row>
    <row r="186" spans="2:8" ht="15.75" thickBot="1" x14ac:dyDescent="0.35">
      <c r="B186" s="2928">
        <v>5</v>
      </c>
      <c r="C186" s="2913" t="s">
        <v>1747</v>
      </c>
      <c r="D186" s="2539" t="s">
        <v>921</v>
      </c>
      <c r="E186" s="2150">
        <v>1</v>
      </c>
      <c r="F186" s="2540">
        <v>144229.3728711681</v>
      </c>
      <c r="G186" s="2263">
        <v>25</v>
      </c>
      <c r="H186" s="2542">
        <v>3605734.3217792027</v>
      </c>
    </row>
    <row r="187" spans="2:8" ht="16.5" thickTop="1" thickBot="1" x14ac:dyDescent="0.35">
      <c r="B187" s="2266"/>
      <c r="C187" s="2202"/>
      <c r="D187" s="2527"/>
      <c r="E187" s="1973"/>
      <c r="F187" s="2527"/>
      <c r="G187" s="2549" t="s">
        <v>956</v>
      </c>
      <c r="H187" s="2758">
        <v>6653313.8673612513</v>
      </c>
    </row>
    <row r="188" spans="2:8" ht="16.5" thickTop="1" thickBot="1" x14ac:dyDescent="0.35">
      <c r="B188" s="2551" t="s">
        <v>957</v>
      </c>
      <c r="C188" s="2910"/>
      <c r="D188" s="2531"/>
      <c r="E188" s="2532"/>
      <c r="F188" s="2531"/>
      <c r="G188" s="2530"/>
      <c r="H188" s="2554"/>
    </row>
    <row r="189" spans="2:8" ht="15.75" thickTop="1" x14ac:dyDescent="0.3">
      <c r="B189" s="2555" t="s">
        <v>949</v>
      </c>
      <c r="C189" s="2914" t="s">
        <v>773</v>
      </c>
      <c r="D189" s="2557"/>
      <c r="E189" s="2558" t="s">
        <v>135</v>
      </c>
      <c r="F189" s="2557" t="s">
        <v>929</v>
      </c>
      <c r="G189" s="2558" t="s">
        <v>958</v>
      </c>
      <c r="H189" s="2560" t="s">
        <v>952</v>
      </c>
    </row>
    <row r="190" spans="2:8" x14ac:dyDescent="0.3">
      <c r="B190" s="2561"/>
      <c r="C190" s="2915"/>
      <c r="D190" s="2563"/>
      <c r="E190" s="2564"/>
      <c r="F190" s="2740"/>
      <c r="G190" s="2150"/>
      <c r="H190" s="2566"/>
    </row>
    <row r="191" spans="2:8" x14ac:dyDescent="0.3">
      <c r="B191" s="2561"/>
      <c r="C191" s="2915"/>
      <c r="D191" s="2563"/>
      <c r="E191" s="2564"/>
      <c r="F191" s="2740"/>
      <c r="G191" s="2150"/>
      <c r="H191" s="2566"/>
    </row>
    <row r="192" spans="2:8" ht="15.75" thickBot="1" x14ac:dyDescent="0.35">
      <c r="B192" s="2561"/>
      <c r="C192" s="2915"/>
      <c r="D192" s="2563"/>
      <c r="E192" s="2564"/>
      <c r="F192" s="2740"/>
      <c r="G192" s="2150"/>
      <c r="H192" s="2566"/>
    </row>
    <row r="193" spans="2:8" ht="16.5" thickTop="1" thickBot="1" x14ac:dyDescent="0.35">
      <c r="B193" s="3178" t="s">
        <v>4249</v>
      </c>
      <c r="C193" s="2202"/>
      <c r="D193" s="2527"/>
      <c r="E193" s="1973"/>
      <c r="F193" s="2527"/>
      <c r="G193" s="2549" t="s">
        <v>956</v>
      </c>
      <c r="H193" s="2758">
        <v>0</v>
      </c>
    </row>
    <row r="194" spans="2:8" ht="16.5" thickTop="1" thickBot="1" x14ac:dyDescent="0.35">
      <c r="B194" s="2266"/>
      <c r="C194" s="2910"/>
      <c r="D194" s="2531"/>
      <c r="E194" s="2532"/>
      <c r="F194" s="2531"/>
      <c r="G194" s="2530"/>
      <c r="H194" s="2554"/>
    </row>
    <row r="195" spans="2:8" ht="15.75" thickTop="1" x14ac:dyDescent="0.3">
      <c r="B195" s="2936" t="s">
        <v>949</v>
      </c>
      <c r="C195" s="3179" t="s">
        <v>960</v>
      </c>
      <c r="D195" s="2537" t="s">
        <v>873</v>
      </c>
      <c r="E195" s="2757" t="s">
        <v>961</v>
      </c>
      <c r="F195" s="2536" t="s">
        <v>314</v>
      </c>
      <c r="G195" s="2537" t="s">
        <v>951</v>
      </c>
      <c r="H195" s="2529" t="s">
        <v>962</v>
      </c>
    </row>
    <row r="196" spans="2:8" x14ac:dyDescent="0.3">
      <c r="B196" s="2928">
        <v>1</v>
      </c>
      <c r="C196" s="2922" t="s">
        <v>966</v>
      </c>
      <c r="D196" s="2409">
        <v>1</v>
      </c>
      <c r="E196" s="2573">
        <v>403671.20035076747</v>
      </c>
      <c r="F196" s="1301">
        <v>403671.20035076747</v>
      </c>
      <c r="G196" s="2263">
        <v>10</v>
      </c>
      <c r="H196" s="2743">
        <v>4036712.0035076747</v>
      </c>
    </row>
    <row r="197" spans="2:8" x14ac:dyDescent="0.3">
      <c r="B197" s="2928">
        <v>2</v>
      </c>
      <c r="C197" s="2922" t="s">
        <v>1650</v>
      </c>
      <c r="D197" s="2409">
        <v>1</v>
      </c>
      <c r="E197" s="2573">
        <v>290020.70325447264</v>
      </c>
      <c r="F197" s="1301">
        <v>290020.70325447264</v>
      </c>
      <c r="G197" s="2263">
        <v>20</v>
      </c>
      <c r="H197" s="2743">
        <v>5800414.065089453</v>
      </c>
    </row>
    <row r="198" spans="2:8" x14ac:dyDescent="0.3">
      <c r="B198" s="2928">
        <v>3</v>
      </c>
      <c r="C198" s="2922" t="s">
        <v>970</v>
      </c>
      <c r="D198" s="2409">
        <v>1</v>
      </c>
      <c r="E198" s="2573">
        <v>261541.84908698621</v>
      </c>
      <c r="F198" s="1301">
        <v>261541.84908698621</v>
      </c>
      <c r="G198" s="2263">
        <v>20</v>
      </c>
      <c r="H198" s="2743">
        <v>5230836.9817397241</v>
      </c>
    </row>
    <row r="199" spans="2:8" x14ac:dyDescent="0.3">
      <c r="B199" s="2928">
        <v>4</v>
      </c>
      <c r="C199" s="2922" t="s">
        <v>967</v>
      </c>
      <c r="D199" s="2409">
        <v>2</v>
      </c>
      <c r="E199" s="2573">
        <v>166435.72214626396</v>
      </c>
      <c r="F199" s="1301">
        <v>332871.44429252791</v>
      </c>
      <c r="G199" s="2263">
        <v>25</v>
      </c>
      <c r="H199" s="2743">
        <v>8321786.107313198</v>
      </c>
    </row>
    <row r="200" spans="2:8" x14ac:dyDescent="0.3">
      <c r="B200" s="2928">
        <v>5</v>
      </c>
      <c r="C200" s="2922" t="s">
        <v>935</v>
      </c>
      <c r="D200" s="2409">
        <v>1</v>
      </c>
      <c r="E200" s="2573">
        <v>56298.72089551598</v>
      </c>
      <c r="F200" s="1301">
        <v>56298.72089551598</v>
      </c>
      <c r="G200" s="2263">
        <v>25</v>
      </c>
      <c r="H200" s="2743">
        <v>1407468.0223878995</v>
      </c>
    </row>
    <row r="201" spans="2:8" x14ac:dyDescent="0.3">
      <c r="B201" s="2928">
        <v>6</v>
      </c>
      <c r="C201" s="2922" t="s">
        <v>2604</v>
      </c>
      <c r="D201" s="2409">
        <v>1</v>
      </c>
      <c r="E201" s="2573">
        <v>290020.70325447264</v>
      </c>
      <c r="F201" s="1301">
        <v>290020.70325447264</v>
      </c>
      <c r="G201" s="2263">
        <v>12.5</v>
      </c>
      <c r="H201" s="2743">
        <v>3625258.7906809081</v>
      </c>
    </row>
    <row r="202" spans="2:8" ht="15.75" thickBot="1" x14ac:dyDescent="0.35">
      <c r="B202" s="3086"/>
      <c r="C202" s="2909"/>
      <c r="D202" s="1973"/>
      <c r="E202" s="3199"/>
      <c r="F202" s="1783"/>
      <c r="G202" s="3200"/>
      <c r="H202" s="3201"/>
    </row>
    <row r="203" spans="2:8" ht="16.5" thickTop="1" thickBot="1" x14ac:dyDescent="0.35">
      <c r="B203" s="2577"/>
      <c r="C203" s="2910"/>
      <c r="D203" s="2531"/>
      <c r="E203" s="2532"/>
      <c r="F203" s="2531"/>
      <c r="G203" s="2549" t="s">
        <v>956</v>
      </c>
      <c r="H203" s="2758">
        <v>28422475.970718857</v>
      </c>
    </row>
    <row r="204" spans="2:8" ht="16.5" thickTop="1" thickBot="1" x14ac:dyDescent="0.35">
      <c r="B204" s="2286"/>
      <c r="C204" s="2924"/>
      <c r="D204" s="2579"/>
      <c r="E204" s="2580"/>
      <c r="F204" s="2581" t="s">
        <v>964</v>
      </c>
      <c r="G204" s="2581"/>
      <c r="H204" s="2582">
        <v>35075789.838080108</v>
      </c>
    </row>
  </sheetData>
  <mergeCells count="8">
    <mergeCell ref="B81:E81"/>
    <mergeCell ref="B82:E82"/>
    <mergeCell ref="B175:E175"/>
    <mergeCell ref="B176:E176"/>
    <mergeCell ref="B143:E143"/>
    <mergeCell ref="B144:E144"/>
    <mergeCell ref="B112:E112"/>
    <mergeCell ref="B113:E113"/>
  </mergeCells>
  <dataValidations count="2">
    <dataValidation type="list" allowBlank="1" showInputMessage="1" showErrorMessage="1" sqref="H50:H51 M51:M52 S51:S55 Y51:Y55" xr:uid="{00000000-0002-0000-1800-000000000000}">
      <formula1>$J:$J</formula1>
    </dataValidation>
    <dataValidation type="list" allowBlank="1" showInputMessage="1" showErrorMessage="1" sqref="D70 AA61:AA67 AA70 V71 AB71 U70 I70 O70 O61:O67 I61:I67 U61:U67 B50:B52 B38:B41" xr:uid="{00000000-0002-0000-1800-000001000000}">
      <formula1>#REF!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38"/>
  <dimension ref="A2:CV192"/>
  <sheetViews>
    <sheetView showGridLines="0" zoomScale="90" zoomScaleNormal="9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6.42578125" style="522" customWidth="1"/>
    <col min="3" max="3" width="88.7109375" style="527" customWidth="1"/>
    <col min="4" max="4" width="15.5703125" style="522" customWidth="1"/>
    <col min="5" max="5" width="15.28515625" style="522" bestFit="1" customWidth="1"/>
    <col min="6" max="6" width="16.5703125" style="522" bestFit="1" customWidth="1"/>
    <col min="7" max="7" width="12.42578125" style="522" customWidth="1"/>
    <col min="8" max="8" width="15.42578125" style="522" customWidth="1"/>
    <col min="9" max="9" width="7.7109375" style="522" customWidth="1"/>
    <col min="10" max="10" width="9.140625" style="522" customWidth="1"/>
    <col min="11" max="16384" width="11.42578125" style="522"/>
  </cols>
  <sheetData>
    <row r="2" spans="2:8" ht="18.75" x14ac:dyDescent="0.3">
      <c r="B2" s="549" t="s">
        <v>2804</v>
      </c>
    </row>
    <row r="3" spans="2:8" ht="18.75" x14ac:dyDescent="0.3">
      <c r="B3" s="549" t="s">
        <v>2831</v>
      </c>
    </row>
    <row r="4" spans="2:8" ht="18.75" x14ac:dyDescent="0.3">
      <c r="B4" s="549" t="s">
        <v>2813</v>
      </c>
    </row>
    <row r="5" spans="2:8" x14ac:dyDescent="0.3">
      <c r="B5" s="1342" t="s">
        <v>3372</v>
      </c>
    </row>
    <row r="7" spans="2:8" ht="18.75" x14ac:dyDescent="0.3">
      <c r="B7" s="549"/>
    </row>
    <row r="9" spans="2:8" s="1342" customFormat="1" ht="25.5" x14ac:dyDescent="0.2">
      <c r="B9" s="3153" t="s">
        <v>775</v>
      </c>
      <c r="C9" s="3153" t="s">
        <v>884</v>
      </c>
      <c r="D9" s="534" t="s">
        <v>873</v>
      </c>
      <c r="E9" s="3153" t="s">
        <v>3362</v>
      </c>
      <c r="H9" s="3154"/>
    </row>
    <row r="10" spans="2:8" ht="13.9" customHeight="1" x14ac:dyDescent="0.3">
      <c r="B10" s="3155" t="s">
        <v>778</v>
      </c>
      <c r="C10" s="3156" t="s">
        <v>1023</v>
      </c>
      <c r="D10" s="2147">
        <v>2</v>
      </c>
      <c r="E10" s="540">
        <v>12798325.649220983</v>
      </c>
      <c r="H10" s="3157"/>
    </row>
    <row r="11" spans="2:8" ht="13.9" customHeight="1" x14ac:dyDescent="0.3">
      <c r="B11" s="3155" t="s">
        <v>781</v>
      </c>
      <c r="C11" s="3156" t="s">
        <v>1024</v>
      </c>
      <c r="D11" s="2147">
        <v>2</v>
      </c>
      <c r="E11" s="540">
        <v>12798325.649220983</v>
      </c>
      <c r="H11" s="3157"/>
    </row>
    <row r="12" spans="2:8" ht="13.9" customHeight="1" x14ac:dyDescent="0.3">
      <c r="B12" s="3155" t="s">
        <v>784</v>
      </c>
      <c r="C12" s="3156" t="s">
        <v>1025</v>
      </c>
      <c r="D12" s="2147">
        <v>2</v>
      </c>
      <c r="E12" s="540">
        <v>12798325.649220983</v>
      </c>
      <c r="H12" s="3157"/>
    </row>
    <row r="13" spans="2:8" ht="13.9" customHeight="1" x14ac:dyDescent="0.3">
      <c r="B13" s="3155" t="s">
        <v>786</v>
      </c>
      <c r="C13" s="3156" t="s">
        <v>1026</v>
      </c>
      <c r="D13" s="2147">
        <v>2</v>
      </c>
      <c r="E13" s="540">
        <v>12798325.649220983</v>
      </c>
      <c r="H13" s="3157"/>
    </row>
    <row r="14" spans="2:8" ht="13.9" customHeight="1" x14ac:dyDescent="0.3">
      <c r="B14" s="3155" t="s">
        <v>787</v>
      </c>
      <c r="C14" s="3156" t="s">
        <v>1027</v>
      </c>
      <c r="D14" s="2147">
        <v>2</v>
      </c>
      <c r="E14" s="540">
        <v>12798325.649220983</v>
      </c>
      <c r="H14" s="3157"/>
    </row>
    <row r="15" spans="2:8" ht="13.9" customHeight="1" x14ac:dyDescent="0.3">
      <c r="B15" s="3155" t="s">
        <v>788</v>
      </c>
      <c r="C15" s="3156" t="s">
        <v>1028</v>
      </c>
      <c r="D15" s="2147">
        <v>2</v>
      </c>
      <c r="E15" s="540">
        <v>12798325.649220983</v>
      </c>
      <c r="H15" s="3157"/>
    </row>
    <row r="16" spans="2:8" ht="13.9" customHeight="1" x14ac:dyDescent="0.3">
      <c r="B16" s="3155" t="s">
        <v>790</v>
      </c>
      <c r="C16" s="3156" t="s">
        <v>1029</v>
      </c>
      <c r="D16" s="2147">
        <v>2</v>
      </c>
      <c r="E16" s="540">
        <v>12798325.649220983</v>
      </c>
      <c r="H16" s="3157"/>
    </row>
    <row r="17" spans="2:8" ht="13.9" customHeight="1" x14ac:dyDescent="0.3">
      <c r="B17" s="3155" t="s">
        <v>791</v>
      </c>
      <c r="C17" s="3156" t="s">
        <v>1030</v>
      </c>
      <c r="D17" s="2147">
        <v>2</v>
      </c>
      <c r="E17" s="540">
        <v>12798325.649220983</v>
      </c>
      <c r="H17" s="3157"/>
    </row>
    <row r="18" spans="2:8" ht="13.9" customHeight="1" x14ac:dyDescent="0.3">
      <c r="B18" s="3155" t="s">
        <v>792</v>
      </c>
      <c r="C18" s="3156" t="s">
        <v>1882</v>
      </c>
      <c r="D18" s="2147">
        <v>2</v>
      </c>
      <c r="E18" s="540">
        <v>12798325.649220983</v>
      </c>
      <c r="H18" s="3157"/>
    </row>
    <row r="19" spans="2:8" ht="13.9" customHeight="1" x14ac:dyDescent="0.3">
      <c r="B19" s="3155" t="s">
        <v>794</v>
      </c>
      <c r="C19" s="3156" t="s">
        <v>1883</v>
      </c>
      <c r="D19" s="2147">
        <v>2</v>
      </c>
      <c r="E19" s="540">
        <v>12798325.649220983</v>
      </c>
      <c r="H19" s="3157"/>
    </row>
    <row r="20" spans="2:8" ht="13.9" customHeight="1" x14ac:dyDescent="0.3">
      <c r="B20" s="3155" t="s">
        <v>795</v>
      </c>
      <c r="C20" s="3156" t="s">
        <v>1884</v>
      </c>
      <c r="D20" s="2147">
        <v>2</v>
      </c>
      <c r="E20" s="540">
        <v>12798325.649220983</v>
      </c>
      <c r="H20" s="3157"/>
    </row>
    <row r="21" spans="2:8" ht="13.9" customHeight="1" x14ac:dyDescent="0.3">
      <c r="B21" s="3155" t="s">
        <v>796</v>
      </c>
      <c r="C21" s="3156" t="s">
        <v>1031</v>
      </c>
      <c r="D21" s="2147">
        <v>2</v>
      </c>
      <c r="E21" s="540">
        <v>12798325.649220983</v>
      </c>
      <c r="H21" s="3157"/>
    </row>
    <row r="22" spans="2:8" ht="13.9" customHeight="1" x14ac:dyDescent="0.3">
      <c r="B22" s="3155" t="s">
        <v>797</v>
      </c>
      <c r="C22" s="3156" t="s">
        <v>1032</v>
      </c>
      <c r="D22" s="2147">
        <v>2</v>
      </c>
      <c r="E22" s="540">
        <v>12798325.649220983</v>
      </c>
      <c r="H22" s="3157"/>
    </row>
    <row r="23" spans="2:8" s="3160" customFormat="1" ht="13.9" customHeight="1" x14ac:dyDescent="0.25">
      <c r="B23" s="3155" t="s">
        <v>799</v>
      </c>
      <c r="C23" s="3158" t="s">
        <v>1033</v>
      </c>
      <c r="D23" s="2407">
        <v>2</v>
      </c>
      <c r="E23" s="3159">
        <v>12798325.649220983</v>
      </c>
      <c r="H23" s="3161"/>
    </row>
    <row r="24" spans="2:8" ht="13.9" customHeight="1" x14ac:dyDescent="0.3">
      <c r="B24" s="3155" t="s">
        <v>800</v>
      </c>
      <c r="C24" s="3156" t="s">
        <v>1034</v>
      </c>
      <c r="D24" s="2147">
        <v>2</v>
      </c>
      <c r="E24" s="540">
        <v>12798325.649220983</v>
      </c>
      <c r="H24" s="3157"/>
    </row>
    <row r="25" spans="2:8" ht="13.9" customHeight="1" x14ac:dyDescent="0.3">
      <c r="B25" s="3155" t="s">
        <v>801</v>
      </c>
      <c r="C25" s="3156" t="s">
        <v>1035</v>
      </c>
      <c r="D25" s="2147">
        <v>2</v>
      </c>
      <c r="E25" s="540">
        <v>12798325.649220983</v>
      </c>
      <c r="H25" s="3157"/>
    </row>
    <row r="26" spans="2:8" ht="13.9" customHeight="1" x14ac:dyDescent="0.3">
      <c r="B26" s="3155" t="s">
        <v>809</v>
      </c>
      <c r="C26" s="3156" t="s">
        <v>1037</v>
      </c>
      <c r="D26" s="2407">
        <v>3</v>
      </c>
      <c r="E26" s="3162">
        <v>9249880.4183830842</v>
      </c>
      <c r="H26" s="3157"/>
    </row>
    <row r="27" spans="2:8" ht="13.9" customHeight="1" x14ac:dyDescent="0.3">
      <c r="B27" s="3155" t="s">
        <v>811</v>
      </c>
      <c r="C27" s="3156" t="s">
        <v>1038</v>
      </c>
      <c r="D27" s="2407">
        <v>3</v>
      </c>
      <c r="E27" s="3162">
        <v>9249880.4183830842</v>
      </c>
      <c r="H27" s="3157"/>
    </row>
    <row r="28" spans="2:8" ht="13.9" customHeight="1" x14ac:dyDescent="0.3">
      <c r="B28" s="3155" t="s">
        <v>813</v>
      </c>
      <c r="C28" s="3156" t="s">
        <v>1039</v>
      </c>
      <c r="D28" s="2407">
        <v>3</v>
      </c>
      <c r="E28" s="3162">
        <v>9249880.4183830842</v>
      </c>
      <c r="H28" s="3157"/>
    </row>
    <row r="29" spans="2:8" ht="13.9" customHeight="1" x14ac:dyDescent="0.3">
      <c r="B29" s="3155" t="s">
        <v>815</v>
      </c>
      <c r="C29" s="3156" t="s">
        <v>1040</v>
      </c>
      <c r="D29" s="2407">
        <v>3</v>
      </c>
      <c r="E29" s="3162">
        <v>9249880.4183830842</v>
      </c>
      <c r="H29" s="3157"/>
    </row>
    <row r="30" spans="2:8" ht="13.9" customHeight="1" x14ac:dyDescent="0.3">
      <c r="B30" s="3155" t="s">
        <v>817</v>
      </c>
      <c r="C30" s="3156" t="s">
        <v>1041</v>
      </c>
      <c r="D30" s="2407">
        <v>3</v>
      </c>
      <c r="E30" s="3162">
        <v>9249880.4183830842</v>
      </c>
      <c r="H30" s="3157"/>
    </row>
    <row r="31" spans="2:8" ht="13.9" customHeight="1" x14ac:dyDescent="0.3">
      <c r="B31" s="3155" t="s">
        <v>819</v>
      </c>
      <c r="C31" s="3156" t="s">
        <v>1042</v>
      </c>
      <c r="D31" s="2407">
        <v>3</v>
      </c>
      <c r="E31" s="3162">
        <v>9249880.4183830842</v>
      </c>
      <c r="H31" s="3157"/>
    </row>
    <row r="32" spans="2:8" ht="13.9" customHeight="1" x14ac:dyDescent="0.3">
      <c r="B32" s="3155" t="s">
        <v>821</v>
      </c>
      <c r="C32" s="3156" t="s">
        <v>1043</v>
      </c>
      <c r="D32" s="2407">
        <v>3</v>
      </c>
      <c r="E32" s="3162">
        <v>9249880.4183830842</v>
      </c>
      <c r="H32" s="3157"/>
    </row>
    <row r="33" spans="2:8" ht="13.9" customHeight="1" x14ac:dyDescent="0.3">
      <c r="B33" s="3155" t="s">
        <v>823</v>
      </c>
      <c r="C33" s="3156" t="s">
        <v>1044</v>
      </c>
      <c r="D33" s="2407">
        <v>3</v>
      </c>
      <c r="E33" s="3162">
        <v>9249880.4183830842</v>
      </c>
      <c r="H33" s="3157"/>
    </row>
    <row r="34" spans="2:8" s="3164" customFormat="1" ht="13.9" customHeight="1" x14ac:dyDescent="0.25">
      <c r="B34" s="3155" t="s">
        <v>825</v>
      </c>
      <c r="C34" s="3163" t="s">
        <v>1045</v>
      </c>
      <c r="D34" s="2407">
        <v>3</v>
      </c>
      <c r="E34" s="3162">
        <v>9249880.4183830842</v>
      </c>
      <c r="H34" s="3157"/>
    </row>
    <row r="35" spans="2:8" s="3164" customFormat="1" ht="13.9" customHeight="1" x14ac:dyDescent="0.25">
      <c r="B35" s="3155" t="s">
        <v>827</v>
      </c>
      <c r="C35" s="3163" t="s">
        <v>1046</v>
      </c>
      <c r="D35" s="2407">
        <v>3</v>
      </c>
      <c r="E35" s="3162">
        <v>9249880.4183830842</v>
      </c>
      <c r="H35" s="3157"/>
    </row>
    <row r="36" spans="2:8" s="3164" customFormat="1" ht="13.9" customHeight="1" x14ac:dyDescent="0.25">
      <c r="B36" s="3155" t="s">
        <v>829</v>
      </c>
      <c r="C36" s="3163" t="s">
        <v>1047</v>
      </c>
      <c r="D36" s="2407">
        <v>3</v>
      </c>
      <c r="E36" s="3162">
        <v>9249880.4183830842</v>
      </c>
      <c r="H36" s="3157"/>
    </row>
    <row r="37" spans="2:8" s="3164" customFormat="1" ht="13.9" customHeight="1" x14ac:dyDescent="0.25">
      <c r="B37" s="3155" t="s">
        <v>831</v>
      </c>
      <c r="C37" s="3163" t="s">
        <v>1048</v>
      </c>
      <c r="D37" s="2407">
        <v>3</v>
      </c>
      <c r="E37" s="3162">
        <v>9249880.4183830842</v>
      </c>
      <c r="H37" s="3157"/>
    </row>
    <row r="38" spans="2:8" s="3164" customFormat="1" ht="13.9" customHeight="1" x14ac:dyDescent="0.25">
      <c r="B38" s="3155" t="s">
        <v>833</v>
      </c>
      <c r="C38" s="3163" t="s">
        <v>1049</v>
      </c>
      <c r="D38" s="2407">
        <v>3</v>
      </c>
      <c r="E38" s="3162">
        <v>9249880.4183830842</v>
      </c>
      <c r="H38" s="3157"/>
    </row>
    <row r="39" spans="2:8" s="3164" customFormat="1" ht="13.9" customHeight="1" x14ac:dyDescent="0.25">
      <c r="B39" s="3155" t="s">
        <v>835</v>
      </c>
      <c r="C39" s="3163" t="s">
        <v>1050</v>
      </c>
      <c r="D39" s="2407">
        <v>3</v>
      </c>
      <c r="E39" s="3162">
        <v>9249880.4183830842</v>
      </c>
      <c r="H39" s="3157"/>
    </row>
    <row r="40" spans="2:8" s="3164" customFormat="1" ht="13.9" customHeight="1" x14ac:dyDescent="0.25">
      <c r="B40" s="3155" t="s">
        <v>837</v>
      </c>
      <c r="C40" s="3163" t="s">
        <v>1051</v>
      </c>
      <c r="D40" s="2407">
        <v>3</v>
      </c>
      <c r="E40" s="3162">
        <v>9249880.4183830842</v>
      </c>
      <c r="H40" s="3157"/>
    </row>
    <row r="41" spans="2:8" s="3164" customFormat="1" ht="13.9" customHeight="1" x14ac:dyDescent="0.25">
      <c r="B41" s="3155" t="s">
        <v>839</v>
      </c>
      <c r="C41" s="3163" t="s">
        <v>1052</v>
      </c>
      <c r="D41" s="2407">
        <v>3</v>
      </c>
      <c r="E41" s="3162">
        <v>9249880.4183830842</v>
      </c>
      <c r="H41" s="3157"/>
    </row>
    <row r="42" spans="2:8" s="3164" customFormat="1" ht="13.9" customHeight="1" x14ac:dyDescent="0.25">
      <c r="B42" s="3155" t="s">
        <v>841</v>
      </c>
      <c r="C42" s="3163" t="s">
        <v>1053</v>
      </c>
      <c r="D42" s="2407">
        <v>3</v>
      </c>
      <c r="E42" s="3162">
        <v>9249880.4183830842</v>
      </c>
      <c r="H42" s="3157"/>
    </row>
    <row r="43" spans="2:8" s="3164" customFormat="1" ht="13.9" customHeight="1" x14ac:dyDescent="0.25">
      <c r="B43" s="3155" t="s">
        <v>843</v>
      </c>
      <c r="C43" s="3163" t="s">
        <v>1054</v>
      </c>
      <c r="D43" s="2407">
        <v>3</v>
      </c>
      <c r="E43" s="3162">
        <v>9249880.4183830842</v>
      </c>
      <c r="H43" s="3157"/>
    </row>
    <row r="44" spans="2:8" s="3164" customFormat="1" ht="13.9" customHeight="1" x14ac:dyDescent="0.25">
      <c r="B44" s="3155" t="s">
        <v>845</v>
      </c>
      <c r="C44" s="3163" t="s">
        <v>1055</v>
      </c>
      <c r="D44" s="2407">
        <v>3</v>
      </c>
      <c r="E44" s="3162">
        <v>9249880.4183830842</v>
      </c>
      <c r="H44" s="3157"/>
    </row>
    <row r="45" spans="2:8" s="3164" customFormat="1" ht="13.9" customHeight="1" x14ac:dyDescent="0.25">
      <c r="B45" s="3155" t="s">
        <v>851</v>
      </c>
      <c r="C45" s="3163" t="s">
        <v>2915</v>
      </c>
      <c r="D45" s="2407">
        <v>4</v>
      </c>
      <c r="E45" s="3162">
        <v>5593886.6062455876</v>
      </c>
      <c r="H45" s="3157"/>
    </row>
    <row r="46" spans="2:8" s="3164" customFormat="1" ht="13.9" customHeight="1" x14ac:dyDescent="0.25">
      <c r="B46" s="3155" t="s">
        <v>854</v>
      </c>
      <c r="C46" s="3163" t="s">
        <v>2908</v>
      </c>
      <c r="D46" s="2407">
        <v>4</v>
      </c>
      <c r="E46" s="3162">
        <v>2983406.189997647</v>
      </c>
      <c r="H46" s="3157"/>
    </row>
    <row r="47" spans="2:8" s="3164" customFormat="1" ht="13.9" customHeight="1" x14ac:dyDescent="0.25">
      <c r="B47" s="3155" t="s">
        <v>855</v>
      </c>
      <c r="C47" s="3163" t="s">
        <v>2909</v>
      </c>
      <c r="D47" s="2407">
        <v>4</v>
      </c>
      <c r="E47" s="3162">
        <v>1864628.8687485293</v>
      </c>
      <c r="H47" s="3157"/>
    </row>
    <row r="48" spans="2:8" s="3164" customFormat="1" ht="13.9" customHeight="1" x14ac:dyDescent="0.25">
      <c r="B48" s="3155" t="s">
        <v>856</v>
      </c>
      <c r="C48" s="3163" t="s">
        <v>2910</v>
      </c>
      <c r="D48" s="2407">
        <v>4</v>
      </c>
      <c r="E48" s="3162">
        <v>1721195.8788447962</v>
      </c>
      <c r="H48" s="3157"/>
    </row>
    <row r="49" spans="2:9" s="3164" customFormat="1" ht="13.9" customHeight="1" x14ac:dyDescent="0.25">
      <c r="B49" s="3155" t="s">
        <v>860</v>
      </c>
      <c r="C49" s="3163" t="s">
        <v>1056</v>
      </c>
      <c r="D49" s="2407">
        <v>0</v>
      </c>
      <c r="E49" s="3162">
        <v>0</v>
      </c>
      <c r="H49" s="3157"/>
    </row>
    <row r="50" spans="2:9" s="3164" customFormat="1" ht="13.9" customHeight="1" x14ac:dyDescent="0.25">
      <c r="B50" s="3155" t="s">
        <v>861</v>
      </c>
      <c r="C50" s="3163" t="s">
        <v>1057</v>
      </c>
      <c r="D50" s="2407">
        <v>2</v>
      </c>
      <c r="E50" s="3162">
        <v>12798325.649220983</v>
      </c>
      <c r="H50" s="3157"/>
    </row>
    <row r="51" spans="2:9" s="3164" customFormat="1" ht="13.9" customHeight="1" x14ac:dyDescent="0.25">
      <c r="B51" s="3155" t="s">
        <v>1703</v>
      </c>
      <c r="C51" s="3163" t="s">
        <v>1697</v>
      </c>
      <c r="D51" s="2407">
        <v>2</v>
      </c>
      <c r="E51" s="3162">
        <v>12798325.649220983</v>
      </c>
      <c r="H51" s="3157"/>
    </row>
    <row r="52" spans="2:9" s="3164" customFormat="1" ht="13.9" customHeight="1" x14ac:dyDescent="0.25">
      <c r="B52" s="3155" t="s">
        <v>1704</v>
      </c>
      <c r="C52" s="3163" t="s">
        <v>1698</v>
      </c>
      <c r="D52" s="2407">
        <v>2</v>
      </c>
      <c r="E52" s="3162">
        <v>12798325.649220983</v>
      </c>
      <c r="H52" s="3157"/>
    </row>
    <row r="53" spans="2:9" s="3164" customFormat="1" ht="13.9" customHeight="1" x14ac:dyDescent="0.25">
      <c r="B53" s="3155" t="s">
        <v>1705</v>
      </c>
      <c r="C53" s="3163" t="s">
        <v>2066</v>
      </c>
      <c r="D53" s="2407">
        <v>2</v>
      </c>
      <c r="E53" s="3162">
        <v>12798325.649220983</v>
      </c>
      <c r="H53" s="3157"/>
    </row>
    <row r="54" spans="2:9" s="3164" customFormat="1" ht="13.9" customHeight="1" x14ac:dyDescent="0.25">
      <c r="B54" s="3155" t="s">
        <v>1719</v>
      </c>
      <c r="C54" s="3163" t="s">
        <v>2067</v>
      </c>
      <c r="D54" s="2407">
        <v>2</v>
      </c>
      <c r="E54" s="3162">
        <v>12798325.649220983</v>
      </c>
      <c r="H54" s="3157"/>
    </row>
    <row r="55" spans="2:9" s="3164" customFormat="1" ht="13.9" customHeight="1" x14ac:dyDescent="0.25">
      <c r="B55" s="3155" t="s">
        <v>1720</v>
      </c>
      <c r="C55" s="3163" t="s">
        <v>2068</v>
      </c>
      <c r="D55" s="2407">
        <v>2</v>
      </c>
      <c r="E55" s="3162">
        <v>12798325.649220983</v>
      </c>
      <c r="H55" s="3157"/>
    </row>
    <row r="56" spans="2:9" s="3164" customFormat="1" ht="13.9" customHeight="1" x14ac:dyDescent="0.25">
      <c r="B56" s="3155" t="s">
        <v>1721</v>
      </c>
      <c r="C56" s="3163" t="s">
        <v>2069</v>
      </c>
      <c r="D56" s="2407">
        <v>2</v>
      </c>
      <c r="E56" s="3162">
        <v>12798325.649220983</v>
      </c>
      <c r="H56" s="3157"/>
    </row>
    <row r="57" spans="2:9" s="3164" customFormat="1" ht="13.9" customHeight="1" x14ac:dyDescent="0.25">
      <c r="B57" s="3155" t="s">
        <v>1722</v>
      </c>
      <c r="C57" s="3163" t="s">
        <v>2070</v>
      </c>
      <c r="D57" s="2407">
        <v>2</v>
      </c>
      <c r="E57" s="3162">
        <v>12798325.649220983</v>
      </c>
      <c r="H57" s="3157"/>
    </row>
    <row r="58" spans="2:9" s="3164" customFormat="1" ht="13.9" customHeight="1" x14ac:dyDescent="0.25">
      <c r="B58" s="3155" t="s">
        <v>2079</v>
      </c>
      <c r="C58" s="3163" t="s">
        <v>1036</v>
      </c>
      <c r="D58" s="2407">
        <v>2</v>
      </c>
      <c r="E58" s="3162">
        <v>12798325.649220983</v>
      </c>
      <c r="H58" s="3157"/>
    </row>
    <row r="59" spans="2:9" s="3164" customFormat="1" ht="13.9" customHeight="1" x14ac:dyDescent="0.25">
      <c r="B59" s="3155" t="s">
        <v>2080</v>
      </c>
      <c r="C59" s="3163" t="s">
        <v>1699</v>
      </c>
      <c r="D59" s="2407">
        <v>3</v>
      </c>
      <c r="E59" s="3162">
        <v>9249880.4183830842</v>
      </c>
      <c r="H59" s="3157"/>
    </row>
    <row r="60" spans="2:9" s="3164" customFormat="1" ht="13.9" customHeight="1" x14ac:dyDescent="0.25">
      <c r="B60" s="3155" t="s">
        <v>2178</v>
      </c>
      <c r="C60" s="3163" t="s">
        <v>1700</v>
      </c>
      <c r="D60" s="2407">
        <v>3</v>
      </c>
      <c r="E60" s="3162">
        <v>9249880.4183830842</v>
      </c>
      <c r="I60" s="3157"/>
    </row>
    <row r="61" spans="2:9" s="3164" customFormat="1" ht="13.9" customHeight="1" x14ac:dyDescent="0.25">
      <c r="B61" s="3155" t="s">
        <v>2179</v>
      </c>
      <c r="C61" s="3163" t="s">
        <v>1701</v>
      </c>
      <c r="D61" s="2407">
        <v>3</v>
      </c>
      <c r="E61" s="3162">
        <v>9249880.4183830842</v>
      </c>
      <c r="I61" s="3157"/>
    </row>
    <row r="62" spans="2:9" s="3164" customFormat="1" ht="13.9" customHeight="1" x14ac:dyDescent="0.25">
      <c r="B62" s="3155" t="s">
        <v>2180</v>
      </c>
      <c r="C62" s="3163" t="s">
        <v>1702</v>
      </c>
      <c r="D62" s="2407">
        <v>3</v>
      </c>
      <c r="E62" s="3162">
        <v>9249880.4183830842</v>
      </c>
      <c r="I62" s="3157"/>
    </row>
    <row r="63" spans="2:9" s="3164" customFormat="1" ht="13.9" customHeight="1" x14ac:dyDescent="0.25">
      <c r="B63" s="3155" t="s">
        <v>2181</v>
      </c>
      <c r="C63" s="3163" t="s">
        <v>2911</v>
      </c>
      <c r="D63" s="2407">
        <v>4</v>
      </c>
      <c r="E63" s="3162">
        <v>5593886.6062455876</v>
      </c>
      <c r="I63" s="3157"/>
    </row>
    <row r="64" spans="2:9" s="3164" customFormat="1" ht="13.9" customHeight="1" x14ac:dyDescent="0.25">
      <c r="B64" s="3155" t="s">
        <v>2182</v>
      </c>
      <c r="C64" s="3163" t="s">
        <v>2912</v>
      </c>
      <c r="D64" s="2407">
        <v>4</v>
      </c>
      <c r="E64" s="3162">
        <v>2983406.189997647</v>
      </c>
      <c r="I64" s="3157"/>
    </row>
    <row r="65" spans="1:100" s="3164" customFormat="1" ht="13.9" customHeight="1" x14ac:dyDescent="0.25">
      <c r="B65" s="3155" t="s">
        <v>2183</v>
      </c>
      <c r="C65" s="3163" t="s">
        <v>2913</v>
      </c>
      <c r="D65" s="2407">
        <v>4</v>
      </c>
      <c r="E65" s="3162">
        <v>1864628.8687485293</v>
      </c>
      <c r="I65" s="3157"/>
    </row>
    <row r="66" spans="1:100" s="3164" customFormat="1" ht="13.9" customHeight="1" x14ac:dyDescent="0.25">
      <c r="B66" s="3155" t="s">
        <v>2184</v>
      </c>
      <c r="C66" s="3163" t="s">
        <v>2914</v>
      </c>
      <c r="D66" s="2407">
        <v>4</v>
      </c>
      <c r="E66" s="3162">
        <v>1721195.8788447962</v>
      </c>
      <c r="I66" s="3157"/>
    </row>
    <row r="67" spans="1:100" s="3164" customFormat="1" ht="13.9" customHeight="1" x14ac:dyDescent="0.25">
      <c r="B67" s="3155" t="s">
        <v>2203</v>
      </c>
      <c r="C67" s="3163" t="s">
        <v>2192</v>
      </c>
      <c r="D67" s="2407">
        <v>2</v>
      </c>
      <c r="E67" s="3162">
        <v>12798325.649220983</v>
      </c>
      <c r="H67" s="3165"/>
      <c r="I67" s="3157"/>
      <c r="J67" s="3157"/>
      <c r="K67" s="3157"/>
      <c r="L67" s="3157"/>
      <c r="N67" s="3165"/>
      <c r="P67" s="3165"/>
      <c r="R67" s="3165"/>
      <c r="T67" s="3165"/>
      <c r="V67" s="3165"/>
      <c r="X67" s="3165"/>
      <c r="Z67" s="3165"/>
      <c r="AB67" s="3165"/>
      <c r="AD67" s="3165"/>
      <c r="AF67" s="3165"/>
      <c r="AH67" s="3165"/>
      <c r="AJ67" s="3165"/>
      <c r="AL67" s="3165"/>
      <c r="AN67" s="3165"/>
      <c r="AP67" s="3165"/>
      <c r="AR67" s="3165"/>
      <c r="AT67" s="3165"/>
      <c r="AV67" s="3165"/>
      <c r="AX67" s="3165"/>
      <c r="AZ67" s="3165"/>
      <c r="BB67" s="3165"/>
      <c r="BD67" s="3165"/>
      <c r="BF67" s="3165"/>
      <c r="BH67" s="3165"/>
      <c r="BJ67" s="3165"/>
      <c r="BL67" s="3165"/>
      <c r="BN67" s="3165"/>
      <c r="BP67" s="3165"/>
      <c r="BR67" s="3165"/>
      <c r="BT67" s="3165"/>
      <c r="BV67" s="3165"/>
      <c r="BX67" s="3165"/>
      <c r="BZ67" s="3165"/>
      <c r="CB67" s="3165"/>
      <c r="CD67" s="3165"/>
      <c r="CF67" s="3165"/>
      <c r="CH67" s="3165"/>
      <c r="CJ67" s="3165"/>
      <c r="CL67" s="3165"/>
      <c r="CN67" s="3165"/>
      <c r="CP67" s="3165"/>
      <c r="CR67" s="3165"/>
      <c r="CT67" s="3165"/>
      <c r="CV67" s="3165"/>
    </row>
    <row r="68" spans="1:100" s="3164" customFormat="1" ht="13.9" customHeight="1" x14ac:dyDescent="0.25">
      <c r="B68" s="3155" t="s">
        <v>2204</v>
      </c>
      <c r="C68" s="3163" t="s">
        <v>2193</v>
      </c>
      <c r="D68" s="2407">
        <v>2</v>
      </c>
      <c r="E68" s="3162">
        <v>12798325.649220983</v>
      </c>
      <c r="H68" s="3165"/>
      <c r="I68" s="3157"/>
      <c r="J68" s="3157"/>
      <c r="K68" s="3157"/>
      <c r="L68" s="3157"/>
      <c r="N68" s="3165"/>
      <c r="P68" s="3165"/>
      <c r="R68" s="3165"/>
      <c r="T68" s="3165"/>
      <c r="V68" s="3165"/>
      <c r="X68" s="3165"/>
      <c r="Z68" s="3165"/>
      <c r="AB68" s="3165"/>
      <c r="AD68" s="3165"/>
      <c r="AF68" s="3165"/>
      <c r="AH68" s="3165"/>
      <c r="AJ68" s="3165"/>
      <c r="AL68" s="3165"/>
      <c r="AN68" s="3165"/>
      <c r="AP68" s="3165"/>
      <c r="AR68" s="3165"/>
      <c r="AT68" s="3165"/>
      <c r="AV68" s="3165"/>
      <c r="AX68" s="3165"/>
      <c r="AZ68" s="3165"/>
      <c r="BB68" s="3165"/>
      <c r="BD68" s="3165"/>
      <c r="BF68" s="3165"/>
      <c r="BH68" s="3165"/>
      <c r="BJ68" s="3165"/>
      <c r="BL68" s="3165"/>
      <c r="BN68" s="3165"/>
      <c r="BP68" s="3165"/>
      <c r="BR68" s="3165"/>
      <c r="BT68" s="3165"/>
      <c r="BV68" s="3165"/>
      <c r="BX68" s="3165"/>
      <c r="BZ68" s="3165"/>
      <c r="CB68" s="3165"/>
      <c r="CD68" s="3165"/>
      <c r="CF68" s="3165"/>
      <c r="CH68" s="3165"/>
      <c r="CJ68" s="3165"/>
      <c r="CL68" s="3165"/>
      <c r="CN68" s="3165"/>
      <c r="CP68" s="3165"/>
      <c r="CR68" s="3165"/>
      <c r="CT68" s="3165"/>
      <c r="CV68" s="3165"/>
    </row>
    <row r="69" spans="1:100" x14ac:dyDescent="0.3">
      <c r="I69" s="3157"/>
    </row>
    <row r="70" spans="1:100" x14ac:dyDescent="0.3">
      <c r="I70" s="3157"/>
      <c r="J70" s="3157"/>
    </row>
    <row r="73" spans="1:100" s="2227" customFormat="1" ht="38.25" x14ac:dyDescent="0.25">
      <c r="B73" s="2094" t="s">
        <v>938</v>
      </c>
      <c r="C73" s="2226" t="s">
        <v>776</v>
      </c>
      <c r="D73" s="2094" t="s">
        <v>925</v>
      </c>
      <c r="E73" s="2226" t="s">
        <v>975</v>
      </c>
      <c r="F73" s="2094" t="s">
        <v>976</v>
      </c>
      <c r="G73" s="2226" t="s">
        <v>3373</v>
      </c>
    </row>
    <row r="74" spans="1:100" x14ac:dyDescent="0.3">
      <c r="B74" s="2147">
        <v>1</v>
      </c>
      <c r="C74" s="3156" t="s">
        <v>1183</v>
      </c>
      <c r="D74" s="3166">
        <v>1492875.0391973059</v>
      </c>
      <c r="E74" s="3166">
        <v>0</v>
      </c>
      <c r="F74" s="3166">
        <v>4145858.8678519027</v>
      </c>
      <c r="G74" s="2229">
        <v>5638733.9070492089</v>
      </c>
    </row>
    <row r="75" spans="1:100" x14ac:dyDescent="0.3">
      <c r="B75" s="2147">
        <v>2</v>
      </c>
      <c r="C75" s="3156" t="s">
        <v>2550</v>
      </c>
      <c r="D75" s="3166">
        <v>2993784.6881829309</v>
      </c>
      <c r="E75" s="3166">
        <v>0</v>
      </c>
      <c r="F75" s="3166">
        <v>9804540.9610380512</v>
      </c>
      <c r="G75" s="2229">
        <v>12798325.649220983</v>
      </c>
    </row>
    <row r="76" spans="1:100" x14ac:dyDescent="0.3">
      <c r="B76" s="2147">
        <v>3</v>
      </c>
      <c r="C76" s="3156" t="s">
        <v>2227</v>
      </c>
      <c r="D76" s="3166">
        <v>2465223.9072866174</v>
      </c>
      <c r="E76" s="3166">
        <v>0</v>
      </c>
      <c r="F76" s="3166">
        <v>6784656.5110964673</v>
      </c>
      <c r="G76" s="2229">
        <v>9249880.4183830842</v>
      </c>
      <c r="J76" s="2067"/>
      <c r="K76" s="2067"/>
      <c r="L76" s="2067"/>
      <c r="M76" s="2067"/>
      <c r="N76" s="2067"/>
    </row>
    <row r="77" spans="1:100" x14ac:dyDescent="0.3">
      <c r="B77" s="2147">
        <v>4</v>
      </c>
      <c r="C77" s="3156" t="s">
        <v>2619</v>
      </c>
      <c r="D77" s="3166">
        <v>5065451.6638385374</v>
      </c>
      <c r="E77" s="3166">
        <v>0</v>
      </c>
      <c r="F77" s="3166">
        <v>13580837.023646757</v>
      </c>
      <c r="G77" s="2229">
        <v>18646288.687485293</v>
      </c>
    </row>
    <row r="78" spans="1:100" ht="15.75" thickBot="1" x14ac:dyDescent="0.35">
      <c r="A78" s="2230"/>
    </row>
    <row r="79" spans="1:100" ht="15" customHeight="1" x14ac:dyDescent="0.3">
      <c r="B79" s="3763"/>
      <c r="C79" s="3764"/>
      <c r="D79" s="3764"/>
      <c r="E79" s="3764"/>
      <c r="F79" s="2515"/>
      <c r="G79" s="2297" t="s">
        <v>875</v>
      </c>
      <c r="H79" s="2515"/>
    </row>
    <row r="80" spans="1:100" ht="30.75" thickBot="1" x14ac:dyDescent="0.35">
      <c r="B80" s="3765" t="s">
        <v>877</v>
      </c>
      <c r="C80" s="3766"/>
      <c r="D80" s="3766"/>
      <c r="E80" s="3766"/>
      <c r="F80" s="2517">
        <v>1</v>
      </c>
      <c r="G80" s="3167" t="s">
        <v>3366</v>
      </c>
      <c r="H80" s="3168"/>
    </row>
    <row r="81" spans="2:8" x14ac:dyDescent="0.3">
      <c r="B81" s="2904"/>
      <c r="C81" s="2905"/>
      <c r="D81" s="2905"/>
      <c r="E81" s="2905"/>
      <c r="F81" s="2906"/>
      <c r="G81" s="3169"/>
      <c r="H81" s="3168"/>
    </row>
    <row r="82" spans="2:8" ht="15.75" thickBot="1" x14ac:dyDescent="0.35">
      <c r="B82" s="2523" t="s">
        <v>880</v>
      </c>
      <c r="C82" s="3170" t="s">
        <v>1183</v>
      </c>
      <c r="D82" s="2122"/>
      <c r="E82" s="2122"/>
      <c r="F82" s="2123"/>
      <c r="G82" s="3171"/>
      <c r="H82" s="3172"/>
    </row>
    <row r="83" spans="2:8" x14ac:dyDescent="0.3">
      <c r="B83" s="2254"/>
      <c r="C83" s="2909"/>
      <c r="D83" s="2527"/>
      <c r="E83" s="1973"/>
      <c r="F83" s="2527"/>
      <c r="G83" s="3173"/>
      <c r="H83" s="3174"/>
    </row>
    <row r="84" spans="2:8" ht="15.75" thickBot="1" x14ac:dyDescent="0.35">
      <c r="B84" s="2254" t="s">
        <v>947</v>
      </c>
      <c r="C84" s="2910"/>
      <c r="D84" s="2531"/>
      <c r="E84" s="2532"/>
      <c r="F84" s="2531"/>
      <c r="G84" s="2595"/>
      <c r="H84" s="3175"/>
    </row>
    <row r="85" spans="2:8" ht="15.75" thickTop="1" x14ac:dyDescent="0.3">
      <c r="B85" s="2939" t="s">
        <v>949</v>
      </c>
      <c r="C85" s="2912" t="s">
        <v>773</v>
      </c>
      <c r="D85" s="2938" t="s">
        <v>135</v>
      </c>
      <c r="E85" s="2537" t="s">
        <v>873</v>
      </c>
      <c r="F85" s="2536" t="s">
        <v>950</v>
      </c>
      <c r="G85" s="2127" t="s">
        <v>951</v>
      </c>
      <c r="H85" s="3176" t="s">
        <v>952</v>
      </c>
    </row>
    <row r="86" spans="2:8" x14ac:dyDescent="0.3">
      <c r="B86" s="2928">
        <v>1</v>
      </c>
      <c r="C86" s="2913" t="s">
        <v>1004</v>
      </c>
      <c r="D86" s="3177" t="s">
        <v>921</v>
      </c>
      <c r="E86" s="2285">
        <v>3</v>
      </c>
      <c r="F86" s="2540">
        <v>26026.308555399723</v>
      </c>
      <c r="G86" s="2263">
        <v>5</v>
      </c>
      <c r="H86" s="2542">
        <v>390394.62833099585</v>
      </c>
    </row>
    <row r="87" spans="2:8" x14ac:dyDescent="0.3">
      <c r="B87" s="2928">
        <v>2</v>
      </c>
      <c r="C87" s="2913" t="s">
        <v>1005</v>
      </c>
      <c r="D87" s="3177" t="s">
        <v>921</v>
      </c>
      <c r="E87" s="2285">
        <v>1</v>
      </c>
      <c r="F87" s="2540">
        <v>57306.994189541183</v>
      </c>
      <c r="G87" s="2263">
        <v>1</v>
      </c>
      <c r="H87" s="2542">
        <v>57306.994189541183</v>
      </c>
    </row>
    <row r="88" spans="2:8" x14ac:dyDescent="0.3">
      <c r="B88" s="2928">
        <v>3</v>
      </c>
      <c r="C88" s="2913" t="s">
        <v>1006</v>
      </c>
      <c r="D88" s="3177" t="s">
        <v>921</v>
      </c>
      <c r="E88" s="2285">
        <v>1</v>
      </c>
      <c r="F88" s="2540">
        <v>49100.321378481269</v>
      </c>
      <c r="G88" s="2263">
        <v>1</v>
      </c>
      <c r="H88" s="2542">
        <v>49100.321378481269</v>
      </c>
    </row>
    <row r="89" spans="2:8" x14ac:dyDescent="0.3">
      <c r="B89" s="2928">
        <v>4</v>
      </c>
      <c r="C89" s="2913" t="s">
        <v>1001</v>
      </c>
      <c r="D89" s="3177" t="s">
        <v>921</v>
      </c>
      <c r="E89" s="2285">
        <v>3</v>
      </c>
      <c r="F89" s="2540">
        <v>4513.8849929873777</v>
      </c>
      <c r="G89" s="2263">
        <v>5</v>
      </c>
      <c r="H89" s="2542">
        <v>67708.27489481066</v>
      </c>
    </row>
    <row r="90" spans="2:8" ht="15.75" thickBot="1" x14ac:dyDescent="0.35">
      <c r="B90" s="2928">
        <v>5</v>
      </c>
      <c r="C90" s="2913" t="s">
        <v>1012</v>
      </c>
      <c r="D90" s="3177" t="s">
        <v>921</v>
      </c>
      <c r="E90" s="2285">
        <v>3</v>
      </c>
      <c r="F90" s="2540">
        <v>61890.988026898463</v>
      </c>
      <c r="G90" s="2263">
        <v>5</v>
      </c>
      <c r="H90" s="2542">
        <v>928364.82040347694</v>
      </c>
    </row>
    <row r="91" spans="2:8" ht="16.5" thickTop="1" thickBot="1" x14ac:dyDescent="0.35">
      <c r="B91" s="2266"/>
      <c r="C91" s="2202"/>
      <c r="D91" s="2527"/>
      <c r="E91" s="1973"/>
      <c r="F91" s="2527"/>
      <c r="G91" s="2549" t="s">
        <v>956</v>
      </c>
      <c r="H91" s="2758">
        <v>1492875.0391973059</v>
      </c>
    </row>
    <row r="92" spans="2:8" ht="16.5" thickTop="1" thickBot="1" x14ac:dyDescent="0.35">
      <c r="B92" s="2551" t="s">
        <v>957</v>
      </c>
      <c r="C92" s="2910"/>
      <c r="D92" s="2531"/>
      <c r="E92" s="2532"/>
      <c r="F92" s="2531"/>
      <c r="G92" s="2530"/>
      <c r="H92" s="2554"/>
    </row>
    <row r="93" spans="2:8" ht="15.75" thickTop="1" x14ac:dyDescent="0.3">
      <c r="B93" s="2555" t="s">
        <v>949</v>
      </c>
      <c r="C93" s="2914" t="s">
        <v>773</v>
      </c>
      <c r="D93" s="2938"/>
      <c r="E93" s="2558" t="s">
        <v>135</v>
      </c>
      <c r="F93" s="2557" t="s">
        <v>929</v>
      </c>
      <c r="G93" s="2558" t="s">
        <v>958</v>
      </c>
      <c r="H93" s="2560" t="s">
        <v>952</v>
      </c>
    </row>
    <row r="94" spans="2:8" x14ac:dyDescent="0.3">
      <c r="B94" s="2561"/>
      <c r="C94" s="2915"/>
      <c r="D94" s="3177"/>
      <c r="E94" s="2564"/>
      <c r="F94" s="2740"/>
      <c r="G94" s="2150"/>
      <c r="H94" s="2566"/>
    </row>
    <row r="95" spans="2:8" x14ac:dyDescent="0.3">
      <c r="B95" s="2561"/>
      <c r="C95" s="2915"/>
      <c r="D95" s="3177"/>
      <c r="E95" s="2564"/>
      <c r="F95" s="2740"/>
      <c r="G95" s="2150"/>
      <c r="H95" s="2566"/>
    </row>
    <row r="96" spans="2:8" ht="15.75" thickBot="1" x14ac:dyDescent="0.35">
      <c r="B96" s="2561"/>
      <c r="C96" s="2915"/>
      <c r="D96" s="3177"/>
      <c r="E96" s="2564"/>
      <c r="F96" s="2740"/>
      <c r="G96" s="2150"/>
      <c r="H96" s="2566"/>
    </row>
    <row r="97" spans="2:9" ht="16.5" thickTop="1" thickBot="1" x14ac:dyDescent="0.35">
      <c r="B97" s="3178" t="s">
        <v>4249</v>
      </c>
      <c r="C97" s="2202"/>
      <c r="D97" s="2527"/>
      <c r="E97" s="1973"/>
      <c r="F97" s="2527"/>
      <c r="G97" s="2549" t="s">
        <v>956</v>
      </c>
      <c r="H97" s="2758">
        <v>0</v>
      </c>
    </row>
    <row r="98" spans="2:9" ht="16.5" thickTop="1" thickBot="1" x14ac:dyDescent="0.35">
      <c r="B98" s="2266"/>
      <c r="C98" s="2910"/>
      <c r="D98" s="2531"/>
      <c r="E98" s="2532"/>
      <c r="F98" s="2531"/>
      <c r="G98" s="2530"/>
      <c r="H98" s="2554"/>
    </row>
    <row r="99" spans="2:9" ht="15.75" thickTop="1" x14ac:dyDescent="0.3">
      <c r="B99" s="2939" t="s">
        <v>949</v>
      </c>
      <c r="C99" s="3179" t="s">
        <v>960</v>
      </c>
      <c r="D99" s="2938" t="s">
        <v>873</v>
      </c>
      <c r="E99" s="2558" t="s">
        <v>961</v>
      </c>
      <c r="F99" s="2557" t="s">
        <v>314</v>
      </c>
      <c r="G99" s="2537" t="s">
        <v>951</v>
      </c>
      <c r="H99" s="2529" t="s">
        <v>962</v>
      </c>
    </row>
    <row r="100" spans="2:9" x14ac:dyDescent="0.3">
      <c r="B100" s="2928">
        <v>1</v>
      </c>
      <c r="C100" s="2922" t="s">
        <v>1651</v>
      </c>
      <c r="D100" s="2409">
        <v>1</v>
      </c>
      <c r="E100" s="2573">
        <v>403671.20035076747</v>
      </c>
      <c r="F100" s="2742">
        <v>403671.20035076747</v>
      </c>
      <c r="G100" s="2263">
        <v>3</v>
      </c>
      <c r="H100" s="2743">
        <v>1211013.6010523024</v>
      </c>
      <c r="I100" s="548"/>
    </row>
    <row r="101" spans="2:9" x14ac:dyDescent="0.3">
      <c r="B101" s="2928">
        <v>2</v>
      </c>
      <c r="C101" s="2922" t="s">
        <v>2696</v>
      </c>
      <c r="D101" s="2923">
        <v>2</v>
      </c>
      <c r="E101" s="2573">
        <v>176370.20615817781</v>
      </c>
      <c r="F101" s="2742">
        <v>352740.41231635562</v>
      </c>
      <c r="G101" s="2263">
        <v>3</v>
      </c>
      <c r="H101" s="2743">
        <v>1058221.2369490669</v>
      </c>
      <c r="I101" s="548"/>
    </row>
    <row r="102" spans="2:9" x14ac:dyDescent="0.3">
      <c r="B102" s="2928">
        <v>3</v>
      </c>
      <c r="C102" s="2922" t="s">
        <v>969</v>
      </c>
      <c r="D102" s="2409">
        <v>2</v>
      </c>
      <c r="E102" s="2573">
        <v>93831.201492526641</v>
      </c>
      <c r="F102" s="2742">
        <v>187662.40298505328</v>
      </c>
      <c r="G102" s="2263">
        <v>5</v>
      </c>
      <c r="H102" s="2743">
        <v>938312.01492526638</v>
      </c>
    </row>
    <row r="103" spans="2:9" ht="15.75" thickBot="1" x14ac:dyDescent="0.35">
      <c r="B103" s="2928">
        <v>4</v>
      </c>
      <c r="C103" s="2922" t="s">
        <v>972</v>
      </c>
      <c r="D103" s="2409">
        <v>2</v>
      </c>
      <c r="E103" s="2573">
        <v>93831.201492526641</v>
      </c>
      <c r="F103" s="2742">
        <v>187662.40298505328</v>
      </c>
      <c r="G103" s="2263">
        <v>5</v>
      </c>
      <c r="H103" s="2743">
        <v>938312.01492526638</v>
      </c>
    </row>
    <row r="104" spans="2:9" ht="16.5" thickTop="1" thickBot="1" x14ac:dyDescent="0.35">
      <c r="B104" s="2577"/>
      <c r="C104" s="2910"/>
      <c r="D104" s="2531"/>
      <c r="E104" s="2532"/>
      <c r="F104" s="2531"/>
      <c r="G104" s="2549" t="s">
        <v>956</v>
      </c>
      <c r="H104" s="2758">
        <v>4145858.8678519027</v>
      </c>
    </row>
    <row r="105" spans="2:9" ht="16.5" thickTop="1" thickBot="1" x14ac:dyDescent="0.35">
      <c r="B105" s="2286"/>
      <c r="C105" s="2924"/>
      <c r="D105" s="2579"/>
      <c r="E105" s="2580"/>
      <c r="F105" s="2581" t="s">
        <v>964</v>
      </c>
      <c r="G105" s="2581"/>
      <c r="H105" s="2582">
        <v>5638733.9070492089</v>
      </c>
    </row>
    <row r="107" spans="2:9" ht="15.75" thickBot="1" x14ac:dyDescent="0.35"/>
    <row r="108" spans="2:9" ht="15" customHeight="1" x14ac:dyDescent="0.3">
      <c r="B108" s="3790"/>
      <c r="C108" s="3791"/>
      <c r="D108" s="3791"/>
      <c r="E108" s="3791"/>
      <c r="F108" s="2586"/>
      <c r="G108" s="2297" t="s">
        <v>875</v>
      </c>
      <c r="H108" s="2515"/>
    </row>
    <row r="109" spans="2:9" ht="30.75" thickBot="1" x14ac:dyDescent="0.35">
      <c r="B109" s="3792" t="s">
        <v>877</v>
      </c>
      <c r="C109" s="3793"/>
      <c r="D109" s="3793"/>
      <c r="E109" s="3793"/>
      <c r="F109" s="2735">
        <v>2</v>
      </c>
      <c r="G109" s="3167" t="s">
        <v>3366</v>
      </c>
      <c r="H109" s="3168"/>
    </row>
    <row r="110" spans="2:9" x14ac:dyDescent="0.3">
      <c r="B110" s="3180"/>
      <c r="C110" s="3181"/>
      <c r="D110" s="3181"/>
      <c r="E110" s="3181"/>
      <c r="F110" s="2597"/>
      <c r="G110" s="3182"/>
      <c r="H110" s="3168"/>
    </row>
    <row r="111" spans="2:9" ht="15.75" thickBot="1" x14ac:dyDescent="0.35">
      <c r="B111" s="2591" t="s">
        <v>880</v>
      </c>
      <c r="C111" s="3183" t="s">
        <v>2550</v>
      </c>
      <c r="D111" s="3184"/>
      <c r="E111" s="3184"/>
      <c r="F111" s="3185"/>
      <c r="G111" s="3186"/>
      <c r="H111" s="3172"/>
    </row>
    <row r="112" spans="2:9" x14ac:dyDescent="0.3">
      <c r="B112" s="2254"/>
      <c r="C112" s="2909"/>
      <c r="D112" s="2527"/>
      <c r="E112" s="1973"/>
      <c r="F112" s="2527"/>
      <c r="G112" s="2528"/>
      <c r="H112" s="2529"/>
    </row>
    <row r="113" spans="2:8" ht="15.75" thickBot="1" x14ac:dyDescent="0.35">
      <c r="B113" s="2254" t="s">
        <v>947</v>
      </c>
      <c r="C113" s="2910"/>
      <c r="D113" s="2531"/>
      <c r="E113" s="2532"/>
      <c r="F113" s="2531"/>
      <c r="G113" s="2533"/>
      <c r="H113" s="2534"/>
    </row>
    <row r="114" spans="2:8" ht="16.5" thickTop="1" thickBot="1" x14ac:dyDescent="0.35">
      <c r="B114" s="2939" t="s">
        <v>949</v>
      </c>
      <c r="C114" s="2912" t="s">
        <v>773</v>
      </c>
      <c r="D114" s="2938" t="s">
        <v>135</v>
      </c>
      <c r="E114" s="2558" t="s">
        <v>873</v>
      </c>
      <c r="F114" s="2557" t="s">
        <v>950</v>
      </c>
      <c r="G114" s="2537" t="s">
        <v>951</v>
      </c>
      <c r="H114" s="2529" t="s">
        <v>952</v>
      </c>
    </row>
    <row r="115" spans="2:8" ht="15.75" thickTop="1" x14ac:dyDescent="0.3">
      <c r="B115" s="2928">
        <v>1</v>
      </c>
      <c r="C115" s="2913" t="s">
        <v>1004</v>
      </c>
      <c r="D115" s="3187" t="s">
        <v>921</v>
      </c>
      <c r="E115" s="3188">
        <v>1</v>
      </c>
      <c r="F115" s="2540">
        <v>26026.308555399723</v>
      </c>
      <c r="G115" s="2263">
        <v>15</v>
      </c>
      <c r="H115" s="2542">
        <v>390394.62833099585</v>
      </c>
    </row>
    <row r="116" spans="2:8" x14ac:dyDescent="0.3">
      <c r="B116" s="2928">
        <v>2</v>
      </c>
      <c r="C116" s="2913" t="s">
        <v>1005</v>
      </c>
      <c r="D116" s="3189" t="s">
        <v>921</v>
      </c>
      <c r="E116" s="2285">
        <v>2</v>
      </c>
      <c r="F116" s="2540">
        <v>57306.994189541183</v>
      </c>
      <c r="G116" s="2263">
        <v>1</v>
      </c>
      <c r="H116" s="2542">
        <v>114613.98837908237</v>
      </c>
    </row>
    <row r="117" spans="2:8" x14ac:dyDescent="0.3">
      <c r="B117" s="2928">
        <v>3</v>
      </c>
      <c r="C117" s="2913" t="s">
        <v>1006</v>
      </c>
      <c r="D117" s="3189" t="s">
        <v>921</v>
      </c>
      <c r="E117" s="2285">
        <v>1</v>
      </c>
      <c r="F117" s="2540">
        <v>49100.321378481269</v>
      </c>
      <c r="G117" s="2263">
        <v>2</v>
      </c>
      <c r="H117" s="2542">
        <v>98200.642756962538</v>
      </c>
    </row>
    <row r="118" spans="2:8" x14ac:dyDescent="0.3">
      <c r="B118" s="2928">
        <v>4</v>
      </c>
      <c r="C118" s="2913" t="s">
        <v>1001</v>
      </c>
      <c r="D118" s="3189" t="s">
        <v>921</v>
      </c>
      <c r="E118" s="2285">
        <v>3</v>
      </c>
      <c r="F118" s="2540">
        <v>4513.8849929873777</v>
      </c>
      <c r="G118" s="2263">
        <v>12</v>
      </c>
      <c r="H118" s="2542">
        <v>162499.85974754559</v>
      </c>
    </row>
    <row r="119" spans="2:8" ht="15.75" thickBot="1" x14ac:dyDescent="0.35">
      <c r="B119" s="2928">
        <v>5</v>
      </c>
      <c r="C119" s="2913" t="s">
        <v>1012</v>
      </c>
      <c r="D119" s="3189" t="s">
        <v>921</v>
      </c>
      <c r="E119" s="2150">
        <v>3</v>
      </c>
      <c r="F119" s="2540">
        <v>61890.988026898463</v>
      </c>
      <c r="G119" s="2263">
        <v>12</v>
      </c>
      <c r="H119" s="2542">
        <v>2228075.5689683445</v>
      </c>
    </row>
    <row r="120" spans="2:8" ht="16.5" thickTop="1" thickBot="1" x14ac:dyDescent="0.35">
      <c r="B120" s="2266"/>
      <c r="C120" s="2202"/>
      <c r="D120" s="2527"/>
      <c r="E120" s="1973"/>
      <c r="F120" s="2527"/>
      <c r="G120" s="2549" t="s">
        <v>956</v>
      </c>
      <c r="H120" s="2758">
        <v>2993784.6881829309</v>
      </c>
    </row>
    <row r="121" spans="2:8" ht="16.5" thickTop="1" thickBot="1" x14ac:dyDescent="0.35">
      <c r="B121" s="2551" t="s">
        <v>957</v>
      </c>
      <c r="C121" s="2910"/>
      <c r="D121" s="2531"/>
      <c r="E121" s="2532"/>
      <c r="F121" s="2531"/>
      <c r="G121" s="2530"/>
      <c r="H121" s="2554"/>
    </row>
    <row r="122" spans="2:8" ht="15.75" thickTop="1" x14ac:dyDescent="0.3">
      <c r="B122" s="2555" t="s">
        <v>949</v>
      </c>
      <c r="C122" s="2914" t="s">
        <v>773</v>
      </c>
      <c r="D122" s="2557"/>
      <c r="E122" s="2558" t="s">
        <v>135</v>
      </c>
      <c r="F122" s="2557" t="s">
        <v>929</v>
      </c>
      <c r="G122" s="2558" t="s">
        <v>958</v>
      </c>
      <c r="H122" s="2560" t="s">
        <v>952</v>
      </c>
    </row>
    <row r="123" spans="2:8" x14ac:dyDescent="0.3">
      <c r="B123" s="2561"/>
      <c r="C123" s="2915"/>
      <c r="D123" s="2563"/>
      <c r="E123" s="2564"/>
      <c r="F123" s="2740"/>
      <c r="G123" s="2150"/>
      <c r="H123" s="2566"/>
    </row>
    <row r="124" spans="2:8" x14ac:dyDescent="0.3">
      <c r="B124" s="2561"/>
      <c r="C124" s="2915"/>
      <c r="D124" s="2563"/>
      <c r="E124" s="2564"/>
      <c r="F124" s="2740"/>
      <c r="G124" s="2150"/>
      <c r="H124" s="2566"/>
    </row>
    <row r="125" spans="2:8" ht="15.75" thickBot="1" x14ac:dyDescent="0.35">
      <c r="B125" s="2561"/>
      <c r="C125" s="2915"/>
      <c r="D125" s="2563"/>
      <c r="E125" s="2564"/>
      <c r="F125" s="2740"/>
      <c r="G125" s="2150"/>
      <c r="H125" s="2566"/>
    </row>
    <row r="126" spans="2:8" ht="16.5" thickTop="1" thickBot="1" x14ac:dyDescent="0.35">
      <c r="B126" s="3178" t="s">
        <v>4249</v>
      </c>
      <c r="C126" s="2202"/>
      <c r="D126" s="2527"/>
      <c r="E126" s="1973"/>
      <c r="F126" s="2527"/>
      <c r="G126" s="2549" t="s">
        <v>956</v>
      </c>
      <c r="H126" s="2758">
        <v>0</v>
      </c>
    </row>
    <row r="127" spans="2:8" ht="16.5" thickTop="1" thickBot="1" x14ac:dyDescent="0.35">
      <c r="B127" s="2266"/>
      <c r="C127" s="2910"/>
      <c r="D127" s="2531"/>
      <c r="E127" s="2532"/>
      <c r="F127" s="2531"/>
      <c r="G127" s="2530"/>
      <c r="H127" s="2554"/>
    </row>
    <row r="128" spans="2:8" ht="15.75" thickTop="1" x14ac:dyDescent="0.3">
      <c r="B128" s="2935" t="s">
        <v>949</v>
      </c>
      <c r="C128" s="2921" t="s">
        <v>960</v>
      </c>
      <c r="D128" s="2537" t="s">
        <v>873</v>
      </c>
      <c r="E128" s="2569" t="s">
        <v>961</v>
      </c>
      <c r="F128" s="2536" t="s">
        <v>314</v>
      </c>
      <c r="G128" s="2537" t="s">
        <v>951</v>
      </c>
      <c r="H128" s="2529" t="s">
        <v>962</v>
      </c>
    </row>
    <row r="129" spans="2:8" x14ac:dyDescent="0.3">
      <c r="B129" s="2928">
        <v>1</v>
      </c>
      <c r="C129" s="2922" t="s">
        <v>1651</v>
      </c>
      <c r="D129" s="2409">
        <v>1</v>
      </c>
      <c r="E129" s="2573">
        <v>403671.20035076747</v>
      </c>
      <c r="F129" s="2742">
        <v>403671.20035076747</v>
      </c>
      <c r="G129" s="2263">
        <v>8</v>
      </c>
      <c r="H129" s="2743">
        <v>3229369.6028061397</v>
      </c>
    </row>
    <row r="130" spans="2:8" x14ac:dyDescent="0.3">
      <c r="B130" s="2928">
        <v>2</v>
      </c>
      <c r="C130" s="2922" t="s">
        <v>2696</v>
      </c>
      <c r="D130" s="2923">
        <v>2</v>
      </c>
      <c r="E130" s="2573">
        <v>176370.20615817781</v>
      </c>
      <c r="F130" s="2742">
        <v>352740.41231635562</v>
      </c>
      <c r="G130" s="2263">
        <v>8</v>
      </c>
      <c r="H130" s="2743">
        <v>2821923.298530845</v>
      </c>
    </row>
    <row r="131" spans="2:8" x14ac:dyDescent="0.3">
      <c r="B131" s="2928">
        <v>3</v>
      </c>
      <c r="C131" s="2922" t="s">
        <v>969</v>
      </c>
      <c r="D131" s="2409">
        <v>2</v>
      </c>
      <c r="E131" s="2573">
        <v>93831.201492526641</v>
      </c>
      <c r="F131" s="2742">
        <v>187662.40298505328</v>
      </c>
      <c r="G131" s="2263">
        <v>10</v>
      </c>
      <c r="H131" s="2743">
        <v>1876624.0298505328</v>
      </c>
    </row>
    <row r="132" spans="2:8" ht="15.75" thickBot="1" x14ac:dyDescent="0.35">
      <c r="B132" s="2928">
        <v>4</v>
      </c>
      <c r="C132" s="2922" t="s">
        <v>972</v>
      </c>
      <c r="D132" s="2409">
        <v>2</v>
      </c>
      <c r="E132" s="2573">
        <v>93831.201492526641</v>
      </c>
      <c r="F132" s="2742">
        <v>187662.40298505328</v>
      </c>
      <c r="G132" s="2263">
        <v>10</v>
      </c>
      <c r="H132" s="2743">
        <v>1876624.0298505328</v>
      </c>
    </row>
    <row r="133" spans="2:8" ht="16.5" thickTop="1" thickBot="1" x14ac:dyDescent="0.35">
      <c r="B133" s="2577"/>
      <c r="C133" s="2910"/>
      <c r="D133" s="2531"/>
      <c r="E133" s="2532"/>
      <c r="F133" s="2531"/>
      <c r="G133" s="2549" t="s">
        <v>956</v>
      </c>
      <c r="H133" s="2758">
        <v>9804540.9610380512</v>
      </c>
    </row>
    <row r="134" spans="2:8" ht="16.5" thickTop="1" thickBot="1" x14ac:dyDescent="0.35">
      <c r="B134" s="2286"/>
      <c r="C134" s="2924"/>
      <c r="D134" s="2579"/>
      <c r="E134" s="2580"/>
      <c r="F134" s="2581" t="s">
        <v>964</v>
      </c>
      <c r="G134" s="2581"/>
      <c r="H134" s="2582">
        <v>12798325.649220983</v>
      </c>
    </row>
    <row r="136" spans="2:8" ht="15.75" thickBot="1" x14ac:dyDescent="0.35"/>
    <row r="137" spans="2:8" ht="15" customHeight="1" x14ac:dyDescent="0.3">
      <c r="B137" s="3790"/>
      <c r="C137" s="3791"/>
      <c r="D137" s="3791"/>
      <c r="E137" s="3791"/>
      <c r="F137" s="2586"/>
      <c r="G137" s="2297" t="s">
        <v>875</v>
      </c>
      <c r="H137" s="2515"/>
    </row>
    <row r="138" spans="2:8" ht="30.75" thickBot="1" x14ac:dyDescent="0.35">
      <c r="B138" s="3794" t="s">
        <v>877</v>
      </c>
      <c r="C138" s="3766"/>
      <c r="D138" s="3766"/>
      <c r="E138" s="3766"/>
      <c r="F138" s="2587">
        <v>3</v>
      </c>
      <c r="G138" s="3167" t="s">
        <v>3366</v>
      </c>
      <c r="H138" s="3168"/>
    </row>
    <row r="139" spans="2:8" x14ac:dyDescent="0.3">
      <c r="B139" s="3180"/>
      <c r="C139" s="3181"/>
      <c r="D139" s="3181"/>
      <c r="E139" s="3181"/>
      <c r="F139" s="2597"/>
      <c r="G139" s="3182"/>
      <c r="H139" s="3168"/>
    </row>
    <row r="140" spans="2:8" ht="15.75" thickBot="1" x14ac:dyDescent="0.35">
      <c r="B140" s="2591" t="s">
        <v>880</v>
      </c>
      <c r="C140" s="3190" t="s">
        <v>2227</v>
      </c>
      <c r="D140" s="3184"/>
      <c r="E140" s="3184"/>
      <c r="F140" s="3185"/>
      <c r="G140" s="3186"/>
      <c r="H140" s="3172"/>
    </row>
    <row r="141" spans="2:8" x14ac:dyDescent="0.3">
      <c r="B141" s="2627"/>
      <c r="C141" s="2909"/>
      <c r="D141" s="2527"/>
      <c r="E141" s="1973"/>
      <c r="F141" s="2527"/>
      <c r="G141" s="1206"/>
      <c r="H141" s="2529"/>
    </row>
    <row r="142" spans="2:8" ht="15.75" thickBot="1" x14ac:dyDescent="0.35">
      <c r="B142" s="2254" t="s">
        <v>947</v>
      </c>
      <c r="C142" s="2910"/>
      <c r="D142" s="2531"/>
      <c r="E142" s="2532"/>
      <c r="F142" s="2531"/>
      <c r="G142" s="2533"/>
      <c r="H142" s="2534"/>
    </row>
    <row r="143" spans="2:8" ht="15.75" thickTop="1" x14ac:dyDescent="0.3">
      <c r="B143" s="2583" t="s">
        <v>949</v>
      </c>
      <c r="C143" s="2912" t="s">
        <v>773</v>
      </c>
      <c r="D143" s="2536" t="s">
        <v>135</v>
      </c>
      <c r="E143" s="2537" t="s">
        <v>873</v>
      </c>
      <c r="F143" s="2536" t="s">
        <v>950</v>
      </c>
      <c r="G143" s="2537" t="s">
        <v>951</v>
      </c>
      <c r="H143" s="2529" t="s">
        <v>952</v>
      </c>
    </row>
    <row r="144" spans="2:8" x14ac:dyDescent="0.3">
      <c r="B144" s="2928">
        <v>1</v>
      </c>
      <c r="C144" s="2913" t="s">
        <v>1004</v>
      </c>
      <c r="D144" s="2539" t="s">
        <v>921</v>
      </c>
      <c r="E144" s="2285">
        <v>1</v>
      </c>
      <c r="F144" s="2540">
        <v>26026.308555399723</v>
      </c>
      <c r="G144" s="2263">
        <v>10</v>
      </c>
      <c r="H144" s="2542">
        <v>260263.08555399723</v>
      </c>
    </row>
    <row r="145" spans="2:8" x14ac:dyDescent="0.3">
      <c r="B145" s="2928">
        <v>2</v>
      </c>
      <c r="C145" s="2913" t="s">
        <v>1005</v>
      </c>
      <c r="D145" s="2539" t="s">
        <v>921</v>
      </c>
      <c r="E145" s="2285">
        <v>2</v>
      </c>
      <c r="F145" s="2540">
        <v>57306.994189541183</v>
      </c>
      <c r="G145" s="2263">
        <v>1</v>
      </c>
      <c r="H145" s="2542">
        <v>114613.98837908237</v>
      </c>
    </row>
    <row r="146" spans="2:8" x14ac:dyDescent="0.3">
      <c r="B146" s="2928">
        <v>3</v>
      </c>
      <c r="C146" s="2913" t="s">
        <v>1006</v>
      </c>
      <c r="D146" s="2539" t="s">
        <v>921</v>
      </c>
      <c r="E146" s="2285">
        <v>1</v>
      </c>
      <c r="F146" s="2540">
        <v>49100.321378481269</v>
      </c>
      <c r="G146" s="2263">
        <v>2</v>
      </c>
      <c r="H146" s="2542">
        <v>98200.642756962538</v>
      </c>
    </row>
    <row r="147" spans="2:8" x14ac:dyDescent="0.3">
      <c r="B147" s="2928">
        <v>4</v>
      </c>
      <c r="C147" s="2913" t="s">
        <v>1001</v>
      </c>
      <c r="D147" s="2539" t="s">
        <v>921</v>
      </c>
      <c r="E147" s="2285">
        <v>3</v>
      </c>
      <c r="F147" s="2540">
        <v>4513.8849929873777</v>
      </c>
      <c r="G147" s="2263">
        <v>10</v>
      </c>
      <c r="H147" s="2542">
        <v>135416.54978962132</v>
      </c>
    </row>
    <row r="148" spans="2:8" ht="15.75" thickBot="1" x14ac:dyDescent="0.35">
      <c r="B148" s="2928">
        <v>5</v>
      </c>
      <c r="C148" s="2913" t="s">
        <v>1012</v>
      </c>
      <c r="D148" s="2539" t="s">
        <v>921</v>
      </c>
      <c r="E148" s="2150">
        <v>3</v>
      </c>
      <c r="F148" s="2540">
        <v>61890.988026898463</v>
      </c>
      <c r="G148" s="2263">
        <v>10</v>
      </c>
      <c r="H148" s="2542">
        <v>1856729.6408069539</v>
      </c>
    </row>
    <row r="149" spans="2:8" ht="16.5" thickTop="1" thickBot="1" x14ac:dyDescent="0.35">
      <c r="B149" s="2266"/>
      <c r="C149" s="2202"/>
      <c r="D149" s="2527"/>
      <c r="E149" s="1973"/>
      <c r="F149" s="2527"/>
      <c r="G149" s="2549" t="s">
        <v>956</v>
      </c>
      <c r="H149" s="2758">
        <v>2465223.9072866174</v>
      </c>
    </row>
    <row r="150" spans="2:8" ht="16.5" thickTop="1" thickBot="1" x14ac:dyDescent="0.35">
      <c r="B150" s="2551" t="s">
        <v>957</v>
      </c>
      <c r="C150" s="2910"/>
      <c r="D150" s="2531"/>
      <c r="E150" s="2532"/>
      <c r="F150" s="2531"/>
      <c r="G150" s="2530"/>
      <c r="H150" s="2554"/>
    </row>
    <row r="151" spans="2:8" ht="15.75" thickTop="1" x14ac:dyDescent="0.3">
      <c r="B151" s="2555" t="s">
        <v>949</v>
      </c>
      <c r="C151" s="2914" t="s">
        <v>773</v>
      </c>
      <c r="D151" s="2557"/>
      <c r="E151" s="2558" t="s">
        <v>135</v>
      </c>
      <c r="F151" s="2557" t="s">
        <v>929</v>
      </c>
      <c r="G151" s="2558" t="s">
        <v>958</v>
      </c>
      <c r="H151" s="2560" t="s">
        <v>952</v>
      </c>
    </row>
    <row r="152" spans="2:8" x14ac:dyDescent="0.3">
      <c r="B152" s="2561"/>
      <c r="C152" s="2915"/>
      <c r="D152" s="2563"/>
      <c r="E152" s="2564"/>
      <c r="F152" s="2740"/>
      <c r="G152" s="2150"/>
      <c r="H152" s="2566"/>
    </row>
    <row r="153" spans="2:8" x14ac:dyDescent="0.3">
      <c r="B153" s="2561"/>
      <c r="C153" s="2915"/>
      <c r="D153" s="2563"/>
      <c r="E153" s="2564"/>
      <c r="F153" s="2740"/>
      <c r="G153" s="2150"/>
      <c r="H153" s="2566"/>
    </row>
    <row r="154" spans="2:8" ht="15.75" thickBot="1" x14ac:dyDescent="0.35">
      <c r="B154" s="2561"/>
      <c r="C154" s="2915"/>
      <c r="D154" s="2563"/>
      <c r="E154" s="2564"/>
      <c r="F154" s="2740"/>
      <c r="G154" s="2150"/>
      <c r="H154" s="2566"/>
    </row>
    <row r="155" spans="2:8" ht="16.5" thickTop="1" thickBot="1" x14ac:dyDescent="0.35">
      <c r="B155" s="3178" t="s">
        <v>4249</v>
      </c>
      <c r="C155" s="2202"/>
      <c r="D155" s="2527"/>
      <c r="E155" s="1973"/>
      <c r="F155" s="2527"/>
      <c r="G155" s="2549" t="s">
        <v>956</v>
      </c>
      <c r="H155" s="2758">
        <v>0</v>
      </c>
    </row>
    <row r="156" spans="2:8" ht="16.5" thickTop="1" thickBot="1" x14ac:dyDescent="0.35">
      <c r="B156" s="2266"/>
      <c r="C156" s="2910"/>
      <c r="D156" s="2531"/>
      <c r="E156" s="2532"/>
      <c r="F156" s="2531"/>
      <c r="G156" s="2530"/>
      <c r="H156" s="2554"/>
    </row>
    <row r="157" spans="2:8" ht="15.75" thickTop="1" x14ac:dyDescent="0.3">
      <c r="B157" s="2568" t="s">
        <v>949</v>
      </c>
      <c r="C157" s="2921" t="s">
        <v>960</v>
      </c>
      <c r="D157" s="2537" t="s">
        <v>873</v>
      </c>
      <c r="E157" s="2569" t="s">
        <v>961</v>
      </c>
      <c r="F157" s="2536" t="s">
        <v>314</v>
      </c>
      <c r="G157" s="2537" t="s">
        <v>951</v>
      </c>
      <c r="H157" s="2529" t="s">
        <v>962</v>
      </c>
    </row>
    <row r="158" spans="2:8" x14ac:dyDescent="0.3">
      <c r="B158" s="2928">
        <v>1</v>
      </c>
      <c r="C158" s="2922" t="s">
        <v>1651</v>
      </c>
      <c r="D158" s="2409">
        <v>1</v>
      </c>
      <c r="E158" s="2573">
        <v>403671.20035076747</v>
      </c>
      <c r="F158" s="2742">
        <v>403671.20035076747</v>
      </c>
      <c r="G158" s="2263">
        <v>5</v>
      </c>
      <c r="H158" s="2743">
        <v>2018356.0017538373</v>
      </c>
    </row>
    <row r="159" spans="2:8" x14ac:dyDescent="0.3">
      <c r="B159" s="2928">
        <v>2</v>
      </c>
      <c r="C159" s="2922" t="s">
        <v>2696</v>
      </c>
      <c r="D159" s="2923">
        <v>2</v>
      </c>
      <c r="E159" s="2573">
        <v>176370.20615817781</v>
      </c>
      <c r="F159" s="2742">
        <v>352740.41231635562</v>
      </c>
      <c r="G159" s="2263">
        <v>5</v>
      </c>
      <c r="H159" s="2743">
        <v>1763702.0615817781</v>
      </c>
    </row>
    <row r="160" spans="2:8" x14ac:dyDescent="0.3">
      <c r="B160" s="2928">
        <v>3</v>
      </c>
      <c r="C160" s="2922" t="s">
        <v>969</v>
      </c>
      <c r="D160" s="2409">
        <v>2</v>
      </c>
      <c r="E160" s="2573">
        <v>93831.201492526641</v>
      </c>
      <c r="F160" s="2742">
        <v>187662.40298505328</v>
      </c>
      <c r="G160" s="2263">
        <v>8</v>
      </c>
      <c r="H160" s="2743">
        <v>1501299.2238804263</v>
      </c>
    </row>
    <row r="161" spans="2:8" ht="15.75" thickBot="1" x14ac:dyDescent="0.35">
      <c r="B161" s="2928">
        <v>4</v>
      </c>
      <c r="C161" s="2922" t="s">
        <v>972</v>
      </c>
      <c r="D161" s="2409">
        <v>2</v>
      </c>
      <c r="E161" s="2573">
        <v>93831.201492526641</v>
      </c>
      <c r="F161" s="2742">
        <v>187662.40298505328</v>
      </c>
      <c r="G161" s="2263">
        <v>8</v>
      </c>
      <c r="H161" s="2743">
        <v>1501299.2238804263</v>
      </c>
    </row>
    <row r="162" spans="2:8" ht="16.5" thickTop="1" thickBot="1" x14ac:dyDescent="0.35">
      <c r="B162" s="2577"/>
      <c r="C162" s="2910"/>
      <c r="D162" s="2531"/>
      <c r="E162" s="2532"/>
      <c r="F162" s="2531"/>
      <c r="G162" s="2549" t="s">
        <v>956</v>
      </c>
      <c r="H162" s="2758">
        <v>6784656.5110964673</v>
      </c>
    </row>
    <row r="163" spans="2:8" ht="16.5" thickTop="1" thickBot="1" x14ac:dyDescent="0.35">
      <c r="B163" s="2286"/>
      <c r="C163" s="2924"/>
      <c r="D163" s="2579"/>
      <c r="E163" s="2580"/>
      <c r="F163" s="2581" t="s">
        <v>964</v>
      </c>
      <c r="G163" s="2581"/>
      <c r="H163" s="2582">
        <v>9249880.4183830842</v>
      </c>
    </row>
    <row r="165" spans="2:8" ht="15.75" thickBot="1" x14ac:dyDescent="0.35"/>
    <row r="166" spans="2:8" ht="15" customHeight="1" x14ac:dyDescent="0.3">
      <c r="B166" s="3790"/>
      <c r="C166" s="3791"/>
      <c r="D166" s="3791"/>
      <c r="E166" s="3791"/>
      <c r="F166" s="2586"/>
      <c r="G166" s="2297" t="s">
        <v>875</v>
      </c>
      <c r="H166" s="2515"/>
    </row>
    <row r="167" spans="2:8" ht="30.75" thickBot="1" x14ac:dyDescent="0.35">
      <c r="B167" s="3794" t="s">
        <v>877</v>
      </c>
      <c r="C167" s="3766"/>
      <c r="D167" s="3766"/>
      <c r="E167" s="3766"/>
      <c r="F167" s="2587">
        <v>4</v>
      </c>
      <c r="G167" s="3167" t="s">
        <v>3366</v>
      </c>
      <c r="H167" s="3168"/>
    </row>
    <row r="168" spans="2:8" x14ac:dyDescent="0.3">
      <c r="B168" s="3180"/>
      <c r="C168" s="3181"/>
      <c r="D168" s="3181"/>
      <c r="E168" s="3181"/>
      <c r="F168" s="2597"/>
      <c r="G168" s="3182"/>
      <c r="H168" s="3168"/>
    </row>
    <row r="169" spans="2:8" ht="15.75" thickBot="1" x14ac:dyDescent="0.35">
      <c r="B169" s="2591" t="s">
        <v>880</v>
      </c>
      <c r="C169" s="3190" t="s">
        <v>2619</v>
      </c>
      <c r="D169" s="3184"/>
      <c r="E169" s="3184"/>
      <c r="F169" s="3185"/>
      <c r="G169" s="3186"/>
      <c r="H169" s="3172"/>
    </row>
    <row r="170" spans="2:8" x14ac:dyDescent="0.3">
      <c r="B170" s="2627"/>
      <c r="C170" s="2909"/>
      <c r="D170" s="2527"/>
      <c r="E170" s="1973"/>
      <c r="F170" s="2527"/>
      <c r="G170" s="3191"/>
      <c r="H170" s="3192"/>
    </row>
    <row r="171" spans="2:8" ht="15.75" thickBot="1" x14ac:dyDescent="0.35">
      <c r="B171" s="2254" t="s">
        <v>947</v>
      </c>
      <c r="C171" s="2910"/>
      <c r="D171" s="2531"/>
      <c r="E171" s="2532"/>
      <c r="F171" s="2531"/>
      <c r="G171" s="3193"/>
      <c r="H171" s="2534"/>
    </row>
    <row r="172" spans="2:8" ht="15.75" thickTop="1" x14ac:dyDescent="0.3">
      <c r="B172" s="2583" t="s">
        <v>949</v>
      </c>
      <c r="C172" s="2912" t="s">
        <v>773</v>
      </c>
      <c r="D172" s="2536" t="s">
        <v>135</v>
      </c>
      <c r="E172" s="2537" t="s">
        <v>873</v>
      </c>
      <c r="F172" s="2536" t="s">
        <v>950</v>
      </c>
      <c r="G172" s="2537" t="s">
        <v>951</v>
      </c>
      <c r="H172" s="2529" t="s">
        <v>952</v>
      </c>
    </row>
    <row r="173" spans="2:8" x14ac:dyDescent="0.3">
      <c r="B173" s="2928">
        <v>1</v>
      </c>
      <c r="C173" s="2913" t="s">
        <v>1004</v>
      </c>
      <c r="D173" s="2539" t="s">
        <v>921</v>
      </c>
      <c r="E173" s="2285">
        <v>3</v>
      </c>
      <c r="F173" s="2540">
        <v>26026.308555399723</v>
      </c>
      <c r="G173" s="2263">
        <v>17.5</v>
      </c>
      <c r="H173" s="2542">
        <v>1366381.1991584855</v>
      </c>
    </row>
    <row r="174" spans="2:8" x14ac:dyDescent="0.3">
      <c r="B174" s="2928">
        <v>2</v>
      </c>
      <c r="C174" s="2913" t="s">
        <v>1005</v>
      </c>
      <c r="D174" s="2539" t="s">
        <v>921</v>
      </c>
      <c r="E174" s="2285">
        <v>2</v>
      </c>
      <c r="F174" s="2540">
        <v>57306.994189541183</v>
      </c>
      <c r="G174" s="2263">
        <v>1</v>
      </c>
      <c r="H174" s="2542">
        <v>114613.98837908237</v>
      </c>
    </row>
    <row r="175" spans="2:8" x14ac:dyDescent="0.3">
      <c r="B175" s="2928">
        <v>3</v>
      </c>
      <c r="C175" s="2913" t="s">
        <v>1006</v>
      </c>
      <c r="D175" s="2539" t="s">
        <v>921</v>
      </c>
      <c r="E175" s="2285">
        <v>1</v>
      </c>
      <c r="F175" s="2540">
        <v>49100.321378481269</v>
      </c>
      <c r="G175" s="2263">
        <v>2</v>
      </c>
      <c r="H175" s="2542">
        <v>98200.642756962538</v>
      </c>
    </row>
    <row r="176" spans="2:8" x14ac:dyDescent="0.3">
      <c r="B176" s="2928">
        <v>4</v>
      </c>
      <c r="C176" s="2913" t="s">
        <v>1012</v>
      </c>
      <c r="D176" s="2539" t="s">
        <v>921</v>
      </c>
      <c r="E176" s="2285">
        <v>3</v>
      </c>
      <c r="F176" s="2540">
        <v>61890.988026898463</v>
      </c>
      <c r="G176" s="2263">
        <v>17.5</v>
      </c>
      <c r="H176" s="2542">
        <v>3249276.8714121692</v>
      </c>
    </row>
    <row r="177" spans="2:8" ht="15.75" thickBot="1" x14ac:dyDescent="0.35">
      <c r="B177" s="2928">
        <v>5</v>
      </c>
      <c r="C177" s="2913" t="s">
        <v>1001</v>
      </c>
      <c r="D177" s="2539" t="s">
        <v>921</v>
      </c>
      <c r="E177" s="2285">
        <v>3</v>
      </c>
      <c r="F177" s="2540">
        <v>4513.8849929873777</v>
      </c>
      <c r="G177" s="2263">
        <v>17.5</v>
      </c>
      <c r="H177" s="2542">
        <v>236978.96213183732</v>
      </c>
    </row>
    <row r="178" spans="2:8" ht="16.5" thickTop="1" thickBot="1" x14ac:dyDescent="0.35">
      <c r="B178" s="2266"/>
      <c r="C178" s="2202"/>
      <c r="D178" s="2527"/>
      <c r="E178" s="1973"/>
      <c r="F178" s="2527"/>
      <c r="G178" s="2549" t="s">
        <v>956</v>
      </c>
      <c r="H178" s="2758">
        <v>5065451.6638385374</v>
      </c>
    </row>
    <row r="179" spans="2:8" ht="16.5" thickTop="1" thickBot="1" x14ac:dyDescent="0.35">
      <c r="B179" s="2551" t="s">
        <v>957</v>
      </c>
      <c r="C179" s="2910"/>
      <c r="D179" s="2531"/>
      <c r="E179" s="2532"/>
      <c r="F179" s="2531"/>
      <c r="G179" s="2530"/>
      <c r="H179" s="2554"/>
    </row>
    <row r="180" spans="2:8" ht="15.75" thickTop="1" x14ac:dyDescent="0.3">
      <c r="B180" s="2555" t="s">
        <v>949</v>
      </c>
      <c r="C180" s="2914" t="s">
        <v>773</v>
      </c>
      <c r="D180" s="2557"/>
      <c r="E180" s="2558" t="s">
        <v>135</v>
      </c>
      <c r="F180" s="2557" t="s">
        <v>929</v>
      </c>
      <c r="G180" s="2558" t="s">
        <v>958</v>
      </c>
      <c r="H180" s="2560" t="s">
        <v>952</v>
      </c>
    </row>
    <row r="181" spans="2:8" x14ac:dyDescent="0.3">
      <c r="B181" s="2561"/>
      <c r="C181" s="2915"/>
      <c r="D181" s="2563"/>
      <c r="E181" s="2564"/>
      <c r="F181" s="2740"/>
      <c r="G181" s="2150"/>
      <c r="H181" s="2566"/>
    </row>
    <row r="182" spans="2:8" x14ac:dyDescent="0.3">
      <c r="B182" s="2561"/>
      <c r="C182" s="2915"/>
      <c r="D182" s="2563"/>
      <c r="E182" s="2564"/>
      <c r="F182" s="2740"/>
      <c r="G182" s="2150"/>
      <c r="H182" s="2566"/>
    </row>
    <row r="183" spans="2:8" ht="15.75" thickBot="1" x14ac:dyDescent="0.35">
      <c r="B183" s="2561"/>
      <c r="C183" s="2915"/>
      <c r="D183" s="2563"/>
      <c r="E183" s="2564"/>
      <c r="F183" s="2740"/>
      <c r="G183" s="2150"/>
      <c r="H183" s="2566"/>
    </row>
    <row r="184" spans="2:8" ht="16.5" thickTop="1" thickBot="1" x14ac:dyDescent="0.35">
      <c r="B184" s="3178" t="s">
        <v>4249</v>
      </c>
      <c r="C184" s="2202"/>
      <c r="D184" s="2527"/>
      <c r="E184" s="1973"/>
      <c r="F184" s="2527"/>
      <c r="G184" s="2549" t="s">
        <v>956</v>
      </c>
      <c r="H184" s="2758">
        <v>0</v>
      </c>
    </row>
    <row r="185" spans="2:8" ht="16.5" thickTop="1" thickBot="1" x14ac:dyDescent="0.35">
      <c r="B185" s="2266"/>
      <c r="C185" s="2910"/>
      <c r="D185" s="2531"/>
      <c r="E185" s="2532"/>
      <c r="F185" s="2531"/>
      <c r="G185" s="2530"/>
      <c r="H185" s="2554"/>
    </row>
    <row r="186" spans="2:8" ht="15.75" thickTop="1" x14ac:dyDescent="0.3">
      <c r="B186" s="2568" t="s">
        <v>949</v>
      </c>
      <c r="C186" s="2921" t="s">
        <v>960</v>
      </c>
      <c r="D186" s="2537" t="s">
        <v>873</v>
      </c>
      <c r="E186" s="2569" t="s">
        <v>961</v>
      </c>
      <c r="F186" s="2536" t="s">
        <v>314</v>
      </c>
      <c r="G186" s="2537" t="s">
        <v>951</v>
      </c>
      <c r="H186" s="2529" t="s">
        <v>962</v>
      </c>
    </row>
    <row r="187" spans="2:8" x14ac:dyDescent="0.3">
      <c r="B187" s="2928">
        <v>1</v>
      </c>
      <c r="C187" s="2922" t="s">
        <v>1651</v>
      </c>
      <c r="D187" s="2285">
        <v>1</v>
      </c>
      <c r="E187" s="2573">
        <v>403671.20035076747</v>
      </c>
      <c r="F187" s="2742">
        <v>403671.20035076747</v>
      </c>
      <c r="G187" s="2263">
        <v>12</v>
      </c>
      <c r="H187" s="2743">
        <v>4844054.4042092096</v>
      </c>
    </row>
    <row r="188" spans="2:8" x14ac:dyDescent="0.3">
      <c r="B188" s="2928">
        <v>2</v>
      </c>
      <c r="C188" s="2922" t="s">
        <v>2696</v>
      </c>
      <c r="D188" s="2923">
        <v>2</v>
      </c>
      <c r="E188" s="2573">
        <v>176370.20615817781</v>
      </c>
      <c r="F188" s="2742">
        <v>352740.41231635562</v>
      </c>
      <c r="G188" s="2263">
        <v>12</v>
      </c>
      <c r="H188" s="2743">
        <v>4232884.9477962675</v>
      </c>
    </row>
    <row r="189" spans="2:8" x14ac:dyDescent="0.3">
      <c r="B189" s="2928">
        <v>3</v>
      </c>
      <c r="C189" s="2922" t="s">
        <v>969</v>
      </c>
      <c r="D189" s="2285">
        <v>2</v>
      </c>
      <c r="E189" s="2573">
        <v>93831.201492526641</v>
      </c>
      <c r="F189" s="2742">
        <v>187662.40298505328</v>
      </c>
      <c r="G189" s="2263">
        <v>12</v>
      </c>
      <c r="H189" s="2743">
        <v>2251948.8358206395</v>
      </c>
    </row>
    <row r="190" spans="2:8" ht="15.75" thickBot="1" x14ac:dyDescent="0.35">
      <c r="B190" s="2928">
        <v>4</v>
      </c>
      <c r="C190" s="2922" t="s">
        <v>972</v>
      </c>
      <c r="D190" s="2285">
        <v>2</v>
      </c>
      <c r="E190" s="2573">
        <v>93831.201492526641</v>
      </c>
      <c r="F190" s="2742">
        <v>187662.40298505328</v>
      </c>
      <c r="G190" s="2263">
        <v>12</v>
      </c>
      <c r="H190" s="2743">
        <v>2251948.8358206395</v>
      </c>
    </row>
    <row r="191" spans="2:8" ht="16.5" thickTop="1" thickBot="1" x14ac:dyDescent="0.35">
      <c r="B191" s="2577"/>
      <c r="C191" s="2910"/>
      <c r="D191" s="2531"/>
      <c r="E191" s="2532"/>
      <c r="F191" s="2531"/>
      <c r="G191" s="2549" t="s">
        <v>956</v>
      </c>
      <c r="H191" s="2758">
        <v>13580837.023646757</v>
      </c>
    </row>
    <row r="192" spans="2:8" ht="16.5" thickTop="1" thickBot="1" x14ac:dyDescent="0.35">
      <c r="B192" s="2286"/>
      <c r="C192" s="2924"/>
      <c r="D192" s="2579"/>
      <c r="E192" s="2580"/>
      <c r="F192" s="2581" t="s">
        <v>964</v>
      </c>
      <c r="G192" s="2581"/>
      <c r="H192" s="2582">
        <v>18646288.687485293</v>
      </c>
    </row>
  </sheetData>
  <mergeCells count="8">
    <mergeCell ref="B79:E79"/>
    <mergeCell ref="B80:E80"/>
    <mergeCell ref="B166:E166"/>
    <mergeCell ref="B167:E167"/>
    <mergeCell ref="B137:E137"/>
    <mergeCell ref="B138:E138"/>
    <mergeCell ref="B108:E108"/>
    <mergeCell ref="B109:E109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9">
    <outlinePr summaryBelow="0"/>
  </sheetPr>
  <dimension ref="B2:EH301"/>
  <sheetViews>
    <sheetView showGridLines="0" zoomScale="74" zoomScaleNormal="90" workbookViewId="0">
      <selection activeCell="H16" sqref="H16"/>
    </sheetView>
  </sheetViews>
  <sheetFormatPr baseColWidth="10" defaultColWidth="11.42578125" defaultRowHeight="12.75" x14ac:dyDescent="0.25"/>
  <cols>
    <col min="1" max="2" width="11.42578125" style="2874"/>
    <col min="3" max="3" width="52" style="2874" customWidth="1"/>
    <col min="4" max="4" width="17.7109375" style="2874" bestFit="1" customWidth="1"/>
    <col min="5" max="5" width="14.140625" style="2874" customWidth="1"/>
    <col min="6" max="6" width="16.7109375" style="2874" customWidth="1"/>
    <col min="7" max="7" width="14.140625" style="2874" customWidth="1"/>
    <col min="8" max="8" width="16" style="2874" customWidth="1"/>
    <col min="9" max="9" width="16.42578125" style="2874" customWidth="1"/>
    <col min="10" max="19" width="16" style="2874" customWidth="1"/>
    <col min="20" max="21" width="20.140625" style="2874" customWidth="1"/>
    <col min="22" max="41" width="16" style="2874" customWidth="1"/>
    <col min="42" max="43" width="16.5703125" style="2874" customWidth="1"/>
    <col min="44" max="77" width="16" style="2874" customWidth="1"/>
    <col min="78" max="83" width="20" style="2874" customWidth="1"/>
    <col min="84" max="84" width="20.42578125" style="2874" customWidth="1"/>
    <col min="85" max="85" width="19.5703125" style="2874" customWidth="1"/>
    <col min="86" max="103" width="16" style="2874" customWidth="1"/>
    <col min="104" max="105" width="18.42578125" style="2874" customWidth="1"/>
    <col min="106" max="109" width="16" style="2874" customWidth="1"/>
    <col min="110" max="111" width="18.7109375" style="2874" customWidth="1"/>
    <col min="112" max="118" width="16" style="2874" customWidth="1"/>
    <col min="119" max="130" width="15.42578125" style="2874" customWidth="1"/>
    <col min="131" max="16384" width="11.42578125" style="2874"/>
  </cols>
  <sheetData>
    <row r="2" spans="3:12" ht="18" x14ac:dyDescent="0.25">
      <c r="C2" s="1021" t="s">
        <v>2804</v>
      </c>
    </row>
    <row r="3" spans="3:12" ht="18" x14ac:dyDescent="0.25">
      <c r="C3" s="1021" t="s">
        <v>2831</v>
      </c>
    </row>
    <row r="4" spans="3:12" ht="18" x14ac:dyDescent="0.25">
      <c r="C4" s="1021" t="s">
        <v>3517</v>
      </c>
    </row>
    <row r="5" spans="3:12" ht="13.5" x14ac:dyDescent="0.25">
      <c r="C5" s="597" t="s">
        <v>3372</v>
      </c>
    </row>
    <row r="10" spans="3:12" s="2884" customFormat="1" ht="43.5" customHeight="1" x14ac:dyDescent="0.25">
      <c r="C10" s="2879" t="s">
        <v>2081</v>
      </c>
      <c r="D10" s="2880" t="s">
        <v>3386</v>
      </c>
      <c r="E10" s="3788" t="s">
        <v>1692</v>
      </c>
      <c r="F10" s="3789"/>
      <c r="G10" s="3788" t="s">
        <v>1693</v>
      </c>
      <c r="H10" s="3789"/>
      <c r="I10" s="3788" t="s">
        <v>1694</v>
      </c>
      <c r="J10" s="3789"/>
      <c r="K10" s="3788" t="s">
        <v>1695</v>
      </c>
      <c r="L10" s="3789"/>
    </row>
    <row r="11" spans="3:12" s="3108" customFormat="1" x14ac:dyDescent="0.25">
      <c r="C11" s="3105"/>
      <c r="D11" s="3106"/>
      <c r="E11" s="3107" t="s">
        <v>893</v>
      </c>
      <c r="F11" s="3107" t="s">
        <v>1575</v>
      </c>
      <c r="G11" s="3107" t="s">
        <v>893</v>
      </c>
      <c r="H11" s="3107" t="s">
        <v>1575</v>
      </c>
      <c r="I11" s="3107" t="s">
        <v>893</v>
      </c>
      <c r="J11" s="3107" t="s">
        <v>1575</v>
      </c>
      <c r="K11" s="3107" t="s">
        <v>893</v>
      </c>
      <c r="L11" s="3107" t="s">
        <v>1575</v>
      </c>
    </row>
    <row r="12" spans="3:12" x14ac:dyDescent="0.25">
      <c r="C12" s="2885" t="s">
        <v>1576</v>
      </c>
      <c r="D12" s="2890">
        <v>48268594.553412504</v>
      </c>
      <c r="E12" s="3109"/>
      <c r="F12" s="2889">
        <v>0</v>
      </c>
      <c r="G12" s="3109"/>
      <c r="H12" s="2889">
        <v>0</v>
      </c>
      <c r="I12" s="3109"/>
      <c r="J12" s="2889">
        <v>0</v>
      </c>
      <c r="K12" s="3109"/>
      <c r="L12" s="2889">
        <v>0</v>
      </c>
    </row>
    <row r="13" spans="3:12" x14ac:dyDescent="0.25">
      <c r="C13" s="2885" t="s">
        <v>1577</v>
      </c>
      <c r="D13" s="2890">
        <v>86251315.642846748</v>
      </c>
      <c r="E13" s="3109"/>
      <c r="F13" s="2889">
        <v>0</v>
      </c>
      <c r="G13" s="3109"/>
      <c r="H13" s="2889">
        <v>0</v>
      </c>
      <c r="I13" s="3109"/>
      <c r="J13" s="2889">
        <v>0</v>
      </c>
      <c r="K13" s="3109"/>
      <c r="L13" s="2889">
        <v>0</v>
      </c>
    </row>
    <row r="14" spans="3:12" x14ac:dyDescent="0.25">
      <c r="C14" s="2885" t="s">
        <v>1578</v>
      </c>
      <c r="D14" s="2890">
        <v>119570453.59972484</v>
      </c>
      <c r="E14" s="3109"/>
      <c r="F14" s="2889">
        <v>0</v>
      </c>
      <c r="G14" s="3109"/>
      <c r="H14" s="2889">
        <v>0</v>
      </c>
      <c r="I14" s="3109">
        <v>1</v>
      </c>
      <c r="J14" s="2889">
        <v>119570453.59972484</v>
      </c>
      <c r="K14" s="3109"/>
      <c r="L14" s="2889">
        <v>0</v>
      </c>
    </row>
    <row r="15" spans="3:12" x14ac:dyDescent="0.25">
      <c r="C15" s="2885" t="s">
        <v>1579</v>
      </c>
      <c r="D15" s="2890">
        <v>119570453.59972484</v>
      </c>
      <c r="E15" s="3109"/>
      <c r="F15" s="2889">
        <v>0</v>
      </c>
      <c r="G15" s="3109"/>
      <c r="H15" s="2889">
        <v>0</v>
      </c>
      <c r="I15" s="3109"/>
      <c r="J15" s="2889">
        <v>0</v>
      </c>
      <c r="K15" s="3109">
        <v>1</v>
      </c>
      <c r="L15" s="2889">
        <v>119570453.59972484</v>
      </c>
    </row>
    <row r="16" spans="3:12" x14ac:dyDescent="0.25">
      <c r="C16" s="2885" t="s">
        <v>2854</v>
      </c>
      <c r="D16" s="2890">
        <v>7853327.0698418766</v>
      </c>
      <c r="E16" s="3109">
        <v>1</v>
      </c>
      <c r="F16" s="2889">
        <v>7853327.0698418766</v>
      </c>
      <c r="G16" s="3109"/>
      <c r="H16" s="2889">
        <v>0</v>
      </c>
      <c r="I16" s="3109"/>
      <c r="J16" s="2889">
        <v>0</v>
      </c>
      <c r="K16" s="3109"/>
      <c r="L16" s="2889">
        <v>0</v>
      </c>
    </row>
    <row r="17" spans="3:12" x14ac:dyDescent="0.25">
      <c r="C17" s="2885" t="s">
        <v>2857</v>
      </c>
      <c r="D17" s="2890">
        <v>14332889.753675401</v>
      </c>
      <c r="E17" s="3109"/>
      <c r="F17" s="2889">
        <v>0</v>
      </c>
      <c r="G17" s="3109">
        <v>1</v>
      </c>
      <c r="H17" s="2889">
        <v>14332889.753675401</v>
      </c>
      <c r="I17" s="3109"/>
      <c r="J17" s="2889">
        <v>0</v>
      </c>
      <c r="K17" s="3109"/>
      <c r="L17" s="2889">
        <v>0</v>
      </c>
    </row>
    <row r="18" spans="3:12" x14ac:dyDescent="0.25">
      <c r="C18" s="2885" t="s">
        <v>2855</v>
      </c>
      <c r="D18" s="2890">
        <v>22837253.185975347</v>
      </c>
      <c r="E18" s="3109"/>
      <c r="F18" s="2889">
        <v>0</v>
      </c>
      <c r="G18" s="3109"/>
      <c r="H18" s="2889">
        <v>0</v>
      </c>
      <c r="I18" s="3109">
        <v>1</v>
      </c>
      <c r="J18" s="2889">
        <v>22837253.185975347</v>
      </c>
      <c r="K18" s="3109"/>
      <c r="L18" s="2889">
        <v>0</v>
      </c>
    </row>
    <row r="19" spans="3:12" x14ac:dyDescent="0.25">
      <c r="C19" s="2885" t="s">
        <v>2856</v>
      </c>
      <c r="D19" s="2890">
        <v>25185321.257618271</v>
      </c>
      <c r="E19" s="3109"/>
      <c r="F19" s="2889">
        <v>0</v>
      </c>
      <c r="G19" s="3109"/>
      <c r="H19" s="2889">
        <v>0</v>
      </c>
      <c r="I19" s="3109"/>
      <c r="J19" s="2889">
        <v>0</v>
      </c>
      <c r="K19" s="3109">
        <v>1</v>
      </c>
      <c r="L19" s="2889">
        <v>25185321.257618271</v>
      </c>
    </row>
    <row r="20" spans="3:12" x14ac:dyDescent="0.25">
      <c r="C20" s="2885" t="s">
        <v>1879</v>
      </c>
      <c r="D20" s="2890">
        <v>77488778.409139261</v>
      </c>
      <c r="E20" s="3109">
        <v>1</v>
      </c>
      <c r="F20" s="2889">
        <v>77488778.409139261</v>
      </c>
      <c r="G20" s="3109">
        <v>1</v>
      </c>
      <c r="H20" s="2889">
        <v>77488778.409139261</v>
      </c>
      <c r="I20" s="3109">
        <v>1</v>
      </c>
      <c r="J20" s="2889">
        <v>77488778.409139261</v>
      </c>
      <c r="K20" s="3109">
        <v>1</v>
      </c>
      <c r="L20" s="2889">
        <v>77488778.409139261</v>
      </c>
    </row>
    <row r="21" spans="3:12" x14ac:dyDescent="0.25">
      <c r="C21" s="2885" t="s">
        <v>1711</v>
      </c>
      <c r="D21" s="2890">
        <v>74293133.126178116</v>
      </c>
      <c r="E21" s="3109">
        <v>1</v>
      </c>
      <c r="F21" s="2889">
        <v>74293133.126178116</v>
      </c>
      <c r="G21" s="3109">
        <v>1</v>
      </c>
      <c r="H21" s="2889">
        <v>74293133.126178116</v>
      </c>
      <c r="I21" s="3109">
        <v>1</v>
      </c>
      <c r="J21" s="2889">
        <v>74293133.126178116</v>
      </c>
      <c r="K21" s="3109">
        <v>1</v>
      </c>
      <c r="L21" s="2889">
        <v>74293133.126178116</v>
      </c>
    </row>
    <row r="22" spans="3:12" x14ac:dyDescent="0.25">
      <c r="C22" s="2885" t="s">
        <v>2112</v>
      </c>
      <c r="D22" s="3110">
        <v>11250401.011238193</v>
      </c>
      <c r="E22" s="3109">
        <v>1</v>
      </c>
      <c r="F22" s="2889">
        <v>11250401.011238193</v>
      </c>
      <c r="G22" s="3109">
        <v>1</v>
      </c>
      <c r="H22" s="2889">
        <v>11250401.011238193</v>
      </c>
      <c r="I22" s="3109"/>
      <c r="J22" s="2889"/>
      <c r="K22" s="3109"/>
      <c r="L22" s="2889"/>
    </row>
    <row r="23" spans="3:12" x14ac:dyDescent="0.25">
      <c r="C23" s="2885" t="s">
        <v>1881</v>
      </c>
      <c r="D23" s="2890">
        <v>131143427.75471711</v>
      </c>
      <c r="E23" s="3109"/>
      <c r="F23" s="2889">
        <v>0</v>
      </c>
      <c r="G23" s="3109">
        <v>0</v>
      </c>
      <c r="H23" s="2889">
        <v>0</v>
      </c>
      <c r="I23" s="3109"/>
      <c r="J23" s="2889">
        <v>0</v>
      </c>
      <c r="K23" s="3109">
        <v>1</v>
      </c>
      <c r="L23" s="2889">
        <v>131143427.75471711</v>
      </c>
    </row>
    <row r="24" spans="3:12" x14ac:dyDescent="0.25">
      <c r="C24" s="2885" t="s">
        <v>1581</v>
      </c>
      <c r="D24" s="2890">
        <v>112122489.43778551</v>
      </c>
      <c r="E24" s="3109"/>
      <c r="F24" s="2889">
        <v>0</v>
      </c>
      <c r="G24" s="3109">
        <v>1</v>
      </c>
      <c r="H24" s="2889">
        <v>112122489.43778551</v>
      </c>
      <c r="I24" s="3109"/>
      <c r="J24" s="2889">
        <v>0</v>
      </c>
      <c r="K24" s="3109"/>
      <c r="L24" s="2889">
        <v>0</v>
      </c>
    </row>
    <row r="25" spans="3:12" x14ac:dyDescent="0.25">
      <c r="C25" s="2885" t="s">
        <v>1582</v>
      </c>
      <c r="D25" s="2890">
        <v>192701155.13517132</v>
      </c>
      <c r="E25" s="3109"/>
      <c r="F25" s="2889">
        <v>0</v>
      </c>
      <c r="G25" s="3109"/>
      <c r="H25" s="2889">
        <v>0</v>
      </c>
      <c r="I25" s="3109">
        <v>1</v>
      </c>
      <c r="J25" s="2889">
        <v>192701155.13517132</v>
      </c>
      <c r="K25" s="3109">
        <v>1</v>
      </c>
      <c r="L25" s="2889">
        <v>192701155.13517132</v>
      </c>
    </row>
    <row r="26" spans="3:12" x14ac:dyDescent="0.25">
      <c r="C26" s="2885" t="s">
        <v>2164</v>
      </c>
      <c r="D26" s="2890">
        <v>48761331.197017327</v>
      </c>
      <c r="E26" s="3109">
        <v>1</v>
      </c>
      <c r="F26" s="2889">
        <v>48761331.197017327</v>
      </c>
      <c r="G26" s="3109">
        <v>1</v>
      </c>
      <c r="H26" s="2889">
        <v>48761331.197017327</v>
      </c>
      <c r="I26" s="3109"/>
      <c r="J26" s="2889">
        <v>0</v>
      </c>
      <c r="K26" s="3109"/>
      <c r="L26" s="2889">
        <v>0</v>
      </c>
    </row>
    <row r="27" spans="3:12" x14ac:dyDescent="0.25">
      <c r="C27" s="2885" t="s">
        <v>2165</v>
      </c>
      <c r="D27" s="2890">
        <v>58513597.436420791</v>
      </c>
      <c r="E27" s="3109"/>
      <c r="F27" s="2889">
        <v>0</v>
      </c>
      <c r="G27" s="3109"/>
      <c r="H27" s="2889">
        <v>0</v>
      </c>
      <c r="I27" s="3109">
        <v>1</v>
      </c>
      <c r="J27" s="2889">
        <v>58513597.436420791</v>
      </c>
      <c r="K27" s="3109">
        <v>1</v>
      </c>
      <c r="L27" s="2889">
        <v>58513597.436420791</v>
      </c>
    </row>
    <row r="28" spans="3:12" x14ac:dyDescent="0.25">
      <c r="C28" s="2885" t="s">
        <v>2268</v>
      </c>
      <c r="D28" s="2890">
        <v>51357349.84966138</v>
      </c>
      <c r="E28" s="3109">
        <v>1</v>
      </c>
      <c r="F28" s="2889">
        <v>51357349.84966138</v>
      </c>
      <c r="G28" s="3109"/>
      <c r="H28" s="2889">
        <v>0</v>
      </c>
      <c r="I28" s="3109"/>
      <c r="J28" s="2889">
        <v>0</v>
      </c>
      <c r="K28" s="3109"/>
      <c r="L28" s="2889">
        <v>0</v>
      </c>
    </row>
    <row r="29" spans="3:12" x14ac:dyDescent="0.25">
      <c r="C29" s="2885" t="s">
        <v>2265</v>
      </c>
      <c r="D29" s="2890">
        <v>63215343.99311886</v>
      </c>
      <c r="E29" s="3109"/>
      <c r="F29" s="2889">
        <v>0</v>
      </c>
      <c r="G29" s="3109">
        <v>1</v>
      </c>
      <c r="H29" s="2889">
        <v>63215343.99311886</v>
      </c>
      <c r="I29" s="3109">
        <v>1</v>
      </c>
      <c r="J29" s="2889">
        <v>63215343.99311886</v>
      </c>
      <c r="K29" s="3109"/>
      <c r="L29" s="2889">
        <v>0</v>
      </c>
    </row>
    <row r="30" spans="3:12" x14ac:dyDescent="0.25">
      <c r="C30" s="2885" t="s">
        <v>2266</v>
      </c>
      <c r="D30" s="2890">
        <v>167670966.8048473</v>
      </c>
      <c r="E30" s="3109"/>
      <c r="F30" s="2889">
        <v>0</v>
      </c>
      <c r="G30" s="3109"/>
      <c r="H30" s="2889">
        <v>0</v>
      </c>
      <c r="I30" s="3109"/>
      <c r="J30" s="2889">
        <v>0</v>
      </c>
      <c r="K30" s="3109">
        <v>1</v>
      </c>
      <c r="L30" s="2889">
        <v>167670966.8048473</v>
      </c>
    </row>
    <row r="31" spans="3:12" x14ac:dyDescent="0.25">
      <c r="C31" s="2885" t="s">
        <v>2660</v>
      </c>
      <c r="D31" s="2890">
        <v>20160156.01154869</v>
      </c>
      <c r="E31" s="3109"/>
      <c r="F31" s="2889">
        <v>0</v>
      </c>
      <c r="G31" s="3109">
        <v>1</v>
      </c>
      <c r="H31" s="2889">
        <v>20160156.01154869</v>
      </c>
      <c r="I31" s="3109">
        <v>1</v>
      </c>
      <c r="J31" s="2889">
        <v>20160156.01154869</v>
      </c>
      <c r="K31" s="3109">
        <v>1</v>
      </c>
      <c r="L31" s="2889">
        <v>20160156.01154869</v>
      </c>
    </row>
    <row r="32" spans="3:12" x14ac:dyDescent="0.25">
      <c r="C32" s="2885" t="s">
        <v>2661</v>
      </c>
      <c r="D32" s="2890">
        <v>51585942.312695734</v>
      </c>
      <c r="E32" s="3109">
        <v>0.4</v>
      </c>
      <c r="F32" s="2889">
        <v>20634376.925078295</v>
      </c>
      <c r="G32" s="3109">
        <v>0.4</v>
      </c>
      <c r="H32" s="2889">
        <v>20634376.925078295</v>
      </c>
      <c r="I32" s="3109">
        <v>0.4</v>
      </c>
      <c r="J32" s="2889">
        <v>20634376.925078295</v>
      </c>
      <c r="K32" s="3109">
        <v>0.4</v>
      </c>
      <c r="L32" s="2889">
        <v>20634376.925078295</v>
      </c>
    </row>
    <row r="33" spans="2:138" x14ac:dyDescent="0.25">
      <c r="C33" s="2893" t="s">
        <v>1585</v>
      </c>
      <c r="D33" s="3111"/>
      <c r="E33" s="3112"/>
      <c r="F33" s="3112">
        <v>271004320.66307616</v>
      </c>
      <c r="G33" s="3112"/>
      <c r="H33" s="3112">
        <v>401464366.92815268</v>
      </c>
      <c r="I33" s="3112"/>
      <c r="J33" s="3112">
        <v>608619714.8857286</v>
      </c>
      <c r="K33" s="3112"/>
      <c r="L33" s="3112">
        <v>846566833.52381706</v>
      </c>
    </row>
    <row r="36" spans="2:138" x14ac:dyDescent="0.25">
      <c r="C36" s="2896"/>
      <c r="D36" s="2897"/>
      <c r="E36" s="2897"/>
      <c r="F36" s="2900"/>
      <c r="G36" s="2900"/>
      <c r="H36" s="2900"/>
      <c r="I36" s="2900"/>
      <c r="J36" s="2900"/>
      <c r="K36" s="2900"/>
      <c r="L36" s="2900"/>
      <c r="M36" s="2900"/>
      <c r="N36" s="2900"/>
    </row>
    <row r="40" spans="2:138" x14ac:dyDescent="0.25">
      <c r="B40" s="3113"/>
      <c r="C40" s="3113"/>
      <c r="D40" s="3113"/>
      <c r="E40" s="3113"/>
      <c r="F40" s="3113"/>
      <c r="G40" s="3113"/>
      <c r="H40" s="3113"/>
      <c r="I40" s="3113"/>
      <c r="J40" s="3113"/>
      <c r="K40" s="3113"/>
      <c r="L40" s="3113"/>
      <c r="M40" s="3113"/>
      <c r="N40" s="3113"/>
      <c r="O40" s="3113"/>
      <c r="P40" s="3113"/>
      <c r="Q40" s="3113"/>
      <c r="R40" s="3113"/>
      <c r="S40" s="3113"/>
      <c r="T40" s="3113"/>
      <c r="U40" s="3113"/>
      <c r="V40" s="3113"/>
      <c r="W40" s="3113"/>
      <c r="X40" s="3113"/>
      <c r="Y40" s="3113"/>
      <c r="Z40" s="3113"/>
      <c r="AA40" s="3113"/>
      <c r="AB40" s="3113"/>
      <c r="AC40" s="3113"/>
      <c r="AD40" s="3113"/>
      <c r="AE40" s="3113"/>
      <c r="AF40" s="3113"/>
      <c r="AG40" s="3113"/>
      <c r="AH40" s="3113"/>
      <c r="AI40" s="3113"/>
      <c r="AJ40" s="3113"/>
      <c r="AK40" s="3113"/>
      <c r="AL40" s="3113"/>
      <c r="AM40" s="3113"/>
      <c r="AN40" s="3113"/>
      <c r="AO40" s="3113"/>
      <c r="AP40" s="3113"/>
      <c r="AQ40" s="3113"/>
      <c r="AR40" s="3113"/>
      <c r="AS40" s="3113"/>
      <c r="AT40" s="3113"/>
      <c r="AU40" s="3113"/>
      <c r="AV40" s="3113"/>
      <c r="AW40" s="3113"/>
      <c r="AX40" s="3113"/>
      <c r="AY40" s="3113"/>
      <c r="AZ40" s="3113"/>
      <c r="BA40" s="3113"/>
      <c r="BB40" s="3113"/>
      <c r="BC40" s="3113"/>
      <c r="BD40" s="3113"/>
      <c r="BE40" s="3113"/>
      <c r="BF40" s="3113"/>
      <c r="BG40" s="3113"/>
      <c r="BH40" s="3113"/>
      <c r="BI40" s="3113"/>
      <c r="BJ40" s="3113"/>
      <c r="BK40" s="3113"/>
      <c r="BL40" s="3113"/>
      <c r="BM40" s="3113"/>
      <c r="BN40" s="3113"/>
      <c r="BO40" s="3113"/>
      <c r="BP40" s="3113"/>
      <c r="BQ40" s="3113"/>
      <c r="BR40" s="3113"/>
      <c r="BS40" s="3113"/>
      <c r="BT40" s="3113"/>
      <c r="BU40" s="3113"/>
      <c r="BV40" s="3113"/>
      <c r="BW40" s="3113"/>
      <c r="BX40" s="3113"/>
      <c r="BY40" s="3113"/>
      <c r="BZ40" s="3113"/>
      <c r="CA40" s="3113"/>
      <c r="CB40" s="3113"/>
      <c r="CC40" s="3113"/>
      <c r="CD40" s="3113"/>
      <c r="CE40" s="3113"/>
      <c r="CF40" s="3113"/>
      <c r="CG40" s="3113"/>
      <c r="CH40" s="3113"/>
      <c r="CI40" s="3113"/>
      <c r="CJ40" s="3113"/>
      <c r="CK40" s="3113"/>
      <c r="CL40" s="3113"/>
      <c r="CM40" s="3113"/>
      <c r="CN40" s="3113"/>
      <c r="CO40" s="3113"/>
      <c r="CP40" s="3113"/>
      <c r="CQ40" s="3113"/>
      <c r="CR40" s="3113"/>
      <c r="CS40" s="3113"/>
      <c r="CT40" s="3113"/>
      <c r="CU40" s="3113"/>
      <c r="CV40" s="3113"/>
      <c r="CW40" s="3113"/>
      <c r="CX40" s="3113"/>
      <c r="CY40" s="3113"/>
      <c r="CZ40" s="3113"/>
      <c r="DA40" s="3113"/>
      <c r="DB40" s="3113"/>
      <c r="DC40" s="3113"/>
      <c r="DD40" s="3113"/>
      <c r="DE40" s="3113"/>
      <c r="DF40" s="3113"/>
      <c r="DG40" s="3113"/>
      <c r="DH40" s="3113"/>
      <c r="DI40" s="3113"/>
      <c r="DJ40" s="3113"/>
      <c r="DK40" s="3113"/>
      <c r="DL40" s="3113"/>
      <c r="DM40" s="3113"/>
      <c r="DN40" s="3113"/>
      <c r="DO40" s="3113"/>
      <c r="DP40" s="3113"/>
      <c r="DQ40" s="3113"/>
      <c r="DR40" s="3113"/>
      <c r="DS40" s="3113"/>
      <c r="DT40" s="3113"/>
      <c r="DU40" s="3113"/>
      <c r="DV40" s="3113"/>
      <c r="DW40" s="3113"/>
      <c r="DX40" s="3113"/>
      <c r="DY40" s="3113"/>
      <c r="DZ40" s="3113"/>
      <c r="EA40" s="3113"/>
      <c r="EB40" s="3113"/>
      <c r="EC40" s="3113"/>
      <c r="ED40" s="3113"/>
      <c r="EE40" s="3113"/>
      <c r="EF40" s="3113"/>
      <c r="EG40" s="3113"/>
      <c r="EH40" s="3113"/>
    </row>
    <row r="41" spans="2:138" x14ac:dyDescent="0.25">
      <c r="B41" s="3113"/>
      <c r="C41" s="3114"/>
      <c r="D41" s="3113"/>
      <c r="E41" s="3113"/>
      <c r="F41" s="3113"/>
      <c r="G41" s="3113"/>
      <c r="H41" s="3113"/>
      <c r="I41" s="3113"/>
      <c r="J41" s="3113"/>
      <c r="K41" s="3113"/>
      <c r="L41" s="3113"/>
      <c r="M41" s="3113"/>
      <c r="N41" s="3113"/>
      <c r="O41" s="3113"/>
      <c r="P41" s="3113"/>
      <c r="Q41" s="3113"/>
      <c r="R41" s="3113"/>
      <c r="S41" s="3113"/>
      <c r="T41" s="3113"/>
      <c r="U41" s="3113"/>
      <c r="V41" s="3113"/>
      <c r="W41" s="3113"/>
      <c r="X41" s="3113"/>
      <c r="Y41" s="3113"/>
      <c r="Z41" s="3113"/>
      <c r="AA41" s="3113"/>
      <c r="AB41" s="3113"/>
      <c r="AC41" s="3113"/>
      <c r="AD41" s="3113"/>
      <c r="AE41" s="3113"/>
      <c r="AF41" s="3113"/>
      <c r="AG41" s="3113"/>
      <c r="AH41" s="3113"/>
      <c r="AI41" s="3113"/>
      <c r="AJ41" s="3113"/>
      <c r="AK41" s="3113"/>
      <c r="AL41" s="3113"/>
      <c r="AM41" s="3113"/>
      <c r="AN41" s="3113"/>
      <c r="AO41" s="3113"/>
      <c r="AP41" s="3113"/>
      <c r="AQ41" s="3113"/>
      <c r="AR41" s="3113"/>
      <c r="AS41" s="3113"/>
      <c r="AT41" s="3113"/>
      <c r="AU41" s="3113"/>
      <c r="AV41" s="3113"/>
      <c r="AW41" s="3113"/>
      <c r="AX41" s="3113"/>
      <c r="AY41" s="3113"/>
      <c r="AZ41" s="3113"/>
      <c r="BA41" s="3113"/>
      <c r="BB41" s="3113"/>
      <c r="BC41" s="3113"/>
      <c r="BD41" s="3113"/>
      <c r="BE41" s="3113"/>
      <c r="BF41" s="3113"/>
      <c r="BG41" s="3113"/>
      <c r="BH41" s="3113"/>
      <c r="BI41" s="3113"/>
      <c r="BJ41" s="3113"/>
      <c r="BK41" s="3113"/>
      <c r="BL41" s="3113"/>
      <c r="BM41" s="3113"/>
      <c r="BN41" s="3113"/>
      <c r="BO41" s="3113"/>
      <c r="BP41" s="3113"/>
      <c r="BQ41" s="3113"/>
      <c r="BR41" s="3113"/>
      <c r="BS41" s="3113"/>
      <c r="BT41" s="3113"/>
      <c r="BU41" s="3113"/>
      <c r="BV41" s="3113"/>
      <c r="BW41" s="3113"/>
      <c r="BX41" s="3113"/>
      <c r="BY41" s="3113"/>
      <c r="BZ41" s="3113"/>
      <c r="CA41" s="3113"/>
      <c r="CB41" s="3113"/>
      <c r="CC41" s="3113"/>
      <c r="CD41" s="3113"/>
      <c r="CE41" s="3113"/>
      <c r="CF41" s="3113"/>
      <c r="CG41" s="3113"/>
      <c r="CH41" s="3113"/>
      <c r="CI41" s="3113"/>
      <c r="CJ41" s="3113"/>
      <c r="CK41" s="3113"/>
      <c r="CL41" s="3113"/>
      <c r="CM41" s="3113"/>
      <c r="CN41" s="3113"/>
      <c r="CO41" s="3113"/>
      <c r="CP41" s="3113"/>
      <c r="CQ41" s="3113"/>
      <c r="CR41" s="3113"/>
      <c r="CS41" s="3113"/>
      <c r="CT41" s="3113"/>
      <c r="CU41" s="3113"/>
      <c r="CV41" s="3113"/>
      <c r="CW41" s="3113"/>
      <c r="CX41" s="3113"/>
      <c r="CY41" s="3113"/>
      <c r="CZ41" s="3113"/>
      <c r="DA41" s="3113"/>
      <c r="DB41" s="3113"/>
      <c r="DC41" s="3113"/>
      <c r="DD41" s="3113"/>
      <c r="DE41" s="3113"/>
      <c r="DF41" s="3113"/>
      <c r="DG41" s="3113"/>
      <c r="DH41" s="3113"/>
      <c r="DI41" s="3113"/>
      <c r="DJ41" s="3113"/>
      <c r="DK41" s="3113"/>
      <c r="DL41" s="3113"/>
      <c r="DM41" s="3113"/>
      <c r="DN41" s="3113"/>
      <c r="DO41" s="3113"/>
      <c r="DP41" s="3113"/>
      <c r="DQ41" s="3113"/>
      <c r="DR41" s="3113"/>
      <c r="DS41" s="3113"/>
      <c r="DT41" s="3113"/>
      <c r="DU41" s="3113"/>
      <c r="DV41" s="3113"/>
      <c r="DW41" s="3113"/>
      <c r="DX41" s="3113"/>
      <c r="DY41" s="3113"/>
      <c r="DZ41" s="3113"/>
      <c r="EA41" s="3113"/>
      <c r="EB41" s="3113"/>
      <c r="EC41" s="3113"/>
      <c r="ED41" s="3113"/>
      <c r="EE41" s="3113"/>
      <c r="EF41" s="3113"/>
      <c r="EG41" s="3113"/>
      <c r="EH41" s="3113"/>
    </row>
    <row r="42" spans="2:138" x14ac:dyDescent="0.25">
      <c r="B42" s="3113"/>
      <c r="C42" s="3114"/>
      <c r="D42" s="3113"/>
      <c r="E42" s="3113"/>
      <c r="F42" s="3113"/>
      <c r="G42" s="3113"/>
      <c r="H42" s="3113"/>
      <c r="I42" s="3113"/>
      <c r="J42" s="3113"/>
      <c r="K42" s="3113"/>
      <c r="L42" s="3113"/>
      <c r="M42" s="3113"/>
      <c r="N42" s="3113"/>
      <c r="O42" s="3113"/>
      <c r="P42" s="3113"/>
      <c r="Q42" s="3113"/>
      <c r="R42" s="3113"/>
      <c r="S42" s="3113"/>
      <c r="T42" s="3113"/>
      <c r="U42" s="3113"/>
      <c r="V42" s="3113"/>
      <c r="W42" s="3113"/>
      <c r="X42" s="3113"/>
      <c r="Y42" s="3113"/>
      <c r="Z42" s="3113"/>
      <c r="AA42" s="3113"/>
      <c r="AB42" s="3113"/>
      <c r="AC42" s="3113"/>
      <c r="AD42" s="3113"/>
      <c r="AE42" s="3113"/>
      <c r="AF42" s="3113"/>
      <c r="AG42" s="3113"/>
      <c r="AH42" s="3113"/>
      <c r="AI42" s="3113"/>
      <c r="AJ42" s="3113"/>
      <c r="AK42" s="3113"/>
      <c r="AL42" s="3113"/>
      <c r="AM42" s="3113"/>
      <c r="AN42" s="3113"/>
      <c r="AO42" s="3113"/>
      <c r="AP42" s="3113"/>
      <c r="AQ42" s="3113"/>
      <c r="AR42" s="3113"/>
      <c r="AS42" s="3113"/>
      <c r="AT42" s="3113"/>
      <c r="AU42" s="3113"/>
      <c r="AV42" s="3113"/>
      <c r="AW42" s="3113"/>
      <c r="AX42" s="3113"/>
      <c r="AY42" s="3113"/>
      <c r="AZ42" s="3113"/>
      <c r="BA42" s="3113"/>
      <c r="BB42" s="3113"/>
      <c r="BC42" s="3113"/>
      <c r="BD42" s="3113"/>
      <c r="BE42" s="3113"/>
      <c r="BF42" s="3113"/>
      <c r="BG42" s="3113"/>
      <c r="BH42" s="3113"/>
      <c r="BI42" s="3113"/>
      <c r="BJ42" s="3113"/>
      <c r="BK42" s="3113"/>
      <c r="BL42" s="3113"/>
      <c r="BM42" s="3113"/>
      <c r="BN42" s="3113"/>
      <c r="BO42" s="3113"/>
      <c r="BP42" s="3113"/>
      <c r="BQ42" s="3113"/>
      <c r="BR42" s="3113"/>
      <c r="BS42" s="3113"/>
      <c r="BT42" s="3113"/>
      <c r="BU42" s="3113"/>
      <c r="BV42" s="3113"/>
      <c r="BW42" s="3113"/>
      <c r="BX42" s="3113"/>
      <c r="BY42" s="3113"/>
      <c r="BZ42" s="3113"/>
      <c r="CA42" s="3113"/>
      <c r="CB42" s="3113"/>
      <c r="CC42" s="3113"/>
      <c r="CD42" s="3113"/>
      <c r="CE42" s="3113"/>
      <c r="CF42" s="3113"/>
      <c r="CG42" s="3113"/>
      <c r="CH42" s="3113"/>
      <c r="CI42" s="3113"/>
      <c r="CJ42" s="3113"/>
      <c r="CK42" s="3113"/>
      <c r="CL42" s="3113"/>
      <c r="CM42" s="3113"/>
      <c r="CN42" s="3113"/>
      <c r="CO42" s="3113"/>
      <c r="CP42" s="3113"/>
      <c r="CQ42" s="3113"/>
      <c r="CR42" s="3113"/>
      <c r="CS42" s="3113"/>
      <c r="CT42" s="3113"/>
      <c r="CU42" s="3113"/>
      <c r="CV42" s="3113"/>
      <c r="CW42" s="3113"/>
      <c r="CX42" s="3113"/>
      <c r="CY42" s="3113"/>
      <c r="CZ42" s="3113"/>
      <c r="DA42" s="3113"/>
      <c r="DB42" s="3113"/>
      <c r="DC42" s="3113"/>
      <c r="DD42" s="3113"/>
      <c r="DE42" s="3113"/>
      <c r="DF42" s="3113"/>
      <c r="DG42" s="3113"/>
      <c r="DH42" s="3113"/>
      <c r="DI42" s="3113"/>
      <c r="DJ42" s="3113"/>
      <c r="DK42" s="3113"/>
      <c r="DL42" s="3113"/>
      <c r="DM42" s="3113"/>
      <c r="DN42" s="3113"/>
      <c r="DO42" s="3113"/>
      <c r="DP42" s="3113"/>
      <c r="DQ42" s="3113"/>
      <c r="DR42" s="3113"/>
      <c r="DS42" s="3113"/>
      <c r="DT42" s="3113"/>
      <c r="DU42" s="3113"/>
      <c r="DV42" s="3113"/>
      <c r="DW42" s="3113"/>
      <c r="DX42" s="3113"/>
      <c r="DY42" s="3113"/>
      <c r="DZ42" s="3113"/>
      <c r="EA42" s="3113"/>
      <c r="EB42" s="3113"/>
      <c r="EC42" s="3113"/>
      <c r="ED42" s="3113"/>
      <c r="EE42" s="3113"/>
      <c r="EF42" s="3113"/>
      <c r="EG42" s="3113"/>
      <c r="EH42" s="3113"/>
    </row>
    <row r="43" spans="2:138" x14ac:dyDescent="0.25">
      <c r="B43" s="3113"/>
      <c r="C43" s="3114"/>
      <c r="D43" s="3113"/>
      <c r="E43" s="3113"/>
      <c r="F43" s="3113"/>
      <c r="G43" s="3113"/>
      <c r="H43" s="3113"/>
      <c r="I43" s="3113"/>
      <c r="J43" s="3113"/>
      <c r="K43" s="3113"/>
      <c r="L43" s="3113"/>
      <c r="M43" s="3113"/>
      <c r="N43" s="3113"/>
      <c r="O43" s="3113"/>
      <c r="P43" s="3113"/>
      <c r="Q43" s="3113"/>
      <c r="R43" s="3113"/>
      <c r="S43" s="3113"/>
      <c r="T43" s="3113"/>
      <c r="U43" s="3113"/>
      <c r="V43" s="3113"/>
      <c r="W43" s="3113"/>
      <c r="X43" s="3113"/>
      <c r="Y43" s="3113"/>
      <c r="Z43" s="3113"/>
      <c r="AA43" s="3113"/>
      <c r="AB43" s="3113"/>
      <c r="AC43" s="3113"/>
      <c r="AD43" s="3113"/>
      <c r="AE43" s="3113"/>
      <c r="AF43" s="3113"/>
      <c r="AG43" s="3113"/>
      <c r="AH43" s="3113"/>
      <c r="AI43" s="3113"/>
      <c r="AJ43" s="3113"/>
      <c r="AK43" s="3113"/>
      <c r="AL43" s="3113"/>
      <c r="AM43" s="3113"/>
      <c r="AN43" s="3113"/>
      <c r="AO43" s="3113"/>
      <c r="AP43" s="3113"/>
      <c r="AQ43" s="3113"/>
      <c r="AR43" s="3113"/>
      <c r="AS43" s="3113"/>
      <c r="AT43" s="3113"/>
      <c r="AU43" s="3113"/>
      <c r="AV43" s="3113"/>
      <c r="AW43" s="3113"/>
      <c r="AX43" s="3113"/>
      <c r="AY43" s="3113"/>
      <c r="AZ43" s="3113"/>
      <c r="BA43" s="3113"/>
      <c r="BB43" s="3113"/>
      <c r="BC43" s="3113"/>
      <c r="BD43" s="3113"/>
      <c r="BE43" s="3113"/>
      <c r="BF43" s="3113"/>
      <c r="BG43" s="3113"/>
      <c r="BH43" s="3113"/>
      <c r="BI43" s="3113"/>
      <c r="BJ43" s="3113"/>
      <c r="BK43" s="3113"/>
      <c r="BL43" s="3113"/>
      <c r="BM43" s="3113"/>
      <c r="BN43" s="3113"/>
      <c r="BO43" s="3113"/>
      <c r="BP43" s="3113"/>
      <c r="BQ43" s="3113"/>
      <c r="BR43" s="3113"/>
      <c r="BS43" s="3113"/>
      <c r="BT43" s="3113"/>
      <c r="BU43" s="3113"/>
      <c r="BV43" s="3113"/>
      <c r="BW43" s="3113"/>
      <c r="BX43" s="3113"/>
      <c r="BY43" s="3113"/>
      <c r="BZ43" s="3113"/>
      <c r="CA43" s="3113"/>
      <c r="CB43" s="3113"/>
      <c r="CC43" s="3113"/>
      <c r="CD43" s="3113"/>
      <c r="CE43" s="3113"/>
      <c r="CF43" s="3113"/>
      <c r="CG43" s="3113"/>
      <c r="CH43" s="3113"/>
      <c r="CI43" s="3113"/>
      <c r="CJ43" s="3113"/>
      <c r="CK43" s="3113"/>
      <c r="CL43" s="3113"/>
      <c r="CM43" s="3113"/>
      <c r="CN43" s="3113"/>
      <c r="CO43" s="3113"/>
      <c r="CP43" s="3113"/>
      <c r="CQ43" s="3113"/>
      <c r="CR43" s="3113"/>
      <c r="CS43" s="3113"/>
      <c r="CT43" s="3113"/>
      <c r="CU43" s="3113"/>
      <c r="CV43" s="3113"/>
      <c r="CW43" s="3113"/>
      <c r="CX43" s="3113"/>
      <c r="CY43" s="3113"/>
      <c r="CZ43" s="3113"/>
      <c r="DA43" s="3113"/>
      <c r="DB43" s="3113"/>
      <c r="DC43" s="3113"/>
      <c r="DD43" s="3113"/>
      <c r="DE43" s="3113"/>
      <c r="DF43" s="3113"/>
      <c r="DG43" s="3113"/>
      <c r="DH43" s="3113"/>
      <c r="DI43" s="3113"/>
      <c r="DJ43" s="3113"/>
      <c r="DK43" s="3113"/>
      <c r="DL43" s="3113"/>
      <c r="DM43" s="3113"/>
      <c r="DN43" s="3113"/>
      <c r="DO43" s="3113"/>
      <c r="DP43" s="3113"/>
      <c r="DQ43" s="3113"/>
      <c r="DR43" s="3113"/>
      <c r="DS43" s="3113"/>
      <c r="DT43" s="3113"/>
      <c r="DU43" s="3113"/>
      <c r="DV43" s="3113"/>
      <c r="DW43" s="3113"/>
      <c r="DX43" s="3113"/>
      <c r="DY43" s="3113"/>
      <c r="DZ43" s="3113"/>
      <c r="EA43" s="3113"/>
      <c r="EB43" s="3113"/>
      <c r="EC43" s="3113"/>
      <c r="ED43" s="3113"/>
      <c r="EE43" s="3113"/>
      <c r="EF43" s="3113"/>
      <c r="EG43" s="3113"/>
      <c r="EH43" s="3113"/>
    </row>
    <row r="44" spans="2:138" x14ac:dyDescent="0.25">
      <c r="B44" s="3113"/>
      <c r="C44" s="3114"/>
      <c r="D44" s="3113"/>
      <c r="E44" s="3113"/>
      <c r="F44" s="3113"/>
      <c r="G44" s="3113"/>
      <c r="H44" s="3113"/>
      <c r="I44" s="3113"/>
      <c r="J44" s="3113"/>
      <c r="K44" s="3113"/>
      <c r="L44" s="3113"/>
      <c r="M44" s="3113"/>
      <c r="N44" s="3113"/>
      <c r="O44" s="3113"/>
      <c r="P44" s="3113"/>
      <c r="Q44" s="3113"/>
      <c r="R44" s="3113"/>
      <c r="S44" s="3113"/>
      <c r="T44" s="3113"/>
      <c r="U44" s="3113"/>
      <c r="V44" s="3113"/>
      <c r="W44" s="3113"/>
      <c r="X44" s="3113"/>
      <c r="Y44" s="3113"/>
      <c r="Z44" s="3113"/>
      <c r="AA44" s="3113"/>
      <c r="AB44" s="3113"/>
      <c r="AC44" s="3113"/>
      <c r="AD44" s="3113"/>
      <c r="AE44" s="3113"/>
      <c r="AF44" s="3113"/>
      <c r="AG44" s="3113"/>
      <c r="AH44" s="3113"/>
      <c r="AI44" s="3113"/>
      <c r="AJ44" s="3113"/>
      <c r="AK44" s="3113"/>
      <c r="AL44" s="3113"/>
      <c r="AM44" s="3113"/>
      <c r="AN44" s="3113"/>
      <c r="AO44" s="3113"/>
      <c r="AP44" s="3113"/>
      <c r="AQ44" s="3113"/>
      <c r="AR44" s="3113"/>
      <c r="AS44" s="3113"/>
      <c r="AT44" s="3113"/>
      <c r="AU44" s="3113"/>
      <c r="AV44" s="3113"/>
      <c r="AW44" s="3113"/>
      <c r="AX44" s="3113"/>
      <c r="AY44" s="3113"/>
      <c r="AZ44" s="3113"/>
      <c r="BA44" s="3113"/>
      <c r="BB44" s="3113"/>
      <c r="BC44" s="3113"/>
      <c r="BD44" s="3113"/>
      <c r="BE44" s="3113"/>
      <c r="BF44" s="3113"/>
      <c r="BG44" s="3113"/>
      <c r="BH44" s="3113"/>
      <c r="BI44" s="3113"/>
      <c r="BJ44" s="3113"/>
      <c r="BK44" s="3113"/>
      <c r="BL44" s="3113"/>
      <c r="BM44" s="3113"/>
      <c r="BN44" s="3113"/>
      <c r="BO44" s="3113"/>
      <c r="BP44" s="3113"/>
      <c r="BQ44" s="3113"/>
      <c r="BR44" s="3113"/>
      <c r="BS44" s="3113"/>
      <c r="BT44" s="3113"/>
      <c r="BU44" s="3113"/>
      <c r="BV44" s="3113"/>
      <c r="BW44" s="3113"/>
      <c r="BX44" s="3113"/>
      <c r="BY44" s="3113"/>
      <c r="BZ44" s="3113"/>
      <c r="CA44" s="3113"/>
      <c r="CB44" s="3113"/>
      <c r="CC44" s="3113"/>
      <c r="CD44" s="3113"/>
      <c r="CE44" s="3113"/>
      <c r="CF44" s="3113"/>
      <c r="CG44" s="3113"/>
      <c r="CH44" s="3113"/>
      <c r="CI44" s="3113"/>
      <c r="CJ44" s="3113"/>
      <c r="CK44" s="3113"/>
      <c r="CL44" s="3113"/>
      <c r="CM44" s="3113"/>
      <c r="CN44" s="3113"/>
      <c r="CO44" s="3113"/>
      <c r="CP44" s="3113"/>
      <c r="CQ44" s="3113"/>
      <c r="CR44" s="3113"/>
      <c r="CS44" s="3113"/>
      <c r="CT44" s="3113"/>
      <c r="CU44" s="3113"/>
      <c r="CV44" s="3113"/>
      <c r="CW44" s="3113"/>
      <c r="CX44" s="3113"/>
      <c r="CY44" s="3113"/>
      <c r="CZ44" s="3113"/>
      <c r="DA44" s="3113"/>
      <c r="DB44" s="3113"/>
      <c r="DC44" s="3113"/>
      <c r="DD44" s="3113"/>
      <c r="DE44" s="3113"/>
      <c r="DF44" s="3113"/>
      <c r="DG44" s="3113"/>
      <c r="DH44" s="3113"/>
      <c r="DI44" s="3113"/>
      <c r="DJ44" s="3113"/>
      <c r="DK44" s="3113"/>
      <c r="DL44" s="3113"/>
      <c r="DM44" s="3113"/>
      <c r="DN44" s="3113"/>
      <c r="DO44" s="3113"/>
      <c r="DP44" s="3113"/>
      <c r="DQ44" s="3113"/>
      <c r="DR44" s="3113"/>
      <c r="DS44" s="3113"/>
      <c r="DT44" s="3113"/>
      <c r="DU44" s="3113"/>
      <c r="DV44" s="3113"/>
      <c r="DW44" s="3113"/>
      <c r="DX44" s="3113"/>
      <c r="DY44" s="3113"/>
      <c r="DZ44" s="3113"/>
      <c r="EA44" s="3113"/>
      <c r="EB44" s="3113"/>
      <c r="EC44" s="3113"/>
      <c r="ED44" s="3113"/>
      <c r="EE44" s="3113"/>
      <c r="EF44" s="3113"/>
      <c r="EG44" s="3113"/>
      <c r="EH44" s="3113"/>
    </row>
    <row r="45" spans="2:138" ht="46.5" customHeight="1" x14ac:dyDescent="0.3">
      <c r="B45" s="3113"/>
      <c r="C45" s="3796"/>
      <c r="D45" s="3796"/>
      <c r="E45" s="3796"/>
      <c r="F45" s="3796"/>
      <c r="G45" s="3115"/>
      <c r="H45" s="3115"/>
      <c r="I45" s="3115"/>
      <c r="J45" s="3115"/>
      <c r="K45" s="1206"/>
      <c r="L45" s="1206"/>
      <c r="M45" s="1206"/>
      <c r="N45" s="1206"/>
      <c r="O45" s="2177"/>
      <c r="P45" s="1206"/>
      <c r="Q45" s="1206"/>
      <c r="R45" s="3113"/>
      <c r="S45" s="3113"/>
      <c r="T45" s="3113"/>
      <c r="U45" s="3113"/>
      <c r="V45" s="3113"/>
      <c r="W45" s="3113"/>
      <c r="X45" s="3113"/>
      <c r="Y45" s="3113"/>
      <c r="Z45" s="3113"/>
      <c r="AA45" s="3113"/>
      <c r="AB45" s="3113"/>
      <c r="AC45" s="3113"/>
      <c r="AD45" s="3113"/>
      <c r="AE45" s="3113"/>
      <c r="AF45" s="3113"/>
      <c r="AG45" s="3113"/>
      <c r="AH45" s="3113"/>
      <c r="AI45" s="3113"/>
      <c r="AJ45" s="3113"/>
      <c r="AK45" s="3113"/>
      <c r="AL45" s="3113"/>
      <c r="AM45" s="3113"/>
      <c r="AN45" s="3113"/>
      <c r="AO45" s="3113"/>
      <c r="AP45" s="3113"/>
      <c r="AQ45" s="3113"/>
      <c r="AR45" s="3113"/>
      <c r="AS45" s="3113"/>
      <c r="AT45" s="3113"/>
      <c r="AU45" s="3113"/>
      <c r="AV45" s="3113"/>
      <c r="AW45" s="3113"/>
      <c r="AX45" s="3113"/>
      <c r="AY45" s="3113"/>
      <c r="AZ45" s="3113"/>
      <c r="BA45" s="3113"/>
      <c r="BB45" s="3113"/>
      <c r="BC45" s="3113"/>
      <c r="BD45" s="3113"/>
      <c r="BE45" s="3113"/>
      <c r="BF45" s="3113"/>
      <c r="BG45" s="3113"/>
      <c r="BH45" s="3113"/>
      <c r="BI45" s="3113"/>
      <c r="BJ45" s="3113"/>
      <c r="BK45" s="3113"/>
      <c r="BL45" s="3113"/>
      <c r="BM45" s="3113"/>
      <c r="BN45" s="3113"/>
      <c r="BO45" s="3113"/>
      <c r="BP45" s="3113"/>
      <c r="BQ45" s="3113"/>
      <c r="BR45" s="3113"/>
      <c r="BS45" s="3113"/>
      <c r="BT45" s="3113"/>
      <c r="BU45" s="3113"/>
      <c r="BV45" s="3113"/>
      <c r="BW45" s="3113"/>
      <c r="BX45" s="3113"/>
      <c r="BY45" s="3113"/>
      <c r="BZ45" s="3113"/>
      <c r="CA45" s="3113"/>
      <c r="CB45" s="3113"/>
      <c r="CC45" s="3113"/>
      <c r="CD45" s="3113"/>
      <c r="CE45" s="3113"/>
      <c r="CF45" s="3113"/>
      <c r="CG45" s="3113"/>
      <c r="CH45" s="3113"/>
      <c r="CI45" s="3113"/>
      <c r="CJ45" s="3113"/>
      <c r="CK45" s="3113"/>
      <c r="CL45" s="3113"/>
      <c r="CM45" s="3113"/>
      <c r="CN45" s="3113"/>
      <c r="CO45" s="3113"/>
      <c r="CP45" s="3113"/>
      <c r="CQ45" s="3113"/>
      <c r="CR45" s="3113"/>
      <c r="CS45" s="3113"/>
      <c r="CT45" s="3113"/>
      <c r="CU45" s="3113"/>
      <c r="CV45" s="3113"/>
      <c r="CW45" s="3113"/>
      <c r="CX45" s="3113"/>
      <c r="CY45" s="3113"/>
      <c r="CZ45" s="3113"/>
      <c r="DA45" s="3113"/>
      <c r="DB45" s="3113"/>
      <c r="DC45" s="3113"/>
      <c r="DD45" s="3113"/>
      <c r="DE45" s="3113"/>
      <c r="DF45" s="3113"/>
      <c r="DG45" s="3113"/>
      <c r="DH45" s="3113"/>
      <c r="DI45" s="3113"/>
      <c r="DJ45" s="3113"/>
      <c r="DK45" s="3113"/>
      <c r="DL45" s="3113"/>
      <c r="DM45" s="3113"/>
      <c r="DN45" s="3113"/>
      <c r="DO45" s="3113"/>
      <c r="DP45" s="3113"/>
      <c r="DQ45" s="3113"/>
      <c r="DR45" s="3113"/>
      <c r="DS45" s="3113"/>
      <c r="DT45" s="3113"/>
      <c r="DU45" s="3113"/>
      <c r="DV45" s="3113"/>
      <c r="DW45" s="3113"/>
      <c r="DX45" s="3113"/>
      <c r="DY45" s="3113"/>
      <c r="DZ45" s="3113"/>
      <c r="EA45" s="3113"/>
      <c r="EB45" s="3113"/>
      <c r="EC45" s="3113"/>
      <c r="ED45" s="3113"/>
      <c r="EE45" s="3113"/>
      <c r="EF45" s="3113"/>
      <c r="EG45" s="3113"/>
      <c r="EH45" s="3113"/>
    </row>
    <row r="46" spans="2:138" ht="15" x14ac:dyDescent="0.3">
      <c r="B46" s="3113"/>
      <c r="C46" s="3796"/>
      <c r="D46" s="3796"/>
      <c r="E46" s="3796"/>
      <c r="F46" s="3796"/>
      <c r="G46" s="3115"/>
      <c r="H46" s="3115"/>
      <c r="I46" s="3115"/>
      <c r="J46" s="3115"/>
      <c r="K46" s="1206"/>
      <c r="L46" s="1206"/>
      <c r="M46" s="1206"/>
      <c r="N46" s="1206"/>
      <c r="O46" s="2177"/>
      <c r="P46" s="1206"/>
      <c r="Q46" s="1206"/>
      <c r="R46" s="3113"/>
      <c r="S46" s="3113"/>
      <c r="T46" s="3113"/>
      <c r="U46" s="3113"/>
      <c r="V46" s="3113"/>
      <c r="W46" s="3113"/>
      <c r="X46" s="3113"/>
      <c r="Y46" s="3113"/>
      <c r="Z46" s="3113"/>
      <c r="AA46" s="3113"/>
      <c r="AB46" s="3113"/>
      <c r="AC46" s="3113"/>
      <c r="AD46" s="3113"/>
      <c r="AE46" s="3113"/>
      <c r="AF46" s="3113"/>
      <c r="AG46" s="3113"/>
      <c r="AH46" s="3113"/>
      <c r="AI46" s="3113"/>
      <c r="AJ46" s="3113"/>
      <c r="AK46" s="3113"/>
      <c r="AL46" s="3113"/>
      <c r="AM46" s="3113"/>
      <c r="AN46" s="3113"/>
      <c r="AO46" s="3113"/>
      <c r="AP46" s="3113"/>
      <c r="AQ46" s="3113"/>
      <c r="AR46" s="3113"/>
      <c r="AS46" s="3113"/>
      <c r="AT46" s="3113"/>
      <c r="AU46" s="3113"/>
      <c r="AV46" s="3113"/>
      <c r="AW46" s="3113"/>
      <c r="AX46" s="3113"/>
      <c r="AY46" s="3113"/>
      <c r="AZ46" s="3113"/>
      <c r="BA46" s="3113"/>
      <c r="BB46" s="3113"/>
      <c r="BC46" s="3113"/>
      <c r="BD46" s="3113"/>
      <c r="BE46" s="3113"/>
      <c r="BF46" s="3113"/>
      <c r="BG46" s="3113"/>
      <c r="BH46" s="3113"/>
      <c r="BI46" s="3113"/>
      <c r="BJ46" s="3113"/>
      <c r="BK46" s="3113"/>
      <c r="BL46" s="3113"/>
      <c r="BM46" s="3113"/>
      <c r="BN46" s="3113"/>
      <c r="BO46" s="3113"/>
      <c r="BP46" s="3113"/>
      <c r="BQ46" s="3113"/>
      <c r="BR46" s="3113"/>
      <c r="BS46" s="3113"/>
      <c r="BT46" s="3113"/>
      <c r="BU46" s="3113"/>
      <c r="BV46" s="3113"/>
      <c r="BW46" s="3113"/>
      <c r="BX46" s="3113"/>
      <c r="BY46" s="3113"/>
      <c r="BZ46" s="3113"/>
      <c r="CA46" s="3113"/>
      <c r="CB46" s="3113"/>
      <c r="CC46" s="3113"/>
      <c r="CD46" s="3113"/>
      <c r="CE46" s="3113"/>
      <c r="CF46" s="3113"/>
      <c r="CG46" s="3113"/>
      <c r="CH46" s="3113"/>
      <c r="CI46" s="3113"/>
      <c r="CJ46" s="3113"/>
      <c r="CK46" s="3113"/>
      <c r="CL46" s="3113"/>
      <c r="CM46" s="3113"/>
      <c r="CN46" s="3113"/>
      <c r="CO46" s="3113"/>
      <c r="CP46" s="3113"/>
      <c r="CQ46" s="3113"/>
      <c r="CR46" s="3113"/>
      <c r="CS46" s="3113"/>
      <c r="CT46" s="3113"/>
      <c r="CU46" s="3113"/>
      <c r="CV46" s="3113"/>
      <c r="CW46" s="3113"/>
      <c r="CX46" s="3113"/>
      <c r="CY46" s="3113"/>
      <c r="CZ46" s="3113"/>
      <c r="DA46" s="3113"/>
      <c r="DB46" s="3113"/>
      <c r="DC46" s="3113"/>
      <c r="DD46" s="3113"/>
      <c r="DE46" s="3113"/>
      <c r="DF46" s="3113"/>
      <c r="DG46" s="3113"/>
      <c r="DH46" s="3113"/>
      <c r="DI46" s="3113"/>
      <c r="DJ46" s="3113"/>
      <c r="DK46" s="3113"/>
      <c r="DL46" s="3113"/>
      <c r="DM46" s="3113"/>
      <c r="DN46" s="3113"/>
      <c r="DO46" s="3113"/>
      <c r="DP46" s="3113"/>
      <c r="DQ46" s="3113"/>
      <c r="DR46" s="3113"/>
      <c r="DS46" s="3113"/>
      <c r="DT46" s="3113"/>
      <c r="DU46" s="3113"/>
      <c r="DV46" s="3113"/>
      <c r="DW46" s="3113"/>
      <c r="DX46" s="3113"/>
      <c r="DY46" s="3113"/>
      <c r="DZ46" s="3113"/>
      <c r="EA46" s="3113"/>
      <c r="EB46" s="3113"/>
      <c r="EC46" s="3113"/>
      <c r="ED46" s="3113"/>
      <c r="EE46" s="3113"/>
      <c r="EF46" s="3113"/>
      <c r="EG46" s="3113"/>
      <c r="EH46" s="3113"/>
    </row>
    <row r="47" spans="2:138" ht="15" x14ac:dyDescent="0.3">
      <c r="B47" s="3113"/>
      <c r="C47" s="3796"/>
      <c r="D47" s="3116"/>
      <c r="E47" s="3798"/>
      <c r="F47" s="3116"/>
      <c r="G47" s="3798"/>
      <c r="H47" s="3117"/>
      <c r="I47" s="3117"/>
      <c r="J47" s="3117"/>
      <c r="K47" s="1206"/>
      <c r="L47" s="1206"/>
      <c r="M47" s="1206"/>
      <c r="N47" s="2177"/>
      <c r="O47" s="1206"/>
      <c r="P47" s="2177"/>
      <c r="Q47" s="1206"/>
      <c r="R47" s="3113"/>
      <c r="S47" s="3113"/>
      <c r="T47" s="3113"/>
      <c r="U47" s="3113"/>
      <c r="V47" s="3113"/>
      <c r="W47" s="3113"/>
      <c r="X47" s="3113"/>
      <c r="Y47" s="3113"/>
      <c r="Z47" s="3113"/>
      <c r="AA47" s="3113"/>
      <c r="AB47" s="3113"/>
      <c r="AC47" s="3113"/>
      <c r="AD47" s="3113"/>
      <c r="AE47" s="3113"/>
      <c r="AF47" s="3113"/>
      <c r="AG47" s="3113"/>
      <c r="AH47" s="3113"/>
      <c r="AI47" s="3113"/>
      <c r="AJ47" s="3113"/>
      <c r="AK47" s="3113"/>
      <c r="AL47" s="3113"/>
      <c r="AM47" s="3113"/>
      <c r="AN47" s="3113"/>
      <c r="AO47" s="3113"/>
      <c r="AP47" s="3113"/>
      <c r="AQ47" s="3113"/>
      <c r="AR47" s="3113"/>
      <c r="AS47" s="3113"/>
      <c r="AT47" s="3113"/>
      <c r="AU47" s="3113"/>
      <c r="AV47" s="3113"/>
      <c r="AW47" s="3113"/>
      <c r="AX47" s="3113"/>
      <c r="AY47" s="3113"/>
      <c r="AZ47" s="3113"/>
      <c r="BA47" s="3113"/>
      <c r="BB47" s="3113"/>
      <c r="BC47" s="3113"/>
      <c r="BD47" s="3113"/>
      <c r="BE47" s="3113"/>
      <c r="BF47" s="3113"/>
      <c r="BG47" s="3113"/>
      <c r="BH47" s="3113"/>
      <c r="BI47" s="3113"/>
      <c r="BJ47" s="3113"/>
      <c r="BK47" s="3113"/>
      <c r="BL47" s="3113"/>
      <c r="BM47" s="3113"/>
      <c r="BN47" s="3113"/>
      <c r="BO47" s="3113"/>
      <c r="BP47" s="3113"/>
      <c r="BQ47" s="3113"/>
      <c r="BR47" s="3113"/>
      <c r="BS47" s="3113"/>
      <c r="BT47" s="3113"/>
      <c r="BU47" s="3113"/>
      <c r="BV47" s="3113"/>
      <c r="BW47" s="3113"/>
      <c r="BX47" s="3113"/>
      <c r="BY47" s="3113"/>
      <c r="BZ47" s="3113"/>
      <c r="CA47" s="3113"/>
      <c r="CB47" s="3113"/>
      <c r="CC47" s="3113"/>
      <c r="CD47" s="3113"/>
      <c r="CE47" s="3113"/>
      <c r="CF47" s="3113"/>
      <c r="CG47" s="3113"/>
      <c r="CH47" s="3113"/>
      <c r="CI47" s="3113"/>
      <c r="CJ47" s="3113"/>
      <c r="CK47" s="3113"/>
      <c r="CL47" s="3113"/>
      <c r="CM47" s="3113"/>
      <c r="CN47" s="3113"/>
      <c r="CO47" s="3113"/>
      <c r="CP47" s="3113"/>
      <c r="CQ47" s="3113"/>
      <c r="CR47" s="3113"/>
      <c r="CS47" s="3113"/>
      <c r="CT47" s="3113"/>
      <c r="CU47" s="3113"/>
      <c r="CV47" s="3113"/>
      <c r="CW47" s="3113"/>
      <c r="CX47" s="3113"/>
      <c r="CY47" s="3113"/>
      <c r="CZ47" s="3113"/>
      <c r="DA47" s="3113"/>
      <c r="DB47" s="3113"/>
      <c r="DC47" s="3113"/>
      <c r="DD47" s="3113"/>
      <c r="DE47" s="3113"/>
      <c r="DF47" s="3113"/>
      <c r="DG47" s="3113"/>
      <c r="DH47" s="3113"/>
      <c r="DI47" s="3113"/>
      <c r="DJ47" s="3113"/>
      <c r="DK47" s="3113"/>
      <c r="DL47" s="3113"/>
      <c r="DM47" s="3113"/>
      <c r="DN47" s="3113"/>
      <c r="DO47" s="3113"/>
      <c r="DP47" s="3113"/>
      <c r="DQ47" s="3113"/>
      <c r="DR47" s="3113"/>
      <c r="DS47" s="3113"/>
      <c r="DT47" s="3113"/>
      <c r="DU47" s="3113"/>
      <c r="DV47" s="3113"/>
      <c r="DW47" s="3113"/>
      <c r="DX47" s="3113"/>
      <c r="DY47" s="3113"/>
      <c r="DZ47" s="3113"/>
      <c r="EA47" s="3113"/>
      <c r="EB47" s="3113"/>
      <c r="EC47" s="3113"/>
      <c r="ED47" s="3113"/>
      <c r="EE47" s="3113"/>
      <c r="EF47" s="3113"/>
      <c r="EG47" s="3113"/>
      <c r="EH47" s="3113"/>
    </row>
    <row r="48" spans="2:138" ht="15" x14ac:dyDescent="0.3">
      <c r="B48" s="3113"/>
      <c r="C48" s="3796"/>
      <c r="D48" s="3116"/>
      <c r="E48" s="3798"/>
      <c r="F48" s="3116"/>
      <c r="G48" s="3798"/>
      <c r="H48" s="3117"/>
      <c r="I48" s="3117"/>
      <c r="J48" s="3117"/>
      <c r="K48" s="1206"/>
      <c r="L48" s="1206"/>
      <c r="M48" s="1206"/>
      <c r="N48" s="1206"/>
      <c r="O48" s="1206"/>
      <c r="P48" s="1206"/>
      <c r="Q48" s="1206"/>
      <c r="R48" s="3113"/>
      <c r="S48" s="3113"/>
      <c r="T48" s="3113"/>
      <c r="U48" s="3113"/>
      <c r="V48" s="3113"/>
      <c r="W48" s="3113"/>
      <c r="X48" s="3113"/>
      <c r="Y48" s="3113"/>
      <c r="Z48" s="3113"/>
      <c r="AA48" s="3113"/>
      <c r="AB48" s="3113"/>
      <c r="AC48" s="3113"/>
      <c r="AD48" s="3113"/>
      <c r="AE48" s="3113"/>
      <c r="AF48" s="3113"/>
      <c r="AG48" s="3113"/>
      <c r="AH48" s="3113"/>
      <c r="AI48" s="3113"/>
      <c r="AJ48" s="3113"/>
      <c r="AK48" s="3113"/>
      <c r="AL48" s="3113"/>
      <c r="AM48" s="3113"/>
      <c r="AN48" s="3113"/>
      <c r="AO48" s="3113"/>
      <c r="AP48" s="3113"/>
      <c r="AQ48" s="3113"/>
      <c r="AR48" s="3113"/>
      <c r="AS48" s="3113"/>
      <c r="AT48" s="3113"/>
      <c r="AU48" s="3113"/>
      <c r="AV48" s="3113"/>
      <c r="AW48" s="3113"/>
      <c r="AX48" s="3113"/>
      <c r="AY48" s="3113"/>
      <c r="AZ48" s="3113"/>
      <c r="BA48" s="3113"/>
      <c r="BB48" s="3113"/>
      <c r="BC48" s="3113"/>
      <c r="BD48" s="3113"/>
      <c r="BE48" s="3113"/>
      <c r="BF48" s="3113"/>
      <c r="BG48" s="3113"/>
      <c r="BH48" s="3113"/>
      <c r="BI48" s="3113"/>
      <c r="BJ48" s="3113"/>
      <c r="BK48" s="3113"/>
      <c r="BL48" s="3113"/>
      <c r="BM48" s="3113"/>
      <c r="BN48" s="3113"/>
      <c r="BO48" s="3113"/>
      <c r="BP48" s="3113"/>
      <c r="BQ48" s="3113"/>
      <c r="BR48" s="3113"/>
      <c r="BS48" s="3113"/>
      <c r="BT48" s="3113"/>
      <c r="BU48" s="3113"/>
      <c r="BV48" s="3113"/>
      <c r="BW48" s="3113"/>
      <c r="BX48" s="3113"/>
      <c r="BY48" s="3113"/>
      <c r="BZ48" s="3113"/>
      <c r="CA48" s="3113"/>
      <c r="CB48" s="3113"/>
      <c r="CC48" s="3113"/>
      <c r="CD48" s="3113"/>
      <c r="CE48" s="3113"/>
      <c r="CF48" s="3113"/>
      <c r="CG48" s="3113"/>
      <c r="CH48" s="3113"/>
      <c r="CI48" s="3113"/>
      <c r="CJ48" s="3113"/>
      <c r="CK48" s="3113"/>
      <c r="CL48" s="3113"/>
      <c r="CM48" s="3113"/>
      <c r="CN48" s="3113"/>
      <c r="CO48" s="3113"/>
      <c r="CP48" s="3113"/>
      <c r="CQ48" s="3113"/>
      <c r="CR48" s="3113"/>
      <c r="CS48" s="3113"/>
      <c r="CT48" s="3113"/>
      <c r="CU48" s="3113"/>
      <c r="CV48" s="3113"/>
      <c r="CW48" s="3113"/>
      <c r="CX48" s="3113"/>
      <c r="CY48" s="3113"/>
      <c r="CZ48" s="3113"/>
      <c r="DA48" s="3113"/>
      <c r="DB48" s="3113"/>
      <c r="DC48" s="3113"/>
      <c r="DD48" s="3113"/>
      <c r="DE48" s="3113"/>
      <c r="DF48" s="3113"/>
      <c r="DG48" s="3113"/>
      <c r="DH48" s="3113"/>
      <c r="DI48" s="3113"/>
      <c r="DJ48" s="3113"/>
      <c r="DK48" s="3113"/>
      <c r="DL48" s="3113"/>
      <c r="DM48" s="3113"/>
      <c r="DN48" s="3113"/>
      <c r="DO48" s="3113"/>
      <c r="DP48" s="3113"/>
      <c r="DQ48" s="3113"/>
      <c r="DR48" s="3113"/>
      <c r="DS48" s="3113"/>
      <c r="DT48" s="3113"/>
      <c r="DU48" s="3113"/>
      <c r="DV48" s="3113"/>
      <c r="DW48" s="3113"/>
      <c r="DX48" s="3113"/>
      <c r="DY48" s="3113"/>
      <c r="DZ48" s="3113"/>
      <c r="EA48" s="3113"/>
      <c r="EB48" s="3113"/>
      <c r="EC48" s="3113"/>
      <c r="ED48" s="3113"/>
      <c r="EE48" s="3113"/>
      <c r="EF48" s="3113"/>
      <c r="EG48" s="3113"/>
      <c r="EH48" s="3113"/>
    </row>
    <row r="49" spans="2:138" ht="15" x14ac:dyDescent="0.3">
      <c r="B49" s="3113"/>
      <c r="C49" s="3796"/>
      <c r="D49" s="3116"/>
      <c r="E49" s="3798"/>
      <c r="F49" s="3116"/>
      <c r="G49" s="3798"/>
      <c r="H49" s="3117"/>
      <c r="I49" s="3117"/>
      <c r="J49" s="3117"/>
      <c r="K49" s="1206"/>
      <c r="L49" s="1206"/>
      <c r="M49" s="1206"/>
      <c r="N49" s="1206"/>
      <c r="O49" s="1206"/>
      <c r="P49" s="1206"/>
      <c r="Q49" s="1206"/>
      <c r="R49" s="3113"/>
      <c r="S49" s="3113"/>
      <c r="T49" s="3113"/>
      <c r="U49" s="3113"/>
      <c r="V49" s="3113"/>
      <c r="W49" s="3113"/>
      <c r="X49" s="3113"/>
      <c r="Y49" s="3113"/>
      <c r="Z49" s="3113"/>
      <c r="AA49" s="3113"/>
      <c r="AB49" s="3113"/>
      <c r="AC49" s="3113"/>
      <c r="AD49" s="3113"/>
      <c r="AE49" s="3113"/>
      <c r="AF49" s="3113"/>
      <c r="AG49" s="3113"/>
      <c r="AH49" s="3113"/>
      <c r="AI49" s="3113"/>
      <c r="AJ49" s="3113"/>
      <c r="AK49" s="3113"/>
      <c r="AL49" s="3113"/>
      <c r="AM49" s="3113"/>
      <c r="AN49" s="3113"/>
      <c r="AO49" s="3113"/>
      <c r="AP49" s="3113"/>
      <c r="AQ49" s="3113"/>
      <c r="AR49" s="3113"/>
      <c r="AS49" s="3113"/>
      <c r="AT49" s="3113"/>
      <c r="AU49" s="3113"/>
      <c r="AV49" s="3113"/>
      <c r="AW49" s="3113"/>
      <c r="AX49" s="3113"/>
      <c r="AY49" s="3113"/>
      <c r="AZ49" s="3113"/>
      <c r="BA49" s="3113"/>
      <c r="BB49" s="3113"/>
      <c r="BC49" s="3113"/>
      <c r="BD49" s="3113"/>
      <c r="BE49" s="3113"/>
      <c r="BF49" s="3113"/>
      <c r="BG49" s="3113"/>
      <c r="BH49" s="3113"/>
      <c r="BI49" s="3113"/>
      <c r="BJ49" s="3113"/>
      <c r="BK49" s="3113"/>
      <c r="BL49" s="3113"/>
      <c r="BM49" s="3113"/>
      <c r="BN49" s="3113"/>
      <c r="BO49" s="3113"/>
      <c r="BP49" s="3113"/>
      <c r="BQ49" s="3113"/>
      <c r="BR49" s="3113"/>
      <c r="BS49" s="3113"/>
      <c r="BT49" s="3113"/>
      <c r="BU49" s="3113"/>
      <c r="BV49" s="3113"/>
      <c r="BW49" s="3113"/>
      <c r="BX49" s="3113"/>
      <c r="BY49" s="3113"/>
      <c r="BZ49" s="3113"/>
      <c r="CA49" s="3113"/>
      <c r="CB49" s="3113"/>
      <c r="CC49" s="3113"/>
      <c r="CD49" s="3113"/>
      <c r="CE49" s="3113"/>
      <c r="CF49" s="3113"/>
      <c r="CG49" s="3113"/>
      <c r="CH49" s="3113"/>
      <c r="CI49" s="3113"/>
      <c r="CJ49" s="3113"/>
      <c r="CK49" s="3113"/>
      <c r="CL49" s="3113"/>
      <c r="CM49" s="3113"/>
      <c r="CN49" s="3113"/>
      <c r="CO49" s="3113"/>
      <c r="CP49" s="3113"/>
      <c r="CQ49" s="3113"/>
      <c r="CR49" s="3113"/>
      <c r="CS49" s="3113"/>
      <c r="CT49" s="3113"/>
      <c r="CU49" s="3113"/>
      <c r="CV49" s="3113"/>
      <c r="CW49" s="3113"/>
      <c r="CX49" s="3113"/>
      <c r="CY49" s="3113"/>
      <c r="CZ49" s="3113"/>
      <c r="DA49" s="3113"/>
      <c r="DB49" s="3113"/>
      <c r="DC49" s="3113"/>
      <c r="DD49" s="3113"/>
      <c r="DE49" s="3113"/>
      <c r="DF49" s="3113"/>
      <c r="DG49" s="3113"/>
      <c r="DH49" s="3113"/>
      <c r="DI49" s="3113"/>
      <c r="DJ49" s="3113"/>
      <c r="DK49" s="3113"/>
      <c r="DL49" s="3113"/>
      <c r="DM49" s="3113"/>
      <c r="DN49" s="3113"/>
      <c r="DO49" s="3113"/>
      <c r="DP49" s="3113"/>
      <c r="DQ49" s="3113"/>
      <c r="DR49" s="3113"/>
      <c r="DS49" s="3113"/>
      <c r="DT49" s="3113"/>
      <c r="DU49" s="3113"/>
      <c r="DV49" s="3113"/>
      <c r="DW49" s="3113"/>
      <c r="DX49" s="3113"/>
      <c r="DY49" s="3113"/>
      <c r="DZ49" s="3113"/>
      <c r="EA49" s="3113"/>
      <c r="EB49" s="3113"/>
      <c r="EC49" s="3113"/>
      <c r="ED49" s="3113"/>
      <c r="EE49" s="3113"/>
      <c r="EF49" s="3113"/>
      <c r="EG49" s="3113"/>
      <c r="EH49" s="3113"/>
    </row>
    <row r="50" spans="2:138" ht="15" x14ac:dyDescent="0.3">
      <c r="B50" s="3113"/>
      <c r="C50" s="3796"/>
      <c r="D50" s="3116"/>
      <c r="E50" s="3798"/>
      <c r="F50" s="3116"/>
      <c r="G50" s="3798"/>
      <c r="H50" s="3117"/>
      <c r="I50" s="3117"/>
      <c r="J50" s="3117"/>
      <c r="K50" s="1206"/>
      <c r="L50" s="1206"/>
      <c r="M50" s="1206"/>
      <c r="N50" s="1206"/>
      <c r="O50" s="1206"/>
      <c r="P50" s="1206"/>
      <c r="Q50" s="1206"/>
      <c r="R50" s="3113"/>
      <c r="S50" s="3113"/>
      <c r="T50" s="3113"/>
      <c r="U50" s="3113"/>
      <c r="V50" s="3113"/>
      <c r="W50" s="3113"/>
      <c r="X50" s="3113"/>
      <c r="Y50" s="3113"/>
      <c r="Z50" s="3113"/>
      <c r="AA50" s="3113"/>
      <c r="AB50" s="3113"/>
      <c r="AC50" s="3113"/>
      <c r="AD50" s="3113"/>
      <c r="AE50" s="3113"/>
      <c r="AF50" s="3113"/>
      <c r="AG50" s="3113"/>
      <c r="AH50" s="3113"/>
      <c r="AI50" s="3113"/>
      <c r="AJ50" s="3113"/>
      <c r="AK50" s="3113"/>
      <c r="AL50" s="3113"/>
      <c r="AM50" s="3113"/>
      <c r="AN50" s="3113"/>
      <c r="AO50" s="3113"/>
      <c r="AP50" s="3113"/>
      <c r="AQ50" s="3113"/>
      <c r="AR50" s="3113"/>
      <c r="AS50" s="3113"/>
      <c r="AT50" s="3113"/>
      <c r="AU50" s="3113"/>
      <c r="AV50" s="3113"/>
      <c r="AW50" s="3113"/>
      <c r="AX50" s="3113"/>
      <c r="AY50" s="3113"/>
      <c r="AZ50" s="3113"/>
      <c r="BA50" s="3113"/>
      <c r="BB50" s="3113"/>
      <c r="BC50" s="3113"/>
      <c r="BD50" s="3113"/>
      <c r="BE50" s="3113"/>
      <c r="BF50" s="3113"/>
      <c r="BG50" s="3113"/>
      <c r="BH50" s="3113"/>
      <c r="BI50" s="3113"/>
      <c r="BJ50" s="3113"/>
      <c r="BK50" s="3113"/>
      <c r="BL50" s="3113"/>
      <c r="BM50" s="3113"/>
      <c r="BN50" s="3113"/>
      <c r="BO50" s="3113"/>
      <c r="BP50" s="3113"/>
      <c r="BQ50" s="3113"/>
      <c r="BR50" s="3113"/>
      <c r="BS50" s="3113"/>
      <c r="BT50" s="3113"/>
      <c r="BU50" s="3113"/>
      <c r="BV50" s="3113"/>
      <c r="BW50" s="3113"/>
      <c r="BX50" s="3113"/>
      <c r="BY50" s="3113"/>
      <c r="BZ50" s="3113"/>
      <c r="CA50" s="3113"/>
      <c r="CB50" s="3113"/>
      <c r="CC50" s="3113"/>
      <c r="CD50" s="3113"/>
      <c r="CE50" s="3113"/>
      <c r="CF50" s="3113"/>
      <c r="CG50" s="3113"/>
      <c r="CH50" s="3113"/>
      <c r="CI50" s="3113"/>
      <c r="CJ50" s="3113"/>
      <c r="CK50" s="3113"/>
      <c r="CL50" s="3113"/>
      <c r="CM50" s="3113"/>
      <c r="CN50" s="3113"/>
      <c r="CO50" s="3113"/>
      <c r="CP50" s="3113"/>
      <c r="CQ50" s="3113"/>
      <c r="CR50" s="3113"/>
      <c r="CS50" s="3113"/>
      <c r="CT50" s="3113"/>
      <c r="CU50" s="3113"/>
      <c r="CV50" s="3113"/>
      <c r="CW50" s="3113"/>
      <c r="CX50" s="3113"/>
      <c r="CY50" s="3113"/>
      <c r="CZ50" s="3113"/>
      <c r="DA50" s="3113"/>
      <c r="DB50" s="3113"/>
      <c r="DC50" s="3113"/>
      <c r="DD50" s="3113"/>
      <c r="DE50" s="3113"/>
      <c r="DF50" s="3113"/>
      <c r="DG50" s="3113"/>
      <c r="DH50" s="3113"/>
      <c r="DI50" s="3113"/>
      <c r="DJ50" s="3113"/>
      <c r="DK50" s="3113"/>
      <c r="DL50" s="3113"/>
      <c r="DM50" s="3113"/>
      <c r="DN50" s="3113"/>
      <c r="DO50" s="3113"/>
      <c r="DP50" s="3113"/>
      <c r="DQ50" s="3113"/>
      <c r="DR50" s="3113"/>
      <c r="DS50" s="3113"/>
      <c r="DT50" s="3113"/>
      <c r="DU50" s="3113"/>
      <c r="DV50" s="3113"/>
      <c r="DW50" s="3113"/>
      <c r="DX50" s="3113"/>
      <c r="DY50" s="3113"/>
      <c r="DZ50" s="3113"/>
      <c r="EA50" s="3113"/>
      <c r="EB50" s="3113"/>
      <c r="EC50" s="3113"/>
      <c r="ED50" s="3113"/>
      <c r="EE50" s="3113"/>
      <c r="EF50" s="3113"/>
      <c r="EG50" s="3113"/>
      <c r="EH50" s="3113"/>
    </row>
    <row r="51" spans="2:138" x14ac:dyDescent="0.25">
      <c r="B51" s="3113"/>
      <c r="C51" s="3796"/>
      <c r="D51" s="3796"/>
      <c r="E51" s="3796"/>
      <c r="F51" s="3796"/>
      <c r="G51" s="3115"/>
      <c r="H51" s="3796"/>
      <c r="I51" s="3115"/>
      <c r="J51" s="3115"/>
      <c r="K51" s="3115"/>
      <c r="L51" s="3115"/>
      <c r="M51" s="3796"/>
      <c r="N51" s="3796"/>
      <c r="O51" s="3796"/>
      <c r="P51" s="3796"/>
      <c r="Q51" s="3796"/>
      <c r="R51" s="3796"/>
      <c r="S51" s="3796"/>
      <c r="T51" s="3113"/>
      <c r="U51" s="3113"/>
      <c r="V51" s="3113"/>
      <c r="W51" s="3113"/>
      <c r="X51" s="3113"/>
      <c r="Y51" s="3113"/>
      <c r="Z51" s="3113"/>
      <c r="AA51" s="3113"/>
      <c r="AB51" s="3113"/>
      <c r="AC51" s="3113"/>
      <c r="AD51" s="3113"/>
      <c r="AE51" s="3113"/>
      <c r="AF51" s="3113"/>
      <c r="AG51" s="3113"/>
      <c r="AH51" s="3113"/>
      <c r="AI51" s="3113"/>
      <c r="AJ51" s="3113"/>
      <c r="AK51" s="3113"/>
      <c r="AL51" s="3113"/>
      <c r="AM51" s="3113"/>
      <c r="AN51" s="3113"/>
      <c r="AO51" s="3113"/>
      <c r="AP51" s="3113"/>
      <c r="AQ51" s="3113"/>
      <c r="AR51" s="3113"/>
      <c r="AS51" s="3113"/>
      <c r="AT51" s="3113"/>
      <c r="AU51" s="3113"/>
      <c r="AV51" s="3113"/>
      <c r="AW51" s="3113"/>
      <c r="AX51" s="3113"/>
      <c r="AY51" s="3113"/>
      <c r="AZ51" s="3113"/>
      <c r="BA51" s="3113"/>
      <c r="BB51" s="3113"/>
      <c r="BC51" s="3113"/>
      <c r="BD51" s="3113"/>
      <c r="BE51" s="3113"/>
      <c r="BF51" s="3113"/>
      <c r="BG51" s="3113"/>
      <c r="BH51" s="3113"/>
      <c r="BI51" s="3113"/>
      <c r="BJ51" s="3113"/>
      <c r="BK51" s="3113"/>
      <c r="BL51" s="3113"/>
      <c r="BM51" s="3113"/>
      <c r="BN51" s="3113"/>
      <c r="BO51" s="3113"/>
      <c r="BP51" s="3113"/>
      <c r="BQ51" s="3113"/>
      <c r="BR51" s="3113"/>
      <c r="BS51" s="3113"/>
      <c r="BT51" s="3113"/>
      <c r="BU51" s="3113"/>
      <c r="BV51" s="3113"/>
      <c r="BW51" s="3113"/>
      <c r="BX51" s="3113"/>
      <c r="BY51" s="3113"/>
      <c r="BZ51" s="3113"/>
      <c r="CA51" s="3113"/>
      <c r="CB51" s="3113"/>
      <c r="CC51" s="3113"/>
      <c r="CD51" s="3113"/>
      <c r="CE51" s="3113"/>
      <c r="CF51" s="3113"/>
      <c r="CG51" s="3113"/>
      <c r="CH51" s="3113"/>
      <c r="CI51" s="3113"/>
      <c r="CJ51" s="3113"/>
      <c r="CK51" s="3113"/>
      <c r="CL51" s="3113"/>
      <c r="CM51" s="3113"/>
      <c r="CN51" s="3113"/>
      <c r="CO51" s="3113"/>
      <c r="CP51" s="3113"/>
      <c r="CQ51" s="3113"/>
      <c r="CR51" s="3113"/>
      <c r="CS51" s="3113"/>
      <c r="CT51" s="3113"/>
      <c r="CU51" s="3113"/>
      <c r="CV51" s="3113"/>
      <c r="CW51" s="3113"/>
      <c r="CX51" s="3113"/>
      <c r="CY51" s="3113"/>
      <c r="CZ51" s="3113"/>
      <c r="DA51" s="3113"/>
      <c r="DB51" s="3113"/>
      <c r="DC51" s="3113"/>
      <c r="DD51" s="3113"/>
      <c r="DE51" s="3113"/>
      <c r="DF51" s="3113"/>
      <c r="DG51" s="3113"/>
      <c r="DH51" s="3113"/>
      <c r="DI51" s="3113"/>
      <c r="DJ51" s="3113"/>
      <c r="DK51" s="3113"/>
      <c r="DL51" s="3113"/>
      <c r="DM51" s="3113"/>
      <c r="DN51" s="3113"/>
      <c r="DO51" s="3113"/>
      <c r="DP51" s="3113"/>
      <c r="DQ51" s="3113"/>
      <c r="DR51" s="3113"/>
      <c r="DS51" s="3113"/>
      <c r="DT51" s="3113"/>
      <c r="DU51" s="3113"/>
      <c r="DV51" s="3113"/>
      <c r="DW51" s="3113"/>
      <c r="DX51" s="3113"/>
      <c r="DY51" s="3113"/>
      <c r="DZ51" s="3113"/>
      <c r="EA51" s="3113"/>
      <c r="EB51" s="3113"/>
      <c r="EC51" s="3113"/>
      <c r="ED51" s="3113"/>
      <c r="EE51" s="3113"/>
      <c r="EF51" s="3113"/>
      <c r="EG51" s="3113"/>
      <c r="EH51" s="3113"/>
    </row>
    <row r="52" spans="2:138" x14ac:dyDescent="0.25">
      <c r="B52" s="3113"/>
      <c r="C52" s="3796"/>
      <c r="D52" s="3796"/>
      <c r="E52" s="3796"/>
      <c r="F52" s="3796"/>
      <c r="G52" s="3115"/>
      <c r="H52" s="3796"/>
      <c r="I52" s="3115"/>
      <c r="J52" s="3115"/>
      <c r="K52" s="3115"/>
      <c r="L52" s="3115"/>
      <c r="M52" s="3796"/>
      <c r="N52" s="3796"/>
      <c r="O52" s="3796"/>
      <c r="P52" s="3796"/>
      <c r="Q52" s="3796"/>
      <c r="R52" s="3796"/>
      <c r="S52" s="3796"/>
      <c r="T52" s="3113"/>
      <c r="U52" s="3113"/>
      <c r="V52" s="3113"/>
      <c r="W52" s="3113"/>
      <c r="X52" s="3113"/>
      <c r="Y52" s="3113"/>
      <c r="Z52" s="3113"/>
      <c r="AA52" s="3113"/>
      <c r="AB52" s="3113"/>
      <c r="AC52" s="3113"/>
      <c r="AD52" s="3113"/>
      <c r="AE52" s="3113"/>
      <c r="AF52" s="3113"/>
      <c r="AG52" s="3113"/>
      <c r="AH52" s="3113"/>
      <c r="AI52" s="3113"/>
      <c r="AJ52" s="3113"/>
      <c r="AK52" s="3113"/>
      <c r="AL52" s="3113"/>
      <c r="AM52" s="3113"/>
      <c r="AN52" s="3113"/>
      <c r="AO52" s="3113"/>
      <c r="AP52" s="3113"/>
      <c r="AQ52" s="3113"/>
      <c r="AR52" s="3113"/>
      <c r="AS52" s="3113"/>
      <c r="AT52" s="3113"/>
      <c r="AU52" s="3113"/>
      <c r="AV52" s="3113"/>
      <c r="AW52" s="3113"/>
      <c r="AX52" s="3113"/>
      <c r="AY52" s="3113"/>
      <c r="AZ52" s="3113"/>
      <c r="BA52" s="3113"/>
      <c r="BB52" s="3113"/>
      <c r="BC52" s="3113"/>
      <c r="BD52" s="3113"/>
      <c r="BE52" s="3113"/>
      <c r="BF52" s="3113"/>
      <c r="BG52" s="3113"/>
      <c r="BH52" s="3113"/>
      <c r="BI52" s="3113"/>
      <c r="BJ52" s="3113"/>
      <c r="BK52" s="3113"/>
      <c r="BL52" s="3113"/>
      <c r="BM52" s="3113"/>
      <c r="BN52" s="3113"/>
      <c r="BO52" s="3113"/>
      <c r="BP52" s="3113"/>
      <c r="BQ52" s="3113"/>
      <c r="BR52" s="3113"/>
      <c r="BS52" s="3113"/>
      <c r="BT52" s="3113"/>
      <c r="BU52" s="3113"/>
      <c r="BV52" s="3113"/>
      <c r="BW52" s="3113"/>
      <c r="BX52" s="3113"/>
      <c r="BY52" s="3113"/>
      <c r="BZ52" s="3113"/>
      <c r="CA52" s="3113"/>
      <c r="CB52" s="3113"/>
      <c r="CC52" s="3113"/>
      <c r="CD52" s="3113"/>
      <c r="CE52" s="3113"/>
      <c r="CF52" s="3113"/>
      <c r="CG52" s="3113"/>
      <c r="CH52" s="3113"/>
      <c r="CI52" s="3113"/>
      <c r="CJ52" s="3113"/>
      <c r="CK52" s="3113"/>
      <c r="CL52" s="3113"/>
      <c r="CM52" s="3113"/>
      <c r="CN52" s="3113"/>
      <c r="CO52" s="3113"/>
      <c r="CP52" s="3113"/>
      <c r="CQ52" s="3113"/>
      <c r="CR52" s="3113"/>
      <c r="CS52" s="3113"/>
      <c r="CT52" s="3113"/>
      <c r="CU52" s="3113"/>
      <c r="CV52" s="3113"/>
      <c r="CW52" s="3113"/>
      <c r="CX52" s="3113"/>
      <c r="CY52" s="3113"/>
      <c r="CZ52" s="3113"/>
      <c r="DA52" s="3113"/>
      <c r="DB52" s="3113"/>
      <c r="DC52" s="3113"/>
      <c r="DD52" s="3113"/>
      <c r="DE52" s="3113"/>
      <c r="DF52" s="3113"/>
      <c r="DG52" s="3113"/>
      <c r="DH52" s="3113"/>
      <c r="DI52" s="3113"/>
      <c r="DJ52" s="3113"/>
      <c r="DK52" s="3113"/>
      <c r="DL52" s="3113"/>
      <c r="DM52" s="3113"/>
      <c r="DN52" s="3113"/>
      <c r="DO52" s="3113"/>
      <c r="DP52" s="3113"/>
      <c r="DQ52" s="3113"/>
      <c r="DR52" s="3113"/>
      <c r="DS52" s="3113"/>
      <c r="DT52" s="3113"/>
      <c r="DU52" s="3113"/>
      <c r="DV52" s="3113"/>
      <c r="DW52" s="3113"/>
      <c r="DX52" s="3113"/>
      <c r="DY52" s="3113"/>
      <c r="DZ52" s="3113"/>
      <c r="EA52" s="3113"/>
      <c r="EB52" s="3113"/>
      <c r="EC52" s="3113"/>
      <c r="ED52" s="3113"/>
      <c r="EE52" s="3113"/>
      <c r="EF52" s="3113"/>
      <c r="EG52" s="3113"/>
      <c r="EH52" s="3113"/>
    </row>
    <row r="53" spans="2:138" x14ac:dyDescent="0.25">
      <c r="B53" s="3113"/>
      <c r="C53" s="3115"/>
      <c r="D53" s="3116"/>
      <c r="E53" s="3116"/>
      <c r="F53" s="3798"/>
      <c r="G53" s="3798"/>
      <c r="H53" s="3116"/>
      <c r="I53" s="3117"/>
      <c r="J53" s="3116"/>
      <c r="K53" s="3116"/>
      <c r="L53" s="3116"/>
      <c r="M53" s="3116"/>
      <c r="N53" s="3798"/>
      <c r="O53" s="3116"/>
      <c r="P53" s="3116"/>
      <c r="Q53" s="3116"/>
      <c r="R53" s="3116"/>
      <c r="S53" s="3116"/>
      <c r="T53" s="3113"/>
      <c r="U53" s="3113"/>
      <c r="V53" s="3113"/>
      <c r="W53" s="3113"/>
      <c r="X53" s="3113"/>
      <c r="Y53" s="3113"/>
      <c r="Z53" s="3113"/>
      <c r="AA53" s="3113"/>
      <c r="AB53" s="3113"/>
      <c r="AC53" s="3113"/>
      <c r="AD53" s="3113"/>
      <c r="AE53" s="3113"/>
      <c r="AF53" s="3113"/>
      <c r="AG53" s="3113"/>
      <c r="AH53" s="3113"/>
      <c r="AI53" s="3113"/>
      <c r="AJ53" s="3113"/>
      <c r="AK53" s="3113"/>
      <c r="AL53" s="3113"/>
      <c r="AM53" s="3113"/>
      <c r="AN53" s="3113"/>
      <c r="AO53" s="3113"/>
      <c r="AP53" s="3113"/>
      <c r="AQ53" s="3113"/>
      <c r="AR53" s="3113"/>
      <c r="AS53" s="3113"/>
      <c r="AT53" s="3113"/>
      <c r="AU53" s="3113"/>
      <c r="AV53" s="3113"/>
      <c r="AW53" s="3113"/>
      <c r="AX53" s="3113"/>
      <c r="AY53" s="3113"/>
      <c r="AZ53" s="3113"/>
      <c r="BA53" s="3113"/>
      <c r="BB53" s="3113"/>
      <c r="BC53" s="3113"/>
      <c r="BD53" s="3113"/>
      <c r="BE53" s="3113"/>
      <c r="BF53" s="3113"/>
      <c r="BG53" s="3113"/>
      <c r="BH53" s="3113"/>
      <c r="BI53" s="3113"/>
      <c r="BJ53" s="3113"/>
      <c r="BK53" s="3113"/>
      <c r="BL53" s="3113"/>
      <c r="BM53" s="3113"/>
      <c r="BN53" s="3113"/>
      <c r="BO53" s="3113"/>
      <c r="BP53" s="3113"/>
      <c r="BQ53" s="3113"/>
      <c r="BR53" s="3113"/>
      <c r="BS53" s="3113"/>
      <c r="BT53" s="3113"/>
      <c r="BU53" s="3113"/>
      <c r="BV53" s="3113"/>
      <c r="BW53" s="3113"/>
      <c r="BX53" s="3113"/>
      <c r="BY53" s="3113"/>
      <c r="BZ53" s="3113"/>
      <c r="CA53" s="3113"/>
      <c r="CB53" s="3113"/>
      <c r="CC53" s="3113"/>
      <c r="CD53" s="3113"/>
      <c r="CE53" s="3113"/>
      <c r="CF53" s="3113"/>
      <c r="CG53" s="3113"/>
      <c r="CH53" s="3113"/>
      <c r="CI53" s="3113"/>
      <c r="CJ53" s="3113"/>
      <c r="CK53" s="3113"/>
      <c r="CL53" s="3113"/>
      <c r="CM53" s="3113"/>
      <c r="CN53" s="3113"/>
      <c r="CO53" s="3113"/>
      <c r="CP53" s="3113"/>
      <c r="CQ53" s="3113"/>
      <c r="CR53" s="3113"/>
      <c r="CS53" s="3113"/>
      <c r="CT53" s="3113"/>
      <c r="CU53" s="3113"/>
      <c r="CV53" s="3113"/>
      <c r="CW53" s="3113"/>
      <c r="CX53" s="3113"/>
      <c r="CY53" s="3113"/>
      <c r="CZ53" s="3113"/>
      <c r="DA53" s="3113"/>
      <c r="DB53" s="3113"/>
      <c r="DC53" s="3113"/>
      <c r="DD53" s="3113"/>
      <c r="DE53" s="3113"/>
      <c r="DF53" s="3113"/>
      <c r="DG53" s="3113"/>
      <c r="DH53" s="3113"/>
      <c r="DI53" s="3113"/>
      <c r="DJ53" s="3113"/>
      <c r="DK53" s="3113"/>
      <c r="DL53" s="3113"/>
      <c r="DM53" s="3113"/>
      <c r="DN53" s="3113"/>
      <c r="DO53" s="3113"/>
      <c r="DP53" s="3113"/>
      <c r="DQ53" s="3113"/>
      <c r="DR53" s="3113"/>
      <c r="DS53" s="3113"/>
      <c r="DT53" s="3113"/>
      <c r="DU53" s="3113"/>
      <c r="DV53" s="3113"/>
      <c r="DW53" s="3113"/>
      <c r="DX53" s="3113"/>
      <c r="DY53" s="3113"/>
      <c r="DZ53" s="3113"/>
      <c r="EA53" s="3113"/>
      <c r="EB53" s="3113"/>
      <c r="EC53" s="3113"/>
      <c r="ED53" s="3113"/>
      <c r="EE53" s="3113"/>
      <c r="EF53" s="3113"/>
      <c r="EG53" s="3113"/>
      <c r="EH53" s="3113"/>
    </row>
    <row r="54" spans="2:138" x14ac:dyDescent="0.25">
      <c r="B54" s="3113"/>
      <c r="C54" s="3115"/>
      <c r="D54" s="3116"/>
      <c r="E54" s="3116"/>
      <c r="F54" s="3798"/>
      <c r="G54" s="3798"/>
      <c r="H54" s="3116"/>
      <c r="I54" s="3117"/>
      <c r="J54" s="3116"/>
      <c r="K54" s="3116"/>
      <c r="L54" s="3116"/>
      <c r="M54" s="3116"/>
      <c r="N54" s="3798"/>
      <c r="O54" s="3116"/>
      <c r="P54" s="3116"/>
      <c r="Q54" s="3116"/>
      <c r="R54" s="3116"/>
      <c r="S54" s="3116"/>
      <c r="T54" s="3113"/>
      <c r="U54" s="3113"/>
      <c r="V54" s="3113"/>
      <c r="W54" s="3113"/>
      <c r="X54" s="3113"/>
      <c r="Y54" s="3113"/>
      <c r="Z54" s="3113"/>
      <c r="AA54" s="3113"/>
      <c r="AB54" s="3113"/>
      <c r="AC54" s="3113"/>
      <c r="AD54" s="3113"/>
      <c r="AE54" s="3113"/>
      <c r="AF54" s="3113"/>
      <c r="AG54" s="3113"/>
      <c r="AH54" s="3113"/>
      <c r="AI54" s="3113"/>
      <c r="AJ54" s="3113"/>
      <c r="AK54" s="3113"/>
      <c r="AL54" s="3113"/>
      <c r="AM54" s="3113"/>
      <c r="AN54" s="3113"/>
      <c r="AO54" s="3113"/>
      <c r="AP54" s="3113"/>
      <c r="AQ54" s="3113"/>
      <c r="AR54" s="3113"/>
      <c r="AS54" s="3113"/>
      <c r="AT54" s="3113"/>
      <c r="AU54" s="3113"/>
      <c r="AV54" s="3113"/>
      <c r="AW54" s="3113"/>
      <c r="AX54" s="3113"/>
      <c r="AY54" s="3113"/>
      <c r="AZ54" s="3113"/>
      <c r="BA54" s="3113"/>
      <c r="BB54" s="3113"/>
      <c r="BC54" s="3113"/>
      <c r="BD54" s="3113"/>
      <c r="BE54" s="3113"/>
      <c r="BF54" s="3113"/>
      <c r="BG54" s="3113"/>
      <c r="BH54" s="3113"/>
      <c r="BI54" s="3113"/>
      <c r="BJ54" s="3113"/>
      <c r="BK54" s="3113"/>
      <c r="BL54" s="3113"/>
      <c r="BM54" s="3113"/>
      <c r="BN54" s="3113"/>
      <c r="BO54" s="3113"/>
      <c r="BP54" s="3113"/>
      <c r="BQ54" s="3113"/>
      <c r="BR54" s="3113"/>
      <c r="BS54" s="3113"/>
      <c r="BT54" s="3113"/>
      <c r="BU54" s="3113"/>
      <c r="BV54" s="3113"/>
      <c r="BW54" s="3113"/>
      <c r="BX54" s="3113"/>
      <c r="BY54" s="3113"/>
      <c r="BZ54" s="3113"/>
      <c r="CA54" s="3113"/>
      <c r="CB54" s="3113"/>
      <c r="CC54" s="3113"/>
      <c r="CD54" s="3113"/>
      <c r="CE54" s="3113"/>
      <c r="CF54" s="3113"/>
      <c r="CG54" s="3113"/>
      <c r="CH54" s="3113"/>
      <c r="CI54" s="3113"/>
      <c r="CJ54" s="3113"/>
      <c r="CK54" s="3113"/>
      <c r="CL54" s="3113"/>
      <c r="CM54" s="3113"/>
      <c r="CN54" s="3113"/>
      <c r="CO54" s="3113"/>
      <c r="CP54" s="3113"/>
      <c r="CQ54" s="3113"/>
      <c r="CR54" s="3113"/>
      <c r="CS54" s="3113"/>
      <c r="CT54" s="3113"/>
      <c r="CU54" s="3113"/>
      <c r="CV54" s="3113"/>
      <c r="CW54" s="3113"/>
      <c r="CX54" s="3113"/>
      <c r="CY54" s="3113"/>
      <c r="CZ54" s="3113"/>
      <c r="DA54" s="3113"/>
      <c r="DB54" s="3113"/>
      <c r="DC54" s="3113"/>
      <c r="DD54" s="3113"/>
      <c r="DE54" s="3113"/>
      <c r="DF54" s="3113"/>
      <c r="DG54" s="3113"/>
      <c r="DH54" s="3113"/>
      <c r="DI54" s="3113"/>
      <c r="DJ54" s="3113"/>
      <c r="DK54" s="3113"/>
      <c r="DL54" s="3113"/>
      <c r="DM54" s="3113"/>
      <c r="DN54" s="3113"/>
      <c r="DO54" s="3113"/>
      <c r="DP54" s="3113"/>
      <c r="DQ54" s="3113"/>
      <c r="DR54" s="3113"/>
      <c r="DS54" s="3113"/>
      <c r="DT54" s="3113"/>
      <c r="DU54" s="3113"/>
      <c r="DV54" s="3113"/>
      <c r="DW54" s="3113"/>
      <c r="DX54" s="3113"/>
      <c r="DY54" s="3113"/>
      <c r="DZ54" s="3113"/>
      <c r="EA54" s="3113"/>
      <c r="EB54" s="3113"/>
      <c r="EC54" s="3113"/>
      <c r="ED54" s="3113"/>
      <c r="EE54" s="3113"/>
      <c r="EF54" s="3113"/>
      <c r="EG54" s="3113"/>
      <c r="EH54" s="3113"/>
    </row>
    <row r="55" spans="2:138" x14ac:dyDescent="0.25">
      <c r="B55" s="3113"/>
      <c r="C55" s="3115"/>
      <c r="D55" s="3116"/>
      <c r="E55" s="3116"/>
      <c r="F55" s="3798"/>
      <c r="G55" s="3798"/>
      <c r="H55" s="3116"/>
      <c r="I55" s="3117"/>
      <c r="J55" s="3116"/>
      <c r="K55" s="3116"/>
      <c r="L55" s="3116"/>
      <c r="M55" s="3116"/>
      <c r="N55" s="3798"/>
      <c r="O55" s="3116"/>
      <c r="P55" s="3116"/>
      <c r="Q55" s="3116"/>
      <c r="R55" s="3116"/>
      <c r="S55" s="3116"/>
      <c r="T55" s="3113"/>
      <c r="U55" s="3113"/>
      <c r="V55" s="3113"/>
      <c r="W55" s="3113"/>
      <c r="X55" s="3113"/>
      <c r="Y55" s="3113"/>
      <c r="Z55" s="3113"/>
      <c r="AA55" s="3113"/>
      <c r="AB55" s="3113"/>
      <c r="AC55" s="3113"/>
      <c r="AD55" s="3113"/>
      <c r="AE55" s="3113"/>
      <c r="AF55" s="3113"/>
      <c r="AG55" s="3113"/>
      <c r="AH55" s="3113"/>
      <c r="AI55" s="3113"/>
      <c r="AJ55" s="3113"/>
      <c r="AK55" s="3113"/>
      <c r="AL55" s="3113"/>
      <c r="AM55" s="3113"/>
      <c r="AN55" s="3113"/>
      <c r="AO55" s="3113"/>
      <c r="AP55" s="3113"/>
      <c r="AQ55" s="3113"/>
      <c r="AR55" s="3113"/>
      <c r="AS55" s="3113"/>
      <c r="AT55" s="3113"/>
      <c r="AU55" s="3113"/>
      <c r="AV55" s="3113"/>
      <c r="AW55" s="3113"/>
      <c r="AX55" s="3113"/>
      <c r="AY55" s="3113"/>
      <c r="AZ55" s="3113"/>
      <c r="BA55" s="3113"/>
      <c r="BB55" s="3113"/>
      <c r="BC55" s="3113"/>
      <c r="BD55" s="3113"/>
      <c r="BE55" s="3113"/>
      <c r="BF55" s="3113"/>
      <c r="BG55" s="3113"/>
      <c r="BH55" s="3113"/>
      <c r="BI55" s="3113"/>
      <c r="BJ55" s="3113"/>
      <c r="BK55" s="3113"/>
      <c r="BL55" s="3113"/>
      <c r="BM55" s="3113"/>
      <c r="BN55" s="3113"/>
      <c r="BO55" s="3113"/>
      <c r="BP55" s="3113"/>
      <c r="BQ55" s="3113"/>
      <c r="BR55" s="3113"/>
      <c r="BS55" s="3113"/>
      <c r="BT55" s="3113"/>
      <c r="BU55" s="3113"/>
      <c r="BV55" s="3113"/>
      <c r="BW55" s="3113"/>
      <c r="BX55" s="3113"/>
      <c r="BY55" s="3113"/>
      <c r="BZ55" s="3113"/>
      <c r="CA55" s="3113"/>
      <c r="CB55" s="3113"/>
      <c r="CC55" s="3113"/>
      <c r="CD55" s="3113"/>
      <c r="CE55" s="3113"/>
      <c r="CF55" s="3113"/>
      <c r="CG55" s="3113"/>
      <c r="CH55" s="3113"/>
      <c r="CI55" s="3113"/>
      <c r="CJ55" s="3113"/>
      <c r="CK55" s="3113"/>
      <c r="CL55" s="3113"/>
      <c r="CM55" s="3113"/>
      <c r="CN55" s="3113"/>
      <c r="CO55" s="3113"/>
      <c r="CP55" s="3113"/>
      <c r="CQ55" s="3113"/>
      <c r="CR55" s="3113"/>
      <c r="CS55" s="3113"/>
      <c r="CT55" s="3113"/>
      <c r="CU55" s="3113"/>
      <c r="CV55" s="3113"/>
      <c r="CW55" s="3113"/>
      <c r="CX55" s="3113"/>
      <c r="CY55" s="3113"/>
      <c r="CZ55" s="3113"/>
      <c r="DA55" s="3113"/>
      <c r="DB55" s="3113"/>
      <c r="DC55" s="3113"/>
      <c r="DD55" s="3113"/>
      <c r="DE55" s="3113"/>
      <c r="DF55" s="3113"/>
      <c r="DG55" s="3113"/>
      <c r="DH55" s="3113"/>
      <c r="DI55" s="3113"/>
      <c r="DJ55" s="3113"/>
      <c r="DK55" s="3113"/>
      <c r="DL55" s="3113"/>
      <c r="DM55" s="3113"/>
      <c r="DN55" s="3113"/>
      <c r="DO55" s="3113"/>
      <c r="DP55" s="3113"/>
      <c r="DQ55" s="3113"/>
      <c r="DR55" s="3113"/>
      <c r="DS55" s="3113"/>
      <c r="DT55" s="3113"/>
      <c r="DU55" s="3113"/>
      <c r="DV55" s="3113"/>
      <c r="DW55" s="3113"/>
      <c r="DX55" s="3113"/>
      <c r="DY55" s="3113"/>
      <c r="DZ55" s="3113"/>
      <c r="EA55" s="3113"/>
      <c r="EB55" s="3113"/>
      <c r="EC55" s="3113"/>
      <c r="ED55" s="3113"/>
      <c r="EE55" s="3113"/>
      <c r="EF55" s="3113"/>
      <c r="EG55" s="3113"/>
      <c r="EH55" s="3113"/>
    </row>
    <row r="56" spans="2:138" x14ac:dyDescent="0.25">
      <c r="B56" s="3113"/>
      <c r="C56" s="3115"/>
      <c r="D56" s="3116"/>
      <c r="E56" s="3116"/>
      <c r="F56" s="3798"/>
      <c r="G56" s="3798"/>
      <c r="H56" s="3116"/>
      <c r="I56" s="3117"/>
      <c r="J56" s="3116"/>
      <c r="K56" s="3116"/>
      <c r="L56" s="3116"/>
      <c r="M56" s="3116"/>
      <c r="N56" s="3798"/>
      <c r="O56" s="3116"/>
      <c r="P56" s="3116"/>
      <c r="Q56" s="3116"/>
      <c r="R56" s="3116"/>
      <c r="S56" s="3116"/>
      <c r="T56" s="3113"/>
      <c r="U56" s="3113"/>
      <c r="V56" s="3113"/>
      <c r="W56" s="3113"/>
      <c r="X56" s="3113"/>
      <c r="Y56" s="3113"/>
      <c r="Z56" s="3113"/>
      <c r="AA56" s="3113"/>
      <c r="AB56" s="3113"/>
      <c r="AC56" s="3113"/>
      <c r="AD56" s="3113"/>
      <c r="AE56" s="3113"/>
      <c r="AF56" s="3113"/>
      <c r="AG56" s="3113"/>
      <c r="AH56" s="3113"/>
      <c r="AI56" s="3113"/>
      <c r="AJ56" s="3113"/>
      <c r="AK56" s="3113"/>
      <c r="AL56" s="3113"/>
      <c r="AM56" s="3113"/>
      <c r="AN56" s="3113"/>
      <c r="AO56" s="3113"/>
      <c r="AP56" s="3113"/>
      <c r="AQ56" s="3113"/>
      <c r="AR56" s="3113"/>
      <c r="AS56" s="3113"/>
      <c r="AT56" s="3113"/>
      <c r="AU56" s="3113"/>
      <c r="AV56" s="3113"/>
      <c r="AW56" s="3113"/>
      <c r="AX56" s="3113"/>
      <c r="AY56" s="3113"/>
      <c r="AZ56" s="3113"/>
      <c r="BA56" s="3113"/>
      <c r="BB56" s="3113"/>
      <c r="BC56" s="3113"/>
      <c r="BD56" s="3113"/>
      <c r="BE56" s="3113"/>
      <c r="BF56" s="3113"/>
      <c r="BG56" s="3113"/>
      <c r="BH56" s="3113"/>
      <c r="BI56" s="3113"/>
      <c r="BJ56" s="3113"/>
      <c r="BK56" s="3113"/>
      <c r="BL56" s="3113"/>
      <c r="BM56" s="3113"/>
      <c r="BN56" s="3113"/>
      <c r="BO56" s="3113"/>
      <c r="BP56" s="3113"/>
      <c r="BQ56" s="3113"/>
      <c r="BR56" s="3113"/>
      <c r="BS56" s="3113"/>
      <c r="BT56" s="3113"/>
      <c r="BU56" s="3113"/>
      <c r="BV56" s="3113"/>
      <c r="BW56" s="3113"/>
      <c r="BX56" s="3113"/>
      <c r="BY56" s="3113"/>
      <c r="BZ56" s="3113"/>
      <c r="CA56" s="3113"/>
      <c r="CB56" s="3113"/>
      <c r="CC56" s="3113"/>
      <c r="CD56" s="3113"/>
      <c r="CE56" s="3113"/>
      <c r="CF56" s="3113"/>
      <c r="CG56" s="3113"/>
      <c r="CH56" s="3113"/>
      <c r="CI56" s="3113"/>
      <c r="CJ56" s="3113"/>
      <c r="CK56" s="3113"/>
      <c r="CL56" s="3113"/>
      <c r="CM56" s="3113"/>
      <c r="CN56" s="3113"/>
      <c r="CO56" s="3113"/>
      <c r="CP56" s="3113"/>
      <c r="CQ56" s="3113"/>
      <c r="CR56" s="3113"/>
      <c r="CS56" s="3113"/>
      <c r="CT56" s="3113"/>
      <c r="CU56" s="3113"/>
      <c r="CV56" s="3113"/>
      <c r="CW56" s="3113"/>
      <c r="CX56" s="3113"/>
      <c r="CY56" s="3113"/>
      <c r="CZ56" s="3113"/>
      <c r="DA56" s="3113"/>
      <c r="DB56" s="3113"/>
      <c r="DC56" s="3113"/>
      <c r="DD56" s="3113"/>
      <c r="DE56" s="3113"/>
      <c r="DF56" s="3113"/>
      <c r="DG56" s="3113"/>
      <c r="DH56" s="3113"/>
      <c r="DI56" s="3113"/>
      <c r="DJ56" s="3113"/>
      <c r="DK56" s="3113"/>
      <c r="DL56" s="3113"/>
      <c r="DM56" s="3113"/>
      <c r="DN56" s="3113"/>
      <c r="DO56" s="3113"/>
      <c r="DP56" s="3113"/>
      <c r="DQ56" s="3113"/>
      <c r="DR56" s="3113"/>
      <c r="DS56" s="3113"/>
      <c r="DT56" s="3113"/>
      <c r="DU56" s="3113"/>
      <c r="DV56" s="3113"/>
      <c r="DW56" s="3113"/>
      <c r="DX56" s="3113"/>
      <c r="DY56" s="3113"/>
      <c r="DZ56" s="3113"/>
      <c r="EA56" s="3113"/>
      <c r="EB56" s="3113"/>
      <c r="EC56" s="3113"/>
      <c r="ED56" s="3113"/>
      <c r="EE56" s="3113"/>
      <c r="EF56" s="3113"/>
      <c r="EG56" s="3113"/>
      <c r="EH56" s="3113"/>
    </row>
    <row r="57" spans="2:138" x14ac:dyDescent="0.25">
      <c r="B57" s="3113"/>
      <c r="C57" s="3114"/>
      <c r="D57" s="3113"/>
      <c r="E57" s="3113"/>
      <c r="F57" s="3113"/>
      <c r="G57" s="3113"/>
      <c r="H57" s="3113"/>
      <c r="I57" s="3113"/>
      <c r="J57" s="3113"/>
      <c r="K57" s="3113"/>
      <c r="L57" s="3113"/>
      <c r="M57" s="3113"/>
      <c r="N57" s="3113"/>
      <c r="O57" s="3113"/>
      <c r="P57" s="3113"/>
      <c r="Q57" s="3113"/>
      <c r="R57" s="3113"/>
      <c r="S57" s="3113"/>
      <c r="T57" s="3113"/>
      <c r="U57" s="3113"/>
      <c r="V57" s="3113"/>
      <c r="W57" s="3113"/>
      <c r="X57" s="3113"/>
      <c r="Y57" s="3113"/>
      <c r="Z57" s="3113"/>
      <c r="AA57" s="3113"/>
      <c r="AB57" s="3113"/>
      <c r="AC57" s="3113"/>
      <c r="AD57" s="3113"/>
      <c r="AE57" s="3113"/>
      <c r="AF57" s="3113"/>
      <c r="AG57" s="3113"/>
      <c r="AH57" s="3113"/>
      <c r="AI57" s="3113"/>
      <c r="AJ57" s="3113"/>
      <c r="AK57" s="3113"/>
      <c r="AL57" s="3113"/>
      <c r="AM57" s="3113"/>
      <c r="AN57" s="3113"/>
      <c r="AO57" s="3113"/>
      <c r="AP57" s="3113"/>
      <c r="AQ57" s="3113"/>
      <c r="AR57" s="3113"/>
      <c r="AS57" s="3113"/>
      <c r="AT57" s="3113"/>
      <c r="AU57" s="3113"/>
      <c r="AV57" s="3113"/>
      <c r="AW57" s="3113"/>
      <c r="AX57" s="3113"/>
      <c r="AY57" s="3113"/>
      <c r="AZ57" s="3113"/>
      <c r="BA57" s="3113"/>
      <c r="BB57" s="3113"/>
      <c r="BC57" s="3113"/>
      <c r="BD57" s="3113"/>
      <c r="BE57" s="3113"/>
      <c r="BF57" s="3113"/>
      <c r="BG57" s="3113"/>
      <c r="BH57" s="3113"/>
      <c r="BI57" s="3113"/>
      <c r="BJ57" s="3113"/>
      <c r="BK57" s="3113"/>
      <c r="BL57" s="3113"/>
      <c r="BM57" s="3113"/>
      <c r="BN57" s="3113"/>
      <c r="BO57" s="3113"/>
      <c r="BP57" s="3113"/>
      <c r="BQ57" s="3113"/>
      <c r="BR57" s="3113"/>
      <c r="BS57" s="3113"/>
      <c r="BT57" s="3113"/>
      <c r="BU57" s="3113"/>
      <c r="BV57" s="3113"/>
      <c r="BW57" s="3113"/>
      <c r="BX57" s="3113"/>
      <c r="BY57" s="3113"/>
      <c r="BZ57" s="3113"/>
      <c r="CA57" s="3113"/>
      <c r="CB57" s="3113"/>
      <c r="CC57" s="3113"/>
      <c r="CD57" s="3113"/>
      <c r="CE57" s="3113"/>
      <c r="CF57" s="3113"/>
      <c r="CG57" s="3113"/>
      <c r="CH57" s="3113"/>
      <c r="CI57" s="3113"/>
      <c r="CJ57" s="3113"/>
      <c r="CK57" s="3113"/>
      <c r="CL57" s="3113"/>
      <c r="CM57" s="3113"/>
      <c r="CN57" s="3113"/>
      <c r="CO57" s="3113"/>
      <c r="CP57" s="3113"/>
      <c r="CQ57" s="3113"/>
      <c r="CR57" s="3113"/>
      <c r="CS57" s="3113"/>
      <c r="CT57" s="3113"/>
      <c r="CU57" s="3113"/>
      <c r="CV57" s="3113"/>
      <c r="CW57" s="3113"/>
      <c r="CX57" s="3113"/>
      <c r="CY57" s="3113"/>
      <c r="CZ57" s="3113"/>
      <c r="DA57" s="3113"/>
      <c r="DB57" s="3113"/>
      <c r="DC57" s="3113"/>
      <c r="DD57" s="3113"/>
      <c r="DE57" s="3113"/>
      <c r="DF57" s="3113"/>
      <c r="DG57" s="3113"/>
      <c r="DH57" s="3113"/>
      <c r="DI57" s="3113"/>
      <c r="DJ57" s="3113"/>
      <c r="DK57" s="3113"/>
      <c r="DL57" s="3113"/>
      <c r="DM57" s="3113"/>
      <c r="DN57" s="3113"/>
      <c r="DO57" s="3113"/>
      <c r="DP57" s="3113"/>
      <c r="DQ57" s="3113"/>
      <c r="DR57" s="3113"/>
      <c r="DS57" s="3113"/>
      <c r="DT57" s="3113"/>
      <c r="DU57" s="3113"/>
      <c r="DV57" s="3113"/>
      <c r="DW57" s="3113"/>
      <c r="DX57" s="3113"/>
      <c r="DY57" s="3113"/>
      <c r="DZ57" s="3113"/>
      <c r="EA57" s="3113"/>
      <c r="EB57" s="3113"/>
      <c r="EC57" s="3113"/>
      <c r="ED57" s="3113"/>
      <c r="EE57" s="3113"/>
      <c r="EF57" s="3113"/>
      <c r="EG57" s="3113"/>
      <c r="EH57" s="3113"/>
    </row>
    <row r="58" spans="2:138" x14ac:dyDescent="0.25">
      <c r="B58" s="3113"/>
      <c r="C58" s="3114"/>
      <c r="D58" s="3113"/>
      <c r="E58" s="3113"/>
      <c r="F58" s="3113"/>
      <c r="G58" s="3113"/>
      <c r="H58" s="3113"/>
      <c r="I58" s="3113"/>
      <c r="J58" s="3113"/>
      <c r="K58" s="3113"/>
      <c r="L58" s="3113"/>
      <c r="M58" s="3113"/>
      <c r="N58" s="3113"/>
      <c r="O58" s="3113"/>
      <c r="P58" s="3113"/>
      <c r="Q58" s="3113"/>
      <c r="R58" s="3113"/>
      <c r="S58" s="3113"/>
      <c r="T58" s="3113"/>
      <c r="U58" s="3113"/>
      <c r="V58" s="3113"/>
      <c r="W58" s="3113"/>
      <c r="X58" s="3113"/>
      <c r="Y58" s="3113"/>
      <c r="Z58" s="3113"/>
      <c r="AA58" s="3113"/>
      <c r="AB58" s="3113"/>
      <c r="AC58" s="3113"/>
      <c r="AD58" s="3113"/>
      <c r="AE58" s="3113"/>
      <c r="AF58" s="3113"/>
      <c r="AG58" s="3113"/>
      <c r="AH58" s="3113"/>
      <c r="AI58" s="3113"/>
      <c r="AJ58" s="3113"/>
      <c r="AK58" s="3113"/>
      <c r="AL58" s="3113"/>
      <c r="AM58" s="3113"/>
      <c r="AN58" s="3113"/>
      <c r="AO58" s="3113"/>
      <c r="AP58" s="3113"/>
      <c r="AQ58" s="3113"/>
      <c r="AR58" s="3113"/>
      <c r="AS58" s="3113"/>
      <c r="AT58" s="3113"/>
      <c r="AU58" s="3113"/>
      <c r="AV58" s="3113"/>
      <c r="AW58" s="3113"/>
      <c r="AX58" s="3113"/>
      <c r="AY58" s="3113"/>
      <c r="AZ58" s="3113"/>
      <c r="BA58" s="3113"/>
      <c r="BB58" s="3113"/>
      <c r="BC58" s="3113"/>
      <c r="BD58" s="3113"/>
      <c r="BE58" s="3113"/>
      <c r="BF58" s="3113"/>
      <c r="BG58" s="3113"/>
      <c r="BH58" s="3113"/>
      <c r="BI58" s="3113"/>
      <c r="BJ58" s="3113"/>
      <c r="BK58" s="3113"/>
      <c r="BL58" s="3113"/>
      <c r="BM58" s="3113"/>
      <c r="BN58" s="3113"/>
      <c r="BO58" s="3113"/>
      <c r="BP58" s="3113"/>
      <c r="BQ58" s="3113"/>
      <c r="BR58" s="3113"/>
      <c r="BS58" s="3113"/>
      <c r="BT58" s="3113"/>
      <c r="BU58" s="3113"/>
      <c r="BV58" s="3113"/>
      <c r="BW58" s="3113"/>
      <c r="BX58" s="3113"/>
      <c r="BY58" s="3113"/>
      <c r="BZ58" s="3113"/>
      <c r="CA58" s="3113"/>
      <c r="CB58" s="3113"/>
      <c r="CC58" s="3113"/>
      <c r="CD58" s="3113"/>
      <c r="CE58" s="3113"/>
      <c r="CF58" s="3113"/>
      <c r="CG58" s="3113"/>
      <c r="CH58" s="3113"/>
      <c r="CI58" s="3113"/>
      <c r="CJ58" s="3113"/>
      <c r="CK58" s="3113"/>
      <c r="CL58" s="3113"/>
      <c r="CM58" s="3113"/>
      <c r="CN58" s="3113"/>
      <c r="CO58" s="3113"/>
      <c r="CP58" s="3113"/>
      <c r="CQ58" s="3113"/>
      <c r="CR58" s="3113"/>
      <c r="CS58" s="3113"/>
      <c r="CT58" s="3113"/>
      <c r="CU58" s="3113"/>
      <c r="CV58" s="3113"/>
      <c r="CW58" s="3113"/>
      <c r="CX58" s="3113"/>
      <c r="CY58" s="3113"/>
      <c r="CZ58" s="3113"/>
      <c r="DA58" s="3113"/>
      <c r="DB58" s="3113"/>
      <c r="DC58" s="3113"/>
      <c r="DD58" s="3113"/>
      <c r="DE58" s="3113"/>
      <c r="DF58" s="3113"/>
      <c r="DG58" s="3113"/>
      <c r="DH58" s="3113"/>
      <c r="DI58" s="3113"/>
      <c r="DJ58" s="3113"/>
      <c r="DK58" s="3113"/>
      <c r="DL58" s="3113"/>
      <c r="DM58" s="3113"/>
      <c r="DN58" s="3113"/>
      <c r="DO58" s="3113"/>
      <c r="DP58" s="3113"/>
      <c r="DQ58" s="3113"/>
      <c r="DR58" s="3113"/>
      <c r="DS58" s="3113"/>
      <c r="DT58" s="3113"/>
      <c r="DU58" s="3113"/>
      <c r="DV58" s="3113"/>
      <c r="DW58" s="3113"/>
      <c r="DX58" s="3113"/>
      <c r="DY58" s="3113"/>
      <c r="DZ58" s="3113"/>
      <c r="EA58" s="3113"/>
      <c r="EB58" s="3113"/>
      <c r="EC58" s="3113"/>
      <c r="ED58" s="3113"/>
      <c r="EE58" s="3113"/>
      <c r="EF58" s="3113"/>
      <c r="EG58" s="3113"/>
      <c r="EH58" s="3113"/>
    </row>
    <row r="59" spans="2:138" x14ac:dyDescent="0.25">
      <c r="B59" s="3113"/>
      <c r="C59" s="3113"/>
      <c r="D59" s="3113"/>
      <c r="E59" s="3113"/>
      <c r="F59" s="3113"/>
      <c r="G59" s="3113"/>
      <c r="H59" s="3113"/>
      <c r="I59" s="3113"/>
      <c r="J59" s="3113"/>
      <c r="K59" s="3113"/>
      <c r="L59" s="3113"/>
      <c r="M59" s="3113"/>
      <c r="N59" s="3113"/>
      <c r="O59" s="3113"/>
      <c r="P59" s="3113"/>
      <c r="Q59" s="3113"/>
      <c r="R59" s="3113"/>
      <c r="S59" s="3113"/>
      <c r="T59" s="3113"/>
      <c r="U59" s="3113"/>
      <c r="V59" s="3113"/>
      <c r="W59" s="3113"/>
      <c r="X59" s="3113"/>
      <c r="Y59" s="3113"/>
      <c r="Z59" s="3113"/>
      <c r="AA59" s="3113"/>
      <c r="AB59" s="3113"/>
      <c r="AC59" s="3113"/>
      <c r="AD59" s="3113"/>
      <c r="AE59" s="3113"/>
      <c r="AF59" s="3113"/>
      <c r="AG59" s="3113"/>
      <c r="AH59" s="3113"/>
      <c r="AI59" s="3113"/>
      <c r="AJ59" s="3113"/>
      <c r="AK59" s="3113"/>
      <c r="AL59" s="3113"/>
      <c r="AM59" s="3113"/>
      <c r="AN59" s="3113"/>
      <c r="AO59" s="3113"/>
      <c r="AP59" s="3113"/>
      <c r="AQ59" s="3113"/>
      <c r="AR59" s="3113"/>
      <c r="AS59" s="3113"/>
      <c r="AT59" s="3113"/>
      <c r="AU59" s="3113"/>
      <c r="AV59" s="3113"/>
      <c r="AW59" s="3113"/>
      <c r="AX59" s="3113"/>
      <c r="AY59" s="3113"/>
      <c r="AZ59" s="3113"/>
      <c r="BA59" s="3113"/>
      <c r="BB59" s="3113"/>
      <c r="BC59" s="3113"/>
      <c r="BD59" s="3113"/>
      <c r="BE59" s="3113"/>
      <c r="BF59" s="3113"/>
      <c r="BG59" s="3113"/>
      <c r="BH59" s="3113"/>
      <c r="BI59" s="3113"/>
      <c r="BJ59" s="3113"/>
      <c r="BK59" s="3113"/>
      <c r="BL59" s="3113"/>
      <c r="BM59" s="3113"/>
      <c r="BN59" s="3113"/>
      <c r="BO59" s="3113"/>
      <c r="BP59" s="3113"/>
      <c r="BQ59" s="3113"/>
      <c r="BR59" s="3113"/>
      <c r="BS59" s="3113"/>
      <c r="BT59" s="3113"/>
      <c r="BU59" s="3113"/>
      <c r="BV59" s="3113"/>
      <c r="BW59" s="3113"/>
      <c r="BX59" s="3113"/>
      <c r="BY59" s="3113"/>
      <c r="BZ59" s="3113"/>
      <c r="CA59" s="3113"/>
      <c r="CB59" s="3113"/>
      <c r="CC59" s="3113"/>
      <c r="CD59" s="3113"/>
      <c r="CE59" s="3113"/>
      <c r="CF59" s="3113"/>
      <c r="CG59" s="3113"/>
      <c r="CH59" s="3113"/>
      <c r="CI59" s="3113"/>
      <c r="CJ59" s="3113"/>
      <c r="CK59" s="3113"/>
      <c r="CL59" s="3113"/>
      <c r="CM59" s="3113"/>
      <c r="CN59" s="3113"/>
      <c r="CO59" s="3113"/>
      <c r="CP59" s="3113"/>
      <c r="CQ59" s="3113"/>
      <c r="CR59" s="3113"/>
      <c r="CS59" s="3113"/>
      <c r="CT59" s="3113"/>
      <c r="CU59" s="3113"/>
      <c r="CV59" s="3113"/>
      <c r="CW59" s="3113"/>
      <c r="CX59" s="3113"/>
      <c r="CY59" s="3113"/>
      <c r="CZ59" s="3113"/>
      <c r="DA59" s="3113"/>
      <c r="DB59" s="3113"/>
      <c r="DC59" s="3113"/>
      <c r="DD59" s="3113"/>
      <c r="DE59" s="3113"/>
      <c r="DF59" s="3113"/>
      <c r="DG59" s="3113"/>
      <c r="DH59" s="3113"/>
      <c r="DI59" s="3113"/>
      <c r="DJ59" s="3113"/>
      <c r="DK59" s="3113"/>
      <c r="DL59" s="3113"/>
      <c r="DM59" s="3113"/>
      <c r="DN59" s="3113"/>
      <c r="DO59" s="3113"/>
      <c r="DP59" s="3113"/>
      <c r="DQ59" s="3113"/>
      <c r="DR59" s="3113"/>
      <c r="DS59" s="3113"/>
      <c r="DT59" s="3113"/>
      <c r="DU59" s="3113"/>
      <c r="DV59" s="3113"/>
      <c r="DW59" s="3113"/>
      <c r="DX59" s="3113"/>
      <c r="DY59" s="3113"/>
      <c r="DZ59" s="3113"/>
      <c r="EA59" s="3113"/>
      <c r="EB59" s="3113"/>
      <c r="EC59" s="3113"/>
      <c r="ED59" s="3113"/>
      <c r="EE59" s="3113"/>
      <c r="EF59" s="3113"/>
      <c r="EG59" s="3113"/>
      <c r="EH59" s="3113"/>
    </row>
    <row r="60" spans="2:138" x14ac:dyDescent="0.25">
      <c r="B60" s="3113"/>
      <c r="C60" s="3114"/>
      <c r="D60" s="3113"/>
      <c r="E60" s="3113"/>
      <c r="F60" s="3113"/>
      <c r="G60" s="3113"/>
      <c r="H60" s="3113"/>
      <c r="I60" s="3113"/>
      <c r="J60" s="3113"/>
      <c r="K60" s="3113"/>
      <c r="L60" s="3113"/>
      <c r="M60" s="3113"/>
      <c r="N60" s="3113"/>
      <c r="O60" s="3113"/>
      <c r="P60" s="3113"/>
      <c r="Q60" s="3113"/>
      <c r="R60" s="3113"/>
      <c r="S60" s="3113"/>
      <c r="T60" s="3113"/>
      <c r="U60" s="3113"/>
      <c r="V60" s="3113"/>
      <c r="W60" s="3113"/>
      <c r="X60" s="3113"/>
      <c r="Y60" s="3113"/>
      <c r="Z60" s="3113"/>
      <c r="AA60" s="3113"/>
      <c r="AB60" s="3113"/>
      <c r="AC60" s="3113"/>
      <c r="AD60" s="3113"/>
      <c r="AE60" s="3113"/>
      <c r="AF60" s="3113"/>
      <c r="AG60" s="3113"/>
      <c r="AH60" s="3113"/>
      <c r="AI60" s="3113"/>
      <c r="AJ60" s="3113"/>
      <c r="AK60" s="3113"/>
      <c r="AL60" s="3113"/>
      <c r="AM60" s="3113"/>
      <c r="AN60" s="3113"/>
      <c r="AO60" s="3113"/>
      <c r="AP60" s="3113"/>
      <c r="AQ60" s="3113"/>
      <c r="AR60" s="3113"/>
      <c r="AS60" s="3113"/>
      <c r="AT60" s="3113"/>
      <c r="AU60" s="3113"/>
      <c r="AV60" s="3113"/>
      <c r="AW60" s="3113"/>
      <c r="AX60" s="3113"/>
      <c r="AY60" s="3113"/>
      <c r="AZ60" s="3113"/>
      <c r="BA60" s="3113"/>
      <c r="BB60" s="3113"/>
      <c r="BC60" s="3113"/>
      <c r="BD60" s="3113"/>
      <c r="BE60" s="3113"/>
      <c r="BF60" s="3113"/>
      <c r="BG60" s="3113"/>
      <c r="BH60" s="3113"/>
      <c r="BI60" s="3113"/>
      <c r="BJ60" s="3113"/>
      <c r="BK60" s="3113"/>
      <c r="BL60" s="3113"/>
      <c r="BM60" s="3113"/>
      <c r="BN60" s="3113"/>
      <c r="BO60" s="3113"/>
      <c r="BP60" s="3113"/>
      <c r="BQ60" s="3113"/>
      <c r="BR60" s="3113"/>
      <c r="BS60" s="3113"/>
      <c r="BT60" s="3113"/>
      <c r="BU60" s="3113"/>
      <c r="BV60" s="3113"/>
      <c r="BW60" s="3113"/>
      <c r="BX60" s="3113"/>
      <c r="BY60" s="3113"/>
      <c r="BZ60" s="3113"/>
      <c r="CA60" s="3113"/>
      <c r="CB60" s="3113"/>
      <c r="CC60" s="3113"/>
      <c r="CD60" s="3113"/>
      <c r="CE60" s="3113"/>
      <c r="CF60" s="3113"/>
      <c r="CG60" s="3113"/>
      <c r="CH60" s="3113"/>
      <c r="CI60" s="3113"/>
      <c r="CJ60" s="3113"/>
      <c r="CK60" s="3113"/>
      <c r="CL60" s="3113"/>
      <c r="CM60" s="3113"/>
      <c r="CN60" s="3113"/>
      <c r="CO60" s="3113"/>
      <c r="CP60" s="3113"/>
      <c r="CQ60" s="3113"/>
      <c r="CR60" s="3113"/>
      <c r="CS60" s="3113"/>
      <c r="CT60" s="3113"/>
      <c r="CU60" s="3113"/>
      <c r="CV60" s="3113"/>
      <c r="CW60" s="3113"/>
      <c r="CX60" s="3113"/>
      <c r="CY60" s="3113"/>
      <c r="CZ60" s="3113"/>
      <c r="DA60" s="3113"/>
      <c r="DB60" s="3113"/>
      <c r="DC60" s="3113"/>
      <c r="DD60" s="3113"/>
      <c r="DE60" s="3113"/>
      <c r="DF60" s="3113"/>
      <c r="DG60" s="3113"/>
      <c r="DH60" s="3113"/>
      <c r="DI60" s="3113"/>
      <c r="DJ60" s="3113"/>
      <c r="DK60" s="3113"/>
      <c r="DL60" s="3113"/>
      <c r="DM60" s="3113"/>
      <c r="DN60" s="3113"/>
      <c r="DO60" s="3113"/>
      <c r="DP60" s="3113"/>
      <c r="DQ60" s="3113"/>
      <c r="DR60" s="3113"/>
      <c r="DS60" s="3113"/>
      <c r="DT60" s="3113"/>
      <c r="DU60" s="3113"/>
      <c r="DV60" s="3113"/>
      <c r="DW60" s="3113"/>
      <c r="DX60" s="3113"/>
      <c r="DY60" s="3113"/>
      <c r="DZ60" s="3113"/>
      <c r="EA60" s="3113"/>
      <c r="EB60" s="3113"/>
      <c r="EC60" s="3113"/>
      <c r="ED60" s="3113"/>
      <c r="EE60" s="3113"/>
      <c r="EF60" s="3113"/>
      <c r="EG60" s="3113"/>
      <c r="EH60" s="3113"/>
    </row>
    <row r="61" spans="2:138" x14ac:dyDescent="0.25">
      <c r="B61" s="3113"/>
      <c r="C61" s="3113"/>
      <c r="D61" s="3113"/>
      <c r="E61" s="3113"/>
      <c r="F61" s="3113"/>
      <c r="G61" s="3801"/>
      <c r="H61" s="3801"/>
      <c r="I61" s="3801"/>
      <c r="J61" s="3801"/>
      <c r="K61" s="3801"/>
      <c r="L61" s="3801"/>
      <c r="M61" s="3801"/>
      <c r="N61" s="3801"/>
      <c r="O61" s="3801"/>
      <c r="P61" s="3801"/>
      <c r="Q61" s="3801"/>
      <c r="R61" s="3801"/>
      <c r="S61" s="3801"/>
      <c r="T61" s="3801"/>
      <c r="U61" s="3801"/>
      <c r="V61" s="3801"/>
      <c r="W61" s="3801"/>
      <c r="X61" s="3801"/>
      <c r="Y61" s="3801"/>
      <c r="Z61" s="3801"/>
      <c r="AA61" s="3801"/>
      <c r="AB61" s="3801"/>
      <c r="AC61" s="3801"/>
      <c r="AD61" s="3801"/>
      <c r="AE61" s="3801"/>
      <c r="AF61" s="3801"/>
      <c r="AG61" s="3801"/>
      <c r="AH61" s="3801"/>
      <c r="AI61" s="3801"/>
      <c r="AJ61" s="3801"/>
      <c r="AK61" s="3801"/>
      <c r="AL61" s="3801"/>
      <c r="AM61" s="3801"/>
      <c r="AN61" s="3801"/>
      <c r="AO61" s="3801"/>
      <c r="AP61" s="3801"/>
      <c r="AQ61" s="3801"/>
      <c r="AR61" s="3801"/>
      <c r="AS61" s="3801"/>
      <c r="AT61" s="3801"/>
      <c r="AU61" s="3801"/>
      <c r="AV61" s="3801"/>
      <c r="AW61" s="3801"/>
      <c r="AX61" s="3801"/>
      <c r="AY61" s="3801"/>
      <c r="AZ61" s="3801"/>
      <c r="BA61" s="3801"/>
      <c r="BB61" s="3801"/>
      <c r="BC61" s="3801"/>
      <c r="BD61" s="3801"/>
      <c r="BE61" s="3801"/>
      <c r="BF61" s="3801"/>
      <c r="BG61" s="3801"/>
      <c r="BH61" s="3801"/>
      <c r="BI61" s="3801"/>
      <c r="BJ61" s="3801"/>
      <c r="BK61" s="3801"/>
      <c r="BL61" s="3801"/>
      <c r="BM61" s="3801"/>
      <c r="BN61" s="3801"/>
      <c r="BO61" s="3801"/>
      <c r="BP61" s="3801"/>
      <c r="BQ61" s="3801"/>
      <c r="BR61" s="3801"/>
      <c r="BS61" s="3801"/>
      <c r="BT61" s="3801"/>
      <c r="BU61" s="3801"/>
      <c r="BV61" s="3801"/>
      <c r="BW61" s="3801"/>
      <c r="BX61" s="3801"/>
      <c r="BY61" s="3801"/>
      <c r="BZ61" s="3801"/>
      <c r="CA61" s="3801"/>
      <c r="CB61" s="3801"/>
      <c r="CC61" s="3801"/>
      <c r="CD61" s="3801"/>
      <c r="CE61" s="3801"/>
      <c r="CF61" s="3801"/>
      <c r="CG61" s="3801"/>
      <c r="CH61" s="3801"/>
      <c r="CI61" s="3801"/>
      <c r="CJ61" s="3801"/>
      <c r="CK61" s="3801"/>
      <c r="CL61" s="3801"/>
      <c r="CM61" s="3801"/>
      <c r="CN61" s="3801"/>
      <c r="CO61" s="3801"/>
      <c r="CP61" s="3801"/>
      <c r="CQ61" s="3801"/>
      <c r="CR61" s="3801"/>
      <c r="CS61" s="3801"/>
      <c r="CT61" s="3801"/>
      <c r="CU61" s="3801"/>
      <c r="CV61" s="3801"/>
      <c r="CW61" s="3801"/>
      <c r="CX61" s="3801"/>
      <c r="CY61" s="3801"/>
      <c r="CZ61" s="3801"/>
      <c r="DA61" s="3801"/>
      <c r="DB61" s="3801"/>
      <c r="DC61" s="3801"/>
      <c r="DD61" s="3801"/>
      <c r="DE61" s="3801"/>
      <c r="DF61" s="3801"/>
      <c r="DG61" s="3801"/>
      <c r="DH61" s="3801"/>
      <c r="DI61" s="3801"/>
      <c r="DJ61" s="3801"/>
      <c r="DK61" s="3801"/>
      <c r="DL61" s="3801"/>
      <c r="DM61" s="3801"/>
      <c r="DN61" s="3801"/>
      <c r="DO61" s="3801"/>
      <c r="DP61" s="3801"/>
      <c r="DQ61" s="3113"/>
      <c r="DR61" s="3113"/>
      <c r="DS61" s="3113"/>
      <c r="DT61" s="3113"/>
      <c r="DU61" s="3113"/>
      <c r="DV61" s="3113"/>
      <c r="DW61" s="3113"/>
      <c r="DX61" s="3113"/>
      <c r="DY61" s="3113"/>
      <c r="DZ61" s="3113"/>
      <c r="EA61" s="3113"/>
      <c r="EB61" s="3113"/>
      <c r="EC61" s="3113"/>
      <c r="ED61" s="3113"/>
      <c r="EE61" s="3113"/>
      <c r="EF61" s="3113"/>
      <c r="EG61" s="3113"/>
      <c r="EH61" s="3113"/>
    </row>
    <row r="62" spans="2:138" x14ac:dyDescent="0.25">
      <c r="B62" s="3113"/>
      <c r="C62" s="3117"/>
      <c r="D62" s="3117"/>
      <c r="E62" s="3117"/>
      <c r="F62" s="3116"/>
      <c r="G62" s="3798"/>
      <c r="H62" s="3798"/>
      <c r="I62" s="3798"/>
      <c r="J62" s="3798"/>
      <c r="K62" s="3798"/>
      <c r="L62" s="3798"/>
      <c r="M62" s="3798"/>
      <c r="N62" s="3798"/>
      <c r="O62" s="3798"/>
      <c r="P62" s="3798"/>
      <c r="Q62" s="3798"/>
      <c r="R62" s="3798"/>
      <c r="S62" s="3798"/>
      <c r="T62" s="3798"/>
      <c r="U62" s="3798"/>
      <c r="V62" s="3798"/>
      <c r="W62" s="3798"/>
      <c r="X62" s="3798"/>
      <c r="Y62" s="3798"/>
      <c r="Z62" s="3798"/>
      <c r="AA62" s="3798"/>
      <c r="AB62" s="3798"/>
      <c r="AC62" s="3798"/>
      <c r="AD62" s="3798"/>
      <c r="AE62" s="3798"/>
      <c r="AF62" s="3798"/>
      <c r="AG62" s="3798"/>
      <c r="AH62" s="3798"/>
      <c r="AI62" s="3798"/>
      <c r="AJ62" s="3798"/>
      <c r="AK62" s="3798"/>
      <c r="AL62" s="3798"/>
      <c r="AM62" s="3798"/>
      <c r="AN62" s="3798"/>
      <c r="AO62" s="3798"/>
      <c r="AP62" s="3798"/>
      <c r="AQ62" s="3798"/>
      <c r="AR62" s="3798"/>
      <c r="AS62" s="3798"/>
      <c r="AT62" s="3798"/>
      <c r="AU62" s="3798"/>
      <c r="AV62" s="3798"/>
      <c r="AW62" s="3798"/>
      <c r="AX62" s="3798"/>
      <c r="AY62" s="3798"/>
      <c r="AZ62" s="3798"/>
      <c r="BA62" s="3798"/>
      <c r="BB62" s="3798"/>
      <c r="BC62" s="3798"/>
      <c r="BD62" s="3798"/>
      <c r="BE62" s="3798"/>
      <c r="BF62" s="3798"/>
      <c r="BG62" s="3798"/>
      <c r="BH62" s="3798"/>
      <c r="BI62" s="3798"/>
      <c r="BJ62" s="3798"/>
      <c r="BK62" s="3798"/>
      <c r="BL62" s="3798"/>
      <c r="BM62" s="3798"/>
      <c r="BN62" s="3798"/>
      <c r="BO62" s="3798"/>
      <c r="BP62" s="3798"/>
      <c r="BQ62" s="3798"/>
      <c r="BR62" s="3798"/>
      <c r="BS62" s="3798"/>
      <c r="BT62" s="3798"/>
      <c r="BU62" s="3798"/>
      <c r="BV62" s="3798"/>
      <c r="BW62" s="3798"/>
      <c r="BX62" s="3798"/>
      <c r="BY62" s="3798"/>
      <c r="BZ62" s="3798"/>
      <c r="CA62" s="3798"/>
      <c r="CB62" s="3798"/>
      <c r="CC62" s="3798"/>
      <c r="CD62" s="3798"/>
      <c r="CE62" s="3798"/>
      <c r="CF62" s="3798"/>
      <c r="CG62" s="3798"/>
      <c r="CH62" s="3798"/>
      <c r="CI62" s="3798"/>
      <c r="CJ62" s="3798"/>
      <c r="CK62" s="3798"/>
      <c r="CL62" s="3798"/>
      <c r="CM62" s="3798"/>
      <c r="CN62" s="3798"/>
      <c r="CO62" s="3798"/>
      <c r="CP62" s="3798"/>
      <c r="CQ62" s="3798"/>
      <c r="CR62" s="3798"/>
      <c r="CS62" s="3798"/>
      <c r="CT62" s="3798"/>
      <c r="CU62" s="3798"/>
      <c r="CV62" s="3798"/>
      <c r="CW62" s="3798"/>
      <c r="CX62" s="3798"/>
      <c r="CY62" s="3798"/>
      <c r="CZ62" s="3798"/>
      <c r="DA62" s="3798"/>
      <c r="DB62" s="3798"/>
      <c r="DC62" s="3798"/>
      <c r="DD62" s="3798"/>
      <c r="DE62" s="3798"/>
      <c r="DF62" s="3798"/>
      <c r="DG62" s="3798"/>
      <c r="DH62" s="3798"/>
      <c r="DI62" s="3798"/>
      <c r="DJ62" s="3798"/>
      <c r="DK62" s="3798"/>
      <c r="DL62" s="3798"/>
      <c r="DM62" s="3798"/>
      <c r="DN62" s="3798"/>
      <c r="DO62" s="3798"/>
      <c r="DP62" s="3798"/>
      <c r="DQ62" s="3798"/>
      <c r="DR62" s="3798"/>
      <c r="DS62" s="3798"/>
      <c r="DT62" s="3798"/>
      <c r="DU62" s="3113"/>
      <c r="DV62" s="3113"/>
      <c r="DW62" s="3113"/>
      <c r="DX62" s="3113"/>
      <c r="DY62" s="3113"/>
      <c r="DZ62" s="3113"/>
      <c r="EA62" s="3113"/>
      <c r="EB62" s="3113"/>
      <c r="EC62" s="3113"/>
      <c r="ED62" s="3113"/>
      <c r="EE62" s="3113"/>
      <c r="EF62" s="3113"/>
      <c r="EG62" s="3113"/>
      <c r="EH62" s="3113"/>
    </row>
    <row r="63" spans="2:138" ht="51.6" customHeight="1" x14ac:dyDescent="0.25">
      <c r="B63" s="3113"/>
      <c r="C63" s="3117"/>
      <c r="D63" s="3117"/>
      <c r="E63" s="3117"/>
      <c r="F63" s="3118"/>
      <c r="G63" s="3796"/>
      <c r="H63" s="3796"/>
      <c r="I63" s="3796"/>
      <c r="J63" s="3796"/>
      <c r="K63" s="3796"/>
      <c r="L63" s="3796"/>
      <c r="M63" s="3796"/>
      <c r="N63" s="3796"/>
      <c r="O63" s="3796"/>
      <c r="P63" s="3796"/>
      <c r="Q63" s="3796"/>
      <c r="R63" s="3796"/>
      <c r="S63" s="3796"/>
      <c r="T63" s="3796"/>
      <c r="U63" s="3796"/>
      <c r="V63" s="3796"/>
      <c r="W63" s="3796"/>
      <c r="X63" s="3796"/>
      <c r="Y63" s="3796"/>
      <c r="Z63" s="3796"/>
      <c r="AA63" s="3796"/>
      <c r="AB63" s="3796"/>
      <c r="AC63" s="3796"/>
      <c r="AD63" s="3796"/>
      <c r="AE63" s="3796"/>
      <c r="AF63" s="3796"/>
      <c r="AG63" s="3796"/>
      <c r="AH63" s="3796"/>
      <c r="AI63" s="3796"/>
      <c r="AJ63" s="3796"/>
      <c r="AK63" s="3796"/>
      <c r="AL63" s="3796"/>
      <c r="AM63" s="3796"/>
      <c r="AN63" s="3796"/>
      <c r="AO63" s="3796"/>
      <c r="AP63" s="3796"/>
      <c r="AQ63" s="3796"/>
      <c r="AR63" s="3796"/>
      <c r="AS63" s="3796"/>
      <c r="AT63" s="3796"/>
      <c r="AU63" s="3796"/>
      <c r="AV63" s="3796"/>
      <c r="AW63" s="3796"/>
      <c r="AX63" s="3796"/>
      <c r="AY63" s="3796"/>
      <c r="AZ63" s="3796"/>
      <c r="BA63" s="3796"/>
      <c r="BB63" s="3796"/>
      <c r="BC63" s="3796"/>
      <c r="BD63" s="3796"/>
      <c r="BE63" s="3796"/>
      <c r="BF63" s="3796"/>
      <c r="BG63" s="3796"/>
      <c r="BH63" s="3796"/>
      <c r="BI63" s="3796"/>
      <c r="BJ63" s="3796"/>
      <c r="BK63" s="3796"/>
      <c r="BL63" s="3796"/>
      <c r="BM63" s="3796"/>
      <c r="BN63" s="3796"/>
      <c r="BO63" s="3796"/>
      <c r="BP63" s="3796"/>
      <c r="BQ63" s="3796"/>
      <c r="BR63" s="3796"/>
      <c r="BS63" s="3796"/>
      <c r="BT63" s="3796"/>
      <c r="BU63" s="3796"/>
      <c r="BV63" s="3796"/>
      <c r="BW63" s="3796"/>
      <c r="BX63" s="3796"/>
      <c r="BY63" s="3796"/>
      <c r="BZ63" s="3796"/>
      <c r="CA63" s="3796"/>
      <c r="CB63" s="3796"/>
      <c r="CC63" s="3796"/>
      <c r="CD63" s="3796"/>
      <c r="CE63" s="3796"/>
      <c r="CF63" s="3796"/>
      <c r="CG63" s="3796"/>
      <c r="CH63" s="3796"/>
      <c r="CI63" s="3796"/>
      <c r="CJ63" s="3796"/>
      <c r="CK63" s="3796"/>
      <c r="CL63" s="3796"/>
      <c r="CM63" s="3796"/>
      <c r="CN63" s="3796"/>
      <c r="CO63" s="3796"/>
      <c r="CP63" s="3796"/>
      <c r="CQ63" s="3796"/>
      <c r="CR63" s="3796"/>
      <c r="CS63" s="3796"/>
      <c r="CT63" s="3796"/>
      <c r="CU63" s="3796"/>
      <c r="CV63" s="3796"/>
      <c r="CW63" s="3796"/>
      <c r="CX63" s="3796"/>
      <c r="CY63" s="3796"/>
      <c r="CZ63" s="3796"/>
      <c r="DA63" s="3796"/>
      <c r="DB63" s="3796"/>
      <c r="DC63" s="3796"/>
      <c r="DD63" s="3796"/>
      <c r="DE63" s="3796"/>
      <c r="DF63" s="3796"/>
      <c r="DG63" s="3796"/>
      <c r="DH63" s="3796"/>
      <c r="DI63" s="3796"/>
      <c r="DJ63" s="3796"/>
      <c r="DK63" s="3796"/>
      <c r="DL63" s="3796"/>
      <c r="DM63" s="3796"/>
      <c r="DN63" s="3796"/>
      <c r="DO63" s="3796"/>
      <c r="DP63" s="3796"/>
      <c r="DQ63" s="3796"/>
      <c r="DR63" s="3796"/>
      <c r="DS63" s="3796"/>
      <c r="DT63" s="3796"/>
      <c r="DU63" s="3113"/>
      <c r="DV63" s="3113"/>
      <c r="DW63" s="3113"/>
      <c r="DX63" s="3113"/>
      <c r="DY63" s="3113"/>
      <c r="DZ63" s="3113"/>
      <c r="EA63" s="3113"/>
      <c r="EB63" s="3113"/>
      <c r="EC63" s="3113"/>
      <c r="ED63" s="3113"/>
      <c r="EE63" s="3113"/>
      <c r="EF63" s="3113"/>
      <c r="EG63" s="3113"/>
      <c r="EH63" s="3113"/>
    </row>
    <row r="64" spans="2:138" x14ac:dyDescent="0.25">
      <c r="B64" s="3113"/>
      <c r="C64" s="3113"/>
      <c r="D64" s="3119"/>
      <c r="E64" s="3119"/>
      <c r="F64" s="3120"/>
      <c r="G64" s="3119"/>
      <c r="H64" s="3116"/>
      <c r="I64" s="3119"/>
      <c r="J64" s="3116"/>
      <c r="K64" s="3119"/>
      <c r="L64" s="3116"/>
      <c r="M64" s="3119"/>
      <c r="N64" s="3116"/>
      <c r="O64" s="3119"/>
      <c r="P64" s="3116"/>
      <c r="Q64" s="3119"/>
      <c r="R64" s="3116"/>
      <c r="S64" s="3119"/>
      <c r="T64" s="3116"/>
      <c r="U64" s="3119"/>
      <c r="V64" s="3116"/>
      <c r="W64" s="3119"/>
      <c r="X64" s="3116"/>
      <c r="Y64" s="3119"/>
      <c r="Z64" s="3116"/>
      <c r="AA64" s="3119"/>
      <c r="AB64" s="3116"/>
      <c r="AC64" s="3119"/>
      <c r="AD64" s="3116"/>
      <c r="AE64" s="3119"/>
      <c r="AF64" s="3116"/>
      <c r="AG64" s="3119"/>
      <c r="AH64" s="3116"/>
      <c r="AI64" s="3119"/>
      <c r="AJ64" s="3116"/>
      <c r="AK64" s="3119"/>
      <c r="AL64" s="3116"/>
      <c r="AM64" s="3119"/>
      <c r="AN64" s="3116"/>
      <c r="AO64" s="3119"/>
      <c r="AP64" s="3116"/>
      <c r="AQ64" s="3119"/>
      <c r="AR64" s="3116"/>
      <c r="AS64" s="3119"/>
      <c r="AT64" s="3116"/>
      <c r="AU64" s="3119"/>
      <c r="AV64" s="3116"/>
      <c r="AW64" s="3119"/>
      <c r="AX64" s="3116"/>
      <c r="AY64" s="3119"/>
      <c r="AZ64" s="3116"/>
      <c r="BA64" s="3119"/>
      <c r="BB64" s="3116"/>
      <c r="BC64" s="3119"/>
      <c r="BD64" s="3116"/>
      <c r="BE64" s="3119"/>
      <c r="BF64" s="3116"/>
      <c r="BG64" s="3119"/>
      <c r="BH64" s="3116"/>
      <c r="BI64" s="3119"/>
      <c r="BJ64" s="3116"/>
      <c r="BK64" s="3119"/>
      <c r="BL64" s="3116"/>
      <c r="BM64" s="3119"/>
      <c r="BN64" s="3116"/>
      <c r="BO64" s="3119"/>
      <c r="BP64" s="3116"/>
      <c r="BQ64" s="3119"/>
      <c r="BR64" s="3116"/>
      <c r="BS64" s="3119"/>
      <c r="BT64" s="3116"/>
      <c r="BU64" s="3119"/>
      <c r="BV64" s="3116"/>
      <c r="BW64" s="3119"/>
      <c r="BX64" s="3116"/>
      <c r="BY64" s="3119"/>
      <c r="BZ64" s="3116"/>
      <c r="CA64" s="3119"/>
      <c r="CB64" s="3116"/>
      <c r="CC64" s="3119"/>
      <c r="CD64" s="3116"/>
      <c r="CE64" s="3119"/>
      <c r="CF64" s="3116"/>
      <c r="CG64" s="3116"/>
      <c r="CH64" s="3116"/>
      <c r="CI64" s="3116"/>
      <c r="CJ64" s="3116"/>
      <c r="CK64" s="3119"/>
      <c r="CL64" s="3116"/>
      <c r="CM64" s="3119"/>
      <c r="CN64" s="3116"/>
      <c r="CO64" s="3119"/>
      <c r="CP64" s="3116"/>
      <c r="CQ64" s="3116"/>
      <c r="CR64" s="3116"/>
      <c r="CS64" s="3116"/>
      <c r="CT64" s="3116"/>
      <c r="CU64" s="3116"/>
      <c r="CV64" s="3116"/>
      <c r="CW64" s="3116"/>
      <c r="CX64" s="3116"/>
      <c r="CY64" s="3119"/>
      <c r="CZ64" s="3116"/>
      <c r="DA64" s="3119"/>
      <c r="DB64" s="3116"/>
      <c r="DC64" s="3119"/>
      <c r="DD64" s="3116"/>
      <c r="DE64" s="3119"/>
      <c r="DF64" s="3116"/>
      <c r="DG64" s="3119"/>
      <c r="DH64" s="3116"/>
      <c r="DI64" s="3119"/>
      <c r="DJ64" s="3116"/>
      <c r="DK64" s="3119"/>
      <c r="DL64" s="3116"/>
      <c r="DM64" s="3116"/>
      <c r="DN64" s="3116"/>
      <c r="DO64" s="3116"/>
      <c r="DP64" s="3116"/>
      <c r="DQ64" s="3116"/>
      <c r="DR64" s="3116"/>
      <c r="DS64" s="3116"/>
      <c r="DT64" s="3116"/>
      <c r="DU64" s="3113"/>
      <c r="DV64" s="3113"/>
      <c r="DW64" s="3113"/>
      <c r="DX64" s="3113"/>
      <c r="DY64" s="3113"/>
      <c r="DZ64" s="3113"/>
      <c r="EA64" s="3113"/>
      <c r="EB64" s="3113"/>
      <c r="EC64" s="3113"/>
      <c r="ED64" s="3113"/>
      <c r="EE64" s="3113"/>
      <c r="EF64" s="3113"/>
      <c r="EG64" s="3113"/>
      <c r="EH64" s="3113"/>
    </row>
    <row r="65" spans="2:138" x14ac:dyDescent="0.25">
      <c r="B65" s="3113"/>
      <c r="C65" s="3121"/>
      <c r="D65" s="3122"/>
      <c r="E65" s="3122"/>
      <c r="F65" s="3113"/>
      <c r="G65" s="3123"/>
      <c r="H65" s="3124"/>
      <c r="I65" s="3123"/>
      <c r="J65" s="3124"/>
      <c r="K65" s="3123"/>
      <c r="L65" s="3124"/>
      <c r="M65" s="3123"/>
      <c r="N65" s="3124"/>
      <c r="O65" s="3123"/>
      <c r="P65" s="3124"/>
      <c r="Q65" s="3123"/>
      <c r="R65" s="3124"/>
      <c r="S65" s="3123"/>
      <c r="T65" s="3124"/>
      <c r="U65" s="3123"/>
      <c r="V65" s="3124"/>
      <c r="W65" s="3123"/>
      <c r="X65" s="3124"/>
      <c r="Y65" s="3123"/>
      <c r="Z65" s="3124"/>
      <c r="AA65" s="3123"/>
      <c r="AB65" s="3124"/>
      <c r="AC65" s="3123"/>
      <c r="AD65" s="3124"/>
      <c r="AE65" s="3123"/>
      <c r="AF65" s="3124"/>
      <c r="AG65" s="3123"/>
      <c r="AH65" s="3124"/>
      <c r="AI65" s="3123"/>
      <c r="AJ65" s="3124"/>
      <c r="AK65" s="3123"/>
      <c r="AL65" s="3124"/>
      <c r="AM65" s="3123"/>
      <c r="AN65" s="3124"/>
      <c r="AO65" s="3123"/>
      <c r="AP65" s="3124"/>
      <c r="AQ65" s="3123"/>
      <c r="AR65" s="3124"/>
      <c r="AS65" s="3123"/>
      <c r="AT65" s="3124"/>
      <c r="AU65" s="3123"/>
      <c r="AV65" s="3124"/>
      <c r="AW65" s="3123"/>
      <c r="AX65" s="3124"/>
      <c r="AY65" s="3123"/>
      <c r="AZ65" s="3124"/>
      <c r="BA65" s="3123"/>
      <c r="BB65" s="3124"/>
      <c r="BC65" s="3123"/>
      <c r="BD65" s="3124"/>
      <c r="BE65" s="3123"/>
      <c r="BF65" s="3124"/>
      <c r="BG65" s="3123"/>
      <c r="BH65" s="3124"/>
      <c r="BI65" s="3123"/>
      <c r="BJ65" s="3124"/>
      <c r="BK65" s="3123"/>
      <c r="BL65" s="3124"/>
      <c r="BM65" s="3123"/>
      <c r="BN65" s="3124"/>
      <c r="BO65" s="3123"/>
      <c r="BP65" s="3124"/>
      <c r="BQ65" s="3123"/>
      <c r="BR65" s="3124"/>
      <c r="BS65" s="3123"/>
      <c r="BT65" s="3124"/>
      <c r="BU65" s="3123"/>
      <c r="BV65" s="3124"/>
      <c r="BW65" s="3123"/>
      <c r="BX65" s="3124"/>
      <c r="BY65" s="3123"/>
      <c r="BZ65" s="3124"/>
      <c r="CA65" s="3123"/>
      <c r="CB65" s="3124"/>
      <c r="CC65" s="3123"/>
      <c r="CD65" s="3124"/>
      <c r="CE65" s="3123"/>
      <c r="CF65" s="3124"/>
      <c r="CG65" s="3123"/>
      <c r="CH65" s="3124"/>
      <c r="CI65" s="3123"/>
      <c r="CJ65" s="3124"/>
      <c r="CK65" s="3123"/>
      <c r="CL65" s="3124"/>
      <c r="CM65" s="3123"/>
      <c r="CN65" s="3124"/>
      <c r="CO65" s="3123"/>
      <c r="CP65" s="3124"/>
      <c r="CQ65" s="3123"/>
      <c r="CR65" s="3124"/>
      <c r="CS65" s="3123"/>
      <c r="CT65" s="3124"/>
      <c r="CU65" s="3123"/>
      <c r="CV65" s="3124"/>
      <c r="CW65" s="3123"/>
      <c r="CX65" s="3124"/>
      <c r="CY65" s="3123"/>
      <c r="CZ65" s="3124"/>
      <c r="DA65" s="3123"/>
      <c r="DB65" s="3124"/>
      <c r="DC65" s="3123"/>
      <c r="DD65" s="3124"/>
      <c r="DE65" s="3123"/>
      <c r="DF65" s="3124"/>
      <c r="DG65" s="3123"/>
      <c r="DH65" s="3124"/>
      <c r="DI65" s="3123"/>
      <c r="DJ65" s="3124"/>
      <c r="DK65" s="3123"/>
      <c r="DL65" s="3124"/>
      <c r="DM65" s="3123"/>
      <c r="DN65" s="3124"/>
      <c r="DO65" s="3123"/>
      <c r="DP65" s="3124"/>
      <c r="DQ65" s="3123"/>
      <c r="DR65" s="3124"/>
      <c r="DS65" s="3123"/>
      <c r="DT65" s="3124"/>
      <c r="DU65" s="3113"/>
      <c r="DV65" s="3113"/>
      <c r="DW65" s="3113"/>
      <c r="DX65" s="3113"/>
      <c r="DY65" s="3113"/>
      <c r="DZ65" s="3113"/>
      <c r="EA65" s="3113"/>
      <c r="EB65" s="3113"/>
      <c r="EC65" s="3113"/>
      <c r="ED65" s="3113"/>
      <c r="EE65" s="3113"/>
      <c r="EF65" s="3113"/>
      <c r="EG65" s="3113"/>
      <c r="EH65" s="3113"/>
    </row>
    <row r="66" spans="2:138" x14ac:dyDescent="0.25">
      <c r="B66" s="3113"/>
      <c r="C66" s="3121"/>
      <c r="D66" s="3122"/>
      <c r="E66" s="3122"/>
      <c r="F66" s="3124"/>
      <c r="G66" s="3123"/>
      <c r="H66" s="3124"/>
      <c r="I66" s="3123"/>
      <c r="J66" s="3124"/>
      <c r="K66" s="3123"/>
      <c r="L66" s="3124"/>
      <c r="M66" s="3123"/>
      <c r="N66" s="3124"/>
      <c r="O66" s="3123"/>
      <c r="P66" s="3124"/>
      <c r="Q66" s="3123"/>
      <c r="R66" s="3124"/>
      <c r="S66" s="3123"/>
      <c r="T66" s="3124"/>
      <c r="U66" s="3123"/>
      <c r="V66" s="3124"/>
      <c r="W66" s="3123"/>
      <c r="X66" s="3124"/>
      <c r="Y66" s="3123"/>
      <c r="Z66" s="3124"/>
      <c r="AA66" s="3123"/>
      <c r="AB66" s="3124"/>
      <c r="AC66" s="3123"/>
      <c r="AD66" s="3124"/>
      <c r="AE66" s="3123"/>
      <c r="AF66" s="3124"/>
      <c r="AG66" s="3123"/>
      <c r="AH66" s="3124"/>
      <c r="AI66" s="3123"/>
      <c r="AJ66" s="3124"/>
      <c r="AK66" s="3123"/>
      <c r="AL66" s="3124"/>
      <c r="AM66" s="3123"/>
      <c r="AN66" s="3124"/>
      <c r="AO66" s="3123"/>
      <c r="AP66" s="3124"/>
      <c r="AQ66" s="3123"/>
      <c r="AR66" s="3124"/>
      <c r="AS66" s="3123"/>
      <c r="AT66" s="3124"/>
      <c r="AU66" s="3123"/>
      <c r="AV66" s="3124"/>
      <c r="AW66" s="3123"/>
      <c r="AX66" s="3124"/>
      <c r="AY66" s="3123"/>
      <c r="AZ66" s="3124"/>
      <c r="BA66" s="3123"/>
      <c r="BB66" s="3124"/>
      <c r="BC66" s="3123"/>
      <c r="BD66" s="3124"/>
      <c r="BE66" s="3123"/>
      <c r="BF66" s="3124"/>
      <c r="BG66" s="3123"/>
      <c r="BH66" s="3124"/>
      <c r="BI66" s="3123"/>
      <c r="BJ66" s="3124"/>
      <c r="BK66" s="3123"/>
      <c r="BL66" s="3124"/>
      <c r="BM66" s="3123"/>
      <c r="BN66" s="3124"/>
      <c r="BO66" s="3123"/>
      <c r="BP66" s="3124"/>
      <c r="BQ66" s="3123"/>
      <c r="BR66" s="3124"/>
      <c r="BS66" s="3123"/>
      <c r="BT66" s="3124"/>
      <c r="BU66" s="3123"/>
      <c r="BV66" s="3124"/>
      <c r="BW66" s="3123"/>
      <c r="BX66" s="3124"/>
      <c r="BY66" s="3123"/>
      <c r="BZ66" s="3124"/>
      <c r="CA66" s="3123"/>
      <c r="CB66" s="3124"/>
      <c r="CC66" s="3123"/>
      <c r="CD66" s="3124"/>
      <c r="CE66" s="3123"/>
      <c r="CF66" s="3124"/>
      <c r="CG66" s="3123"/>
      <c r="CH66" s="3124"/>
      <c r="CI66" s="3123"/>
      <c r="CJ66" s="3124"/>
      <c r="CK66" s="3123"/>
      <c r="CL66" s="3124"/>
      <c r="CM66" s="3123"/>
      <c r="CN66" s="3124"/>
      <c r="CO66" s="3123"/>
      <c r="CP66" s="3124"/>
      <c r="CQ66" s="3123"/>
      <c r="CR66" s="3124"/>
      <c r="CS66" s="3123"/>
      <c r="CT66" s="3124"/>
      <c r="CU66" s="3123"/>
      <c r="CV66" s="3124"/>
      <c r="CW66" s="3123"/>
      <c r="CX66" s="3124"/>
      <c r="CY66" s="3123"/>
      <c r="CZ66" s="3124"/>
      <c r="DA66" s="3123"/>
      <c r="DB66" s="3124"/>
      <c r="DC66" s="3123"/>
      <c r="DD66" s="3124"/>
      <c r="DE66" s="3123"/>
      <c r="DF66" s="3124"/>
      <c r="DG66" s="3123"/>
      <c r="DH66" s="3124"/>
      <c r="DI66" s="3123"/>
      <c r="DJ66" s="3124"/>
      <c r="DK66" s="3123"/>
      <c r="DL66" s="3124"/>
      <c r="DM66" s="3123"/>
      <c r="DN66" s="3124"/>
      <c r="DO66" s="3123"/>
      <c r="DP66" s="3124"/>
      <c r="DQ66" s="3123"/>
      <c r="DR66" s="3124"/>
      <c r="DS66" s="3123"/>
      <c r="DT66" s="3124"/>
      <c r="DU66" s="3113"/>
      <c r="DV66" s="3113"/>
      <c r="DW66" s="3113"/>
      <c r="DX66" s="3113"/>
      <c r="DY66" s="3113"/>
      <c r="DZ66" s="3113"/>
      <c r="EA66" s="3113"/>
      <c r="EB66" s="3113"/>
      <c r="EC66" s="3113"/>
      <c r="ED66" s="3113"/>
      <c r="EE66" s="3113"/>
      <c r="EF66" s="3113"/>
      <c r="EG66" s="3113"/>
      <c r="EH66" s="3113"/>
    </row>
    <row r="67" spans="2:138" ht="12.75" customHeight="1" x14ac:dyDescent="0.25">
      <c r="B67" s="3113"/>
      <c r="C67" s="3125"/>
      <c r="D67" s="3122"/>
      <c r="E67" s="3122"/>
      <c r="F67" s="3126"/>
      <c r="G67" s="3123"/>
      <c r="H67" s="3124"/>
      <c r="I67" s="3123"/>
      <c r="J67" s="3124"/>
      <c r="K67" s="3123"/>
      <c r="L67" s="3124"/>
      <c r="M67" s="3123"/>
      <c r="N67" s="3124"/>
      <c r="O67" s="3123"/>
      <c r="P67" s="3124"/>
      <c r="Q67" s="3123"/>
      <c r="R67" s="3124"/>
      <c r="S67" s="3123"/>
      <c r="T67" s="3124"/>
      <c r="U67" s="3123"/>
      <c r="V67" s="3124"/>
      <c r="W67" s="3123"/>
      <c r="X67" s="3124"/>
      <c r="Y67" s="3123"/>
      <c r="Z67" s="3124"/>
      <c r="AA67" s="3123"/>
      <c r="AB67" s="3124"/>
      <c r="AC67" s="3123"/>
      <c r="AD67" s="3124"/>
      <c r="AE67" s="3123"/>
      <c r="AF67" s="3124"/>
      <c r="AG67" s="3123"/>
      <c r="AH67" s="3124"/>
      <c r="AI67" s="3123"/>
      <c r="AJ67" s="3124"/>
      <c r="AK67" s="3123"/>
      <c r="AL67" s="3124"/>
      <c r="AM67" s="3123"/>
      <c r="AN67" s="3124"/>
      <c r="AO67" s="3123"/>
      <c r="AP67" s="3124"/>
      <c r="AQ67" s="3123"/>
      <c r="AR67" s="3124"/>
      <c r="AS67" s="3123"/>
      <c r="AT67" s="3124"/>
      <c r="AU67" s="3123"/>
      <c r="AV67" s="3124"/>
      <c r="AW67" s="3123"/>
      <c r="AX67" s="3124"/>
      <c r="AY67" s="3123"/>
      <c r="AZ67" s="3124"/>
      <c r="BA67" s="3123"/>
      <c r="BB67" s="3124"/>
      <c r="BC67" s="3123"/>
      <c r="BD67" s="3124"/>
      <c r="BE67" s="3123"/>
      <c r="BF67" s="3124"/>
      <c r="BG67" s="3123"/>
      <c r="BH67" s="3124"/>
      <c r="BI67" s="3123"/>
      <c r="BJ67" s="3124"/>
      <c r="BK67" s="3123"/>
      <c r="BL67" s="3124"/>
      <c r="BM67" s="3123"/>
      <c r="BN67" s="3124"/>
      <c r="BO67" s="3123"/>
      <c r="BP67" s="3124"/>
      <c r="BQ67" s="3123"/>
      <c r="BR67" s="3124"/>
      <c r="BS67" s="3123"/>
      <c r="BT67" s="3124"/>
      <c r="BU67" s="3123"/>
      <c r="BV67" s="3124"/>
      <c r="BW67" s="3123"/>
      <c r="BX67" s="3124"/>
      <c r="BY67" s="3123"/>
      <c r="BZ67" s="3124"/>
      <c r="CA67" s="3123"/>
      <c r="CB67" s="3124"/>
      <c r="CC67" s="3123"/>
      <c r="CD67" s="3124"/>
      <c r="CE67" s="3123"/>
      <c r="CF67" s="3124"/>
      <c r="CG67" s="3123"/>
      <c r="CH67" s="3124"/>
      <c r="CI67" s="3123"/>
      <c r="CJ67" s="3124"/>
      <c r="CK67" s="3123"/>
      <c r="CL67" s="3124"/>
      <c r="CM67" s="3123"/>
      <c r="CN67" s="3124"/>
      <c r="CO67" s="3123"/>
      <c r="CP67" s="3124"/>
      <c r="CQ67" s="3123"/>
      <c r="CR67" s="3124"/>
      <c r="CS67" s="3123"/>
      <c r="CT67" s="3124"/>
      <c r="CU67" s="3123"/>
      <c r="CV67" s="3124"/>
      <c r="CW67" s="3123"/>
      <c r="CX67" s="3124"/>
      <c r="CY67" s="3123"/>
      <c r="CZ67" s="3124"/>
      <c r="DA67" s="3123"/>
      <c r="DB67" s="3124"/>
      <c r="DC67" s="3123"/>
      <c r="DD67" s="3124"/>
      <c r="DE67" s="3123"/>
      <c r="DF67" s="3124"/>
      <c r="DG67" s="3123"/>
      <c r="DH67" s="3124"/>
      <c r="DI67" s="3123"/>
      <c r="DJ67" s="3124"/>
      <c r="DK67" s="3123"/>
      <c r="DL67" s="3124"/>
      <c r="DM67" s="3123"/>
      <c r="DN67" s="3124"/>
      <c r="DO67" s="3123"/>
      <c r="DP67" s="3124"/>
      <c r="DQ67" s="3123"/>
      <c r="DR67" s="3124"/>
      <c r="DS67" s="3123"/>
      <c r="DT67" s="3124"/>
      <c r="DU67" s="3113"/>
      <c r="DV67" s="3113"/>
      <c r="DW67" s="3113"/>
      <c r="DX67" s="3113"/>
      <c r="DY67" s="3113"/>
      <c r="DZ67" s="3113"/>
      <c r="EA67" s="3113"/>
      <c r="EB67" s="3113"/>
      <c r="EC67" s="3113"/>
      <c r="ED67" s="3113"/>
      <c r="EE67" s="3113"/>
      <c r="EF67" s="3113"/>
      <c r="EG67" s="3113"/>
      <c r="EH67" s="3113"/>
    </row>
    <row r="68" spans="2:138" x14ac:dyDescent="0.25">
      <c r="B68" s="3113"/>
      <c r="C68" s="3125"/>
      <c r="D68" s="3122"/>
      <c r="E68" s="3122"/>
      <c r="F68" s="3126"/>
      <c r="G68" s="3123"/>
      <c r="H68" s="3124"/>
      <c r="I68" s="3123"/>
      <c r="J68" s="3124"/>
      <c r="K68" s="3123"/>
      <c r="L68" s="3124"/>
      <c r="M68" s="3123"/>
      <c r="N68" s="3124"/>
      <c r="O68" s="3123"/>
      <c r="P68" s="3124"/>
      <c r="Q68" s="3123"/>
      <c r="R68" s="3124"/>
      <c r="S68" s="3123"/>
      <c r="T68" s="3124"/>
      <c r="U68" s="3123"/>
      <c r="V68" s="3124"/>
      <c r="W68" s="3123"/>
      <c r="X68" s="3124"/>
      <c r="Y68" s="3123"/>
      <c r="Z68" s="3124"/>
      <c r="AA68" s="3123"/>
      <c r="AB68" s="3124"/>
      <c r="AC68" s="3123"/>
      <c r="AD68" s="3124"/>
      <c r="AE68" s="3123"/>
      <c r="AF68" s="3124"/>
      <c r="AG68" s="3123"/>
      <c r="AH68" s="3124"/>
      <c r="AI68" s="3123"/>
      <c r="AJ68" s="3124"/>
      <c r="AK68" s="3123"/>
      <c r="AL68" s="3124"/>
      <c r="AM68" s="3123"/>
      <c r="AN68" s="3124"/>
      <c r="AO68" s="3123"/>
      <c r="AP68" s="3124"/>
      <c r="AQ68" s="3123"/>
      <c r="AR68" s="3124"/>
      <c r="AS68" s="3123"/>
      <c r="AT68" s="3124"/>
      <c r="AU68" s="3123"/>
      <c r="AV68" s="3124"/>
      <c r="AW68" s="3123"/>
      <c r="AX68" s="3124"/>
      <c r="AY68" s="3123"/>
      <c r="AZ68" s="3124"/>
      <c r="BA68" s="3123"/>
      <c r="BB68" s="3124"/>
      <c r="BC68" s="3123"/>
      <c r="BD68" s="3124"/>
      <c r="BE68" s="3123"/>
      <c r="BF68" s="3124"/>
      <c r="BG68" s="3123"/>
      <c r="BH68" s="3124"/>
      <c r="BI68" s="3123"/>
      <c r="BJ68" s="3124"/>
      <c r="BK68" s="3123"/>
      <c r="BL68" s="3124"/>
      <c r="BM68" s="3123"/>
      <c r="BN68" s="3124"/>
      <c r="BO68" s="3123"/>
      <c r="BP68" s="3124"/>
      <c r="BQ68" s="3123"/>
      <c r="BR68" s="3124"/>
      <c r="BS68" s="3123"/>
      <c r="BT68" s="3124"/>
      <c r="BU68" s="3123"/>
      <c r="BV68" s="3124"/>
      <c r="BW68" s="3123"/>
      <c r="BX68" s="3124"/>
      <c r="BY68" s="3123"/>
      <c r="BZ68" s="3124"/>
      <c r="CA68" s="3123"/>
      <c r="CB68" s="3124"/>
      <c r="CC68" s="3123"/>
      <c r="CD68" s="3124"/>
      <c r="CE68" s="3123"/>
      <c r="CF68" s="3124"/>
      <c r="CG68" s="3123"/>
      <c r="CH68" s="3124"/>
      <c r="CI68" s="3123"/>
      <c r="CJ68" s="3124"/>
      <c r="CK68" s="3123"/>
      <c r="CL68" s="3124"/>
      <c r="CM68" s="3123"/>
      <c r="CN68" s="3124"/>
      <c r="CO68" s="3123"/>
      <c r="CP68" s="3124"/>
      <c r="CQ68" s="3123"/>
      <c r="CR68" s="3124"/>
      <c r="CS68" s="3123"/>
      <c r="CT68" s="3124"/>
      <c r="CU68" s="3123"/>
      <c r="CV68" s="3124"/>
      <c r="CW68" s="3123"/>
      <c r="CX68" s="3124"/>
      <c r="CY68" s="3123"/>
      <c r="CZ68" s="3124"/>
      <c r="DA68" s="3123"/>
      <c r="DB68" s="3124"/>
      <c r="DC68" s="3123"/>
      <c r="DD68" s="3124"/>
      <c r="DE68" s="3123"/>
      <c r="DF68" s="3124"/>
      <c r="DG68" s="3123"/>
      <c r="DH68" s="3124"/>
      <c r="DI68" s="3123"/>
      <c r="DJ68" s="3124"/>
      <c r="DK68" s="3123"/>
      <c r="DL68" s="3124"/>
      <c r="DM68" s="3123"/>
      <c r="DN68" s="3124"/>
      <c r="DO68" s="3123"/>
      <c r="DP68" s="3124"/>
      <c r="DQ68" s="3123"/>
      <c r="DR68" s="3124"/>
      <c r="DS68" s="3123"/>
      <c r="DT68" s="3124"/>
      <c r="DU68" s="3113"/>
      <c r="DV68" s="3113"/>
      <c r="DW68" s="3113"/>
      <c r="DX68" s="3113"/>
      <c r="DY68" s="3113"/>
      <c r="DZ68" s="3113"/>
      <c r="EA68" s="3113"/>
      <c r="EB68" s="3113"/>
      <c r="EC68" s="3113"/>
      <c r="ED68" s="3113"/>
      <c r="EE68" s="3113"/>
      <c r="EF68" s="3113"/>
      <c r="EG68" s="3113"/>
      <c r="EH68" s="3113"/>
    </row>
    <row r="69" spans="2:138" x14ac:dyDescent="0.25">
      <c r="B69" s="3113"/>
      <c r="C69" s="3127"/>
      <c r="D69" s="3122"/>
      <c r="E69" s="3122"/>
      <c r="F69" s="3126"/>
      <c r="G69" s="3123"/>
      <c r="H69" s="3124"/>
      <c r="I69" s="3123"/>
      <c r="J69" s="3124"/>
      <c r="K69" s="3123"/>
      <c r="L69" s="3124"/>
      <c r="M69" s="3123"/>
      <c r="N69" s="3124"/>
      <c r="O69" s="3123"/>
      <c r="P69" s="3124"/>
      <c r="Q69" s="3123"/>
      <c r="R69" s="3124"/>
      <c r="S69" s="3123"/>
      <c r="T69" s="3124"/>
      <c r="U69" s="3123"/>
      <c r="V69" s="3124"/>
      <c r="W69" s="3123"/>
      <c r="X69" s="3124"/>
      <c r="Y69" s="3123"/>
      <c r="Z69" s="3124"/>
      <c r="AA69" s="3123"/>
      <c r="AB69" s="3124"/>
      <c r="AC69" s="3123"/>
      <c r="AD69" s="3124"/>
      <c r="AE69" s="3123"/>
      <c r="AF69" s="3124"/>
      <c r="AG69" s="3123"/>
      <c r="AH69" s="3124"/>
      <c r="AI69" s="3123"/>
      <c r="AJ69" s="3124"/>
      <c r="AK69" s="3123"/>
      <c r="AL69" s="3124"/>
      <c r="AM69" s="3123"/>
      <c r="AN69" s="3124"/>
      <c r="AO69" s="3123"/>
      <c r="AP69" s="3124"/>
      <c r="AQ69" s="3123"/>
      <c r="AR69" s="3124"/>
      <c r="AS69" s="3123"/>
      <c r="AT69" s="3124"/>
      <c r="AU69" s="3123"/>
      <c r="AV69" s="3124"/>
      <c r="AW69" s="3123"/>
      <c r="AX69" s="3124"/>
      <c r="AY69" s="3123"/>
      <c r="AZ69" s="3124"/>
      <c r="BA69" s="3123"/>
      <c r="BB69" s="3124"/>
      <c r="BC69" s="3123"/>
      <c r="BD69" s="3124"/>
      <c r="BE69" s="3123"/>
      <c r="BF69" s="3124"/>
      <c r="BG69" s="3123"/>
      <c r="BH69" s="3124"/>
      <c r="BI69" s="3123"/>
      <c r="BJ69" s="3124"/>
      <c r="BK69" s="3123"/>
      <c r="BL69" s="3124"/>
      <c r="BM69" s="3123"/>
      <c r="BN69" s="3124"/>
      <c r="BO69" s="3123"/>
      <c r="BP69" s="3124"/>
      <c r="BQ69" s="3123"/>
      <c r="BR69" s="3124"/>
      <c r="BS69" s="3123"/>
      <c r="BT69" s="3124"/>
      <c r="BU69" s="3123"/>
      <c r="BV69" s="3124"/>
      <c r="BW69" s="3123"/>
      <c r="BX69" s="3124"/>
      <c r="BY69" s="3123"/>
      <c r="BZ69" s="3124"/>
      <c r="CA69" s="3123"/>
      <c r="CB69" s="3124"/>
      <c r="CC69" s="3123"/>
      <c r="CD69" s="3124"/>
      <c r="CE69" s="3123"/>
      <c r="CF69" s="3124"/>
      <c r="CG69" s="3123"/>
      <c r="CH69" s="3124"/>
      <c r="CI69" s="3123"/>
      <c r="CJ69" s="3124"/>
      <c r="CK69" s="3123"/>
      <c r="CL69" s="3124"/>
      <c r="CM69" s="3123"/>
      <c r="CN69" s="3124"/>
      <c r="CO69" s="3123"/>
      <c r="CP69" s="3124"/>
      <c r="CQ69" s="3123"/>
      <c r="CR69" s="3124"/>
      <c r="CS69" s="3123"/>
      <c r="CT69" s="3124"/>
      <c r="CU69" s="3123"/>
      <c r="CV69" s="3124"/>
      <c r="CW69" s="3123"/>
      <c r="CX69" s="3124"/>
      <c r="CY69" s="3123"/>
      <c r="CZ69" s="3124"/>
      <c r="DA69" s="3123"/>
      <c r="DB69" s="3124"/>
      <c r="DC69" s="3123"/>
      <c r="DD69" s="3124"/>
      <c r="DE69" s="3123"/>
      <c r="DF69" s="3124"/>
      <c r="DG69" s="3123"/>
      <c r="DH69" s="3124"/>
      <c r="DI69" s="3123"/>
      <c r="DJ69" s="3124"/>
      <c r="DK69" s="3123"/>
      <c r="DL69" s="3124"/>
      <c r="DM69" s="3123"/>
      <c r="DN69" s="3124"/>
      <c r="DO69" s="3123"/>
      <c r="DP69" s="3124"/>
      <c r="DQ69" s="3123"/>
      <c r="DR69" s="3124"/>
      <c r="DS69" s="3123"/>
      <c r="DT69" s="3124"/>
      <c r="DU69" s="3113"/>
      <c r="DV69" s="3113"/>
      <c r="DW69" s="3113"/>
      <c r="DX69" s="3113"/>
      <c r="DY69" s="3113"/>
      <c r="DZ69" s="3113"/>
      <c r="EA69" s="3113"/>
      <c r="EB69" s="3113"/>
      <c r="EC69" s="3113"/>
      <c r="ED69" s="3113"/>
      <c r="EE69" s="3113"/>
      <c r="EF69" s="3113"/>
      <c r="EG69" s="3113"/>
      <c r="EH69" s="3113"/>
    </row>
    <row r="70" spans="2:138" x14ac:dyDescent="0.25">
      <c r="B70" s="3113"/>
      <c r="C70" s="3125"/>
      <c r="D70" s="3122"/>
      <c r="E70" s="3122"/>
      <c r="F70" s="3126"/>
      <c r="G70" s="3123"/>
      <c r="H70" s="3124"/>
      <c r="I70" s="3123"/>
      <c r="J70" s="3124"/>
      <c r="K70" s="3123"/>
      <c r="L70" s="3124"/>
      <c r="M70" s="3123"/>
      <c r="N70" s="3124"/>
      <c r="O70" s="3123"/>
      <c r="P70" s="3124"/>
      <c r="Q70" s="3123"/>
      <c r="R70" s="3124"/>
      <c r="S70" s="3123"/>
      <c r="T70" s="3124"/>
      <c r="U70" s="3123"/>
      <c r="V70" s="3124"/>
      <c r="W70" s="3123"/>
      <c r="X70" s="3124"/>
      <c r="Y70" s="3123"/>
      <c r="Z70" s="3124"/>
      <c r="AA70" s="3123"/>
      <c r="AB70" s="3124"/>
      <c r="AC70" s="3123"/>
      <c r="AD70" s="3124"/>
      <c r="AE70" s="3123"/>
      <c r="AF70" s="3124"/>
      <c r="AG70" s="3123"/>
      <c r="AH70" s="3124"/>
      <c r="AI70" s="3123"/>
      <c r="AJ70" s="3124"/>
      <c r="AK70" s="3123"/>
      <c r="AL70" s="3124"/>
      <c r="AM70" s="3123"/>
      <c r="AN70" s="3124"/>
      <c r="AO70" s="3123"/>
      <c r="AP70" s="3124"/>
      <c r="AQ70" s="3123"/>
      <c r="AR70" s="3124"/>
      <c r="AS70" s="3123"/>
      <c r="AT70" s="3124"/>
      <c r="AU70" s="3123"/>
      <c r="AV70" s="3124"/>
      <c r="AW70" s="3123"/>
      <c r="AX70" s="3124"/>
      <c r="AY70" s="3123"/>
      <c r="AZ70" s="3124"/>
      <c r="BA70" s="3123"/>
      <c r="BB70" s="3124"/>
      <c r="BC70" s="3123"/>
      <c r="BD70" s="3124"/>
      <c r="BE70" s="3123"/>
      <c r="BF70" s="3124"/>
      <c r="BG70" s="3123"/>
      <c r="BH70" s="3124"/>
      <c r="BI70" s="3123"/>
      <c r="BJ70" s="3124"/>
      <c r="BK70" s="3123"/>
      <c r="BL70" s="3124"/>
      <c r="BM70" s="3123"/>
      <c r="BN70" s="3124"/>
      <c r="BO70" s="3123"/>
      <c r="BP70" s="3124"/>
      <c r="BQ70" s="3123"/>
      <c r="BR70" s="3124"/>
      <c r="BS70" s="3123"/>
      <c r="BT70" s="3124"/>
      <c r="BU70" s="3123"/>
      <c r="BV70" s="3124"/>
      <c r="BW70" s="3123"/>
      <c r="BX70" s="3124"/>
      <c r="BY70" s="3123"/>
      <c r="BZ70" s="3124"/>
      <c r="CA70" s="3123"/>
      <c r="CB70" s="3124"/>
      <c r="CC70" s="3123"/>
      <c r="CD70" s="3124"/>
      <c r="CE70" s="3123"/>
      <c r="CF70" s="3124"/>
      <c r="CG70" s="3123"/>
      <c r="CH70" s="3124"/>
      <c r="CI70" s="3123"/>
      <c r="CJ70" s="3124"/>
      <c r="CK70" s="3123"/>
      <c r="CL70" s="3124"/>
      <c r="CM70" s="3123"/>
      <c r="CN70" s="3124"/>
      <c r="CO70" s="3123"/>
      <c r="CP70" s="3124"/>
      <c r="CQ70" s="3123"/>
      <c r="CR70" s="3124"/>
      <c r="CS70" s="3123"/>
      <c r="CT70" s="3124"/>
      <c r="CU70" s="3123"/>
      <c r="CV70" s="3124"/>
      <c r="CW70" s="3123"/>
      <c r="CX70" s="3124"/>
      <c r="CY70" s="3123"/>
      <c r="CZ70" s="3124"/>
      <c r="DA70" s="3123"/>
      <c r="DB70" s="3124"/>
      <c r="DC70" s="3123"/>
      <c r="DD70" s="3124"/>
      <c r="DE70" s="3123"/>
      <c r="DF70" s="3124"/>
      <c r="DG70" s="3123"/>
      <c r="DH70" s="3124"/>
      <c r="DI70" s="3123"/>
      <c r="DJ70" s="3124"/>
      <c r="DK70" s="3123"/>
      <c r="DL70" s="3124"/>
      <c r="DM70" s="3123"/>
      <c r="DN70" s="3124"/>
      <c r="DO70" s="3123"/>
      <c r="DP70" s="3124"/>
      <c r="DQ70" s="3123"/>
      <c r="DR70" s="3124"/>
      <c r="DS70" s="3123"/>
      <c r="DT70" s="3124"/>
      <c r="DU70" s="3113"/>
      <c r="DV70" s="3113"/>
      <c r="DW70" s="3113"/>
      <c r="DX70" s="3113"/>
      <c r="DY70" s="3113"/>
      <c r="DZ70" s="3113"/>
      <c r="EA70" s="3113"/>
      <c r="EB70" s="3113"/>
      <c r="EC70" s="3113"/>
      <c r="ED70" s="3113"/>
      <c r="EE70" s="3113"/>
      <c r="EF70" s="3113"/>
      <c r="EG70" s="3113"/>
      <c r="EH70" s="3113"/>
    </row>
    <row r="71" spans="2:138" x14ac:dyDescent="0.25">
      <c r="B71" s="3113"/>
      <c r="C71" s="3125"/>
      <c r="D71" s="3122"/>
      <c r="E71" s="3122"/>
      <c r="F71" s="3126"/>
      <c r="G71" s="3123"/>
      <c r="H71" s="3124"/>
      <c r="I71" s="3123"/>
      <c r="J71" s="3124"/>
      <c r="K71" s="3123"/>
      <c r="L71" s="3124"/>
      <c r="M71" s="3123"/>
      <c r="N71" s="3124"/>
      <c r="O71" s="3123"/>
      <c r="P71" s="3124"/>
      <c r="Q71" s="3123"/>
      <c r="R71" s="3124"/>
      <c r="S71" s="3123"/>
      <c r="T71" s="3124"/>
      <c r="U71" s="3123"/>
      <c r="V71" s="3124"/>
      <c r="W71" s="3123"/>
      <c r="X71" s="3124"/>
      <c r="Y71" s="3123"/>
      <c r="Z71" s="3124"/>
      <c r="AA71" s="3123"/>
      <c r="AB71" s="3124"/>
      <c r="AC71" s="3123"/>
      <c r="AD71" s="3124"/>
      <c r="AE71" s="3123"/>
      <c r="AF71" s="3124"/>
      <c r="AG71" s="3123"/>
      <c r="AH71" s="3124"/>
      <c r="AI71" s="3123"/>
      <c r="AJ71" s="3124"/>
      <c r="AK71" s="3123"/>
      <c r="AL71" s="3124"/>
      <c r="AM71" s="3123"/>
      <c r="AN71" s="3124"/>
      <c r="AO71" s="3123"/>
      <c r="AP71" s="3124"/>
      <c r="AQ71" s="3123"/>
      <c r="AR71" s="3124"/>
      <c r="AS71" s="3123"/>
      <c r="AT71" s="3124"/>
      <c r="AU71" s="3123"/>
      <c r="AV71" s="3124"/>
      <c r="AW71" s="3123"/>
      <c r="AX71" s="3124"/>
      <c r="AY71" s="3123"/>
      <c r="AZ71" s="3124"/>
      <c r="BA71" s="3123"/>
      <c r="BB71" s="3124"/>
      <c r="BC71" s="3123"/>
      <c r="BD71" s="3124"/>
      <c r="BE71" s="3123"/>
      <c r="BF71" s="3124"/>
      <c r="BG71" s="3123"/>
      <c r="BH71" s="3124"/>
      <c r="BI71" s="3123"/>
      <c r="BJ71" s="3124"/>
      <c r="BK71" s="3123"/>
      <c r="BL71" s="3124"/>
      <c r="BM71" s="3123"/>
      <c r="BN71" s="3124"/>
      <c r="BO71" s="3123"/>
      <c r="BP71" s="3124"/>
      <c r="BQ71" s="3123"/>
      <c r="BR71" s="3124"/>
      <c r="BS71" s="3123"/>
      <c r="BT71" s="3124"/>
      <c r="BU71" s="3123"/>
      <c r="BV71" s="3124"/>
      <c r="BW71" s="3123"/>
      <c r="BX71" s="3124"/>
      <c r="BY71" s="3123"/>
      <c r="BZ71" s="3124"/>
      <c r="CA71" s="3123"/>
      <c r="CB71" s="3124"/>
      <c r="CC71" s="3123"/>
      <c r="CD71" s="3124"/>
      <c r="CE71" s="3123"/>
      <c r="CF71" s="3124"/>
      <c r="CG71" s="3123"/>
      <c r="CH71" s="3124"/>
      <c r="CI71" s="3123"/>
      <c r="CJ71" s="3124"/>
      <c r="CK71" s="3123"/>
      <c r="CL71" s="3124"/>
      <c r="CM71" s="3123"/>
      <c r="CN71" s="3124"/>
      <c r="CO71" s="3123"/>
      <c r="CP71" s="3124"/>
      <c r="CQ71" s="3123"/>
      <c r="CR71" s="3124"/>
      <c r="CS71" s="3123"/>
      <c r="CT71" s="3124"/>
      <c r="CU71" s="3123"/>
      <c r="CV71" s="3124"/>
      <c r="CW71" s="3123"/>
      <c r="CX71" s="3124"/>
      <c r="CY71" s="3123"/>
      <c r="CZ71" s="3124"/>
      <c r="DA71" s="3123"/>
      <c r="DB71" s="3124"/>
      <c r="DC71" s="3123"/>
      <c r="DD71" s="3124"/>
      <c r="DE71" s="3123"/>
      <c r="DF71" s="3124"/>
      <c r="DG71" s="3123"/>
      <c r="DH71" s="3124"/>
      <c r="DI71" s="3123"/>
      <c r="DJ71" s="3124"/>
      <c r="DK71" s="3123"/>
      <c r="DL71" s="3124"/>
      <c r="DM71" s="3123"/>
      <c r="DN71" s="3124"/>
      <c r="DO71" s="3123"/>
      <c r="DP71" s="3124"/>
      <c r="DQ71" s="3123"/>
      <c r="DR71" s="3124"/>
      <c r="DS71" s="3123"/>
      <c r="DT71" s="3124"/>
      <c r="DU71" s="3113"/>
      <c r="DV71" s="3113"/>
      <c r="DW71" s="3113"/>
      <c r="DX71" s="3113"/>
      <c r="DY71" s="3113"/>
      <c r="DZ71" s="3113"/>
      <c r="EA71" s="3113"/>
      <c r="EB71" s="3113"/>
      <c r="EC71" s="3113"/>
      <c r="ED71" s="3113"/>
      <c r="EE71" s="3113"/>
      <c r="EF71" s="3113"/>
      <c r="EG71" s="3113"/>
      <c r="EH71" s="3113"/>
    </row>
    <row r="72" spans="2:138" x14ac:dyDescent="0.25">
      <c r="B72" s="3113"/>
      <c r="C72" s="3128"/>
      <c r="D72" s="3129"/>
      <c r="E72" s="3129"/>
      <c r="F72" s="3126"/>
      <c r="G72" s="3123"/>
      <c r="H72" s="3124"/>
      <c r="I72" s="3123"/>
      <c r="J72" s="3124"/>
      <c r="K72" s="3123"/>
      <c r="L72" s="3124"/>
      <c r="M72" s="3123"/>
      <c r="N72" s="3124"/>
      <c r="O72" s="3123"/>
      <c r="P72" s="3124"/>
      <c r="Q72" s="3123"/>
      <c r="R72" s="3124"/>
      <c r="S72" s="3123"/>
      <c r="T72" s="3124"/>
      <c r="U72" s="3123"/>
      <c r="V72" s="3124"/>
      <c r="W72" s="3123"/>
      <c r="X72" s="3124"/>
      <c r="Y72" s="3123"/>
      <c r="Z72" s="3124"/>
      <c r="AA72" s="3123"/>
      <c r="AB72" s="3124"/>
      <c r="AC72" s="3123"/>
      <c r="AD72" s="3124"/>
      <c r="AE72" s="3123"/>
      <c r="AF72" s="3124"/>
      <c r="AG72" s="3123"/>
      <c r="AH72" s="3124"/>
      <c r="AI72" s="3123"/>
      <c r="AJ72" s="3124"/>
      <c r="AK72" s="3123"/>
      <c r="AL72" s="3124"/>
      <c r="AM72" s="3123"/>
      <c r="AN72" s="3124"/>
      <c r="AO72" s="3123"/>
      <c r="AP72" s="3124"/>
      <c r="AQ72" s="3123"/>
      <c r="AR72" s="3124"/>
      <c r="AS72" s="3123"/>
      <c r="AT72" s="3124"/>
      <c r="AU72" s="3123"/>
      <c r="AV72" s="3124"/>
      <c r="AW72" s="3123"/>
      <c r="AX72" s="3124"/>
      <c r="AY72" s="3123"/>
      <c r="AZ72" s="3124"/>
      <c r="BA72" s="3123"/>
      <c r="BB72" s="3124"/>
      <c r="BC72" s="3123"/>
      <c r="BD72" s="3124"/>
      <c r="BE72" s="3123"/>
      <c r="BF72" s="3124"/>
      <c r="BG72" s="3123"/>
      <c r="BH72" s="3124"/>
      <c r="BI72" s="3123"/>
      <c r="BJ72" s="3124"/>
      <c r="BK72" s="3123"/>
      <c r="BL72" s="3124"/>
      <c r="BM72" s="3123"/>
      <c r="BN72" s="3124"/>
      <c r="BO72" s="3123"/>
      <c r="BP72" s="3124"/>
      <c r="BQ72" s="3123"/>
      <c r="BR72" s="3124"/>
      <c r="BS72" s="3123"/>
      <c r="BT72" s="3124"/>
      <c r="BU72" s="3123"/>
      <c r="BV72" s="3124"/>
      <c r="BW72" s="3123"/>
      <c r="BX72" s="3124"/>
      <c r="BY72" s="3123"/>
      <c r="BZ72" s="3124"/>
      <c r="CA72" s="3123"/>
      <c r="CB72" s="3124"/>
      <c r="CC72" s="3123"/>
      <c r="CD72" s="3124"/>
      <c r="CE72" s="3123"/>
      <c r="CF72" s="3124"/>
      <c r="CG72" s="3123"/>
      <c r="CH72" s="3124"/>
      <c r="CI72" s="3123"/>
      <c r="CJ72" s="3124"/>
      <c r="CK72" s="3123"/>
      <c r="CL72" s="3124"/>
      <c r="CM72" s="3123"/>
      <c r="CN72" s="3124"/>
      <c r="CO72" s="3123"/>
      <c r="CP72" s="3124"/>
      <c r="CQ72" s="3123"/>
      <c r="CR72" s="3124"/>
      <c r="CS72" s="3123"/>
      <c r="CT72" s="3124"/>
      <c r="CU72" s="3123"/>
      <c r="CV72" s="3124"/>
      <c r="CW72" s="3123"/>
      <c r="CX72" s="3124"/>
      <c r="CY72" s="3123"/>
      <c r="CZ72" s="3124"/>
      <c r="DA72" s="3123"/>
      <c r="DB72" s="3124"/>
      <c r="DC72" s="3123"/>
      <c r="DD72" s="3124"/>
      <c r="DE72" s="3123"/>
      <c r="DF72" s="3124"/>
      <c r="DG72" s="3123"/>
      <c r="DH72" s="3124"/>
      <c r="DI72" s="3123"/>
      <c r="DJ72" s="3124"/>
      <c r="DK72" s="3123"/>
      <c r="DL72" s="3124"/>
      <c r="DM72" s="3123"/>
      <c r="DN72" s="3124"/>
      <c r="DO72" s="3123"/>
      <c r="DP72" s="3124"/>
      <c r="DQ72" s="3123"/>
      <c r="DR72" s="3124"/>
      <c r="DS72" s="3123"/>
      <c r="DT72" s="3124"/>
      <c r="DU72" s="3113"/>
      <c r="DV72" s="3113"/>
      <c r="DW72" s="3113"/>
      <c r="DX72" s="3113"/>
      <c r="DY72" s="3113"/>
      <c r="DZ72" s="3113"/>
      <c r="EA72" s="3113"/>
      <c r="EB72" s="3113"/>
      <c r="EC72" s="3113"/>
      <c r="ED72" s="3113"/>
      <c r="EE72" s="3113"/>
      <c r="EF72" s="3113"/>
      <c r="EG72" s="3113"/>
      <c r="EH72" s="3113"/>
    </row>
    <row r="73" spans="2:138" collapsed="1" x14ac:dyDescent="0.25">
      <c r="B73" s="3113"/>
      <c r="C73" s="3130"/>
      <c r="D73" s="3122"/>
      <c r="E73" s="3122"/>
      <c r="F73" s="3126"/>
      <c r="G73" s="3123"/>
      <c r="H73" s="3124"/>
      <c r="I73" s="3123"/>
      <c r="J73" s="3124"/>
      <c r="K73" s="3123"/>
      <c r="L73" s="3124"/>
      <c r="M73" s="3123"/>
      <c r="N73" s="3124"/>
      <c r="O73" s="3123"/>
      <c r="P73" s="3124"/>
      <c r="Q73" s="3123"/>
      <c r="R73" s="3124"/>
      <c r="S73" s="3123"/>
      <c r="T73" s="3124"/>
      <c r="U73" s="3123"/>
      <c r="V73" s="3124"/>
      <c r="W73" s="3123"/>
      <c r="X73" s="3124"/>
      <c r="Y73" s="3123"/>
      <c r="Z73" s="3124"/>
      <c r="AA73" s="3123"/>
      <c r="AB73" s="3124"/>
      <c r="AC73" s="3123"/>
      <c r="AD73" s="3124"/>
      <c r="AE73" s="3123"/>
      <c r="AF73" s="3124"/>
      <c r="AG73" s="3123"/>
      <c r="AH73" s="3124"/>
      <c r="AI73" s="3123"/>
      <c r="AJ73" s="3124"/>
      <c r="AK73" s="3123"/>
      <c r="AL73" s="3124"/>
      <c r="AM73" s="3123"/>
      <c r="AN73" s="3124"/>
      <c r="AO73" s="3123"/>
      <c r="AP73" s="3124"/>
      <c r="AQ73" s="3123"/>
      <c r="AR73" s="3124"/>
      <c r="AS73" s="3123"/>
      <c r="AT73" s="3124"/>
      <c r="AU73" s="3123"/>
      <c r="AV73" s="3124"/>
      <c r="AW73" s="3123"/>
      <c r="AX73" s="3124"/>
      <c r="AY73" s="3123"/>
      <c r="AZ73" s="3124"/>
      <c r="BA73" s="3123"/>
      <c r="BB73" s="3124"/>
      <c r="BC73" s="3123"/>
      <c r="BD73" s="3124"/>
      <c r="BE73" s="3123"/>
      <c r="BF73" s="3124"/>
      <c r="BG73" s="3123"/>
      <c r="BH73" s="3124"/>
      <c r="BI73" s="3123"/>
      <c r="BJ73" s="3124"/>
      <c r="BK73" s="3123"/>
      <c r="BL73" s="3124"/>
      <c r="BM73" s="3123"/>
      <c r="BN73" s="3124"/>
      <c r="BO73" s="3123"/>
      <c r="BP73" s="3124"/>
      <c r="BQ73" s="3123"/>
      <c r="BR73" s="3124"/>
      <c r="BS73" s="3123"/>
      <c r="BT73" s="3124"/>
      <c r="BU73" s="3123"/>
      <c r="BV73" s="3124"/>
      <c r="BW73" s="3123"/>
      <c r="BX73" s="3124"/>
      <c r="BY73" s="3123"/>
      <c r="BZ73" s="3124"/>
      <c r="CA73" s="3123"/>
      <c r="CB73" s="3124"/>
      <c r="CC73" s="3123"/>
      <c r="CD73" s="3124"/>
      <c r="CE73" s="3123"/>
      <c r="CF73" s="3124"/>
      <c r="CG73" s="3123"/>
      <c r="CH73" s="3124"/>
      <c r="CI73" s="3123"/>
      <c r="CJ73" s="3124"/>
      <c r="CK73" s="3123"/>
      <c r="CL73" s="3124"/>
      <c r="CM73" s="3123"/>
      <c r="CN73" s="3124"/>
      <c r="CO73" s="3123"/>
      <c r="CP73" s="3124"/>
      <c r="CQ73" s="3123"/>
      <c r="CR73" s="3124"/>
      <c r="CS73" s="3123"/>
      <c r="CT73" s="3124"/>
      <c r="CU73" s="3123"/>
      <c r="CV73" s="3124"/>
      <c r="CW73" s="3123"/>
      <c r="CX73" s="3124"/>
      <c r="CY73" s="3123"/>
      <c r="CZ73" s="3124"/>
      <c r="DA73" s="3123"/>
      <c r="DB73" s="3124"/>
      <c r="DC73" s="3123"/>
      <c r="DD73" s="3124"/>
      <c r="DE73" s="3123"/>
      <c r="DF73" s="3124"/>
      <c r="DG73" s="3123"/>
      <c r="DH73" s="3124"/>
      <c r="DI73" s="3123"/>
      <c r="DJ73" s="3124"/>
      <c r="DK73" s="3123"/>
      <c r="DL73" s="3124"/>
      <c r="DM73" s="3123"/>
      <c r="DN73" s="3124"/>
      <c r="DO73" s="3123"/>
      <c r="DP73" s="3124"/>
      <c r="DQ73" s="3123"/>
      <c r="DR73" s="3124"/>
      <c r="DS73" s="3123"/>
      <c r="DT73" s="3124"/>
      <c r="DU73" s="3113"/>
      <c r="DV73" s="3113"/>
      <c r="DW73" s="3113"/>
      <c r="DX73" s="3113"/>
      <c r="DY73" s="3113"/>
      <c r="DZ73" s="3113"/>
      <c r="EA73" s="3113"/>
      <c r="EB73" s="3113"/>
      <c r="EC73" s="3113"/>
      <c r="ED73" s="3113"/>
      <c r="EE73" s="3113"/>
      <c r="EF73" s="3113"/>
      <c r="EG73" s="3113"/>
      <c r="EH73" s="3113"/>
    </row>
    <row r="74" spans="2:138" x14ac:dyDescent="0.25">
      <c r="B74" s="3113"/>
      <c r="C74" s="3130"/>
      <c r="D74" s="3122"/>
      <c r="E74" s="3122"/>
      <c r="F74" s="3126"/>
      <c r="G74" s="3123"/>
      <c r="H74" s="3124"/>
      <c r="I74" s="3123"/>
      <c r="J74" s="3124"/>
      <c r="K74" s="3123"/>
      <c r="L74" s="3124"/>
      <c r="M74" s="3123"/>
      <c r="N74" s="3124"/>
      <c r="O74" s="3123"/>
      <c r="P74" s="3124"/>
      <c r="Q74" s="3123"/>
      <c r="R74" s="3124"/>
      <c r="S74" s="3123"/>
      <c r="T74" s="3124"/>
      <c r="U74" s="3123"/>
      <c r="V74" s="3124"/>
      <c r="W74" s="3123"/>
      <c r="X74" s="3124"/>
      <c r="Y74" s="3123"/>
      <c r="Z74" s="3124"/>
      <c r="AA74" s="3123"/>
      <c r="AB74" s="3124"/>
      <c r="AC74" s="3123"/>
      <c r="AD74" s="3124"/>
      <c r="AE74" s="3123"/>
      <c r="AF74" s="3124"/>
      <c r="AG74" s="3123"/>
      <c r="AH74" s="3124"/>
      <c r="AI74" s="3123"/>
      <c r="AJ74" s="3124"/>
      <c r="AK74" s="3123"/>
      <c r="AL74" s="3124"/>
      <c r="AM74" s="3123"/>
      <c r="AN74" s="3124"/>
      <c r="AO74" s="3123"/>
      <c r="AP74" s="3124"/>
      <c r="AQ74" s="3123"/>
      <c r="AR74" s="3124"/>
      <c r="AS74" s="3123"/>
      <c r="AT74" s="3124"/>
      <c r="AU74" s="3123"/>
      <c r="AV74" s="3124"/>
      <c r="AW74" s="3123"/>
      <c r="AX74" s="3124"/>
      <c r="AY74" s="3123"/>
      <c r="AZ74" s="3124"/>
      <c r="BA74" s="3123"/>
      <c r="BB74" s="3124"/>
      <c r="BC74" s="3123"/>
      <c r="BD74" s="3124"/>
      <c r="BE74" s="3123"/>
      <c r="BF74" s="3124"/>
      <c r="BG74" s="3123"/>
      <c r="BH74" s="3124"/>
      <c r="BI74" s="3123"/>
      <c r="BJ74" s="3124"/>
      <c r="BK74" s="3123"/>
      <c r="BL74" s="3124"/>
      <c r="BM74" s="3123"/>
      <c r="BN74" s="3124"/>
      <c r="BO74" s="3123"/>
      <c r="BP74" s="3124"/>
      <c r="BQ74" s="3123"/>
      <c r="BR74" s="3124"/>
      <c r="BS74" s="3123"/>
      <c r="BT74" s="3124"/>
      <c r="BU74" s="3123"/>
      <c r="BV74" s="3124"/>
      <c r="BW74" s="3123"/>
      <c r="BX74" s="3124"/>
      <c r="BY74" s="3123"/>
      <c r="BZ74" s="3124"/>
      <c r="CA74" s="3123"/>
      <c r="CB74" s="3124"/>
      <c r="CC74" s="3123"/>
      <c r="CD74" s="3124"/>
      <c r="CE74" s="3123"/>
      <c r="CF74" s="3124"/>
      <c r="CG74" s="3123"/>
      <c r="CH74" s="3124"/>
      <c r="CI74" s="3123"/>
      <c r="CJ74" s="3124"/>
      <c r="CK74" s="3123"/>
      <c r="CL74" s="3124"/>
      <c r="CM74" s="3123"/>
      <c r="CN74" s="3124"/>
      <c r="CO74" s="3123"/>
      <c r="CP74" s="3124"/>
      <c r="CQ74" s="3123"/>
      <c r="CR74" s="3124"/>
      <c r="CS74" s="3123"/>
      <c r="CT74" s="3124"/>
      <c r="CU74" s="3123"/>
      <c r="CV74" s="3124"/>
      <c r="CW74" s="3123"/>
      <c r="CX74" s="3124"/>
      <c r="CY74" s="3123"/>
      <c r="CZ74" s="3124"/>
      <c r="DA74" s="3123"/>
      <c r="DB74" s="3124"/>
      <c r="DC74" s="3123"/>
      <c r="DD74" s="3124"/>
      <c r="DE74" s="3123"/>
      <c r="DF74" s="3124"/>
      <c r="DG74" s="3123"/>
      <c r="DH74" s="3124"/>
      <c r="DI74" s="3123"/>
      <c r="DJ74" s="3124"/>
      <c r="DK74" s="3123"/>
      <c r="DL74" s="3124"/>
      <c r="DM74" s="3123"/>
      <c r="DN74" s="3124"/>
      <c r="DO74" s="3123"/>
      <c r="DP74" s="3124"/>
      <c r="DQ74" s="3123"/>
      <c r="DR74" s="3124"/>
      <c r="DS74" s="3123"/>
      <c r="DT74" s="3124"/>
      <c r="DU74" s="3113"/>
      <c r="DV74" s="3113"/>
      <c r="DW74" s="3113"/>
      <c r="DX74" s="3113"/>
      <c r="DY74" s="3113"/>
      <c r="DZ74" s="3113"/>
      <c r="EA74" s="3113"/>
      <c r="EB74" s="3113"/>
      <c r="EC74" s="3113"/>
      <c r="ED74" s="3113"/>
      <c r="EE74" s="3113"/>
      <c r="EF74" s="3113"/>
      <c r="EG74" s="3113"/>
      <c r="EH74" s="3113"/>
    </row>
    <row r="75" spans="2:138" x14ac:dyDescent="0.25">
      <c r="B75" s="3113"/>
      <c r="C75" s="3130"/>
      <c r="D75" s="3122"/>
      <c r="E75" s="3122"/>
      <c r="F75" s="3126"/>
      <c r="G75" s="3123"/>
      <c r="H75" s="3124"/>
      <c r="I75" s="3123"/>
      <c r="J75" s="3124"/>
      <c r="K75" s="3123"/>
      <c r="L75" s="3124"/>
      <c r="M75" s="3123"/>
      <c r="N75" s="3124"/>
      <c r="O75" s="3123"/>
      <c r="P75" s="3124"/>
      <c r="Q75" s="3123"/>
      <c r="R75" s="3124"/>
      <c r="S75" s="3123"/>
      <c r="T75" s="3124"/>
      <c r="U75" s="3123"/>
      <c r="V75" s="3124"/>
      <c r="W75" s="3123"/>
      <c r="X75" s="3124"/>
      <c r="Y75" s="3123"/>
      <c r="Z75" s="3124"/>
      <c r="AA75" s="3123"/>
      <c r="AB75" s="3124"/>
      <c r="AC75" s="3123"/>
      <c r="AD75" s="3124"/>
      <c r="AE75" s="3123"/>
      <c r="AF75" s="3124"/>
      <c r="AG75" s="3123"/>
      <c r="AH75" s="3124"/>
      <c r="AI75" s="3123"/>
      <c r="AJ75" s="3124"/>
      <c r="AK75" s="3123"/>
      <c r="AL75" s="3124"/>
      <c r="AM75" s="3123"/>
      <c r="AN75" s="3124"/>
      <c r="AO75" s="3123"/>
      <c r="AP75" s="3124"/>
      <c r="AQ75" s="3123"/>
      <c r="AR75" s="3124"/>
      <c r="AS75" s="3123"/>
      <c r="AT75" s="3124"/>
      <c r="AU75" s="3123"/>
      <c r="AV75" s="3124"/>
      <c r="AW75" s="3123"/>
      <c r="AX75" s="3124"/>
      <c r="AY75" s="3123"/>
      <c r="AZ75" s="3124"/>
      <c r="BA75" s="3123"/>
      <c r="BB75" s="3124"/>
      <c r="BC75" s="3123"/>
      <c r="BD75" s="3124"/>
      <c r="BE75" s="3123"/>
      <c r="BF75" s="3124"/>
      <c r="BG75" s="3123"/>
      <c r="BH75" s="3124"/>
      <c r="BI75" s="3123"/>
      <c r="BJ75" s="3124"/>
      <c r="BK75" s="3123"/>
      <c r="BL75" s="3124"/>
      <c r="BM75" s="3123"/>
      <c r="BN75" s="3124"/>
      <c r="BO75" s="3123"/>
      <c r="BP75" s="3124"/>
      <c r="BQ75" s="3123"/>
      <c r="BR75" s="3124"/>
      <c r="BS75" s="3123"/>
      <c r="BT75" s="3124"/>
      <c r="BU75" s="3123"/>
      <c r="BV75" s="3124"/>
      <c r="BW75" s="3123"/>
      <c r="BX75" s="3124"/>
      <c r="BY75" s="3123"/>
      <c r="BZ75" s="3124"/>
      <c r="CA75" s="3123"/>
      <c r="CB75" s="3124"/>
      <c r="CC75" s="3123"/>
      <c r="CD75" s="3124"/>
      <c r="CE75" s="3123"/>
      <c r="CF75" s="3124"/>
      <c r="CG75" s="3123"/>
      <c r="CH75" s="3124"/>
      <c r="CI75" s="3123"/>
      <c r="CJ75" s="3124"/>
      <c r="CK75" s="3123"/>
      <c r="CL75" s="3124"/>
      <c r="CM75" s="3123"/>
      <c r="CN75" s="3124"/>
      <c r="CO75" s="3123"/>
      <c r="CP75" s="3124"/>
      <c r="CQ75" s="3123"/>
      <c r="CR75" s="3124"/>
      <c r="CS75" s="3123"/>
      <c r="CT75" s="3124"/>
      <c r="CU75" s="3123"/>
      <c r="CV75" s="3124"/>
      <c r="CW75" s="3123"/>
      <c r="CX75" s="3124"/>
      <c r="CY75" s="3123"/>
      <c r="CZ75" s="3124"/>
      <c r="DA75" s="3123"/>
      <c r="DB75" s="3124"/>
      <c r="DC75" s="3123"/>
      <c r="DD75" s="3124"/>
      <c r="DE75" s="3123"/>
      <c r="DF75" s="3124"/>
      <c r="DG75" s="3123"/>
      <c r="DH75" s="3124"/>
      <c r="DI75" s="3123"/>
      <c r="DJ75" s="3124"/>
      <c r="DK75" s="3123"/>
      <c r="DL75" s="3124"/>
      <c r="DM75" s="3123"/>
      <c r="DN75" s="3124"/>
      <c r="DO75" s="3123"/>
      <c r="DP75" s="3124"/>
      <c r="DQ75" s="3123"/>
      <c r="DR75" s="3124"/>
      <c r="DS75" s="3123"/>
      <c r="DT75" s="3124"/>
      <c r="DU75" s="3113"/>
      <c r="DV75" s="3113"/>
      <c r="DW75" s="3113"/>
      <c r="DX75" s="3113"/>
      <c r="DY75" s="3113"/>
      <c r="DZ75" s="3113"/>
      <c r="EA75" s="3113"/>
      <c r="EB75" s="3113"/>
      <c r="EC75" s="3113"/>
      <c r="ED75" s="3113"/>
      <c r="EE75" s="3113"/>
      <c r="EF75" s="3113"/>
      <c r="EG75" s="3113"/>
      <c r="EH75" s="3113"/>
    </row>
    <row r="76" spans="2:138" x14ac:dyDescent="0.25">
      <c r="B76" s="3113"/>
      <c r="C76" s="3121"/>
      <c r="D76" s="3122"/>
      <c r="E76" s="3122"/>
      <c r="F76" s="3126"/>
      <c r="G76" s="3123"/>
      <c r="H76" s="3124"/>
      <c r="I76" s="3123"/>
      <c r="J76" s="3124"/>
      <c r="K76" s="3123"/>
      <c r="L76" s="3124"/>
      <c r="M76" s="3123"/>
      <c r="N76" s="3124"/>
      <c r="O76" s="3123"/>
      <c r="P76" s="3124"/>
      <c r="Q76" s="3123"/>
      <c r="R76" s="3124"/>
      <c r="S76" s="3123"/>
      <c r="T76" s="3124"/>
      <c r="U76" s="3123"/>
      <c r="V76" s="3124"/>
      <c r="W76" s="3123"/>
      <c r="X76" s="3124"/>
      <c r="Y76" s="3123"/>
      <c r="Z76" s="3124"/>
      <c r="AA76" s="3123"/>
      <c r="AB76" s="3124"/>
      <c r="AC76" s="3123"/>
      <c r="AD76" s="3124"/>
      <c r="AE76" s="3123"/>
      <c r="AF76" s="3124"/>
      <c r="AG76" s="3123"/>
      <c r="AH76" s="3124"/>
      <c r="AI76" s="3123"/>
      <c r="AJ76" s="3124"/>
      <c r="AK76" s="3123"/>
      <c r="AL76" s="3124"/>
      <c r="AM76" s="3123"/>
      <c r="AN76" s="3124"/>
      <c r="AO76" s="3123"/>
      <c r="AP76" s="3124"/>
      <c r="AQ76" s="3123"/>
      <c r="AR76" s="3124"/>
      <c r="AS76" s="3123"/>
      <c r="AT76" s="3124"/>
      <c r="AU76" s="3123"/>
      <c r="AV76" s="3124"/>
      <c r="AW76" s="3123"/>
      <c r="AX76" s="3124"/>
      <c r="AY76" s="3123"/>
      <c r="AZ76" s="3124"/>
      <c r="BA76" s="3123"/>
      <c r="BB76" s="3124"/>
      <c r="BC76" s="3123"/>
      <c r="BD76" s="3124"/>
      <c r="BE76" s="3123"/>
      <c r="BF76" s="3124"/>
      <c r="BG76" s="3123"/>
      <c r="BH76" s="3124"/>
      <c r="BI76" s="3123"/>
      <c r="BJ76" s="3124"/>
      <c r="BK76" s="3123"/>
      <c r="BL76" s="3124"/>
      <c r="BM76" s="3123"/>
      <c r="BN76" s="3124"/>
      <c r="BO76" s="3123"/>
      <c r="BP76" s="3124"/>
      <c r="BQ76" s="3123"/>
      <c r="BR76" s="3124"/>
      <c r="BS76" s="3123"/>
      <c r="BT76" s="3124"/>
      <c r="BU76" s="3123"/>
      <c r="BV76" s="3124"/>
      <c r="BW76" s="3123"/>
      <c r="BX76" s="3124"/>
      <c r="BY76" s="3123"/>
      <c r="BZ76" s="3124"/>
      <c r="CA76" s="3123"/>
      <c r="CB76" s="3124"/>
      <c r="CC76" s="3123"/>
      <c r="CD76" s="3124"/>
      <c r="CE76" s="3123"/>
      <c r="CF76" s="3124"/>
      <c r="CG76" s="3123"/>
      <c r="CH76" s="3124"/>
      <c r="CI76" s="3123"/>
      <c r="CJ76" s="3124"/>
      <c r="CK76" s="3123"/>
      <c r="CL76" s="3124"/>
      <c r="CM76" s="3123"/>
      <c r="CN76" s="3124"/>
      <c r="CO76" s="3123"/>
      <c r="CP76" s="3124"/>
      <c r="CQ76" s="3123"/>
      <c r="CR76" s="3124"/>
      <c r="CS76" s="3123"/>
      <c r="CT76" s="3124"/>
      <c r="CU76" s="3123"/>
      <c r="CV76" s="3124"/>
      <c r="CW76" s="3123"/>
      <c r="CX76" s="3124"/>
      <c r="CY76" s="3123"/>
      <c r="CZ76" s="3124"/>
      <c r="DA76" s="3123"/>
      <c r="DB76" s="3124"/>
      <c r="DC76" s="3123"/>
      <c r="DD76" s="3124"/>
      <c r="DE76" s="3123"/>
      <c r="DF76" s="3124"/>
      <c r="DG76" s="3123"/>
      <c r="DH76" s="3124"/>
      <c r="DI76" s="3123"/>
      <c r="DJ76" s="3124"/>
      <c r="DK76" s="3123"/>
      <c r="DL76" s="3124"/>
      <c r="DM76" s="3123"/>
      <c r="DN76" s="3124"/>
      <c r="DO76" s="3123"/>
      <c r="DP76" s="3124"/>
      <c r="DQ76" s="3123"/>
      <c r="DR76" s="3124"/>
      <c r="DS76" s="3123"/>
      <c r="DT76" s="3124"/>
      <c r="DU76" s="3113"/>
      <c r="DV76" s="3113"/>
      <c r="DW76" s="3113"/>
      <c r="DX76" s="3113"/>
      <c r="DY76" s="3113"/>
      <c r="DZ76" s="3113"/>
      <c r="EA76" s="3113"/>
      <c r="EB76" s="3113"/>
      <c r="EC76" s="3113"/>
      <c r="ED76" s="3113"/>
      <c r="EE76" s="3113"/>
      <c r="EF76" s="3113"/>
      <c r="EG76" s="3113"/>
      <c r="EH76" s="3113"/>
    </row>
    <row r="77" spans="2:138" x14ac:dyDescent="0.25">
      <c r="B77" s="3113"/>
      <c r="C77" s="3130"/>
      <c r="D77" s="3129"/>
      <c r="E77" s="3129"/>
      <c r="F77" s="3126"/>
      <c r="G77" s="3119"/>
      <c r="H77" s="3124"/>
      <c r="I77" s="3119"/>
      <c r="J77" s="3124"/>
      <c r="K77" s="3119"/>
      <c r="L77" s="3124"/>
      <c r="M77" s="3119"/>
      <c r="N77" s="3124"/>
      <c r="O77" s="3119"/>
      <c r="P77" s="3124"/>
      <c r="Q77" s="3119"/>
      <c r="R77" s="3124"/>
      <c r="S77" s="3119"/>
      <c r="T77" s="3124"/>
      <c r="U77" s="3119"/>
      <c r="V77" s="3124"/>
      <c r="W77" s="3119"/>
      <c r="X77" s="3124"/>
      <c r="Y77" s="3119"/>
      <c r="Z77" s="3124"/>
      <c r="AA77" s="3119"/>
      <c r="AB77" s="3124"/>
      <c r="AC77" s="3119"/>
      <c r="AD77" s="3124"/>
      <c r="AE77" s="3119"/>
      <c r="AF77" s="3124"/>
      <c r="AG77" s="3119"/>
      <c r="AH77" s="3124"/>
      <c r="AI77" s="3119"/>
      <c r="AJ77" s="3124"/>
      <c r="AK77" s="3119"/>
      <c r="AL77" s="3124"/>
      <c r="AM77" s="3119"/>
      <c r="AN77" s="3124"/>
      <c r="AO77" s="3119"/>
      <c r="AP77" s="3124"/>
      <c r="AQ77" s="3119"/>
      <c r="AR77" s="3124"/>
      <c r="AS77" s="3119"/>
      <c r="AT77" s="3124"/>
      <c r="AU77" s="3119"/>
      <c r="AV77" s="3124"/>
      <c r="AW77" s="3119"/>
      <c r="AX77" s="3124"/>
      <c r="AY77" s="3119"/>
      <c r="AZ77" s="3124"/>
      <c r="BA77" s="3119"/>
      <c r="BB77" s="3124"/>
      <c r="BC77" s="3119"/>
      <c r="BD77" s="3124"/>
      <c r="BE77" s="3119"/>
      <c r="BF77" s="3124"/>
      <c r="BG77" s="3119"/>
      <c r="BH77" s="3124"/>
      <c r="BI77" s="3119"/>
      <c r="BJ77" s="3124"/>
      <c r="BK77" s="3119"/>
      <c r="BL77" s="3124"/>
      <c r="BM77" s="3119"/>
      <c r="BN77" s="3124"/>
      <c r="BO77" s="3119"/>
      <c r="BP77" s="3124"/>
      <c r="BQ77" s="3119"/>
      <c r="BR77" s="3124"/>
      <c r="BS77" s="3119"/>
      <c r="BT77" s="3124"/>
      <c r="BU77" s="3119"/>
      <c r="BV77" s="3124"/>
      <c r="BW77" s="3119"/>
      <c r="BX77" s="3124"/>
      <c r="BY77" s="3119"/>
      <c r="BZ77" s="3124"/>
      <c r="CA77" s="3119"/>
      <c r="CB77" s="3124"/>
      <c r="CC77" s="3119"/>
      <c r="CD77" s="3124"/>
      <c r="CE77" s="3119"/>
      <c r="CF77" s="3124"/>
      <c r="CG77" s="3119"/>
      <c r="CH77" s="3124"/>
      <c r="CI77" s="3119"/>
      <c r="CJ77" s="3124"/>
      <c r="CK77" s="3119"/>
      <c r="CL77" s="3124"/>
      <c r="CM77" s="3119"/>
      <c r="CN77" s="3124"/>
      <c r="CO77" s="3119"/>
      <c r="CP77" s="3124"/>
      <c r="CQ77" s="3119"/>
      <c r="CR77" s="3124"/>
      <c r="CS77" s="3119"/>
      <c r="CT77" s="3124"/>
      <c r="CU77" s="3119"/>
      <c r="CV77" s="3124"/>
      <c r="CW77" s="3119"/>
      <c r="CX77" s="3124"/>
      <c r="CY77" s="3119"/>
      <c r="CZ77" s="3124"/>
      <c r="DA77" s="3119"/>
      <c r="DB77" s="3124"/>
      <c r="DC77" s="3119"/>
      <c r="DD77" s="3124"/>
      <c r="DE77" s="3119"/>
      <c r="DF77" s="3124"/>
      <c r="DG77" s="3119"/>
      <c r="DH77" s="3124"/>
      <c r="DI77" s="3119"/>
      <c r="DJ77" s="3124"/>
      <c r="DK77" s="3119"/>
      <c r="DL77" s="3124"/>
      <c r="DM77" s="3119"/>
      <c r="DN77" s="3124"/>
      <c r="DO77" s="3119"/>
      <c r="DP77" s="3124"/>
      <c r="DQ77" s="3119"/>
      <c r="DR77" s="3124"/>
      <c r="DS77" s="3119"/>
      <c r="DT77" s="3124"/>
      <c r="DU77" s="3113"/>
      <c r="DV77" s="3113"/>
      <c r="DW77" s="3113"/>
      <c r="DX77" s="3113"/>
      <c r="DY77" s="3113"/>
      <c r="DZ77" s="3113"/>
      <c r="EA77" s="3113"/>
      <c r="EB77" s="3113"/>
      <c r="EC77" s="3113"/>
      <c r="ED77" s="3113"/>
      <c r="EE77" s="3113"/>
      <c r="EF77" s="3113"/>
      <c r="EG77" s="3113"/>
      <c r="EH77" s="3113"/>
    </row>
    <row r="78" spans="2:138" x14ac:dyDescent="0.25">
      <c r="B78" s="3113"/>
      <c r="C78" s="3130"/>
      <c r="D78" s="3122"/>
      <c r="E78" s="3122"/>
      <c r="F78" s="3126"/>
      <c r="G78" s="3119"/>
      <c r="H78" s="3124"/>
      <c r="I78" s="3119"/>
      <c r="J78" s="3124"/>
      <c r="K78" s="3119"/>
      <c r="L78" s="3124"/>
      <c r="M78" s="3119"/>
      <c r="N78" s="3124"/>
      <c r="O78" s="3119"/>
      <c r="P78" s="3124"/>
      <c r="Q78" s="3119"/>
      <c r="R78" s="3124"/>
      <c r="S78" s="3119"/>
      <c r="T78" s="3124"/>
      <c r="U78" s="3119"/>
      <c r="V78" s="3124"/>
      <c r="W78" s="3119"/>
      <c r="X78" s="3124"/>
      <c r="Y78" s="3119"/>
      <c r="Z78" s="3124"/>
      <c r="AA78" s="3119"/>
      <c r="AB78" s="3124"/>
      <c r="AC78" s="3119"/>
      <c r="AD78" s="3124"/>
      <c r="AE78" s="3119"/>
      <c r="AF78" s="3124"/>
      <c r="AG78" s="3119"/>
      <c r="AH78" s="3124"/>
      <c r="AI78" s="3119"/>
      <c r="AJ78" s="3124"/>
      <c r="AK78" s="3119"/>
      <c r="AL78" s="3124"/>
      <c r="AM78" s="3119"/>
      <c r="AN78" s="3124"/>
      <c r="AO78" s="3119"/>
      <c r="AP78" s="3124"/>
      <c r="AQ78" s="3119"/>
      <c r="AR78" s="3124"/>
      <c r="AS78" s="3119"/>
      <c r="AT78" s="3124"/>
      <c r="AU78" s="3119"/>
      <c r="AV78" s="3124"/>
      <c r="AW78" s="3119"/>
      <c r="AX78" s="3124"/>
      <c r="AY78" s="3119"/>
      <c r="AZ78" s="3124"/>
      <c r="BA78" s="3119"/>
      <c r="BB78" s="3124"/>
      <c r="BC78" s="3119"/>
      <c r="BD78" s="3124"/>
      <c r="BE78" s="3119"/>
      <c r="BF78" s="3124"/>
      <c r="BG78" s="3119"/>
      <c r="BH78" s="3124"/>
      <c r="BI78" s="3119"/>
      <c r="BJ78" s="3124"/>
      <c r="BK78" s="3119"/>
      <c r="BL78" s="3124"/>
      <c r="BM78" s="3119"/>
      <c r="BN78" s="3124"/>
      <c r="BO78" s="3119"/>
      <c r="BP78" s="3124"/>
      <c r="BQ78" s="3119"/>
      <c r="BR78" s="3124"/>
      <c r="BS78" s="3119"/>
      <c r="BT78" s="3124"/>
      <c r="BU78" s="3119"/>
      <c r="BV78" s="3124"/>
      <c r="BW78" s="3119"/>
      <c r="BX78" s="3124"/>
      <c r="BY78" s="3119"/>
      <c r="BZ78" s="3124"/>
      <c r="CA78" s="3119"/>
      <c r="CB78" s="3124"/>
      <c r="CC78" s="3119"/>
      <c r="CD78" s="3124"/>
      <c r="CE78" s="3119"/>
      <c r="CF78" s="3124"/>
      <c r="CG78" s="3119"/>
      <c r="CH78" s="3124"/>
      <c r="CI78" s="3119"/>
      <c r="CJ78" s="3124"/>
      <c r="CK78" s="3119"/>
      <c r="CL78" s="3124"/>
      <c r="CM78" s="3119"/>
      <c r="CN78" s="3124"/>
      <c r="CO78" s="3119"/>
      <c r="CP78" s="3124"/>
      <c r="CQ78" s="3119"/>
      <c r="CR78" s="3124"/>
      <c r="CS78" s="3119"/>
      <c r="CT78" s="3124"/>
      <c r="CU78" s="3119"/>
      <c r="CV78" s="3124"/>
      <c r="CW78" s="3119"/>
      <c r="CX78" s="3124"/>
      <c r="CY78" s="3119"/>
      <c r="CZ78" s="3124"/>
      <c r="DA78" s="3119"/>
      <c r="DB78" s="3124"/>
      <c r="DC78" s="3119"/>
      <c r="DD78" s="3124"/>
      <c r="DE78" s="3119"/>
      <c r="DF78" s="3124"/>
      <c r="DG78" s="3119"/>
      <c r="DH78" s="3124"/>
      <c r="DI78" s="3119"/>
      <c r="DJ78" s="3124"/>
      <c r="DK78" s="3119"/>
      <c r="DL78" s="3124"/>
      <c r="DM78" s="3119"/>
      <c r="DN78" s="3124"/>
      <c r="DO78" s="3119"/>
      <c r="DP78" s="3124"/>
      <c r="DQ78" s="3119"/>
      <c r="DR78" s="3124"/>
      <c r="DS78" s="3119"/>
      <c r="DT78" s="3124"/>
      <c r="DU78" s="3113"/>
      <c r="DV78" s="3113"/>
      <c r="DW78" s="3113"/>
      <c r="DX78" s="3113"/>
      <c r="DY78" s="3113"/>
      <c r="DZ78" s="3113"/>
      <c r="EA78" s="3113"/>
      <c r="EB78" s="3113"/>
      <c r="EC78" s="3113"/>
      <c r="ED78" s="3113"/>
      <c r="EE78" s="3113"/>
      <c r="EF78" s="3113"/>
      <c r="EG78" s="3113"/>
      <c r="EH78" s="3113"/>
    </row>
    <row r="79" spans="2:138" x14ac:dyDescent="0.25">
      <c r="B79" s="3113"/>
      <c r="C79" s="3121"/>
      <c r="D79" s="3122"/>
      <c r="E79" s="3122"/>
      <c r="F79" s="3124"/>
      <c r="G79" s="3119"/>
      <c r="H79" s="3124"/>
      <c r="I79" s="3119"/>
      <c r="J79" s="3124"/>
      <c r="K79" s="3119"/>
      <c r="L79" s="3124"/>
      <c r="M79" s="3119"/>
      <c r="N79" s="3124"/>
      <c r="O79" s="3119"/>
      <c r="P79" s="3124"/>
      <c r="Q79" s="3119"/>
      <c r="R79" s="3124"/>
      <c r="S79" s="3119"/>
      <c r="T79" s="3124"/>
      <c r="U79" s="3119"/>
      <c r="V79" s="3124"/>
      <c r="W79" s="3119"/>
      <c r="X79" s="3124"/>
      <c r="Y79" s="3119"/>
      <c r="Z79" s="3124"/>
      <c r="AA79" s="3119"/>
      <c r="AB79" s="3124"/>
      <c r="AC79" s="3119"/>
      <c r="AD79" s="3124"/>
      <c r="AE79" s="3119"/>
      <c r="AF79" s="3124"/>
      <c r="AG79" s="3119"/>
      <c r="AH79" s="3124"/>
      <c r="AI79" s="3119"/>
      <c r="AJ79" s="3124"/>
      <c r="AK79" s="3119"/>
      <c r="AL79" s="3124"/>
      <c r="AM79" s="3119"/>
      <c r="AN79" s="3124"/>
      <c r="AO79" s="3119"/>
      <c r="AP79" s="3124"/>
      <c r="AQ79" s="3119"/>
      <c r="AR79" s="3124"/>
      <c r="AS79" s="3119"/>
      <c r="AT79" s="3124"/>
      <c r="AU79" s="3119"/>
      <c r="AV79" s="3124"/>
      <c r="AW79" s="3119"/>
      <c r="AX79" s="3124"/>
      <c r="AY79" s="3119"/>
      <c r="AZ79" s="3124"/>
      <c r="BA79" s="3119"/>
      <c r="BB79" s="3124"/>
      <c r="BC79" s="3119"/>
      <c r="BD79" s="3124"/>
      <c r="BE79" s="3119"/>
      <c r="BF79" s="3124"/>
      <c r="BG79" s="3119"/>
      <c r="BH79" s="3124"/>
      <c r="BI79" s="3119"/>
      <c r="BJ79" s="3124"/>
      <c r="BK79" s="3119"/>
      <c r="BL79" s="3124"/>
      <c r="BM79" s="3119"/>
      <c r="BN79" s="3124"/>
      <c r="BO79" s="3119"/>
      <c r="BP79" s="3124"/>
      <c r="BQ79" s="3119"/>
      <c r="BR79" s="3124"/>
      <c r="BS79" s="3119"/>
      <c r="BT79" s="3124"/>
      <c r="BU79" s="3119"/>
      <c r="BV79" s="3124"/>
      <c r="BW79" s="3119"/>
      <c r="BX79" s="3124"/>
      <c r="BY79" s="3119"/>
      <c r="BZ79" s="3124"/>
      <c r="CA79" s="3119"/>
      <c r="CB79" s="3124"/>
      <c r="CC79" s="3119"/>
      <c r="CD79" s="3124"/>
      <c r="CE79" s="3119"/>
      <c r="CF79" s="3124"/>
      <c r="CG79" s="3119"/>
      <c r="CH79" s="3124"/>
      <c r="CI79" s="3119"/>
      <c r="CJ79" s="3124"/>
      <c r="CK79" s="3119"/>
      <c r="CL79" s="3124"/>
      <c r="CM79" s="3119"/>
      <c r="CN79" s="3124"/>
      <c r="CO79" s="3119"/>
      <c r="CP79" s="3124"/>
      <c r="CQ79" s="3119"/>
      <c r="CR79" s="3124"/>
      <c r="CS79" s="3119"/>
      <c r="CT79" s="3124"/>
      <c r="CU79" s="3119"/>
      <c r="CV79" s="3124"/>
      <c r="CW79" s="3119"/>
      <c r="CX79" s="3124"/>
      <c r="CY79" s="3119"/>
      <c r="CZ79" s="3124"/>
      <c r="DA79" s="3119"/>
      <c r="DB79" s="3124"/>
      <c r="DC79" s="3119"/>
      <c r="DD79" s="3124"/>
      <c r="DE79" s="3119"/>
      <c r="DF79" s="3124"/>
      <c r="DG79" s="3119"/>
      <c r="DH79" s="3124"/>
      <c r="DI79" s="3119"/>
      <c r="DJ79" s="3124"/>
      <c r="DK79" s="3119"/>
      <c r="DL79" s="3124"/>
      <c r="DM79" s="3119"/>
      <c r="DN79" s="3124"/>
      <c r="DO79" s="3119"/>
      <c r="DP79" s="3124"/>
      <c r="DQ79" s="3119"/>
      <c r="DR79" s="3124"/>
      <c r="DS79" s="3119"/>
      <c r="DT79" s="3124"/>
      <c r="DU79" s="3113"/>
      <c r="DV79" s="3113"/>
      <c r="DW79" s="3113"/>
      <c r="DX79" s="3113"/>
      <c r="DY79" s="3113"/>
      <c r="DZ79" s="3113"/>
      <c r="EA79" s="3113"/>
      <c r="EB79" s="3113"/>
      <c r="EC79" s="3113"/>
      <c r="ED79" s="3113"/>
      <c r="EE79" s="3113"/>
      <c r="EF79" s="3113"/>
      <c r="EG79" s="3113"/>
      <c r="EH79" s="3113"/>
    </row>
    <row r="80" spans="2:138" x14ac:dyDescent="0.25">
      <c r="B80" s="3113"/>
      <c r="C80" s="3114"/>
      <c r="D80" s="3131"/>
      <c r="E80" s="3131"/>
      <c r="F80" s="3114"/>
      <c r="G80" s="3131"/>
      <c r="H80" s="3132"/>
      <c r="I80" s="3131"/>
      <c r="J80" s="3132"/>
      <c r="K80" s="3131"/>
      <c r="L80" s="3132"/>
      <c r="M80" s="3131"/>
      <c r="N80" s="3132"/>
      <c r="O80" s="3131"/>
      <c r="P80" s="3132"/>
      <c r="Q80" s="3131"/>
      <c r="R80" s="3132"/>
      <c r="S80" s="3131"/>
      <c r="T80" s="3132"/>
      <c r="U80" s="3131"/>
      <c r="V80" s="3132"/>
      <c r="W80" s="3131"/>
      <c r="X80" s="3132"/>
      <c r="Y80" s="3131"/>
      <c r="Z80" s="3132"/>
      <c r="AA80" s="3131"/>
      <c r="AB80" s="3132"/>
      <c r="AC80" s="3131"/>
      <c r="AD80" s="3132"/>
      <c r="AE80" s="3131"/>
      <c r="AF80" s="3132"/>
      <c r="AG80" s="3131"/>
      <c r="AH80" s="3132"/>
      <c r="AI80" s="3131"/>
      <c r="AJ80" s="3132"/>
      <c r="AK80" s="3131"/>
      <c r="AL80" s="3132"/>
      <c r="AM80" s="3131"/>
      <c r="AN80" s="3132"/>
      <c r="AO80" s="3131"/>
      <c r="AP80" s="3132"/>
      <c r="AQ80" s="3131"/>
      <c r="AR80" s="3132"/>
      <c r="AS80" s="3131"/>
      <c r="AT80" s="3132"/>
      <c r="AU80" s="3131"/>
      <c r="AV80" s="3132"/>
      <c r="AW80" s="3131"/>
      <c r="AX80" s="3132"/>
      <c r="AY80" s="3131"/>
      <c r="AZ80" s="3132"/>
      <c r="BA80" s="3131"/>
      <c r="BB80" s="3132"/>
      <c r="BC80" s="3131"/>
      <c r="BD80" s="3132"/>
      <c r="BE80" s="3131"/>
      <c r="BF80" s="3132"/>
      <c r="BG80" s="3131"/>
      <c r="BH80" s="3132"/>
      <c r="BI80" s="3131"/>
      <c r="BJ80" s="3132"/>
      <c r="BK80" s="3131"/>
      <c r="BL80" s="3132"/>
      <c r="BM80" s="3131"/>
      <c r="BN80" s="3132"/>
      <c r="BO80" s="3131"/>
      <c r="BP80" s="3132"/>
      <c r="BQ80" s="3131"/>
      <c r="BR80" s="3132"/>
      <c r="BS80" s="3131"/>
      <c r="BT80" s="3132"/>
      <c r="BU80" s="3131"/>
      <c r="BV80" s="3132"/>
      <c r="BW80" s="3131"/>
      <c r="BX80" s="3132"/>
      <c r="BY80" s="3131"/>
      <c r="BZ80" s="3132"/>
      <c r="CA80" s="3131"/>
      <c r="CB80" s="3132"/>
      <c r="CC80" s="3131"/>
      <c r="CD80" s="3132"/>
      <c r="CE80" s="3131"/>
      <c r="CF80" s="3132"/>
      <c r="CG80" s="3131"/>
      <c r="CH80" s="3132"/>
      <c r="CI80" s="3131"/>
      <c r="CJ80" s="3132"/>
      <c r="CK80" s="3131"/>
      <c r="CL80" s="3132"/>
      <c r="CM80" s="3131"/>
      <c r="CN80" s="3132"/>
      <c r="CO80" s="3131"/>
      <c r="CP80" s="3132"/>
      <c r="CQ80" s="3131"/>
      <c r="CR80" s="3132"/>
      <c r="CS80" s="3131"/>
      <c r="CT80" s="3132"/>
      <c r="CU80" s="3131"/>
      <c r="CV80" s="3132"/>
      <c r="CW80" s="3131"/>
      <c r="CX80" s="3132"/>
      <c r="CY80" s="3131"/>
      <c r="CZ80" s="3132"/>
      <c r="DA80" s="3131"/>
      <c r="DB80" s="3132"/>
      <c r="DC80" s="3131"/>
      <c r="DD80" s="3132"/>
      <c r="DE80" s="3131"/>
      <c r="DF80" s="3132"/>
      <c r="DG80" s="3131"/>
      <c r="DH80" s="3132"/>
      <c r="DI80" s="3131"/>
      <c r="DJ80" s="3132"/>
      <c r="DK80" s="3131"/>
      <c r="DL80" s="3132"/>
      <c r="DM80" s="3131"/>
      <c r="DN80" s="3132"/>
      <c r="DO80" s="3131"/>
      <c r="DP80" s="3132"/>
      <c r="DQ80" s="3131"/>
      <c r="DR80" s="3132"/>
      <c r="DS80" s="3131"/>
      <c r="DT80" s="3132"/>
      <c r="DU80" s="3113"/>
      <c r="DV80" s="3113"/>
      <c r="DW80" s="3113"/>
      <c r="DX80" s="3113"/>
      <c r="DY80" s="3113"/>
      <c r="DZ80" s="3113"/>
      <c r="EA80" s="3113"/>
      <c r="EB80" s="3113"/>
      <c r="EC80" s="3113"/>
      <c r="ED80" s="3113"/>
      <c r="EE80" s="3113"/>
      <c r="EF80" s="3113"/>
      <c r="EG80" s="3113"/>
      <c r="EH80" s="3113"/>
    </row>
    <row r="81" spans="2:138" x14ac:dyDescent="0.25">
      <c r="B81" s="3113"/>
      <c r="C81" s="3114"/>
      <c r="D81" s="3131"/>
      <c r="E81" s="3131"/>
      <c r="F81" s="3114"/>
      <c r="G81" s="3131"/>
      <c r="H81" s="3133"/>
      <c r="I81" s="3131"/>
      <c r="J81" s="3133"/>
      <c r="K81" s="3131"/>
      <c r="L81" s="3133"/>
      <c r="M81" s="3131"/>
      <c r="N81" s="3133"/>
      <c r="O81" s="3131"/>
      <c r="P81" s="3133"/>
      <c r="Q81" s="3131"/>
      <c r="R81" s="3133"/>
      <c r="S81" s="3131"/>
      <c r="T81" s="3133"/>
      <c r="U81" s="3131"/>
      <c r="V81" s="3133"/>
      <c r="W81" s="3131"/>
      <c r="X81" s="3133"/>
      <c r="Y81" s="3131"/>
      <c r="Z81" s="3133"/>
      <c r="AA81" s="3131"/>
      <c r="AB81" s="3133"/>
      <c r="AC81" s="3131"/>
      <c r="AD81" s="3133"/>
      <c r="AE81" s="3131"/>
      <c r="AF81" s="3133"/>
      <c r="AG81" s="3131"/>
      <c r="AH81" s="3133"/>
      <c r="AI81" s="3131"/>
      <c r="AJ81" s="3133"/>
      <c r="AK81" s="3131"/>
      <c r="AL81" s="3133"/>
      <c r="AM81" s="3131"/>
      <c r="AN81" s="3133"/>
      <c r="AO81" s="3131"/>
      <c r="AP81" s="3133"/>
      <c r="AQ81" s="3131"/>
      <c r="AR81" s="3133"/>
      <c r="AS81" s="3131"/>
      <c r="AT81" s="3133"/>
      <c r="AU81" s="3131"/>
      <c r="AV81" s="3133"/>
      <c r="AW81" s="3131"/>
      <c r="AX81" s="3133"/>
      <c r="AY81" s="3131"/>
      <c r="AZ81" s="3133"/>
      <c r="BA81" s="3131"/>
      <c r="BB81" s="3133"/>
      <c r="BC81" s="3131"/>
      <c r="BD81" s="3133"/>
      <c r="BE81" s="3131"/>
      <c r="BF81" s="3133"/>
      <c r="BG81" s="3131"/>
      <c r="BH81" s="3133"/>
      <c r="BI81" s="3131"/>
      <c r="BJ81" s="3133"/>
      <c r="BK81" s="3131"/>
      <c r="BL81" s="3133"/>
      <c r="BM81" s="3131"/>
      <c r="BN81" s="3133"/>
      <c r="BO81" s="3131"/>
      <c r="BP81" s="3133"/>
      <c r="BQ81" s="3131"/>
      <c r="BR81" s="3133"/>
      <c r="BS81" s="3131"/>
      <c r="BT81" s="3133"/>
      <c r="BU81" s="3131"/>
      <c r="BV81" s="3133"/>
      <c r="BW81" s="3131"/>
      <c r="BX81" s="3133"/>
      <c r="BY81" s="3131"/>
      <c r="BZ81" s="3133"/>
      <c r="CA81" s="3131"/>
      <c r="CB81" s="3133"/>
      <c r="CC81" s="3131"/>
      <c r="CD81" s="3133"/>
      <c r="CE81" s="3131"/>
      <c r="CF81" s="3133"/>
      <c r="CG81" s="3131"/>
      <c r="CH81" s="3133"/>
      <c r="CI81" s="3131"/>
      <c r="CJ81" s="3133"/>
      <c r="CK81" s="3131"/>
      <c r="CL81" s="3133"/>
      <c r="CM81" s="3131"/>
      <c r="CN81" s="3133"/>
      <c r="CO81" s="3131"/>
      <c r="CP81" s="3133"/>
      <c r="CQ81" s="3131"/>
      <c r="CR81" s="3133"/>
      <c r="CS81" s="3131"/>
      <c r="CT81" s="3133"/>
      <c r="CU81" s="3131"/>
      <c r="CV81" s="3133"/>
      <c r="CW81" s="3131"/>
      <c r="CX81" s="3133"/>
      <c r="CY81" s="3131"/>
      <c r="CZ81" s="3133"/>
      <c r="DA81" s="3131"/>
      <c r="DB81" s="3133"/>
      <c r="DC81" s="3131"/>
      <c r="DD81" s="3133"/>
      <c r="DE81" s="3131"/>
      <c r="DF81" s="3133"/>
      <c r="DG81" s="3131"/>
      <c r="DH81" s="3133"/>
      <c r="DI81" s="3131"/>
      <c r="DJ81" s="3133"/>
      <c r="DK81" s="3131"/>
      <c r="DL81" s="3133"/>
      <c r="DM81" s="3131"/>
      <c r="DN81" s="3133"/>
      <c r="DO81" s="3131"/>
      <c r="DP81" s="3133"/>
      <c r="DQ81" s="3131"/>
      <c r="DR81" s="3133"/>
      <c r="DS81" s="3131"/>
      <c r="DT81" s="3133"/>
      <c r="DU81" s="3113"/>
      <c r="DV81" s="3113"/>
      <c r="DW81" s="3113"/>
      <c r="DX81" s="3113"/>
      <c r="DY81" s="3113"/>
      <c r="DZ81" s="3113"/>
      <c r="EA81" s="3113"/>
      <c r="EB81" s="3113"/>
      <c r="EC81" s="3113"/>
      <c r="ED81" s="3113"/>
      <c r="EE81" s="3113"/>
      <c r="EF81" s="3113"/>
      <c r="EG81" s="3113"/>
      <c r="EH81" s="3113"/>
    </row>
    <row r="82" spans="2:138" x14ac:dyDescent="0.25">
      <c r="B82" s="3113"/>
      <c r="C82" s="3114"/>
      <c r="D82" s="3131"/>
      <c r="E82" s="3131"/>
      <c r="F82" s="3114"/>
      <c r="G82" s="3131"/>
      <c r="H82" s="3133"/>
      <c r="I82" s="3131"/>
      <c r="J82" s="3133"/>
      <c r="K82" s="3131"/>
      <c r="L82" s="3133"/>
      <c r="M82" s="3131"/>
      <c r="N82" s="3133"/>
      <c r="O82" s="3131"/>
      <c r="P82" s="3133"/>
      <c r="Q82" s="3131"/>
      <c r="R82" s="3133"/>
      <c r="S82" s="3131"/>
      <c r="T82" s="3133"/>
      <c r="U82" s="3131"/>
      <c r="V82" s="3133"/>
      <c r="W82" s="3131"/>
      <c r="X82" s="3133"/>
      <c r="Y82" s="3131"/>
      <c r="Z82" s="3133"/>
      <c r="AA82" s="3131"/>
      <c r="AB82" s="3133"/>
      <c r="AC82" s="3131"/>
      <c r="AD82" s="3133"/>
      <c r="AE82" s="3131"/>
      <c r="AF82" s="3133"/>
      <c r="AG82" s="3131"/>
      <c r="AH82" s="3133"/>
      <c r="AI82" s="3131"/>
      <c r="AJ82" s="3133"/>
      <c r="AK82" s="3131"/>
      <c r="AL82" s="3133"/>
      <c r="AM82" s="3131"/>
      <c r="AN82" s="3133"/>
      <c r="AO82" s="3131"/>
      <c r="AP82" s="3133"/>
      <c r="AQ82" s="3131"/>
      <c r="AR82" s="3133"/>
      <c r="AS82" s="3131"/>
      <c r="AT82" s="3133"/>
      <c r="AU82" s="3131"/>
      <c r="AV82" s="3133"/>
      <c r="AW82" s="3131"/>
      <c r="AX82" s="3133"/>
      <c r="AY82" s="3131"/>
      <c r="AZ82" s="3133"/>
      <c r="BA82" s="3131"/>
      <c r="BB82" s="3133"/>
      <c r="BC82" s="3131"/>
      <c r="BD82" s="3133"/>
      <c r="BE82" s="3131"/>
      <c r="BF82" s="3133"/>
      <c r="BG82" s="3131"/>
      <c r="BH82" s="3133"/>
      <c r="BI82" s="3131"/>
      <c r="BJ82" s="3133"/>
      <c r="BK82" s="3131"/>
      <c r="BL82" s="3133"/>
      <c r="BM82" s="3131"/>
      <c r="BN82" s="3133"/>
      <c r="BO82" s="3131"/>
      <c r="BP82" s="3133"/>
      <c r="BQ82" s="3131"/>
      <c r="BR82" s="3133"/>
      <c r="BS82" s="3131"/>
      <c r="BT82" s="3133"/>
      <c r="BU82" s="3131"/>
      <c r="BV82" s="3133"/>
      <c r="BW82" s="3131"/>
      <c r="BX82" s="3133"/>
      <c r="BY82" s="3131"/>
      <c r="BZ82" s="3133"/>
      <c r="CA82" s="3131"/>
      <c r="CB82" s="3133"/>
      <c r="CC82" s="3131"/>
      <c r="CD82" s="3133"/>
      <c r="CE82" s="3131"/>
      <c r="CF82" s="3133"/>
      <c r="CG82" s="3131"/>
      <c r="CH82" s="3133"/>
      <c r="CI82" s="3131"/>
      <c r="CJ82" s="3133"/>
      <c r="CK82" s="3131"/>
      <c r="CL82" s="3133"/>
      <c r="CM82" s="3131"/>
      <c r="CN82" s="3133"/>
      <c r="CO82" s="3131"/>
      <c r="CP82" s="3133"/>
      <c r="CQ82" s="3131"/>
      <c r="CR82" s="3133"/>
      <c r="CS82" s="3131"/>
      <c r="CT82" s="3133"/>
      <c r="CU82" s="3131"/>
      <c r="CV82" s="3133"/>
      <c r="CW82" s="3131"/>
      <c r="CX82" s="3133"/>
      <c r="CY82" s="3131"/>
      <c r="CZ82" s="3133"/>
      <c r="DA82" s="3131"/>
      <c r="DB82" s="3133"/>
      <c r="DC82" s="3131"/>
      <c r="DD82" s="3133"/>
      <c r="DE82" s="3131"/>
      <c r="DF82" s="3133"/>
      <c r="DG82" s="3131"/>
      <c r="DH82" s="3133"/>
      <c r="DI82" s="3131"/>
      <c r="DJ82" s="3133"/>
      <c r="DK82" s="3131"/>
      <c r="DL82" s="3133"/>
      <c r="DM82" s="3131"/>
      <c r="DN82" s="3133"/>
      <c r="DO82" s="3131"/>
      <c r="DP82" s="3133"/>
      <c r="DQ82" s="3131"/>
      <c r="DR82" s="3133"/>
      <c r="DS82" s="3131"/>
      <c r="DT82" s="3133"/>
      <c r="DU82" s="3113"/>
      <c r="DV82" s="3113"/>
      <c r="DW82" s="3113"/>
      <c r="DX82" s="3113"/>
      <c r="DY82" s="3113"/>
      <c r="DZ82" s="3113"/>
      <c r="EA82" s="3113"/>
      <c r="EB82" s="3113"/>
      <c r="EC82" s="3113"/>
      <c r="ED82" s="3113"/>
      <c r="EE82" s="3113"/>
      <c r="EF82" s="3113"/>
      <c r="EG82" s="3113"/>
      <c r="EH82" s="3113"/>
    </row>
    <row r="83" spans="2:138" x14ac:dyDescent="0.25">
      <c r="B83" s="3113"/>
      <c r="C83" s="3113"/>
      <c r="D83" s="3113"/>
      <c r="E83" s="3113"/>
      <c r="F83" s="3113"/>
      <c r="G83" s="3113"/>
      <c r="H83" s="3113"/>
      <c r="I83" s="3113"/>
      <c r="J83" s="3113"/>
      <c r="K83" s="3113"/>
      <c r="L83" s="3113"/>
      <c r="M83" s="3113"/>
      <c r="N83" s="3113"/>
      <c r="O83" s="3113"/>
      <c r="P83" s="3113"/>
      <c r="Q83" s="3113"/>
      <c r="R83" s="3113"/>
      <c r="S83" s="3113"/>
      <c r="T83" s="3113"/>
      <c r="U83" s="3113"/>
      <c r="V83" s="3113"/>
      <c r="W83" s="3113"/>
      <c r="X83" s="3113"/>
      <c r="Y83" s="3113"/>
      <c r="Z83" s="3113"/>
      <c r="AA83" s="3113"/>
      <c r="AB83" s="3113"/>
      <c r="AC83" s="3113"/>
      <c r="AD83" s="3113"/>
      <c r="AE83" s="3113"/>
      <c r="AF83" s="3113"/>
      <c r="AG83" s="3113"/>
      <c r="AH83" s="3113"/>
      <c r="AI83" s="3113"/>
      <c r="AJ83" s="3113"/>
      <c r="AK83" s="3113"/>
      <c r="AL83" s="3113"/>
      <c r="AM83" s="3113"/>
      <c r="AN83" s="3113"/>
      <c r="AO83" s="3113"/>
      <c r="AP83" s="3113"/>
      <c r="AQ83" s="3113"/>
      <c r="AR83" s="3113"/>
      <c r="AS83" s="3113"/>
      <c r="AT83" s="3113"/>
      <c r="AU83" s="3113"/>
      <c r="AV83" s="3113"/>
      <c r="AW83" s="3113"/>
      <c r="AX83" s="3113"/>
      <c r="AY83" s="3113"/>
      <c r="AZ83" s="3113"/>
      <c r="BA83" s="3113"/>
      <c r="BB83" s="3113"/>
      <c r="BC83" s="3113"/>
      <c r="BD83" s="3113"/>
      <c r="BE83" s="3113"/>
      <c r="BF83" s="3113"/>
      <c r="BG83" s="3113"/>
      <c r="BH83" s="3113"/>
      <c r="BI83" s="3113"/>
      <c r="BJ83" s="3113"/>
      <c r="BK83" s="3113"/>
      <c r="BL83" s="3113"/>
      <c r="BM83" s="3113"/>
      <c r="BN83" s="3113"/>
      <c r="BO83" s="3113"/>
      <c r="BP83" s="3113"/>
      <c r="BQ83" s="3113"/>
      <c r="BR83" s="3113"/>
      <c r="BS83" s="3113"/>
      <c r="BT83" s="3113"/>
      <c r="BU83" s="3113"/>
      <c r="BV83" s="3113"/>
      <c r="BW83" s="3113"/>
      <c r="BX83" s="3113"/>
      <c r="BY83" s="3113"/>
      <c r="BZ83" s="3113"/>
      <c r="CA83" s="3113"/>
      <c r="CB83" s="3113"/>
      <c r="CC83" s="3113"/>
      <c r="CD83" s="3113"/>
      <c r="CE83" s="3113"/>
      <c r="CF83" s="3113"/>
      <c r="CG83" s="3113"/>
      <c r="CH83" s="3113"/>
      <c r="CI83" s="3113"/>
      <c r="CJ83" s="3113"/>
      <c r="CK83" s="3113"/>
      <c r="CL83" s="3113"/>
      <c r="CM83" s="3113"/>
      <c r="CN83" s="3113"/>
      <c r="CO83" s="3113"/>
      <c r="CP83" s="3113"/>
      <c r="CQ83" s="3113"/>
      <c r="CR83" s="3113"/>
      <c r="CS83" s="3113"/>
      <c r="CT83" s="3113"/>
      <c r="CU83" s="3113"/>
      <c r="CV83" s="3113"/>
      <c r="CW83" s="3113"/>
      <c r="CX83" s="3113"/>
      <c r="CY83" s="3113"/>
      <c r="CZ83" s="3113"/>
      <c r="DA83" s="3113"/>
      <c r="DB83" s="3113"/>
      <c r="DC83" s="3113"/>
      <c r="DD83" s="3113"/>
      <c r="DE83" s="3113"/>
      <c r="DF83" s="3113"/>
      <c r="DG83" s="3113"/>
      <c r="DH83" s="3113"/>
      <c r="DI83" s="3113"/>
      <c r="DJ83" s="3113"/>
      <c r="DK83" s="3113"/>
      <c r="DL83" s="3113"/>
      <c r="DM83" s="3113"/>
      <c r="DN83" s="3113"/>
      <c r="DO83" s="3113"/>
      <c r="DP83" s="3113"/>
      <c r="DQ83" s="3113"/>
      <c r="DR83" s="3113"/>
      <c r="DS83" s="3113"/>
      <c r="DT83" s="3113"/>
      <c r="DU83" s="3113"/>
      <c r="DV83" s="3113"/>
      <c r="DW83" s="3113"/>
      <c r="DX83" s="3113"/>
      <c r="DY83" s="3113"/>
      <c r="DZ83" s="3113"/>
      <c r="EA83" s="3113"/>
      <c r="EB83" s="3113"/>
      <c r="EC83" s="3113"/>
      <c r="ED83" s="3113"/>
      <c r="EE83" s="3113"/>
      <c r="EF83" s="3113"/>
      <c r="EG83" s="3113"/>
      <c r="EH83" s="3113"/>
    </row>
    <row r="84" spans="2:138" x14ac:dyDescent="0.25">
      <c r="B84" s="3113"/>
      <c r="C84" s="3121"/>
      <c r="D84" s="3122"/>
      <c r="E84" s="3122"/>
      <c r="F84" s="3116"/>
      <c r="G84" s="3123"/>
      <c r="H84" s="3123"/>
      <c r="I84" s="3123"/>
      <c r="J84" s="3123"/>
      <c r="K84" s="3123"/>
      <c r="L84" s="3123"/>
      <c r="M84" s="3123"/>
      <c r="N84" s="3123"/>
      <c r="O84" s="3123"/>
      <c r="P84" s="3123"/>
      <c r="Q84" s="3123"/>
      <c r="R84" s="3123"/>
      <c r="S84" s="3123"/>
      <c r="T84" s="3123"/>
      <c r="U84" s="3123"/>
      <c r="V84" s="3123"/>
      <c r="W84" s="3123"/>
      <c r="X84" s="3123"/>
      <c r="Y84" s="3123"/>
      <c r="Z84" s="3123"/>
      <c r="AA84" s="3123"/>
      <c r="AB84" s="3123"/>
      <c r="AC84" s="3123"/>
      <c r="AD84" s="3123"/>
      <c r="AE84" s="3123"/>
      <c r="AF84" s="3123"/>
      <c r="AG84" s="3123"/>
      <c r="AH84" s="3123"/>
      <c r="AI84" s="3123"/>
      <c r="AJ84" s="3123"/>
      <c r="AK84" s="3123"/>
      <c r="AL84" s="3123"/>
      <c r="AM84" s="3123"/>
      <c r="AN84" s="3123"/>
      <c r="AO84" s="3123"/>
      <c r="AP84" s="3123"/>
      <c r="AQ84" s="3123"/>
      <c r="AR84" s="3123"/>
      <c r="AS84" s="3123"/>
      <c r="AT84" s="3123"/>
      <c r="AU84" s="3123"/>
      <c r="AV84" s="3123"/>
      <c r="AW84" s="3123"/>
      <c r="AX84" s="3123"/>
      <c r="AY84" s="3123"/>
      <c r="AZ84" s="3123"/>
      <c r="BA84" s="3123"/>
      <c r="BB84" s="3123"/>
      <c r="BC84" s="3123"/>
      <c r="BD84" s="3123"/>
      <c r="BE84" s="3123"/>
      <c r="BF84" s="3123"/>
      <c r="BG84" s="3123"/>
      <c r="BH84" s="3123"/>
      <c r="BI84" s="3123"/>
      <c r="BJ84" s="3123"/>
      <c r="BK84" s="3123"/>
      <c r="BL84" s="3123"/>
      <c r="BM84" s="3123"/>
      <c r="BN84" s="3123"/>
      <c r="BO84" s="3123"/>
      <c r="BP84" s="3123"/>
      <c r="BQ84" s="3123"/>
      <c r="BR84" s="3123"/>
      <c r="BS84" s="3123"/>
      <c r="BT84" s="3123"/>
      <c r="BU84" s="3123"/>
      <c r="BV84" s="3123"/>
      <c r="BW84" s="3123"/>
      <c r="BX84" s="3123"/>
      <c r="BY84" s="3123"/>
      <c r="BZ84" s="3123"/>
      <c r="CA84" s="3123"/>
      <c r="CB84" s="3123"/>
      <c r="CC84" s="3123"/>
      <c r="CD84" s="3123"/>
      <c r="CE84" s="3123"/>
      <c r="CF84" s="3123"/>
      <c r="CG84" s="3123"/>
      <c r="CH84" s="3123"/>
      <c r="CI84" s="3123"/>
      <c r="CJ84" s="3123"/>
      <c r="CK84" s="3123"/>
      <c r="CL84" s="3123"/>
      <c r="CM84" s="3123"/>
      <c r="CN84" s="3123"/>
      <c r="CO84" s="3123"/>
      <c r="CP84" s="3123"/>
      <c r="CQ84" s="3123"/>
      <c r="CR84" s="3123"/>
      <c r="CS84" s="3123"/>
      <c r="CT84" s="3123"/>
      <c r="CU84" s="3123"/>
      <c r="CV84" s="3123"/>
      <c r="CW84" s="3123"/>
      <c r="CX84" s="3123"/>
      <c r="CY84" s="3123"/>
      <c r="CZ84" s="3123"/>
      <c r="DA84" s="3123"/>
      <c r="DB84" s="3123"/>
      <c r="DC84" s="3123"/>
      <c r="DD84" s="3123"/>
      <c r="DE84" s="3123"/>
      <c r="DF84" s="3123"/>
      <c r="DG84" s="3123"/>
      <c r="DH84" s="3123"/>
      <c r="DI84" s="3123"/>
      <c r="DJ84" s="3123"/>
      <c r="DK84" s="3123"/>
      <c r="DL84" s="3123"/>
      <c r="DM84" s="3123"/>
      <c r="DN84" s="3123"/>
      <c r="DO84" s="3123"/>
      <c r="DP84" s="3123"/>
      <c r="DQ84" s="3123"/>
      <c r="DR84" s="3123"/>
      <c r="DS84" s="3123"/>
      <c r="DT84" s="3123"/>
      <c r="DU84" s="3113"/>
      <c r="DV84" s="3113"/>
      <c r="DW84" s="3113"/>
      <c r="DX84" s="3113"/>
      <c r="DY84" s="3113"/>
      <c r="DZ84" s="3113"/>
      <c r="EA84" s="3113"/>
      <c r="EB84" s="3113"/>
      <c r="EC84" s="3113"/>
      <c r="ED84" s="3113"/>
      <c r="EE84" s="3113"/>
      <c r="EF84" s="3113"/>
      <c r="EG84" s="3113"/>
      <c r="EH84" s="3113"/>
    </row>
    <row r="85" spans="2:138" x14ac:dyDescent="0.25">
      <c r="B85" s="3113"/>
      <c r="C85" s="3130"/>
      <c r="D85" s="3129"/>
      <c r="E85" s="3129"/>
      <c r="F85" s="3126"/>
      <c r="G85" s="3119"/>
      <c r="H85" s="3124"/>
      <c r="I85" s="3119"/>
      <c r="J85" s="3124"/>
      <c r="K85" s="3119"/>
      <c r="L85" s="3124"/>
      <c r="M85" s="3119"/>
      <c r="N85" s="3124"/>
      <c r="O85" s="3119"/>
      <c r="P85" s="3124"/>
      <c r="Q85" s="3119"/>
      <c r="R85" s="3124"/>
      <c r="S85" s="3119"/>
      <c r="T85" s="3124"/>
      <c r="U85" s="3119"/>
      <c r="V85" s="3124"/>
      <c r="W85" s="3119"/>
      <c r="X85" s="3124"/>
      <c r="Y85" s="3119"/>
      <c r="Z85" s="3124"/>
      <c r="AA85" s="3119"/>
      <c r="AB85" s="3124"/>
      <c r="AC85" s="3119"/>
      <c r="AD85" s="3124"/>
      <c r="AE85" s="3119"/>
      <c r="AF85" s="3124"/>
      <c r="AG85" s="3119"/>
      <c r="AH85" s="3124"/>
      <c r="AI85" s="3119"/>
      <c r="AJ85" s="3124"/>
      <c r="AK85" s="3119"/>
      <c r="AL85" s="3124"/>
      <c r="AM85" s="3119"/>
      <c r="AN85" s="3124"/>
      <c r="AO85" s="3119"/>
      <c r="AP85" s="3124"/>
      <c r="AQ85" s="3119"/>
      <c r="AR85" s="3124"/>
      <c r="AS85" s="3119"/>
      <c r="AT85" s="3124"/>
      <c r="AU85" s="3119"/>
      <c r="AV85" s="3124"/>
      <c r="AW85" s="3119"/>
      <c r="AX85" s="3124"/>
      <c r="AY85" s="3119"/>
      <c r="AZ85" s="3124"/>
      <c r="BA85" s="3119"/>
      <c r="BB85" s="3124"/>
      <c r="BC85" s="3119"/>
      <c r="BD85" s="3124"/>
      <c r="BE85" s="3119"/>
      <c r="BF85" s="3124"/>
      <c r="BG85" s="3119"/>
      <c r="BH85" s="3124"/>
      <c r="BI85" s="3119"/>
      <c r="BJ85" s="3124"/>
      <c r="BK85" s="3119"/>
      <c r="BL85" s="3124"/>
      <c r="BM85" s="3119"/>
      <c r="BN85" s="3124"/>
      <c r="BO85" s="3119"/>
      <c r="BP85" s="3124"/>
      <c r="BQ85" s="3119"/>
      <c r="BR85" s="3124"/>
      <c r="BS85" s="3119"/>
      <c r="BT85" s="3124"/>
      <c r="BU85" s="3119"/>
      <c r="BV85" s="3124"/>
      <c r="BW85" s="3119"/>
      <c r="BX85" s="3124"/>
      <c r="BY85" s="3119"/>
      <c r="BZ85" s="3124"/>
      <c r="CA85" s="3119"/>
      <c r="CB85" s="3124"/>
      <c r="CC85" s="3119"/>
      <c r="CD85" s="3124"/>
      <c r="CE85" s="3119"/>
      <c r="CF85" s="3124"/>
      <c r="CG85" s="3119"/>
      <c r="CH85" s="3124"/>
      <c r="CI85" s="3119"/>
      <c r="CJ85" s="3124"/>
      <c r="CK85" s="3119"/>
      <c r="CL85" s="3124"/>
      <c r="CM85" s="3119"/>
      <c r="CN85" s="3124"/>
      <c r="CO85" s="3119"/>
      <c r="CP85" s="3124"/>
      <c r="CQ85" s="3119"/>
      <c r="CR85" s="3124"/>
      <c r="CS85" s="3119"/>
      <c r="CT85" s="3124"/>
      <c r="CU85" s="3119"/>
      <c r="CV85" s="3124"/>
      <c r="CW85" s="3119"/>
      <c r="CX85" s="3124"/>
      <c r="CY85" s="3119"/>
      <c r="CZ85" s="3124"/>
      <c r="DA85" s="3119"/>
      <c r="DB85" s="3124"/>
      <c r="DC85" s="3119"/>
      <c r="DD85" s="3124"/>
      <c r="DE85" s="3119"/>
      <c r="DF85" s="3124"/>
      <c r="DG85" s="3119"/>
      <c r="DH85" s="3124"/>
      <c r="DI85" s="3119"/>
      <c r="DJ85" s="3124"/>
      <c r="DK85" s="3119"/>
      <c r="DL85" s="3124"/>
      <c r="DM85" s="3119"/>
      <c r="DN85" s="3124"/>
      <c r="DO85" s="3119"/>
      <c r="DP85" s="3124"/>
      <c r="DQ85" s="3119"/>
      <c r="DR85" s="3124"/>
      <c r="DS85" s="3119"/>
      <c r="DT85" s="3124"/>
      <c r="DU85" s="3113"/>
      <c r="DV85" s="3113"/>
      <c r="DW85" s="3113"/>
      <c r="DX85" s="3113"/>
      <c r="DY85" s="3113"/>
      <c r="DZ85" s="3113"/>
      <c r="EA85" s="3113"/>
      <c r="EB85" s="3113"/>
      <c r="EC85" s="3113"/>
      <c r="ED85" s="3113"/>
      <c r="EE85" s="3113"/>
      <c r="EF85" s="3113"/>
      <c r="EG85" s="3113"/>
      <c r="EH85" s="3113"/>
    </row>
    <row r="86" spans="2:138" x14ac:dyDescent="0.25">
      <c r="B86" s="3113"/>
      <c r="C86" s="3130"/>
      <c r="D86" s="3122"/>
      <c r="E86" s="3122"/>
      <c r="F86" s="3126"/>
      <c r="G86" s="3119"/>
      <c r="H86" s="3124"/>
      <c r="I86" s="3119"/>
      <c r="J86" s="3124"/>
      <c r="K86" s="3119"/>
      <c r="L86" s="3124"/>
      <c r="M86" s="3119"/>
      <c r="N86" s="3124"/>
      <c r="O86" s="3119"/>
      <c r="P86" s="3124"/>
      <c r="Q86" s="3119"/>
      <c r="R86" s="3124"/>
      <c r="S86" s="3119"/>
      <c r="T86" s="3124"/>
      <c r="U86" s="3119"/>
      <c r="V86" s="3124"/>
      <c r="W86" s="3119"/>
      <c r="X86" s="3124"/>
      <c r="Y86" s="3119"/>
      <c r="Z86" s="3124"/>
      <c r="AA86" s="3119"/>
      <c r="AB86" s="3124"/>
      <c r="AC86" s="3119"/>
      <c r="AD86" s="3124"/>
      <c r="AE86" s="3119"/>
      <c r="AF86" s="3124"/>
      <c r="AG86" s="3119"/>
      <c r="AH86" s="3124"/>
      <c r="AI86" s="3119"/>
      <c r="AJ86" s="3124"/>
      <c r="AK86" s="3119"/>
      <c r="AL86" s="3124"/>
      <c r="AM86" s="3119"/>
      <c r="AN86" s="3124"/>
      <c r="AO86" s="3119"/>
      <c r="AP86" s="3124"/>
      <c r="AQ86" s="3119"/>
      <c r="AR86" s="3124"/>
      <c r="AS86" s="3119"/>
      <c r="AT86" s="3124"/>
      <c r="AU86" s="3119"/>
      <c r="AV86" s="3124"/>
      <c r="AW86" s="3119"/>
      <c r="AX86" s="3124"/>
      <c r="AY86" s="3119"/>
      <c r="AZ86" s="3124"/>
      <c r="BA86" s="3119"/>
      <c r="BB86" s="3124"/>
      <c r="BC86" s="3119"/>
      <c r="BD86" s="3124"/>
      <c r="BE86" s="3119"/>
      <c r="BF86" s="3124"/>
      <c r="BG86" s="3119"/>
      <c r="BH86" s="3124"/>
      <c r="BI86" s="3119"/>
      <c r="BJ86" s="3124"/>
      <c r="BK86" s="3119"/>
      <c r="BL86" s="3124"/>
      <c r="BM86" s="3119"/>
      <c r="BN86" s="3124"/>
      <c r="BO86" s="3119"/>
      <c r="BP86" s="3124"/>
      <c r="BQ86" s="3119"/>
      <c r="BR86" s="3124"/>
      <c r="BS86" s="3119"/>
      <c r="BT86" s="3124"/>
      <c r="BU86" s="3119"/>
      <c r="BV86" s="3124"/>
      <c r="BW86" s="3119"/>
      <c r="BX86" s="3124"/>
      <c r="BY86" s="3119"/>
      <c r="BZ86" s="3124"/>
      <c r="CA86" s="3119"/>
      <c r="CB86" s="3124"/>
      <c r="CC86" s="3119"/>
      <c r="CD86" s="3124"/>
      <c r="CE86" s="3119"/>
      <c r="CF86" s="3124"/>
      <c r="CG86" s="3119"/>
      <c r="CH86" s="3124"/>
      <c r="CI86" s="3119"/>
      <c r="CJ86" s="3124"/>
      <c r="CK86" s="3119"/>
      <c r="CL86" s="3124"/>
      <c r="CM86" s="3119"/>
      <c r="CN86" s="3124"/>
      <c r="CO86" s="3119"/>
      <c r="CP86" s="3124"/>
      <c r="CQ86" s="3119"/>
      <c r="CR86" s="3124"/>
      <c r="CS86" s="3119"/>
      <c r="CT86" s="3124"/>
      <c r="CU86" s="3119"/>
      <c r="CV86" s="3124"/>
      <c r="CW86" s="3119"/>
      <c r="CX86" s="3124"/>
      <c r="CY86" s="3119"/>
      <c r="CZ86" s="3124"/>
      <c r="DA86" s="3119"/>
      <c r="DB86" s="3124"/>
      <c r="DC86" s="3119"/>
      <c r="DD86" s="3124"/>
      <c r="DE86" s="3119"/>
      <c r="DF86" s="3124"/>
      <c r="DG86" s="3119"/>
      <c r="DH86" s="3124"/>
      <c r="DI86" s="3119"/>
      <c r="DJ86" s="3124"/>
      <c r="DK86" s="3119"/>
      <c r="DL86" s="3124"/>
      <c r="DM86" s="3119"/>
      <c r="DN86" s="3124"/>
      <c r="DO86" s="3119"/>
      <c r="DP86" s="3124"/>
      <c r="DQ86" s="3119"/>
      <c r="DR86" s="3124"/>
      <c r="DS86" s="3119"/>
      <c r="DT86" s="3124"/>
      <c r="DU86" s="3113"/>
      <c r="DV86" s="3113"/>
      <c r="DW86" s="3113"/>
      <c r="DX86" s="3113"/>
      <c r="DY86" s="3113"/>
      <c r="DZ86" s="3113"/>
      <c r="EA86" s="3113"/>
      <c r="EB86" s="3113"/>
      <c r="EC86" s="3113"/>
      <c r="ED86" s="3113"/>
      <c r="EE86" s="3113"/>
      <c r="EF86" s="3113"/>
      <c r="EG86" s="3113"/>
      <c r="EH86" s="3113"/>
    </row>
    <row r="87" spans="2:138" x14ac:dyDescent="0.25">
      <c r="B87" s="3113"/>
      <c r="C87" s="3130"/>
      <c r="D87" s="3129"/>
      <c r="E87" s="3129"/>
      <c r="F87" s="3126"/>
      <c r="G87" s="3119"/>
      <c r="H87" s="3124"/>
      <c r="I87" s="3119"/>
      <c r="J87" s="3124"/>
      <c r="K87" s="3119"/>
      <c r="L87" s="3124"/>
      <c r="M87" s="3119"/>
      <c r="N87" s="3124"/>
      <c r="O87" s="3119"/>
      <c r="P87" s="3124"/>
      <c r="Q87" s="3119"/>
      <c r="R87" s="3124"/>
      <c r="S87" s="3119"/>
      <c r="T87" s="3124"/>
      <c r="U87" s="3119"/>
      <c r="V87" s="3124"/>
      <c r="W87" s="3119"/>
      <c r="X87" s="3124"/>
      <c r="Y87" s="3119"/>
      <c r="Z87" s="3124"/>
      <c r="AA87" s="3119"/>
      <c r="AB87" s="3124"/>
      <c r="AC87" s="3119"/>
      <c r="AD87" s="3124"/>
      <c r="AE87" s="3119"/>
      <c r="AF87" s="3124"/>
      <c r="AG87" s="3119"/>
      <c r="AH87" s="3124"/>
      <c r="AI87" s="3119"/>
      <c r="AJ87" s="3124"/>
      <c r="AK87" s="3119"/>
      <c r="AL87" s="3124"/>
      <c r="AM87" s="3119"/>
      <c r="AN87" s="3124"/>
      <c r="AO87" s="3119"/>
      <c r="AP87" s="3124"/>
      <c r="AQ87" s="3119"/>
      <c r="AR87" s="3124"/>
      <c r="AS87" s="3119"/>
      <c r="AT87" s="3124"/>
      <c r="AU87" s="3119"/>
      <c r="AV87" s="3124"/>
      <c r="AW87" s="3119"/>
      <c r="AX87" s="3124"/>
      <c r="AY87" s="3119"/>
      <c r="AZ87" s="3124"/>
      <c r="BA87" s="3119"/>
      <c r="BB87" s="3124"/>
      <c r="BC87" s="3119"/>
      <c r="BD87" s="3124"/>
      <c r="BE87" s="3119"/>
      <c r="BF87" s="3124"/>
      <c r="BG87" s="3119"/>
      <c r="BH87" s="3124"/>
      <c r="BI87" s="3119"/>
      <c r="BJ87" s="3124"/>
      <c r="BK87" s="3119"/>
      <c r="BL87" s="3124"/>
      <c r="BM87" s="3119"/>
      <c r="BN87" s="3124"/>
      <c r="BO87" s="3119"/>
      <c r="BP87" s="3124"/>
      <c r="BQ87" s="3119"/>
      <c r="BR87" s="3124"/>
      <c r="BS87" s="3119"/>
      <c r="BT87" s="3124"/>
      <c r="BU87" s="3119"/>
      <c r="BV87" s="3124"/>
      <c r="BW87" s="3119"/>
      <c r="BX87" s="3124"/>
      <c r="BY87" s="3119"/>
      <c r="BZ87" s="3124"/>
      <c r="CA87" s="3119"/>
      <c r="CB87" s="3124"/>
      <c r="CC87" s="3119"/>
      <c r="CD87" s="3124"/>
      <c r="CE87" s="3119"/>
      <c r="CF87" s="3124"/>
      <c r="CG87" s="3119"/>
      <c r="CH87" s="3124"/>
      <c r="CI87" s="3119"/>
      <c r="CJ87" s="3124"/>
      <c r="CK87" s="3119"/>
      <c r="CL87" s="3124"/>
      <c r="CM87" s="3119"/>
      <c r="CN87" s="3124"/>
      <c r="CO87" s="3119"/>
      <c r="CP87" s="3124"/>
      <c r="CQ87" s="3119"/>
      <c r="CR87" s="3124"/>
      <c r="CS87" s="3119"/>
      <c r="CT87" s="3124"/>
      <c r="CU87" s="3119"/>
      <c r="CV87" s="3124"/>
      <c r="CW87" s="3119"/>
      <c r="CX87" s="3124"/>
      <c r="CY87" s="3119"/>
      <c r="CZ87" s="3124"/>
      <c r="DA87" s="3119"/>
      <c r="DB87" s="3124"/>
      <c r="DC87" s="3119"/>
      <c r="DD87" s="3124"/>
      <c r="DE87" s="3119"/>
      <c r="DF87" s="3124"/>
      <c r="DG87" s="3119"/>
      <c r="DH87" s="3124"/>
      <c r="DI87" s="3119"/>
      <c r="DJ87" s="3124"/>
      <c r="DK87" s="3119"/>
      <c r="DL87" s="3124"/>
      <c r="DM87" s="3119"/>
      <c r="DN87" s="3124"/>
      <c r="DO87" s="3119"/>
      <c r="DP87" s="3124"/>
      <c r="DQ87" s="3119"/>
      <c r="DR87" s="3124"/>
      <c r="DS87" s="3119"/>
      <c r="DT87" s="3124"/>
      <c r="DU87" s="3113"/>
      <c r="DV87" s="3113"/>
      <c r="DW87" s="3113"/>
      <c r="DX87" s="3113"/>
      <c r="DY87" s="3113"/>
      <c r="DZ87" s="3113"/>
      <c r="EA87" s="3113"/>
      <c r="EB87" s="3113"/>
      <c r="EC87" s="3113"/>
      <c r="ED87" s="3113"/>
      <c r="EE87" s="3113"/>
      <c r="EF87" s="3113"/>
      <c r="EG87" s="3113"/>
      <c r="EH87" s="3113"/>
    </row>
    <row r="88" spans="2:138" x14ac:dyDescent="0.25">
      <c r="B88" s="3113"/>
      <c r="C88" s="3130"/>
      <c r="D88" s="3122"/>
      <c r="E88" s="3122"/>
      <c r="F88" s="3126"/>
      <c r="G88" s="3119"/>
      <c r="H88" s="3124"/>
      <c r="I88" s="3119"/>
      <c r="J88" s="3124"/>
      <c r="K88" s="3119"/>
      <c r="L88" s="3124"/>
      <c r="M88" s="3119"/>
      <c r="N88" s="3124"/>
      <c r="O88" s="3119"/>
      <c r="P88" s="3124"/>
      <c r="Q88" s="3119"/>
      <c r="R88" s="3124"/>
      <c r="S88" s="3119"/>
      <c r="T88" s="3124"/>
      <c r="U88" s="3119"/>
      <c r="V88" s="3124"/>
      <c r="W88" s="3119"/>
      <c r="X88" s="3124"/>
      <c r="Y88" s="3119"/>
      <c r="Z88" s="3124"/>
      <c r="AA88" s="3119"/>
      <c r="AB88" s="3124"/>
      <c r="AC88" s="3119"/>
      <c r="AD88" s="3124"/>
      <c r="AE88" s="3119"/>
      <c r="AF88" s="3124"/>
      <c r="AG88" s="3119"/>
      <c r="AH88" s="3124"/>
      <c r="AI88" s="3119"/>
      <c r="AJ88" s="3124"/>
      <c r="AK88" s="3119"/>
      <c r="AL88" s="3124"/>
      <c r="AM88" s="3119"/>
      <c r="AN88" s="3124"/>
      <c r="AO88" s="3119"/>
      <c r="AP88" s="3124"/>
      <c r="AQ88" s="3119"/>
      <c r="AR88" s="3124"/>
      <c r="AS88" s="3119"/>
      <c r="AT88" s="3124"/>
      <c r="AU88" s="3119"/>
      <c r="AV88" s="3124"/>
      <c r="AW88" s="3119"/>
      <c r="AX88" s="3124"/>
      <c r="AY88" s="3119"/>
      <c r="AZ88" s="3124"/>
      <c r="BA88" s="3119"/>
      <c r="BB88" s="3124"/>
      <c r="BC88" s="3119"/>
      <c r="BD88" s="3124"/>
      <c r="BE88" s="3119"/>
      <c r="BF88" s="3124"/>
      <c r="BG88" s="3119"/>
      <c r="BH88" s="3124"/>
      <c r="BI88" s="3119"/>
      <c r="BJ88" s="3124"/>
      <c r="BK88" s="3119"/>
      <c r="BL88" s="3124"/>
      <c r="BM88" s="3119"/>
      <c r="BN88" s="3124"/>
      <c r="BO88" s="3119"/>
      <c r="BP88" s="3124"/>
      <c r="BQ88" s="3119"/>
      <c r="BR88" s="3124"/>
      <c r="BS88" s="3119"/>
      <c r="BT88" s="3124"/>
      <c r="BU88" s="3119"/>
      <c r="BV88" s="3124"/>
      <c r="BW88" s="3119"/>
      <c r="BX88" s="3124"/>
      <c r="BY88" s="3119"/>
      <c r="BZ88" s="3124"/>
      <c r="CA88" s="3119"/>
      <c r="CB88" s="3124"/>
      <c r="CC88" s="3119"/>
      <c r="CD88" s="3124"/>
      <c r="CE88" s="3119"/>
      <c r="CF88" s="3124"/>
      <c r="CG88" s="3119"/>
      <c r="CH88" s="3124"/>
      <c r="CI88" s="3119"/>
      <c r="CJ88" s="3124"/>
      <c r="CK88" s="3119"/>
      <c r="CL88" s="3124"/>
      <c r="CM88" s="3119"/>
      <c r="CN88" s="3124"/>
      <c r="CO88" s="3119"/>
      <c r="CP88" s="3124"/>
      <c r="CQ88" s="3119"/>
      <c r="CR88" s="3124"/>
      <c r="CS88" s="3119"/>
      <c r="CT88" s="3124"/>
      <c r="CU88" s="3119"/>
      <c r="CV88" s="3124"/>
      <c r="CW88" s="3119"/>
      <c r="CX88" s="3124"/>
      <c r="CY88" s="3119"/>
      <c r="CZ88" s="3124"/>
      <c r="DA88" s="3119"/>
      <c r="DB88" s="3124"/>
      <c r="DC88" s="3119"/>
      <c r="DD88" s="3124"/>
      <c r="DE88" s="3119"/>
      <c r="DF88" s="3124"/>
      <c r="DG88" s="3119"/>
      <c r="DH88" s="3124"/>
      <c r="DI88" s="3119"/>
      <c r="DJ88" s="3124"/>
      <c r="DK88" s="3119"/>
      <c r="DL88" s="3124"/>
      <c r="DM88" s="3119"/>
      <c r="DN88" s="3124"/>
      <c r="DO88" s="3119"/>
      <c r="DP88" s="3124"/>
      <c r="DQ88" s="3119"/>
      <c r="DR88" s="3124"/>
      <c r="DS88" s="3119"/>
      <c r="DT88" s="3124"/>
      <c r="DU88" s="3113"/>
      <c r="DV88" s="3113"/>
      <c r="DW88" s="3113"/>
      <c r="DX88" s="3113"/>
      <c r="DY88" s="3113"/>
      <c r="DZ88" s="3113"/>
      <c r="EA88" s="3113"/>
      <c r="EB88" s="3113"/>
      <c r="EC88" s="3113"/>
      <c r="ED88" s="3113"/>
      <c r="EE88" s="3113"/>
      <c r="EF88" s="3113"/>
      <c r="EG88" s="3113"/>
      <c r="EH88" s="3113"/>
    </row>
    <row r="89" spans="2:138" x14ac:dyDescent="0.25">
      <c r="B89" s="3113"/>
      <c r="C89" s="3121"/>
      <c r="D89" s="3122"/>
      <c r="E89" s="3122"/>
      <c r="F89" s="3126"/>
      <c r="G89" s="3123"/>
      <c r="H89" s="3124"/>
      <c r="I89" s="3123"/>
      <c r="J89" s="3124"/>
      <c r="K89" s="3123"/>
      <c r="L89" s="3124"/>
      <c r="M89" s="3123"/>
      <c r="N89" s="3124"/>
      <c r="O89" s="3123"/>
      <c r="P89" s="3124"/>
      <c r="Q89" s="3123"/>
      <c r="R89" s="3124"/>
      <c r="S89" s="3123"/>
      <c r="T89" s="3124"/>
      <c r="U89" s="3123"/>
      <c r="V89" s="3124"/>
      <c r="W89" s="3123"/>
      <c r="X89" s="3124"/>
      <c r="Y89" s="3123"/>
      <c r="Z89" s="3124"/>
      <c r="AA89" s="3123"/>
      <c r="AB89" s="3124"/>
      <c r="AC89" s="3123"/>
      <c r="AD89" s="3124"/>
      <c r="AE89" s="3123"/>
      <c r="AF89" s="3124"/>
      <c r="AG89" s="3123"/>
      <c r="AH89" s="3124"/>
      <c r="AI89" s="3123"/>
      <c r="AJ89" s="3124"/>
      <c r="AK89" s="3123"/>
      <c r="AL89" s="3124"/>
      <c r="AM89" s="3123"/>
      <c r="AN89" s="3124"/>
      <c r="AO89" s="3123"/>
      <c r="AP89" s="3124"/>
      <c r="AQ89" s="3123"/>
      <c r="AR89" s="3124"/>
      <c r="AS89" s="3123"/>
      <c r="AT89" s="3124"/>
      <c r="AU89" s="3123"/>
      <c r="AV89" s="3124"/>
      <c r="AW89" s="3123"/>
      <c r="AX89" s="3124"/>
      <c r="AY89" s="3123"/>
      <c r="AZ89" s="3124"/>
      <c r="BA89" s="3123"/>
      <c r="BB89" s="3124"/>
      <c r="BC89" s="3123"/>
      <c r="BD89" s="3124"/>
      <c r="BE89" s="3123"/>
      <c r="BF89" s="3124"/>
      <c r="BG89" s="3123"/>
      <c r="BH89" s="3124"/>
      <c r="BI89" s="3123"/>
      <c r="BJ89" s="3124"/>
      <c r="BK89" s="3123"/>
      <c r="BL89" s="3124"/>
      <c r="BM89" s="3123"/>
      <c r="BN89" s="3124"/>
      <c r="BO89" s="3123"/>
      <c r="BP89" s="3124"/>
      <c r="BQ89" s="3123"/>
      <c r="BR89" s="3124"/>
      <c r="BS89" s="3123"/>
      <c r="BT89" s="3124"/>
      <c r="BU89" s="3123"/>
      <c r="BV89" s="3124"/>
      <c r="BW89" s="3123"/>
      <c r="BX89" s="3124"/>
      <c r="BY89" s="3123"/>
      <c r="BZ89" s="3124"/>
      <c r="CA89" s="3123"/>
      <c r="CB89" s="3124"/>
      <c r="CC89" s="3123"/>
      <c r="CD89" s="3124"/>
      <c r="CE89" s="3123"/>
      <c r="CF89" s="3124"/>
      <c r="CG89" s="3123"/>
      <c r="CH89" s="3124"/>
      <c r="CI89" s="3123"/>
      <c r="CJ89" s="3124"/>
      <c r="CK89" s="3123"/>
      <c r="CL89" s="3124"/>
      <c r="CM89" s="3123"/>
      <c r="CN89" s="3124"/>
      <c r="CO89" s="3123"/>
      <c r="CP89" s="3124"/>
      <c r="CQ89" s="3123"/>
      <c r="CR89" s="3124"/>
      <c r="CS89" s="3123"/>
      <c r="CT89" s="3124"/>
      <c r="CU89" s="3123"/>
      <c r="CV89" s="3124"/>
      <c r="CW89" s="3123"/>
      <c r="CX89" s="3124"/>
      <c r="CY89" s="3123"/>
      <c r="CZ89" s="3124"/>
      <c r="DA89" s="3123"/>
      <c r="DB89" s="3124"/>
      <c r="DC89" s="3123"/>
      <c r="DD89" s="3124"/>
      <c r="DE89" s="3123"/>
      <c r="DF89" s="3124"/>
      <c r="DG89" s="3123"/>
      <c r="DH89" s="3124"/>
      <c r="DI89" s="3123"/>
      <c r="DJ89" s="3124"/>
      <c r="DK89" s="3123"/>
      <c r="DL89" s="3124"/>
      <c r="DM89" s="3123"/>
      <c r="DN89" s="3124"/>
      <c r="DO89" s="3123"/>
      <c r="DP89" s="3124"/>
      <c r="DQ89" s="3123"/>
      <c r="DR89" s="3124"/>
      <c r="DS89" s="3123"/>
      <c r="DT89" s="3124"/>
      <c r="DU89" s="3113"/>
      <c r="DV89" s="3113"/>
      <c r="DW89" s="3113"/>
      <c r="DX89" s="3113"/>
      <c r="DY89" s="3113"/>
      <c r="DZ89" s="3113"/>
      <c r="EA89" s="3113"/>
      <c r="EB89" s="3113"/>
      <c r="EC89" s="3113"/>
      <c r="ED89" s="3113"/>
      <c r="EE89" s="3113"/>
      <c r="EF89" s="3113"/>
      <c r="EG89" s="3113"/>
      <c r="EH89" s="3113"/>
    </row>
    <row r="90" spans="2:138" x14ac:dyDescent="0.25">
      <c r="B90" s="3113"/>
      <c r="C90" s="3130"/>
      <c r="D90" s="3129"/>
      <c r="E90" s="3129"/>
      <c r="F90" s="3126"/>
      <c r="G90" s="3119"/>
      <c r="H90" s="3124"/>
      <c r="I90" s="3119"/>
      <c r="J90" s="3124"/>
      <c r="K90" s="3119"/>
      <c r="L90" s="3124"/>
      <c r="M90" s="3119"/>
      <c r="N90" s="3124"/>
      <c r="O90" s="3119"/>
      <c r="P90" s="3124"/>
      <c r="Q90" s="3119"/>
      <c r="R90" s="3124"/>
      <c r="S90" s="3119"/>
      <c r="T90" s="3124"/>
      <c r="U90" s="3119"/>
      <c r="V90" s="3124"/>
      <c r="W90" s="3119"/>
      <c r="X90" s="3124"/>
      <c r="Y90" s="3119"/>
      <c r="Z90" s="3124"/>
      <c r="AA90" s="3119"/>
      <c r="AB90" s="3124"/>
      <c r="AC90" s="3119"/>
      <c r="AD90" s="3124"/>
      <c r="AE90" s="3119"/>
      <c r="AF90" s="3124"/>
      <c r="AG90" s="3119"/>
      <c r="AH90" s="3124"/>
      <c r="AI90" s="3119"/>
      <c r="AJ90" s="3124"/>
      <c r="AK90" s="3119"/>
      <c r="AL90" s="3124"/>
      <c r="AM90" s="3119"/>
      <c r="AN90" s="3124"/>
      <c r="AO90" s="3119"/>
      <c r="AP90" s="3124"/>
      <c r="AQ90" s="3119"/>
      <c r="AR90" s="3124"/>
      <c r="AS90" s="3119"/>
      <c r="AT90" s="3124"/>
      <c r="AU90" s="3119"/>
      <c r="AV90" s="3124"/>
      <c r="AW90" s="3119"/>
      <c r="AX90" s="3124"/>
      <c r="AY90" s="3119"/>
      <c r="AZ90" s="3124"/>
      <c r="BA90" s="3119"/>
      <c r="BB90" s="3124"/>
      <c r="BC90" s="3119"/>
      <c r="BD90" s="3124"/>
      <c r="BE90" s="3119"/>
      <c r="BF90" s="3124"/>
      <c r="BG90" s="3119"/>
      <c r="BH90" s="3124"/>
      <c r="BI90" s="3119"/>
      <c r="BJ90" s="3124"/>
      <c r="BK90" s="3119"/>
      <c r="BL90" s="3124"/>
      <c r="BM90" s="3119"/>
      <c r="BN90" s="3124"/>
      <c r="BO90" s="3119"/>
      <c r="BP90" s="3124"/>
      <c r="BQ90" s="3119"/>
      <c r="BR90" s="3124"/>
      <c r="BS90" s="3119"/>
      <c r="BT90" s="3124"/>
      <c r="BU90" s="3119"/>
      <c r="BV90" s="3124"/>
      <c r="BW90" s="3119"/>
      <c r="BX90" s="3124"/>
      <c r="BY90" s="3119"/>
      <c r="BZ90" s="3124"/>
      <c r="CA90" s="3119"/>
      <c r="CB90" s="3124"/>
      <c r="CC90" s="3119"/>
      <c r="CD90" s="3124"/>
      <c r="CE90" s="3119"/>
      <c r="CF90" s="3124"/>
      <c r="CG90" s="3119"/>
      <c r="CH90" s="3124"/>
      <c r="CI90" s="3119"/>
      <c r="CJ90" s="3124"/>
      <c r="CK90" s="3119"/>
      <c r="CL90" s="3124"/>
      <c r="CM90" s="3119"/>
      <c r="CN90" s="3124"/>
      <c r="CO90" s="3119"/>
      <c r="CP90" s="3124"/>
      <c r="CQ90" s="3119"/>
      <c r="CR90" s="3124"/>
      <c r="CS90" s="3119"/>
      <c r="CT90" s="3124"/>
      <c r="CU90" s="3119"/>
      <c r="CV90" s="3124"/>
      <c r="CW90" s="3119"/>
      <c r="CX90" s="3124"/>
      <c r="CY90" s="3119"/>
      <c r="CZ90" s="3124"/>
      <c r="DA90" s="3119"/>
      <c r="DB90" s="3124"/>
      <c r="DC90" s="3119"/>
      <c r="DD90" s="3124"/>
      <c r="DE90" s="3119"/>
      <c r="DF90" s="3124"/>
      <c r="DG90" s="3119"/>
      <c r="DH90" s="3124"/>
      <c r="DI90" s="3119"/>
      <c r="DJ90" s="3124"/>
      <c r="DK90" s="3119"/>
      <c r="DL90" s="3124"/>
      <c r="DM90" s="3119"/>
      <c r="DN90" s="3124"/>
      <c r="DO90" s="3119"/>
      <c r="DP90" s="3124"/>
      <c r="DQ90" s="3119"/>
      <c r="DR90" s="3124"/>
      <c r="DS90" s="3119"/>
      <c r="DT90" s="3124"/>
      <c r="DU90" s="3113"/>
      <c r="DV90" s="3113"/>
      <c r="DW90" s="3113"/>
      <c r="DX90" s="3113"/>
      <c r="DY90" s="3113"/>
      <c r="DZ90" s="3113"/>
      <c r="EA90" s="3113"/>
      <c r="EB90" s="3113"/>
      <c r="EC90" s="3113"/>
      <c r="ED90" s="3113"/>
      <c r="EE90" s="3113"/>
      <c r="EF90" s="3113"/>
      <c r="EG90" s="3113"/>
      <c r="EH90" s="3113"/>
    </row>
    <row r="91" spans="2:138" x14ac:dyDescent="0.25">
      <c r="B91" s="3113"/>
      <c r="C91" s="3130"/>
      <c r="D91" s="3122"/>
      <c r="E91" s="3122"/>
      <c r="F91" s="3126"/>
      <c r="G91" s="3119"/>
      <c r="H91" s="3124"/>
      <c r="I91" s="3119"/>
      <c r="J91" s="3124"/>
      <c r="K91" s="3119"/>
      <c r="L91" s="3124"/>
      <c r="M91" s="3119"/>
      <c r="N91" s="3124"/>
      <c r="O91" s="3119"/>
      <c r="P91" s="3124"/>
      <c r="Q91" s="3119"/>
      <c r="R91" s="3124"/>
      <c r="S91" s="3119"/>
      <c r="T91" s="3124"/>
      <c r="U91" s="3119"/>
      <c r="V91" s="3124"/>
      <c r="W91" s="3119"/>
      <c r="X91" s="3124"/>
      <c r="Y91" s="3119"/>
      <c r="Z91" s="3124"/>
      <c r="AA91" s="3119"/>
      <c r="AB91" s="3124"/>
      <c r="AC91" s="3119"/>
      <c r="AD91" s="3124"/>
      <c r="AE91" s="3119"/>
      <c r="AF91" s="3124"/>
      <c r="AG91" s="3119"/>
      <c r="AH91" s="3124"/>
      <c r="AI91" s="3119"/>
      <c r="AJ91" s="3124"/>
      <c r="AK91" s="3119"/>
      <c r="AL91" s="3124"/>
      <c r="AM91" s="3119"/>
      <c r="AN91" s="3124"/>
      <c r="AO91" s="3119"/>
      <c r="AP91" s="3124"/>
      <c r="AQ91" s="3119"/>
      <c r="AR91" s="3124"/>
      <c r="AS91" s="3119"/>
      <c r="AT91" s="3124"/>
      <c r="AU91" s="3119"/>
      <c r="AV91" s="3124"/>
      <c r="AW91" s="3119"/>
      <c r="AX91" s="3124"/>
      <c r="AY91" s="3119"/>
      <c r="AZ91" s="3124"/>
      <c r="BA91" s="3119"/>
      <c r="BB91" s="3124"/>
      <c r="BC91" s="3119"/>
      <c r="BD91" s="3124"/>
      <c r="BE91" s="3119"/>
      <c r="BF91" s="3124"/>
      <c r="BG91" s="3119"/>
      <c r="BH91" s="3124"/>
      <c r="BI91" s="3119"/>
      <c r="BJ91" s="3124"/>
      <c r="BK91" s="3119"/>
      <c r="BL91" s="3124"/>
      <c r="BM91" s="3119"/>
      <c r="BN91" s="3124"/>
      <c r="BO91" s="3119"/>
      <c r="BP91" s="3124"/>
      <c r="BQ91" s="3119"/>
      <c r="BR91" s="3124"/>
      <c r="BS91" s="3119"/>
      <c r="BT91" s="3124"/>
      <c r="BU91" s="3119"/>
      <c r="BV91" s="3124"/>
      <c r="BW91" s="3119"/>
      <c r="BX91" s="3124"/>
      <c r="BY91" s="3119"/>
      <c r="BZ91" s="3124"/>
      <c r="CA91" s="3119"/>
      <c r="CB91" s="3124"/>
      <c r="CC91" s="3119"/>
      <c r="CD91" s="3124"/>
      <c r="CE91" s="3119"/>
      <c r="CF91" s="3124"/>
      <c r="CG91" s="3119"/>
      <c r="CH91" s="3124"/>
      <c r="CI91" s="3119"/>
      <c r="CJ91" s="3124"/>
      <c r="CK91" s="3119"/>
      <c r="CL91" s="3124"/>
      <c r="CM91" s="3119"/>
      <c r="CN91" s="3124"/>
      <c r="CO91" s="3119"/>
      <c r="CP91" s="3124"/>
      <c r="CQ91" s="3119"/>
      <c r="CR91" s="3124"/>
      <c r="CS91" s="3119"/>
      <c r="CT91" s="3124"/>
      <c r="CU91" s="3119"/>
      <c r="CV91" s="3124"/>
      <c r="CW91" s="3119"/>
      <c r="CX91" s="3124"/>
      <c r="CY91" s="3119"/>
      <c r="CZ91" s="3124"/>
      <c r="DA91" s="3119"/>
      <c r="DB91" s="3124"/>
      <c r="DC91" s="3119"/>
      <c r="DD91" s="3124"/>
      <c r="DE91" s="3119"/>
      <c r="DF91" s="3124"/>
      <c r="DG91" s="3119"/>
      <c r="DH91" s="3124"/>
      <c r="DI91" s="3119"/>
      <c r="DJ91" s="3124"/>
      <c r="DK91" s="3119"/>
      <c r="DL91" s="3124"/>
      <c r="DM91" s="3119"/>
      <c r="DN91" s="3124"/>
      <c r="DO91" s="3119"/>
      <c r="DP91" s="3124"/>
      <c r="DQ91" s="3119"/>
      <c r="DR91" s="3124"/>
      <c r="DS91" s="3119"/>
      <c r="DT91" s="3124"/>
      <c r="DU91" s="3113"/>
      <c r="DV91" s="3113"/>
      <c r="DW91" s="3113"/>
      <c r="DX91" s="3113"/>
      <c r="DY91" s="3113"/>
      <c r="DZ91" s="3113"/>
      <c r="EA91" s="3113"/>
      <c r="EB91" s="3113"/>
      <c r="EC91" s="3113"/>
      <c r="ED91" s="3113"/>
      <c r="EE91" s="3113"/>
      <c r="EF91" s="3113"/>
      <c r="EG91" s="3113"/>
      <c r="EH91" s="3113"/>
    </row>
    <row r="92" spans="2:138" x14ac:dyDescent="0.25">
      <c r="B92" s="3113"/>
      <c r="C92" s="3121"/>
      <c r="D92" s="3113"/>
      <c r="E92" s="3113"/>
      <c r="F92" s="3126"/>
      <c r="G92" s="3113"/>
      <c r="H92" s="3124"/>
      <c r="I92" s="3113"/>
      <c r="J92" s="3124"/>
      <c r="K92" s="3113"/>
      <c r="L92" s="3124"/>
      <c r="M92" s="3113"/>
      <c r="N92" s="3124"/>
      <c r="O92" s="3113"/>
      <c r="P92" s="3124"/>
      <c r="Q92" s="3113"/>
      <c r="R92" s="3124"/>
      <c r="S92" s="3113"/>
      <c r="T92" s="3124"/>
      <c r="U92" s="3113"/>
      <c r="V92" s="3124"/>
      <c r="W92" s="3113"/>
      <c r="X92" s="3124"/>
      <c r="Y92" s="3113"/>
      <c r="Z92" s="3124"/>
      <c r="AA92" s="3113"/>
      <c r="AB92" s="3124"/>
      <c r="AC92" s="3113"/>
      <c r="AD92" s="3124"/>
      <c r="AE92" s="3113"/>
      <c r="AF92" s="3124"/>
      <c r="AG92" s="3113"/>
      <c r="AH92" s="3124"/>
      <c r="AI92" s="3113"/>
      <c r="AJ92" s="3124"/>
      <c r="AK92" s="3113"/>
      <c r="AL92" s="3124"/>
      <c r="AM92" s="3113"/>
      <c r="AN92" s="3124"/>
      <c r="AO92" s="3113"/>
      <c r="AP92" s="3124"/>
      <c r="AQ92" s="3113"/>
      <c r="AR92" s="3124"/>
      <c r="AS92" s="3113"/>
      <c r="AT92" s="3124"/>
      <c r="AU92" s="3113"/>
      <c r="AV92" s="3124"/>
      <c r="AW92" s="3113"/>
      <c r="AX92" s="3124"/>
      <c r="AY92" s="3113"/>
      <c r="AZ92" s="3124"/>
      <c r="BA92" s="3113"/>
      <c r="BB92" s="3124"/>
      <c r="BC92" s="3113"/>
      <c r="BD92" s="3124"/>
      <c r="BE92" s="3113"/>
      <c r="BF92" s="3124"/>
      <c r="BG92" s="3113"/>
      <c r="BH92" s="3124"/>
      <c r="BI92" s="3113"/>
      <c r="BJ92" s="3124"/>
      <c r="BK92" s="3113"/>
      <c r="BL92" s="3124"/>
      <c r="BM92" s="3113"/>
      <c r="BN92" s="3124"/>
      <c r="BO92" s="3113"/>
      <c r="BP92" s="3124"/>
      <c r="BQ92" s="3113"/>
      <c r="BR92" s="3124"/>
      <c r="BS92" s="3113"/>
      <c r="BT92" s="3124"/>
      <c r="BU92" s="3113"/>
      <c r="BV92" s="3124"/>
      <c r="BW92" s="3113"/>
      <c r="BX92" s="3124"/>
      <c r="BY92" s="3113"/>
      <c r="BZ92" s="3124"/>
      <c r="CA92" s="3113"/>
      <c r="CB92" s="3124"/>
      <c r="CC92" s="3113"/>
      <c r="CD92" s="3124"/>
      <c r="CE92" s="3113"/>
      <c r="CF92" s="3124"/>
      <c r="CG92" s="3113"/>
      <c r="CH92" s="3124"/>
      <c r="CI92" s="3113"/>
      <c r="CJ92" s="3124"/>
      <c r="CK92" s="3113"/>
      <c r="CL92" s="3124"/>
      <c r="CM92" s="3113"/>
      <c r="CN92" s="3124"/>
      <c r="CO92" s="3113"/>
      <c r="CP92" s="3124"/>
      <c r="CQ92" s="3113"/>
      <c r="CR92" s="3124"/>
      <c r="CS92" s="3113"/>
      <c r="CT92" s="3124"/>
      <c r="CU92" s="3113"/>
      <c r="CV92" s="3124"/>
      <c r="CW92" s="3113"/>
      <c r="CX92" s="3124"/>
      <c r="CY92" s="3113"/>
      <c r="CZ92" s="3124"/>
      <c r="DA92" s="3113"/>
      <c r="DB92" s="3124"/>
      <c r="DC92" s="3113"/>
      <c r="DD92" s="3124"/>
      <c r="DE92" s="3113"/>
      <c r="DF92" s="3124"/>
      <c r="DG92" s="3113"/>
      <c r="DH92" s="3124"/>
      <c r="DI92" s="3113"/>
      <c r="DJ92" s="3124"/>
      <c r="DK92" s="3113"/>
      <c r="DL92" s="3124"/>
      <c r="DM92" s="3113"/>
      <c r="DN92" s="3124"/>
      <c r="DO92" s="3113"/>
      <c r="DP92" s="3124"/>
      <c r="DQ92" s="3113"/>
      <c r="DR92" s="3124"/>
      <c r="DS92" s="3113"/>
      <c r="DT92" s="3124"/>
      <c r="DU92" s="3113"/>
      <c r="DV92" s="3113"/>
      <c r="DW92" s="3113"/>
      <c r="DX92" s="3113"/>
      <c r="DY92" s="3113"/>
      <c r="DZ92" s="3113"/>
      <c r="EA92" s="3113"/>
      <c r="EB92" s="3113"/>
      <c r="EC92" s="3113"/>
      <c r="ED92" s="3113"/>
      <c r="EE92" s="3113"/>
      <c r="EF92" s="3113"/>
      <c r="EG92" s="3113"/>
      <c r="EH92" s="3113"/>
    </row>
    <row r="93" spans="2:138" x14ac:dyDescent="0.25">
      <c r="B93" s="3113"/>
      <c r="C93" s="3130"/>
      <c r="D93" s="3129"/>
      <c r="E93" s="3129"/>
      <c r="F93" s="3126"/>
      <c r="G93" s="3119"/>
      <c r="H93" s="3124"/>
      <c r="I93" s="3119"/>
      <c r="J93" s="3124"/>
      <c r="K93" s="3119"/>
      <c r="L93" s="3124"/>
      <c r="M93" s="3119"/>
      <c r="N93" s="3124"/>
      <c r="O93" s="3119"/>
      <c r="P93" s="3124"/>
      <c r="Q93" s="3119"/>
      <c r="R93" s="3124"/>
      <c r="S93" s="3119"/>
      <c r="T93" s="3124"/>
      <c r="U93" s="3119"/>
      <c r="V93" s="3124"/>
      <c r="W93" s="3119"/>
      <c r="X93" s="3124"/>
      <c r="Y93" s="3119"/>
      <c r="Z93" s="3124"/>
      <c r="AA93" s="3119"/>
      <c r="AB93" s="3124"/>
      <c r="AC93" s="3119"/>
      <c r="AD93" s="3124"/>
      <c r="AE93" s="3119"/>
      <c r="AF93" s="3124"/>
      <c r="AG93" s="3119"/>
      <c r="AH93" s="3124"/>
      <c r="AI93" s="3119"/>
      <c r="AJ93" s="3124"/>
      <c r="AK93" s="3119"/>
      <c r="AL93" s="3124"/>
      <c r="AM93" s="3119"/>
      <c r="AN93" s="3124"/>
      <c r="AO93" s="3119"/>
      <c r="AP93" s="3124"/>
      <c r="AQ93" s="3119"/>
      <c r="AR93" s="3124"/>
      <c r="AS93" s="3119"/>
      <c r="AT93" s="3124"/>
      <c r="AU93" s="3119"/>
      <c r="AV93" s="3124"/>
      <c r="AW93" s="3119"/>
      <c r="AX93" s="3124"/>
      <c r="AY93" s="3119"/>
      <c r="AZ93" s="3124"/>
      <c r="BA93" s="3119"/>
      <c r="BB93" s="3124"/>
      <c r="BC93" s="3119"/>
      <c r="BD93" s="3124"/>
      <c r="BE93" s="3119"/>
      <c r="BF93" s="3124"/>
      <c r="BG93" s="3119"/>
      <c r="BH93" s="3124"/>
      <c r="BI93" s="3119"/>
      <c r="BJ93" s="3124"/>
      <c r="BK93" s="3119"/>
      <c r="BL93" s="3124"/>
      <c r="BM93" s="3119"/>
      <c r="BN93" s="3124"/>
      <c r="BO93" s="3119"/>
      <c r="BP93" s="3124"/>
      <c r="BQ93" s="3119"/>
      <c r="BR93" s="3124"/>
      <c r="BS93" s="3119"/>
      <c r="BT93" s="3124"/>
      <c r="BU93" s="3119"/>
      <c r="BV93" s="3124"/>
      <c r="BW93" s="3119"/>
      <c r="BX93" s="3124"/>
      <c r="BY93" s="3119"/>
      <c r="BZ93" s="3124"/>
      <c r="CA93" s="3119"/>
      <c r="CB93" s="3124"/>
      <c r="CC93" s="3119"/>
      <c r="CD93" s="3124"/>
      <c r="CE93" s="3119"/>
      <c r="CF93" s="3124"/>
      <c r="CG93" s="3119"/>
      <c r="CH93" s="3124"/>
      <c r="CI93" s="3119"/>
      <c r="CJ93" s="3124"/>
      <c r="CK93" s="3119"/>
      <c r="CL93" s="3124"/>
      <c r="CM93" s="3119"/>
      <c r="CN93" s="3124"/>
      <c r="CO93" s="3119"/>
      <c r="CP93" s="3124"/>
      <c r="CQ93" s="3119"/>
      <c r="CR93" s="3124"/>
      <c r="CS93" s="3119"/>
      <c r="CT93" s="3124"/>
      <c r="CU93" s="3119"/>
      <c r="CV93" s="3124"/>
      <c r="CW93" s="3119"/>
      <c r="CX93" s="3124"/>
      <c r="CY93" s="3119"/>
      <c r="CZ93" s="3124"/>
      <c r="DA93" s="3119"/>
      <c r="DB93" s="3124"/>
      <c r="DC93" s="3119"/>
      <c r="DD93" s="3124"/>
      <c r="DE93" s="3119"/>
      <c r="DF93" s="3124"/>
      <c r="DG93" s="3119"/>
      <c r="DH93" s="3124"/>
      <c r="DI93" s="3119"/>
      <c r="DJ93" s="3124"/>
      <c r="DK93" s="3119"/>
      <c r="DL93" s="3124"/>
      <c r="DM93" s="3119"/>
      <c r="DN93" s="3124"/>
      <c r="DO93" s="3119"/>
      <c r="DP93" s="3124"/>
      <c r="DQ93" s="3119"/>
      <c r="DR93" s="3124"/>
      <c r="DS93" s="3119"/>
      <c r="DT93" s="3124"/>
      <c r="DU93" s="3113"/>
      <c r="DV93" s="3113"/>
      <c r="DW93" s="3113"/>
      <c r="DX93" s="3113"/>
      <c r="DY93" s="3113"/>
      <c r="DZ93" s="3113"/>
      <c r="EA93" s="3113"/>
      <c r="EB93" s="3113"/>
      <c r="EC93" s="3113"/>
      <c r="ED93" s="3113"/>
      <c r="EE93" s="3113"/>
      <c r="EF93" s="3113"/>
      <c r="EG93" s="3113"/>
      <c r="EH93" s="3113"/>
    </row>
    <row r="94" spans="2:138" x14ac:dyDescent="0.25">
      <c r="B94" s="3113"/>
      <c r="C94" s="3130"/>
      <c r="D94" s="3122"/>
      <c r="E94" s="3122"/>
      <c r="F94" s="3126"/>
      <c r="G94" s="3119"/>
      <c r="H94" s="3124"/>
      <c r="I94" s="3119"/>
      <c r="J94" s="3124"/>
      <c r="K94" s="3119"/>
      <c r="L94" s="3124"/>
      <c r="M94" s="3119"/>
      <c r="N94" s="3124"/>
      <c r="O94" s="3119"/>
      <c r="P94" s="3124"/>
      <c r="Q94" s="3119"/>
      <c r="R94" s="3124"/>
      <c r="S94" s="3119"/>
      <c r="T94" s="3124"/>
      <c r="U94" s="3119"/>
      <c r="V94" s="3124"/>
      <c r="W94" s="3119"/>
      <c r="X94" s="3124"/>
      <c r="Y94" s="3119"/>
      <c r="Z94" s="3124"/>
      <c r="AA94" s="3119"/>
      <c r="AB94" s="3124"/>
      <c r="AC94" s="3119"/>
      <c r="AD94" s="3124"/>
      <c r="AE94" s="3119"/>
      <c r="AF94" s="3124"/>
      <c r="AG94" s="3119"/>
      <c r="AH94" s="3124"/>
      <c r="AI94" s="3119"/>
      <c r="AJ94" s="3124"/>
      <c r="AK94" s="3119"/>
      <c r="AL94" s="3124"/>
      <c r="AM94" s="3119"/>
      <c r="AN94" s="3124"/>
      <c r="AO94" s="3119"/>
      <c r="AP94" s="3124"/>
      <c r="AQ94" s="3119"/>
      <c r="AR94" s="3124"/>
      <c r="AS94" s="3119"/>
      <c r="AT94" s="3124"/>
      <c r="AU94" s="3119"/>
      <c r="AV94" s="3124"/>
      <c r="AW94" s="3119"/>
      <c r="AX94" s="3124"/>
      <c r="AY94" s="3119"/>
      <c r="AZ94" s="3124"/>
      <c r="BA94" s="3119"/>
      <c r="BB94" s="3124"/>
      <c r="BC94" s="3119"/>
      <c r="BD94" s="3124"/>
      <c r="BE94" s="3119"/>
      <c r="BF94" s="3124"/>
      <c r="BG94" s="3119"/>
      <c r="BH94" s="3124"/>
      <c r="BI94" s="3119"/>
      <c r="BJ94" s="3124"/>
      <c r="BK94" s="3119"/>
      <c r="BL94" s="3124"/>
      <c r="BM94" s="3119"/>
      <c r="BN94" s="3124"/>
      <c r="BO94" s="3119"/>
      <c r="BP94" s="3124"/>
      <c r="BQ94" s="3119"/>
      <c r="BR94" s="3124"/>
      <c r="BS94" s="3119"/>
      <c r="BT94" s="3124"/>
      <c r="BU94" s="3119"/>
      <c r="BV94" s="3124"/>
      <c r="BW94" s="3119"/>
      <c r="BX94" s="3124"/>
      <c r="BY94" s="3119"/>
      <c r="BZ94" s="3124"/>
      <c r="CA94" s="3119"/>
      <c r="CB94" s="3124"/>
      <c r="CC94" s="3119"/>
      <c r="CD94" s="3124"/>
      <c r="CE94" s="3119"/>
      <c r="CF94" s="3124"/>
      <c r="CG94" s="3119"/>
      <c r="CH94" s="3124"/>
      <c r="CI94" s="3119"/>
      <c r="CJ94" s="3124"/>
      <c r="CK94" s="3119"/>
      <c r="CL94" s="3124"/>
      <c r="CM94" s="3119"/>
      <c r="CN94" s="3124"/>
      <c r="CO94" s="3119"/>
      <c r="CP94" s="3124"/>
      <c r="CQ94" s="3119"/>
      <c r="CR94" s="3124"/>
      <c r="CS94" s="3119"/>
      <c r="CT94" s="3124"/>
      <c r="CU94" s="3119"/>
      <c r="CV94" s="3124"/>
      <c r="CW94" s="3119"/>
      <c r="CX94" s="3124"/>
      <c r="CY94" s="3119"/>
      <c r="CZ94" s="3124"/>
      <c r="DA94" s="3119"/>
      <c r="DB94" s="3124"/>
      <c r="DC94" s="3119"/>
      <c r="DD94" s="3124"/>
      <c r="DE94" s="3119"/>
      <c r="DF94" s="3124"/>
      <c r="DG94" s="3119"/>
      <c r="DH94" s="3124"/>
      <c r="DI94" s="3119"/>
      <c r="DJ94" s="3124"/>
      <c r="DK94" s="3119"/>
      <c r="DL94" s="3124"/>
      <c r="DM94" s="3119"/>
      <c r="DN94" s="3124"/>
      <c r="DO94" s="3119"/>
      <c r="DP94" s="3124"/>
      <c r="DQ94" s="3119"/>
      <c r="DR94" s="3124"/>
      <c r="DS94" s="3119"/>
      <c r="DT94" s="3124"/>
      <c r="DU94" s="3113"/>
      <c r="DV94" s="3113"/>
      <c r="DW94" s="3113"/>
      <c r="DX94" s="3113"/>
      <c r="DY94" s="3113"/>
      <c r="DZ94" s="3113"/>
      <c r="EA94" s="3113"/>
      <c r="EB94" s="3113"/>
      <c r="EC94" s="3113"/>
      <c r="ED94" s="3113"/>
      <c r="EE94" s="3113"/>
      <c r="EF94" s="3113"/>
      <c r="EG94" s="3113"/>
      <c r="EH94" s="3113"/>
    </row>
    <row r="95" spans="2:138" x14ac:dyDescent="0.25">
      <c r="B95" s="3113"/>
      <c r="C95" s="3130"/>
      <c r="D95" s="3129"/>
      <c r="E95" s="3129"/>
      <c r="F95" s="3126"/>
      <c r="G95" s="3119"/>
      <c r="H95" s="3124"/>
      <c r="I95" s="3119"/>
      <c r="J95" s="3124"/>
      <c r="K95" s="3119"/>
      <c r="L95" s="3124"/>
      <c r="M95" s="3119"/>
      <c r="N95" s="3124"/>
      <c r="O95" s="3119"/>
      <c r="P95" s="3124"/>
      <c r="Q95" s="3119"/>
      <c r="R95" s="3124"/>
      <c r="S95" s="3119"/>
      <c r="T95" s="3124"/>
      <c r="U95" s="3119"/>
      <c r="V95" s="3124"/>
      <c r="W95" s="3119"/>
      <c r="X95" s="3124"/>
      <c r="Y95" s="3119"/>
      <c r="Z95" s="3124"/>
      <c r="AA95" s="3119"/>
      <c r="AB95" s="3124"/>
      <c r="AC95" s="3119"/>
      <c r="AD95" s="3124"/>
      <c r="AE95" s="3119"/>
      <c r="AF95" s="3124"/>
      <c r="AG95" s="3119"/>
      <c r="AH95" s="3124"/>
      <c r="AI95" s="3119"/>
      <c r="AJ95" s="3124"/>
      <c r="AK95" s="3119"/>
      <c r="AL95" s="3124"/>
      <c r="AM95" s="3119"/>
      <c r="AN95" s="3124"/>
      <c r="AO95" s="3119"/>
      <c r="AP95" s="3124"/>
      <c r="AQ95" s="3119"/>
      <c r="AR95" s="3124"/>
      <c r="AS95" s="3119"/>
      <c r="AT95" s="3124"/>
      <c r="AU95" s="3119"/>
      <c r="AV95" s="3124"/>
      <c r="AW95" s="3119"/>
      <c r="AX95" s="3124"/>
      <c r="AY95" s="3119"/>
      <c r="AZ95" s="3124"/>
      <c r="BA95" s="3119"/>
      <c r="BB95" s="3124"/>
      <c r="BC95" s="3119"/>
      <c r="BD95" s="3124"/>
      <c r="BE95" s="3119"/>
      <c r="BF95" s="3124"/>
      <c r="BG95" s="3119"/>
      <c r="BH95" s="3124"/>
      <c r="BI95" s="3119"/>
      <c r="BJ95" s="3124"/>
      <c r="BK95" s="3119"/>
      <c r="BL95" s="3124"/>
      <c r="BM95" s="3119"/>
      <c r="BN95" s="3124"/>
      <c r="BO95" s="3119"/>
      <c r="BP95" s="3124"/>
      <c r="BQ95" s="3119"/>
      <c r="BR95" s="3124"/>
      <c r="BS95" s="3119"/>
      <c r="BT95" s="3124"/>
      <c r="BU95" s="3119"/>
      <c r="BV95" s="3124"/>
      <c r="BW95" s="3119"/>
      <c r="BX95" s="3124"/>
      <c r="BY95" s="3119"/>
      <c r="BZ95" s="3124"/>
      <c r="CA95" s="3119"/>
      <c r="CB95" s="3124"/>
      <c r="CC95" s="3119"/>
      <c r="CD95" s="3124"/>
      <c r="CE95" s="3119"/>
      <c r="CF95" s="3124"/>
      <c r="CG95" s="3119"/>
      <c r="CH95" s="3124"/>
      <c r="CI95" s="3119"/>
      <c r="CJ95" s="3124"/>
      <c r="CK95" s="3119"/>
      <c r="CL95" s="3124"/>
      <c r="CM95" s="3119"/>
      <c r="CN95" s="3124"/>
      <c r="CO95" s="3119"/>
      <c r="CP95" s="3124"/>
      <c r="CQ95" s="3119"/>
      <c r="CR95" s="3124"/>
      <c r="CS95" s="3119"/>
      <c r="CT95" s="3124"/>
      <c r="CU95" s="3119"/>
      <c r="CV95" s="3124"/>
      <c r="CW95" s="3119"/>
      <c r="CX95" s="3124"/>
      <c r="CY95" s="3119"/>
      <c r="CZ95" s="3124"/>
      <c r="DA95" s="3119"/>
      <c r="DB95" s="3124"/>
      <c r="DC95" s="3119"/>
      <c r="DD95" s="3124"/>
      <c r="DE95" s="3119"/>
      <c r="DF95" s="3124"/>
      <c r="DG95" s="3119"/>
      <c r="DH95" s="3124"/>
      <c r="DI95" s="3119"/>
      <c r="DJ95" s="3124"/>
      <c r="DK95" s="3119"/>
      <c r="DL95" s="3124"/>
      <c r="DM95" s="3119"/>
      <c r="DN95" s="3124"/>
      <c r="DO95" s="3119"/>
      <c r="DP95" s="3124"/>
      <c r="DQ95" s="3119"/>
      <c r="DR95" s="3124"/>
      <c r="DS95" s="3119"/>
      <c r="DT95" s="3124"/>
      <c r="DU95" s="3113"/>
      <c r="DV95" s="3113"/>
      <c r="DW95" s="3113"/>
      <c r="DX95" s="3113"/>
      <c r="DY95" s="3113"/>
      <c r="DZ95" s="3113"/>
      <c r="EA95" s="3113"/>
      <c r="EB95" s="3113"/>
      <c r="EC95" s="3113"/>
      <c r="ED95" s="3113"/>
      <c r="EE95" s="3113"/>
      <c r="EF95" s="3113"/>
      <c r="EG95" s="3113"/>
      <c r="EH95" s="3113"/>
    </row>
    <row r="96" spans="2:138" x14ac:dyDescent="0.25">
      <c r="B96" s="3113"/>
      <c r="C96" s="3130"/>
      <c r="D96" s="3122"/>
      <c r="E96" s="3122"/>
      <c r="F96" s="3126"/>
      <c r="G96" s="3119"/>
      <c r="H96" s="3124"/>
      <c r="I96" s="3119"/>
      <c r="J96" s="3124"/>
      <c r="K96" s="3119"/>
      <c r="L96" s="3124"/>
      <c r="M96" s="3119"/>
      <c r="N96" s="3124"/>
      <c r="O96" s="3119"/>
      <c r="P96" s="3124"/>
      <c r="Q96" s="3119"/>
      <c r="R96" s="3124"/>
      <c r="S96" s="3119"/>
      <c r="T96" s="3124"/>
      <c r="U96" s="3119"/>
      <c r="V96" s="3124"/>
      <c r="W96" s="3119"/>
      <c r="X96" s="3124"/>
      <c r="Y96" s="3119"/>
      <c r="Z96" s="3124"/>
      <c r="AA96" s="3119"/>
      <c r="AB96" s="3124"/>
      <c r="AC96" s="3119"/>
      <c r="AD96" s="3124"/>
      <c r="AE96" s="3119"/>
      <c r="AF96" s="3124"/>
      <c r="AG96" s="3119"/>
      <c r="AH96" s="3124"/>
      <c r="AI96" s="3119"/>
      <c r="AJ96" s="3124"/>
      <c r="AK96" s="3119"/>
      <c r="AL96" s="3124"/>
      <c r="AM96" s="3119"/>
      <c r="AN96" s="3124"/>
      <c r="AO96" s="3119"/>
      <c r="AP96" s="3124"/>
      <c r="AQ96" s="3119"/>
      <c r="AR96" s="3124"/>
      <c r="AS96" s="3119"/>
      <c r="AT96" s="3124"/>
      <c r="AU96" s="3119"/>
      <c r="AV96" s="3124"/>
      <c r="AW96" s="3119"/>
      <c r="AX96" s="3124"/>
      <c r="AY96" s="3119"/>
      <c r="AZ96" s="3124"/>
      <c r="BA96" s="3119"/>
      <c r="BB96" s="3124"/>
      <c r="BC96" s="3119"/>
      <c r="BD96" s="3124"/>
      <c r="BE96" s="3119"/>
      <c r="BF96" s="3124"/>
      <c r="BG96" s="3119"/>
      <c r="BH96" s="3124"/>
      <c r="BI96" s="3119"/>
      <c r="BJ96" s="3124"/>
      <c r="BK96" s="3119"/>
      <c r="BL96" s="3124"/>
      <c r="BM96" s="3119"/>
      <c r="BN96" s="3124"/>
      <c r="BO96" s="3119"/>
      <c r="BP96" s="3124"/>
      <c r="BQ96" s="3119"/>
      <c r="BR96" s="3124"/>
      <c r="BS96" s="3119"/>
      <c r="BT96" s="3124"/>
      <c r="BU96" s="3119"/>
      <c r="BV96" s="3124"/>
      <c r="BW96" s="3119"/>
      <c r="BX96" s="3124"/>
      <c r="BY96" s="3119"/>
      <c r="BZ96" s="3124"/>
      <c r="CA96" s="3119"/>
      <c r="CB96" s="3124"/>
      <c r="CC96" s="3119"/>
      <c r="CD96" s="3124"/>
      <c r="CE96" s="3119"/>
      <c r="CF96" s="3124"/>
      <c r="CG96" s="3119"/>
      <c r="CH96" s="3124"/>
      <c r="CI96" s="3119"/>
      <c r="CJ96" s="3124"/>
      <c r="CK96" s="3119"/>
      <c r="CL96" s="3124"/>
      <c r="CM96" s="3119"/>
      <c r="CN96" s="3124"/>
      <c r="CO96" s="3119"/>
      <c r="CP96" s="3124"/>
      <c r="CQ96" s="3119"/>
      <c r="CR96" s="3124"/>
      <c r="CS96" s="3119"/>
      <c r="CT96" s="3124"/>
      <c r="CU96" s="3119"/>
      <c r="CV96" s="3124"/>
      <c r="CW96" s="3119"/>
      <c r="CX96" s="3124"/>
      <c r="CY96" s="3119"/>
      <c r="CZ96" s="3124"/>
      <c r="DA96" s="3119"/>
      <c r="DB96" s="3124"/>
      <c r="DC96" s="3119"/>
      <c r="DD96" s="3124"/>
      <c r="DE96" s="3119"/>
      <c r="DF96" s="3124"/>
      <c r="DG96" s="3119"/>
      <c r="DH96" s="3124"/>
      <c r="DI96" s="3119"/>
      <c r="DJ96" s="3124"/>
      <c r="DK96" s="3119"/>
      <c r="DL96" s="3124"/>
      <c r="DM96" s="3119"/>
      <c r="DN96" s="3124"/>
      <c r="DO96" s="3119"/>
      <c r="DP96" s="3124"/>
      <c r="DQ96" s="3119"/>
      <c r="DR96" s="3124"/>
      <c r="DS96" s="3119"/>
      <c r="DT96" s="3124"/>
      <c r="DU96" s="3113"/>
      <c r="DV96" s="3113"/>
      <c r="DW96" s="3113"/>
      <c r="DX96" s="3113"/>
      <c r="DY96" s="3113"/>
      <c r="DZ96" s="3113"/>
      <c r="EA96" s="3113"/>
      <c r="EB96" s="3113"/>
      <c r="EC96" s="3113"/>
      <c r="ED96" s="3113"/>
      <c r="EE96" s="3113"/>
      <c r="EF96" s="3113"/>
      <c r="EG96" s="3113"/>
      <c r="EH96" s="3113"/>
    </row>
    <row r="97" spans="2:138" x14ac:dyDescent="0.25">
      <c r="B97" s="3113"/>
      <c r="C97" s="3130"/>
      <c r="D97" s="3129"/>
      <c r="E97" s="3129"/>
      <c r="F97" s="3126"/>
      <c r="G97" s="3119"/>
      <c r="H97" s="3124"/>
      <c r="I97" s="3119"/>
      <c r="J97" s="3124"/>
      <c r="K97" s="3119"/>
      <c r="L97" s="3124"/>
      <c r="M97" s="3119"/>
      <c r="N97" s="3124"/>
      <c r="O97" s="3119"/>
      <c r="P97" s="3124"/>
      <c r="Q97" s="3119"/>
      <c r="R97" s="3124"/>
      <c r="S97" s="3119"/>
      <c r="T97" s="3124"/>
      <c r="U97" s="3119"/>
      <c r="V97" s="3124"/>
      <c r="W97" s="3119"/>
      <c r="X97" s="3124"/>
      <c r="Y97" s="3119"/>
      <c r="Z97" s="3124"/>
      <c r="AA97" s="3119"/>
      <c r="AB97" s="3124"/>
      <c r="AC97" s="3119"/>
      <c r="AD97" s="3124"/>
      <c r="AE97" s="3119"/>
      <c r="AF97" s="3124"/>
      <c r="AG97" s="3119"/>
      <c r="AH97" s="3124"/>
      <c r="AI97" s="3119"/>
      <c r="AJ97" s="3124"/>
      <c r="AK97" s="3119"/>
      <c r="AL97" s="3124"/>
      <c r="AM97" s="3119"/>
      <c r="AN97" s="3124"/>
      <c r="AO97" s="3119"/>
      <c r="AP97" s="3124"/>
      <c r="AQ97" s="3119"/>
      <c r="AR97" s="3124"/>
      <c r="AS97" s="3119"/>
      <c r="AT97" s="3124"/>
      <c r="AU97" s="3119"/>
      <c r="AV97" s="3124"/>
      <c r="AW97" s="3119"/>
      <c r="AX97" s="3124"/>
      <c r="AY97" s="3119"/>
      <c r="AZ97" s="3124"/>
      <c r="BA97" s="3119"/>
      <c r="BB97" s="3124"/>
      <c r="BC97" s="3119"/>
      <c r="BD97" s="3124"/>
      <c r="BE97" s="3119"/>
      <c r="BF97" s="3124"/>
      <c r="BG97" s="3119"/>
      <c r="BH97" s="3124"/>
      <c r="BI97" s="3119"/>
      <c r="BJ97" s="3124"/>
      <c r="BK97" s="3119"/>
      <c r="BL97" s="3124"/>
      <c r="BM97" s="3119"/>
      <c r="BN97" s="3124"/>
      <c r="BO97" s="3119"/>
      <c r="BP97" s="3124"/>
      <c r="BQ97" s="3119"/>
      <c r="BR97" s="3124"/>
      <c r="BS97" s="3119"/>
      <c r="BT97" s="3124"/>
      <c r="BU97" s="3119"/>
      <c r="BV97" s="3124"/>
      <c r="BW97" s="3119"/>
      <c r="BX97" s="3124"/>
      <c r="BY97" s="3119"/>
      <c r="BZ97" s="3124"/>
      <c r="CA97" s="3119"/>
      <c r="CB97" s="3124"/>
      <c r="CC97" s="3119"/>
      <c r="CD97" s="3124"/>
      <c r="CE97" s="3119"/>
      <c r="CF97" s="3124"/>
      <c r="CG97" s="3119"/>
      <c r="CH97" s="3124"/>
      <c r="CI97" s="3119"/>
      <c r="CJ97" s="3124"/>
      <c r="CK97" s="3119"/>
      <c r="CL97" s="3124"/>
      <c r="CM97" s="3119"/>
      <c r="CN97" s="3124"/>
      <c r="CO97" s="3119"/>
      <c r="CP97" s="3124"/>
      <c r="CQ97" s="3119"/>
      <c r="CR97" s="3124"/>
      <c r="CS97" s="3119"/>
      <c r="CT97" s="3124"/>
      <c r="CU97" s="3119"/>
      <c r="CV97" s="3124"/>
      <c r="CW97" s="3119"/>
      <c r="CX97" s="3124"/>
      <c r="CY97" s="3119"/>
      <c r="CZ97" s="3124"/>
      <c r="DA97" s="3119"/>
      <c r="DB97" s="3124"/>
      <c r="DC97" s="3119"/>
      <c r="DD97" s="3124"/>
      <c r="DE97" s="3119"/>
      <c r="DF97" s="3124"/>
      <c r="DG97" s="3119"/>
      <c r="DH97" s="3124"/>
      <c r="DI97" s="3119"/>
      <c r="DJ97" s="3124"/>
      <c r="DK97" s="3119"/>
      <c r="DL97" s="3124"/>
      <c r="DM97" s="3119"/>
      <c r="DN97" s="3124"/>
      <c r="DO97" s="3119"/>
      <c r="DP97" s="3124"/>
      <c r="DQ97" s="3119"/>
      <c r="DR97" s="3124"/>
      <c r="DS97" s="3119"/>
      <c r="DT97" s="3124"/>
      <c r="DU97" s="3113"/>
      <c r="DV97" s="3113"/>
      <c r="DW97" s="3113"/>
      <c r="DX97" s="3113"/>
      <c r="DY97" s="3113"/>
      <c r="DZ97" s="3113"/>
      <c r="EA97" s="3113"/>
      <c r="EB97" s="3113"/>
      <c r="EC97" s="3113"/>
      <c r="ED97" s="3113"/>
      <c r="EE97" s="3113"/>
      <c r="EF97" s="3113"/>
      <c r="EG97" s="3113"/>
      <c r="EH97" s="3113"/>
    </row>
    <row r="98" spans="2:138" x14ac:dyDescent="0.25">
      <c r="B98" s="3113"/>
      <c r="C98" s="3130"/>
      <c r="D98" s="3122"/>
      <c r="E98" s="3122"/>
      <c r="F98" s="3126"/>
      <c r="G98" s="3119"/>
      <c r="H98" s="3124"/>
      <c r="I98" s="3119"/>
      <c r="J98" s="3124"/>
      <c r="K98" s="3119"/>
      <c r="L98" s="3124"/>
      <c r="M98" s="3119"/>
      <c r="N98" s="3124"/>
      <c r="O98" s="3119"/>
      <c r="P98" s="3124"/>
      <c r="Q98" s="3119"/>
      <c r="R98" s="3124"/>
      <c r="S98" s="3119"/>
      <c r="T98" s="3124"/>
      <c r="U98" s="3119"/>
      <c r="V98" s="3124"/>
      <c r="W98" s="3119"/>
      <c r="X98" s="3124"/>
      <c r="Y98" s="3119"/>
      <c r="Z98" s="3124"/>
      <c r="AA98" s="3119"/>
      <c r="AB98" s="3124"/>
      <c r="AC98" s="3119"/>
      <c r="AD98" s="3124"/>
      <c r="AE98" s="3119"/>
      <c r="AF98" s="3124"/>
      <c r="AG98" s="3119"/>
      <c r="AH98" s="3124"/>
      <c r="AI98" s="3119"/>
      <c r="AJ98" s="3124"/>
      <c r="AK98" s="3119"/>
      <c r="AL98" s="3124"/>
      <c r="AM98" s="3119"/>
      <c r="AN98" s="3124"/>
      <c r="AO98" s="3119"/>
      <c r="AP98" s="3124"/>
      <c r="AQ98" s="3119"/>
      <c r="AR98" s="3124"/>
      <c r="AS98" s="3119"/>
      <c r="AT98" s="3124"/>
      <c r="AU98" s="3119"/>
      <c r="AV98" s="3124"/>
      <c r="AW98" s="3119"/>
      <c r="AX98" s="3124"/>
      <c r="AY98" s="3119"/>
      <c r="AZ98" s="3124"/>
      <c r="BA98" s="3119"/>
      <c r="BB98" s="3124"/>
      <c r="BC98" s="3119"/>
      <c r="BD98" s="3124"/>
      <c r="BE98" s="3119"/>
      <c r="BF98" s="3124"/>
      <c r="BG98" s="3119"/>
      <c r="BH98" s="3124"/>
      <c r="BI98" s="3119"/>
      <c r="BJ98" s="3124"/>
      <c r="BK98" s="3119"/>
      <c r="BL98" s="3124"/>
      <c r="BM98" s="3119"/>
      <c r="BN98" s="3124"/>
      <c r="BO98" s="3119"/>
      <c r="BP98" s="3124"/>
      <c r="BQ98" s="3119"/>
      <c r="BR98" s="3124"/>
      <c r="BS98" s="3119"/>
      <c r="BT98" s="3124"/>
      <c r="BU98" s="3119"/>
      <c r="BV98" s="3124"/>
      <c r="BW98" s="3119"/>
      <c r="BX98" s="3124"/>
      <c r="BY98" s="3119"/>
      <c r="BZ98" s="3124"/>
      <c r="CA98" s="3119"/>
      <c r="CB98" s="3124"/>
      <c r="CC98" s="3119"/>
      <c r="CD98" s="3124"/>
      <c r="CE98" s="3119"/>
      <c r="CF98" s="3124"/>
      <c r="CG98" s="3119"/>
      <c r="CH98" s="3124"/>
      <c r="CI98" s="3119"/>
      <c r="CJ98" s="3124"/>
      <c r="CK98" s="3119"/>
      <c r="CL98" s="3124"/>
      <c r="CM98" s="3119"/>
      <c r="CN98" s="3124"/>
      <c r="CO98" s="3119"/>
      <c r="CP98" s="3124"/>
      <c r="CQ98" s="3119"/>
      <c r="CR98" s="3124"/>
      <c r="CS98" s="3119"/>
      <c r="CT98" s="3124"/>
      <c r="CU98" s="3119"/>
      <c r="CV98" s="3124"/>
      <c r="CW98" s="3119"/>
      <c r="CX98" s="3124"/>
      <c r="CY98" s="3119"/>
      <c r="CZ98" s="3124"/>
      <c r="DA98" s="3119"/>
      <c r="DB98" s="3124"/>
      <c r="DC98" s="3119"/>
      <c r="DD98" s="3124"/>
      <c r="DE98" s="3119"/>
      <c r="DF98" s="3124"/>
      <c r="DG98" s="3119"/>
      <c r="DH98" s="3124"/>
      <c r="DI98" s="3119"/>
      <c r="DJ98" s="3124"/>
      <c r="DK98" s="3119"/>
      <c r="DL98" s="3124"/>
      <c r="DM98" s="3119"/>
      <c r="DN98" s="3124"/>
      <c r="DO98" s="3119"/>
      <c r="DP98" s="3124"/>
      <c r="DQ98" s="3119"/>
      <c r="DR98" s="3124"/>
      <c r="DS98" s="3119"/>
      <c r="DT98" s="3124"/>
      <c r="DU98" s="3113"/>
      <c r="DV98" s="3113"/>
      <c r="DW98" s="3113"/>
      <c r="DX98" s="3113"/>
      <c r="DY98" s="3113"/>
      <c r="DZ98" s="3113"/>
      <c r="EA98" s="3113"/>
      <c r="EB98" s="3113"/>
      <c r="EC98" s="3113"/>
      <c r="ED98" s="3113"/>
      <c r="EE98" s="3113"/>
      <c r="EF98" s="3113"/>
      <c r="EG98" s="3113"/>
      <c r="EH98" s="3113"/>
    </row>
    <row r="99" spans="2:138" x14ac:dyDescent="0.25">
      <c r="B99" s="3113"/>
      <c r="C99" s="3130"/>
      <c r="D99" s="3129"/>
      <c r="E99" s="3129"/>
      <c r="F99" s="3126"/>
      <c r="G99" s="3119"/>
      <c r="H99" s="3124"/>
      <c r="I99" s="3119"/>
      <c r="J99" s="3124"/>
      <c r="K99" s="3119"/>
      <c r="L99" s="3124"/>
      <c r="M99" s="3119"/>
      <c r="N99" s="3124"/>
      <c r="O99" s="3119"/>
      <c r="P99" s="3124"/>
      <c r="Q99" s="3119"/>
      <c r="R99" s="3124"/>
      <c r="S99" s="3119"/>
      <c r="T99" s="3124"/>
      <c r="U99" s="3119"/>
      <c r="V99" s="3124"/>
      <c r="W99" s="3119"/>
      <c r="X99" s="3124"/>
      <c r="Y99" s="3119"/>
      <c r="Z99" s="3124"/>
      <c r="AA99" s="3119"/>
      <c r="AB99" s="3124"/>
      <c r="AC99" s="3119"/>
      <c r="AD99" s="3124"/>
      <c r="AE99" s="3119"/>
      <c r="AF99" s="3124"/>
      <c r="AG99" s="3119"/>
      <c r="AH99" s="3124"/>
      <c r="AI99" s="3119"/>
      <c r="AJ99" s="3124"/>
      <c r="AK99" s="3119"/>
      <c r="AL99" s="3124"/>
      <c r="AM99" s="3119"/>
      <c r="AN99" s="3124"/>
      <c r="AO99" s="3119"/>
      <c r="AP99" s="3124"/>
      <c r="AQ99" s="3119"/>
      <c r="AR99" s="3124"/>
      <c r="AS99" s="3119"/>
      <c r="AT99" s="3124"/>
      <c r="AU99" s="3119"/>
      <c r="AV99" s="3124"/>
      <c r="AW99" s="3119"/>
      <c r="AX99" s="3124"/>
      <c r="AY99" s="3119"/>
      <c r="AZ99" s="3124"/>
      <c r="BA99" s="3119"/>
      <c r="BB99" s="3124"/>
      <c r="BC99" s="3119"/>
      <c r="BD99" s="3124"/>
      <c r="BE99" s="3119"/>
      <c r="BF99" s="3124"/>
      <c r="BG99" s="3119"/>
      <c r="BH99" s="3124"/>
      <c r="BI99" s="3119"/>
      <c r="BJ99" s="3124"/>
      <c r="BK99" s="3119"/>
      <c r="BL99" s="3124"/>
      <c r="BM99" s="3119"/>
      <c r="BN99" s="3124"/>
      <c r="BO99" s="3119"/>
      <c r="BP99" s="3124"/>
      <c r="BQ99" s="3119"/>
      <c r="BR99" s="3124"/>
      <c r="BS99" s="3119"/>
      <c r="BT99" s="3124"/>
      <c r="BU99" s="3119"/>
      <c r="BV99" s="3124"/>
      <c r="BW99" s="3119"/>
      <c r="BX99" s="3124"/>
      <c r="BY99" s="3119"/>
      <c r="BZ99" s="3124"/>
      <c r="CA99" s="3119"/>
      <c r="CB99" s="3124"/>
      <c r="CC99" s="3119"/>
      <c r="CD99" s="3124"/>
      <c r="CE99" s="3119"/>
      <c r="CF99" s="3124"/>
      <c r="CG99" s="3119"/>
      <c r="CH99" s="3124"/>
      <c r="CI99" s="3119"/>
      <c r="CJ99" s="3124"/>
      <c r="CK99" s="3119"/>
      <c r="CL99" s="3124"/>
      <c r="CM99" s="3119"/>
      <c r="CN99" s="3124"/>
      <c r="CO99" s="3119"/>
      <c r="CP99" s="3124"/>
      <c r="CQ99" s="3119"/>
      <c r="CR99" s="3124"/>
      <c r="CS99" s="3119"/>
      <c r="CT99" s="3124"/>
      <c r="CU99" s="3119"/>
      <c r="CV99" s="3124"/>
      <c r="CW99" s="3119"/>
      <c r="CX99" s="3124"/>
      <c r="CY99" s="3119"/>
      <c r="CZ99" s="3124"/>
      <c r="DA99" s="3119"/>
      <c r="DB99" s="3124"/>
      <c r="DC99" s="3119"/>
      <c r="DD99" s="3124"/>
      <c r="DE99" s="3119"/>
      <c r="DF99" s="3124"/>
      <c r="DG99" s="3119"/>
      <c r="DH99" s="3124"/>
      <c r="DI99" s="3119"/>
      <c r="DJ99" s="3124"/>
      <c r="DK99" s="3119"/>
      <c r="DL99" s="3124"/>
      <c r="DM99" s="3119"/>
      <c r="DN99" s="3124"/>
      <c r="DO99" s="3119"/>
      <c r="DP99" s="3124"/>
      <c r="DQ99" s="3119"/>
      <c r="DR99" s="3124"/>
      <c r="DS99" s="3119"/>
      <c r="DT99" s="3124"/>
      <c r="DU99" s="3113"/>
      <c r="DV99" s="3113"/>
      <c r="DW99" s="3113"/>
      <c r="DX99" s="3113"/>
      <c r="DY99" s="3113"/>
      <c r="DZ99" s="3113"/>
      <c r="EA99" s="3113"/>
      <c r="EB99" s="3113"/>
      <c r="EC99" s="3113"/>
      <c r="ED99" s="3113"/>
      <c r="EE99" s="3113"/>
      <c r="EF99" s="3113"/>
      <c r="EG99" s="3113"/>
      <c r="EH99" s="3113"/>
    </row>
    <row r="100" spans="2:138" x14ac:dyDescent="0.25">
      <c r="B100" s="3113"/>
      <c r="C100" s="3130"/>
      <c r="D100" s="3129"/>
      <c r="E100" s="3129"/>
      <c r="F100" s="3126"/>
      <c r="G100" s="3119"/>
      <c r="H100" s="3124"/>
      <c r="I100" s="3119"/>
      <c r="J100" s="3124"/>
      <c r="K100" s="3119"/>
      <c r="L100" s="3124"/>
      <c r="M100" s="3119"/>
      <c r="N100" s="3124"/>
      <c r="O100" s="3119"/>
      <c r="P100" s="3124"/>
      <c r="Q100" s="3119"/>
      <c r="R100" s="3124"/>
      <c r="S100" s="3119"/>
      <c r="T100" s="3124"/>
      <c r="U100" s="3119"/>
      <c r="V100" s="3124"/>
      <c r="W100" s="3119"/>
      <c r="X100" s="3124"/>
      <c r="Y100" s="3119"/>
      <c r="Z100" s="3124"/>
      <c r="AA100" s="3119"/>
      <c r="AB100" s="3124"/>
      <c r="AC100" s="3119"/>
      <c r="AD100" s="3124"/>
      <c r="AE100" s="3119"/>
      <c r="AF100" s="3124"/>
      <c r="AG100" s="3119"/>
      <c r="AH100" s="3124"/>
      <c r="AI100" s="3119"/>
      <c r="AJ100" s="3124"/>
      <c r="AK100" s="3119"/>
      <c r="AL100" s="3124"/>
      <c r="AM100" s="3119"/>
      <c r="AN100" s="3124"/>
      <c r="AO100" s="3119"/>
      <c r="AP100" s="3124"/>
      <c r="AQ100" s="3119"/>
      <c r="AR100" s="3124"/>
      <c r="AS100" s="3119"/>
      <c r="AT100" s="3124"/>
      <c r="AU100" s="3119"/>
      <c r="AV100" s="3124"/>
      <c r="AW100" s="3119"/>
      <c r="AX100" s="3124"/>
      <c r="AY100" s="3119"/>
      <c r="AZ100" s="3124"/>
      <c r="BA100" s="3119"/>
      <c r="BB100" s="3124"/>
      <c r="BC100" s="3119"/>
      <c r="BD100" s="3124"/>
      <c r="BE100" s="3119"/>
      <c r="BF100" s="3124"/>
      <c r="BG100" s="3119"/>
      <c r="BH100" s="3124"/>
      <c r="BI100" s="3119"/>
      <c r="BJ100" s="3124"/>
      <c r="BK100" s="3119"/>
      <c r="BL100" s="3124"/>
      <c r="BM100" s="3119"/>
      <c r="BN100" s="3124"/>
      <c r="BO100" s="3119"/>
      <c r="BP100" s="3124"/>
      <c r="BQ100" s="3119"/>
      <c r="BR100" s="3124"/>
      <c r="BS100" s="3119"/>
      <c r="BT100" s="3124"/>
      <c r="BU100" s="3119"/>
      <c r="BV100" s="3124"/>
      <c r="BW100" s="3119"/>
      <c r="BX100" s="3124"/>
      <c r="BY100" s="3119"/>
      <c r="BZ100" s="3124"/>
      <c r="CA100" s="3119"/>
      <c r="CB100" s="3124"/>
      <c r="CC100" s="3119"/>
      <c r="CD100" s="3124"/>
      <c r="CE100" s="3119"/>
      <c r="CF100" s="3124"/>
      <c r="CG100" s="3119"/>
      <c r="CH100" s="3124"/>
      <c r="CI100" s="3119"/>
      <c r="CJ100" s="3124"/>
      <c r="CK100" s="3119"/>
      <c r="CL100" s="3124"/>
      <c r="CM100" s="3119"/>
      <c r="CN100" s="3124"/>
      <c r="CO100" s="3119"/>
      <c r="CP100" s="3124"/>
      <c r="CQ100" s="3119"/>
      <c r="CR100" s="3124"/>
      <c r="CS100" s="3119"/>
      <c r="CT100" s="3124"/>
      <c r="CU100" s="3119"/>
      <c r="CV100" s="3124"/>
      <c r="CW100" s="3119"/>
      <c r="CX100" s="3124"/>
      <c r="CY100" s="3119"/>
      <c r="CZ100" s="3124"/>
      <c r="DA100" s="3119"/>
      <c r="DB100" s="3124"/>
      <c r="DC100" s="3119"/>
      <c r="DD100" s="3124"/>
      <c r="DE100" s="3119"/>
      <c r="DF100" s="3124"/>
      <c r="DG100" s="3119"/>
      <c r="DH100" s="3124"/>
      <c r="DI100" s="3119"/>
      <c r="DJ100" s="3124"/>
      <c r="DK100" s="3119"/>
      <c r="DL100" s="3124"/>
      <c r="DM100" s="3119"/>
      <c r="DN100" s="3124"/>
      <c r="DO100" s="3119"/>
      <c r="DP100" s="3124"/>
      <c r="DQ100" s="3119"/>
      <c r="DR100" s="3124"/>
      <c r="DS100" s="3119"/>
      <c r="DT100" s="3124"/>
      <c r="DU100" s="3113"/>
      <c r="DV100" s="3113"/>
      <c r="DW100" s="3113"/>
      <c r="DX100" s="3113"/>
      <c r="DY100" s="3113"/>
      <c r="DZ100" s="3113"/>
      <c r="EA100" s="3113"/>
      <c r="EB100" s="3113"/>
      <c r="EC100" s="3113"/>
      <c r="ED100" s="3113"/>
      <c r="EE100" s="3113"/>
      <c r="EF100" s="3113"/>
      <c r="EG100" s="3113"/>
      <c r="EH100" s="3113"/>
    </row>
    <row r="101" spans="2:138" x14ac:dyDescent="0.25">
      <c r="B101" s="3113"/>
      <c r="C101" s="3130"/>
      <c r="D101" s="3122"/>
      <c r="E101" s="3122"/>
      <c r="F101" s="3126"/>
      <c r="G101" s="3119"/>
      <c r="H101" s="3124"/>
      <c r="I101" s="3119"/>
      <c r="J101" s="3124"/>
      <c r="K101" s="3119"/>
      <c r="L101" s="3124"/>
      <c r="M101" s="3119"/>
      <c r="N101" s="3124"/>
      <c r="O101" s="3119"/>
      <c r="P101" s="3124"/>
      <c r="Q101" s="3119"/>
      <c r="R101" s="3124"/>
      <c r="S101" s="3119"/>
      <c r="T101" s="3124"/>
      <c r="U101" s="3119"/>
      <c r="V101" s="3124"/>
      <c r="W101" s="3119"/>
      <c r="X101" s="3124"/>
      <c r="Y101" s="3119"/>
      <c r="Z101" s="3124"/>
      <c r="AA101" s="3119"/>
      <c r="AB101" s="3124"/>
      <c r="AC101" s="3119"/>
      <c r="AD101" s="3124"/>
      <c r="AE101" s="3119"/>
      <c r="AF101" s="3124"/>
      <c r="AG101" s="3119"/>
      <c r="AH101" s="3124"/>
      <c r="AI101" s="3119"/>
      <c r="AJ101" s="3124"/>
      <c r="AK101" s="3119"/>
      <c r="AL101" s="3124"/>
      <c r="AM101" s="3119"/>
      <c r="AN101" s="3124"/>
      <c r="AO101" s="3119"/>
      <c r="AP101" s="3124"/>
      <c r="AQ101" s="3119"/>
      <c r="AR101" s="3124"/>
      <c r="AS101" s="3119"/>
      <c r="AT101" s="3124"/>
      <c r="AU101" s="3119"/>
      <c r="AV101" s="3124"/>
      <c r="AW101" s="3119"/>
      <c r="AX101" s="3124"/>
      <c r="AY101" s="3119"/>
      <c r="AZ101" s="3124"/>
      <c r="BA101" s="3119"/>
      <c r="BB101" s="3124"/>
      <c r="BC101" s="3119"/>
      <c r="BD101" s="3124"/>
      <c r="BE101" s="3119"/>
      <c r="BF101" s="3124"/>
      <c r="BG101" s="3119"/>
      <c r="BH101" s="3124"/>
      <c r="BI101" s="3119"/>
      <c r="BJ101" s="3124"/>
      <c r="BK101" s="3119"/>
      <c r="BL101" s="3124"/>
      <c r="BM101" s="3119"/>
      <c r="BN101" s="3124"/>
      <c r="BO101" s="3119"/>
      <c r="BP101" s="3124"/>
      <c r="BQ101" s="3119"/>
      <c r="BR101" s="3124"/>
      <c r="BS101" s="3119"/>
      <c r="BT101" s="3124"/>
      <c r="BU101" s="3119"/>
      <c r="BV101" s="3124"/>
      <c r="BW101" s="3119"/>
      <c r="BX101" s="3124"/>
      <c r="BY101" s="3119"/>
      <c r="BZ101" s="3124"/>
      <c r="CA101" s="3119"/>
      <c r="CB101" s="3124"/>
      <c r="CC101" s="3119"/>
      <c r="CD101" s="3124"/>
      <c r="CE101" s="3119"/>
      <c r="CF101" s="3124"/>
      <c r="CG101" s="3119"/>
      <c r="CH101" s="3124"/>
      <c r="CI101" s="3119"/>
      <c r="CJ101" s="3124"/>
      <c r="CK101" s="3119"/>
      <c r="CL101" s="3124"/>
      <c r="CM101" s="3119"/>
      <c r="CN101" s="3124"/>
      <c r="CO101" s="3119"/>
      <c r="CP101" s="3124"/>
      <c r="CQ101" s="3119"/>
      <c r="CR101" s="3124"/>
      <c r="CS101" s="3119"/>
      <c r="CT101" s="3124"/>
      <c r="CU101" s="3119"/>
      <c r="CV101" s="3124"/>
      <c r="CW101" s="3119"/>
      <c r="CX101" s="3124"/>
      <c r="CY101" s="3119"/>
      <c r="CZ101" s="3124"/>
      <c r="DA101" s="3119"/>
      <c r="DB101" s="3124"/>
      <c r="DC101" s="3119"/>
      <c r="DD101" s="3124"/>
      <c r="DE101" s="3119"/>
      <c r="DF101" s="3124"/>
      <c r="DG101" s="3119"/>
      <c r="DH101" s="3124"/>
      <c r="DI101" s="3119"/>
      <c r="DJ101" s="3124"/>
      <c r="DK101" s="3119"/>
      <c r="DL101" s="3124"/>
      <c r="DM101" s="3119"/>
      <c r="DN101" s="3124"/>
      <c r="DO101" s="3119"/>
      <c r="DP101" s="3124"/>
      <c r="DQ101" s="3119"/>
      <c r="DR101" s="3124"/>
      <c r="DS101" s="3119"/>
      <c r="DT101" s="3124"/>
      <c r="DU101" s="3113"/>
      <c r="DV101" s="3113"/>
      <c r="DW101" s="3113"/>
      <c r="DX101" s="3113"/>
      <c r="DY101" s="3113"/>
      <c r="DZ101" s="3113"/>
      <c r="EA101" s="3113"/>
      <c r="EB101" s="3113"/>
      <c r="EC101" s="3113"/>
      <c r="ED101" s="3113"/>
      <c r="EE101" s="3113"/>
      <c r="EF101" s="3113"/>
      <c r="EG101" s="3113"/>
      <c r="EH101" s="3113"/>
    </row>
    <row r="102" spans="2:138" x14ac:dyDescent="0.25">
      <c r="B102" s="3113"/>
      <c r="C102" s="3130"/>
      <c r="D102" s="3129"/>
      <c r="E102" s="3129"/>
      <c r="F102" s="3126"/>
      <c r="G102" s="3119"/>
      <c r="H102" s="3124"/>
      <c r="I102" s="3119"/>
      <c r="J102" s="3124"/>
      <c r="K102" s="3119"/>
      <c r="L102" s="3124"/>
      <c r="M102" s="3119"/>
      <c r="N102" s="3124"/>
      <c r="O102" s="3119"/>
      <c r="P102" s="3124"/>
      <c r="Q102" s="3119"/>
      <c r="R102" s="3124"/>
      <c r="S102" s="3119"/>
      <c r="T102" s="3124"/>
      <c r="U102" s="3119"/>
      <c r="V102" s="3124"/>
      <c r="W102" s="3119"/>
      <c r="X102" s="3124"/>
      <c r="Y102" s="3119"/>
      <c r="Z102" s="3124"/>
      <c r="AA102" s="3119"/>
      <c r="AB102" s="3124"/>
      <c r="AC102" s="3119"/>
      <c r="AD102" s="3124"/>
      <c r="AE102" s="3119"/>
      <c r="AF102" s="3124"/>
      <c r="AG102" s="3119"/>
      <c r="AH102" s="3124"/>
      <c r="AI102" s="3119"/>
      <c r="AJ102" s="3124"/>
      <c r="AK102" s="3119"/>
      <c r="AL102" s="3124"/>
      <c r="AM102" s="3119"/>
      <c r="AN102" s="3124"/>
      <c r="AO102" s="3119"/>
      <c r="AP102" s="3124"/>
      <c r="AQ102" s="3119"/>
      <c r="AR102" s="3124"/>
      <c r="AS102" s="3119"/>
      <c r="AT102" s="3124"/>
      <c r="AU102" s="3119"/>
      <c r="AV102" s="3124"/>
      <c r="AW102" s="3119"/>
      <c r="AX102" s="3124"/>
      <c r="AY102" s="3119"/>
      <c r="AZ102" s="3124"/>
      <c r="BA102" s="3119"/>
      <c r="BB102" s="3124"/>
      <c r="BC102" s="3119"/>
      <c r="BD102" s="3124"/>
      <c r="BE102" s="3119"/>
      <c r="BF102" s="3124"/>
      <c r="BG102" s="3119"/>
      <c r="BH102" s="3124"/>
      <c r="BI102" s="3119"/>
      <c r="BJ102" s="3124"/>
      <c r="BK102" s="3119"/>
      <c r="BL102" s="3124"/>
      <c r="BM102" s="3119"/>
      <c r="BN102" s="3124"/>
      <c r="BO102" s="3119"/>
      <c r="BP102" s="3124"/>
      <c r="BQ102" s="3119"/>
      <c r="BR102" s="3124"/>
      <c r="BS102" s="3119"/>
      <c r="BT102" s="3124"/>
      <c r="BU102" s="3119"/>
      <c r="BV102" s="3124"/>
      <c r="BW102" s="3119"/>
      <c r="BX102" s="3124"/>
      <c r="BY102" s="3119"/>
      <c r="BZ102" s="3124"/>
      <c r="CA102" s="3119"/>
      <c r="CB102" s="3124"/>
      <c r="CC102" s="3119"/>
      <c r="CD102" s="3124"/>
      <c r="CE102" s="3119"/>
      <c r="CF102" s="3124"/>
      <c r="CG102" s="3119"/>
      <c r="CH102" s="3124"/>
      <c r="CI102" s="3119"/>
      <c r="CJ102" s="3124"/>
      <c r="CK102" s="3119"/>
      <c r="CL102" s="3124"/>
      <c r="CM102" s="3119"/>
      <c r="CN102" s="3124"/>
      <c r="CO102" s="3119"/>
      <c r="CP102" s="3124"/>
      <c r="CQ102" s="3119"/>
      <c r="CR102" s="3124"/>
      <c r="CS102" s="3119"/>
      <c r="CT102" s="3124"/>
      <c r="CU102" s="3119"/>
      <c r="CV102" s="3124"/>
      <c r="CW102" s="3119"/>
      <c r="CX102" s="3124"/>
      <c r="CY102" s="3119"/>
      <c r="CZ102" s="3124"/>
      <c r="DA102" s="3119"/>
      <c r="DB102" s="3124"/>
      <c r="DC102" s="3119"/>
      <c r="DD102" s="3124"/>
      <c r="DE102" s="3119"/>
      <c r="DF102" s="3124"/>
      <c r="DG102" s="3119"/>
      <c r="DH102" s="3124"/>
      <c r="DI102" s="3119"/>
      <c r="DJ102" s="3124"/>
      <c r="DK102" s="3119"/>
      <c r="DL102" s="3124"/>
      <c r="DM102" s="3119"/>
      <c r="DN102" s="3124"/>
      <c r="DO102" s="3119"/>
      <c r="DP102" s="3124"/>
      <c r="DQ102" s="3119"/>
      <c r="DR102" s="3124"/>
      <c r="DS102" s="3119"/>
      <c r="DT102" s="3124"/>
      <c r="DU102" s="3113"/>
      <c r="DV102" s="3113"/>
      <c r="DW102" s="3113"/>
      <c r="DX102" s="3113"/>
      <c r="DY102" s="3113"/>
      <c r="DZ102" s="3113"/>
      <c r="EA102" s="3113"/>
      <c r="EB102" s="3113"/>
      <c r="EC102" s="3113"/>
      <c r="ED102" s="3113"/>
      <c r="EE102" s="3113"/>
      <c r="EF102" s="3113"/>
      <c r="EG102" s="3113"/>
      <c r="EH102" s="3113"/>
    </row>
    <row r="103" spans="2:138" x14ac:dyDescent="0.25">
      <c r="B103" s="3113"/>
      <c r="C103" s="3130"/>
      <c r="D103" s="3122"/>
      <c r="E103" s="3122"/>
      <c r="F103" s="3126"/>
      <c r="G103" s="3119"/>
      <c r="H103" s="3124"/>
      <c r="I103" s="3119"/>
      <c r="J103" s="3124"/>
      <c r="K103" s="3119"/>
      <c r="L103" s="3124"/>
      <c r="M103" s="3119"/>
      <c r="N103" s="3124"/>
      <c r="O103" s="3119"/>
      <c r="P103" s="3124"/>
      <c r="Q103" s="3119"/>
      <c r="R103" s="3124"/>
      <c r="S103" s="3119"/>
      <c r="T103" s="3124"/>
      <c r="U103" s="3119"/>
      <c r="V103" s="3124"/>
      <c r="W103" s="3119"/>
      <c r="X103" s="3124"/>
      <c r="Y103" s="3119"/>
      <c r="Z103" s="3124"/>
      <c r="AA103" s="3119"/>
      <c r="AB103" s="3124"/>
      <c r="AC103" s="3119"/>
      <c r="AD103" s="3124"/>
      <c r="AE103" s="3119"/>
      <c r="AF103" s="3124"/>
      <c r="AG103" s="3119"/>
      <c r="AH103" s="3124"/>
      <c r="AI103" s="3119"/>
      <c r="AJ103" s="3124"/>
      <c r="AK103" s="3119"/>
      <c r="AL103" s="3124"/>
      <c r="AM103" s="3119"/>
      <c r="AN103" s="3124"/>
      <c r="AO103" s="3119"/>
      <c r="AP103" s="3124"/>
      <c r="AQ103" s="3119"/>
      <c r="AR103" s="3124"/>
      <c r="AS103" s="3119"/>
      <c r="AT103" s="3124"/>
      <c r="AU103" s="3119"/>
      <c r="AV103" s="3124"/>
      <c r="AW103" s="3119"/>
      <c r="AX103" s="3124"/>
      <c r="AY103" s="3119"/>
      <c r="AZ103" s="3124"/>
      <c r="BA103" s="3119"/>
      <c r="BB103" s="3124"/>
      <c r="BC103" s="3119"/>
      <c r="BD103" s="3124"/>
      <c r="BE103" s="3119"/>
      <c r="BF103" s="3124"/>
      <c r="BG103" s="3119"/>
      <c r="BH103" s="3124"/>
      <c r="BI103" s="3119"/>
      <c r="BJ103" s="3124"/>
      <c r="BK103" s="3119"/>
      <c r="BL103" s="3124"/>
      <c r="BM103" s="3119"/>
      <c r="BN103" s="3124"/>
      <c r="BO103" s="3119"/>
      <c r="BP103" s="3124"/>
      <c r="BQ103" s="3119"/>
      <c r="BR103" s="3124"/>
      <c r="BS103" s="3119"/>
      <c r="BT103" s="3124"/>
      <c r="BU103" s="3119"/>
      <c r="BV103" s="3124"/>
      <c r="BW103" s="3119"/>
      <c r="BX103" s="3124"/>
      <c r="BY103" s="3119"/>
      <c r="BZ103" s="3124"/>
      <c r="CA103" s="3119"/>
      <c r="CB103" s="3124"/>
      <c r="CC103" s="3119"/>
      <c r="CD103" s="3124"/>
      <c r="CE103" s="3119"/>
      <c r="CF103" s="3124"/>
      <c r="CG103" s="3119"/>
      <c r="CH103" s="3124"/>
      <c r="CI103" s="3119"/>
      <c r="CJ103" s="3124"/>
      <c r="CK103" s="3119"/>
      <c r="CL103" s="3124"/>
      <c r="CM103" s="3119"/>
      <c r="CN103" s="3124"/>
      <c r="CO103" s="3119"/>
      <c r="CP103" s="3124"/>
      <c r="CQ103" s="3119"/>
      <c r="CR103" s="3124"/>
      <c r="CS103" s="3119"/>
      <c r="CT103" s="3124"/>
      <c r="CU103" s="3119"/>
      <c r="CV103" s="3124"/>
      <c r="CW103" s="3119"/>
      <c r="CX103" s="3124"/>
      <c r="CY103" s="3119"/>
      <c r="CZ103" s="3124"/>
      <c r="DA103" s="3119"/>
      <c r="DB103" s="3124"/>
      <c r="DC103" s="3119"/>
      <c r="DD103" s="3124"/>
      <c r="DE103" s="3119"/>
      <c r="DF103" s="3124"/>
      <c r="DG103" s="3119"/>
      <c r="DH103" s="3124"/>
      <c r="DI103" s="3119"/>
      <c r="DJ103" s="3124"/>
      <c r="DK103" s="3119"/>
      <c r="DL103" s="3124"/>
      <c r="DM103" s="3119"/>
      <c r="DN103" s="3124"/>
      <c r="DO103" s="3119"/>
      <c r="DP103" s="3124"/>
      <c r="DQ103" s="3119"/>
      <c r="DR103" s="3124"/>
      <c r="DS103" s="3119"/>
      <c r="DT103" s="3124"/>
      <c r="DU103" s="3113"/>
      <c r="DV103" s="3113"/>
      <c r="DW103" s="3113"/>
      <c r="DX103" s="3113"/>
      <c r="DY103" s="3113"/>
      <c r="DZ103" s="3113"/>
      <c r="EA103" s="3113"/>
      <c r="EB103" s="3113"/>
      <c r="EC103" s="3113"/>
      <c r="ED103" s="3113"/>
      <c r="EE103" s="3113"/>
      <c r="EF103" s="3113"/>
      <c r="EG103" s="3113"/>
      <c r="EH103" s="3113"/>
    </row>
    <row r="104" spans="2:138" x14ac:dyDescent="0.25">
      <c r="B104" s="3113"/>
      <c r="C104" s="3130"/>
      <c r="D104" s="3122"/>
      <c r="E104" s="3122"/>
      <c r="F104" s="3126"/>
      <c r="G104" s="3119"/>
      <c r="H104" s="3124"/>
      <c r="I104" s="3119"/>
      <c r="J104" s="3124"/>
      <c r="K104" s="3119"/>
      <c r="L104" s="3124"/>
      <c r="M104" s="3119"/>
      <c r="N104" s="3124"/>
      <c r="O104" s="3119"/>
      <c r="P104" s="3124"/>
      <c r="Q104" s="3119"/>
      <c r="R104" s="3124"/>
      <c r="S104" s="3119"/>
      <c r="T104" s="3124"/>
      <c r="U104" s="3119"/>
      <c r="V104" s="3124"/>
      <c r="W104" s="3119"/>
      <c r="X104" s="3124"/>
      <c r="Y104" s="3119"/>
      <c r="Z104" s="3124"/>
      <c r="AA104" s="3119"/>
      <c r="AB104" s="3124"/>
      <c r="AC104" s="3119"/>
      <c r="AD104" s="3124"/>
      <c r="AE104" s="3119"/>
      <c r="AF104" s="3124"/>
      <c r="AG104" s="3119"/>
      <c r="AH104" s="3124"/>
      <c r="AI104" s="3119"/>
      <c r="AJ104" s="3124"/>
      <c r="AK104" s="3119"/>
      <c r="AL104" s="3124"/>
      <c r="AM104" s="3119"/>
      <c r="AN104" s="3124"/>
      <c r="AO104" s="3119"/>
      <c r="AP104" s="3124"/>
      <c r="AQ104" s="3119"/>
      <c r="AR104" s="3124"/>
      <c r="AS104" s="3119"/>
      <c r="AT104" s="3124"/>
      <c r="AU104" s="3119"/>
      <c r="AV104" s="3124"/>
      <c r="AW104" s="3119"/>
      <c r="AX104" s="3124"/>
      <c r="AY104" s="3119"/>
      <c r="AZ104" s="3124"/>
      <c r="BA104" s="3119"/>
      <c r="BB104" s="3124"/>
      <c r="BC104" s="3119"/>
      <c r="BD104" s="3124"/>
      <c r="BE104" s="3119"/>
      <c r="BF104" s="3124"/>
      <c r="BG104" s="3119"/>
      <c r="BH104" s="3124"/>
      <c r="BI104" s="3119"/>
      <c r="BJ104" s="3124"/>
      <c r="BK104" s="3119"/>
      <c r="BL104" s="3124"/>
      <c r="BM104" s="3119"/>
      <c r="BN104" s="3124"/>
      <c r="BO104" s="3119"/>
      <c r="BP104" s="3124"/>
      <c r="BQ104" s="3119"/>
      <c r="BR104" s="3124"/>
      <c r="BS104" s="3119"/>
      <c r="BT104" s="3124"/>
      <c r="BU104" s="3119"/>
      <c r="BV104" s="3124"/>
      <c r="BW104" s="3119"/>
      <c r="BX104" s="3124"/>
      <c r="BY104" s="3119"/>
      <c r="BZ104" s="3124"/>
      <c r="CA104" s="3119"/>
      <c r="CB104" s="3124"/>
      <c r="CC104" s="3119"/>
      <c r="CD104" s="3124"/>
      <c r="CE104" s="3119"/>
      <c r="CF104" s="3124"/>
      <c r="CG104" s="3119"/>
      <c r="CH104" s="3124"/>
      <c r="CI104" s="3119"/>
      <c r="CJ104" s="3124"/>
      <c r="CK104" s="3119"/>
      <c r="CL104" s="3124"/>
      <c r="CM104" s="3119"/>
      <c r="CN104" s="3124"/>
      <c r="CO104" s="3119"/>
      <c r="CP104" s="3124"/>
      <c r="CQ104" s="3119"/>
      <c r="CR104" s="3124"/>
      <c r="CS104" s="3119"/>
      <c r="CT104" s="3124"/>
      <c r="CU104" s="3119"/>
      <c r="CV104" s="3124"/>
      <c r="CW104" s="3119"/>
      <c r="CX104" s="3124"/>
      <c r="CY104" s="3119"/>
      <c r="CZ104" s="3124"/>
      <c r="DA104" s="3119"/>
      <c r="DB104" s="3124"/>
      <c r="DC104" s="3119"/>
      <c r="DD104" s="3124"/>
      <c r="DE104" s="3119"/>
      <c r="DF104" s="3124"/>
      <c r="DG104" s="3119"/>
      <c r="DH104" s="3124"/>
      <c r="DI104" s="3119"/>
      <c r="DJ104" s="3124"/>
      <c r="DK104" s="3119"/>
      <c r="DL104" s="3124"/>
      <c r="DM104" s="3119"/>
      <c r="DN104" s="3124"/>
      <c r="DO104" s="3119"/>
      <c r="DP104" s="3124"/>
      <c r="DQ104" s="3119"/>
      <c r="DR104" s="3124"/>
      <c r="DS104" s="3119"/>
      <c r="DT104" s="3124"/>
      <c r="DU104" s="3113"/>
      <c r="DV104" s="3113"/>
      <c r="DW104" s="3113"/>
      <c r="DX104" s="3113"/>
      <c r="DY104" s="3113"/>
      <c r="DZ104" s="3113"/>
      <c r="EA104" s="3113"/>
      <c r="EB104" s="3113"/>
      <c r="EC104" s="3113"/>
      <c r="ED104" s="3113"/>
      <c r="EE104" s="3113"/>
      <c r="EF104" s="3113"/>
      <c r="EG104" s="3113"/>
      <c r="EH104" s="3113"/>
    </row>
    <row r="105" spans="2:138" x14ac:dyDescent="0.25">
      <c r="B105" s="3113"/>
      <c r="C105" s="3114"/>
      <c r="D105" s="3131"/>
      <c r="E105" s="3131"/>
      <c r="F105" s="3114"/>
      <c r="G105" s="3131"/>
      <c r="H105" s="3132"/>
      <c r="I105" s="3131"/>
      <c r="J105" s="3132"/>
      <c r="K105" s="3131"/>
      <c r="L105" s="3132"/>
      <c r="M105" s="3131"/>
      <c r="N105" s="3132"/>
      <c r="O105" s="3131"/>
      <c r="P105" s="3132"/>
      <c r="Q105" s="3131"/>
      <c r="R105" s="3132"/>
      <c r="S105" s="3131"/>
      <c r="T105" s="3132"/>
      <c r="U105" s="3131"/>
      <c r="V105" s="3132"/>
      <c r="W105" s="3131"/>
      <c r="X105" s="3132"/>
      <c r="Y105" s="3131"/>
      <c r="Z105" s="3132"/>
      <c r="AA105" s="3131"/>
      <c r="AB105" s="3132"/>
      <c r="AC105" s="3131"/>
      <c r="AD105" s="3132"/>
      <c r="AE105" s="3131"/>
      <c r="AF105" s="3132"/>
      <c r="AG105" s="3131"/>
      <c r="AH105" s="3132"/>
      <c r="AI105" s="3131"/>
      <c r="AJ105" s="3132"/>
      <c r="AK105" s="3131"/>
      <c r="AL105" s="3132"/>
      <c r="AM105" s="3131"/>
      <c r="AN105" s="3132"/>
      <c r="AO105" s="3131"/>
      <c r="AP105" s="3132"/>
      <c r="AQ105" s="3131"/>
      <c r="AR105" s="3132"/>
      <c r="AS105" s="3131"/>
      <c r="AT105" s="3132"/>
      <c r="AU105" s="3131"/>
      <c r="AV105" s="3132"/>
      <c r="AW105" s="3131"/>
      <c r="AX105" s="3132"/>
      <c r="AY105" s="3131"/>
      <c r="AZ105" s="3132"/>
      <c r="BA105" s="3131"/>
      <c r="BB105" s="3132"/>
      <c r="BC105" s="3131"/>
      <c r="BD105" s="3132"/>
      <c r="BE105" s="3131"/>
      <c r="BF105" s="3132"/>
      <c r="BG105" s="3131"/>
      <c r="BH105" s="3132"/>
      <c r="BI105" s="3131"/>
      <c r="BJ105" s="3132"/>
      <c r="BK105" s="3131"/>
      <c r="BL105" s="3132"/>
      <c r="BM105" s="3131"/>
      <c r="BN105" s="3132"/>
      <c r="BO105" s="3131"/>
      <c r="BP105" s="3132"/>
      <c r="BQ105" s="3131"/>
      <c r="BR105" s="3132"/>
      <c r="BS105" s="3131"/>
      <c r="BT105" s="3132"/>
      <c r="BU105" s="3131"/>
      <c r="BV105" s="3132"/>
      <c r="BW105" s="3131"/>
      <c r="BX105" s="3132"/>
      <c r="BY105" s="3131"/>
      <c r="BZ105" s="3132"/>
      <c r="CA105" s="3131"/>
      <c r="CB105" s="3132"/>
      <c r="CC105" s="3131"/>
      <c r="CD105" s="3132"/>
      <c r="CE105" s="3131"/>
      <c r="CF105" s="3132"/>
      <c r="CG105" s="3131"/>
      <c r="CH105" s="3132"/>
      <c r="CI105" s="3131"/>
      <c r="CJ105" s="3132"/>
      <c r="CK105" s="3131"/>
      <c r="CL105" s="3132"/>
      <c r="CM105" s="3131"/>
      <c r="CN105" s="3132"/>
      <c r="CO105" s="3131"/>
      <c r="CP105" s="3132"/>
      <c r="CQ105" s="3131"/>
      <c r="CR105" s="3132"/>
      <c r="CS105" s="3131"/>
      <c r="CT105" s="3132"/>
      <c r="CU105" s="3131"/>
      <c r="CV105" s="3132"/>
      <c r="CW105" s="3131"/>
      <c r="CX105" s="3132"/>
      <c r="CY105" s="3131"/>
      <c r="CZ105" s="3132"/>
      <c r="DA105" s="3131"/>
      <c r="DB105" s="3132"/>
      <c r="DC105" s="3131"/>
      <c r="DD105" s="3132"/>
      <c r="DE105" s="3131"/>
      <c r="DF105" s="3132"/>
      <c r="DG105" s="3131"/>
      <c r="DH105" s="3132"/>
      <c r="DI105" s="3131"/>
      <c r="DJ105" s="3132"/>
      <c r="DK105" s="3131"/>
      <c r="DL105" s="3132"/>
      <c r="DM105" s="3131"/>
      <c r="DN105" s="3132"/>
      <c r="DO105" s="3131"/>
      <c r="DP105" s="3132"/>
      <c r="DQ105" s="3131"/>
      <c r="DR105" s="3132"/>
      <c r="DS105" s="3131"/>
      <c r="DT105" s="3132"/>
      <c r="DU105" s="3113"/>
      <c r="DV105" s="3113"/>
      <c r="DW105" s="3113"/>
      <c r="DX105" s="3113"/>
      <c r="DY105" s="3113"/>
      <c r="DZ105" s="3113"/>
      <c r="EA105" s="3113"/>
      <c r="EB105" s="3113"/>
      <c r="EC105" s="3113"/>
      <c r="ED105" s="3113"/>
      <c r="EE105" s="3113"/>
      <c r="EF105" s="3113"/>
      <c r="EG105" s="3113"/>
      <c r="EH105" s="3113"/>
    </row>
    <row r="106" spans="2:138" x14ac:dyDescent="0.25">
      <c r="B106" s="3113"/>
      <c r="C106" s="3113"/>
      <c r="D106" s="3113"/>
      <c r="E106" s="3113"/>
      <c r="F106" s="3113"/>
      <c r="G106" s="3113"/>
      <c r="H106" s="3113"/>
      <c r="I106" s="3113"/>
      <c r="J106" s="3113"/>
      <c r="K106" s="3113"/>
      <c r="L106" s="3113"/>
      <c r="M106" s="3113"/>
      <c r="N106" s="3113"/>
      <c r="O106" s="3113"/>
      <c r="P106" s="3113"/>
      <c r="Q106" s="3113"/>
      <c r="R106" s="3113"/>
      <c r="S106" s="3113"/>
      <c r="T106" s="3113"/>
      <c r="U106" s="3113"/>
      <c r="V106" s="3113"/>
      <c r="W106" s="3113"/>
      <c r="X106" s="3113"/>
      <c r="Y106" s="3113"/>
      <c r="Z106" s="3113"/>
      <c r="AA106" s="3113"/>
      <c r="AB106" s="3113"/>
      <c r="AC106" s="3113"/>
      <c r="AD106" s="3113"/>
      <c r="AE106" s="3113"/>
      <c r="AF106" s="3113"/>
      <c r="AG106" s="3113"/>
      <c r="AH106" s="3113"/>
      <c r="AI106" s="3113"/>
      <c r="AJ106" s="3113"/>
      <c r="AK106" s="3113"/>
      <c r="AL106" s="3113"/>
      <c r="AM106" s="3113"/>
      <c r="AN106" s="3113"/>
      <c r="AO106" s="3113"/>
      <c r="AP106" s="3113"/>
      <c r="AQ106" s="3113"/>
      <c r="AR106" s="3113"/>
      <c r="AS106" s="3113"/>
      <c r="AT106" s="3113"/>
      <c r="AU106" s="3113"/>
      <c r="AV106" s="3113"/>
      <c r="AW106" s="3113"/>
      <c r="AX106" s="3113"/>
      <c r="AY106" s="3113"/>
      <c r="AZ106" s="3113"/>
      <c r="BA106" s="3113"/>
      <c r="BB106" s="3113"/>
      <c r="BC106" s="3113"/>
      <c r="BD106" s="3113"/>
      <c r="BE106" s="3113"/>
      <c r="BF106" s="3113"/>
      <c r="BG106" s="3113"/>
      <c r="BH106" s="3113"/>
      <c r="BI106" s="3113"/>
      <c r="BJ106" s="3113"/>
      <c r="BK106" s="3113"/>
      <c r="BL106" s="3113"/>
      <c r="BM106" s="3113"/>
      <c r="BN106" s="3113"/>
      <c r="BO106" s="3113"/>
      <c r="BP106" s="3113"/>
      <c r="BQ106" s="3113"/>
      <c r="BR106" s="3113"/>
      <c r="BS106" s="3113"/>
      <c r="BT106" s="3113"/>
      <c r="BU106" s="3113"/>
      <c r="BV106" s="3113"/>
      <c r="BW106" s="3113"/>
      <c r="BX106" s="3113"/>
      <c r="BY106" s="3113"/>
      <c r="BZ106" s="3113"/>
      <c r="CA106" s="3113"/>
      <c r="CB106" s="3113"/>
      <c r="CC106" s="3113"/>
      <c r="CD106" s="3113"/>
      <c r="CE106" s="3113"/>
      <c r="CF106" s="3113"/>
      <c r="CG106" s="3113"/>
      <c r="CH106" s="3113"/>
      <c r="CI106" s="3113"/>
      <c r="CJ106" s="3113"/>
      <c r="CK106" s="3113"/>
      <c r="CL106" s="3113"/>
      <c r="CM106" s="3113"/>
      <c r="CN106" s="3113"/>
      <c r="CO106" s="3113"/>
      <c r="CP106" s="3113"/>
      <c r="CQ106" s="3113"/>
      <c r="CR106" s="3113"/>
      <c r="CS106" s="3113"/>
      <c r="CT106" s="3113"/>
      <c r="CU106" s="3113"/>
      <c r="CV106" s="3113"/>
      <c r="CW106" s="3113"/>
      <c r="CX106" s="3113"/>
      <c r="CY106" s="3113"/>
      <c r="CZ106" s="3113"/>
      <c r="DA106" s="3113"/>
      <c r="DB106" s="3113"/>
      <c r="DC106" s="3113"/>
      <c r="DD106" s="3113"/>
      <c r="DE106" s="3113"/>
      <c r="DF106" s="3113"/>
      <c r="DG106" s="3113"/>
      <c r="DH106" s="3113"/>
      <c r="DI106" s="3113"/>
      <c r="DJ106" s="3113"/>
      <c r="DK106" s="3113"/>
      <c r="DL106" s="3113"/>
      <c r="DM106" s="3113"/>
      <c r="DN106" s="3113"/>
      <c r="DO106" s="3113"/>
      <c r="DP106" s="3113"/>
      <c r="DQ106" s="3113"/>
      <c r="DR106" s="3113"/>
      <c r="DS106" s="3113"/>
      <c r="DT106" s="3113"/>
      <c r="DU106" s="3113"/>
      <c r="DV106" s="3113"/>
      <c r="DW106" s="3113"/>
      <c r="DX106" s="3113"/>
      <c r="DY106" s="3113"/>
      <c r="DZ106" s="3113"/>
      <c r="EA106" s="3113"/>
      <c r="EB106" s="3113"/>
      <c r="EC106" s="3113"/>
      <c r="ED106" s="3113"/>
      <c r="EE106" s="3113"/>
      <c r="EF106" s="3113"/>
      <c r="EG106" s="3113"/>
      <c r="EH106" s="3113"/>
    </row>
    <row r="107" spans="2:138" x14ac:dyDescent="0.25">
      <c r="B107" s="3113"/>
      <c r="C107" s="3121"/>
      <c r="D107" s="3134"/>
      <c r="E107" s="3134"/>
      <c r="F107" s="3113"/>
      <c r="G107" s="3113"/>
      <c r="H107" s="3113"/>
      <c r="I107" s="3113"/>
      <c r="J107" s="3113"/>
      <c r="K107" s="3113"/>
      <c r="L107" s="3113"/>
      <c r="M107" s="3113"/>
      <c r="N107" s="3113"/>
      <c r="O107" s="3113"/>
      <c r="P107" s="3113"/>
      <c r="Q107" s="3113"/>
      <c r="R107" s="3113"/>
      <c r="S107" s="3113"/>
      <c r="T107" s="3113"/>
      <c r="U107" s="3113"/>
      <c r="V107" s="3113"/>
      <c r="W107" s="3113"/>
      <c r="X107" s="3113"/>
      <c r="Y107" s="3113"/>
      <c r="Z107" s="3113"/>
      <c r="AA107" s="3113"/>
      <c r="AB107" s="3113"/>
      <c r="AC107" s="3113"/>
      <c r="AD107" s="3113"/>
      <c r="AE107" s="3113"/>
      <c r="AF107" s="3113"/>
      <c r="AG107" s="3113"/>
      <c r="AH107" s="3113"/>
      <c r="AI107" s="3113"/>
      <c r="AJ107" s="3113"/>
      <c r="AK107" s="3113"/>
      <c r="AL107" s="3113"/>
      <c r="AM107" s="3113"/>
      <c r="AN107" s="3113"/>
      <c r="AO107" s="3113"/>
      <c r="AP107" s="3113"/>
      <c r="AQ107" s="3113"/>
      <c r="AR107" s="3113"/>
      <c r="AS107" s="3113"/>
      <c r="AT107" s="3113"/>
      <c r="AU107" s="3113"/>
      <c r="AV107" s="3113"/>
      <c r="AW107" s="3113"/>
      <c r="AX107" s="3113"/>
      <c r="AY107" s="3113"/>
      <c r="AZ107" s="3113"/>
      <c r="BA107" s="3113"/>
      <c r="BB107" s="3113"/>
      <c r="BC107" s="3113"/>
      <c r="BD107" s="3113"/>
      <c r="BE107" s="3113"/>
      <c r="BF107" s="3113"/>
      <c r="BG107" s="3113"/>
      <c r="BH107" s="3113"/>
      <c r="BI107" s="3113"/>
      <c r="BJ107" s="3113"/>
      <c r="BK107" s="3113"/>
      <c r="BL107" s="3113"/>
      <c r="BM107" s="3113"/>
      <c r="BN107" s="3113"/>
      <c r="BO107" s="3113"/>
      <c r="BP107" s="3113"/>
      <c r="BQ107" s="3113"/>
      <c r="BR107" s="3113"/>
      <c r="BS107" s="3113"/>
      <c r="BT107" s="3113"/>
      <c r="BU107" s="3113"/>
      <c r="BV107" s="3113"/>
      <c r="BW107" s="3113"/>
      <c r="BX107" s="3113"/>
      <c r="BY107" s="3113"/>
      <c r="BZ107" s="3113"/>
      <c r="CA107" s="3113"/>
      <c r="CB107" s="3113"/>
      <c r="CC107" s="3113"/>
      <c r="CD107" s="3113"/>
      <c r="CE107" s="3113"/>
      <c r="CF107" s="3113"/>
      <c r="CG107" s="3113"/>
      <c r="CH107" s="3113"/>
      <c r="CI107" s="3113"/>
      <c r="CJ107" s="3113"/>
      <c r="CK107" s="3113"/>
      <c r="CL107" s="3113"/>
      <c r="CM107" s="3113"/>
      <c r="CN107" s="3113"/>
      <c r="CO107" s="3113"/>
      <c r="CP107" s="3113"/>
      <c r="CQ107" s="3113"/>
      <c r="CR107" s="3113"/>
      <c r="CS107" s="3113"/>
      <c r="CT107" s="3113"/>
      <c r="CU107" s="3113"/>
      <c r="CV107" s="3113"/>
      <c r="CW107" s="3113"/>
      <c r="CX107" s="3113"/>
      <c r="CY107" s="3113"/>
      <c r="CZ107" s="3113"/>
      <c r="DA107" s="3113"/>
      <c r="DB107" s="3113"/>
      <c r="DC107" s="3113"/>
      <c r="DD107" s="3113"/>
      <c r="DE107" s="3113"/>
      <c r="DF107" s="3113"/>
      <c r="DG107" s="3113"/>
      <c r="DH107" s="3113"/>
      <c r="DI107" s="3113"/>
      <c r="DJ107" s="3113"/>
      <c r="DK107" s="3113"/>
      <c r="DL107" s="3113"/>
      <c r="DM107" s="3113"/>
      <c r="DN107" s="3113"/>
      <c r="DO107" s="3113"/>
      <c r="DP107" s="3113"/>
      <c r="DQ107" s="3113"/>
      <c r="DR107" s="3113"/>
      <c r="DS107" s="3113"/>
      <c r="DT107" s="3113"/>
      <c r="DU107" s="3113"/>
      <c r="DV107" s="3113"/>
      <c r="DW107" s="3113"/>
      <c r="DX107" s="3113"/>
      <c r="DY107" s="3113"/>
      <c r="DZ107" s="3113"/>
      <c r="EA107" s="3113"/>
      <c r="EB107" s="3113"/>
      <c r="EC107" s="3113"/>
      <c r="ED107" s="3113"/>
      <c r="EE107" s="3113"/>
      <c r="EF107" s="3113"/>
      <c r="EG107" s="3113"/>
      <c r="EH107" s="3113"/>
    </row>
    <row r="108" spans="2:138" x14ac:dyDescent="0.25">
      <c r="B108" s="3113"/>
      <c r="C108" s="3130"/>
      <c r="D108" s="3135"/>
      <c r="E108" s="3135"/>
      <c r="F108" s="3113"/>
      <c r="G108" s="3136"/>
      <c r="H108" s="3113"/>
      <c r="I108" s="3113"/>
      <c r="J108" s="3113"/>
      <c r="K108" s="3113"/>
      <c r="L108" s="3113"/>
      <c r="M108" s="3113"/>
      <c r="N108" s="3113"/>
      <c r="O108" s="3113"/>
      <c r="P108" s="3113"/>
      <c r="Q108" s="3113"/>
      <c r="R108" s="3113"/>
      <c r="S108" s="3113"/>
      <c r="T108" s="3113"/>
      <c r="U108" s="3113"/>
      <c r="V108" s="3113"/>
      <c r="W108" s="3113"/>
      <c r="X108" s="3113"/>
      <c r="Y108" s="3113"/>
      <c r="Z108" s="3113"/>
      <c r="AA108" s="3113"/>
      <c r="AB108" s="3113"/>
      <c r="AC108" s="3113"/>
      <c r="AD108" s="3113"/>
      <c r="AE108" s="3113"/>
      <c r="AF108" s="3113"/>
      <c r="AG108" s="3113"/>
      <c r="AH108" s="3113"/>
      <c r="AI108" s="3113"/>
      <c r="AJ108" s="3113"/>
      <c r="AK108" s="3113"/>
      <c r="AL108" s="3113"/>
      <c r="AM108" s="3113"/>
      <c r="AN108" s="3113"/>
      <c r="AO108" s="3113"/>
      <c r="AP108" s="3113"/>
      <c r="AQ108" s="3113"/>
      <c r="AR108" s="3113"/>
      <c r="AS108" s="3113"/>
      <c r="AT108" s="3113"/>
      <c r="AU108" s="3113"/>
      <c r="AV108" s="3113"/>
      <c r="AW108" s="3113"/>
      <c r="AX108" s="3113"/>
      <c r="AY108" s="3113"/>
      <c r="AZ108" s="3113"/>
      <c r="BA108" s="3113"/>
      <c r="BB108" s="3113"/>
      <c r="BC108" s="3113"/>
      <c r="BD108" s="3113"/>
      <c r="BE108" s="3113"/>
      <c r="BF108" s="3113"/>
      <c r="BG108" s="3113"/>
      <c r="BH108" s="3113"/>
      <c r="BI108" s="3113"/>
      <c r="BJ108" s="3113"/>
      <c r="BK108" s="3113"/>
      <c r="BL108" s="3113"/>
      <c r="BM108" s="3113"/>
      <c r="BN108" s="3113"/>
      <c r="BO108" s="3113"/>
      <c r="BP108" s="3113"/>
      <c r="BQ108" s="3113"/>
      <c r="BR108" s="3113"/>
      <c r="BS108" s="3113"/>
      <c r="BT108" s="3113"/>
      <c r="BU108" s="3113"/>
      <c r="BV108" s="3113"/>
      <c r="BW108" s="3113"/>
      <c r="BX108" s="3113"/>
      <c r="BY108" s="3113"/>
      <c r="BZ108" s="3113"/>
      <c r="CA108" s="3113"/>
      <c r="CB108" s="3113"/>
      <c r="CC108" s="3113"/>
      <c r="CD108" s="3113"/>
      <c r="CE108" s="3113"/>
      <c r="CF108" s="3113"/>
      <c r="CG108" s="3113"/>
      <c r="CH108" s="3113"/>
      <c r="CI108" s="3113"/>
      <c r="CJ108" s="3113"/>
      <c r="CK108" s="3113"/>
      <c r="CL108" s="3113"/>
      <c r="CM108" s="3113"/>
      <c r="CN108" s="3113"/>
      <c r="CO108" s="3113"/>
      <c r="CP108" s="3113"/>
      <c r="CQ108" s="3113"/>
      <c r="CR108" s="3113"/>
      <c r="CS108" s="3113"/>
      <c r="CT108" s="3113"/>
      <c r="CU108" s="3113"/>
      <c r="CV108" s="3113"/>
      <c r="CW108" s="3113"/>
      <c r="CX108" s="3113"/>
      <c r="CY108" s="3113"/>
      <c r="CZ108" s="3113"/>
      <c r="DA108" s="3113"/>
      <c r="DB108" s="3113"/>
      <c r="DC108" s="3113"/>
      <c r="DD108" s="3113"/>
      <c r="DE108" s="3113"/>
      <c r="DF108" s="3113"/>
      <c r="DG108" s="3113"/>
      <c r="DH108" s="3113"/>
      <c r="DI108" s="3113"/>
      <c r="DJ108" s="3113"/>
      <c r="DK108" s="3113"/>
      <c r="DL108" s="3113"/>
      <c r="DM108" s="3113"/>
      <c r="DN108" s="3113"/>
      <c r="DO108" s="3113"/>
      <c r="DP108" s="3113"/>
      <c r="DQ108" s="3113"/>
      <c r="DR108" s="3113"/>
      <c r="DS108" s="3113"/>
      <c r="DT108" s="3113"/>
      <c r="DU108" s="3113"/>
      <c r="DV108" s="3113"/>
      <c r="DW108" s="3113"/>
      <c r="DX108" s="3113"/>
      <c r="DY108" s="3113"/>
      <c r="DZ108" s="3113"/>
      <c r="EA108" s="3113"/>
      <c r="EB108" s="3113"/>
      <c r="EC108" s="3113"/>
      <c r="ED108" s="3113"/>
      <c r="EE108" s="3113"/>
      <c r="EF108" s="3113"/>
      <c r="EG108" s="3113"/>
      <c r="EH108" s="3113"/>
    </row>
    <row r="109" spans="2:138" x14ac:dyDescent="0.25">
      <c r="B109" s="3113"/>
      <c r="C109" s="3130"/>
      <c r="D109" s="3135"/>
      <c r="E109" s="3135"/>
      <c r="F109" s="3113"/>
      <c r="G109" s="3136"/>
      <c r="H109" s="3113"/>
      <c r="I109" s="3137"/>
      <c r="J109" s="3137"/>
      <c r="K109" s="3137"/>
      <c r="L109" s="3137"/>
      <c r="M109" s="3137"/>
      <c r="N109" s="3137"/>
      <c r="O109" s="3137"/>
      <c r="P109" s="3137"/>
      <c r="Q109" s="3113"/>
      <c r="R109" s="3113"/>
      <c r="S109" s="3113"/>
      <c r="T109" s="3113"/>
      <c r="U109" s="3113"/>
      <c r="V109" s="3113"/>
      <c r="W109" s="3113"/>
      <c r="X109" s="3113"/>
      <c r="Y109" s="3113"/>
      <c r="Z109" s="3113"/>
      <c r="AA109" s="3113"/>
      <c r="AB109" s="3113"/>
      <c r="AC109" s="3113"/>
      <c r="AD109" s="3113"/>
      <c r="AE109" s="3113"/>
      <c r="AF109" s="3113"/>
      <c r="AG109" s="3113"/>
      <c r="AH109" s="3113"/>
      <c r="AI109" s="3113"/>
      <c r="AJ109" s="3113"/>
      <c r="AK109" s="3113"/>
      <c r="AL109" s="3113"/>
      <c r="AM109" s="3113"/>
      <c r="AN109" s="3113"/>
      <c r="AO109" s="3113"/>
      <c r="AP109" s="3113"/>
      <c r="AQ109" s="3113"/>
      <c r="AR109" s="3113"/>
      <c r="AS109" s="3113"/>
      <c r="AT109" s="3113"/>
      <c r="AU109" s="3113"/>
      <c r="AV109" s="3113"/>
      <c r="AW109" s="3113"/>
      <c r="AX109" s="3113"/>
      <c r="AY109" s="3113"/>
      <c r="AZ109" s="3113"/>
      <c r="BA109" s="3113"/>
      <c r="BB109" s="3113"/>
      <c r="BC109" s="3113"/>
      <c r="BD109" s="3113"/>
      <c r="BE109" s="3113"/>
      <c r="BF109" s="3113"/>
      <c r="BG109" s="3113"/>
      <c r="BH109" s="3113"/>
      <c r="BI109" s="3113"/>
      <c r="BJ109" s="3113"/>
      <c r="BK109" s="3113"/>
      <c r="BL109" s="3113"/>
      <c r="BM109" s="3113"/>
      <c r="BN109" s="3113"/>
      <c r="BO109" s="3113"/>
      <c r="BP109" s="3113"/>
      <c r="BQ109" s="3113"/>
      <c r="BR109" s="3113"/>
      <c r="BS109" s="3113"/>
      <c r="BT109" s="3113"/>
      <c r="BU109" s="3113"/>
      <c r="BV109" s="3113"/>
      <c r="BW109" s="3113"/>
      <c r="BX109" s="3113"/>
      <c r="BY109" s="3113"/>
      <c r="BZ109" s="3113"/>
      <c r="CA109" s="3113"/>
      <c r="CB109" s="3113"/>
      <c r="CC109" s="3113"/>
      <c r="CD109" s="3113"/>
      <c r="CE109" s="3113"/>
      <c r="CF109" s="3113"/>
      <c r="CG109" s="3113"/>
      <c r="CH109" s="3113"/>
      <c r="CI109" s="3113"/>
      <c r="CJ109" s="3113"/>
      <c r="CK109" s="3113"/>
      <c r="CL109" s="3113"/>
      <c r="CM109" s="3113"/>
      <c r="CN109" s="3113"/>
      <c r="CO109" s="3113"/>
      <c r="CP109" s="3113"/>
      <c r="CQ109" s="3113"/>
      <c r="CR109" s="3113"/>
      <c r="CS109" s="3113"/>
      <c r="CT109" s="3113"/>
      <c r="CU109" s="3113"/>
      <c r="CV109" s="3113"/>
      <c r="CW109" s="3113"/>
      <c r="CX109" s="3113"/>
      <c r="CY109" s="3113"/>
      <c r="CZ109" s="3113"/>
      <c r="DA109" s="3113"/>
      <c r="DB109" s="3113"/>
      <c r="DC109" s="3113"/>
      <c r="DD109" s="3113"/>
      <c r="DE109" s="3113"/>
      <c r="DF109" s="3113"/>
      <c r="DG109" s="3113"/>
      <c r="DH109" s="3113"/>
      <c r="DI109" s="3113"/>
      <c r="DJ109" s="3113"/>
      <c r="DK109" s="3113"/>
      <c r="DL109" s="3113"/>
      <c r="DM109" s="3113"/>
      <c r="DN109" s="3113"/>
      <c r="DO109" s="3113"/>
      <c r="DP109" s="3113"/>
      <c r="DQ109" s="3113"/>
      <c r="DR109" s="3113"/>
      <c r="DS109" s="3113"/>
      <c r="DT109" s="3113"/>
      <c r="DU109" s="3113"/>
      <c r="DV109" s="3113"/>
      <c r="DW109" s="3113"/>
      <c r="DX109" s="3113"/>
      <c r="DY109" s="3113"/>
      <c r="DZ109" s="3113"/>
      <c r="EA109" s="3113"/>
      <c r="EB109" s="3113"/>
      <c r="EC109" s="3113"/>
      <c r="ED109" s="3113"/>
      <c r="EE109" s="3113"/>
      <c r="EF109" s="3113"/>
      <c r="EG109" s="3113"/>
      <c r="EH109" s="3113"/>
    </row>
    <row r="110" spans="2:138" x14ac:dyDescent="0.25">
      <c r="B110" s="3113"/>
      <c r="C110" s="3130"/>
      <c r="D110" s="3135"/>
      <c r="E110" s="3135"/>
      <c r="F110" s="3113"/>
      <c r="G110" s="3113"/>
      <c r="H110" s="3113"/>
      <c r="I110" s="3113"/>
      <c r="J110" s="3113"/>
      <c r="K110" s="3113"/>
      <c r="L110" s="3113"/>
      <c r="M110" s="3113"/>
      <c r="N110" s="3113"/>
      <c r="O110" s="3113"/>
      <c r="P110" s="3113"/>
      <c r="Q110" s="3113"/>
      <c r="R110" s="3113"/>
      <c r="S110" s="3113"/>
      <c r="T110" s="3113"/>
      <c r="U110" s="3113"/>
      <c r="V110" s="3113"/>
      <c r="W110" s="3113"/>
      <c r="X110" s="3113"/>
      <c r="Y110" s="3113"/>
      <c r="Z110" s="3113"/>
      <c r="AA110" s="3113"/>
      <c r="AB110" s="3113"/>
      <c r="AC110" s="3113"/>
      <c r="AD110" s="3113"/>
      <c r="AE110" s="3113"/>
      <c r="AF110" s="3113"/>
      <c r="AG110" s="3113"/>
      <c r="AH110" s="3113"/>
      <c r="AI110" s="3113"/>
      <c r="AJ110" s="3113"/>
      <c r="AK110" s="3113"/>
      <c r="AL110" s="3113"/>
      <c r="AM110" s="3113"/>
      <c r="AN110" s="3113"/>
      <c r="AO110" s="3113"/>
      <c r="AP110" s="3113"/>
      <c r="AQ110" s="3113"/>
      <c r="AR110" s="3113"/>
      <c r="AS110" s="3113"/>
      <c r="AT110" s="3113"/>
      <c r="AU110" s="3113"/>
      <c r="AV110" s="3113"/>
      <c r="AW110" s="3113"/>
      <c r="AX110" s="3113"/>
      <c r="AY110" s="3113"/>
      <c r="AZ110" s="3113"/>
      <c r="BA110" s="3113"/>
      <c r="BB110" s="3113"/>
      <c r="BC110" s="3113"/>
      <c r="BD110" s="3113"/>
      <c r="BE110" s="3113"/>
      <c r="BF110" s="3113"/>
      <c r="BG110" s="3113"/>
      <c r="BH110" s="3113"/>
      <c r="BI110" s="3113"/>
      <c r="BJ110" s="3113"/>
      <c r="BK110" s="3113"/>
      <c r="BL110" s="3113"/>
      <c r="BM110" s="3113"/>
      <c r="BN110" s="3113"/>
      <c r="BO110" s="3113"/>
      <c r="BP110" s="3113"/>
      <c r="BQ110" s="3113"/>
      <c r="BR110" s="3113"/>
      <c r="BS110" s="3113"/>
      <c r="BT110" s="3113"/>
      <c r="BU110" s="3113"/>
      <c r="BV110" s="3113"/>
      <c r="BW110" s="3113"/>
      <c r="BX110" s="3113"/>
      <c r="BY110" s="3113"/>
      <c r="BZ110" s="3113"/>
      <c r="CA110" s="3113"/>
      <c r="CB110" s="3113"/>
      <c r="CC110" s="3113"/>
      <c r="CD110" s="3113"/>
      <c r="CE110" s="3113"/>
      <c r="CF110" s="3113"/>
      <c r="CG110" s="3113"/>
      <c r="CH110" s="3113"/>
      <c r="CI110" s="3113"/>
      <c r="CJ110" s="3113"/>
      <c r="CK110" s="3113"/>
      <c r="CL110" s="3113"/>
      <c r="CM110" s="3113"/>
      <c r="CN110" s="3113"/>
      <c r="CO110" s="3113"/>
      <c r="CP110" s="3113"/>
      <c r="CQ110" s="3113"/>
      <c r="CR110" s="3113"/>
      <c r="CS110" s="3113"/>
      <c r="CT110" s="3113"/>
      <c r="CU110" s="3113"/>
      <c r="CV110" s="3113"/>
      <c r="CW110" s="3113"/>
      <c r="CX110" s="3113"/>
      <c r="CY110" s="3113"/>
      <c r="CZ110" s="3113"/>
      <c r="DA110" s="3113"/>
      <c r="DB110" s="3113"/>
      <c r="DC110" s="3113"/>
      <c r="DD110" s="3113"/>
      <c r="DE110" s="3113"/>
      <c r="DF110" s="3113"/>
      <c r="DG110" s="3113"/>
      <c r="DH110" s="3113"/>
      <c r="DI110" s="3113"/>
      <c r="DJ110" s="3113"/>
      <c r="DK110" s="3113"/>
      <c r="DL110" s="3113"/>
      <c r="DM110" s="3113"/>
      <c r="DN110" s="3113"/>
      <c r="DO110" s="3113"/>
      <c r="DP110" s="3113"/>
      <c r="DQ110" s="3113"/>
      <c r="DR110" s="3113"/>
      <c r="DS110" s="3113"/>
      <c r="DT110" s="3113"/>
      <c r="DU110" s="3113"/>
      <c r="DV110" s="3113"/>
      <c r="DW110" s="3113"/>
      <c r="DX110" s="3113"/>
      <c r="DY110" s="3113"/>
      <c r="DZ110" s="3113"/>
      <c r="EA110" s="3113"/>
      <c r="EB110" s="3113"/>
      <c r="EC110" s="3113"/>
      <c r="ED110" s="3113"/>
      <c r="EE110" s="3113"/>
      <c r="EF110" s="3113"/>
      <c r="EG110" s="3113"/>
      <c r="EH110" s="3113"/>
    </row>
    <row r="111" spans="2:138" x14ac:dyDescent="0.25">
      <c r="B111" s="3113"/>
      <c r="C111" s="3130"/>
      <c r="D111" s="3135"/>
      <c r="E111" s="3135"/>
      <c r="F111" s="3113"/>
      <c r="G111" s="3113"/>
      <c r="H111" s="3113"/>
      <c r="I111" s="3138"/>
      <c r="J111" s="3138"/>
      <c r="K111" s="3138"/>
      <c r="L111" s="3138"/>
      <c r="M111" s="3138"/>
      <c r="N111" s="3138"/>
      <c r="O111" s="3138"/>
      <c r="P111" s="3138"/>
      <c r="Q111" s="3113"/>
      <c r="R111" s="3113"/>
      <c r="S111" s="3113"/>
      <c r="T111" s="3113"/>
      <c r="U111" s="3113"/>
      <c r="V111" s="3113"/>
      <c r="W111" s="3113"/>
      <c r="X111" s="3113"/>
      <c r="Y111" s="3113"/>
      <c r="Z111" s="3113"/>
      <c r="AA111" s="3113"/>
      <c r="AB111" s="3113"/>
      <c r="AC111" s="3113"/>
      <c r="AD111" s="3113"/>
      <c r="AE111" s="3113"/>
      <c r="AF111" s="3113"/>
      <c r="AG111" s="3113"/>
      <c r="AH111" s="3113"/>
      <c r="AI111" s="3113"/>
      <c r="AJ111" s="3113"/>
      <c r="AK111" s="3113"/>
      <c r="AL111" s="3113"/>
      <c r="AM111" s="3113"/>
      <c r="AN111" s="3113"/>
      <c r="AO111" s="3113"/>
      <c r="AP111" s="3113"/>
      <c r="AQ111" s="3113"/>
      <c r="AR111" s="3113"/>
      <c r="AS111" s="3113"/>
      <c r="AT111" s="3113"/>
      <c r="AU111" s="3113"/>
      <c r="AV111" s="3113"/>
      <c r="AW111" s="3113"/>
      <c r="AX111" s="3113"/>
      <c r="AY111" s="3113"/>
      <c r="AZ111" s="3113"/>
      <c r="BA111" s="3113"/>
      <c r="BB111" s="3113"/>
      <c r="BC111" s="3113"/>
      <c r="BD111" s="3113"/>
      <c r="BE111" s="3113"/>
      <c r="BF111" s="3113"/>
      <c r="BG111" s="3113"/>
      <c r="BH111" s="3113"/>
      <c r="BI111" s="3113"/>
      <c r="BJ111" s="3113"/>
      <c r="BK111" s="3113"/>
      <c r="BL111" s="3113"/>
      <c r="BM111" s="3113"/>
      <c r="BN111" s="3113"/>
      <c r="BO111" s="3113"/>
      <c r="BP111" s="3113"/>
      <c r="BQ111" s="3113"/>
      <c r="BR111" s="3113"/>
      <c r="BS111" s="3113"/>
      <c r="BT111" s="3113"/>
      <c r="BU111" s="3113"/>
      <c r="BV111" s="3113"/>
      <c r="BW111" s="3113"/>
      <c r="BX111" s="3113"/>
      <c r="BY111" s="3113"/>
      <c r="BZ111" s="3113"/>
      <c r="CA111" s="3113"/>
      <c r="CB111" s="3113"/>
      <c r="CC111" s="3113"/>
      <c r="CD111" s="3113"/>
      <c r="CE111" s="3113"/>
      <c r="CF111" s="3113"/>
      <c r="CG111" s="3113"/>
      <c r="CH111" s="3113"/>
      <c r="CI111" s="3113"/>
      <c r="CJ111" s="3113"/>
      <c r="CK111" s="3113"/>
      <c r="CL111" s="3113"/>
      <c r="CM111" s="3113"/>
      <c r="CN111" s="3113"/>
      <c r="CO111" s="3113"/>
      <c r="CP111" s="3113"/>
      <c r="CQ111" s="3113"/>
      <c r="CR111" s="3113"/>
      <c r="CS111" s="3113"/>
      <c r="CT111" s="3113"/>
      <c r="CU111" s="3113"/>
      <c r="CV111" s="3113"/>
      <c r="CW111" s="3113"/>
      <c r="CX111" s="3113"/>
      <c r="CY111" s="3113"/>
      <c r="CZ111" s="3113"/>
      <c r="DA111" s="3113"/>
      <c r="DB111" s="3113"/>
      <c r="DC111" s="3113"/>
      <c r="DD111" s="3113"/>
      <c r="DE111" s="3113"/>
      <c r="DF111" s="3113"/>
      <c r="DG111" s="3113"/>
      <c r="DH111" s="3113"/>
      <c r="DI111" s="3113"/>
      <c r="DJ111" s="3113"/>
      <c r="DK111" s="3113"/>
      <c r="DL111" s="3113"/>
      <c r="DM111" s="3113"/>
      <c r="DN111" s="3113"/>
      <c r="DO111" s="3113"/>
      <c r="DP111" s="3113"/>
      <c r="DQ111" s="3113"/>
      <c r="DR111" s="3113"/>
      <c r="DS111" s="3113"/>
      <c r="DT111" s="3113"/>
      <c r="DU111" s="3113"/>
      <c r="DV111" s="3113"/>
      <c r="DW111" s="3113"/>
      <c r="DX111" s="3113"/>
      <c r="DY111" s="3113"/>
      <c r="DZ111" s="3113"/>
      <c r="EA111" s="3113"/>
      <c r="EB111" s="3113"/>
      <c r="EC111" s="3113"/>
      <c r="ED111" s="3113"/>
      <c r="EE111" s="3113"/>
      <c r="EF111" s="3113"/>
      <c r="EG111" s="3113"/>
      <c r="EH111" s="3113"/>
    </row>
    <row r="112" spans="2:138" x14ac:dyDescent="0.25">
      <c r="B112" s="3113"/>
      <c r="C112" s="3121"/>
      <c r="D112" s="3135"/>
      <c r="E112" s="3113"/>
      <c r="F112" s="3113"/>
      <c r="G112" s="3113"/>
      <c r="H112" s="3113"/>
      <c r="I112" s="3138"/>
      <c r="J112" s="3138"/>
      <c r="K112" s="3138"/>
      <c r="L112" s="3138"/>
      <c r="M112" s="3138"/>
      <c r="N112" s="3138"/>
      <c r="O112" s="3138"/>
      <c r="P112" s="3138"/>
      <c r="Q112" s="3113"/>
      <c r="R112" s="3113"/>
      <c r="S112" s="3113"/>
      <c r="T112" s="3113"/>
      <c r="U112" s="3113"/>
      <c r="V112" s="3113"/>
      <c r="W112" s="3113"/>
      <c r="X112" s="3113"/>
      <c r="Y112" s="3113"/>
      <c r="Z112" s="3113"/>
      <c r="AA112" s="3113"/>
      <c r="AB112" s="3113"/>
      <c r="AC112" s="3113"/>
      <c r="AD112" s="3113"/>
      <c r="AE112" s="3113"/>
      <c r="AF112" s="3113"/>
      <c r="AG112" s="3113"/>
      <c r="AH112" s="3113"/>
      <c r="AI112" s="3113"/>
      <c r="AJ112" s="3113"/>
      <c r="AK112" s="3113"/>
      <c r="AL112" s="3113"/>
      <c r="AM112" s="3113"/>
      <c r="AN112" s="3113"/>
      <c r="AO112" s="3113"/>
      <c r="AP112" s="3113"/>
      <c r="AQ112" s="3113"/>
      <c r="AR112" s="3113"/>
      <c r="AS112" s="3113"/>
      <c r="AT112" s="3113"/>
      <c r="AU112" s="3113"/>
      <c r="AV112" s="3113"/>
      <c r="AW112" s="3113"/>
      <c r="AX112" s="3113"/>
      <c r="AY112" s="3113"/>
      <c r="AZ112" s="3113"/>
      <c r="BA112" s="3113"/>
      <c r="BB112" s="3113"/>
      <c r="BC112" s="3113"/>
      <c r="BD112" s="3113"/>
      <c r="BE112" s="3113"/>
      <c r="BF112" s="3113"/>
      <c r="BG112" s="3113"/>
      <c r="BH112" s="3113"/>
      <c r="BI112" s="3113"/>
      <c r="BJ112" s="3113"/>
      <c r="BK112" s="3113"/>
      <c r="BL112" s="3113"/>
      <c r="BM112" s="3113"/>
      <c r="BN112" s="3113"/>
      <c r="BO112" s="3113"/>
      <c r="BP112" s="3113"/>
      <c r="BQ112" s="3113"/>
      <c r="BR112" s="3113"/>
      <c r="BS112" s="3113"/>
      <c r="BT112" s="3113"/>
      <c r="BU112" s="3113"/>
      <c r="BV112" s="3113"/>
      <c r="BW112" s="3113"/>
      <c r="BX112" s="3113"/>
      <c r="BY112" s="3113"/>
      <c r="BZ112" s="3113"/>
      <c r="CA112" s="3113"/>
      <c r="CB112" s="3113"/>
      <c r="CC112" s="3113"/>
      <c r="CD112" s="3113"/>
      <c r="CE112" s="3113"/>
      <c r="CF112" s="3113"/>
      <c r="CG112" s="3113"/>
      <c r="CH112" s="3113"/>
      <c r="CI112" s="3113"/>
      <c r="CJ112" s="3113"/>
      <c r="CK112" s="3113"/>
      <c r="CL112" s="3113"/>
      <c r="CM112" s="3113"/>
      <c r="CN112" s="3113"/>
      <c r="CO112" s="3113"/>
      <c r="CP112" s="3113"/>
      <c r="CQ112" s="3113"/>
      <c r="CR112" s="3113"/>
      <c r="CS112" s="3113"/>
      <c r="CT112" s="3113"/>
      <c r="CU112" s="3113"/>
      <c r="CV112" s="3113"/>
      <c r="CW112" s="3113"/>
      <c r="CX112" s="3113"/>
      <c r="CY112" s="3113"/>
      <c r="CZ112" s="3113"/>
      <c r="DA112" s="3113"/>
      <c r="DB112" s="3113"/>
      <c r="DC112" s="3113"/>
      <c r="DD112" s="3113"/>
      <c r="DE112" s="3113"/>
      <c r="DF112" s="3113"/>
      <c r="DG112" s="3113"/>
      <c r="DH112" s="3113"/>
      <c r="DI112" s="3113"/>
      <c r="DJ112" s="3113"/>
      <c r="DK112" s="3113"/>
      <c r="DL112" s="3113"/>
      <c r="DM112" s="3113"/>
      <c r="DN112" s="3113"/>
      <c r="DO112" s="3113"/>
      <c r="DP112" s="3113"/>
      <c r="DQ112" s="3113"/>
      <c r="DR112" s="3113"/>
      <c r="DS112" s="3113"/>
      <c r="DT112" s="3113"/>
      <c r="DU112" s="3113"/>
      <c r="DV112" s="3113"/>
      <c r="DW112" s="3113"/>
      <c r="DX112" s="3113"/>
      <c r="DY112" s="3113"/>
      <c r="DZ112" s="3113"/>
      <c r="EA112" s="3113"/>
      <c r="EB112" s="3113"/>
      <c r="EC112" s="3113"/>
      <c r="ED112" s="3113"/>
      <c r="EE112" s="3113"/>
      <c r="EF112" s="3113"/>
      <c r="EG112" s="3113"/>
      <c r="EH112" s="3113"/>
    </row>
    <row r="113" spans="2:138" x14ac:dyDescent="0.25">
      <c r="B113" s="3113"/>
      <c r="C113" s="3130"/>
      <c r="D113" s="3135"/>
      <c r="E113" s="3139"/>
      <c r="F113" s="3113"/>
      <c r="G113" s="3113"/>
      <c r="H113" s="3113"/>
      <c r="I113" s="3138"/>
      <c r="J113" s="3138"/>
      <c r="K113" s="3138"/>
      <c r="L113" s="3138"/>
      <c r="M113" s="3138"/>
      <c r="N113" s="3138"/>
      <c r="O113" s="3138"/>
      <c r="P113" s="3138"/>
      <c r="Q113" s="3113"/>
      <c r="R113" s="3113"/>
      <c r="S113" s="3113"/>
      <c r="T113" s="3113"/>
      <c r="U113" s="3113"/>
      <c r="V113" s="3113"/>
      <c r="W113" s="3113"/>
      <c r="X113" s="3113"/>
      <c r="Y113" s="3113"/>
      <c r="Z113" s="3113"/>
      <c r="AA113" s="3113"/>
      <c r="AB113" s="3113"/>
      <c r="AC113" s="3113"/>
      <c r="AD113" s="3113"/>
      <c r="AE113" s="3113"/>
      <c r="AF113" s="3113"/>
      <c r="AG113" s="3113"/>
      <c r="AH113" s="3113"/>
      <c r="AI113" s="3113"/>
      <c r="AJ113" s="3113"/>
      <c r="AK113" s="3113"/>
      <c r="AL113" s="3113"/>
      <c r="AM113" s="3113"/>
      <c r="AN113" s="3113"/>
      <c r="AO113" s="3113"/>
      <c r="AP113" s="3113"/>
      <c r="AQ113" s="3113"/>
      <c r="AR113" s="3113"/>
      <c r="AS113" s="3113"/>
      <c r="AT113" s="3113"/>
      <c r="AU113" s="3113"/>
      <c r="AV113" s="3113"/>
      <c r="AW113" s="3113"/>
      <c r="AX113" s="3113"/>
      <c r="AY113" s="3113"/>
      <c r="AZ113" s="3113"/>
      <c r="BA113" s="3113"/>
      <c r="BB113" s="3113"/>
      <c r="BC113" s="3113"/>
      <c r="BD113" s="3113"/>
      <c r="BE113" s="3113"/>
      <c r="BF113" s="3113"/>
      <c r="BG113" s="3113"/>
      <c r="BH113" s="3113"/>
      <c r="BI113" s="3113"/>
      <c r="BJ113" s="3113"/>
      <c r="BK113" s="3113"/>
      <c r="BL113" s="3113"/>
      <c r="BM113" s="3113"/>
      <c r="BN113" s="3113"/>
      <c r="BO113" s="3113"/>
      <c r="BP113" s="3113"/>
      <c r="BQ113" s="3113"/>
      <c r="BR113" s="3113"/>
      <c r="BS113" s="3113"/>
      <c r="BT113" s="3113"/>
      <c r="BU113" s="3113"/>
      <c r="BV113" s="3113"/>
      <c r="BW113" s="3113"/>
      <c r="BX113" s="3113"/>
      <c r="BY113" s="3113"/>
      <c r="BZ113" s="3113"/>
      <c r="CA113" s="3113"/>
      <c r="CB113" s="3113"/>
      <c r="CC113" s="3113"/>
      <c r="CD113" s="3113"/>
      <c r="CE113" s="3113"/>
      <c r="CF113" s="3113"/>
      <c r="CG113" s="3113"/>
      <c r="CH113" s="3113"/>
      <c r="CI113" s="3113"/>
      <c r="CJ113" s="3113"/>
      <c r="CK113" s="3113"/>
      <c r="CL113" s="3113"/>
      <c r="CM113" s="3113"/>
      <c r="CN113" s="3113"/>
      <c r="CO113" s="3113"/>
      <c r="CP113" s="3113"/>
      <c r="CQ113" s="3113"/>
      <c r="CR113" s="3113"/>
      <c r="CS113" s="3113"/>
      <c r="CT113" s="3113"/>
      <c r="CU113" s="3113"/>
      <c r="CV113" s="3113"/>
      <c r="CW113" s="3113"/>
      <c r="CX113" s="3113"/>
      <c r="CY113" s="3113"/>
      <c r="CZ113" s="3113"/>
      <c r="DA113" s="3113"/>
      <c r="DB113" s="3113"/>
      <c r="DC113" s="3113"/>
      <c r="DD113" s="3113"/>
      <c r="DE113" s="3113"/>
      <c r="DF113" s="3113"/>
      <c r="DG113" s="3113"/>
      <c r="DH113" s="3113"/>
      <c r="DI113" s="3113"/>
      <c r="DJ113" s="3113"/>
      <c r="DK113" s="3113"/>
      <c r="DL113" s="3113"/>
      <c r="DM113" s="3113"/>
      <c r="DN113" s="3113"/>
      <c r="DO113" s="3113"/>
      <c r="DP113" s="3113"/>
      <c r="DQ113" s="3113"/>
      <c r="DR113" s="3113"/>
      <c r="DS113" s="3113"/>
      <c r="DT113" s="3113"/>
      <c r="DU113" s="3113"/>
      <c r="DV113" s="3113"/>
      <c r="DW113" s="3113"/>
      <c r="DX113" s="3113"/>
      <c r="DY113" s="3113"/>
      <c r="DZ113" s="3113"/>
      <c r="EA113" s="3113"/>
      <c r="EB113" s="3113"/>
      <c r="EC113" s="3113"/>
      <c r="ED113" s="3113"/>
      <c r="EE113" s="3113"/>
      <c r="EF113" s="3113"/>
      <c r="EG113" s="3113"/>
      <c r="EH113" s="3113"/>
    </row>
    <row r="114" spans="2:138" x14ac:dyDescent="0.25">
      <c r="B114" s="3113"/>
      <c r="C114" s="3130"/>
      <c r="D114" s="3135"/>
      <c r="E114" s="3139"/>
      <c r="F114" s="3113"/>
      <c r="G114" s="3113"/>
      <c r="H114" s="3113"/>
      <c r="I114" s="3138"/>
      <c r="J114" s="3138"/>
      <c r="K114" s="3138"/>
      <c r="L114" s="3138"/>
      <c r="M114" s="3138"/>
      <c r="N114" s="3138"/>
      <c r="O114" s="3138"/>
      <c r="P114" s="3138"/>
      <c r="Q114" s="3113"/>
      <c r="R114" s="3113"/>
      <c r="S114" s="3113"/>
      <c r="T114" s="3113"/>
      <c r="U114" s="3113"/>
      <c r="V114" s="3113"/>
      <c r="W114" s="3113"/>
      <c r="X114" s="3113"/>
      <c r="Y114" s="3113"/>
      <c r="Z114" s="3113"/>
      <c r="AA114" s="3113"/>
      <c r="AB114" s="3113"/>
      <c r="AC114" s="3113"/>
      <c r="AD114" s="3113"/>
      <c r="AE114" s="3113"/>
      <c r="AF114" s="3113"/>
      <c r="AG114" s="3113"/>
      <c r="AH114" s="3113"/>
      <c r="AI114" s="3113"/>
      <c r="AJ114" s="3113"/>
      <c r="AK114" s="3113"/>
      <c r="AL114" s="3113"/>
      <c r="AM114" s="3113"/>
      <c r="AN114" s="3113"/>
      <c r="AO114" s="3113"/>
      <c r="AP114" s="3113"/>
      <c r="AQ114" s="3113"/>
      <c r="AR114" s="3113"/>
      <c r="AS114" s="3113"/>
      <c r="AT114" s="3113"/>
      <c r="AU114" s="3113"/>
      <c r="AV114" s="3113"/>
      <c r="AW114" s="3113"/>
      <c r="AX114" s="3113"/>
      <c r="AY114" s="3113"/>
      <c r="AZ114" s="3113"/>
      <c r="BA114" s="3113"/>
      <c r="BB114" s="3113"/>
      <c r="BC114" s="3113"/>
      <c r="BD114" s="3113"/>
      <c r="BE114" s="3113"/>
      <c r="BF114" s="3113"/>
      <c r="BG114" s="3113"/>
      <c r="BH114" s="3113"/>
      <c r="BI114" s="3113"/>
      <c r="BJ114" s="3113"/>
      <c r="BK114" s="3113"/>
      <c r="BL114" s="3113"/>
      <c r="BM114" s="3113"/>
      <c r="BN114" s="3113"/>
      <c r="BO114" s="3113"/>
      <c r="BP114" s="3113"/>
      <c r="BQ114" s="3113"/>
      <c r="BR114" s="3113"/>
      <c r="BS114" s="3113"/>
      <c r="BT114" s="3113"/>
      <c r="BU114" s="3113"/>
      <c r="BV114" s="3113"/>
      <c r="BW114" s="3113"/>
      <c r="BX114" s="3113"/>
      <c r="BY114" s="3113"/>
      <c r="BZ114" s="3113"/>
      <c r="CA114" s="3113"/>
      <c r="CB114" s="3113"/>
      <c r="CC114" s="3113"/>
      <c r="CD114" s="3113"/>
      <c r="CE114" s="3113"/>
      <c r="CF114" s="3113"/>
      <c r="CG114" s="3113"/>
      <c r="CH114" s="3113"/>
      <c r="CI114" s="3113"/>
      <c r="CJ114" s="3113"/>
      <c r="CK114" s="3113"/>
      <c r="CL114" s="3113"/>
      <c r="CM114" s="3113"/>
      <c r="CN114" s="3113"/>
      <c r="CO114" s="3113"/>
      <c r="CP114" s="3113"/>
      <c r="CQ114" s="3113"/>
      <c r="CR114" s="3113"/>
      <c r="CS114" s="3113"/>
      <c r="CT114" s="3113"/>
      <c r="CU114" s="3113"/>
      <c r="CV114" s="3113"/>
      <c r="CW114" s="3113"/>
      <c r="CX114" s="3113"/>
      <c r="CY114" s="3113"/>
      <c r="CZ114" s="3113"/>
      <c r="DA114" s="3113"/>
      <c r="DB114" s="3113"/>
      <c r="DC114" s="3113"/>
      <c r="DD114" s="3113"/>
      <c r="DE114" s="3113"/>
      <c r="DF114" s="3113"/>
      <c r="DG114" s="3113"/>
      <c r="DH114" s="3113"/>
      <c r="DI114" s="3113"/>
      <c r="DJ114" s="3113"/>
      <c r="DK114" s="3113"/>
      <c r="DL114" s="3113"/>
      <c r="DM114" s="3113"/>
      <c r="DN114" s="3113"/>
      <c r="DO114" s="3113"/>
      <c r="DP114" s="3113"/>
      <c r="DQ114" s="3113"/>
      <c r="DR114" s="3113"/>
      <c r="DS114" s="3113"/>
      <c r="DT114" s="3113"/>
      <c r="DU114" s="3113"/>
      <c r="DV114" s="3113"/>
      <c r="DW114" s="3113"/>
      <c r="DX114" s="3113"/>
      <c r="DY114" s="3113"/>
      <c r="DZ114" s="3113"/>
      <c r="EA114" s="3113"/>
      <c r="EB114" s="3113"/>
      <c r="EC114" s="3113"/>
      <c r="ED114" s="3113"/>
      <c r="EE114" s="3113"/>
      <c r="EF114" s="3113"/>
      <c r="EG114" s="3113"/>
      <c r="EH114" s="3113"/>
    </row>
    <row r="115" spans="2:138" x14ac:dyDescent="0.25">
      <c r="B115" s="3113"/>
      <c r="C115" s="3121"/>
      <c r="D115" s="3135"/>
      <c r="E115" s="3113"/>
      <c r="F115" s="3113"/>
      <c r="G115" s="3113"/>
      <c r="H115" s="3113"/>
      <c r="I115" s="3113"/>
      <c r="J115" s="3113"/>
      <c r="K115" s="3113"/>
      <c r="L115" s="3113"/>
      <c r="M115" s="3113"/>
      <c r="N115" s="3113"/>
      <c r="O115" s="3113"/>
      <c r="P115" s="3113"/>
      <c r="Q115" s="3113"/>
      <c r="R115" s="3113"/>
      <c r="S115" s="3113"/>
      <c r="T115" s="3113"/>
      <c r="U115" s="3113"/>
      <c r="V115" s="3113"/>
      <c r="W115" s="3113"/>
      <c r="X115" s="3113"/>
      <c r="Y115" s="3113"/>
      <c r="Z115" s="3113"/>
      <c r="AA115" s="3113"/>
      <c r="AB115" s="3113"/>
      <c r="AC115" s="3113"/>
      <c r="AD115" s="3113"/>
      <c r="AE115" s="3113"/>
      <c r="AF115" s="3113"/>
      <c r="AG115" s="3113"/>
      <c r="AH115" s="3113"/>
      <c r="AI115" s="3113"/>
      <c r="AJ115" s="3113"/>
      <c r="AK115" s="3113"/>
      <c r="AL115" s="3113"/>
      <c r="AM115" s="3113"/>
      <c r="AN115" s="3113"/>
      <c r="AO115" s="3113"/>
      <c r="AP115" s="3113"/>
      <c r="AQ115" s="3113"/>
      <c r="AR115" s="3113"/>
      <c r="AS115" s="3113"/>
      <c r="AT115" s="3113"/>
      <c r="AU115" s="3113"/>
      <c r="AV115" s="3113"/>
      <c r="AW115" s="3113"/>
      <c r="AX115" s="3113"/>
      <c r="AY115" s="3113"/>
      <c r="AZ115" s="3113"/>
      <c r="BA115" s="3113"/>
      <c r="BB115" s="3113"/>
      <c r="BC115" s="3113"/>
      <c r="BD115" s="3113"/>
      <c r="BE115" s="3113"/>
      <c r="BF115" s="3113"/>
      <c r="BG115" s="3113"/>
      <c r="BH115" s="3113"/>
      <c r="BI115" s="3113"/>
      <c r="BJ115" s="3113"/>
      <c r="BK115" s="3113"/>
      <c r="BL115" s="3113"/>
      <c r="BM115" s="3113"/>
      <c r="BN115" s="3113"/>
      <c r="BO115" s="3113"/>
      <c r="BP115" s="3113"/>
      <c r="BQ115" s="3113"/>
      <c r="BR115" s="3113"/>
      <c r="BS115" s="3113"/>
      <c r="BT115" s="3113"/>
      <c r="BU115" s="3113"/>
      <c r="BV115" s="3113"/>
      <c r="BW115" s="3113"/>
      <c r="BX115" s="3113"/>
      <c r="BY115" s="3113"/>
      <c r="BZ115" s="3113"/>
      <c r="CA115" s="3113"/>
      <c r="CB115" s="3113"/>
      <c r="CC115" s="3113"/>
      <c r="CD115" s="3113"/>
      <c r="CE115" s="3113"/>
      <c r="CF115" s="3113"/>
      <c r="CG115" s="3113"/>
      <c r="CH115" s="3113"/>
      <c r="CI115" s="3113"/>
      <c r="CJ115" s="3113"/>
      <c r="CK115" s="3113"/>
      <c r="CL115" s="3113"/>
      <c r="CM115" s="3113"/>
      <c r="CN115" s="3113"/>
      <c r="CO115" s="3113"/>
      <c r="CP115" s="3113"/>
      <c r="CQ115" s="3113"/>
      <c r="CR115" s="3113"/>
      <c r="CS115" s="3113"/>
      <c r="CT115" s="3113"/>
      <c r="CU115" s="3113"/>
      <c r="CV115" s="3113"/>
      <c r="CW115" s="3113"/>
      <c r="CX115" s="3113"/>
      <c r="CY115" s="3113"/>
      <c r="CZ115" s="3113"/>
      <c r="DA115" s="3113"/>
      <c r="DB115" s="3113"/>
      <c r="DC115" s="3113"/>
      <c r="DD115" s="3113"/>
      <c r="DE115" s="3113"/>
      <c r="DF115" s="3113"/>
      <c r="DG115" s="3113"/>
      <c r="DH115" s="3113"/>
      <c r="DI115" s="3113"/>
      <c r="DJ115" s="3113"/>
      <c r="DK115" s="3113"/>
      <c r="DL115" s="3113"/>
      <c r="DM115" s="3113"/>
      <c r="DN115" s="3113"/>
      <c r="DO115" s="3113"/>
      <c r="DP115" s="3113"/>
      <c r="DQ115" s="3113"/>
      <c r="DR115" s="3113"/>
      <c r="DS115" s="3113"/>
      <c r="DT115" s="3113"/>
      <c r="DU115" s="3113"/>
      <c r="DV115" s="3113"/>
      <c r="DW115" s="3113"/>
      <c r="DX115" s="3113"/>
      <c r="DY115" s="3113"/>
      <c r="DZ115" s="3113"/>
      <c r="EA115" s="3113"/>
      <c r="EB115" s="3113"/>
      <c r="EC115" s="3113"/>
      <c r="ED115" s="3113"/>
      <c r="EE115" s="3113"/>
      <c r="EF115" s="3113"/>
      <c r="EG115" s="3113"/>
      <c r="EH115" s="3113"/>
    </row>
    <row r="116" spans="2:138" x14ac:dyDescent="0.25">
      <c r="B116" s="3113"/>
      <c r="C116" s="3130"/>
      <c r="D116" s="3135"/>
      <c r="E116" s="3135"/>
      <c r="F116" s="3113"/>
      <c r="G116" s="3113"/>
      <c r="H116" s="3113"/>
      <c r="I116" s="3138"/>
      <c r="J116" s="3138"/>
      <c r="K116" s="3138"/>
      <c r="L116" s="3138"/>
      <c r="M116" s="3138"/>
      <c r="N116" s="3138"/>
      <c r="O116" s="3138"/>
      <c r="P116" s="3138"/>
      <c r="Q116" s="3113"/>
      <c r="R116" s="3113"/>
      <c r="S116" s="3113"/>
      <c r="T116" s="3113"/>
      <c r="U116" s="3113"/>
      <c r="V116" s="3113"/>
      <c r="W116" s="3113"/>
      <c r="X116" s="3113"/>
      <c r="Y116" s="3113"/>
      <c r="Z116" s="3113"/>
      <c r="AA116" s="3113"/>
      <c r="AB116" s="3113"/>
      <c r="AC116" s="3113"/>
      <c r="AD116" s="3113"/>
      <c r="AE116" s="3113"/>
      <c r="AF116" s="3113"/>
      <c r="AG116" s="3113"/>
      <c r="AH116" s="3113"/>
      <c r="AI116" s="3113"/>
      <c r="AJ116" s="3113"/>
      <c r="AK116" s="3113"/>
      <c r="AL116" s="3113"/>
      <c r="AM116" s="3113"/>
      <c r="AN116" s="3113"/>
      <c r="AO116" s="3113"/>
      <c r="AP116" s="3113"/>
      <c r="AQ116" s="3113"/>
      <c r="AR116" s="3113"/>
      <c r="AS116" s="3113"/>
      <c r="AT116" s="3113"/>
      <c r="AU116" s="3113"/>
      <c r="AV116" s="3113"/>
      <c r="AW116" s="3113"/>
      <c r="AX116" s="3113"/>
      <c r="AY116" s="3113"/>
      <c r="AZ116" s="3113"/>
      <c r="BA116" s="3113"/>
      <c r="BB116" s="3113"/>
      <c r="BC116" s="3113"/>
      <c r="BD116" s="3113"/>
      <c r="BE116" s="3113"/>
      <c r="BF116" s="3113"/>
      <c r="BG116" s="3113"/>
      <c r="BH116" s="3113"/>
      <c r="BI116" s="3113"/>
      <c r="BJ116" s="3113"/>
      <c r="BK116" s="3113"/>
      <c r="BL116" s="3113"/>
      <c r="BM116" s="3113"/>
      <c r="BN116" s="3113"/>
      <c r="BO116" s="3113"/>
      <c r="BP116" s="3113"/>
      <c r="BQ116" s="3113"/>
      <c r="BR116" s="3113"/>
      <c r="BS116" s="3113"/>
      <c r="BT116" s="3113"/>
      <c r="BU116" s="3113"/>
      <c r="BV116" s="3113"/>
      <c r="BW116" s="3113"/>
      <c r="BX116" s="3113"/>
      <c r="BY116" s="3113"/>
      <c r="BZ116" s="3113"/>
      <c r="CA116" s="3113"/>
      <c r="CB116" s="3113"/>
      <c r="CC116" s="3113"/>
      <c r="CD116" s="3113"/>
      <c r="CE116" s="3113"/>
      <c r="CF116" s="3113"/>
      <c r="CG116" s="3113"/>
      <c r="CH116" s="3113"/>
      <c r="CI116" s="3113"/>
      <c r="CJ116" s="3113"/>
      <c r="CK116" s="3113"/>
      <c r="CL116" s="3113"/>
      <c r="CM116" s="3113"/>
      <c r="CN116" s="3113"/>
      <c r="CO116" s="3113"/>
      <c r="CP116" s="3113"/>
      <c r="CQ116" s="3113"/>
      <c r="CR116" s="3113"/>
      <c r="CS116" s="3113"/>
      <c r="CT116" s="3113"/>
      <c r="CU116" s="3113"/>
      <c r="CV116" s="3113"/>
      <c r="CW116" s="3113"/>
      <c r="CX116" s="3113"/>
      <c r="CY116" s="3113"/>
      <c r="CZ116" s="3113"/>
      <c r="DA116" s="3113"/>
      <c r="DB116" s="3113"/>
      <c r="DC116" s="3113"/>
      <c r="DD116" s="3113"/>
      <c r="DE116" s="3113"/>
      <c r="DF116" s="3113"/>
      <c r="DG116" s="3113"/>
      <c r="DH116" s="3113"/>
      <c r="DI116" s="3113"/>
      <c r="DJ116" s="3113"/>
      <c r="DK116" s="3113"/>
      <c r="DL116" s="3113"/>
      <c r="DM116" s="3113"/>
      <c r="DN116" s="3113"/>
      <c r="DO116" s="3113"/>
      <c r="DP116" s="3113"/>
      <c r="DQ116" s="3113"/>
      <c r="DR116" s="3113"/>
      <c r="DS116" s="3113"/>
      <c r="DT116" s="3113"/>
      <c r="DU116" s="3113"/>
      <c r="DV116" s="3113"/>
      <c r="DW116" s="3113"/>
      <c r="DX116" s="3113"/>
      <c r="DY116" s="3113"/>
      <c r="DZ116" s="3113"/>
      <c r="EA116" s="3113"/>
      <c r="EB116" s="3113"/>
      <c r="EC116" s="3113"/>
      <c r="ED116" s="3113"/>
      <c r="EE116" s="3113"/>
      <c r="EF116" s="3113"/>
      <c r="EG116" s="3113"/>
      <c r="EH116" s="3113"/>
    </row>
    <row r="117" spans="2:138" x14ac:dyDescent="0.25">
      <c r="B117" s="3113"/>
      <c r="C117" s="3130"/>
      <c r="D117" s="3135"/>
      <c r="E117" s="3135"/>
      <c r="F117" s="3113"/>
      <c r="G117" s="3113"/>
      <c r="H117" s="3113"/>
      <c r="I117" s="3138"/>
      <c r="J117" s="3138"/>
      <c r="K117" s="3138"/>
      <c r="L117" s="3138"/>
      <c r="M117" s="3113"/>
      <c r="N117" s="3113"/>
      <c r="O117" s="3113"/>
      <c r="P117" s="3113"/>
      <c r="Q117" s="3113"/>
      <c r="R117" s="3113"/>
      <c r="S117" s="3113"/>
      <c r="T117" s="3113"/>
      <c r="U117" s="3113"/>
      <c r="V117" s="3113"/>
      <c r="W117" s="3113"/>
      <c r="X117" s="3113"/>
      <c r="Y117" s="3113"/>
      <c r="Z117" s="3113"/>
      <c r="AA117" s="3113"/>
      <c r="AB117" s="3113"/>
      <c r="AC117" s="3113"/>
      <c r="AD117" s="3113"/>
      <c r="AE117" s="3113"/>
      <c r="AF117" s="3113"/>
      <c r="AG117" s="3113"/>
      <c r="AH117" s="3113"/>
      <c r="AI117" s="3113"/>
      <c r="AJ117" s="3113"/>
      <c r="AK117" s="3113"/>
      <c r="AL117" s="3113"/>
      <c r="AM117" s="3113"/>
      <c r="AN117" s="3113"/>
      <c r="AO117" s="3113"/>
      <c r="AP117" s="3113"/>
      <c r="AQ117" s="3113"/>
      <c r="AR117" s="3113"/>
      <c r="AS117" s="3113"/>
      <c r="AT117" s="3113"/>
      <c r="AU117" s="3113"/>
      <c r="AV117" s="3113"/>
      <c r="AW117" s="3113"/>
      <c r="AX117" s="3113"/>
      <c r="AY117" s="3113"/>
      <c r="AZ117" s="3113"/>
      <c r="BA117" s="3113"/>
      <c r="BB117" s="3113"/>
      <c r="BC117" s="3113"/>
      <c r="BD117" s="3113"/>
      <c r="BE117" s="3113"/>
      <c r="BF117" s="3113"/>
      <c r="BG117" s="3113"/>
      <c r="BH117" s="3113"/>
      <c r="BI117" s="3113"/>
      <c r="BJ117" s="3113"/>
      <c r="BK117" s="3113"/>
      <c r="BL117" s="3113"/>
      <c r="BM117" s="3113"/>
      <c r="BN117" s="3113"/>
      <c r="BO117" s="3113"/>
      <c r="BP117" s="3113"/>
      <c r="BQ117" s="3113"/>
      <c r="BR117" s="3113"/>
      <c r="BS117" s="3113"/>
      <c r="BT117" s="3113"/>
      <c r="BU117" s="3113"/>
      <c r="BV117" s="3113"/>
      <c r="BW117" s="3113"/>
      <c r="BX117" s="3113"/>
      <c r="BY117" s="3113"/>
      <c r="BZ117" s="3113"/>
      <c r="CA117" s="3113"/>
      <c r="CB117" s="3113"/>
      <c r="CC117" s="3113"/>
      <c r="CD117" s="3113"/>
      <c r="CE117" s="3113"/>
      <c r="CF117" s="3113"/>
      <c r="CG117" s="3113"/>
      <c r="CH117" s="3113"/>
      <c r="CI117" s="3113"/>
      <c r="CJ117" s="3113"/>
      <c r="CK117" s="3113"/>
      <c r="CL117" s="3113"/>
      <c r="CM117" s="3113"/>
      <c r="CN117" s="3113"/>
      <c r="CO117" s="3113"/>
      <c r="CP117" s="3113"/>
      <c r="CQ117" s="3113"/>
      <c r="CR117" s="3113"/>
      <c r="CS117" s="3113"/>
      <c r="CT117" s="3113"/>
      <c r="CU117" s="3113"/>
      <c r="CV117" s="3113"/>
      <c r="CW117" s="3113"/>
      <c r="CX117" s="3113"/>
      <c r="CY117" s="3113"/>
      <c r="CZ117" s="3113"/>
      <c r="DA117" s="3113"/>
      <c r="DB117" s="3113"/>
      <c r="DC117" s="3113"/>
      <c r="DD117" s="3113"/>
      <c r="DE117" s="3113"/>
      <c r="DF117" s="3113"/>
      <c r="DG117" s="3113"/>
      <c r="DH117" s="3113"/>
      <c r="DI117" s="3113"/>
      <c r="DJ117" s="3113"/>
      <c r="DK117" s="3113"/>
      <c r="DL117" s="3113"/>
      <c r="DM117" s="3113"/>
      <c r="DN117" s="3113"/>
      <c r="DO117" s="3113"/>
      <c r="DP117" s="3113"/>
      <c r="DQ117" s="3113"/>
      <c r="DR117" s="3113"/>
      <c r="DS117" s="3113"/>
      <c r="DT117" s="3113"/>
      <c r="DU117" s="3113"/>
      <c r="DV117" s="3113"/>
      <c r="DW117" s="3113"/>
      <c r="DX117" s="3113"/>
      <c r="DY117" s="3113"/>
      <c r="DZ117" s="3113"/>
      <c r="EA117" s="3113"/>
      <c r="EB117" s="3113"/>
      <c r="EC117" s="3113"/>
      <c r="ED117" s="3113"/>
      <c r="EE117" s="3113"/>
      <c r="EF117" s="3113"/>
      <c r="EG117" s="3113"/>
      <c r="EH117" s="3113"/>
    </row>
    <row r="118" spans="2:138" x14ac:dyDescent="0.25">
      <c r="B118" s="3113"/>
      <c r="C118" s="3130"/>
      <c r="D118" s="3135"/>
      <c r="E118" s="3135"/>
      <c r="F118" s="3113"/>
      <c r="G118" s="3113"/>
      <c r="H118" s="3140"/>
      <c r="I118" s="3113"/>
      <c r="J118" s="3113"/>
      <c r="K118" s="3113"/>
      <c r="L118" s="3113"/>
      <c r="M118" s="3113"/>
      <c r="N118" s="3113"/>
      <c r="O118" s="3113"/>
      <c r="P118" s="3113"/>
      <c r="Q118" s="3113"/>
      <c r="R118" s="3113"/>
      <c r="S118" s="3113"/>
      <c r="T118" s="3113"/>
      <c r="U118" s="3113"/>
      <c r="V118" s="3113"/>
      <c r="W118" s="3113"/>
      <c r="X118" s="3113"/>
      <c r="Y118" s="3113"/>
      <c r="Z118" s="3113"/>
      <c r="AA118" s="3113"/>
      <c r="AB118" s="3113"/>
      <c r="AC118" s="3113"/>
      <c r="AD118" s="3113"/>
      <c r="AE118" s="3113"/>
      <c r="AF118" s="3113"/>
      <c r="AG118" s="3113"/>
      <c r="AH118" s="3113"/>
      <c r="AI118" s="3113"/>
      <c r="AJ118" s="3113"/>
      <c r="AK118" s="3113"/>
      <c r="AL118" s="3113"/>
      <c r="AM118" s="3113"/>
      <c r="AN118" s="3113"/>
      <c r="AO118" s="3113"/>
      <c r="AP118" s="3113"/>
      <c r="AQ118" s="3113"/>
      <c r="AR118" s="3113"/>
      <c r="AS118" s="3113"/>
      <c r="AT118" s="3113"/>
      <c r="AU118" s="3113"/>
      <c r="AV118" s="3113"/>
      <c r="AW118" s="3113"/>
      <c r="AX118" s="3113"/>
      <c r="AY118" s="3113"/>
      <c r="AZ118" s="3113"/>
      <c r="BA118" s="3113"/>
      <c r="BB118" s="3113"/>
      <c r="BC118" s="3113"/>
      <c r="BD118" s="3113"/>
      <c r="BE118" s="3113"/>
      <c r="BF118" s="3113"/>
      <c r="BG118" s="3113"/>
      <c r="BH118" s="3113"/>
      <c r="BI118" s="3113"/>
      <c r="BJ118" s="3113"/>
      <c r="BK118" s="3113"/>
      <c r="BL118" s="3113"/>
      <c r="BM118" s="3113"/>
      <c r="BN118" s="3113"/>
      <c r="BO118" s="3113"/>
      <c r="BP118" s="3113"/>
      <c r="BQ118" s="3113"/>
      <c r="BR118" s="3113"/>
      <c r="BS118" s="3113"/>
      <c r="BT118" s="3113"/>
      <c r="BU118" s="3113"/>
      <c r="BV118" s="3113"/>
      <c r="BW118" s="3113"/>
      <c r="BX118" s="3113"/>
      <c r="BY118" s="3113"/>
      <c r="BZ118" s="3113"/>
      <c r="CA118" s="3113"/>
      <c r="CB118" s="3113"/>
      <c r="CC118" s="3113"/>
      <c r="CD118" s="3113"/>
      <c r="CE118" s="3113"/>
      <c r="CF118" s="3113"/>
      <c r="CG118" s="3113"/>
      <c r="CH118" s="3113"/>
      <c r="CI118" s="3113"/>
      <c r="CJ118" s="3113"/>
      <c r="CK118" s="3113"/>
      <c r="CL118" s="3113"/>
      <c r="CM118" s="3113"/>
      <c r="CN118" s="3113"/>
      <c r="CO118" s="3113"/>
      <c r="CP118" s="3113"/>
      <c r="CQ118" s="3113"/>
      <c r="CR118" s="3113"/>
      <c r="CS118" s="3113"/>
      <c r="CT118" s="3113"/>
      <c r="CU118" s="3113"/>
      <c r="CV118" s="3113"/>
      <c r="CW118" s="3113"/>
      <c r="CX118" s="3113"/>
      <c r="CY118" s="3113"/>
      <c r="CZ118" s="3113"/>
      <c r="DA118" s="3113"/>
      <c r="DB118" s="3113"/>
      <c r="DC118" s="3113"/>
      <c r="DD118" s="3113"/>
      <c r="DE118" s="3113"/>
      <c r="DF118" s="3113"/>
      <c r="DG118" s="3113"/>
      <c r="DH118" s="3113"/>
      <c r="DI118" s="3113"/>
      <c r="DJ118" s="3113"/>
      <c r="DK118" s="3113"/>
      <c r="DL118" s="3113"/>
      <c r="DM118" s="3113"/>
      <c r="DN118" s="3113"/>
      <c r="DO118" s="3113"/>
      <c r="DP118" s="3113"/>
      <c r="DQ118" s="3113"/>
      <c r="DR118" s="3113"/>
      <c r="DS118" s="3113"/>
      <c r="DT118" s="3113"/>
      <c r="DU118" s="3113"/>
      <c r="DV118" s="3113"/>
      <c r="DW118" s="3113"/>
      <c r="DX118" s="3113"/>
      <c r="DY118" s="3113"/>
      <c r="DZ118" s="3113"/>
      <c r="EA118" s="3113"/>
      <c r="EB118" s="3113"/>
      <c r="EC118" s="3113"/>
      <c r="ED118" s="3113"/>
      <c r="EE118" s="3113"/>
      <c r="EF118" s="3113"/>
      <c r="EG118" s="3113"/>
      <c r="EH118" s="3113"/>
    </row>
    <row r="119" spans="2:138" x14ac:dyDescent="0.25">
      <c r="B119" s="3113"/>
      <c r="C119" s="3130"/>
      <c r="D119" s="3135"/>
      <c r="E119" s="3135"/>
      <c r="F119" s="3113"/>
      <c r="G119" s="3113"/>
      <c r="H119" s="3140"/>
      <c r="I119" s="3113"/>
      <c r="J119" s="3113"/>
      <c r="K119" s="3113"/>
      <c r="L119" s="3113"/>
      <c r="M119" s="3113"/>
      <c r="N119" s="3113"/>
      <c r="O119" s="3113"/>
      <c r="P119" s="3113"/>
      <c r="Q119" s="3113"/>
      <c r="R119" s="3113"/>
      <c r="S119" s="3113"/>
      <c r="T119" s="3113"/>
      <c r="U119" s="3113"/>
      <c r="V119" s="3113"/>
      <c r="W119" s="3113"/>
      <c r="X119" s="3113"/>
      <c r="Y119" s="3113"/>
      <c r="Z119" s="3113"/>
      <c r="AA119" s="3113"/>
      <c r="AB119" s="3113"/>
      <c r="AC119" s="3113"/>
      <c r="AD119" s="3113"/>
      <c r="AE119" s="3113"/>
      <c r="AF119" s="3113"/>
      <c r="AG119" s="3113"/>
      <c r="AH119" s="3113"/>
      <c r="AI119" s="3113"/>
      <c r="AJ119" s="3113"/>
      <c r="AK119" s="3113"/>
      <c r="AL119" s="3113"/>
      <c r="AM119" s="3113"/>
      <c r="AN119" s="3113"/>
      <c r="AO119" s="3113"/>
      <c r="AP119" s="3113"/>
      <c r="AQ119" s="3113"/>
      <c r="AR119" s="3113"/>
      <c r="AS119" s="3113"/>
      <c r="AT119" s="3113"/>
      <c r="AU119" s="3113"/>
      <c r="AV119" s="3113"/>
      <c r="AW119" s="3113"/>
      <c r="AX119" s="3113"/>
      <c r="AY119" s="3113"/>
      <c r="AZ119" s="3113"/>
      <c r="BA119" s="3113"/>
      <c r="BB119" s="3113"/>
      <c r="BC119" s="3113"/>
      <c r="BD119" s="3113"/>
      <c r="BE119" s="3113"/>
      <c r="BF119" s="3113"/>
      <c r="BG119" s="3113"/>
      <c r="BH119" s="3113"/>
      <c r="BI119" s="3113"/>
      <c r="BJ119" s="3113"/>
      <c r="BK119" s="3113"/>
      <c r="BL119" s="3113"/>
      <c r="BM119" s="3113"/>
      <c r="BN119" s="3113"/>
      <c r="BO119" s="3113"/>
      <c r="BP119" s="3113"/>
      <c r="BQ119" s="3113"/>
      <c r="BR119" s="3113"/>
      <c r="BS119" s="3113"/>
      <c r="BT119" s="3113"/>
      <c r="BU119" s="3113"/>
      <c r="BV119" s="3113"/>
      <c r="BW119" s="3113"/>
      <c r="BX119" s="3113"/>
      <c r="BY119" s="3113"/>
      <c r="BZ119" s="3113"/>
      <c r="CA119" s="3113"/>
      <c r="CB119" s="3113"/>
      <c r="CC119" s="3113"/>
      <c r="CD119" s="3113"/>
      <c r="CE119" s="3113"/>
      <c r="CF119" s="3113"/>
      <c r="CG119" s="3113"/>
      <c r="CH119" s="3113"/>
      <c r="CI119" s="3113"/>
      <c r="CJ119" s="3113"/>
      <c r="CK119" s="3113"/>
      <c r="CL119" s="3113"/>
      <c r="CM119" s="3113"/>
      <c r="CN119" s="3113"/>
      <c r="CO119" s="3113"/>
      <c r="CP119" s="3113"/>
      <c r="CQ119" s="3113"/>
      <c r="CR119" s="3113"/>
      <c r="CS119" s="3113"/>
      <c r="CT119" s="3113"/>
      <c r="CU119" s="3113"/>
      <c r="CV119" s="3113"/>
      <c r="CW119" s="3113"/>
      <c r="CX119" s="3113"/>
      <c r="CY119" s="3113"/>
      <c r="CZ119" s="3113"/>
      <c r="DA119" s="3113"/>
      <c r="DB119" s="3113"/>
      <c r="DC119" s="3113"/>
      <c r="DD119" s="3113"/>
      <c r="DE119" s="3113"/>
      <c r="DF119" s="3113"/>
      <c r="DG119" s="3113"/>
      <c r="DH119" s="3113"/>
      <c r="DI119" s="3113"/>
      <c r="DJ119" s="3113"/>
      <c r="DK119" s="3113"/>
      <c r="DL119" s="3113"/>
      <c r="DM119" s="3113"/>
      <c r="DN119" s="3113"/>
      <c r="DO119" s="3113"/>
      <c r="DP119" s="3113"/>
      <c r="DQ119" s="3113"/>
      <c r="DR119" s="3113"/>
      <c r="DS119" s="3113"/>
      <c r="DT119" s="3113"/>
      <c r="DU119" s="3113"/>
      <c r="DV119" s="3113"/>
      <c r="DW119" s="3113"/>
      <c r="DX119" s="3113"/>
      <c r="DY119" s="3113"/>
      <c r="DZ119" s="3113"/>
      <c r="EA119" s="3113"/>
      <c r="EB119" s="3113"/>
      <c r="EC119" s="3113"/>
      <c r="ED119" s="3113"/>
      <c r="EE119" s="3113"/>
      <c r="EF119" s="3113"/>
      <c r="EG119" s="3113"/>
      <c r="EH119" s="3113"/>
    </row>
    <row r="120" spans="2:138" x14ac:dyDescent="0.25">
      <c r="B120" s="3113"/>
      <c r="C120" s="3130"/>
      <c r="D120" s="3135"/>
      <c r="E120" s="3135"/>
      <c r="F120" s="3113"/>
      <c r="G120" s="3113"/>
      <c r="H120" s="3113"/>
      <c r="I120" s="3113"/>
      <c r="J120" s="3113"/>
      <c r="K120" s="3113"/>
      <c r="L120" s="3113"/>
      <c r="M120" s="3113"/>
      <c r="N120" s="3113"/>
      <c r="O120" s="3113"/>
      <c r="P120" s="3113"/>
      <c r="Q120" s="3113"/>
      <c r="R120" s="3113"/>
      <c r="S120" s="3113"/>
      <c r="T120" s="3113"/>
      <c r="U120" s="3113"/>
      <c r="V120" s="3113"/>
      <c r="W120" s="3113"/>
      <c r="X120" s="3113"/>
      <c r="Y120" s="3113"/>
      <c r="Z120" s="3113"/>
      <c r="AA120" s="3113"/>
      <c r="AB120" s="3113"/>
      <c r="AC120" s="3113"/>
      <c r="AD120" s="3113"/>
      <c r="AE120" s="3113"/>
      <c r="AF120" s="3113"/>
      <c r="AG120" s="3113"/>
      <c r="AH120" s="3113"/>
      <c r="AI120" s="3113"/>
      <c r="AJ120" s="3113"/>
      <c r="AK120" s="3113"/>
      <c r="AL120" s="3113"/>
      <c r="AM120" s="3113"/>
      <c r="AN120" s="3113"/>
      <c r="AO120" s="3113"/>
      <c r="AP120" s="3113"/>
      <c r="AQ120" s="3113"/>
      <c r="AR120" s="3113"/>
      <c r="AS120" s="3113"/>
      <c r="AT120" s="3113"/>
      <c r="AU120" s="3113"/>
      <c r="AV120" s="3113"/>
      <c r="AW120" s="3113"/>
      <c r="AX120" s="3113"/>
      <c r="AY120" s="3113"/>
      <c r="AZ120" s="3113"/>
      <c r="BA120" s="3113"/>
      <c r="BB120" s="3113"/>
      <c r="BC120" s="3113"/>
      <c r="BD120" s="3113"/>
      <c r="BE120" s="3113"/>
      <c r="BF120" s="3113"/>
      <c r="BG120" s="3113"/>
      <c r="BH120" s="3113"/>
      <c r="BI120" s="3113"/>
      <c r="BJ120" s="3113"/>
      <c r="BK120" s="3113"/>
      <c r="BL120" s="3113"/>
      <c r="BM120" s="3113"/>
      <c r="BN120" s="3113"/>
      <c r="BO120" s="3113"/>
      <c r="BP120" s="3113"/>
      <c r="BQ120" s="3113"/>
      <c r="BR120" s="3113"/>
      <c r="BS120" s="3113"/>
      <c r="BT120" s="3113"/>
      <c r="BU120" s="3113"/>
      <c r="BV120" s="3113"/>
      <c r="BW120" s="3113"/>
      <c r="BX120" s="3113"/>
      <c r="BY120" s="3113"/>
      <c r="BZ120" s="3113"/>
      <c r="CA120" s="3113"/>
      <c r="CB120" s="3113"/>
      <c r="CC120" s="3113"/>
      <c r="CD120" s="3113"/>
      <c r="CE120" s="3113"/>
      <c r="CF120" s="3113"/>
      <c r="CG120" s="3113"/>
      <c r="CH120" s="3113"/>
      <c r="CI120" s="3113"/>
      <c r="CJ120" s="3113"/>
      <c r="CK120" s="3113"/>
      <c r="CL120" s="3113"/>
      <c r="CM120" s="3113"/>
      <c r="CN120" s="3113"/>
      <c r="CO120" s="3113"/>
      <c r="CP120" s="3113"/>
      <c r="CQ120" s="3113"/>
      <c r="CR120" s="3113"/>
      <c r="CS120" s="3113"/>
      <c r="CT120" s="3113"/>
      <c r="CU120" s="3113"/>
      <c r="CV120" s="3113"/>
      <c r="CW120" s="3113"/>
      <c r="CX120" s="3113"/>
      <c r="CY120" s="3113"/>
      <c r="CZ120" s="3113"/>
      <c r="DA120" s="3113"/>
      <c r="DB120" s="3113"/>
      <c r="DC120" s="3113"/>
      <c r="DD120" s="3113"/>
      <c r="DE120" s="3113"/>
      <c r="DF120" s="3113"/>
      <c r="DG120" s="3113"/>
      <c r="DH120" s="3113"/>
      <c r="DI120" s="3113"/>
      <c r="DJ120" s="3113"/>
      <c r="DK120" s="3113"/>
      <c r="DL120" s="3113"/>
      <c r="DM120" s="3113"/>
      <c r="DN120" s="3113"/>
      <c r="DO120" s="3113"/>
      <c r="DP120" s="3113"/>
      <c r="DQ120" s="3113"/>
      <c r="DR120" s="3113"/>
      <c r="DS120" s="3113"/>
      <c r="DT120" s="3113"/>
      <c r="DU120" s="3113"/>
      <c r="DV120" s="3113"/>
      <c r="DW120" s="3113"/>
      <c r="DX120" s="3113"/>
      <c r="DY120" s="3113"/>
      <c r="DZ120" s="3113"/>
      <c r="EA120" s="3113"/>
      <c r="EB120" s="3113"/>
      <c r="EC120" s="3113"/>
      <c r="ED120" s="3113"/>
      <c r="EE120" s="3113"/>
      <c r="EF120" s="3113"/>
      <c r="EG120" s="3113"/>
      <c r="EH120" s="3113"/>
    </row>
    <row r="121" spans="2:138" x14ac:dyDescent="0.25">
      <c r="B121" s="3113"/>
      <c r="C121" s="3130"/>
      <c r="D121" s="3135"/>
      <c r="E121" s="3135"/>
      <c r="F121" s="3113"/>
      <c r="G121" s="3113"/>
      <c r="H121" s="3113"/>
      <c r="I121" s="3113"/>
      <c r="J121" s="3113"/>
      <c r="K121" s="3113"/>
      <c r="L121" s="3113"/>
      <c r="M121" s="3113"/>
      <c r="N121" s="3113"/>
      <c r="O121" s="3113"/>
      <c r="P121" s="3113"/>
      <c r="Q121" s="3113"/>
      <c r="R121" s="3113"/>
      <c r="S121" s="3113"/>
      <c r="T121" s="3113"/>
      <c r="U121" s="3113"/>
      <c r="V121" s="3113"/>
      <c r="W121" s="3113"/>
      <c r="X121" s="3113"/>
      <c r="Y121" s="3113"/>
      <c r="Z121" s="3113"/>
      <c r="AA121" s="3113"/>
      <c r="AB121" s="3113"/>
      <c r="AC121" s="3113"/>
      <c r="AD121" s="3113"/>
      <c r="AE121" s="3113"/>
      <c r="AF121" s="3113"/>
      <c r="AG121" s="3113"/>
      <c r="AH121" s="3113"/>
      <c r="AI121" s="3113"/>
      <c r="AJ121" s="3113"/>
      <c r="AK121" s="3113"/>
      <c r="AL121" s="3113"/>
      <c r="AM121" s="3113"/>
      <c r="AN121" s="3113"/>
      <c r="AO121" s="3113"/>
      <c r="AP121" s="3113"/>
      <c r="AQ121" s="3113"/>
      <c r="AR121" s="3113"/>
      <c r="AS121" s="3113"/>
      <c r="AT121" s="3113"/>
      <c r="AU121" s="3113"/>
      <c r="AV121" s="3113"/>
      <c r="AW121" s="3113"/>
      <c r="AX121" s="3113"/>
      <c r="AY121" s="3113"/>
      <c r="AZ121" s="3113"/>
      <c r="BA121" s="3113"/>
      <c r="BB121" s="3113"/>
      <c r="BC121" s="3113"/>
      <c r="BD121" s="3113"/>
      <c r="BE121" s="3113"/>
      <c r="BF121" s="3113"/>
      <c r="BG121" s="3113"/>
      <c r="BH121" s="3113"/>
      <c r="BI121" s="3113"/>
      <c r="BJ121" s="3113"/>
      <c r="BK121" s="3113"/>
      <c r="BL121" s="3113"/>
      <c r="BM121" s="3113"/>
      <c r="BN121" s="3113"/>
      <c r="BO121" s="3113"/>
      <c r="BP121" s="3113"/>
      <c r="BQ121" s="3113"/>
      <c r="BR121" s="3113"/>
      <c r="BS121" s="3113"/>
      <c r="BT121" s="3113"/>
      <c r="BU121" s="3113"/>
      <c r="BV121" s="3113"/>
      <c r="BW121" s="3113"/>
      <c r="BX121" s="3113"/>
      <c r="BY121" s="3113"/>
      <c r="BZ121" s="3113"/>
      <c r="CA121" s="3113"/>
      <c r="CB121" s="3113"/>
      <c r="CC121" s="3113"/>
      <c r="CD121" s="3113"/>
      <c r="CE121" s="3113"/>
      <c r="CF121" s="3113"/>
      <c r="CG121" s="3113"/>
      <c r="CH121" s="3113"/>
      <c r="CI121" s="3113"/>
      <c r="CJ121" s="3113"/>
      <c r="CK121" s="3113"/>
      <c r="CL121" s="3113"/>
      <c r="CM121" s="3113"/>
      <c r="CN121" s="3113"/>
      <c r="CO121" s="3113"/>
      <c r="CP121" s="3113"/>
      <c r="CQ121" s="3113"/>
      <c r="CR121" s="3113"/>
      <c r="CS121" s="3113"/>
      <c r="CT121" s="3113"/>
      <c r="CU121" s="3113"/>
      <c r="CV121" s="3113"/>
      <c r="CW121" s="3113"/>
      <c r="CX121" s="3113"/>
      <c r="CY121" s="3113"/>
      <c r="CZ121" s="3113"/>
      <c r="DA121" s="3113"/>
      <c r="DB121" s="3113"/>
      <c r="DC121" s="3113"/>
      <c r="DD121" s="3113"/>
      <c r="DE121" s="3113"/>
      <c r="DF121" s="3113"/>
      <c r="DG121" s="3113"/>
      <c r="DH121" s="3113"/>
      <c r="DI121" s="3113"/>
      <c r="DJ121" s="3113"/>
      <c r="DK121" s="3113"/>
      <c r="DL121" s="3113"/>
      <c r="DM121" s="3113"/>
      <c r="DN121" s="3113"/>
      <c r="DO121" s="3113"/>
      <c r="DP121" s="3113"/>
      <c r="DQ121" s="3113"/>
      <c r="DR121" s="3113"/>
      <c r="DS121" s="3113"/>
      <c r="DT121" s="3113"/>
      <c r="DU121" s="3113"/>
      <c r="DV121" s="3113"/>
      <c r="DW121" s="3113"/>
      <c r="DX121" s="3113"/>
      <c r="DY121" s="3113"/>
      <c r="DZ121" s="3113"/>
      <c r="EA121" s="3113"/>
      <c r="EB121" s="3113"/>
      <c r="EC121" s="3113"/>
      <c r="ED121" s="3113"/>
      <c r="EE121" s="3113"/>
      <c r="EF121" s="3113"/>
      <c r="EG121" s="3113"/>
      <c r="EH121" s="3113"/>
    </row>
    <row r="122" spans="2:138" x14ac:dyDescent="0.25">
      <c r="B122" s="3113"/>
      <c r="C122" s="3130"/>
      <c r="D122" s="3135"/>
      <c r="E122" s="3135"/>
      <c r="F122" s="3113"/>
      <c r="G122" s="3113"/>
      <c r="H122" s="3113"/>
      <c r="I122" s="3113"/>
      <c r="J122" s="3113"/>
      <c r="K122" s="3113"/>
      <c r="L122" s="3113"/>
      <c r="M122" s="3113"/>
      <c r="N122" s="3113"/>
      <c r="O122" s="3113"/>
      <c r="P122" s="3113"/>
      <c r="Q122" s="3113"/>
      <c r="R122" s="3113"/>
      <c r="S122" s="3113"/>
      <c r="T122" s="3113"/>
      <c r="U122" s="3113"/>
      <c r="V122" s="3113"/>
      <c r="W122" s="3113"/>
      <c r="X122" s="3113"/>
      <c r="Y122" s="3113"/>
      <c r="Z122" s="3113"/>
      <c r="AA122" s="3113"/>
      <c r="AB122" s="3113"/>
      <c r="AC122" s="3113"/>
      <c r="AD122" s="3113"/>
      <c r="AE122" s="3113"/>
      <c r="AF122" s="3113"/>
      <c r="AG122" s="3113"/>
      <c r="AH122" s="3113"/>
      <c r="AI122" s="3113"/>
      <c r="AJ122" s="3113"/>
      <c r="AK122" s="3113"/>
      <c r="AL122" s="3113"/>
      <c r="AM122" s="3113"/>
      <c r="AN122" s="3113"/>
      <c r="AO122" s="3113"/>
      <c r="AP122" s="3113"/>
      <c r="AQ122" s="3113"/>
      <c r="AR122" s="3113"/>
      <c r="AS122" s="3113"/>
      <c r="AT122" s="3113"/>
      <c r="AU122" s="3113"/>
      <c r="AV122" s="3113"/>
      <c r="AW122" s="3113"/>
      <c r="AX122" s="3113"/>
      <c r="AY122" s="3113"/>
      <c r="AZ122" s="3113"/>
      <c r="BA122" s="3113"/>
      <c r="BB122" s="3113"/>
      <c r="BC122" s="3113"/>
      <c r="BD122" s="3113"/>
      <c r="BE122" s="3113"/>
      <c r="BF122" s="3113"/>
      <c r="BG122" s="3113"/>
      <c r="BH122" s="3113"/>
      <c r="BI122" s="3113"/>
      <c r="BJ122" s="3113"/>
      <c r="BK122" s="3113"/>
      <c r="BL122" s="3113"/>
      <c r="BM122" s="3113"/>
      <c r="BN122" s="3113"/>
      <c r="BO122" s="3113"/>
      <c r="BP122" s="3113"/>
      <c r="BQ122" s="3113"/>
      <c r="BR122" s="3113"/>
      <c r="BS122" s="3113"/>
      <c r="BT122" s="3113"/>
      <c r="BU122" s="3113"/>
      <c r="BV122" s="3113"/>
      <c r="BW122" s="3113"/>
      <c r="BX122" s="3113"/>
      <c r="BY122" s="3113"/>
      <c r="BZ122" s="3113"/>
      <c r="CA122" s="3113"/>
      <c r="CB122" s="3113"/>
      <c r="CC122" s="3113"/>
      <c r="CD122" s="3113"/>
      <c r="CE122" s="3113"/>
      <c r="CF122" s="3113"/>
      <c r="CG122" s="3113"/>
      <c r="CH122" s="3113"/>
      <c r="CI122" s="3113"/>
      <c r="CJ122" s="3113"/>
      <c r="CK122" s="3113"/>
      <c r="CL122" s="3113"/>
      <c r="CM122" s="3113"/>
      <c r="CN122" s="3113"/>
      <c r="CO122" s="3113"/>
      <c r="CP122" s="3113"/>
      <c r="CQ122" s="3113"/>
      <c r="CR122" s="3113"/>
      <c r="CS122" s="3113"/>
      <c r="CT122" s="3113"/>
      <c r="CU122" s="3113"/>
      <c r="CV122" s="3113"/>
      <c r="CW122" s="3113"/>
      <c r="CX122" s="3113"/>
      <c r="CY122" s="3113"/>
      <c r="CZ122" s="3113"/>
      <c r="DA122" s="3113"/>
      <c r="DB122" s="3113"/>
      <c r="DC122" s="3113"/>
      <c r="DD122" s="3113"/>
      <c r="DE122" s="3113"/>
      <c r="DF122" s="3113"/>
      <c r="DG122" s="3113"/>
      <c r="DH122" s="3113"/>
      <c r="DI122" s="3113"/>
      <c r="DJ122" s="3113"/>
      <c r="DK122" s="3113"/>
      <c r="DL122" s="3113"/>
      <c r="DM122" s="3113"/>
      <c r="DN122" s="3113"/>
      <c r="DO122" s="3113"/>
      <c r="DP122" s="3113"/>
      <c r="DQ122" s="3113"/>
      <c r="DR122" s="3113"/>
      <c r="DS122" s="3113"/>
      <c r="DT122" s="3113"/>
      <c r="DU122" s="3113"/>
      <c r="DV122" s="3113"/>
      <c r="DW122" s="3113"/>
      <c r="DX122" s="3113"/>
      <c r="DY122" s="3113"/>
      <c r="DZ122" s="3113"/>
      <c r="EA122" s="3113"/>
      <c r="EB122" s="3113"/>
      <c r="EC122" s="3113"/>
      <c r="ED122" s="3113"/>
      <c r="EE122" s="3113"/>
      <c r="EF122" s="3113"/>
      <c r="EG122" s="3113"/>
      <c r="EH122" s="3113"/>
    </row>
    <row r="123" spans="2:138" x14ac:dyDescent="0.25">
      <c r="B123" s="3113"/>
      <c r="C123" s="3130"/>
      <c r="D123" s="3135"/>
      <c r="E123" s="3135"/>
      <c r="F123" s="3113"/>
      <c r="G123" s="3113"/>
      <c r="H123" s="3113"/>
      <c r="I123" s="3113"/>
      <c r="J123" s="3113"/>
      <c r="K123" s="3113"/>
      <c r="L123" s="3113"/>
      <c r="M123" s="3113"/>
      <c r="N123" s="3113"/>
      <c r="O123" s="3113"/>
      <c r="P123" s="3113"/>
      <c r="Q123" s="3113"/>
      <c r="R123" s="3113"/>
      <c r="S123" s="3113"/>
      <c r="T123" s="3113"/>
      <c r="U123" s="3113"/>
      <c r="V123" s="3113"/>
      <c r="W123" s="3113"/>
      <c r="X123" s="3113"/>
      <c r="Y123" s="3113"/>
      <c r="Z123" s="3113"/>
      <c r="AA123" s="3113"/>
      <c r="AB123" s="3113"/>
      <c r="AC123" s="3113"/>
      <c r="AD123" s="3113"/>
      <c r="AE123" s="3113"/>
      <c r="AF123" s="3113"/>
      <c r="AG123" s="3113"/>
      <c r="AH123" s="3113"/>
      <c r="AI123" s="3113"/>
      <c r="AJ123" s="3113"/>
      <c r="AK123" s="3113"/>
      <c r="AL123" s="3113"/>
      <c r="AM123" s="3113"/>
      <c r="AN123" s="3113"/>
      <c r="AO123" s="3113"/>
      <c r="AP123" s="3113"/>
      <c r="AQ123" s="3113"/>
      <c r="AR123" s="3113"/>
      <c r="AS123" s="3113"/>
      <c r="AT123" s="3113"/>
      <c r="AU123" s="3113"/>
      <c r="AV123" s="3113"/>
      <c r="AW123" s="3113"/>
      <c r="AX123" s="3113"/>
      <c r="AY123" s="3113"/>
      <c r="AZ123" s="3113"/>
      <c r="BA123" s="3113"/>
      <c r="BB123" s="3113"/>
      <c r="BC123" s="3113"/>
      <c r="BD123" s="3113"/>
      <c r="BE123" s="3113"/>
      <c r="BF123" s="3113"/>
      <c r="BG123" s="3113"/>
      <c r="BH123" s="3113"/>
      <c r="BI123" s="3113"/>
      <c r="BJ123" s="3113"/>
      <c r="BK123" s="3113"/>
      <c r="BL123" s="3113"/>
      <c r="BM123" s="3113"/>
      <c r="BN123" s="3113"/>
      <c r="BO123" s="3113"/>
      <c r="BP123" s="3113"/>
      <c r="BQ123" s="3113"/>
      <c r="BR123" s="3113"/>
      <c r="BS123" s="3113"/>
      <c r="BT123" s="3113"/>
      <c r="BU123" s="3113"/>
      <c r="BV123" s="3113"/>
      <c r="BW123" s="3113"/>
      <c r="BX123" s="3113"/>
      <c r="BY123" s="3113"/>
      <c r="BZ123" s="3113"/>
      <c r="CA123" s="3113"/>
      <c r="CB123" s="3113"/>
      <c r="CC123" s="3113"/>
      <c r="CD123" s="3113"/>
      <c r="CE123" s="3113"/>
      <c r="CF123" s="3113"/>
      <c r="CG123" s="3113"/>
      <c r="CH123" s="3113"/>
      <c r="CI123" s="3113"/>
      <c r="CJ123" s="3113"/>
      <c r="CK123" s="3113"/>
      <c r="CL123" s="3113"/>
      <c r="CM123" s="3113"/>
      <c r="CN123" s="3113"/>
      <c r="CO123" s="3113"/>
      <c r="CP123" s="3113"/>
      <c r="CQ123" s="3113"/>
      <c r="CR123" s="3113"/>
      <c r="CS123" s="3113"/>
      <c r="CT123" s="3113"/>
      <c r="CU123" s="3113"/>
      <c r="CV123" s="3113"/>
      <c r="CW123" s="3113"/>
      <c r="CX123" s="3113"/>
      <c r="CY123" s="3113"/>
      <c r="CZ123" s="3113"/>
      <c r="DA123" s="3113"/>
      <c r="DB123" s="3113"/>
      <c r="DC123" s="3113"/>
      <c r="DD123" s="3113"/>
      <c r="DE123" s="3113"/>
      <c r="DF123" s="3113"/>
      <c r="DG123" s="3113"/>
      <c r="DH123" s="3113"/>
      <c r="DI123" s="3113"/>
      <c r="DJ123" s="3113"/>
      <c r="DK123" s="3113"/>
      <c r="DL123" s="3113"/>
      <c r="DM123" s="3113"/>
      <c r="DN123" s="3113"/>
      <c r="DO123" s="3113"/>
      <c r="DP123" s="3113"/>
      <c r="DQ123" s="3113"/>
      <c r="DR123" s="3113"/>
      <c r="DS123" s="3113"/>
      <c r="DT123" s="3113"/>
      <c r="DU123" s="3113"/>
      <c r="DV123" s="3113"/>
      <c r="DW123" s="3113"/>
      <c r="DX123" s="3113"/>
      <c r="DY123" s="3113"/>
      <c r="DZ123" s="3113"/>
      <c r="EA123" s="3113"/>
      <c r="EB123" s="3113"/>
      <c r="EC123" s="3113"/>
      <c r="ED123" s="3113"/>
      <c r="EE123" s="3113"/>
      <c r="EF123" s="3113"/>
      <c r="EG123" s="3113"/>
      <c r="EH123" s="3113"/>
    </row>
    <row r="124" spans="2:138" x14ac:dyDescent="0.25">
      <c r="B124" s="3113"/>
      <c r="C124" s="3130"/>
      <c r="D124" s="3135"/>
      <c r="E124" s="3135"/>
      <c r="F124" s="3113"/>
      <c r="G124" s="3113"/>
      <c r="H124" s="3113"/>
      <c r="I124" s="3113"/>
      <c r="J124" s="3113"/>
      <c r="K124" s="3113"/>
      <c r="L124" s="3113"/>
      <c r="M124" s="3113"/>
      <c r="N124" s="3113"/>
      <c r="O124" s="3113"/>
      <c r="P124" s="3113"/>
      <c r="Q124" s="3113"/>
      <c r="R124" s="3113"/>
      <c r="S124" s="3113"/>
      <c r="T124" s="3113"/>
      <c r="U124" s="3113"/>
      <c r="V124" s="3113"/>
      <c r="W124" s="3113"/>
      <c r="X124" s="3113"/>
      <c r="Y124" s="3113"/>
      <c r="Z124" s="3113"/>
      <c r="AA124" s="3113"/>
      <c r="AB124" s="3113"/>
      <c r="AC124" s="3113"/>
      <c r="AD124" s="3113"/>
      <c r="AE124" s="3113"/>
      <c r="AF124" s="3113"/>
      <c r="AG124" s="3113"/>
      <c r="AH124" s="3113"/>
      <c r="AI124" s="3113"/>
      <c r="AJ124" s="3113"/>
      <c r="AK124" s="3113"/>
      <c r="AL124" s="3113"/>
      <c r="AM124" s="3113"/>
      <c r="AN124" s="3113"/>
      <c r="AO124" s="3113"/>
      <c r="AP124" s="3113"/>
      <c r="AQ124" s="3113"/>
      <c r="AR124" s="3113"/>
      <c r="AS124" s="3113"/>
      <c r="AT124" s="3113"/>
      <c r="AU124" s="3113"/>
      <c r="AV124" s="3113"/>
      <c r="AW124" s="3113"/>
      <c r="AX124" s="3113"/>
      <c r="AY124" s="3113"/>
      <c r="AZ124" s="3113"/>
      <c r="BA124" s="3113"/>
      <c r="BB124" s="3113"/>
      <c r="BC124" s="3113"/>
      <c r="BD124" s="3113"/>
      <c r="BE124" s="3113"/>
      <c r="BF124" s="3113"/>
      <c r="BG124" s="3113"/>
      <c r="BH124" s="3113"/>
      <c r="BI124" s="3113"/>
      <c r="BJ124" s="3113"/>
      <c r="BK124" s="3113"/>
      <c r="BL124" s="3113"/>
      <c r="BM124" s="3113"/>
      <c r="BN124" s="3113"/>
      <c r="BO124" s="3113"/>
      <c r="BP124" s="3113"/>
      <c r="BQ124" s="3113"/>
      <c r="BR124" s="3113"/>
      <c r="BS124" s="3113"/>
      <c r="BT124" s="3113"/>
      <c r="BU124" s="3113"/>
      <c r="BV124" s="3113"/>
      <c r="BW124" s="3113"/>
      <c r="BX124" s="3113"/>
      <c r="BY124" s="3113"/>
      <c r="BZ124" s="3113"/>
      <c r="CA124" s="3113"/>
      <c r="CB124" s="3113"/>
      <c r="CC124" s="3113"/>
      <c r="CD124" s="3113"/>
      <c r="CE124" s="3113"/>
      <c r="CF124" s="3113"/>
      <c r="CG124" s="3113"/>
      <c r="CH124" s="3113"/>
      <c r="CI124" s="3113"/>
      <c r="CJ124" s="3113"/>
      <c r="CK124" s="3113"/>
      <c r="CL124" s="3113"/>
      <c r="CM124" s="3113"/>
      <c r="CN124" s="3113"/>
      <c r="CO124" s="3113"/>
      <c r="CP124" s="3113"/>
      <c r="CQ124" s="3113"/>
      <c r="CR124" s="3113"/>
      <c r="CS124" s="3113"/>
      <c r="CT124" s="3113"/>
      <c r="CU124" s="3113"/>
      <c r="CV124" s="3113"/>
      <c r="CW124" s="3113"/>
      <c r="CX124" s="3113"/>
      <c r="CY124" s="3113"/>
      <c r="CZ124" s="3113"/>
      <c r="DA124" s="3113"/>
      <c r="DB124" s="3113"/>
      <c r="DC124" s="3113"/>
      <c r="DD124" s="3113"/>
      <c r="DE124" s="3113"/>
      <c r="DF124" s="3113"/>
      <c r="DG124" s="3113"/>
      <c r="DH124" s="3113"/>
      <c r="DI124" s="3113"/>
      <c r="DJ124" s="3113"/>
      <c r="DK124" s="3113"/>
      <c r="DL124" s="3113"/>
      <c r="DM124" s="3113"/>
      <c r="DN124" s="3113"/>
      <c r="DO124" s="3113"/>
      <c r="DP124" s="3113"/>
      <c r="DQ124" s="3113"/>
      <c r="DR124" s="3113"/>
      <c r="DS124" s="3113"/>
      <c r="DT124" s="3113"/>
      <c r="DU124" s="3113"/>
      <c r="DV124" s="3113"/>
      <c r="DW124" s="3113"/>
      <c r="DX124" s="3113"/>
      <c r="DY124" s="3113"/>
      <c r="DZ124" s="3113"/>
      <c r="EA124" s="3113"/>
      <c r="EB124" s="3113"/>
      <c r="EC124" s="3113"/>
      <c r="ED124" s="3113"/>
      <c r="EE124" s="3113"/>
      <c r="EF124" s="3113"/>
      <c r="EG124" s="3113"/>
      <c r="EH124" s="3113"/>
    </row>
    <row r="125" spans="2:138" x14ac:dyDescent="0.25">
      <c r="B125" s="3113"/>
      <c r="C125" s="3130"/>
      <c r="D125" s="3135"/>
      <c r="E125" s="3135"/>
      <c r="F125" s="3113"/>
      <c r="G125" s="3113"/>
      <c r="H125" s="3113"/>
      <c r="I125" s="3113"/>
      <c r="J125" s="3113"/>
      <c r="K125" s="3113"/>
      <c r="L125" s="3113"/>
      <c r="M125" s="3113"/>
      <c r="N125" s="3113"/>
      <c r="O125" s="3113"/>
      <c r="P125" s="3113"/>
      <c r="Q125" s="3113"/>
      <c r="R125" s="3113"/>
      <c r="S125" s="3113"/>
      <c r="T125" s="3113"/>
      <c r="U125" s="3113"/>
      <c r="V125" s="3113"/>
      <c r="W125" s="3113"/>
      <c r="X125" s="3113"/>
      <c r="Y125" s="3113"/>
      <c r="Z125" s="3113"/>
      <c r="AA125" s="3113"/>
      <c r="AB125" s="3113"/>
      <c r="AC125" s="3113"/>
      <c r="AD125" s="3113"/>
      <c r="AE125" s="3113"/>
      <c r="AF125" s="3113"/>
      <c r="AG125" s="3113"/>
      <c r="AH125" s="3113"/>
      <c r="AI125" s="3113"/>
      <c r="AJ125" s="3113"/>
      <c r="AK125" s="3113"/>
      <c r="AL125" s="3113"/>
      <c r="AM125" s="3113"/>
      <c r="AN125" s="3113"/>
      <c r="AO125" s="3113"/>
      <c r="AP125" s="3113"/>
      <c r="AQ125" s="3113"/>
      <c r="AR125" s="3113"/>
      <c r="AS125" s="3113"/>
      <c r="AT125" s="3113"/>
      <c r="AU125" s="3113"/>
      <c r="AV125" s="3113"/>
      <c r="AW125" s="3113"/>
      <c r="AX125" s="3113"/>
      <c r="AY125" s="3113"/>
      <c r="AZ125" s="3113"/>
      <c r="BA125" s="3113"/>
      <c r="BB125" s="3113"/>
      <c r="BC125" s="3113"/>
      <c r="BD125" s="3113"/>
      <c r="BE125" s="3113"/>
      <c r="BF125" s="3113"/>
      <c r="BG125" s="3113"/>
      <c r="BH125" s="3113"/>
      <c r="BI125" s="3113"/>
      <c r="BJ125" s="3113"/>
      <c r="BK125" s="3113"/>
      <c r="BL125" s="3113"/>
      <c r="BM125" s="3113"/>
      <c r="BN125" s="3113"/>
      <c r="BO125" s="3113"/>
      <c r="BP125" s="3113"/>
      <c r="BQ125" s="3113"/>
      <c r="BR125" s="3113"/>
      <c r="BS125" s="3113"/>
      <c r="BT125" s="3113"/>
      <c r="BU125" s="3113"/>
      <c r="BV125" s="3113"/>
      <c r="BW125" s="3113"/>
      <c r="BX125" s="3113"/>
      <c r="BY125" s="3113"/>
      <c r="BZ125" s="3113"/>
      <c r="CA125" s="3113"/>
      <c r="CB125" s="3113"/>
      <c r="CC125" s="3113"/>
      <c r="CD125" s="3113"/>
      <c r="CE125" s="3113"/>
      <c r="CF125" s="3113"/>
      <c r="CG125" s="3113"/>
      <c r="CH125" s="3113"/>
      <c r="CI125" s="3113"/>
      <c r="CJ125" s="3113"/>
      <c r="CK125" s="3113"/>
      <c r="CL125" s="3113"/>
      <c r="CM125" s="3113"/>
      <c r="CN125" s="3113"/>
      <c r="CO125" s="3113"/>
      <c r="CP125" s="3113"/>
      <c r="CQ125" s="3113"/>
      <c r="CR125" s="3113"/>
      <c r="CS125" s="3113"/>
      <c r="CT125" s="3113"/>
      <c r="CU125" s="3113"/>
      <c r="CV125" s="3113"/>
      <c r="CW125" s="3113"/>
      <c r="CX125" s="3113"/>
      <c r="CY125" s="3113"/>
      <c r="CZ125" s="3113"/>
      <c r="DA125" s="3113"/>
      <c r="DB125" s="3113"/>
      <c r="DC125" s="3113"/>
      <c r="DD125" s="3113"/>
      <c r="DE125" s="3113"/>
      <c r="DF125" s="3113"/>
      <c r="DG125" s="3113"/>
      <c r="DH125" s="3113"/>
      <c r="DI125" s="3113"/>
      <c r="DJ125" s="3113"/>
      <c r="DK125" s="3113"/>
      <c r="DL125" s="3113"/>
      <c r="DM125" s="3113"/>
      <c r="DN125" s="3113"/>
      <c r="DO125" s="3113"/>
      <c r="DP125" s="3113"/>
      <c r="DQ125" s="3113"/>
      <c r="DR125" s="3113"/>
      <c r="DS125" s="3113"/>
      <c r="DT125" s="3113"/>
      <c r="DU125" s="3113"/>
      <c r="DV125" s="3113"/>
      <c r="DW125" s="3113"/>
      <c r="DX125" s="3113"/>
      <c r="DY125" s="3113"/>
      <c r="DZ125" s="3113"/>
      <c r="EA125" s="3113"/>
      <c r="EB125" s="3113"/>
      <c r="EC125" s="3113"/>
      <c r="ED125" s="3113"/>
      <c r="EE125" s="3113"/>
      <c r="EF125" s="3113"/>
      <c r="EG125" s="3113"/>
      <c r="EH125" s="3113"/>
    </row>
    <row r="126" spans="2:138" x14ac:dyDescent="0.25">
      <c r="B126" s="3113"/>
      <c r="C126" s="3130"/>
      <c r="D126" s="3135"/>
      <c r="E126" s="3135"/>
      <c r="F126" s="3113"/>
      <c r="G126" s="3113"/>
      <c r="H126" s="3113"/>
      <c r="I126" s="3113"/>
      <c r="J126" s="3113"/>
      <c r="K126" s="3113"/>
      <c r="L126" s="3113"/>
      <c r="M126" s="3113"/>
      <c r="N126" s="3113"/>
      <c r="O126" s="3113"/>
      <c r="P126" s="3113"/>
      <c r="Q126" s="3113"/>
      <c r="R126" s="3113"/>
      <c r="S126" s="3113"/>
      <c r="T126" s="3113"/>
      <c r="U126" s="3113"/>
      <c r="V126" s="3113"/>
      <c r="W126" s="3113"/>
      <c r="X126" s="3113"/>
      <c r="Y126" s="3113"/>
      <c r="Z126" s="3113"/>
      <c r="AA126" s="3113"/>
      <c r="AB126" s="3113"/>
      <c r="AC126" s="3113"/>
      <c r="AD126" s="3113"/>
      <c r="AE126" s="3113"/>
      <c r="AF126" s="3113"/>
      <c r="AG126" s="3113"/>
      <c r="AH126" s="3113"/>
      <c r="AI126" s="3113"/>
      <c r="AJ126" s="3113"/>
      <c r="AK126" s="3113"/>
      <c r="AL126" s="3113"/>
      <c r="AM126" s="3113"/>
      <c r="AN126" s="3113"/>
      <c r="AO126" s="3113"/>
      <c r="AP126" s="3113"/>
      <c r="AQ126" s="3113"/>
      <c r="AR126" s="3113"/>
      <c r="AS126" s="3113"/>
      <c r="AT126" s="3113"/>
      <c r="AU126" s="3113"/>
      <c r="AV126" s="3113"/>
      <c r="AW126" s="3113"/>
      <c r="AX126" s="3113"/>
      <c r="AY126" s="3113"/>
      <c r="AZ126" s="3113"/>
      <c r="BA126" s="3113"/>
      <c r="BB126" s="3113"/>
      <c r="BC126" s="3113"/>
      <c r="BD126" s="3113"/>
      <c r="BE126" s="3113"/>
      <c r="BF126" s="3113"/>
      <c r="BG126" s="3113"/>
      <c r="BH126" s="3113"/>
      <c r="BI126" s="3113"/>
      <c r="BJ126" s="3113"/>
      <c r="BK126" s="3113"/>
      <c r="BL126" s="3113"/>
      <c r="BM126" s="3113"/>
      <c r="BN126" s="3113"/>
      <c r="BO126" s="3113"/>
      <c r="BP126" s="3113"/>
      <c r="BQ126" s="3113"/>
      <c r="BR126" s="3113"/>
      <c r="BS126" s="3113"/>
      <c r="BT126" s="3113"/>
      <c r="BU126" s="3113"/>
      <c r="BV126" s="3113"/>
      <c r="BW126" s="3113"/>
      <c r="BX126" s="3113"/>
      <c r="BY126" s="3113"/>
      <c r="BZ126" s="3113"/>
      <c r="CA126" s="3113"/>
      <c r="CB126" s="3113"/>
      <c r="CC126" s="3113"/>
      <c r="CD126" s="3113"/>
      <c r="CE126" s="3113"/>
      <c r="CF126" s="3113"/>
      <c r="CG126" s="3113"/>
      <c r="CH126" s="3113"/>
      <c r="CI126" s="3113"/>
      <c r="CJ126" s="3113"/>
      <c r="CK126" s="3113"/>
      <c r="CL126" s="3113"/>
      <c r="CM126" s="3113"/>
      <c r="CN126" s="3113"/>
      <c r="CO126" s="3113"/>
      <c r="CP126" s="3113"/>
      <c r="CQ126" s="3113"/>
      <c r="CR126" s="3113"/>
      <c r="CS126" s="3113"/>
      <c r="CT126" s="3113"/>
      <c r="CU126" s="3113"/>
      <c r="CV126" s="3113"/>
      <c r="CW126" s="3113"/>
      <c r="CX126" s="3113"/>
      <c r="CY126" s="3113"/>
      <c r="CZ126" s="3113"/>
      <c r="DA126" s="3113"/>
      <c r="DB126" s="3113"/>
      <c r="DC126" s="3113"/>
      <c r="DD126" s="3113"/>
      <c r="DE126" s="3113"/>
      <c r="DF126" s="3113"/>
      <c r="DG126" s="3113"/>
      <c r="DH126" s="3113"/>
      <c r="DI126" s="3113"/>
      <c r="DJ126" s="3113"/>
      <c r="DK126" s="3113"/>
      <c r="DL126" s="3113"/>
      <c r="DM126" s="3113"/>
      <c r="DN126" s="3113"/>
      <c r="DO126" s="3113"/>
      <c r="DP126" s="3113"/>
      <c r="DQ126" s="3113"/>
      <c r="DR126" s="3113"/>
      <c r="DS126" s="3113"/>
      <c r="DT126" s="3113"/>
      <c r="DU126" s="3113"/>
      <c r="DV126" s="3113"/>
      <c r="DW126" s="3113"/>
      <c r="DX126" s="3113"/>
      <c r="DY126" s="3113"/>
      <c r="DZ126" s="3113"/>
      <c r="EA126" s="3113"/>
      <c r="EB126" s="3113"/>
      <c r="EC126" s="3113"/>
      <c r="ED126" s="3113"/>
      <c r="EE126" s="3113"/>
      <c r="EF126" s="3113"/>
      <c r="EG126" s="3113"/>
      <c r="EH126" s="3113"/>
    </row>
    <row r="127" spans="2:138" x14ac:dyDescent="0.25">
      <c r="B127" s="3113"/>
      <c r="C127" s="3130"/>
      <c r="D127" s="3113"/>
      <c r="E127" s="3113"/>
      <c r="F127" s="3113"/>
      <c r="G127" s="3113"/>
      <c r="H127" s="3141"/>
      <c r="I127" s="3113"/>
      <c r="J127" s="3113"/>
      <c r="K127" s="3113"/>
      <c r="L127" s="3113"/>
      <c r="M127" s="3113"/>
      <c r="N127" s="3113"/>
      <c r="O127" s="3113"/>
      <c r="P127" s="3113"/>
      <c r="Q127" s="3113"/>
      <c r="R127" s="3113"/>
      <c r="S127" s="3113"/>
      <c r="T127" s="3113"/>
      <c r="U127" s="3113"/>
      <c r="V127" s="3113"/>
      <c r="W127" s="3113"/>
      <c r="X127" s="3113"/>
      <c r="Y127" s="3113"/>
      <c r="Z127" s="3113"/>
      <c r="AA127" s="3113"/>
      <c r="AB127" s="3113"/>
      <c r="AC127" s="3113"/>
      <c r="AD127" s="3113"/>
      <c r="AE127" s="3113"/>
      <c r="AF127" s="3113"/>
      <c r="AG127" s="3113"/>
      <c r="AH127" s="3113"/>
      <c r="AI127" s="3113"/>
      <c r="AJ127" s="3113"/>
      <c r="AK127" s="3113"/>
      <c r="AL127" s="3113"/>
      <c r="AM127" s="3113"/>
      <c r="AN127" s="3113"/>
      <c r="AO127" s="3113"/>
      <c r="AP127" s="3113"/>
      <c r="AQ127" s="3113"/>
      <c r="AR127" s="3113"/>
      <c r="AS127" s="3113"/>
      <c r="AT127" s="3113"/>
      <c r="AU127" s="3113"/>
      <c r="AV127" s="3113"/>
      <c r="AW127" s="3113"/>
      <c r="AX127" s="3113"/>
      <c r="AY127" s="3113"/>
      <c r="AZ127" s="3113"/>
      <c r="BA127" s="3113"/>
      <c r="BB127" s="3113"/>
      <c r="BC127" s="3113"/>
      <c r="BD127" s="3113"/>
      <c r="BE127" s="3113"/>
      <c r="BF127" s="3113"/>
      <c r="BG127" s="3113"/>
      <c r="BH127" s="3113"/>
      <c r="BI127" s="3113"/>
      <c r="BJ127" s="3113"/>
      <c r="BK127" s="3113"/>
      <c r="BL127" s="3113"/>
      <c r="BM127" s="3113"/>
      <c r="BN127" s="3113"/>
      <c r="BO127" s="3113"/>
      <c r="BP127" s="3113"/>
      <c r="BQ127" s="3113"/>
      <c r="BR127" s="3113"/>
      <c r="BS127" s="3113"/>
      <c r="BT127" s="3113"/>
      <c r="BU127" s="3113"/>
      <c r="BV127" s="3113"/>
      <c r="BW127" s="3113"/>
      <c r="BX127" s="3113"/>
      <c r="BY127" s="3113"/>
      <c r="BZ127" s="3113"/>
      <c r="CA127" s="3113"/>
      <c r="CB127" s="3113"/>
      <c r="CC127" s="3113"/>
      <c r="CD127" s="3113"/>
      <c r="CE127" s="3113"/>
      <c r="CF127" s="3113"/>
      <c r="CG127" s="3113"/>
      <c r="CH127" s="3113"/>
      <c r="CI127" s="3113"/>
      <c r="CJ127" s="3113"/>
      <c r="CK127" s="3113"/>
      <c r="CL127" s="3113"/>
      <c r="CM127" s="3113"/>
      <c r="CN127" s="3113"/>
      <c r="CO127" s="3113"/>
      <c r="CP127" s="3113"/>
      <c r="CQ127" s="3113"/>
      <c r="CR127" s="3113"/>
      <c r="CS127" s="3113"/>
      <c r="CT127" s="3113"/>
      <c r="CU127" s="3113"/>
      <c r="CV127" s="3113"/>
      <c r="CW127" s="3113"/>
      <c r="CX127" s="3113"/>
      <c r="CY127" s="3113"/>
      <c r="CZ127" s="3113"/>
      <c r="DA127" s="3113"/>
      <c r="DB127" s="3113"/>
      <c r="DC127" s="3113"/>
      <c r="DD127" s="3113"/>
      <c r="DE127" s="3113"/>
      <c r="DF127" s="3113"/>
      <c r="DG127" s="3113"/>
      <c r="DH127" s="3113"/>
      <c r="DI127" s="3113"/>
      <c r="DJ127" s="3113"/>
      <c r="DK127" s="3113"/>
      <c r="DL127" s="3113"/>
      <c r="DM127" s="3113"/>
      <c r="DN127" s="3113"/>
      <c r="DO127" s="3113"/>
      <c r="DP127" s="3113"/>
      <c r="DQ127" s="3113"/>
      <c r="DR127" s="3113"/>
      <c r="DS127" s="3113"/>
      <c r="DT127" s="3113"/>
      <c r="DU127" s="3113"/>
      <c r="DV127" s="3113"/>
      <c r="DW127" s="3113"/>
      <c r="DX127" s="3113"/>
      <c r="DY127" s="3113"/>
      <c r="DZ127" s="3113"/>
      <c r="EA127" s="3113"/>
      <c r="EB127" s="3113"/>
      <c r="EC127" s="3113"/>
      <c r="ED127" s="3113"/>
      <c r="EE127" s="3113"/>
      <c r="EF127" s="3113"/>
      <c r="EG127" s="3113"/>
      <c r="EH127" s="3113"/>
    </row>
    <row r="128" spans="2:138" x14ac:dyDescent="0.25">
      <c r="B128" s="3113"/>
      <c r="C128" s="3113"/>
      <c r="D128" s="3113"/>
      <c r="E128" s="3113"/>
      <c r="F128" s="3113"/>
      <c r="G128" s="3113"/>
      <c r="H128" s="3113"/>
      <c r="I128" s="3113"/>
      <c r="J128" s="3113"/>
      <c r="K128" s="3113"/>
      <c r="L128" s="3113"/>
      <c r="M128" s="3113"/>
      <c r="N128" s="3113"/>
      <c r="O128" s="3113"/>
      <c r="P128" s="3113"/>
      <c r="Q128" s="3113"/>
      <c r="R128" s="3113"/>
      <c r="S128" s="3113"/>
      <c r="T128" s="3113"/>
      <c r="U128" s="3113"/>
      <c r="V128" s="3113"/>
      <c r="W128" s="3113"/>
      <c r="X128" s="3113"/>
      <c r="Y128" s="3113"/>
      <c r="Z128" s="3113"/>
      <c r="AA128" s="3113"/>
      <c r="AB128" s="3113"/>
      <c r="AC128" s="3113"/>
      <c r="AD128" s="3113"/>
      <c r="AE128" s="3113"/>
      <c r="AF128" s="3113"/>
      <c r="AG128" s="3113"/>
      <c r="AH128" s="3113"/>
      <c r="AI128" s="3113"/>
      <c r="AJ128" s="3113"/>
      <c r="AK128" s="3113"/>
      <c r="AL128" s="3113"/>
      <c r="AM128" s="3113"/>
      <c r="AN128" s="3113"/>
      <c r="AO128" s="3113"/>
      <c r="AP128" s="3113"/>
      <c r="AQ128" s="3113"/>
      <c r="AR128" s="3113"/>
      <c r="AS128" s="3113"/>
      <c r="AT128" s="3113"/>
      <c r="AU128" s="3113"/>
      <c r="AV128" s="3113"/>
      <c r="AW128" s="3113"/>
      <c r="AX128" s="3113"/>
      <c r="AY128" s="3113"/>
      <c r="AZ128" s="3113"/>
      <c r="BA128" s="3113"/>
      <c r="BB128" s="3113"/>
      <c r="BC128" s="3113"/>
      <c r="BD128" s="3113"/>
      <c r="BE128" s="3113"/>
      <c r="BF128" s="3113"/>
      <c r="BG128" s="3113"/>
      <c r="BH128" s="3113"/>
      <c r="BI128" s="3113"/>
      <c r="BJ128" s="3113"/>
      <c r="BK128" s="3113"/>
      <c r="BL128" s="3113"/>
      <c r="BM128" s="3113"/>
      <c r="BN128" s="3113"/>
      <c r="BO128" s="3113"/>
      <c r="BP128" s="3113"/>
      <c r="BQ128" s="3113"/>
      <c r="BR128" s="3113"/>
      <c r="BS128" s="3113"/>
      <c r="BT128" s="3113"/>
      <c r="BU128" s="3113"/>
      <c r="BV128" s="3113"/>
      <c r="BW128" s="3113"/>
      <c r="BX128" s="3113"/>
      <c r="BY128" s="3113"/>
      <c r="BZ128" s="3113"/>
      <c r="CA128" s="3113"/>
      <c r="CB128" s="3113"/>
      <c r="CC128" s="3113"/>
      <c r="CD128" s="3113"/>
      <c r="CE128" s="3113"/>
      <c r="CF128" s="3113"/>
      <c r="CG128" s="3113"/>
      <c r="CH128" s="3113"/>
      <c r="CI128" s="3113"/>
      <c r="CJ128" s="3113"/>
      <c r="CK128" s="3113"/>
      <c r="CL128" s="3113"/>
      <c r="CM128" s="3113"/>
      <c r="CN128" s="3113"/>
      <c r="CO128" s="3113"/>
      <c r="CP128" s="3113"/>
      <c r="CQ128" s="3113"/>
      <c r="CR128" s="3113"/>
      <c r="CS128" s="3113"/>
      <c r="CT128" s="3113"/>
      <c r="CU128" s="3113"/>
      <c r="CV128" s="3113"/>
      <c r="CW128" s="3113"/>
      <c r="CX128" s="3113"/>
      <c r="CY128" s="3113"/>
      <c r="CZ128" s="3113"/>
      <c r="DA128" s="3113"/>
      <c r="DB128" s="3113"/>
      <c r="DC128" s="3113"/>
      <c r="DD128" s="3113"/>
      <c r="DE128" s="3113"/>
      <c r="DF128" s="3113"/>
      <c r="DG128" s="3113"/>
      <c r="DH128" s="3113"/>
      <c r="DI128" s="3113"/>
      <c r="DJ128" s="3113"/>
      <c r="DK128" s="3113"/>
      <c r="DL128" s="3113"/>
      <c r="DM128" s="3113"/>
      <c r="DN128" s="3113"/>
      <c r="DO128" s="3113"/>
      <c r="DP128" s="3113"/>
      <c r="DQ128" s="3113"/>
      <c r="DR128" s="3113"/>
      <c r="DS128" s="3113"/>
      <c r="DT128" s="3113"/>
      <c r="DU128" s="3113"/>
      <c r="DV128" s="3113"/>
      <c r="DW128" s="3113"/>
      <c r="DX128" s="3113"/>
      <c r="DY128" s="3113"/>
      <c r="DZ128" s="3113"/>
      <c r="EA128" s="3113"/>
      <c r="EB128" s="3113"/>
      <c r="EC128" s="3113"/>
      <c r="ED128" s="3113"/>
      <c r="EE128" s="3113"/>
      <c r="EF128" s="3113"/>
      <c r="EG128" s="3113"/>
      <c r="EH128" s="3113"/>
    </row>
    <row r="129" spans="2:138" x14ac:dyDescent="0.25">
      <c r="B129" s="3113"/>
      <c r="C129" s="3113"/>
      <c r="D129" s="3113"/>
      <c r="E129" s="3113"/>
      <c r="F129" s="3113"/>
      <c r="G129" s="3113"/>
      <c r="H129" s="3113"/>
      <c r="I129" s="3113"/>
      <c r="J129" s="3113"/>
      <c r="K129" s="3113"/>
      <c r="L129" s="3113"/>
      <c r="M129" s="3113"/>
      <c r="N129" s="3113"/>
      <c r="O129" s="3113"/>
      <c r="P129" s="3113"/>
      <c r="Q129" s="3113"/>
      <c r="R129" s="3113"/>
      <c r="S129" s="3113"/>
      <c r="T129" s="3113"/>
      <c r="U129" s="3113"/>
      <c r="V129" s="3113"/>
      <c r="W129" s="3113"/>
      <c r="X129" s="3113"/>
      <c r="Y129" s="3113"/>
      <c r="Z129" s="3113"/>
      <c r="AA129" s="3113"/>
      <c r="AB129" s="3113"/>
      <c r="AC129" s="3113"/>
      <c r="AD129" s="3113"/>
      <c r="AE129" s="3113"/>
      <c r="AF129" s="3113"/>
      <c r="AG129" s="3113"/>
      <c r="AH129" s="3113"/>
      <c r="AI129" s="3113"/>
      <c r="AJ129" s="3113"/>
      <c r="AK129" s="3113"/>
      <c r="AL129" s="3113"/>
      <c r="AM129" s="3113"/>
      <c r="AN129" s="3113"/>
      <c r="AO129" s="3113"/>
      <c r="AP129" s="3113"/>
      <c r="AQ129" s="3113"/>
      <c r="AR129" s="3113"/>
      <c r="AS129" s="3113"/>
      <c r="AT129" s="3113"/>
      <c r="AU129" s="3113"/>
      <c r="AV129" s="3113"/>
      <c r="AW129" s="3113"/>
      <c r="AX129" s="3113"/>
      <c r="AY129" s="3113"/>
      <c r="AZ129" s="3113"/>
      <c r="BA129" s="3113"/>
      <c r="BB129" s="3113"/>
      <c r="BC129" s="3113"/>
      <c r="BD129" s="3113"/>
      <c r="BE129" s="3113"/>
      <c r="BF129" s="3113"/>
      <c r="BG129" s="3113"/>
      <c r="BH129" s="3113"/>
      <c r="BI129" s="3113"/>
      <c r="BJ129" s="3113"/>
      <c r="BK129" s="3113"/>
      <c r="BL129" s="3113"/>
      <c r="BM129" s="3113"/>
      <c r="BN129" s="3113"/>
      <c r="BO129" s="3113"/>
      <c r="BP129" s="3113"/>
      <c r="BQ129" s="3113"/>
      <c r="BR129" s="3113"/>
      <c r="BS129" s="3113"/>
      <c r="BT129" s="3113"/>
      <c r="BU129" s="3113"/>
      <c r="BV129" s="3113"/>
      <c r="BW129" s="3113"/>
      <c r="BX129" s="3113"/>
      <c r="BY129" s="3113"/>
      <c r="BZ129" s="3113"/>
      <c r="CA129" s="3113"/>
      <c r="CB129" s="3113"/>
      <c r="CC129" s="3113"/>
      <c r="CD129" s="3113"/>
      <c r="CE129" s="3113"/>
      <c r="CF129" s="3113"/>
      <c r="CG129" s="3113"/>
      <c r="CH129" s="3113"/>
      <c r="CI129" s="3113"/>
      <c r="CJ129" s="3113"/>
      <c r="CK129" s="3113"/>
      <c r="CL129" s="3113"/>
      <c r="CM129" s="3113"/>
      <c r="CN129" s="3113"/>
      <c r="CO129" s="3113"/>
      <c r="CP129" s="3113"/>
      <c r="CQ129" s="3113"/>
      <c r="CR129" s="3113"/>
      <c r="CS129" s="3113"/>
      <c r="CT129" s="3113"/>
      <c r="CU129" s="3113"/>
      <c r="CV129" s="3113"/>
      <c r="CW129" s="3113"/>
      <c r="CX129" s="3113"/>
      <c r="CY129" s="3113"/>
      <c r="CZ129" s="3113"/>
      <c r="DA129" s="3113"/>
      <c r="DB129" s="3113"/>
      <c r="DC129" s="3113"/>
      <c r="DD129" s="3113"/>
      <c r="DE129" s="3113"/>
      <c r="DF129" s="3113"/>
      <c r="DG129" s="3113"/>
      <c r="DH129" s="3113"/>
      <c r="DI129" s="3113"/>
      <c r="DJ129" s="3113"/>
      <c r="DK129" s="3113"/>
      <c r="DL129" s="3113"/>
      <c r="DM129" s="3113"/>
      <c r="DN129" s="3113"/>
      <c r="DO129" s="3113"/>
      <c r="DP129" s="3113"/>
      <c r="DQ129" s="3113"/>
      <c r="DR129" s="3113"/>
      <c r="DS129" s="3113"/>
      <c r="DT129" s="3113"/>
      <c r="DU129" s="3113"/>
      <c r="DV129" s="3113"/>
      <c r="DW129" s="3113"/>
      <c r="DX129" s="3113"/>
      <c r="DY129" s="3113"/>
      <c r="DZ129" s="3113"/>
      <c r="EA129" s="3113"/>
      <c r="EB129" s="3113"/>
      <c r="EC129" s="3113"/>
      <c r="ED129" s="3113"/>
      <c r="EE129" s="3113"/>
      <c r="EF129" s="3113"/>
      <c r="EG129" s="3113"/>
      <c r="EH129" s="3113"/>
    </row>
    <row r="130" spans="2:138" x14ac:dyDescent="0.25">
      <c r="B130" s="3113"/>
      <c r="C130" s="3113"/>
      <c r="D130" s="3113"/>
      <c r="E130" s="3113"/>
      <c r="F130" s="3113"/>
      <c r="G130" s="3113"/>
      <c r="H130" s="3113"/>
      <c r="I130" s="3113"/>
      <c r="J130" s="3113"/>
      <c r="K130" s="3113"/>
      <c r="L130" s="3113"/>
      <c r="M130" s="3113"/>
      <c r="N130" s="3113"/>
      <c r="O130" s="3113"/>
      <c r="P130" s="3113"/>
      <c r="Q130" s="3113"/>
      <c r="R130" s="3113"/>
      <c r="S130" s="3113"/>
      <c r="T130" s="3113"/>
      <c r="U130" s="3113"/>
      <c r="V130" s="3113"/>
      <c r="W130" s="3113"/>
      <c r="X130" s="3113"/>
      <c r="Y130" s="3113"/>
      <c r="Z130" s="3113"/>
      <c r="AA130" s="3113"/>
      <c r="AB130" s="3113"/>
      <c r="AC130" s="3113"/>
      <c r="AD130" s="3113"/>
      <c r="AE130" s="3113"/>
      <c r="AF130" s="3113"/>
      <c r="AG130" s="3113"/>
      <c r="AH130" s="3113"/>
      <c r="AI130" s="3113"/>
      <c r="AJ130" s="3113"/>
      <c r="AK130" s="3113"/>
      <c r="AL130" s="3113"/>
      <c r="AM130" s="3113"/>
      <c r="AN130" s="3113"/>
      <c r="AO130" s="3113"/>
      <c r="AP130" s="3113"/>
      <c r="AQ130" s="3113"/>
      <c r="AR130" s="3113"/>
      <c r="AS130" s="3113"/>
      <c r="AT130" s="3113"/>
      <c r="AU130" s="3113"/>
      <c r="AV130" s="3113"/>
      <c r="AW130" s="3113"/>
      <c r="AX130" s="3113"/>
      <c r="AY130" s="3113"/>
      <c r="AZ130" s="3113"/>
      <c r="BA130" s="3113"/>
      <c r="BB130" s="3113"/>
      <c r="BC130" s="3113"/>
      <c r="BD130" s="3113"/>
      <c r="BE130" s="3113"/>
      <c r="BF130" s="3113"/>
      <c r="BG130" s="3113"/>
      <c r="BH130" s="3113"/>
      <c r="BI130" s="3113"/>
      <c r="BJ130" s="3113"/>
      <c r="BK130" s="3113"/>
      <c r="BL130" s="3113"/>
      <c r="BM130" s="3113"/>
      <c r="BN130" s="3113"/>
      <c r="BO130" s="3113"/>
      <c r="BP130" s="3113"/>
      <c r="BQ130" s="3113"/>
      <c r="BR130" s="3113"/>
      <c r="BS130" s="3113"/>
      <c r="BT130" s="3113"/>
      <c r="BU130" s="3113"/>
      <c r="BV130" s="3113"/>
      <c r="BW130" s="3113"/>
      <c r="BX130" s="3113"/>
      <c r="BY130" s="3113"/>
      <c r="BZ130" s="3113"/>
      <c r="CA130" s="3113"/>
      <c r="CB130" s="3113"/>
      <c r="CC130" s="3113"/>
      <c r="CD130" s="3113"/>
      <c r="CE130" s="3113"/>
      <c r="CF130" s="3113"/>
      <c r="CG130" s="3113"/>
      <c r="CH130" s="3113"/>
      <c r="CI130" s="3113"/>
      <c r="CJ130" s="3113"/>
      <c r="CK130" s="3113"/>
      <c r="CL130" s="3113"/>
      <c r="CM130" s="3113"/>
      <c r="CN130" s="3113"/>
      <c r="CO130" s="3113"/>
      <c r="CP130" s="3113"/>
      <c r="CQ130" s="3113"/>
      <c r="CR130" s="3113"/>
      <c r="CS130" s="3113"/>
      <c r="CT130" s="3113"/>
      <c r="CU130" s="3113"/>
      <c r="CV130" s="3113"/>
      <c r="CW130" s="3113"/>
      <c r="CX130" s="3113"/>
      <c r="CY130" s="3113"/>
      <c r="CZ130" s="3113"/>
      <c r="DA130" s="3113"/>
      <c r="DB130" s="3113"/>
      <c r="DC130" s="3113"/>
      <c r="DD130" s="3113"/>
      <c r="DE130" s="3113"/>
      <c r="DF130" s="3113"/>
      <c r="DG130" s="3113"/>
      <c r="DH130" s="3113"/>
      <c r="DI130" s="3113"/>
      <c r="DJ130" s="3113"/>
      <c r="DK130" s="3113"/>
      <c r="DL130" s="3113"/>
      <c r="DM130" s="3113"/>
      <c r="DN130" s="3113"/>
      <c r="DO130" s="3113"/>
      <c r="DP130" s="3113"/>
      <c r="DQ130" s="3113"/>
      <c r="DR130" s="3113"/>
      <c r="DS130" s="3113"/>
      <c r="DT130" s="3113"/>
      <c r="DU130" s="3113"/>
      <c r="DV130" s="3113"/>
      <c r="DW130" s="3113"/>
      <c r="DX130" s="3113"/>
      <c r="DY130" s="3113"/>
      <c r="DZ130" s="3113"/>
      <c r="EA130" s="3113"/>
      <c r="EB130" s="3113"/>
      <c r="EC130" s="3113"/>
      <c r="ED130" s="3113"/>
      <c r="EE130" s="3113"/>
      <c r="EF130" s="3113"/>
      <c r="EG130" s="3113"/>
      <c r="EH130" s="3113"/>
    </row>
    <row r="131" spans="2:138" x14ac:dyDescent="0.25">
      <c r="B131" s="3113"/>
      <c r="C131" s="3114"/>
      <c r="D131" s="3113"/>
      <c r="E131" s="3113"/>
      <c r="F131" s="3113"/>
      <c r="G131" s="3113"/>
      <c r="H131" s="3113"/>
      <c r="I131" s="3113"/>
      <c r="J131" s="3113"/>
      <c r="K131" s="3113"/>
      <c r="L131" s="3113"/>
      <c r="M131" s="3113"/>
      <c r="N131" s="3113"/>
      <c r="O131" s="3113"/>
      <c r="P131" s="3113"/>
      <c r="Q131" s="3113"/>
      <c r="R131" s="3113"/>
      <c r="S131" s="3113"/>
      <c r="T131" s="3113"/>
      <c r="U131" s="3113"/>
      <c r="V131" s="3113"/>
      <c r="W131" s="3113"/>
      <c r="X131" s="3113"/>
      <c r="Y131" s="3113"/>
      <c r="Z131" s="3113"/>
      <c r="AA131" s="3113"/>
      <c r="AB131" s="3113"/>
      <c r="AC131" s="3113"/>
      <c r="AD131" s="3113"/>
      <c r="AE131" s="3113"/>
      <c r="AF131" s="3113"/>
      <c r="AG131" s="3113"/>
      <c r="AH131" s="3113"/>
      <c r="AI131" s="3113"/>
      <c r="AJ131" s="3113"/>
      <c r="AK131" s="3113"/>
      <c r="AL131" s="3113"/>
      <c r="AM131" s="3113"/>
      <c r="AN131" s="3113"/>
      <c r="AO131" s="3113"/>
      <c r="AP131" s="3113"/>
      <c r="AQ131" s="3113"/>
      <c r="AR131" s="3113"/>
      <c r="AS131" s="3113"/>
      <c r="AT131" s="3113"/>
      <c r="AU131" s="3113"/>
      <c r="AV131" s="3113"/>
      <c r="AW131" s="3113"/>
      <c r="AX131" s="3113"/>
      <c r="AY131" s="3113"/>
      <c r="AZ131" s="3113"/>
      <c r="BA131" s="3113"/>
      <c r="BB131" s="3113"/>
      <c r="BC131" s="3113"/>
      <c r="BD131" s="3113"/>
      <c r="BE131" s="3113"/>
      <c r="BF131" s="3113"/>
      <c r="BG131" s="3113"/>
      <c r="BH131" s="3113"/>
      <c r="BI131" s="3113"/>
      <c r="BJ131" s="3113"/>
      <c r="BK131" s="3113"/>
      <c r="BL131" s="3113"/>
      <c r="BM131" s="3113"/>
      <c r="BN131" s="3113"/>
      <c r="BO131" s="3113"/>
      <c r="BP131" s="3113"/>
      <c r="BQ131" s="3113"/>
      <c r="BR131" s="3113"/>
      <c r="BS131" s="3113"/>
      <c r="BT131" s="3113"/>
      <c r="BU131" s="3113"/>
      <c r="BV131" s="3113"/>
      <c r="BW131" s="3113"/>
      <c r="BX131" s="3113"/>
      <c r="BY131" s="3113"/>
      <c r="BZ131" s="3113"/>
      <c r="CA131" s="3113"/>
      <c r="CB131" s="3113"/>
      <c r="CC131" s="3113"/>
      <c r="CD131" s="3113"/>
      <c r="CE131" s="3113"/>
      <c r="CF131" s="3113"/>
      <c r="CG131" s="3113"/>
      <c r="CH131" s="3113"/>
      <c r="CI131" s="3113"/>
      <c r="CJ131" s="3113"/>
      <c r="CK131" s="3113"/>
      <c r="CL131" s="3113"/>
      <c r="CM131" s="3113"/>
      <c r="CN131" s="3113"/>
      <c r="CO131" s="3113"/>
      <c r="CP131" s="3113"/>
      <c r="CQ131" s="3113"/>
      <c r="CR131" s="3113"/>
      <c r="CS131" s="3113"/>
      <c r="CT131" s="3113"/>
      <c r="CU131" s="3113"/>
      <c r="CV131" s="3113"/>
      <c r="CW131" s="3113"/>
      <c r="CX131" s="3113"/>
      <c r="CY131" s="3113"/>
      <c r="CZ131" s="3113"/>
      <c r="DA131" s="3113"/>
      <c r="DB131" s="3113"/>
      <c r="DC131" s="3113"/>
      <c r="DD131" s="3113"/>
      <c r="DE131" s="3113"/>
      <c r="DF131" s="3113"/>
      <c r="DG131" s="3113"/>
      <c r="DH131" s="3113"/>
      <c r="DI131" s="3113"/>
      <c r="DJ131" s="3113"/>
      <c r="DK131" s="3113"/>
      <c r="DL131" s="3113"/>
      <c r="DM131" s="3113"/>
      <c r="DN131" s="3113"/>
      <c r="DO131" s="3113"/>
      <c r="DP131" s="3113"/>
      <c r="DQ131" s="3113"/>
      <c r="DR131" s="3113"/>
      <c r="DS131" s="3113"/>
      <c r="DT131" s="3113"/>
      <c r="DU131" s="3113"/>
      <c r="DV131" s="3113"/>
      <c r="DW131" s="3113"/>
      <c r="DX131" s="3113"/>
      <c r="DY131" s="3113"/>
      <c r="DZ131" s="3113"/>
      <c r="EA131" s="3113"/>
      <c r="EB131" s="3113"/>
      <c r="EC131" s="3113"/>
      <c r="ED131" s="3113"/>
      <c r="EE131" s="3113"/>
      <c r="EF131" s="3113"/>
      <c r="EG131" s="3113"/>
      <c r="EH131" s="3113"/>
    </row>
    <row r="132" spans="2:138" x14ac:dyDescent="0.25">
      <c r="B132" s="3113"/>
      <c r="C132" s="3114"/>
      <c r="D132" s="3113"/>
      <c r="E132" s="3113"/>
      <c r="F132" s="3113"/>
      <c r="G132" s="3113"/>
      <c r="H132" s="3113"/>
      <c r="I132" s="3113"/>
      <c r="J132" s="3113"/>
      <c r="K132" s="3113"/>
      <c r="L132" s="3113"/>
      <c r="M132" s="3113"/>
      <c r="N132" s="3113"/>
      <c r="O132" s="3113"/>
      <c r="P132" s="3113"/>
      <c r="Q132" s="3113"/>
      <c r="R132" s="3113"/>
      <c r="S132" s="3113"/>
      <c r="T132" s="3113"/>
      <c r="U132" s="3113"/>
      <c r="V132" s="3113"/>
      <c r="W132" s="3113"/>
      <c r="X132" s="3113"/>
      <c r="Y132" s="3113"/>
      <c r="Z132" s="3113"/>
      <c r="AA132" s="3113"/>
      <c r="AB132" s="3113"/>
      <c r="AC132" s="3113"/>
      <c r="AD132" s="3113"/>
      <c r="AE132" s="3113"/>
      <c r="AF132" s="3113"/>
      <c r="AG132" s="3113"/>
      <c r="AH132" s="3113"/>
      <c r="AI132" s="3113"/>
      <c r="AJ132" s="3113"/>
      <c r="AK132" s="3113"/>
      <c r="AL132" s="3113"/>
      <c r="AM132" s="3113"/>
      <c r="AN132" s="3113"/>
      <c r="AO132" s="3113"/>
      <c r="AP132" s="3113"/>
      <c r="AQ132" s="3113"/>
      <c r="AR132" s="3113"/>
      <c r="AS132" s="3113"/>
      <c r="AT132" s="3113"/>
      <c r="AU132" s="3113"/>
      <c r="AV132" s="3113"/>
      <c r="AW132" s="3113"/>
      <c r="AX132" s="3113"/>
      <c r="AY132" s="3113"/>
      <c r="AZ132" s="3113"/>
      <c r="BA132" s="3113"/>
      <c r="BB132" s="3113"/>
      <c r="BC132" s="3113"/>
      <c r="BD132" s="3113"/>
      <c r="BE132" s="3113"/>
      <c r="BF132" s="3113"/>
      <c r="BG132" s="3113"/>
      <c r="BH132" s="3113"/>
      <c r="BI132" s="3113"/>
      <c r="BJ132" s="3113"/>
      <c r="BK132" s="3113"/>
      <c r="BL132" s="3113"/>
      <c r="BM132" s="3113"/>
      <c r="BN132" s="3113"/>
      <c r="BO132" s="3113"/>
      <c r="BP132" s="3113"/>
      <c r="BQ132" s="3113"/>
      <c r="BR132" s="3113"/>
      <c r="BS132" s="3113"/>
      <c r="BT132" s="3113"/>
      <c r="BU132" s="3113"/>
      <c r="BV132" s="3113"/>
      <c r="BW132" s="3113"/>
      <c r="BX132" s="3113"/>
      <c r="BY132" s="3113"/>
      <c r="BZ132" s="3113"/>
      <c r="CA132" s="3113"/>
      <c r="CB132" s="3113"/>
      <c r="CC132" s="3113"/>
      <c r="CD132" s="3113"/>
      <c r="CE132" s="3113"/>
      <c r="CF132" s="3113"/>
      <c r="CG132" s="3113"/>
      <c r="CH132" s="3113"/>
      <c r="CI132" s="3113"/>
      <c r="CJ132" s="3113"/>
      <c r="CK132" s="3113"/>
      <c r="CL132" s="3113"/>
      <c r="CM132" s="3113"/>
      <c r="CN132" s="3113"/>
      <c r="CO132" s="3113"/>
      <c r="CP132" s="3113"/>
      <c r="CQ132" s="3113"/>
      <c r="CR132" s="3113"/>
      <c r="CS132" s="3113"/>
      <c r="CT132" s="3113"/>
      <c r="CU132" s="3113"/>
      <c r="CV132" s="3113"/>
      <c r="CW132" s="3113"/>
      <c r="CX132" s="3113"/>
      <c r="CY132" s="3113"/>
      <c r="CZ132" s="3113"/>
      <c r="DA132" s="3113"/>
      <c r="DB132" s="3113"/>
      <c r="DC132" s="3113"/>
      <c r="DD132" s="3113"/>
      <c r="DE132" s="3113"/>
      <c r="DF132" s="3113"/>
      <c r="DG132" s="3113"/>
      <c r="DH132" s="3113"/>
      <c r="DI132" s="3113"/>
      <c r="DJ132" s="3113"/>
      <c r="DK132" s="3113"/>
      <c r="DL132" s="3113"/>
      <c r="DM132" s="3113"/>
      <c r="DN132" s="3113"/>
      <c r="DO132" s="3113"/>
      <c r="DP132" s="3113"/>
      <c r="DQ132" s="3113"/>
      <c r="DR132" s="3113"/>
      <c r="DS132" s="3113"/>
      <c r="DT132" s="3113"/>
      <c r="DU132" s="3113"/>
      <c r="DV132" s="3113"/>
      <c r="DW132" s="3113"/>
      <c r="DX132" s="3113"/>
      <c r="DY132" s="3113"/>
      <c r="DZ132" s="3113"/>
      <c r="EA132" s="3113"/>
      <c r="EB132" s="3113"/>
      <c r="EC132" s="3113"/>
      <c r="ED132" s="3113"/>
      <c r="EE132" s="3113"/>
      <c r="EF132" s="3113"/>
      <c r="EG132" s="3113"/>
      <c r="EH132" s="3113"/>
    </row>
    <row r="133" spans="2:138" x14ac:dyDescent="0.25">
      <c r="B133" s="3113"/>
      <c r="C133" s="3114"/>
      <c r="D133" s="3113"/>
      <c r="E133" s="3113"/>
      <c r="F133" s="3113"/>
      <c r="G133" s="3113"/>
      <c r="H133" s="3113"/>
      <c r="I133" s="3113"/>
      <c r="J133" s="3113"/>
      <c r="K133" s="3113"/>
      <c r="L133" s="3113"/>
      <c r="M133" s="3113"/>
      <c r="N133" s="3113"/>
      <c r="O133" s="3113"/>
      <c r="P133" s="3113"/>
      <c r="Q133" s="3113"/>
      <c r="R133" s="3113"/>
      <c r="S133" s="3113"/>
      <c r="T133" s="3113"/>
      <c r="U133" s="3113"/>
      <c r="V133" s="3113"/>
      <c r="W133" s="3113"/>
      <c r="X133" s="3113"/>
      <c r="Y133" s="3113"/>
      <c r="Z133" s="3113"/>
      <c r="AA133" s="3113"/>
      <c r="AB133" s="3113"/>
      <c r="AC133" s="3113"/>
      <c r="AD133" s="3113"/>
      <c r="AE133" s="3113"/>
      <c r="AF133" s="3113"/>
      <c r="AG133" s="3113"/>
      <c r="AH133" s="3113"/>
      <c r="AI133" s="3113"/>
      <c r="AJ133" s="3113"/>
      <c r="AK133" s="3113"/>
      <c r="AL133" s="3113"/>
      <c r="AM133" s="3113"/>
      <c r="AN133" s="3113"/>
      <c r="AO133" s="3113"/>
      <c r="AP133" s="3113"/>
      <c r="AQ133" s="3113"/>
      <c r="AR133" s="3113"/>
      <c r="AS133" s="3113"/>
      <c r="AT133" s="3113"/>
      <c r="AU133" s="3113"/>
      <c r="AV133" s="3113"/>
      <c r="AW133" s="3113"/>
      <c r="AX133" s="3113"/>
      <c r="AY133" s="3113"/>
      <c r="AZ133" s="3113"/>
      <c r="BA133" s="3113"/>
      <c r="BB133" s="3113"/>
      <c r="BC133" s="3113"/>
      <c r="BD133" s="3113"/>
      <c r="BE133" s="3113"/>
      <c r="BF133" s="3113"/>
      <c r="BG133" s="3113"/>
      <c r="BH133" s="3113"/>
      <c r="BI133" s="3113"/>
      <c r="BJ133" s="3113"/>
      <c r="BK133" s="3113"/>
      <c r="BL133" s="3113"/>
      <c r="BM133" s="3113"/>
      <c r="BN133" s="3113"/>
      <c r="BO133" s="3113"/>
      <c r="BP133" s="3113"/>
      <c r="BQ133" s="3113"/>
      <c r="BR133" s="3113"/>
      <c r="BS133" s="3113"/>
      <c r="BT133" s="3113"/>
      <c r="BU133" s="3113"/>
      <c r="BV133" s="3113"/>
      <c r="BW133" s="3113"/>
      <c r="BX133" s="3113"/>
      <c r="BY133" s="3113"/>
      <c r="BZ133" s="3113"/>
      <c r="CA133" s="3113"/>
      <c r="CB133" s="3113"/>
      <c r="CC133" s="3113"/>
      <c r="CD133" s="3113"/>
      <c r="CE133" s="3113"/>
      <c r="CF133" s="3113"/>
      <c r="CG133" s="3113"/>
      <c r="CH133" s="3113"/>
      <c r="CI133" s="3113"/>
      <c r="CJ133" s="3113"/>
      <c r="CK133" s="3113"/>
      <c r="CL133" s="3113"/>
      <c r="CM133" s="3113"/>
      <c r="CN133" s="3113"/>
      <c r="CO133" s="3113"/>
      <c r="CP133" s="3113"/>
      <c r="CQ133" s="3113"/>
      <c r="CR133" s="3113"/>
      <c r="CS133" s="3113"/>
      <c r="CT133" s="3113"/>
      <c r="CU133" s="3113"/>
      <c r="CV133" s="3113"/>
      <c r="CW133" s="3113"/>
      <c r="CX133" s="3113"/>
      <c r="CY133" s="3113"/>
      <c r="CZ133" s="3113"/>
      <c r="DA133" s="3113"/>
      <c r="DB133" s="3113"/>
      <c r="DC133" s="3113"/>
      <c r="DD133" s="3113"/>
      <c r="DE133" s="3113"/>
      <c r="DF133" s="3113"/>
      <c r="DG133" s="3113"/>
      <c r="DH133" s="3113"/>
      <c r="DI133" s="3113"/>
      <c r="DJ133" s="3113"/>
      <c r="DK133" s="3113"/>
      <c r="DL133" s="3113"/>
      <c r="DM133" s="3113"/>
      <c r="DN133" s="3113"/>
      <c r="DO133" s="3113"/>
      <c r="DP133" s="3113"/>
      <c r="DQ133" s="3113"/>
      <c r="DR133" s="3113"/>
      <c r="DS133" s="3113"/>
      <c r="DT133" s="3113"/>
      <c r="DU133" s="3113"/>
      <c r="DV133" s="3113"/>
      <c r="DW133" s="3113"/>
      <c r="DX133" s="3113"/>
      <c r="DY133" s="3113"/>
      <c r="DZ133" s="3113"/>
      <c r="EA133" s="3113"/>
      <c r="EB133" s="3113"/>
      <c r="EC133" s="3113"/>
      <c r="ED133" s="3113"/>
      <c r="EE133" s="3113"/>
      <c r="EF133" s="3113"/>
      <c r="EG133" s="3113"/>
      <c r="EH133" s="3113"/>
    </row>
    <row r="134" spans="2:138" x14ac:dyDescent="0.25">
      <c r="B134" s="3113"/>
      <c r="C134" s="3114"/>
      <c r="D134" s="3113"/>
      <c r="E134" s="3113"/>
      <c r="F134" s="3113"/>
      <c r="G134" s="3113"/>
      <c r="H134" s="3113"/>
      <c r="I134" s="3113"/>
      <c r="J134" s="3113"/>
      <c r="K134" s="3113"/>
      <c r="L134" s="3113"/>
      <c r="M134" s="3113"/>
      <c r="N134" s="3113"/>
      <c r="O134" s="3113"/>
      <c r="P134" s="3113"/>
      <c r="Q134" s="3113"/>
      <c r="R134" s="3113"/>
      <c r="S134" s="3113"/>
      <c r="T134" s="3113"/>
      <c r="U134" s="3113"/>
      <c r="V134" s="3113"/>
      <c r="W134" s="3113"/>
      <c r="X134" s="3113"/>
      <c r="Y134" s="3113"/>
      <c r="Z134" s="3113"/>
      <c r="AA134" s="3113"/>
      <c r="AB134" s="3113"/>
      <c r="AC134" s="3113"/>
      <c r="AD134" s="3113"/>
      <c r="AE134" s="3113"/>
      <c r="AF134" s="3113"/>
      <c r="AG134" s="3113"/>
      <c r="AH134" s="3113"/>
      <c r="AI134" s="3113"/>
      <c r="AJ134" s="3113"/>
      <c r="AK134" s="3113"/>
      <c r="AL134" s="3113"/>
      <c r="AM134" s="3113"/>
      <c r="AN134" s="3113"/>
      <c r="AO134" s="3113"/>
      <c r="AP134" s="3113"/>
      <c r="AQ134" s="3113"/>
      <c r="AR134" s="3113"/>
      <c r="AS134" s="3113"/>
      <c r="AT134" s="3113"/>
      <c r="AU134" s="3113"/>
      <c r="AV134" s="3113"/>
      <c r="AW134" s="3113"/>
      <c r="AX134" s="3113"/>
      <c r="AY134" s="3113"/>
      <c r="AZ134" s="3113"/>
      <c r="BA134" s="3113"/>
      <c r="BB134" s="3113"/>
      <c r="BC134" s="3113"/>
      <c r="BD134" s="3113"/>
      <c r="BE134" s="3113"/>
      <c r="BF134" s="3113"/>
      <c r="BG134" s="3113"/>
      <c r="BH134" s="3113"/>
      <c r="BI134" s="3113"/>
      <c r="BJ134" s="3113"/>
      <c r="BK134" s="3113"/>
      <c r="BL134" s="3113"/>
      <c r="BM134" s="3113"/>
      <c r="BN134" s="3113"/>
      <c r="BO134" s="3113"/>
      <c r="BP134" s="3113"/>
      <c r="BQ134" s="3113"/>
      <c r="BR134" s="3113"/>
      <c r="BS134" s="3113"/>
      <c r="BT134" s="3113"/>
      <c r="BU134" s="3113"/>
      <c r="BV134" s="3113"/>
      <c r="BW134" s="3113"/>
      <c r="BX134" s="3113"/>
      <c r="BY134" s="3113"/>
      <c r="BZ134" s="3113"/>
      <c r="CA134" s="3113"/>
      <c r="CB134" s="3113"/>
      <c r="CC134" s="3113"/>
      <c r="CD134" s="3113"/>
      <c r="CE134" s="3113"/>
      <c r="CF134" s="3113"/>
      <c r="CG134" s="3113"/>
      <c r="CH134" s="3113"/>
      <c r="CI134" s="3113"/>
      <c r="CJ134" s="3113"/>
      <c r="CK134" s="3113"/>
      <c r="CL134" s="3113"/>
      <c r="CM134" s="3113"/>
      <c r="CN134" s="3113"/>
      <c r="CO134" s="3113"/>
      <c r="CP134" s="3113"/>
      <c r="CQ134" s="3113"/>
      <c r="CR134" s="3113"/>
      <c r="CS134" s="3113"/>
      <c r="CT134" s="3113"/>
      <c r="CU134" s="3113"/>
      <c r="CV134" s="3113"/>
      <c r="CW134" s="3113"/>
      <c r="CX134" s="3113"/>
      <c r="CY134" s="3113"/>
      <c r="CZ134" s="3113"/>
      <c r="DA134" s="3113"/>
      <c r="DB134" s="3113"/>
      <c r="DC134" s="3113"/>
      <c r="DD134" s="3113"/>
      <c r="DE134" s="3113"/>
      <c r="DF134" s="3113"/>
      <c r="DG134" s="3113"/>
      <c r="DH134" s="3113"/>
      <c r="DI134" s="3113"/>
      <c r="DJ134" s="3113"/>
      <c r="DK134" s="3113"/>
      <c r="DL134" s="3113"/>
      <c r="DM134" s="3113"/>
      <c r="DN134" s="3113"/>
      <c r="DO134" s="3113"/>
      <c r="DP134" s="3113"/>
      <c r="DQ134" s="3113"/>
      <c r="DR134" s="3113"/>
      <c r="DS134" s="3113"/>
      <c r="DT134" s="3113"/>
      <c r="DU134" s="3113"/>
      <c r="DV134" s="3113"/>
      <c r="DW134" s="3113"/>
      <c r="DX134" s="3113"/>
      <c r="DY134" s="3113"/>
      <c r="DZ134" s="3113"/>
      <c r="EA134" s="3113"/>
      <c r="EB134" s="3113"/>
      <c r="EC134" s="3113"/>
      <c r="ED134" s="3113"/>
      <c r="EE134" s="3113"/>
      <c r="EF134" s="3113"/>
      <c r="EG134" s="3113"/>
      <c r="EH134" s="3113"/>
    </row>
    <row r="135" spans="2:138" ht="42" customHeight="1" x14ac:dyDescent="0.25">
      <c r="B135" s="3113"/>
      <c r="C135" s="3796"/>
      <c r="D135" s="3796"/>
      <c r="E135" s="3796"/>
      <c r="F135" s="3796"/>
      <c r="G135" s="3115"/>
      <c r="H135" s="3115"/>
      <c r="I135" s="3115"/>
      <c r="J135" s="3115"/>
      <c r="K135" s="3142"/>
      <c r="L135" s="3142"/>
      <c r="M135" s="3142"/>
      <c r="N135" s="3142"/>
      <c r="O135" s="3142"/>
      <c r="P135" s="3142"/>
      <c r="Q135" s="3142"/>
      <c r="R135" s="3113"/>
      <c r="S135" s="3113"/>
      <c r="T135" s="3113"/>
      <c r="U135" s="3113"/>
      <c r="V135" s="3113"/>
      <c r="W135" s="3113"/>
      <c r="X135" s="3113"/>
      <c r="Y135" s="3113"/>
      <c r="Z135" s="3113"/>
      <c r="AA135" s="3113"/>
      <c r="AB135" s="3113"/>
      <c r="AC135" s="3113"/>
      <c r="AD135" s="3113"/>
      <c r="AE135" s="3113"/>
      <c r="AF135" s="3113"/>
      <c r="AG135" s="3113"/>
      <c r="AH135" s="3113"/>
      <c r="AI135" s="3113"/>
      <c r="AJ135" s="3113"/>
      <c r="AK135" s="3113"/>
      <c r="AL135" s="3113"/>
      <c r="AM135" s="3113"/>
      <c r="AN135" s="3113"/>
      <c r="AO135" s="3113"/>
      <c r="AP135" s="3113"/>
      <c r="AQ135" s="3113"/>
      <c r="AR135" s="3113"/>
      <c r="AS135" s="3113"/>
      <c r="AT135" s="3113"/>
      <c r="AU135" s="3113"/>
      <c r="AV135" s="3113"/>
      <c r="AW135" s="3113"/>
      <c r="AX135" s="3113"/>
      <c r="AY135" s="3113"/>
      <c r="AZ135" s="3113"/>
      <c r="BA135" s="3113"/>
      <c r="BB135" s="3113"/>
      <c r="BC135" s="3113"/>
      <c r="BD135" s="3113"/>
      <c r="BE135" s="3113"/>
      <c r="BF135" s="3113"/>
      <c r="BG135" s="3113"/>
      <c r="BH135" s="3113"/>
      <c r="BI135" s="3113"/>
      <c r="BJ135" s="3113"/>
      <c r="BK135" s="3113"/>
      <c r="BL135" s="3113"/>
      <c r="BM135" s="3113"/>
      <c r="BN135" s="3113"/>
      <c r="BO135" s="3113"/>
      <c r="BP135" s="3113"/>
      <c r="BQ135" s="3113"/>
      <c r="BR135" s="3113"/>
      <c r="BS135" s="3113"/>
      <c r="BT135" s="3113"/>
      <c r="BU135" s="3113"/>
      <c r="BV135" s="3113"/>
      <c r="BW135" s="3113"/>
      <c r="BX135" s="3113"/>
      <c r="BY135" s="3113"/>
      <c r="BZ135" s="3113"/>
      <c r="CA135" s="3113"/>
      <c r="CB135" s="3113"/>
      <c r="CC135" s="3113"/>
      <c r="CD135" s="3113"/>
      <c r="CE135" s="3113"/>
      <c r="CF135" s="3113"/>
      <c r="CG135" s="3113"/>
      <c r="CH135" s="3113"/>
      <c r="CI135" s="3113"/>
      <c r="CJ135" s="3113"/>
      <c r="CK135" s="3113"/>
      <c r="CL135" s="3113"/>
      <c r="CM135" s="3113"/>
      <c r="CN135" s="3113"/>
      <c r="CO135" s="3113"/>
      <c r="CP135" s="3113"/>
      <c r="CQ135" s="3113"/>
      <c r="CR135" s="3113"/>
      <c r="CS135" s="3113"/>
      <c r="CT135" s="3113"/>
      <c r="CU135" s="3113"/>
      <c r="CV135" s="3113"/>
      <c r="CW135" s="3113"/>
      <c r="CX135" s="3113"/>
      <c r="CY135" s="3113"/>
      <c r="CZ135" s="3113"/>
      <c r="DA135" s="3113"/>
      <c r="DB135" s="3113"/>
      <c r="DC135" s="3113"/>
      <c r="DD135" s="3113"/>
      <c r="DE135" s="3113"/>
      <c r="DF135" s="3113"/>
      <c r="DG135" s="3113"/>
      <c r="DH135" s="3113"/>
      <c r="DI135" s="3113"/>
      <c r="DJ135" s="3113"/>
      <c r="DK135" s="3113"/>
      <c r="DL135" s="3113"/>
      <c r="DM135" s="3113"/>
      <c r="DN135" s="3113"/>
      <c r="DO135" s="3113"/>
      <c r="DP135" s="3113"/>
      <c r="DQ135" s="3113"/>
      <c r="DR135" s="3113"/>
      <c r="DS135" s="3113"/>
      <c r="DT135" s="3113"/>
      <c r="DU135" s="3113"/>
      <c r="DV135" s="3113"/>
      <c r="DW135" s="3113"/>
      <c r="DX135" s="3113"/>
      <c r="DY135" s="3113"/>
      <c r="DZ135" s="3113"/>
      <c r="EA135" s="3113"/>
      <c r="EB135" s="3113"/>
      <c r="EC135" s="3113"/>
      <c r="ED135" s="3113"/>
      <c r="EE135" s="3113"/>
      <c r="EF135" s="3113"/>
      <c r="EG135" s="3113"/>
      <c r="EH135" s="3113"/>
    </row>
    <row r="136" spans="2:138" x14ac:dyDescent="0.25">
      <c r="B136" s="3113"/>
      <c r="C136" s="3796"/>
      <c r="D136" s="3796"/>
      <c r="E136" s="3796"/>
      <c r="F136" s="3796"/>
      <c r="G136" s="3115"/>
      <c r="H136" s="3115"/>
      <c r="I136" s="3115"/>
      <c r="J136" s="3115"/>
      <c r="K136" s="3142"/>
      <c r="L136" s="3142"/>
      <c r="M136" s="3142"/>
      <c r="N136" s="3142"/>
      <c r="O136" s="3142"/>
      <c r="P136" s="3142"/>
      <c r="Q136" s="3142"/>
      <c r="R136" s="3113"/>
      <c r="S136" s="3113"/>
      <c r="T136" s="3113"/>
      <c r="U136" s="3113"/>
      <c r="V136" s="3113"/>
      <c r="W136" s="3113"/>
      <c r="X136" s="3113"/>
      <c r="Y136" s="3113"/>
      <c r="Z136" s="3113"/>
      <c r="AA136" s="3113"/>
      <c r="AB136" s="3113"/>
      <c r="AC136" s="3113"/>
      <c r="AD136" s="3113"/>
      <c r="AE136" s="3113"/>
      <c r="AF136" s="3113"/>
      <c r="AG136" s="3113"/>
      <c r="AH136" s="3113"/>
      <c r="AI136" s="3113"/>
      <c r="AJ136" s="3113"/>
      <c r="AK136" s="3113"/>
      <c r="AL136" s="3113"/>
      <c r="AM136" s="3113"/>
      <c r="AN136" s="3113"/>
      <c r="AO136" s="3113"/>
      <c r="AP136" s="3113"/>
      <c r="AQ136" s="3113"/>
      <c r="AR136" s="3113"/>
      <c r="AS136" s="3113"/>
      <c r="AT136" s="3113"/>
      <c r="AU136" s="3113"/>
      <c r="AV136" s="3113"/>
      <c r="AW136" s="3113"/>
      <c r="AX136" s="3113"/>
      <c r="AY136" s="3113"/>
      <c r="AZ136" s="3113"/>
      <c r="BA136" s="3113"/>
      <c r="BB136" s="3113"/>
      <c r="BC136" s="3113"/>
      <c r="BD136" s="3113"/>
      <c r="BE136" s="3113"/>
      <c r="BF136" s="3113"/>
      <c r="BG136" s="3113"/>
      <c r="BH136" s="3113"/>
      <c r="BI136" s="3113"/>
      <c r="BJ136" s="3113"/>
      <c r="BK136" s="3113"/>
      <c r="BL136" s="3113"/>
      <c r="BM136" s="3113"/>
      <c r="BN136" s="3113"/>
      <c r="BO136" s="3113"/>
      <c r="BP136" s="3113"/>
      <c r="BQ136" s="3113"/>
      <c r="BR136" s="3113"/>
      <c r="BS136" s="3113"/>
      <c r="BT136" s="3113"/>
      <c r="BU136" s="3113"/>
      <c r="BV136" s="3113"/>
      <c r="BW136" s="3113"/>
      <c r="BX136" s="3113"/>
      <c r="BY136" s="3113"/>
      <c r="BZ136" s="3113"/>
      <c r="CA136" s="3113"/>
      <c r="CB136" s="3113"/>
      <c r="CC136" s="3113"/>
      <c r="CD136" s="3113"/>
      <c r="CE136" s="3113"/>
      <c r="CF136" s="3113"/>
      <c r="CG136" s="3113"/>
      <c r="CH136" s="3113"/>
      <c r="CI136" s="3113"/>
      <c r="CJ136" s="3113"/>
      <c r="CK136" s="3113"/>
      <c r="CL136" s="3113"/>
      <c r="CM136" s="3113"/>
      <c r="CN136" s="3113"/>
      <c r="CO136" s="3113"/>
      <c r="CP136" s="3113"/>
      <c r="CQ136" s="3113"/>
      <c r="CR136" s="3113"/>
      <c r="CS136" s="3113"/>
      <c r="CT136" s="3113"/>
      <c r="CU136" s="3113"/>
      <c r="CV136" s="3113"/>
      <c r="CW136" s="3113"/>
      <c r="CX136" s="3113"/>
      <c r="CY136" s="3113"/>
      <c r="CZ136" s="3113"/>
      <c r="DA136" s="3113"/>
      <c r="DB136" s="3113"/>
      <c r="DC136" s="3113"/>
      <c r="DD136" s="3113"/>
      <c r="DE136" s="3113"/>
      <c r="DF136" s="3113"/>
      <c r="DG136" s="3113"/>
      <c r="DH136" s="3113"/>
      <c r="DI136" s="3113"/>
      <c r="DJ136" s="3113"/>
      <c r="DK136" s="3113"/>
      <c r="DL136" s="3113"/>
      <c r="DM136" s="3113"/>
      <c r="DN136" s="3113"/>
      <c r="DO136" s="3113"/>
      <c r="DP136" s="3113"/>
      <c r="DQ136" s="3113"/>
      <c r="DR136" s="3113"/>
      <c r="DS136" s="3113"/>
      <c r="DT136" s="3113"/>
      <c r="DU136" s="3113"/>
      <c r="DV136" s="3113"/>
      <c r="DW136" s="3113"/>
      <c r="DX136" s="3113"/>
      <c r="DY136" s="3113"/>
      <c r="DZ136" s="3113"/>
      <c r="EA136" s="3113"/>
      <c r="EB136" s="3113"/>
      <c r="EC136" s="3113"/>
      <c r="ED136" s="3113"/>
      <c r="EE136" s="3113"/>
      <c r="EF136" s="3113"/>
      <c r="EG136" s="3113"/>
      <c r="EH136" s="3113"/>
    </row>
    <row r="137" spans="2:138" x14ac:dyDescent="0.25">
      <c r="B137" s="3113"/>
      <c r="C137" s="3796"/>
      <c r="D137" s="3116"/>
      <c r="E137" s="3800"/>
      <c r="F137" s="3117"/>
      <c r="G137" s="3800"/>
      <c r="H137" s="3117"/>
      <c r="I137" s="3117"/>
      <c r="J137" s="3117"/>
      <c r="K137" s="3142"/>
      <c r="L137" s="3142"/>
      <c r="M137" s="3142"/>
      <c r="N137" s="3142"/>
      <c r="O137" s="3142"/>
      <c r="P137" s="3142"/>
      <c r="Q137" s="3142"/>
      <c r="R137" s="3113"/>
      <c r="S137" s="3113"/>
      <c r="T137" s="3113"/>
      <c r="U137" s="3113"/>
      <c r="V137" s="3113"/>
      <c r="W137" s="3113"/>
      <c r="X137" s="3113"/>
      <c r="Y137" s="3113"/>
      <c r="Z137" s="3113"/>
      <c r="AA137" s="3113"/>
      <c r="AB137" s="3113"/>
      <c r="AC137" s="3113"/>
      <c r="AD137" s="3113"/>
      <c r="AE137" s="3113"/>
      <c r="AF137" s="3113"/>
      <c r="AG137" s="3113"/>
      <c r="AH137" s="3113"/>
      <c r="AI137" s="3113"/>
      <c r="AJ137" s="3113"/>
      <c r="AK137" s="3113"/>
      <c r="AL137" s="3113"/>
      <c r="AM137" s="3113"/>
      <c r="AN137" s="3113"/>
      <c r="AO137" s="3113"/>
      <c r="AP137" s="3113"/>
      <c r="AQ137" s="3113"/>
      <c r="AR137" s="3113"/>
      <c r="AS137" s="3113"/>
      <c r="AT137" s="3113"/>
      <c r="AU137" s="3113"/>
      <c r="AV137" s="3113"/>
      <c r="AW137" s="3113"/>
      <c r="AX137" s="3113"/>
      <c r="AY137" s="3113"/>
      <c r="AZ137" s="3113"/>
      <c r="BA137" s="3113"/>
      <c r="BB137" s="3113"/>
      <c r="BC137" s="3113"/>
      <c r="BD137" s="3113"/>
      <c r="BE137" s="3113"/>
      <c r="BF137" s="3113"/>
      <c r="BG137" s="3113"/>
      <c r="BH137" s="3113"/>
      <c r="BI137" s="3113"/>
      <c r="BJ137" s="3113"/>
      <c r="BK137" s="3113"/>
      <c r="BL137" s="3113"/>
      <c r="BM137" s="3113"/>
      <c r="BN137" s="3113"/>
      <c r="BO137" s="3113"/>
      <c r="BP137" s="3113"/>
      <c r="BQ137" s="3113"/>
      <c r="BR137" s="3113"/>
      <c r="BS137" s="3113"/>
      <c r="BT137" s="3113"/>
      <c r="BU137" s="3113"/>
      <c r="BV137" s="3113"/>
      <c r="BW137" s="3113"/>
      <c r="BX137" s="3113"/>
      <c r="BY137" s="3113"/>
      <c r="BZ137" s="3113"/>
      <c r="CA137" s="3113"/>
      <c r="CB137" s="3113"/>
      <c r="CC137" s="3113"/>
      <c r="CD137" s="3113"/>
      <c r="CE137" s="3113"/>
      <c r="CF137" s="3113"/>
      <c r="CG137" s="3113"/>
      <c r="CH137" s="3113"/>
      <c r="CI137" s="3113"/>
      <c r="CJ137" s="3113"/>
      <c r="CK137" s="3113"/>
      <c r="CL137" s="3113"/>
      <c r="CM137" s="3113"/>
      <c r="CN137" s="3113"/>
      <c r="CO137" s="3113"/>
      <c r="CP137" s="3113"/>
      <c r="CQ137" s="3113"/>
      <c r="CR137" s="3113"/>
      <c r="CS137" s="3113"/>
      <c r="CT137" s="3113"/>
      <c r="CU137" s="3113"/>
      <c r="CV137" s="3113"/>
      <c r="CW137" s="3113"/>
      <c r="CX137" s="3113"/>
      <c r="CY137" s="3113"/>
      <c r="CZ137" s="3113"/>
      <c r="DA137" s="3113"/>
      <c r="DB137" s="3113"/>
      <c r="DC137" s="3113"/>
      <c r="DD137" s="3113"/>
      <c r="DE137" s="3113"/>
      <c r="DF137" s="3113"/>
      <c r="DG137" s="3113"/>
      <c r="DH137" s="3113"/>
      <c r="DI137" s="3113"/>
      <c r="DJ137" s="3113"/>
      <c r="DK137" s="3113"/>
      <c r="DL137" s="3113"/>
      <c r="DM137" s="3113"/>
      <c r="DN137" s="3113"/>
      <c r="DO137" s="3113"/>
      <c r="DP137" s="3113"/>
      <c r="DQ137" s="3113"/>
      <c r="DR137" s="3113"/>
      <c r="DS137" s="3113"/>
      <c r="DT137" s="3113"/>
      <c r="DU137" s="3113"/>
      <c r="DV137" s="3113"/>
      <c r="DW137" s="3113"/>
      <c r="DX137" s="3113"/>
      <c r="DY137" s="3113"/>
      <c r="DZ137" s="3113"/>
      <c r="EA137" s="3113"/>
      <c r="EB137" s="3113"/>
      <c r="EC137" s="3113"/>
      <c r="ED137" s="3113"/>
      <c r="EE137" s="3113"/>
      <c r="EF137" s="3113"/>
      <c r="EG137" s="3113"/>
      <c r="EH137" s="3113"/>
    </row>
    <row r="138" spans="2:138" x14ac:dyDescent="0.25">
      <c r="B138" s="3113"/>
      <c r="C138" s="3796"/>
      <c r="D138" s="3116"/>
      <c r="E138" s="3800"/>
      <c r="F138" s="3117"/>
      <c r="G138" s="3800"/>
      <c r="H138" s="3117"/>
      <c r="I138" s="3117"/>
      <c r="J138" s="3117"/>
      <c r="K138" s="3142"/>
      <c r="L138" s="3142"/>
      <c r="M138" s="3142"/>
      <c r="N138" s="3142"/>
      <c r="O138" s="3142"/>
      <c r="P138" s="3142"/>
      <c r="Q138" s="3142"/>
      <c r="R138" s="3113"/>
      <c r="S138" s="3113"/>
      <c r="T138" s="3113"/>
      <c r="U138" s="3113"/>
      <c r="V138" s="3113"/>
      <c r="W138" s="3113"/>
      <c r="X138" s="3113"/>
      <c r="Y138" s="3113"/>
      <c r="Z138" s="3113"/>
      <c r="AA138" s="3113"/>
      <c r="AB138" s="3113"/>
      <c r="AC138" s="3113"/>
      <c r="AD138" s="3113"/>
      <c r="AE138" s="3113"/>
      <c r="AF138" s="3113"/>
      <c r="AG138" s="3113"/>
      <c r="AH138" s="3113"/>
      <c r="AI138" s="3113"/>
      <c r="AJ138" s="3113"/>
      <c r="AK138" s="3113"/>
      <c r="AL138" s="3113"/>
      <c r="AM138" s="3113"/>
      <c r="AN138" s="3113"/>
      <c r="AO138" s="3113"/>
      <c r="AP138" s="3113"/>
      <c r="AQ138" s="3113"/>
      <c r="AR138" s="3113"/>
      <c r="AS138" s="3113"/>
      <c r="AT138" s="3113"/>
      <c r="AU138" s="3113"/>
      <c r="AV138" s="3113"/>
      <c r="AW138" s="3113"/>
      <c r="AX138" s="3113"/>
      <c r="AY138" s="3113"/>
      <c r="AZ138" s="3113"/>
      <c r="BA138" s="3113"/>
      <c r="BB138" s="3113"/>
      <c r="BC138" s="3113"/>
      <c r="BD138" s="3113"/>
      <c r="BE138" s="3113"/>
      <c r="BF138" s="3113"/>
      <c r="BG138" s="3113"/>
      <c r="BH138" s="3113"/>
      <c r="BI138" s="3113"/>
      <c r="BJ138" s="3113"/>
      <c r="BK138" s="3113"/>
      <c r="BL138" s="3113"/>
      <c r="BM138" s="3113"/>
      <c r="BN138" s="3113"/>
      <c r="BO138" s="3113"/>
      <c r="BP138" s="3113"/>
      <c r="BQ138" s="3113"/>
      <c r="BR138" s="3113"/>
      <c r="BS138" s="3113"/>
      <c r="BT138" s="3113"/>
      <c r="BU138" s="3113"/>
      <c r="BV138" s="3113"/>
      <c r="BW138" s="3113"/>
      <c r="BX138" s="3113"/>
      <c r="BY138" s="3113"/>
      <c r="BZ138" s="3113"/>
      <c r="CA138" s="3113"/>
      <c r="CB138" s="3113"/>
      <c r="CC138" s="3113"/>
      <c r="CD138" s="3113"/>
      <c r="CE138" s="3113"/>
      <c r="CF138" s="3113"/>
      <c r="CG138" s="3113"/>
      <c r="CH138" s="3113"/>
      <c r="CI138" s="3113"/>
      <c r="CJ138" s="3113"/>
      <c r="CK138" s="3113"/>
      <c r="CL138" s="3113"/>
      <c r="CM138" s="3113"/>
      <c r="CN138" s="3113"/>
      <c r="CO138" s="3113"/>
      <c r="CP138" s="3113"/>
      <c r="CQ138" s="3113"/>
      <c r="CR138" s="3113"/>
      <c r="CS138" s="3113"/>
      <c r="CT138" s="3113"/>
      <c r="CU138" s="3113"/>
      <c r="CV138" s="3113"/>
      <c r="CW138" s="3113"/>
      <c r="CX138" s="3113"/>
      <c r="CY138" s="3113"/>
      <c r="CZ138" s="3113"/>
      <c r="DA138" s="3113"/>
      <c r="DB138" s="3113"/>
      <c r="DC138" s="3113"/>
      <c r="DD138" s="3113"/>
      <c r="DE138" s="3113"/>
      <c r="DF138" s="3113"/>
      <c r="DG138" s="3113"/>
      <c r="DH138" s="3113"/>
      <c r="DI138" s="3113"/>
      <c r="DJ138" s="3113"/>
      <c r="DK138" s="3113"/>
      <c r="DL138" s="3113"/>
      <c r="DM138" s="3113"/>
      <c r="DN138" s="3113"/>
      <c r="DO138" s="3113"/>
      <c r="DP138" s="3113"/>
      <c r="DQ138" s="3113"/>
      <c r="DR138" s="3113"/>
      <c r="DS138" s="3113"/>
      <c r="DT138" s="3113"/>
      <c r="DU138" s="3113"/>
      <c r="DV138" s="3113"/>
      <c r="DW138" s="3113"/>
      <c r="DX138" s="3113"/>
      <c r="DY138" s="3113"/>
      <c r="DZ138" s="3113"/>
      <c r="EA138" s="3113"/>
      <c r="EB138" s="3113"/>
      <c r="EC138" s="3113"/>
      <c r="ED138" s="3113"/>
      <c r="EE138" s="3113"/>
      <c r="EF138" s="3113"/>
      <c r="EG138" s="3113"/>
      <c r="EH138" s="3113"/>
    </row>
    <row r="139" spans="2:138" x14ac:dyDescent="0.25">
      <c r="B139" s="3113"/>
      <c r="C139" s="3796"/>
      <c r="D139" s="3116"/>
      <c r="E139" s="3800"/>
      <c r="F139" s="3117"/>
      <c r="G139" s="3800"/>
      <c r="H139" s="3117"/>
      <c r="I139" s="3117"/>
      <c r="J139" s="3117"/>
      <c r="K139" s="3142"/>
      <c r="L139" s="3142"/>
      <c r="M139" s="3142"/>
      <c r="N139" s="3142"/>
      <c r="O139" s="3142"/>
      <c r="P139" s="3142"/>
      <c r="Q139" s="3142"/>
      <c r="R139" s="3113"/>
      <c r="S139" s="3113"/>
      <c r="T139" s="3113"/>
      <c r="U139" s="3113"/>
      <c r="V139" s="3113"/>
      <c r="W139" s="3113"/>
      <c r="X139" s="3113"/>
      <c r="Y139" s="3113"/>
      <c r="Z139" s="3113"/>
      <c r="AA139" s="3113"/>
      <c r="AB139" s="3113"/>
      <c r="AC139" s="3113"/>
      <c r="AD139" s="3113"/>
      <c r="AE139" s="3113"/>
      <c r="AF139" s="3113"/>
      <c r="AG139" s="3113"/>
      <c r="AH139" s="3113"/>
      <c r="AI139" s="3113"/>
      <c r="AJ139" s="3113"/>
      <c r="AK139" s="3113"/>
      <c r="AL139" s="3113"/>
      <c r="AM139" s="3113"/>
      <c r="AN139" s="3113"/>
      <c r="AO139" s="3113"/>
      <c r="AP139" s="3113"/>
      <c r="AQ139" s="3113"/>
      <c r="AR139" s="3113"/>
      <c r="AS139" s="3113"/>
      <c r="AT139" s="3113"/>
      <c r="AU139" s="3113"/>
      <c r="AV139" s="3113"/>
      <c r="AW139" s="3113"/>
      <c r="AX139" s="3113"/>
      <c r="AY139" s="3113"/>
      <c r="AZ139" s="3113"/>
      <c r="BA139" s="3113"/>
      <c r="BB139" s="3113"/>
      <c r="BC139" s="3113"/>
      <c r="BD139" s="3113"/>
      <c r="BE139" s="3113"/>
      <c r="BF139" s="3113"/>
      <c r="BG139" s="3113"/>
      <c r="BH139" s="3113"/>
      <c r="BI139" s="3113"/>
      <c r="BJ139" s="3113"/>
      <c r="BK139" s="3113"/>
      <c r="BL139" s="3113"/>
      <c r="BM139" s="3113"/>
      <c r="BN139" s="3113"/>
      <c r="BO139" s="3113"/>
      <c r="BP139" s="3113"/>
      <c r="BQ139" s="3113"/>
      <c r="BR139" s="3113"/>
      <c r="BS139" s="3113"/>
      <c r="BT139" s="3113"/>
      <c r="BU139" s="3113"/>
      <c r="BV139" s="3113"/>
      <c r="BW139" s="3113"/>
      <c r="BX139" s="3113"/>
      <c r="BY139" s="3113"/>
      <c r="BZ139" s="3113"/>
      <c r="CA139" s="3113"/>
      <c r="CB139" s="3113"/>
      <c r="CC139" s="3113"/>
      <c r="CD139" s="3113"/>
      <c r="CE139" s="3113"/>
      <c r="CF139" s="3113"/>
      <c r="CG139" s="3113"/>
      <c r="CH139" s="3113"/>
      <c r="CI139" s="3113"/>
      <c r="CJ139" s="3113"/>
      <c r="CK139" s="3113"/>
      <c r="CL139" s="3113"/>
      <c r="CM139" s="3113"/>
      <c r="CN139" s="3113"/>
      <c r="CO139" s="3113"/>
      <c r="CP139" s="3113"/>
      <c r="CQ139" s="3113"/>
      <c r="CR139" s="3113"/>
      <c r="CS139" s="3113"/>
      <c r="CT139" s="3113"/>
      <c r="CU139" s="3113"/>
      <c r="CV139" s="3113"/>
      <c r="CW139" s="3113"/>
      <c r="CX139" s="3113"/>
      <c r="CY139" s="3113"/>
      <c r="CZ139" s="3113"/>
      <c r="DA139" s="3113"/>
      <c r="DB139" s="3113"/>
      <c r="DC139" s="3113"/>
      <c r="DD139" s="3113"/>
      <c r="DE139" s="3113"/>
      <c r="DF139" s="3113"/>
      <c r="DG139" s="3113"/>
      <c r="DH139" s="3113"/>
      <c r="DI139" s="3113"/>
      <c r="DJ139" s="3113"/>
      <c r="DK139" s="3113"/>
      <c r="DL139" s="3113"/>
      <c r="DM139" s="3113"/>
      <c r="DN139" s="3113"/>
      <c r="DO139" s="3113"/>
      <c r="DP139" s="3113"/>
      <c r="DQ139" s="3113"/>
      <c r="DR139" s="3113"/>
      <c r="DS139" s="3113"/>
      <c r="DT139" s="3113"/>
      <c r="DU139" s="3113"/>
      <c r="DV139" s="3113"/>
      <c r="DW139" s="3113"/>
      <c r="DX139" s="3113"/>
      <c r="DY139" s="3113"/>
      <c r="DZ139" s="3113"/>
      <c r="EA139" s="3113"/>
      <c r="EB139" s="3113"/>
      <c r="EC139" s="3113"/>
      <c r="ED139" s="3113"/>
      <c r="EE139" s="3113"/>
      <c r="EF139" s="3113"/>
      <c r="EG139" s="3113"/>
      <c r="EH139" s="3113"/>
    </row>
    <row r="140" spans="2:138" x14ac:dyDescent="0.25">
      <c r="B140" s="3113"/>
      <c r="C140" s="3796"/>
      <c r="D140" s="3116"/>
      <c r="E140" s="3800"/>
      <c r="F140" s="3117"/>
      <c r="G140" s="3800"/>
      <c r="H140" s="3117"/>
      <c r="I140" s="3117"/>
      <c r="J140" s="3117"/>
      <c r="K140" s="3142"/>
      <c r="L140" s="3142"/>
      <c r="M140" s="3142"/>
      <c r="N140" s="3142"/>
      <c r="O140" s="3142"/>
      <c r="P140" s="3142"/>
      <c r="Q140" s="3142"/>
      <c r="R140" s="3113"/>
      <c r="S140" s="3113"/>
      <c r="T140" s="3113"/>
      <c r="U140" s="3113"/>
      <c r="V140" s="3113"/>
      <c r="W140" s="3113"/>
      <c r="X140" s="3113"/>
      <c r="Y140" s="3113"/>
      <c r="Z140" s="3113"/>
      <c r="AA140" s="3113"/>
      <c r="AB140" s="3113"/>
      <c r="AC140" s="3113"/>
      <c r="AD140" s="3113"/>
      <c r="AE140" s="3113"/>
      <c r="AF140" s="3113"/>
      <c r="AG140" s="3113"/>
      <c r="AH140" s="3113"/>
      <c r="AI140" s="3113"/>
      <c r="AJ140" s="3113"/>
      <c r="AK140" s="3113"/>
      <c r="AL140" s="3113"/>
      <c r="AM140" s="3113"/>
      <c r="AN140" s="3113"/>
      <c r="AO140" s="3113"/>
      <c r="AP140" s="3113"/>
      <c r="AQ140" s="3113"/>
      <c r="AR140" s="3113"/>
      <c r="AS140" s="3113"/>
      <c r="AT140" s="3113"/>
      <c r="AU140" s="3113"/>
      <c r="AV140" s="3113"/>
      <c r="AW140" s="3113"/>
      <c r="AX140" s="3113"/>
      <c r="AY140" s="3113"/>
      <c r="AZ140" s="3113"/>
      <c r="BA140" s="3113"/>
      <c r="BB140" s="3113"/>
      <c r="BC140" s="3113"/>
      <c r="BD140" s="3113"/>
      <c r="BE140" s="3113"/>
      <c r="BF140" s="3113"/>
      <c r="BG140" s="3113"/>
      <c r="BH140" s="3113"/>
      <c r="BI140" s="3113"/>
      <c r="BJ140" s="3113"/>
      <c r="BK140" s="3113"/>
      <c r="BL140" s="3113"/>
      <c r="BM140" s="3113"/>
      <c r="BN140" s="3113"/>
      <c r="BO140" s="3113"/>
      <c r="BP140" s="3113"/>
      <c r="BQ140" s="3113"/>
      <c r="BR140" s="3113"/>
      <c r="BS140" s="3113"/>
      <c r="BT140" s="3113"/>
      <c r="BU140" s="3113"/>
      <c r="BV140" s="3113"/>
      <c r="BW140" s="3113"/>
      <c r="BX140" s="3113"/>
      <c r="BY140" s="3113"/>
      <c r="BZ140" s="3113"/>
      <c r="CA140" s="3113"/>
      <c r="CB140" s="3113"/>
      <c r="CC140" s="3113"/>
      <c r="CD140" s="3113"/>
      <c r="CE140" s="3113"/>
      <c r="CF140" s="3113"/>
      <c r="CG140" s="3113"/>
      <c r="CH140" s="3113"/>
      <c r="CI140" s="3113"/>
      <c r="CJ140" s="3113"/>
      <c r="CK140" s="3113"/>
      <c r="CL140" s="3113"/>
      <c r="CM140" s="3113"/>
      <c r="CN140" s="3113"/>
      <c r="CO140" s="3113"/>
      <c r="CP140" s="3113"/>
      <c r="CQ140" s="3113"/>
      <c r="CR140" s="3113"/>
      <c r="CS140" s="3113"/>
      <c r="CT140" s="3113"/>
      <c r="CU140" s="3113"/>
      <c r="CV140" s="3113"/>
      <c r="CW140" s="3113"/>
      <c r="CX140" s="3113"/>
      <c r="CY140" s="3113"/>
      <c r="CZ140" s="3113"/>
      <c r="DA140" s="3113"/>
      <c r="DB140" s="3113"/>
      <c r="DC140" s="3113"/>
      <c r="DD140" s="3113"/>
      <c r="DE140" s="3113"/>
      <c r="DF140" s="3113"/>
      <c r="DG140" s="3113"/>
      <c r="DH140" s="3113"/>
      <c r="DI140" s="3113"/>
      <c r="DJ140" s="3113"/>
      <c r="DK140" s="3113"/>
      <c r="DL140" s="3113"/>
      <c r="DM140" s="3113"/>
      <c r="DN140" s="3113"/>
      <c r="DO140" s="3113"/>
      <c r="DP140" s="3113"/>
      <c r="DQ140" s="3113"/>
      <c r="DR140" s="3113"/>
      <c r="DS140" s="3113"/>
      <c r="DT140" s="3113"/>
      <c r="DU140" s="3113"/>
      <c r="DV140" s="3113"/>
      <c r="DW140" s="3113"/>
      <c r="DX140" s="3113"/>
      <c r="DY140" s="3113"/>
      <c r="DZ140" s="3113"/>
      <c r="EA140" s="3113"/>
      <c r="EB140" s="3113"/>
      <c r="EC140" s="3113"/>
      <c r="ED140" s="3113"/>
      <c r="EE140" s="3113"/>
      <c r="EF140" s="3113"/>
      <c r="EG140" s="3113"/>
      <c r="EH140" s="3113"/>
    </row>
    <row r="141" spans="2:138" x14ac:dyDescent="0.25">
      <c r="B141" s="3113"/>
      <c r="C141" s="3796"/>
      <c r="D141" s="3796"/>
      <c r="E141" s="3796"/>
      <c r="F141" s="3796"/>
      <c r="G141" s="3115"/>
      <c r="H141" s="3796"/>
      <c r="I141" s="3115"/>
      <c r="J141" s="3115"/>
      <c r="K141" s="3115"/>
      <c r="L141" s="3115"/>
      <c r="M141" s="3796"/>
      <c r="N141" s="3796"/>
      <c r="O141" s="3796"/>
      <c r="P141" s="3796"/>
      <c r="Q141" s="3796"/>
      <c r="R141" s="3796"/>
      <c r="S141" s="3796"/>
      <c r="T141" s="3113"/>
      <c r="U141" s="3113"/>
      <c r="V141" s="3113"/>
      <c r="W141" s="3113"/>
      <c r="X141" s="3113"/>
      <c r="Y141" s="3113"/>
      <c r="Z141" s="3113"/>
      <c r="AA141" s="3113"/>
      <c r="AB141" s="3113"/>
      <c r="AC141" s="3113"/>
      <c r="AD141" s="3113"/>
      <c r="AE141" s="3113"/>
      <c r="AF141" s="3113"/>
      <c r="AG141" s="3113"/>
      <c r="AH141" s="3113"/>
      <c r="AI141" s="3113"/>
      <c r="AJ141" s="3113"/>
      <c r="AK141" s="3113"/>
      <c r="AL141" s="3113"/>
      <c r="AM141" s="3113"/>
      <c r="AN141" s="3113"/>
      <c r="AO141" s="3113"/>
      <c r="AP141" s="3113"/>
      <c r="AQ141" s="3113"/>
      <c r="AR141" s="3113"/>
      <c r="AS141" s="3113"/>
      <c r="AT141" s="3113"/>
      <c r="AU141" s="3113"/>
      <c r="AV141" s="3113"/>
      <c r="AW141" s="3113"/>
      <c r="AX141" s="3113"/>
      <c r="AY141" s="3113"/>
      <c r="AZ141" s="3113"/>
      <c r="BA141" s="3113"/>
      <c r="BB141" s="3113"/>
      <c r="BC141" s="3113"/>
      <c r="BD141" s="3113"/>
      <c r="BE141" s="3113"/>
      <c r="BF141" s="3113"/>
      <c r="BG141" s="3113"/>
      <c r="BH141" s="3113"/>
      <c r="BI141" s="3113"/>
      <c r="BJ141" s="3113"/>
      <c r="BK141" s="3113"/>
      <c r="BL141" s="3113"/>
      <c r="BM141" s="3113"/>
      <c r="BN141" s="3113"/>
      <c r="BO141" s="3113"/>
      <c r="BP141" s="3113"/>
      <c r="BQ141" s="3113"/>
      <c r="BR141" s="3113"/>
      <c r="BS141" s="3113"/>
      <c r="BT141" s="3113"/>
      <c r="BU141" s="3113"/>
      <c r="BV141" s="3113"/>
      <c r="BW141" s="3113"/>
      <c r="BX141" s="3113"/>
      <c r="BY141" s="3113"/>
      <c r="BZ141" s="3113"/>
      <c r="CA141" s="3113"/>
      <c r="CB141" s="3113"/>
      <c r="CC141" s="3113"/>
      <c r="CD141" s="3113"/>
      <c r="CE141" s="3113"/>
      <c r="CF141" s="3113"/>
      <c r="CG141" s="3113"/>
      <c r="CH141" s="3113"/>
      <c r="CI141" s="3113"/>
      <c r="CJ141" s="3113"/>
      <c r="CK141" s="3113"/>
      <c r="CL141" s="3113"/>
      <c r="CM141" s="3113"/>
      <c r="CN141" s="3113"/>
      <c r="CO141" s="3113"/>
      <c r="CP141" s="3113"/>
      <c r="CQ141" s="3113"/>
      <c r="CR141" s="3113"/>
      <c r="CS141" s="3113"/>
      <c r="CT141" s="3113"/>
      <c r="CU141" s="3113"/>
      <c r="CV141" s="3113"/>
      <c r="CW141" s="3113"/>
      <c r="CX141" s="3113"/>
      <c r="CY141" s="3113"/>
      <c r="CZ141" s="3113"/>
      <c r="DA141" s="3113"/>
      <c r="DB141" s="3113"/>
      <c r="DC141" s="3113"/>
      <c r="DD141" s="3113"/>
      <c r="DE141" s="3113"/>
      <c r="DF141" s="3113"/>
      <c r="DG141" s="3113"/>
      <c r="DH141" s="3113"/>
      <c r="DI141" s="3113"/>
      <c r="DJ141" s="3113"/>
      <c r="DK141" s="3113"/>
      <c r="DL141" s="3113"/>
      <c r="DM141" s="3113"/>
      <c r="DN141" s="3113"/>
      <c r="DO141" s="3113"/>
      <c r="DP141" s="3113"/>
      <c r="DQ141" s="3113"/>
      <c r="DR141" s="3113"/>
      <c r="DS141" s="3113"/>
      <c r="DT141" s="3113"/>
      <c r="DU141" s="3113"/>
      <c r="DV141" s="3113"/>
      <c r="DW141" s="3113"/>
      <c r="DX141" s="3113"/>
      <c r="DY141" s="3113"/>
      <c r="DZ141" s="3113"/>
      <c r="EA141" s="3113"/>
      <c r="EB141" s="3113"/>
      <c r="EC141" s="3113"/>
      <c r="ED141" s="3113"/>
      <c r="EE141" s="3113"/>
      <c r="EF141" s="3113"/>
      <c r="EG141" s="3113"/>
      <c r="EH141" s="3113"/>
    </row>
    <row r="142" spans="2:138" x14ac:dyDescent="0.25">
      <c r="B142" s="3113"/>
      <c r="C142" s="3796"/>
      <c r="D142" s="3796"/>
      <c r="E142" s="3796"/>
      <c r="F142" s="3796"/>
      <c r="G142" s="3115"/>
      <c r="H142" s="3796"/>
      <c r="I142" s="3115"/>
      <c r="J142" s="3115"/>
      <c r="K142" s="3115"/>
      <c r="L142" s="3115"/>
      <c r="M142" s="3796"/>
      <c r="N142" s="3796"/>
      <c r="O142" s="3796"/>
      <c r="P142" s="3796"/>
      <c r="Q142" s="3796"/>
      <c r="R142" s="3796"/>
      <c r="S142" s="3796"/>
      <c r="T142" s="3113"/>
      <c r="U142" s="3113"/>
      <c r="V142" s="3113"/>
      <c r="W142" s="3113"/>
      <c r="X142" s="3113"/>
      <c r="Y142" s="3113"/>
      <c r="Z142" s="3113"/>
      <c r="AA142" s="3113"/>
      <c r="AB142" s="3113"/>
      <c r="AC142" s="3113"/>
      <c r="AD142" s="3113"/>
      <c r="AE142" s="3113"/>
      <c r="AF142" s="3113"/>
      <c r="AG142" s="3113"/>
      <c r="AH142" s="3113"/>
      <c r="AI142" s="3113"/>
      <c r="AJ142" s="3113"/>
      <c r="AK142" s="3113"/>
      <c r="AL142" s="3113"/>
      <c r="AM142" s="3113"/>
      <c r="AN142" s="3113"/>
      <c r="AO142" s="3113"/>
      <c r="AP142" s="3113"/>
      <c r="AQ142" s="3113"/>
      <c r="AR142" s="3113"/>
      <c r="AS142" s="3113"/>
      <c r="AT142" s="3113"/>
      <c r="AU142" s="3113"/>
      <c r="AV142" s="3113"/>
      <c r="AW142" s="3113"/>
      <c r="AX142" s="3113"/>
      <c r="AY142" s="3113"/>
      <c r="AZ142" s="3113"/>
      <c r="BA142" s="3113"/>
      <c r="BB142" s="3113"/>
      <c r="BC142" s="3113"/>
      <c r="BD142" s="3113"/>
      <c r="BE142" s="3113"/>
      <c r="BF142" s="3113"/>
      <c r="BG142" s="3113"/>
      <c r="BH142" s="3113"/>
      <c r="BI142" s="3113"/>
      <c r="BJ142" s="3113"/>
      <c r="BK142" s="3113"/>
      <c r="BL142" s="3113"/>
      <c r="BM142" s="3113"/>
      <c r="BN142" s="3113"/>
      <c r="BO142" s="3113"/>
      <c r="BP142" s="3113"/>
      <c r="BQ142" s="3113"/>
      <c r="BR142" s="3113"/>
      <c r="BS142" s="3113"/>
      <c r="BT142" s="3113"/>
      <c r="BU142" s="3113"/>
      <c r="BV142" s="3113"/>
      <c r="BW142" s="3113"/>
      <c r="BX142" s="3113"/>
      <c r="BY142" s="3113"/>
      <c r="BZ142" s="3113"/>
      <c r="CA142" s="3113"/>
      <c r="CB142" s="3113"/>
      <c r="CC142" s="3113"/>
      <c r="CD142" s="3113"/>
      <c r="CE142" s="3113"/>
      <c r="CF142" s="3113"/>
      <c r="CG142" s="3113"/>
      <c r="CH142" s="3113"/>
      <c r="CI142" s="3113"/>
      <c r="CJ142" s="3113"/>
      <c r="CK142" s="3113"/>
      <c r="CL142" s="3113"/>
      <c r="CM142" s="3113"/>
      <c r="CN142" s="3113"/>
      <c r="CO142" s="3113"/>
      <c r="CP142" s="3113"/>
      <c r="CQ142" s="3113"/>
      <c r="CR142" s="3113"/>
      <c r="CS142" s="3113"/>
      <c r="CT142" s="3113"/>
      <c r="CU142" s="3113"/>
      <c r="CV142" s="3113"/>
      <c r="CW142" s="3113"/>
      <c r="CX142" s="3113"/>
      <c r="CY142" s="3113"/>
      <c r="CZ142" s="3113"/>
      <c r="DA142" s="3113"/>
      <c r="DB142" s="3113"/>
      <c r="DC142" s="3113"/>
      <c r="DD142" s="3113"/>
      <c r="DE142" s="3113"/>
      <c r="DF142" s="3113"/>
      <c r="DG142" s="3113"/>
      <c r="DH142" s="3113"/>
      <c r="DI142" s="3113"/>
      <c r="DJ142" s="3113"/>
      <c r="DK142" s="3113"/>
      <c r="DL142" s="3113"/>
      <c r="DM142" s="3113"/>
      <c r="DN142" s="3113"/>
      <c r="DO142" s="3113"/>
      <c r="DP142" s="3113"/>
      <c r="DQ142" s="3113"/>
      <c r="DR142" s="3113"/>
      <c r="DS142" s="3113"/>
      <c r="DT142" s="3113"/>
      <c r="DU142" s="3113"/>
      <c r="DV142" s="3113"/>
      <c r="DW142" s="3113"/>
      <c r="DX142" s="3113"/>
      <c r="DY142" s="3113"/>
      <c r="DZ142" s="3113"/>
      <c r="EA142" s="3113"/>
      <c r="EB142" s="3113"/>
      <c r="EC142" s="3113"/>
      <c r="ED142" s="3113"/>
      <c r="EE142" s="3113"/>
      <c r="EF142" s="3113"/>
      <c r="EG142" s="3113"/>
      <c r="EH142" s="3113"/>
    </row>
    <row r="143" spans="2:138" x14ac:dyDescent="0.25">
      <c r="B143" s="3113"/>
      <c r="C143" s="3115"/>
      <c r="D143" s="3117"/>
      <c r="E143" s="3117"/>
      <c r="F143" s="3800"/>
      <c r="G143" s="3800"/>
      <c r="H143" s="3117"/>
      <c r="I143" s="3117"/>
      <c r="J143" s="3117"/>
      <c r="K143" s="3117"/>
      <c r="L143" s="3117"/>
      <c r="M143" s="3117"/>
      <c r="N143" s="3800"/>
      <c r="O143" s="3117"/>
      <c r="P143" s="3117"/>
      <c r="Q143" s="3117"/>
      <c r="R143" s="3117"/>
      <c r="S143" s="3117"/>
      <c r="T143" s="3113"/>
      <c r="U143" s="3113"/>
      <c r="V143" s="3113"/>
      <c r="W143" s="3113"/>
      <c r="X143" s="3113"/>
      <c r="Y143" s="3113"/>
      <c r="Z143" s="3113"/>
      <c r="AA143" s="3113"/>
      <c r="AB143" s="3113"/>
      <c r="AC143" s="3113"/>
      <c r="AD143" s="3113"/>
      <c r="AE143" s="3113"/>
      <c r="AF143" s="3113"/>
      <c r="AG143" s="3113"/>
      <c r="AH143" s="3113"/>
      <c r="AI143" s="3113"/>
      <c r="AJ143" s="3113"/>
      <c r="AK143" s="3113"/>
      <c r="AL143" s="3113"/>
      <c r="AM143" s="3113"/>
      <c r="AN143" s="3113"/>
      <c r="AO143" s="3113"/>
      <c r="AP143" s="3113"/>
      <c r="AQ143" s="3113"/>
      <c r="AR143" s="3113"/>
      <c r="AS143" s="3113"/>
      <c r="AT143" s="3113"/>
      <c r="AU143" s="3113"/>
      <c r="AV143" s="3113"/>
      <c r="AW143" s="3113"/>
      <c r="AX143" s="3113"/>
      <c r="AY143" s="3113"/>
      <c r="AZ143" s="3113"/>
      <c r="BA143" s="3113"/>
      <c r="BB143" s="3113"/>
      <c r="BC143" s="3113"/>
      <c r="BD143" s="3113"/>
      <c r="BE143" s="3113"/>
      <c r="BF143" s="3113"/>
      <c r="BG143" s="3113"/>
      <c r="BH143" s="3113"/>
      <c r="BI143" s="3113"/>
      <c r="BJ143" s="3113"/>
      <c r="BK143" s="3113"/>
      <c r="BL143" s="3113"/>
      <c r="BM143" s="3113"/>
      <c r="BN143" s="3113"/>
      <c r="BO143" s="3113"/>
      <c r="BP143" s="3113"/>
      <c r="BQ143" s="3113"/>
      <c r="BR143" s="3113"/>
      <c r="BS143" s="3113"/>
      <c r="BT143" s="3113"/>
      <c r="BU143" s="3113"/>
      <c r="BV143" s="3113"/>
      <c r="BW143" s="3113"/>
      <c r="BX143" s="3113"/>
      <c r="BY143" s="3113"/>
      <c r="BZ143" s="3113"/>
      <c r="CA143" s="3113"/>
      <c r="CB143" s="3113"/>
      <c r="CC143" s="3113"/>
      <c r="CD143" s="3113"/>
      <c r="CE143" s="3113"/>
      <c r="CF143" s="3113"/>
      <c r="CG143" s="3113"/>
      <c r="CH143" s="3113"/>
      <c r="CI143" s="3113"/>
      <c r="CJ143" s="3113"/>
      <c r="CK143" s="3113"/>
      <c r="CL143" s="3113"/>
      <c r="CM143" s="3113"/>
      <c r="CN143" s="3113"/>
      <c r="CO143" s="3113"/>
      <c r="CP143" s="3113"/>
      <c r="CQ143" s="3113"/>
      <c r="CR143" s="3113"/>
      <c r="CS143" s="3113"/>
      <c r="CT143" s="3113"/>
      <c r="CU143" s="3113"/>
      <c r="CV143" s="3113"/>
      <c r="CW143" s="3113"/>
      <c r="CX143" s="3113"/>
      <c r="CY143" s="3113"/>
      <c r="CZ143" s="3113"/>
      <c r="DA143" s="3113"/>
      <c r="DB143" s="3113"/>
      <c r="DC143" s="3113"/>
      <c r="DD143" s="3113"/>
      <c r="DE143" s="3113"/>
      <c r="DF143" s="3113"/>
      <c r="DG143" s="3113"/>
      <c r="DH143" s="3113"/>
      <c r="DI143" s="3113"/>
      <c r="DJ143" s="3113"/>
      <c r="DK143" s="3113"/>
      <c r="DL143" s="3113"/>
      <c r="DM143" s="3113"/>
      <c r="DN143" s="3113"/>
      <c r="DO143" s="3113"/>
      <c r="DP143" s="3113"/>
      <c r="DQ143" s="3113"/>
      <c r="DR143" s="3113"/>
      <c r="DS143" s="3113"/>
      <c r="DT143" s="3113"/>
      <c r="DU143" s="3113"/>
      <c r="DV143" s="3113"/>
      <c r="DW143" s="3113"/>
      <c r="DX143" s="3113"/>
      <c r="DY143" s="3113"/>
      <c r="DZ143" s="3113"/>
      <c r="EA143" s="3113"/>
      <c r="EB143" s="3113"/>
      <c r="EC143" s="3113"/>
      <c r="ED143" s="3113"/>
      <c r="EE143" s="3113"/>
      <c r="EF143" s="3113"/>
      <c r="EG143" s="3113"/>
      <c r="EH143" s="3113"/>
    </row>
    <row r="144" spans="2:138" x14ac:dyDescent="0.25">
      <c r="B144" s="3113"/>
      <c r="C144" s="3115"/>
      <c r="D144" s="3117"/>
      <c r="E144" s="3117"/>
      <c r="F144" s="3800"/>
      <c r="G144" s="3800"/>
      <c r="H144" s="3117"/>
      <c r="I144" s="3117"/>
      <c r="J144" s="3117"/>
      <c r="K144" s="3117"/>
      <c r="L144" s="3117"/>
      <c r="M144" s="3117"/>
      <c r="N144" s="3800"/>
      <c r="O144" s="3117"/>
      <c r="P144" s="3117"/>
      <c r="Q144" s="3117"/>
      <c r="R144" s="3117"/>
      <c r="S144" s="3117"/>
      <c r="T144" s="3113"/>
      <c r="U144" s="3113"/>
      <c r="V144" s="3113"/>
      <c r="W144" s="3113"/>
      <c r="X144" s="3113"/>
      <c r="Y144" s="3113"/>
      <c r="Z144" s="3113"/>
      <c r="AA144" s="3113"/>
      <c r="AB144" s="3113"/>
      <c r="AC144" s="3113"/>
      <c r="AD144" s="3113"/>
      <c r="AE144" s="3113"/>
      <c r="AF144" s="3113"/>
      <c r="AG144" s="3113"/>
      <c r="AH144" s="3113"/>
      <c r="AI144" s="3113"/>
      <c r="AJ144" s="3113"/>
      <c r="AK144" s="3113"/>
      <c r="AL144" s="3113"/>
      <c r="AM144" s="3113"/>
      <c r="AN144" s="3113"/>
      <c r="AO144" s="3113"/>
      <c r="AP144" s="3113"/>
      <c r="AQ144" s="3113"/>
      <c r="AR144" s="3113"/>
      <c r="AS144" s="3113"/>
      <c r="AT144" s="3113"/>
      <c r="AU144" s="3113"/>
      <c r="AV144" s="3113"/>
      <c r="AW144" s="3113"/>
      <c r="AX144" s="3113"/>
      <c r="AY144" s="3113"/>
      <c r="AZ144" s="3113"/>
      <c r="BA144" s="3113"/>
      <c r="BB144" s="3113"/>
      <c r="BC144" s="3113"/>
      <c r="BD144" s="3113"/>
      <c r="BE144" s="3113"/>
      <c r="BF144" s="3113"/>
      <c r="BG144" s="3113"/>
      <c r="BH144" s="3113"/>
      <c r="BI144" s="3113"/>
      <c r="BJ144" s="3113"/>
      <c r="BK144" s="3113"/>
      <c r="BL144" s="3113"/>
      <c r="BM144" s="3113"/>
      <c r="BN144" s="3113"/>
      <c r="BO144" s="3113"/>
      <c r="BP144" s="3113"/>
      <c r="BQ144" s="3113"/>
      <c r="BR144" s="3113"/>
      <c r="BS144" s="3113"/>
      <c r="BT144" s="3113"/>
      <c r="BU144" s="3113"/>
      <c r="BV144" s="3113"/>
      <c r="BW144" s="3113"/>
      <c r="BX144" s="3113"/>
      <c r="BY144" s="3113"/>
      <c r="BZ144" s="3113"/>
      <c r="CA144" s="3113"/>
      <c r="CB144" s="3113"/>
      <c r="CC144" s="3113"/>
      <c r="CD144" s="3113"/>
      <c r="CE144" s="3113"/>
      <c r="CF144" s="3113"/>
      <c r="CG144" s="3113"/>
      <c r="CH144" s="3113"/>
      <c r="CI144" s="3113"/>
      <c r="CJ144" s="3113"/>
      <c r="CK144" s="3113"/>
      <c r="CL144" s="3113"/>
      <c r="CM144" s="3113"/>
      <c r="CN144" s="3113"/>
      <c r="CO144" s="3113"/>
      <c r="CP144" s="3113"/>
      <c r="CQ144" s="3113"/>
      <c r="CR144" s="3113"/>
      <c r="CS144" s="3113"/>
      <c r="CT144" s="3113"/>
      <c r="CU144" s="3113"/>
      <c r="CV144" s="3113"/>
      <c r="CW144" s="3113"/>
      <c r="CX144" s="3113"/>
      <c r="CY144" s="3113"/>
      <c r="CZ144" s="3113"/>
      <c r="DA144" s="3113"/>
      <c r="DB144" s="3113"/>
      <c r="DC144" s="3113"/>
      <c r="DD144" s="3113"/>
      <c r="DE144" s="3113"/>
      <c r="DF144" s="3113"/>
      <c r="DG144" s="3113"/>
      <c r="DH144" s="3113"/>
      <c r="DI144" s="3113"/>
      <c r="DJ144" s="3113"/>
      <c r="DK144" s="3113"/>
      <c r="DL144" s="3113"/>
      <c r="DM144" s="3113"/>
      <c r="DN144" s="3113"/>
      <c r="DO144" s="3113"/>
      <c r="DP144" s="3113"/>
      <c r="DQ144" s="3113"/>
      <c r="DR144" s="3113"/>
      <c r="DS144" s="3113"/>
      <c r="DT144" s="3113"/>
      <c r="DU144" s="3113"/>
      <c r="DV144" s="3113"/>
      <c r="DW144" s="3113"/>
      <c r="DX144" s="3113"/>
      <c r="DY144" s="3113"/>
      <c r="DZ144" s="3113"/>
      <c r="EA144" s="3113"/>
      <c r="EB144" s="3113"/>
      <c r="EC144" s="3113"/>
      <c r="ED144" s="3113"/>
      <c r="EE144" s="3113"/>
      <c r="EF144" s="3113"/>
      <c r="EG144" s="3113"/>
      <c r="EH144" s="3113"/>
    </row>
    <row r="145" spans="2:138" x14ac:dyDescent="0.25">
      <c r="B145" s="3113"/>
      <c r="C145" s="3115"/>
      <c r="D145" s="3117"/>
      <c r="E145" s="3117"/>
      <c r="F145" s="3800"/>
      <c r="G145" s="3800"/>
      <c r="H145" s="3117"/>
      <c r="I145" s="3117"/>
      <c r="J145" s="3117"/>
      <c r="K145" s="3117"/>
      <c r="L145" s="3117"/>
      <c r="M145" s="3117"/>
      <c r="N145" s="3800"/>
      <c r="O145" s="3117"/>
      <c r="P145" s="3117"/>
      <c r="Q145" s="3117"/>
      <c r="R145" s="3117"/>
      <c r="S145" s="3117"/>
      <c r="T145" s="3113"/>
      <c r="U145" s="3113"/>
      <c r="V145" s="3113"/>
      <c r="W145" s="3113"/>
      <c r="X145" s="3113"/>
      <c r="Y145" s="3113"/>
      <c r="Z145" s="3113"/>
      <c r="AA145" s="3113"/>
      <c r="AB145" s="3113"/>
      <c r="AC145" s="3113"/>
      <c r="AD145" s="3113"/>
      <c r="AE145" s="3113"/>
      <c r="AF145" s="3113"/>
      <c r="AG145" s="3113"/>
      <c r="AH145" s="3113"/>
      <c r="AI145" s="3113"/>
      <c r="AJ145" s="3113"/>
      <c r="AK145" s="3113"/>
      <c r="AL145" s="3113"/>
      <c r="AM145" s="3113"/>
      <c r="AN145" s="3113"/>
      <c r="AO145" s="3113"/>
      <c r="AP145" s="3113"/>
      <c r="AQ145" s="3113"/>
      <c r="AR145" s="3113"/>
      <c r="AS145" s="3113"/>
      <c r="AT145" s="3113"/>
      <c r="AU145" s="3113"/>
      <c r="AV145" s="3113"/>
      <c r="AW145" s="3113"/>
      <c r="AX145" s="3113"/>
      <c r="AY145" s="3113"/>
      <c r="AZ145" s="3113"/>
      <c r="BA145" s="3113"/>
      <c r="BB145" s="3113"/>
      <c r="BC145" s="3113"/>
      <c r="BD145" s="3113"/>
      <c r="BE145" s="3113"/>
      <c r="BF145" s="3113"/>
      <c r="BG145" s="3113"/>
      <c r="BH145" s="3113"/>
      <c r="BI145" s="3113"/>
      <c r="BJ145" s="3113"/>
      <c r="BK145" s="3113"/>
      <c r="BL145" s="3113"/>
      <c r="BM145" s="3113"/>
      <c r="BN145" s="3113"/>
      <c r="BO145" s="3113"/>
      <c r="BP145" s="3113"/>
      <c r="BQ145" s="3113"/>
      <c r="BR145" s="3113"/>
      <c r="BS145" s="3113"/>
      <c r="BT145" s="3113"/>
      <c r="BU145" s="3113"/>
      <c r="BV145" s="3113"/>
      <c r="BW145" s="3113"/>
      <c r="BX145" s="3113"/>
      <c r="BY145" s="3113"/>
      <c r="BZ145" s="3113"/>
      <c r="CA145" s="3113"/>
      <c r="CB145" s="3113"/>
      <c r="CC145" s="3113"/>
      <c r="CD145" s="3113"/>
      <c r="CE145" s="3113"/>
      <c r="CF145" s="3113"/>
      <c r="CG145" s="3113"/>
      <c r="CH145" s="3113"/>
      <c r="CI145" s="3113"/>
      <c r="CJ145" s="3113"/>
      <c r="CK145" s="3113"/>
      <c r="CL145" s="3113"/>
      <c r="CM145" s="3113"/>
      <c r="CN145" s="3113"/>
      <c r="CO145" s="3113"/>
      <c r="CP145" s="3113"/>
      <c r="CQ145" s="3113"/>
      <c r="CR145" s="3113"/>
      <c r="CS145" s="3113"/>
      <c r="CT145" s="3113"/>
      <c r="CU145" s="3113"/>
      <c r="CV145" s="3113"/>
      <c r="CW145" s="3113"/>
      <c r="CX145" s="3113"/>
      <c r="CY145" s="3113"/>
      <c r="CZ145" s="3113"/>
      <c r="DA145" s="3113"/>
      <c r="DB145" s="3113"/>
      <c r="DC145" s="3113"/>
      <c r="DD145" s="3113"/>
      <c r="DE145" s="3113"/>
      <c r="DF145" s="3113"/>
      <c r="DG145" s="3113"/>
      <c r="DH145" s="3113"/>
      <c r="DI145" s="3113"/>
      <c r="DJ145" s="3113"/>
      <c r="DK145" s="3113"/>
      <c r="DL145" s="3113"/>
      <c r="DM145" s="3113"/>
      <c r="DN145" s="3113"/>
      <c r="DO145" s="3113"/>
      <c r="DP145" s="3113"/>
      <c r="DQ145" s="3113"/>
      <c r="DR145" s="3113"/>
      <c r="DS145" s="3113"/>
      <c r="DT145" s="3113"/>
      <c r="DU145" s="3113"/>
      <c r="DV145" s="3113"/>
      <c r="DW145" s="3113"/>
      <c r="DX145" s="3113"/>
      <c r="DY145" s="3113"/>
      <c r="DZ145" s="3113"/>
      <c r="EA145" s="3113"/>
      <c r="EB145" s="3113"/>
      <c r="EC145" s="3113"/>
      <c r="ED145" s="3113"/>
      <c r="EE145" s="3113"/>
      <c r="EF145" s="3113"/>
      <c r="EG145" s="3113"/>
      <c r="EH145" s="3113"/>
    </row>
    <row r="146" spans="2:138" x14ac:dyDescent="0.25">
      <c r="B146" s="3113"/>
      <c r="C146" s="3115"/>
      <c r="D146" s="3117"/>
      <c r="E146" s="3117"/>
      <c r="F146" s="3800"/>
      <c r="G146" s="3800"/>
      <c r="H146" s="3117"/>
      <c r="I146" s="3117"/>
      <c r="J146" s="3117"/>
      <c r="K146" s="3117"/>
      <c r="L146" s="3117"/>
      <c r="M146" s="3117"/>
      <c r="N146" s="3800"/>
      <c r="O146" s="3117"/>
      <c r="P146" s="3117"/>
      <c r="Q146" s="3117"/>
      <c r="R146" s="3117"/>
      <c r="S146" s="3117"/>
      <c r="T146" s="3113"/>
      <c r="U146" s="3113"/>
      <c r="V146" s="3113"/>
      <c r="W146" s="3113"/>
      <c r="X146" s="3113"/>
      <c r="Y146" s="3113"/>
      <c r="Z146" s="3113"/>
      <c r="AA146" s="3113"/>
      <c r="AB146" s="3113"/>
      <c r="AC146" s="3113"/>
      <c r="AD146" s="3113"/>
      <c r="AE146" s="3113"/>
      <c r="AF146" s="3113"/>
      <c r="AG146" s="3113"/>
      <c r="AH146" s="3113"/>
      <c r="AI146" s="3113"/>
      <c r="AJ146" s="3113"/>
      <c r="AK146" s="3113"/>
      <c r="AL146" s="3113"/>
      <c r="AM146" s="3113"/>
      <c r="AN146" s="3113"/>
      <c r="AO146" s="3113"/>
      <c r="AP146" s="3113"/>
      <c r="AQ146" s="3113"/>
      <c r="AR146" s="3113"/>
      <c r="AS146" s="3113"/>
      <c r="AT146" s="3113"/>
      <c r="AU146" s="3113"/>
      <c r="AV146" s="3113"/>
      <c r="AW146" s="3113"/>
      <c r="AX146" s="3113"/>
      <c r="AY146" s="3113"/>
      <c r="AZ146" s="3113"/>
      <c r="BA146" s="3113"/>
      <c r="BB146" s="3113"/>
      <c r="BC146" s="3113"/>
      <c r="BD146" s="3113"/>
      <c r="BE146" s="3113"/>
      <c r="BF146" s="3113"/>
      <c r="BG146" s="3113"/>
      <c r="BH146" s="3113"/>
      <c r="BI146" s="3113"/>
      <c r="BJ146" s="3113"/>
      <c r="BK146" s="3113"/>
      <c r="BL146" s="3113"/>
      <c r="BM146" s="3113"/>
      <c r="BN146" s="3113"/>
      <c r="BO146" s="3113"/>
      <c r="BP146" s="3113"/>
      <c r="BQ146" s="3113"/>
      <c r="BR146" s="3113"/>
      <c r="BS146" s="3113"/>
      <c r="BT146" s="3113"/>
      <c r="BU146" s="3113"/>
      <c r="BV146" s="3113"/>
      <c r="BW146" s="3113"/>
      <c r="BX146" s="3113"/>
      <c r="BY146" s="3113"/>
      <c r="BZ146" s="3113"/>
      <c r="CA146" s="3113"/>
      <c r="CB146" s="3113"/>
      <c r="CC146" s="3113"/>
      <c r="CD146" s="3113"/>
      <c r="CE146" s="3113"/>
      <c r="CF146" s="3113"/>
      <c r="CG146" s="3113"/>
      <c r="CH146" s="3113"/>
      <c r="CI146" s="3113"/>
      <c r="CJ146" s="3113"/>
      <c r="CK146" s="3113"/>
      <c r="CL146" s="3113"/>
      <c r="CM146" s="3113"/>
      <c r="CN146" s="3113"/>
      <c r="CO146" s="3113"/>
      <c r="CP146" s="3113"/>
      <c r="CQ146" s="3113"/>
      <c r="CR146" s="3113"/>
      <c r="CS146" s="3113"/>
      <c r="CT146" s="3113"/>
      <c r="CU146" s="3113"/>
      <c r="CV146" s="3113"/>
      <c r="CW146" s="3113"/>
      <c r="CX146" s="3113"/>
      <c r="CY146" s="3113"/>
      <c r="CZ146" s="3113"/>
      <c r="DA146" s="3113"/>
      <c r="DB146" s="3113"/>
      <c r="DC146" s="3113"/>
      <c r="DD146" s="3113"/>
      <c r="DE146" s="3113"/>
      <c r="DF146" s="3113"/>
      <c r="DG146" s="3113"/>
      <c r="DH146" s="3113"/>
      <c r="DI146" s="3113"/>
      <c r="DJ146" s="3113"/>
      <c r="DK146" s="3113"/>
      <c r="DL146" s="3113"/>
      <c r="DM146" s="3113"/>
      <c r="DN146" s="3113"/>
      <c r="DO146" s="3113"/>
      <c r="DP146" s="3113"/>
      <c r="DQ146" s="3113"/>
      <c r="DR146" s="3113"/>
      <c r="DS146" s="3113"/>
      <c r="DT146" s="3113"/>
      <c r="DU146" s="3113"/>
      <c r="DV146" s="3113"/>
      <c r="DW146" s="3113"/>
      <c r="DX146" s="3113"/>
      <c r="DY146" s="3113"/>
      <c r="DZ146" s="3113"/>
      <c r="EA146" s="3113"/>
      <c r="EB146" s="3113"/>
      <c r="EC146" s="3113"/>
      <c r="ED146" s="3113"/>
      <c r="EE146" s="3113"/>
      <c r="EF146" s="3113"/>
      <c r="EG146" s="3113"/>
      <c r="EH146" s="3113"/>
    </row>
    <row r="147" spans="2:138" x14ac:dyDescent="0.25">
      <c r="B147" s="3113"/>
      <c r="C147" s="3114"/>
      <c r="D147" s="3113"/>
      <c r="E147" s="3113"/>
      <c r="F147" s="3113"/>
      <c r="G147" s="3113"/>
      <c r="H147" s="3113"/>
      <c r="I147" s="3113"/>
      <c r="J147" s="3113"/>
      <c r="K147" s="3113"/>
      <c r="L147" s="3113"/>
      <c r="M147" s="3113"/>
      <c r="N147" s="3113"/>
      <c r="O147" s="3113"/>
      <c r="P147" s="3113"/>
      <c r="Q147" s="3113"/>
      <c r="R147" s="3113"/>
      <c r="S147" s="3113"/>
      <c r="T147" s="3113"/>
      <c r="U147" s="3113"/>
      <c r="V147" s="3113"/>
      <c r="W147" s="3113"/>
      <c r="X147" s="3113"/>
      <c r="Y147" s="3113"/>
      <c r="Z147" s="3113"/>
      <c r="AA147" s="3113"/>
      <c r="AB147" s="3113"/>
      <c r="AC147" s="3113"/>
      <c r="AD147" s="3113"/>
      <c r="AE147" s="3113"/>
      <c r="AF147" s="3113"/>
      <c r="AG147" s="3113"/>
      <c r="AH147" s="3113"/>
      <c r="AI147" s="3113"/>
      <c r="AJ147" s="3113"/>
      <c r="AK147" s="3113"/>
      <c r="AL147" s="3113"/>
      <c r="AM147" s="3113"/>
      <c r="AN147" s="3113"/>
      <c r="AO147" s="3113"/>
      <c r="AP147" s="3113"/>
      <c r="AQ147" s="3113"/>
      <c r="AR147" s="3113"/>
      <c r="AS147" s="3113"/>
      <c r="AT147" s="3113"/>
      <c r="AU147" s="3113"/>
      <c r="AV147" s="3113"/>
      <c r="AW147" s="3113"/>
      <c r="AX147" s="3113"/>
      <c r="AY147" s="3113"/>
      <c r="AZ147" s="3113"/>
      <c r="BA147" s="3113"/>
      <c r="BB147" s="3113"/>
      <c r="BC147" s="3113"/>
      <c r="BD147" s="3113"/>
      <c r="BE147" s="3113"/>
      <c r="BF147" s="3113"/>
      <c r="BG147" s="3113"/>
      <c r="BH147" s="3113"/>
      <c r="BI147" s="3113"/>
      <c r="BJ147" s="3113"/>
      <c r="BK147" s="3113"/>
      <c r="BL147" s="3113"/>
      <c r="BM147" s="3113"/>
      <c r="BN147" s="3113"/>
      <c r="BO147" s="3113"/>
      <c r="BP147" s="3113"/>
      <c r="BQ147" s="3113"/>
      <c r="BR147" s="3113"/>
      <c r="BS147" s="3113"/>
      <c r="BT147" s="3113"/>
      <c r="BU147" s="3113"/>
      <c r="BV147" s="3113"/>
      <c r="BW147" s="3113"/>
      <c r="BX147" s="3113"/>
      <c r="BY147" s="3113"/>
      <c r="BZ147" s="3113"/>
      <c r="CA147" s="3113"/>
      <c r="CB147" s="3113"/>
      <c r="CC147" s="3113"/>
      <c r="CD147" s="3113"/>
      <c r="CE147" s="3113"/>
      <c r="CF147" s="3113"/>
      <c r="CG147" s="3113"/>
      <c r="CH147" s="3113"/>
      <c r="CI147" s="3113"/>
      <c r="CJ147" s="3113"/>
      <c r="CK147" s="3113"/>
      <c r="CL147" s="3113"/>
      <c r="CM147" s="3113"/>
      <c r="CN147" s="3113"/>
      <c r="CO147" s="3113"/>
      <c r="CP147" s="3113"/>
      <c r="CQ147" s="3113"/>
      <c r="CR147" s="3113"/>
      <c r="CS147" s="3113"/>
      <c r="CT147" s="3113"/>
      <c r="CU147" s="3113"/>
      <c r="CV147" s="3113"/>
      <c r="CW147" s="3113"/>
      <c r="CX147" s="3113"/>
      <c r="CY147" s="3113"/>
      <c r="CZ147" s="3113"/>
      <c r="DA147" s="3113"/>
      <c r="DB147" s="3113"/>
      <c r="DC147" s="3113"/>
      <c r="DD147" s="3113"/>
      <c r="DE147" s="3113"/>
      <c r="DF147" s="3113"/>
      <c r="DG147" s="3113"/>
      <c r="DH147" s="3113"/>
      <c r="DI147" s="3113"/>
      <c r="DJ147" s="3113"/>
      <c r="DK147" s="3113"/>
      <c r="DL147" s="3113"/>
      <c r="DM147" s="3113"/>
      <c r="DN147" s="3113"/>
      <c r="DO147" s="3113"/>
      <c r="DP147" s="3113"/>
      <c r="DQ147" s="3113"/>
      <c r="DR147" s="3113"/>
      <c r="DS147" s="3113"/>
      <c r="DT147" s="3113"/>
      <c r="DU147" s="3113"/>
      <c r="DV147" s="3113"/>
      <c r="DW147" s="3113"/>
      <c r="DX147" s="3113"/>
      <c r="DY147" s="3113"/>
      <c r="DZ147" s="3113"/>
      <c r="EA147" s="3113"/>
      <c r="EB147" s="3113"/>
      <c r="EC147" s="3113"/>
      <c r="ED147" s="3113"/>
      <c r="EE147" s="3113"/>
      <c r="EF147" s="3113"/>
      <c r="EG147" s="3113"/>
      <c r="EH147" s="3113"/>
    </row>
    <row r="148" spans="2:138" x14ac:dyDescent="0.25">
      <c r="B148" s="3113"/>
      <c r="C148" s="3113"/>
      <c r="D148" s="3113"/>
      <c r="E148" s="3113"/>
      <c r="F148" s="3113"/>
      <c r="G148" s="3113"/>
      <c r="H148" s="3113"/>
      <c r="I148" s="3113"/>
      <c r="J148" s="3113"/>
      <c r="K148" s="3113"/>
      <c r="L148" s="3113"/>
      <c r="M148" s="3113"/>
      <c r="N148" s="3113"/>
      <c r="O148" s="3113"/>
      <c r="P148" s="3113"/>
      <c r="Q148" s="3113"/>
      <c r="R148" s="3113"/>
      <c r="S148" s="3113"/>
      <c r="T148" s="3113"/>
      <c r="U148" s="3113"/>
      <c r="V148" s="3113"/>
      <c r="W148" s="3113"/>
      <c r="X148" s="3113"/>
      <c r="Y148" s="3113"/>
      <c r="Z148" s="3113"/>
      <c r="AA148" s="3113"/>
      <c r="AB148" s="3113"/>
      <c r="AC148" s="3113"/>
      <c r="AD148" s="3113"/>
      <c r="AE148" s="3113"/>
      <c r="AF148" s="3113"/>
      <c r="AG148" s="3113"/>
      <c r="AH148" s="3113"/>
      <c r="AI148" s="3113"/>
      <c r="AJ148" s="3113"/>
      <c r="AK148" s="3113"/>
      <c r="AL148" s="3113"/>
      <c r="AM148" s="3113"/>
      <c r="AN148" s="3113"/>
      <c r="AO148" s="3113"/>
      <c r="AP148" s="3113"/>
      <c r="AQ148" s="3113"/>
      <c r="AR148" s="3113"/>
      <c r="AS148" s="3113"/>
      <c r="AT148" s="3113"/>
      <c r="AU148" s="3113"/>
      <c r="AV148" s="3113"/>
      <c r="AW148" s="3113"/>
      <c r="AX148" s="3113"/>
      <c r="AY148" s="3113"/>
      <c r="AZ148" s="3113"/>
      <c r="BA148" s="3113"/>
      <c r="BB148" s="3113"/>
      <c r="BC148" s="3113"/>
      <c r="BD148" s="3113"/>
      <c r="BE148" s="3113"/>
      <c r="BF148" s="3113"/>
      <c r="BG148" s="3113"/>
      <c r="BH148" s="3113"/>
      <c r="BI148" s="3113"/>
      <c r="BJ148" s="3113"/>
      <c r="BK148" s="3113"/>
      <c r="BL148" s="3113"/>
      <c r="BM148" s="3113"/>
      <c r="BN148" s="3113"/>
      <c r="BO148" s="3113"/>
      <c r="BP148" s="3113"/>
      <c r="BQ148" s="3113"/>
      <c r="BR148" s="3113"/>
      <c r="BS148" s="3113"/>
      <c r="BT148" s="3113"/>
      <c r="BU148" s="3113"/>
      <c r="BV148" s="3113"/>
      <c r="BW148" s="3113"/>
      <c r="BX148" s="3113"/>
      <c r="BY148" s="3113"/>
      <c r="BZ148" s="3113"/>
      <c r="CA148" s="3113"/>
      <c r="CB148" s="3113"/>
      <c r="CC148" s="3113"/>
      <c r="CD148" s="3113"/>
      <c r="CE148" s="3113"/>
      <c r="CF148" s="3113"/>
      <c r="CG148" s="3113"/>
      <c r="CH148" s="3113"/>
      <c r="CI148" s="3113"/>
      <c r="CJ148" s="3113"/>
      <c r="CK148" s="3113"/>
      <c r="CL148" s="3113"/>
      <c r="CM148" s="3113"/>
      <c r="CN148" s="3113"/>
      <c r="CO148" s="3113"/>
      <c r="CP148" s="3113"/>
      <c r="CQ148" s="3113"/>
      <c r="CR148" s="3113"/>
      <c r="CS148" s="3113"/>
      <c r="CT148" s="3113"/>
      <c r="CU148" s="3113"/>
      <c r="CV148" s="3113"/>
      <c r="CW148" s="3113"/>
      <c r="CX148" s="3113"/>
      <c r="CY148" s="3113"/>
      <c r="CZ148" s="3113"/>
      <c r="DA148" s="3113"/>
      <c r="DB148" s="3113"/>
      <c r="DC148" s="3113"/>
      <c r="DD148" s="3113"/>
      <c r="DE148" s="3113"/>
      <c r="DF148" s="3113"/>
      <c r="DG148" s="3113"/>
      <c r="DH148" s="3113"/>
      <c r="DI148" s="3113"/>
      <c r="DJ148" s="3113"/>
      <c r="DK148" s="3113"/>
      <c r="DL148" s="3113"/>
      <c r="DM148" s="3113"/>
      <c r="DN148" s="3113"/>
      <c r="DO148" s="3113"/>
      <c r="DP148" s="3113"/>
      <c r="DQ148" s="3113"/>
      <c r="DR148" s="3113"/>
      <c r="DS148" s="3113"/>
      <c r="DT148" s="3113"/>
      <c r="DU148" s="3113"/>
      <c r="DV148" s="3113"/>
      <c r="DW148" s="3113"/>
      <c r="DX148" s="3113"/>
      <c r="DY148" s="3113"/>
      <c r="DZ148" s="3113"/>
      <c r="EA148" s="3113"/>
      <c r="EB148" s="3113"/>
      <c r="EC148" s="3113"/>
      <c r="ED148" s="3113"/>
      <c r="EE148" s="3113"/>
      <c r="EF148" s="3113"/>
      <c r="EG148" s="3113"/>
      <c r="EH148" s="3113"/>
    </row>
    <row r="149" spans="2:138" x14ac:dyDescent="0.25">
      <c r="B149" s="3113"/>
      <c r="C149" s="3114"/>
      <c r="D149" s="3113"/>
      <c r="E149" s="3113"/>
      <c r="F149" s="3113"/>
      <c r="G149" s="3113"/>
      <c r="H149" s="3113"/>
      <c r="I149" s="3113"/>
      <c r="J149" s="3113"/>
      <c r="K149" s="3113"/>
      <c r="L149" s="3113"/>
      <c r="M149" s="3113"/>
      <c r="N149" s="3113"/>
      <c r="O149" s="3113"/>
      <c r="P149" s="3113"/>
      <c r="Q149" s="3113"/>
      <c r="R149" s="3113"/>
      <c r="S149" s="3113"/>
      <c r="T149" s="3113"/>
      <c r="U149" s="3113"/>
      <c r="V149" s="3113"/>
      <c r="W149" s="3113"/>
      <c r="X149" s="3113"/>
      <c r="Y149" s="3113"/>
      <c r="Z149" s="3113"/>
      <c r="AA149" s="3113"/>
      <c r="AB149" s="3113"/>
      <c r="AC149" s="3113"/>
      <c r="AD149" s="3113"/>
      <c r="AE149" s="3113"/>
      <c r="AF149" s="3113"/>
      <c r="AG149" s="3113"/>
      <c r="AH149" s="3113"/>
      <c r="AI149" s="3113"/>
      <c r="AJ149" s="3113"/>
      <c r="AK149" s="3113"/>
      <c r="AL149" s="3113"/>
      <c r="AM149" s="3113"/>
      <c r="AN149" s="3113"/>
      <c r="AO149" s="3113"/>
      <c r="AP149" s="3113"/>
      <c r="AQ149" s="3113"/>
      <c r="AR149" s="3113"/>
      <c r="AS149" s="3113"/>
      <c r="AT149" s="3113"/>
      <c r="AU149" s="3113"/>
      <c r="AV149" s="3113"/>
      <c r="AW149" s="3113"/>
      <c r="AX149" s="3113"/>
      <c r="AY149" s="3113"/>
      <c r="AZ149" s="3113"/>
      <c r="BA149" s="3113"/>
      <c r="BB149" s="3113"/>
      <c r="BC149" s="3113"/>
      <c r="BD149" s="3113"/>
      <c r="BE149" s="3113"/>
      <c r="BF149" s="3113"/>
      <c r="BG149" s="3113"/>
      <c r="BH149" s="3113"/>
      <c r="BI149" s="3113"/>
      <c r="BJ149" s="3113"/>
      <c r="BK149" s="3113"/>
      <c r="BL149" s="3113"/>
      <c r="BM149" s="3113"/>
      <c r="BN149" s="3113"/>
      <c r="BO149" s="3113"/>
      <c r="BP149" s="3113"/>
      <c r="BQ149" s="3113"/>
      <c r="BR149" s="3113"/>
      <c r="BS149" s="3113"/>
      <c r="BT149" s="3113"/>
      <c r="BU149" s="3113"/>
      <c r="BV149" s="3113"/>
      <c r="BW149" s="3113"/>
      <c r="BX149" s="3113"/>
      <c r="BY149" s="3113"/>
      <c r="BZ149" s="3113"/>
      <c r="CA149" s="3113"/>
      <c r="CB149" s="3113"/>
      <c r="CC149" s="3113"/>
      <c r="CD149" s="3113"/>
      <c r="CE149" s="3113"/>
      <c r="CF149" s="3113"/>
      <c r="CG149" s="3113"/>
      <c r="CH149" s="3113"/>
      <c r="CI149" s="3113"/>
      <c r="CJ149" s="3113"/>
      <c r="CK149" s="3113"/>
      <c r="CL149" s="3113"/>
      <c r="CM149" s="3113"/>
      <c r="CN149" s="3113"/>
      <c r="CO149" s="3113"/>
      <c r="CP149" s="3113"/>
      <c r="CQ149" s="3113"/>
      <c r="CR149" s="3113"/>
      <c r="CS149" s="3113"/>
      <c r="CT149" s="3113"/>
      <c r="CU149" s="3113"/>
      <c r="CV149" s="3113"/>
      <c r="CW149" s="3113"/>
      <c r="CX149" s="3113"/>
      <c r="CY149" s="3113"/>
      <c r="CZ149" s="3113"/>
      <c r="DA149" s="3113"/>
      <c r="DB149" s="3113"/>
      <c r="DC149" s="3113"/>
      <c r="DD149" s="3113"/>
      <c r="DE149" s="3113"/>
      <c r="DF149" s="3113"/>
      <c r="DG149" s="3113"/>
      <c r="DH149" s="3113"/>
      <c r="DI149" s="3113"/>
      <c r="DJ149" s="3113"/>
      <c r="DK149" s="3113"/>
      <c r="DL149" s="3113"/>
      <c r="DM149" s="3113"/>
      <c r="DN149" s="3113"/>
      <c r="DO149" s="3113"/>
      <c r="DP149" s="3113"/>
      <c r="DQ149" s="3113"/>
      <c r="DR149" s="3113"/>
      <c r="DS149" s="3113"/>
      <c r="DT149" s="3113"/>
      <c r="DU149" s="3113"/>
      <c r="DV149" s="3113"/>
      <c r="DW149" s="3113"/>
      <c r="DX149" s="3113"/>
      <c r="DY149" s="3113"/>
      <c r="DZ149" s="3113"/>
      <c r="EA149" s="3113"/>
      <c r="EB149" s="3113"/>
      <c r="EC149" s="3113"/>
      <c r="ED149" s="3113"/>
      <c r="EE149" s="3113"/>
      <c r="EF149" s="3113"/>
      <c r="EG149" s="3113"/>
      <c r="EH149" s="3113"/>
    </row>
    <row r="150" spans="2:138" x14ac:dyDescent="0.25">
      <c r="B150" s="3113"/>
      <c r="C150" s="3113"/>
      <c r="D150" s="3113"/>
      <c r="E150" s="3113"/>
      <c r="F150" s="3113"/>
      <c r="G150" s="3113"/>
      <c r="H150" s="3113"/>
      <c r="I150" s="3113"/>
      <c r="J150" s="3113"/>
      <c r="K150" s="3113"/>
      <c r="L150" s="3113"/>
      <c r="M150" s="3113"/>
      <c r="N150" s="3113"/>
      <c r="O150" s="3113"/>
      <c r="P150" s="3113"/>
      <c r="Q150" s="3113"/>
      <c r="R150" s="3113"/>
      <c r="S150" s="3113"/>
      <c r="T150" s="3113"/>
      <c r="U150" s="3113"/>
      <c r="V150" s="3113"/>
      <c r="W150" s="3113"/>
      <c r="X150" s="3113"/>
      <c r="Y150" s="3113"/>
      <c r="Z150" s="3113"/>
      <c r="AA150" s="3113"/>
      <c r="AB150" s="3113"/>
      <c r="AC150" s="3113"/>
      <c r="AD150" s="3113"/>
      <c r="AE150" s="3113"/>
      <c r="AF150" s="3113"/>
      <c r="AG150" s="3113"/>
      <c r="AH150" s="3113"/>
      <c r="AI150" s="3113"/>
      <c r="AJ150" s="3113"/>
      <c r="AK150" s="3113"/>
      <c r="AL150" s="3113"/>
      <c r="AM150" s="3113"/>
      <c r="AN150" s="3113"/>
      <c r="AO150" s="3113"/>
      <c r="AP150" s="3113"/>
      <c r="AQ150" s="3113"/>
      <c r="AR150" s="3113"/>
      <c r="AS150" s="3113"/>
      <c r="AT150" s="3113"/>
      <c r="AU150" s="3113"/>
      <c r="AV150" s="3113"/>
      <c r="AW150" s="3113"/>
      <c r="AX150" s="3113"/>
      <c r="AY150" s="3113"/>
      <c r="AZ150" s="3113"/>
      <c r="BA150" s="3113"/>
      <c r="BB150" s="3113"/>
      <c r="BC150" s="3113"/>
      <c r="BD150" s="3113"/>
      <c r="BE150" s="3113"/>
      <c r="BF150" s="3113"/>
      <c r="BG150" s="3113"/>
      <c r="BH150" s="3113"/>
      <c r="BI150" s="3113"/>
      <c r="BJ150" s="3113"/>
      <c r="BK150" s="3113"/>
      <c r="BL150" s="3113"/>
      <c r="BM150" s="3113"/>
      <c r="BN150" s="3113"/>
      <c r="BO150" s="3113"/>
      <c r="BP150" s="3113"/>
      <c r="BQ150" s="3113"/>
      <c r="BR150" s="3113"/>
      <c r="BS150" s="3113"/>
      <c r="BT150" s="3113"/>
      <c r="BU150" s="3113"/>
      <c r="BV150" s="3113"/>
      <c r="BW150" s="3113"/>
      <c r="BX150" s="3113"/>
      <c r="BY150" s="3113"/>
      <c r="BZ150" s="3113"/>
      <c r="CA150" s="3113"/>
      <c r="CB150" s="3113"/>
      <c r="CC150" s="3113"/>
      <c r="CD150" s="3113"/>
      <c r="CE150" s="3113"/>
      <c r="CF150" s="3113"/>
      <c r="CG150" s="3113"/>
      <c r="CH150" s="3113"/>
      <c r="CI150" s="3113"/>
      <c r="CJ150" s="3113"/>
      <c r="CK150" s="3113"/>
      <c r="CL150" s="3113"/>
      <c r="CM150" s="3113"/>
      <c r="CN150" s="3113"/>
      <c r="CO150" s="3113"/>
      <c r="CP150" s="3113"/>
      <c r="CQ150" s="3113"/>
      <c r="CR150" s="3113"/>
      <c r="CS150" s="3113"/>
      <c r="CT150" s="3113"/>
      <c r="CU150" s="3113"/>
      <c r="CV150" s="3113"/>
      <c r="CW150" s="3113"/>
      <c r="CX150" s="3113"/>
      <c r="CY150" s="3113"/>
      <c r="CZ150" s="3113"/>
      <c r="DA150" s="3113"/>
      <c r="DB150" s="3113"/>
      <c r="DC150" s="3113"/>
      <c r="DD150" s="3113"/>
      <c r="DE150" s="3113"/>
      <c r="DF150" s="3113"/>
      <c r="DG150" s="3113"/>
      <c r="DH150" s="3113"/>
      <c r="DI150" s="3113"/>
      <c r="DJ150" s="3113"/>
      <c r="DK150" s="3113"/>
      <c r="DL150" s="3113"/>
      <c r="DM150" s="3113"/>
      <c r="DN150" s="3113"/>
      <c r="DO150" s="3113"/>
      <c r="DP150" s="3113"/>
      <c r="DQ150" s="3113"/>
      <c r="DR150" s="3113"/>
      <c r="DS150" s="3113"/>
      <c r="DT150" s="3113"/>
      <c r="DU150" s="3113"/>
      <c r="DV150" s="3113"/>
      <c r="DW150" s="3113"/>
      <c r="DX150" s="3113"/>
      <c r="DY150" s="3113"/>
      <c r="DZ150" s="3113"/>
      <c r="EA150" s="3113"/>
      <c r="EB150" s="3113"/>
      <c r="EC150" s="3113"/>
      <c r="ED150" s="3113"/>
      <c r="EE150" s="3113"/>
      <c r="EF150" s="3113"/>
      <c r="EG150" s="3113"/>
      <c r="EH150" s="3113"/>
    </row>
    <row r="151" spans="2:138" x14ac:dyDescent="0.25">
      <c r="B151" s="3113"/>
      <c r="C151" s="3117"/>
      <c r="D151" s="3117"/>
      <c r="E151" s="3116"/>
      <c r="F151" s="3116"/>
      <c r="G151" s="3798"/>
      <c r="H151" s="3798"/>
      <c r="I151" s="3798"/>
      <c r="J151" s="3798"/>
      <c r="K151" s="3798"/>
      <c r="L151" s="3798"/>
      <c r="M151" s="3798"/>
      <c r="N151" s="3798"/>
      <c r="O151" s="3798"/>
      <c r="P151" s="3798"/>
      <c r="Q151" s="3798"/>
      <c r="R151" s="3798"/>
      <c r="S151" s="3798"/>
      <c r="T151" s="3798"/>
      <c r="U151" s="3798"/>
      <c r="V151" s="3798"/>
      <c r="W151" s="3798"/>
      <c r="X151" s="3798"/>
      <c r="Y151" s="3798"/>
      <c r="Z151" s="3798"/>
      <c r="AA151" s="3798"/>
      <c r="AB151" s="3798"/>
      <c r="AC151" s="3798"/>
      <c r="AD151" s="3798"/>
      <c r="AE151" s="3798"/>
      <c r="AF151" s="3798"/>
      <c r="AG151" s="3798"/>
      <c r="AH151" s="3798"/>
      <c r="AI151" s="3798"/>
      <c r="AJ151" s="3798"/>
      <c r="AK151" s="3798"/>
      <c r="AL151" s="3798"/>
      <c r="AM151" s="3798"/>
      <c r="AN151" s="3798"/>
      <c r="AO151" s="3798"/>
      <c r="AP151" s="3798"/>
      <c r="AQ151" s="3798"/>
      <c r="AR151" s="3798"/>
      <c r="AS151" s="3798"/>
      <c r="AT151" s="3798"/>
      <c r="AU151" s="3798"/>
      <c r="AV151" s="3798"/>
      <c r="AW151" s="3798"/>
      <c r="AX151" s="3798"/>
      <c r="AY151" s="3798"/>
      <c r="AZ151" s="3798"/>
      <c r="BA151" s="3798"/>
      <c r="BB151" s="3798"/>
      <c r="BC151" s="3798"/>
      <c r="BD151" s="3798"/>
      <c r="BE151" s="3798"/>
      <c r="BF151" s="3798"/>
      <c r="BG151" s="3798"/>
      <c r="BH151" s="3798"/>
      <c r="BI151" s="3798"/>
      <c r="BJ151" s="3798"/>
      <c r="BK151" s="3798"/>
      <c r="BL151" s="3798"/>
      <c r="BM151" s="3798"/>
      <c r="BN151" s="3798"/>
      <c r="BO151" s="3798"/>
      <c r="BP151" s="3798"/>
      <c r="BQ151" s="3798"/>
      <c r="BR151" s="3798"/>
      <c r="BS151" s="3798"/>
      <c r="BT151" s="3798"/>
      <c r="BU151" s="3798"/>
      <c r="BV151" s="3798"/>
      <c r="BW151" s="3798"/>
      <c r="BX151" s="3798"/>
      <c r="BY151" s="3798"/>
      <c r="BZ151" s="3798"/>
      <c r="CA151" s="3798"/>
      <c r="CB151" s="3798"/>
      <c r="CC151" s="3798"/>
      <c r="CD151" s="3798"/>
      <c r="CE151" s="3798"/>
      <c r="CF151" s="3798"/>
      <c r="CG151" s="3798"/>
      <c r="CH151" s="3798"/>
      <c r="CI151" s="3798"/>
      <c r="CJ151" s="3798"/>
      <c r="CK151" s="3798"/>
      <c r="CL151" s="3798"/>
      <c r="CM151" s="3798"/>
      <c r="CN151" s="3798"/>
      <c r="CO151" s="3798"/>
      <c r="CP151" s="3798"/>
      <c r="CQ151" s="3798"/>
      <c r="CR151" s="3798"/>
      <c r="CS151" s="3798"/>
      <c r="CT151" s="3798"/>
      <c r="CU151" s="3798"/>
      <c r="CV151" s="3798"/>
      <c r="CW151" s="3798"/>
      <c r="CX151" s="3798"/>
      <c r="CY151" s="3798"/>
      <c r="CZ151" s="3798"/>
      <c r="DA151" s="3798"/>
      <c r="DB151" s="3798"/>
      <c r="DC151" s="3798"/>
      <c r="DD151" s="3798"/>
      <c r="DE151" s="3798"/>
      <c r="DF151" s="3798"/>
      <c r="DG151" s="3798"/>
      <c r="DH151" s="3798"/>
      <c r="DI151" s="3798"/>
      <c r="DJ151" s="3798"/>
      <c r="DK151" s="3798"/>
      <c r="DL151" s="3798"/>
      <c r="DM151" s="3798"/>
      <c r="DN151" s="3798"/>
      <c r="DO151" s="3798"/>
      <c r="DP151" s="3798"/>
      <c r="DQ151" s="3798"/>
      <c r="DR151" s="3798"/>
      <c r="DS151" s="3798"/>
      <c r="DT151" s="3798"/>
      <c r="DU151" s="3798"/>
      <c r="DV151" s="3798"/>
      <c r="DW151" s="3798"/>
      <c r="DX151" s="3798"/>
      <c r="DY151" s="3798"/>
      <c r="DZ151" s="3798"/>
      <c r="EA151" s="3798"/>
      <c r="EB151" s="3798"/>
      <c r="EC151" s="3798"/>
      <c r="ED151" s="3798"/>
      <c r="EE151" s="3798"/>
      <c r="EF151" s="3798"/>
      <c r="EG151" s="3798"/>
      <c r="EH151" s="3798"/>
    </row>
    <row r="152" spans="2:138" ht="33.75" customHeight="1" x14ac:dyDescent="0.25">
      <c r="B152" s="3113"/>
      <c r="C152" s="3117"/>
      <c r="D152" s="3117"/>
      <c r="E152" s="3143"/>
      <c r="F152" s="3118"/>
      <c r="G152" s="3796"/>
      <c r="H152" s="3796"/>
      <c r="I152" s="3796"/>
      <c r="J152" s="3796"/>
      <c r="K152" s="3796"/>
      <c r="L152" s="3796"/>
      <c r="M152" s="3796"/>
      <c r="N152" s="3796"/>
      <c r="O152" s="3796"/>
      <c r="P152" s="3796"/>
      <c r="Q152" s="3796"/>
      <c r="R152" s="3796"/>
      <c r="S152" s="3796"/>
      <c r="T152" s="3796"/>
      <c r="U152" s="3796"/>
      <c r="V152" s="3796"/>
      <c r="W152" s="3796"/>
      <c r="X152" s="3796"/>
      <c r="Y152" s="3796"/>
      <c r="Z152" s="3796"/>
      <c r="AA152" s="3796"/>
      <c r="AB152" s="3796"/>
      <c r="AC152" s="3796"/>
      <c r="AD152" s="3796"/>
      <c r="AE152" s="3796"/>
      <c r="AF152" s="3796"/>
      <c r="AG152" s="3796"/>
      <c r="AH152" s="3796"/>
      <c r="AI152" s="3796"/>
      <c r="AJ152" s="3796"/>
      <c r="AK152" s="3796"/>
      <c r="AL152" s="3796"/>
      <c r="AM152" s="3796"/>
      <c r="AN152" s="3796"/>
      <c r="AO152" s="3796"/>
      <c r="AP152" s="3796"/>
      <c r="AQ152" s="3796"/>
      <c r="AR152" s="3796"/>
      <c r="AS152" s="3796"/>
      <c r="AT152" s="3796"/>
      <c r="AU152" s="3796"/>
      <c r="AV152" s="3796"/>
      <c r="AW152" s="3796"/>
      <c r="AX152" s="3796"/>
      <c r="AY152" s="3796"/>
      <c r="AZ152" s="3796"/>
      <c r="BA152" s="3796"/>
      <c r="BB152" s="3796"/>
      <c r="BC152" s="3796"/>
      <c r="BD152" s="3796"/>
      <c r="BE152" s="3796"/>
      <c r="BF152" s="3796"/>
      <c r="BG152" s="3796"/>
      <c r="BH152" s="3796"/>
      <c r="BI152" s="3796"/>
      <c r="BJ152" s="3796"/>
      <c r="BK152" s="3796"/>
      <c r="BL152" s="3796"/>
      <c r="BM152" s="3796"/>
      <c r="BN152" s="3796"/>
      <c r="BO152" s="3796"/>
      <c r="BP152" s="3796"/>
      <c r="BQ152" s="3796"/>
      <c r="BR152" s="3796"/>
      <c r="BS152" s="3796"/>
      <c r="BT152" s="3796"/>
      <c r="BU152" s="3796"/>
      <c r="BV152" s="3796"/>
      <c r="BW152" s="3796"/>
      <c r="BX152" s="3796"/>
      <c r="BY152" s="3796"/>
      <c r="BZ152" s="3796"/>
      <c r="CA152" s="3796"/>
      <c r="CB152" s="3796"/>
      <c r="CC152" s="3796"/>
      <c r="CD152" s="3796"/>
      <c r="CE152" s="3796"/>
      <c r="CF152" s="3796"/>
      <c r="CG152" s="3796"/>
      <c r="CH152" s="3796"/>
      <c r="CI152" s="3796"/>
      <c r="CJ152" s="3796"/>
      <c r="CK152" s="3796"/>
      <c r="CL152" s="3796"/>
      <c r="CM152" s="3796"/>
      <c r="CN152" s="3796"/>
      <c r="CO152" s="3796"/>
      <c r="CP152" s="3796"/>
      <c r="CQ152" s="3796"/>
      <c r="CR152" s="3796"/>
      <c r="CS152" s="3796"/>
      <c r="CT152" s="3796"/>
      <c r="CU152" s="3796"/>
      <c r="CV152" s="3796"/>
      <c r="CW152" s="3796"/>
      <c r="CX152" s="3796"/>
      <c r="CY152" s="3796"/>
      <c r="CZ152" s="3796"/>
      <c r="DA152" s="3796"/>
      <c r="DB152" s="3796"/>
      <c r="DC152" s="3796"/>
      <c r="DD152" s="3796"/>
      <c r="DE152" s="3796"/>
      <c r="DF152" s="3796"/>
      <c r="DG152" s="3796"/>
      <c r="DH152" s="3796"/>
      <c r="DI152" s="3796"/>
      <c r="DJ152" s="3796"/>
      <c r="DK152" s="3796"/>
      <c r="DL152" s="3796"/>
      <c r="DM152" s="3796"/>
      <c r="DN152" s="3796"/>
      <c r="DO152" s="3796"/>
      <c r="DP152" s="3796"/>
      <c r="DQ152" s="3796"/>
      <c r="DR152" s="3796"/>
      <c r="DS152" s="3796"/>
      <c r="DT152" s="3796"/>
      <c r="DU152" s="3796"/>
      <c r="DV152" s="3796"/>
      <c r="DW152" s="3796"/>
      <c r="DX152" s="3796"/>
      <c r="DY152" s="3796"/>
      <c r="DZ152" s="3796"/>
      <c r="EA152" s="3799"/>
      <c r="EB152" s="3799"/>
      <c r="EC152" s="3799"/>
      <c r="ED152" s="3799"/>
      <c r="EE152" s="3799"/>
      <c r="EF152" s="3799"/>
      <c r="EG152" s="3799"/>
      <c r="EH152" s="3799"/>
    </row>
    <row r="153" spans="2:138" x14ac:dyDescent="0.25">
      <c r="B153" s="3113"/>
      <c r="C153" s="3113"/>
      <c r="D153" s="3119"/>
      <c r="E153" s="3119"/>
      <c r="F153" s="3120"/>
      <c r="G153" s="3119"/>
      <c r="H153" s="3116"/>
      <c r="I153" s="3119"/>
      <c r="J153" s="3116"/>
      <c r="K153" s="3119"/>
      <c r="L153" s="3116"/>
      <c r="M153" s="3119"/>
      <c r="N153" s="3116"/>
      <c r="O153" s="3119"/>
      <c r="P153" s="3116"/>
      <c r="Q153" s="3119"/>
      <c r="R153" s="3116"/>
      <c r="S153" s="3119"/>
      <c r="T153" s="3116"/>
      <c r="U153" s="3119"/>
      <c r="V153" s="3116"/>
      <c r="W153" s="3119"/>
      <c r="X153" s="3116"/>
      <c r="Y153" s="3119"/>
      <c r="Z153" s="3116"/>
      <c r="AA153" s="3119"/>
      <c r="AB153" s="3116"/>
      <c r="AC153" s="3119"/>
      <c r="AD153" s="3116"/>
      <c r="AE153" s="3119"/>
      <c r="AF153" s="3116"/>
      <c r="AG153" s="3119"/>
      <c r="AH153" s="3116"/>
      <c r="AI153" s="3119"/>
      <c r="AJ153" s="3116"/>
      <c r="AK153" s="3119"/>
      <c r="AL153" s="3116"/>
      <c r="AM153" s="3119"/>
      <c r="AN153" s="3116"/>
      <c r="AO153" s="3116"/>
      <c r="AP153" s="3116"/>
      <c r="AQ153" s="3116"/>
      <c r="AR153" s="3116"/>
      <c r="AS153" s="3116"/>
      <c r="AT153" s="3116"/>
      <c r="AU153" s="3116"/>
      <c r="AV153" s="3116"/>
      <c r="AW153" s="3119"/>
      <c r="AX153" s="3116"/>
      <c r="AY153" s="3119"/>
      <c r="AZ153" s="3116"/>
      <c r="BA153" s="3119"/>
      <c r="BB153" s="3116"/>
      <c r="BC153" s="3119"/>
      <c r="BD153" s="3116"/>
      <c r="BE153" s="3119"/>
      <c r="BF153" s="3116"/>
      <c r="BG153" s="3119"/>
      <c r="BH153" s="3116"/>
      <c r="BI153" s="3119"/>
      <c r="BJ153" s="3116"/>
      <c r="BK153" s="3119"/>
      <c r="BL153" s="3116"/>
      <c r="BM153" s="3119"/>
      <c r="BN153" s="3116"/>
      <c r="BO153" s="3119"/>
      <c r="BP153" s="3116"/>
      <c r="BQ153" s="3119"/>
      <c r="BR153" s="3116"/>
      <c r="BS153" s="3119"/>
      <c r="BT153" s="3116"/>
      <c r="BU153" s="3119"/>
      <c r="BV153" s="3116"/>
      <c r="BW153" s="3119"/>
      <c r="BX153" s="3116"/>
      <c r="BY153" s="3119"/>
      <c r="BZ153" s="3116"/>
      <c r="CA153" s="3119"/>
      <c r="CB153" s="3116"/>
      <c r="CC153" s="3119"/>
      <c r="CD153" s="3116"/>
      <c r="CE153" s="3119"/>
      <c r="CF153" s="3116"/>
      <c r="CG153" s="3119"/>
      <c r="CH153" s="3116"/>
      <c r="CI153" s="3119"/>
      <c r="CJ153" s="3116"/>
      <c r="CK153" s="3119"/>
      <c r="CL153" s="3116"/>
      <c r="CM153" s="3119"/>
      <c r="CN153" s="3116"/>
      <c r="CO153" s="3119"/>
      <c r="CP153" s="3116"/>
      <c r="CQ153" s="3119"/>
      <c r="CR153" s="3116"/>
      <c r="CS153" s="3119"/>
      <c r="CT153" s="3116"/>
      <c r="CU153" s="3119"/>
      <c r="CV153" s="3116"/>
      <c r="CW153" s="3119"/>
      <c r="CX153" s="3116"/>
      <c r="CY153" s="3119"/>
      <c r="CZ153" s="3116"/>
      <c r="DA153" s="3119"/>
      <c r="DB153" s="3116"/>
      <c r="DC153" s="3119"/>
      <c r="DD153" s="3116"/>
      <c r="DE153" s="3119"/>
      <c r="DF153" s="3116"/>
      <c r="DG153" s="3119"/>
      <c r="DH153" s="3116"/>
      <c r="DI153" s="3119"/>
      <c r="DJ153" s="3116"/>
      <c r="DK153" s="3119"/>
      <c r="DL153" s="3116"/>
      <c r="DM153" s="3116"/>
      <c r="DN153" s="3116"/>
      <c r="DO153" s="3116"/>
      <c r="DP153" s="3116"/>
      <c r="DQ153" s="3116"/>
      <c r="DR153" s="3116"/>
      <c r="DS153" s="3116"/>
      <c r="DT153" s="3116"/>
      <c r="DU153" s="3116"/>
      <c r="DV153" s="3116"/>
      <c r="DW153" s="3116"/>
      <c r="DX153" s="3116"/>
      <c r="DY153" s="3116"/>
      <c r="DZ153" s="3116"/>
      <c r="EA153" s="3116"/>
      <c r="EB153" s="3116"/>
      <c r="EC153" s="3116"/>
      <c r="ED153" s="3116"/>
      <c r="EE153" s="3116"/>
      <c r="EF153" s="3116"/>
      <c r="EG153" s="3116"/>
      <c r="EH153" s="3116"/>
    </row>
    <row r="154" spans="2:138" x14ac:dyDescent="0.25">
      <c r="B154" s="3113"/>
      <c r="C154" s="3121"/>
      <c r="D154" s="3122"/>
      <c r="E154" s="3122"/>
      <c r="F154" s="3113"/>
      <c r="G154" s="3123"/>
      <c r="H154" s="3124"/>
      <c r="I154" s="3123"/>
      <c r="J154" s="3124"/>
      <c r="K154" s="3123"/>
      <c r="L154" s="3124"/>
      <c r="M154" s="3123"/>
      <c r="N154" s="3124"/>
      <c r="O154" s="3123"/>
      <c r="P154" s="3124"/>
      <c r="Q154" s="3123"/>
      <c r="R154" s="3124"/>
      <c r="S154" s="3123"/>
      <c r="T154" s="3124"/>
      <c r="U154" s="3123"/>
      <c r="V154" s="3124"/>
      <c r="W154" s="3123"/>
      <c r="X154" s="3124"/>
      <c r="Y154" s="3123"/>
      <c r="Z154" s="3124"/>
      <c r="AA154" s="3123"/>
      <c r="AB154" s="3124"/>
      <c r="AC154" s="3123"/>
      <c r="AD154" s="3124"/>
      <c r="AE154" s="3123"/>
      <c r="AF154" s="3124"/>
      <c r="AG154" s="3123"/>
      <c r="AH154" s="3124"/>
      <c r="AI154" s="3123"/>
      <c r="AJ154" s="3124"/>
      <c r="AK154" s="3123"/>
      <c r="AL154" s="3124"/>
      <c r="AM154" s="3123"/>
      <c r="AN154" s="3124"/>
      <c r="AO154" s="3123"/>
      <c r="AP154" s="3124"/>
      <c r="AQ154" s="3123"/>
      <c r="AR154" s="3124"/>
      <c r="AS154" s="3123"/>
      <c r="AT154" s="3124"/>
      <c r="AU154" s="3123"/>
      <c r="AV154" s="3124"/>
      <c r="AW154" s="3123"/>
      <c r="AX154" s="3124"/>
      <c r="AY154" s="3123"/>
      <c r="AZ154" s="3124"/>
      <c r="BA154" s="3123"/>
      <c r="BB154" s="3124"/>
      <c r="BC154" s="3123"/>
      <c r="BD154" s="3124"/>
      <c r="BE154" s="3123"/>
      <c r="BF154" s="3124"/>
      <c r="BG154" s="3123"/>
      <c r="BH154" s="3124"/>
      <c r="BI154" s="3123"/>
      <c r="BJ154" s="3124"/>
      <c r="BK154" s="3123"/>
      <c r="BL154" s="3124"/>
      <c r="BM154" s="3123"/>
      <c r="BN154" s="3124"/>
      <c r="BO154" s="3123"/>
      <c r="BP154" s="3124"/>
      <c r="BQ154" s="3123"/>
      <c r="BR154" s="3124"/>
      <c r="BS154" s="3123"/>
      <c r="BT154" s="3124"/>
      <c r="BU154" s="3123"/>
      <c r="BV154" s="3124"/>
      <c r="BW154" s="3123"/>
      <c r="BX154" s="3124"/>
      <c r="BY154" s="3123"/>
      <c r="BZ154" s="3124"/>
      <c r="CA154" s="3123"/>
      <c r="CB154" s="3124"/>
      <c r="CC154" s="3123"/>
      <c r="CD154" s="3124"/>
      <c r="CE154" s="3123"/>
      <c r="CF154" s="3124"/>
      <c r="CG154" s="3123"/>
      <c r="CH154" s="3124"/>
      <c r="CI154" s="3123"/>
      <c r="CJ154" s="3124"/>
      <c r="CK154" s="3123"/>
      <c r="CL154" s="3124"/>
      <c r="CM154" s="3123"/>
      <c r="CN154" s="3124"/>
      <c r="CO154" s="3123"/>
      <c r="CP154" s="3124"/>
      <c r="CQ154" s="3123"/>
      <c r="CR154" s="3124"/>
      <c r="CS154" s="3123"/>
      <c r="CT154" s="3124"/>
      <c r="CU154" s="3123"/>
      <c r="CV154" s="3124"/>
      <c r="CW154" s="3123"/>
      <c r="CX154" s="3124"/>
      <c r="CY154" s="3123"/>
      <c r="CZ154" s="3124"/>
      <c r="DA154" s="3123"/>
      <c r="DB154" s="3124"/>
      <c r="DC154" s="3123"/>
      <c r="DD154" s="3124"/>
      <c r="DE154" s="3123"/>
      <c r="DF154" s="3124"/>
      <c r="DG154" s="3123"/>
      <c r="DH154" s="3124"/>
      <c r="DI154" s="3123"/>
      <c r="DJ154" s="3124"/>
      <c r="DK154" s="3123"/>
      <c r="DL154" s="3124"/>
      <c r="DM154" s="3123"/>
      <c r="DN154" s="3124"/>
      <c r="DO154" s="3123"/>
      <c r="DP154" s="3124"/>
      <c r="DQ154" s="3123"/>
      <c r="DR154" s="3124"/>
      <c r="DS154" s="3123"/>
      <c r="DT154" s="3124"/>
      <c r="DU154" s="3123"/>
      <c r="DV154" s="3124"/>
      <c r="DW154" s="3123"/>
      <c r="DX154" s="3124"/>
      <c r="DY154" s="3123"/>
      <c r="DZ154" s="3124"/>
      <c r="EA154" s="3116"/>
      <c r="EB154" s="3124"/>
      <c r="EC154" s="3123"/>
      <c r="ED154" s="3124"/>
      <c r="EE154" s="3123"/>
      <c r="EF154" s="3124"/>
      <c r="EG154" s="3123"/>
      <c r="EH154" s="3124"/>
    </row>
    <row r="155" spans="2:138" x14ac:dyDescent="0.25">
      <c r="B155" s="3113"/>
      <c r="C155" s="3121"/>
      <c r="D155" s="3122"/>
      <c r="E155" s="3122"/>
      <c r="F155" s="3124"/>
      <c r="G155" s="3123"/>
      <c r="H155" s="3124"/>
      <c r="I155" s="3123"/>
      <c r="J155" s="3124"/>
      <c r="K155" s="3123"/>
      <c r="L155" s="3124"/>
      <c r="M155" s="3123"/>
      <c r="N155" s="3124"/>
      <c r="O155" s="3123"/>
      <c r="P155" s="3124"/>
      <c r="Q155" s="3123"/>
      <c r="R155" s="3124"/>
      <c r="S155" s="3123"/>
      <c r="T155" s="3124"/>
      <c r="U155" s="3123"/>
      <c r="V155" s="3124"/>
      <c r="W155" s="3123"/>
      <c r="X155" s="3124"/>
      <c r="Y155" s="3123"/>
      <c r="Z155" s="3124"/>
      <c r="AA155" s="3123"/>
      <c r="AB155" s="3124"/>
      <c r="AC155" s="3123"/>
      <c r="AD155" s="3124"/>
      <c r="AE155" s="3123"/>
      <c r="AF155" s="3124"/>
      <c r="AG155" s="3123"/>
      <c r="AH155" s="3124"/>
      <c r="AI155" s="3123"/>
      <c r="AJ155" s="3124"/>
      <c r="AK155" s="3123"/>
      <c r="AL155" s="3124"/>
      <c r="AM155" s="3123"/>
      <c r="AN155" s="3124"/>
      <c r="AO155" s="3123"/>
      <c r="AP155" s="3124"/>
      <c r="AQ155" s="3123"/>
      <c r="AR155" s="3124"/>
      <c r="AS155" s="3123"/>
      <c r="AT155" s="3124"/>
      <c r="AU155" s="3123"/>
      <c r="AV155" s="3124"/>
      <c r="AW155" s="3123"/>
      <c r="AX155" s="3124"/>
      <c r="AY155" s="3123"/>
      <c r="AZ155" s="3124"/>
      <c r="BA155" s="3123"/>
      <c r="BB155" s="3124"/>
      <c r="BC155" s="3123"/>
      <c r="BD155" s="3124"/>
      <c r="BE155" s="3123"/>
      <c r="BF155" s="3124"/>
      <c r="BG155" s="3123"/>
      <c r="BH155" s="3124"/>
      <c r="BI155" s="3123"/>
      <c r="BJ155" s="3124"/>
      <c r="BK155" s="3123"/>
      <c r="BL155" s="3124"/>
      <c r="BM155" s="3123"/>
      <c r="BN155" s="3124"/>
      <c r="BO155" s="3123"/>
      <c r="BP155" s="3124"/>
      <c r="BQ155" s="3123"/>
      <c r="BR155" s="3124"/>
      <c r="BS155" s="3123"/>
      <c r="BT155" s="3124"/>
      <c r="BU155" s="3123"/>
      <c r="BV155" s="3124"/>
      <c r="BW155" s="3123"/>
      <c r="BX155" s="3124"/>
      <c r="BY155" s="3123"/>
      <c r="BZ155" s="3124"/>
      <c r="CA155" s="3123"/>
      <c r="CB155" s="3124"/>
      <c r="CC155" s="3123"/>
      <c r="CD155" s="3124"/>
      <c r="CE155" s="3123"/>
      <c r="CF155" s="3124"/>
      <c r="CG155" s="3123"/>
      <c r="CH155" s="3124"/>
      <c r="CI155" s="3123"/>
      <c r="CJ155" s="3124"/>
      <c r="CK155" s="3123"/>
      <c r="CL155" s="3124"/>
      <c r="CM155" s="3123"/>
      <c r="CN155" s="3124"/>
      <c r="CO155" s="3123"/>
      <c r="CP155" s="3124"/>
      <c r="CQ155" s="3123"/>
      <c r="CR155" s="3124"/>
      <c r="CS155" s="3123"/>
      <c r="CT155" s="3124"/>
      <c r="CU155" s="3123"/>
      <c r="CV155" s="3124"/>
      <c r="CW155" s="3123"/>
      <c r="CX155" s="3124"/>
      <c r="CY155" s="3123"/>
      <c r="CZ155" s="3124"/>
      <c r="DA155" s="3123"/>
      <c r="DB155" s="3124"/>
      <c r="DC155" s="3123"/>
      <c r="DD155" s="3124"/>
      <c r="DE155" s="3123"/>
      <c r="DF155" s="3124"/>
      <c r="DG155" s="3123"/>
      <c r="DH155" s="3124"/>
      <c r="DI155" s="3123"/>
      <c r="DJ155" s="3124"/>
      <c r="DK155" s="3123"/>
      <c r="DL155" s="3124"/>
      <c r="DM155" s="3123"/>
      <c r="DN155" s="3124"/>
      <c r="DO155" s="3123"/>
      <c r="DP155" s="3124"/>
      <c r="DQ155" s="3123"/>
      <c r="DR155" s="3124"/>
      <c r="DS155" s="3123"/>
      <c r="DT155" s="3124"/>
      <c r="DU155" s="3123"/>
      <c r="DV155" s="3124"/>
      <c r="DW155" s="3123"/>
      <c r="DX155" s="3124"/>
      <c r="DY155" s="3123"/>
      <c r="DZ155" s="3124"/>
      <c r="EA155" s="3116"/>
      <c r="EB155" s="3124"/>
      <c r="EC155" s="3123"/>
      <c r="ED155" s="3124"/>
      <c r="EE155" s="3123"/>
      <c r="EF155" s="3124"/>
      <c r="EG155" s="3123"/>
      <c r="EH155" s="3124"/>
    </row>
    <row r="156" spans="2:138" ht="12.75" customHeight="1" x14ac:dyDescent="0.25">
      <c r="B156" s="3113"/>
      <c r="C156" s="3125"/>
      <c r="D156" s="3122"/>
      <c r="E156" s="3144"/>
      <c r="F156" s="3126"/>
      <c r="G156" s="3123"/>
      <c r="H156" s="3124"/>
      <c r="I156" s="3123"/>
      <c r="J156" s="3124"/>
      <c r="K156" s="3123"/>
      <c r="L156" s="3124"/>
      <c r="M156" s="3123"/>
      <c r="N156" s="3124"/>
      <c r="O156" s="3123"/>
      <c r="P156" s="3124"/>
      <c r="Q156" s="3123"/>
      <c r="R156" s="3124"/>
      <c r="S156" s="3123"/>
      <c r="T156" s="3124"/>
      <c r="U156" s="3123"/>
      <c r="V156" s="3124"/>
      <c r="W156" s="3123"/>
      <c r="X156" s="3124"/>
      <c r="Y156" s="3123"/>
      <c r="Z156" s="3124"/>
      <c r="AA156" s="3123"/>
      <c r="AB156" s="3124"/>
      <c r="AC156" s="3123"/>
      <c r="AD156" s="3124"/>
      <c r="AE156" s="3123"/>
      <c r="AF156" s="3124"/>
      <c r="AG156" s="3123"/>
      <c r="AH156" s="3124"/>
      <c r="AI156" s="3123"/>
      <c r="AJ156" s="3124"/>
      <c r="AK156" s="3123"/>
      <c r="AL156" s="3124"/>
      <c r="AM156" s="3123"/>
      <c r="AN156" s="3124"/>
      <c r="AO156" s="3123"/>
      <c r="AP156" s="3124"/>
      <c r="AQ156" s="3123"/>
      <c r="AR156" s="3124"/>
      <c r="AS156" s="3123"/>
      <c r="AT156" s="3124"/>
      <c r="AU156" s="3123"/>
      <c r="AV156" s="3124"/>
      <c r="AW156" s="3123"/>
      <c r="AX156" s="3124"/>
      <c r="AY156" s="3123"/>
      <c r="AZ156" s="3124"/>
      <c r="BA156" s="3123"/>
      <c r="BB156" s="3124"/>
      <c r="BC156" s="3123"/>
      <c r="BD156" s="3124"/>
      <c r="BE156" s="3123"/>
      <c r="BF156" s="3124"/>
      <c r="BG156" s="3123"/>
      <c r="BH156" s="3124"/>
      <c r="BI156" s="3123"/>
      <c r="BJ156" s="3124"/>
      <c r="BK156" s="3123"/>
      <c r="BL156" s="3124"/>
      <c r="BM156" s="3123"/>
      <c r="BN156" s="3124"/>
      <c r="BO156" s="3123"/>
      <c r="BP156" s="3124"/>
      <c r="BQ156" s="3123"/>
      <c r="BR156" s="3124"/>
      <c r="BS156" s="3123"/>
      <c r="BT156" s="3124"/>
      <c r="BU156" s="3123"/>
      <c r="BV156" s="3124"/>
      <c r="BW156" s="3123"/>
      <c r="BX156" s="3124"/>
      <c r="BY156" s="3123"/>
      <c r="BZ156" s="3124"/>
      <c r="CA156" s="3123"/>
      <c r="CB156" s="3124"/>
      <c r="CC156" s="3123"/>
      <c r="CD156" s="3124"/>
      <c r="CE156" s="3123"/>
      <c r="CF156" s="3124"/>
      <c r="CG156" s="3123"/>
      <c r="CH156" s="3124"/>
      <c r="CI156" s="3123"/>
      <c r="CJ156" s="3124"/>
      <c r="CK156" s="3123"/>
      <c r="CL156" s="3124"/>
      <c r="CM156" s="3123"/>
      <c r="CN156" s="3124"/>
      <c r="CO156" s="3123"/>
      <c r="CP156" s="3124"/>
      <c r="CQ156" s="3123"/>
      <c r="CR156" s="3124"/>
      <c r="CS156" s="3123"/>
      <c r="CT156" s="3124"/>
      <c r="CU156" s="3123"/>
      <c r="CV156" s="3124"/>
      <c r="CW156" s="3123"/>
      <c r="CX156" s="3124"/>
      <c r="CY156" s="3123"/>
      <c r="CZ156" s="3124"/>
      <c r="DA156" s="3123"/>
      <c r="DB156" s="3124"/>
      <c r="DC156" s="3123"/>
      <c r="DD156" s="3124"/>
      <c r="DE156" s="3123"/>
      <c r="DF156" s="3124"/>
      <c r="DG156" s="3123"/>
      <c r="DH156" s="3124"/>
      <c r="DI156" s="3123"/>
      <c r="DJ156" s="3124"/>
      <c r="DK156" s="3123"/>
      <c r="DL156" s="3124"/>
      <c r="DM156" s="3123"/>
      <c r="DN156" s="3124"/>
      <c r="DO156" s="3123"/>
      <c r="DP156" s="3124"/>
      <c r="DQ156" s="3123"/>
      <c r="DR156" s="3124"/>
      <c r="DS156" s="3123"/>
      <c r="DT156" s="3124"/>
      <c r="DU156" s="3123"/>
      <c r="DV156" s="3124"/>
      <c r="DW156" s="3123"/>
      <c r="DX156" s="3124"/>
      <c r="DY156" s="3123"/>
      <c r="DZ156" s="3124"/>
      <c r="EA156" s="3116"/>
      <c r="EB156" s="3124"/>
      <c r="EC156" s="3123"/>
      <c r="ED156" s="3124"/>
      <c r="EE156" s="3123"/>
      <c r="EF156" s="3124"/>
      <c r="EG156" s="3123"/>
      <c r="EH156" s="3124"/>
    </row>
    <row r="157" spans="2:138" x14ac:dyDescent="0.25">
      <c r="B157" s="3113"/>
      <c r="C157" s="3125"/>
      <c r="D157" s="3122"/>
      <c r="E157" s="3122"/>
      <c r="F157" s="3126"/>
      <c r="G157" s="3123"/>
      <c r="H157" s="3124"/>
      <c r="I157" s="3123"/>
      <c r="J157" s="3124"/>
      <c r="K157" s="3123"/>
      <c r="L157" s="3124"/>
      <c r="M157" s="3123"/>
      <c r="N157" s="3124"/>
      <c r="O157" s="3123"/>
      <c r="P157" s="3124"/>
      <c r="Q157" s="3123"/>
      <c r="R157" s="3124"/>
      <c r="S157" s="3123"/>
      <c r="T157" s="3124"/>
      <c r="U157" s="3123"/>
      <c r="V157" s="3124"/>
      <c r="W157" s="3123"/>
      <c r="X157" s="3124"/>
      <c r="Y157" s="3123"/>
      <c r="Z157" s="3124"/>
      <c r="AA157" s="3123"/>
      <c r="AB157" s="3124"/>
      <c r="AC157" s="3123"/>
      <c r="AD157" s="3124"/>
      <c r="AE157" s="3123"/>
      <c r="AF157" s="3124"/>
      <c r="AG157" s="3123"/>
      <c r="AH157" s="3124"/>
      <c r="AI157" s="3123"/>
      <c r="AJ157" s="3124"/>
      <c r="AK157" s="3123"/>
      <c r="AL157" s="3124"/>
      <c r="AM157" s="3123"/>
      <c r="AN157" s="3124"/>
      <c r="AO157" s="3123"/>
      <c r="AP157" s="3124"/>
      <c r="AQ157" s="3123"/>
      <c r="AR157" s="3124"/>
      <c r="AS157" s="3123"/>
      <c r="AT157" s="3124"/>
      <c r="AU157" s="3123"/>
      <c r="AV157" s="3124"/>
      <c r="AW157" s="3123"/>
      <c r="AX157" s="3124"/>
      <c r="AY157" s="3123"/>
      <c r="AZ157" s="3124"/>
      <c r="BA157" s="3123"/>
      <c r="BB157" s="3124"/>
      <c r="BC157" s="3123"/>
      <c r="BD157" s="3124"/>
      <c r="BE157" s="3123"/>
      <c r="BF157" s="3124"/>
      <c r="BG157" s="3123"/>
      <c r="BH157" s="3124"/>
      <c r="BI157" s="3123"/>
      <c r="BJ157" s="3124"/>
      <c r="BK157" s="3123"/>
      <c r="BL157" s="3124"/>
      <c r="BM157" s="3123"/>
      <c r="BN157" s="3124"/>
      <c r="BO157" s="3123"/>
      <c r="BP157" s="3124"/>
      <c r="BQ157" s="3123"/>
      <c r="BR157" s="3124"/>
      <c r="BS157" s="3123"/>
      <c r="BT157" s="3124"/>
      <c r="BU157" s="3123"/>
      <c r="BV157" s="3124"/>
      <c r="BW157" s="3123"/>
      <c r="BX157" s="3124"/>
      <c r="BY157" s="3123"/>
      <c r="BZ157" s="3124"/>
      <c r="CA157" s="3123"/>
      <c r="CB157" s="3124"/>
      <c r="CC157" s="3123"/>
      <c r="CD157" s="3124"/>
      <c r="CE157" s="3123"/>
      <c r="CF157" s="3124"/>
      <c r="CG157" s="3123"/>
      <c r="CH157" s="3124"/>
      <c r="CI157" s="3123"/>
      <c r="CJ157" s="3124"/>
      <c r="CK157" s="3123"/>
      <c r="CL157" s="3124"/>
      <c r="CM157" s="3123"/>
      <c r="CN157" s="3124"/>
      <c r="CO157" s="3123"/>
      <c r="CP157" s="3124"/>
      <c r="CQ157" s="3123"/>
      <c r="CR157" s="3124"/>
      <c r="CS157" s="3123"/>
      <c r="CT157" s="3124"/>
      <c r="CU157" s="3123"/>
      <c r="CV157" s="3124"/>
      <c r="CW157" s="3123"/>
      <c r="CX157" s="3124"/>
      <c r="CY157" s="3123"/>
      <c r="CZ157" s="3124"/>
      <c r="DA157" s="3123"/>
      <c r="DB157" s="3124"/>
      <c r="DC157" s="3123"/>
      <c r="DD157" s="3124"/>
      <c r="DE157" s="3123"/>
      <c r="DF157" s="3124"/>
      <c r="DG157" s="3123"/>
      <c r="DH157" s="3124"/>
      <c r="DI157" s="3123"/>
      <c r="DJ157" s="3124"/>
      <c r="DK157" s="3123"/>
      <c r="DL157" s="3124"/>
      <c r="DM157" s="3123"/>
      <c r="DN157" s="3124"/>
      <c r="DO157" s="3123"/>
      <c r="DP157" s="3124"/>
      <c r="DQ157" s="3123"/>
      <c r="DR157" s="3124"/>
      <c r="DS157" s="3123"/>
      <c r="DT157" s="3124"/>
      <c r="DU157" s="3123"/>
      <c r="DV157" s="3124"/>
      <c r="DW157" s="3123"/>
      <c r="DX157" s="3124"/>
      <c r="DY157" s="3123"/>
      <c r="DZ157" s="3124"/>
      <c r="EA157" s="3116"/>
      <c r="EB157" s="3124"/>
      <c r="EC157" s="3123"/>
      <c r="ED157" s="3124"/>
      <c r="EE157" s="3123"/>
      <c r="EF157" s="3124"/>
      <c r="EG157" s="3123"/>
      <c r="EH157" s="3124"/>
    </row>
    <row r="158" spans="2:138" x14ac:dyDescent="0.25">
      <c r="B158" s="3113"/>
      <c r="C158" s="3127"/>
      <c r="D158" s="3122"/>
      <c r="E158" s="3144"/>
      <c r="F158" s="3126"/>
      <c r="G158" s="3123"/>
      <c r="H158" s="3124"/>
      <c r="I158" s="3123"/>
      <c r="J158" s="3124"/>
      <c r="K158" s="3123"/>
      <c r="L158" s="3124"/>
      <c r="M158" s="3123"/>
      <c r="N158" s="3124"/>
      <c r="O158" s="3123"/>
      <c r="P158" s="3124"/>
      <c r="Q158" s="3123"/>
      <c r="R158" s="3124"/>
      <c r="S158" s="3123"/>
      <c r="T158" s="3124"/>
      <c r="U158" s="3123"/>
      <c r="V158" s="3124"/>
      <c r="W158" s="3123"/>
      <c r="X158" s="3124"/>
      <c r="Y158" s="3123"/>
      <c r="Z158" s="3124"/>
      <c r="AA158" s="3123"/>
      <c r="AB158" s="3124"/>
      <c r="AC158" s="3123"/>
      <c r="AD158" s="3124"/>
      <c r="AE158" s="3123"/>
      <c r="AF158" s="3124"/>
      <c r="AG158" s="3123"/>
      <c r="AH158" s="3124"/>
      <c r="AI158" s="3123"/>
      <c r="AJ158" s="3124"/>
      <c r="AK158" s="3123"/>
      <c r="AL158" s="3124"/>
      <c r="AM158" s="3123"/>
      <c r="AN158" s="3124"/>
      <c r="AO158" s="3123"/>
      <c r="AP158" s="3124"/>
      <c r="AQ158" s="3123"/>
      <c r="AR158" s="3124"/>
      <c r="AS158" s="3123"/>
      <c r="AT158" s="3124"/>
      <c r="AU158" s="3123"/>
      <c r="AV158" s="3124"/>
      <c r="AW158" s="3123"/>
      <c r="AX158" s="3124"/>
      <c r="AY158" s="3123"/>
      <c r="AZ158" s="3124"/>
      <c r="BA158" s="3123"/>
      <c r="BB158" s="3124"/>
      <c r="BC158" s="3123"/>
      <c r="BD158" s="3124"/>
      <c r="BE158" s="3123"/>
      <c r="BF158" s="3124"/>
      <c r="BG158" s="3123"/>
      <c r="BH158" s="3124"/>
      <c r="BI158" s="3123"/>
      <c r="BJ158" s="3124"/>
      <c r="BK158" s="3123"/>
      <c r="BL158" s="3124"/>
      <c r="BM158" s="3123"/>
      <c r="BN158" s="3124"/>
      <c r="BO158" s="3123"/>
      <c r="BP158" s="3124"/>
      <c r="BQ158" s="3123"/>
      <c r="BR158" s="3124"/>
      <c r="BS158" s="3123"/>
      <c r="BT158" s="3124"/>
      <c r="BU158" s="3123"/>
      <c r="BV158" s="3124"/>
      <c r="BW158" s="3123"/>
      <c r="BX158" s="3124"/>
      <c r="BY158" s="3123"/>
      <c r="BZ158" s="3124"/>
      <c r="CA158" s="3123"/>
      <c r="CB158" s="3124"/>
      <c r="CC158" s="3123"/>
      <c r="CD158" s="3124"/>
      <c r="CE158" s="3123"/>
      <c r="CF158" s="3124"/>
      <c r="CG158" s="3123"/>
      <c r="CH158" s="3124"/>
      <c r="CI158" s="3123"/>
      <c r="CJ158" s="3124"/>
      <c r="CK158" s="3123"/>
      <c r="CL158" s="3124"/>
      <c r="CM158" s="3123"/>
      <c r="CN158" s="3124"/>
      <c r="CO158" s="3123"/>
      <c r="CP158" s="3124"/>
      <c r="CQ158" s="3123"/>
      <c r="CR158" s="3124"/>
      <c r="CS158" s="3123"/>
      <c r="CT158" s="3124"/>
      <c r="CU158" s="3123"/>
      <c r="CV158" s="3124"/>
      <c r="CW158" s="3123"/>
      <c r="CX158" s="3124"/>
      <c r="CY158" s="3123"/>
      <c r="CZ158" s="3124"/>
      <c r="DA158" s="3123"/>
      <c r="DB158" s="3124"/>
      <c r="DC158" s="3123"/>
      <c r="DD158" s="3124"/>
      <c r="DE158" s="3123"/>
      <c r="DF158" s="3124"/>
      <c r="DG158" s="3123"/>
      <c r="DH158" s="3124"/>
      <c r="DI158" s="3123"/>
      <c r="DJ158" s="3124"/>
      <c r="DK158" s="3123"/>
      <c r="DL158" s="3124"/>
      <c r="DM158" s="3123"/>
      <c r="DN158" s="3124"/>
      <c r="DO158" s="3123"/>
      <c r="DP158" s="3124"/>
      <c r="DQ158" s="3123"/>
      <c r="DR158" s="3124"/>
      <c r="DS158" s="3123"/>
      <c r="DT158" s="3124"/>
      <c r="DU158" s="3123"/>
      <c r="DV158" s="3124"/>
      <c r="DW158" s="3123"/>
      <c r="DX158" s="3124"/>
      <c r="DY158" s="3123"/>
      <c r="DZ158" s="3124"/>
      <c r="EA158" s="3116"/>
      <c r="EB158" s="3124"/>
      <c r="EC158" s="3123"/>
      <c r="ED158" s="3124"/>
      <c r="EE158" s="3123"/>
      <c r="EF158" s="3124"/>
      <c r="EG158" s="3123"/>
      <c r="EH158" s="3124"/>
    </row>
    <row r="159" spans="2:138" x14ac:dyDescent="0.25">
      <c r="B159" s="3113"/>
      <c r="C159" s="3125"/>
      <c r="D159" s="3122"/>
      <c r="E159" s="3144"/>
      <c r="F159" s="3126"/>
      <c r="G159" s="3123"/>
      <c r="H159" s="3124"/>
      <c r="I159" s="3123"/>
      <c r="J159" s="3124"/>
      <c r="K159" s="3123"/>
      <c r="L159" s="3124"/>
      <c r="M159" s="3123"/>
      <c r="N159" s="3124"/>
      <c r="O159" s="3123"/>
      <c r="P159" s="3124"/>
      <c r="Q159" s="3123"/>
      <c r="R159" s="3124"/>
      <c r="S159" s="3123"/>
      <c r="T159" s="3124"/>
      <c r="U159" s="3123"/>
      <c r="V159" s="3124"/>
      <c r="W159" s="3123"/>
      <c r="X159" s="3124"/>
      <c r="Y159" s="3123"/>
      <c r="Z159" s="3124"/>
      <c r="AA159" s="3123"/>
      <c r="AB159" s="3124"/>
      <c r="AC159" s="3123"/>
      <c r="AD159" s="3124"/>
      <c r="AE159" s="3123"/>
      <c r="AF159" s="3124"/>
      <c r="AG159" s="3123"/>
      <c r="AH159" s="3124"/>
      <c r="AI159" s="3123"/>
      <c r="AJ159" s="3124"/>
      <c r="AK159" s="3123"/>
      <c r="AL159" s="3124"/>
      <c r="AM159" s="3123"/>
      <c r="AN159" s="3124"/>
      <c r="AO159" s="3123"/>
      <c r="AP159" s="3124"/>
      <c r="AQ159" s="3123"/>
      <c r="AR159" s="3124"/>
      <c r="AS159" s="3123"/>
      <c r="AT159" s="3124"/>
      <c r="AU159" s="3123"/>
      <c r="AV159" s="3124"/>
      <c r="AW159" s="3123"/>
      <c r="AX159" s="3124"/>
      <c r="AY159" s="3123"/>
      <c r="AZ159" s="3124"/>
      <c r="BA159" s="3123"/>
      <c r="BB159" s="3124"/>
      <c r="BC159" s="3123"/>
      <c r="BD159" s="3124"/>
      <c r="BE159" s="3123"/>
      <c r="BF159" s="3124"/>
      <c r="BG159" s="3123"/>
      <c r="BH159" s="3124"/>
      <c r="BI159" s="3123"/>
      <c r="BJ159" s="3124"/>
      <c r="BK159" s="3123"/>
      <c r="BL159" s="3124"/>
      <c r="BM159" s="3123"/>
      <c r="BN159" s="3124"/>
      <c r="BO159" s="3123"/>
      <c r="BP159" s="3124"/>
      <c r="BQ159" s="3123"/>
      <c r="BR159" s="3124"/>
      <c r="BS159" s="3123"/>
      <c r="BT159" s="3124"/>
      <c r="BU159" s="3123"/>
      <c r="BV159" s="3124"/>
      <c r="BW159" s="3123"/>
      <c r="BX159" s="3124"/>
      <c r="BY159" s="3123"/>
      <c r="BZ159" s="3124"/>
      <c r="CA159" s="3123"/>
      <c r="CB159" s="3124"/>
      <c r="CC159" s="3123"/>
      <c r="CD159" s="3124"/>
      <c r="CE159" s="3123"/>
      <c r="CF159" s="3124"/>
      <c r="CG159" s="3123"/>
      <c r="CH159" s="3124"/>
      <c r="CI159" s="3123"/>
      <c r="CJ159" s="3124"/>
      <c r="CK159" s="3123"/>
      <c r="CL159" s="3124"/>
      <c r="CM159" s="3123"/>
      <c r="CN159" s="3124"/>
      <c r="CO159" s="3123"/>
      <c r="CP159" s="3124"/>
      <c r="CQ159" s="3123"/>
      <c r="CR159" s="3124"/>
      <c r="CS159" s="3123"/>
      <c r="CT159" s="3124"/>
      <c r="CU159" s="3123"/>
      <c r="CV159" s="3124"/>
      <c r="CW159" s="3123"/>
      <c r="CX159" s="3124"/>
      <c r="CY159" s="3123"/>
      <c r="CZ159" s="3124"/>
      <c r="DA159" s="3123"/>
      <c r="DB159" s="3124"/>
      <c r="DC159" s="3123"/>
      <c r="DD159" s="3124"/>
      <c r="DE159" s="3123"/>
      <c r="DF159" s="3124"/>
      <c r="DG159" s="3123"/>
      <c r="DH159" s="3124"/>
      <c r="DI159" s="3123"/>
      <c r="DJ159" s="3124"/>
      <c r="DK159" s="3123"/>
      <c r="DL159" s="3124"/>
      <c r="DM159" s="3123"/>
      <c r="DN159" s="3124"/>
      <c r="DO159" s="3123"/>
      <c r="DP159" s="3124"/>
      <c r="DQ159" s="3123"/>
      <c r="DR159" s="3124"/>
      <c r="DS159" s="3123"/>
      <c r="DT159" s="3124"/>
      <c r="DU159" s="3123"/>
      <c r="DV159" s="3124"/>
      <c r="DW159" s="3123"/>
      <c r="DX159" s="3124"/>
      <c r="DY159" s="3123"/>
      <c r="DZ159" s="3124"/>
      <c r="EA159" s="3116"/>
      <c r="EB159" s="3124"/>
      <c r="EC159" s="3123"/>
      <c r="ED159" s="3124"/>
      <c r="EE159" s="3123"/>
      <c r="EF159" s="3124"/>
      <c r="EG159" s="3123"/>
      <c r="EH159" s="3124"/>
    </row>
    <row r="160" spans="2:138" x14ac:dyDescent="0.25">
      <c r="B160" s="3113"/>
      <c r="C160" s="3125"/>
      <c r="D160" s="3122"/>
      <c r="E160" s="3122"/>
      <c r="F160" s="3126"/>
      <c r="G160" s="3123"/>
      <c r="H160" s="3124"/>
      <c r="I160" s="3123"/>
      <c r="J160" s="3124"/>
      <c r="K160" s="3123"/>
      <c r="L160" s="3124"/>
      <c r="M160" s="3123"/>
      <c r="N160" s="3124"/>
      <c r="O160" s="3123"/>
      <c r="P160" s="3124"/>
      <c r="Q160" s="3123"/>
      <c r="R160" s="3124"/>
      <c r="S160" s="3123"/>
      <c r="T160" s="3124"/>
      <c r="U160" s="3123"/>
      <c r="V160" s="3124"/>
      <c r="W160" s="3123"/>
      <c r="X160" s="3124"/>
      <c r="Y160" s="3123"/>
      <c r="Z160" s="3124"/>
      <c r="AA160" s="3123"/>
      <c r="AB160" s="3124"/>
      <c r="AC160" s="3123"/>
      <c r="AD160" s="3124"/>
      <c r="AE160" s="3123"/>
      <c r="AF160" s="3124"/>
      <c r="AG160" s="3123"/>
      <c r="AH160" s="3124"/>
      <c r="AI160" s="3123"/>
      <c r="AJ160" s="3124"/>
      <c r="AK160" s="3123"/>
      <c r="AL160" s="3124"/>
      <c r="AM160" s="3123"/>
      <c r="AN160" s="3124"/>
      <c r="AO160" s="3123"/>
      <c r="AP160" s="3124"/>
      <c r="AQ160" s="3123"/>
      <c r="AR160" s="3124"/>
      <c r="AS160" s="3123"/>
      <c r="AT160" s="3124"/>
      <c r="AU160" s="3123"/>
      <c r="AV160" s="3124"/>
      <c r="AW160" s="3123"/>
      <c r="AX160" s="3124"/>
      <c r="AY160" s="3123"/>
      <c r="AZ160" s="3124"/>
      <c r="BA160" s="3123"/>
      <c r="BB160" s="3124"/>
      <c r="BC160" s="3123"/>
      <c r="BD160" s="3124"/>
      <c r="BE160" s="3123"/>
      <c r="BF160" s="3124"/>
      <c r="BG160" s="3123"/>
      <c r="BH160" s="3124"/>
      <c r="BI160" s="3123"/>
      <c r="BJ160" s="3124"/>
      <c r="BK160" s="3123"/>
      <c r="BL160" s="3124"/>
      <c r="BM160" s="3123"/>
      <c r="BN160" s="3124"/>
      <c r="BO160" s="3123"/>
      <c r="BP160" s="3124"/>
      <c r="BQ160" s="3123"/>
      <c r="BR160" s="3124"/>
      <c r="BS160" s="3123"/>
      <c r="BT160" s="3124"/>
      <c r="BU160" s="3123"/>
      <c r="BV160" s="3124"/>
      <c r="BW160" s="3123"/>
      <c r="BX160" s="3124"/>
      <c r="BY160" s="3123"/>
      <c r="BZ160" s="3124"/>
      <c r="CA160" s="3123"/>
      <c r="CB160" s="3124"/>
      <c r="CC160" s="3123"/>
      <c r="CD160" s="3124"/>
      <c r="CE160" s="3123"/>
      <c r="CF160" s="3124"/>
      <c r="CG160" s="3123"/>
      <c r="CH160" s="3124"/>
      <c r="CI160" s="3123"/>
      <c r="CJ160" s="3124"/>
      <c r="CK160" s="3123"/>
      <c r="CL160" s="3124"/>
      <c r="CM160" s="3123"/>
      <c r="CN160" s="3124"/>
      <c r="CO160" s="3123"/>
      <c r="CP160" s="3124"/>
      <c r="CQ160" s="3123"/>
      <c r="CR160" s="3124"/>
      <c r="CS160" s="3123"/>
      <c r="CT160" s="3124"/>
      <c r="CU160" s="3123"/>
      <c r="CV160" s="3124"/>
      <c r="CW160" s="3123"/>
      <c r="CX160" s="3124"/>
      <c r="CY160" s="3123"/>
      <c r="CZ160" s="3124"/>
      <c r="DA160" s="3123"/>
      <c r="DB160" s="3124"/>
      <c r="DC160" s="3123"/>
      <c r="DD160" s="3124"/>
      <c r="DE160" s="3123"/>
      <c r="DF160" s="3124"/>
      <c r="DG160" s="3123"/>
      <c r="DH160" s="3124"/>
      <c r="DI160" s="3123"/>
      <c r="DJ160" s="3124"/>
      <c r="DK160" s="3123"/>
      <c r="DL160" s="3124"/>
      <c r="DM160" s="3123"/>
      <c r="DN160" s="3124"/>
      <c r="DO160" s="3123"/>
      <c r="DP160" s="3124"/>
      <c r="DQ160" s="3123"/>
      <c r="DR160" s="3124"/>
      <c r="DS160" s="3123"/>
      <c r="DT160" s="3124"/>
      <c r="DU160" s="3123"/>
      <c r="DV160" s="3124"/>
      <c r="DW160" s="3123"/>
      <c r="DX160" s="3124"/>
      <c r="DY160" s="3123"/>
      <c r="DZ160" s="3124"/>
      <c r="EA160" s="3116"/>
      <c r="EB160" s="3124"/>
      <c r="EC160" s="3123"/>
      <c r="ED160" s="3124"/>
      <c r="EE160" s="3123"/>
      <c r="EF160" s="3124"/>
      <c r="EG160" s="3123"/>
      <c r="EH160" s="3124"/>
    </row>
    <row r="161" spans="2:138" x14ac:dyDescent="0.25">
      <c r="B161" s="3113"/>
      <c r="C161" s="3128"/>
      <c r="D161" s="3129"/>
      <c r="E161" s="3144"/>
      <c r="F161" s="3126"/>
      <c r="G161" s="3123"/>
      <c r="H161" s="3124"/>
      <c r="I161" s="3123"/>
      <c r="J161" s="3124"/>
      <c r="K161" s="3123"/>
      <c r="L161" s="3124"/>
      <c r="M161" s="3123"/>
      <c r="N161" s="3124"/>
      <c r="O161" s="3123"/>
      <c r="P161" s="3124"/>
      <c r="Q161" s="3123"/>
      <c r="R161" s="3124"/>
      <c r="S161" s="3123"/>
      <c r="T161" s="3124"/>
      <c r="U161" s="3123"/>
      <c r="V161" s="3124"/>
      <c r="W161" s="3123"/>
      <c r="X161" s="3124"/>
      <c r="Y161" s="3123"/>
      <c r="Z161" s="3124"/>
      <c r="AA161" s="3123"/>
      <c r="AB161" s="3124"/>
      <c r="AC161" s="3123"/>
      <c r="AD161" s="3124"/>
      <c r="AE161" s="3123"/>
      <c r="AF161" s="3124"/>
      <c r="AG161" s="3123"/>
      <c r="AH161" s="3124"/>
      <c r="AI161" s="3123"/>
      <c r="AJ161" s="3124"/>
      <c r="AK161" s="3123"/>
      <c r="AL161" s="3124"/>
      <c r="AM161" s="3123"/>
      <c r="AN161" s="3124"/>
      <c r="AO161" s="3123"/>
      <c r="AP161" s="3124"/>
      <c r="AQ161" s="3123"/>
      <c r="AR161" s="3124"/>
      <c r="AS161" s="3123"/>
      <c r="AT161" s="3124"/>
      <c r="AU161" s="3123"/>
      <c r="AV161" s="3124"/>
      <c r="AW161" s="3123"/>
      <c r="AX161" s="3124"/>
      <c r="AY161" s="3123"/>
      <c r="AZ161" s="3124"/>
      <c r="BA161" s="3123"/>
      <c r="BB161" s="3124"/>
      <c r="BC161" s="3123"/>
      <c r="BD161" s="3124"/>
      <c r="BE161" s="3123"/>
      <c r="BF161" s="3124"/>
      <c r="BG161" s="3123"/>
      <c r="BH161" s="3124"/>
      <c r="BI161" s="3123"/>
      <c r="BJ161" s="3124"/>
      <c r="BK161" s="3123"/>
      <c r="BL161" s="3124"/>
      <c r="BM161" s="3123"/>
      <c r="BN161" s="3124"/>
      <c r="BO161" s="3123"/>
      <c r="BP161" s="3124"/>
      <c r="BQ161" s="3123"/>
      <c r="BR161" s="3124"/>
      <c r="BS161" s="3123"/>
      <c r="BT161" s="3124"/>
      <c r="BU161" s="3123"/>
      <c r="BV161" s="3124"/>
      <c r="BW161" s="3123"/>
      <c r="BX161" s="3124"/>
      <c r="BY161" s="3123"/>
      <c r="BZ161" s="3124"/>
      <c r="CA161" s="3123"/>
      <c r="CB161" s="3124"/>
      <c r="CC161" s="3123"/>
      <c r="CD161" s="3124"/>
      <c r="CE161" s="3123"/>
      <c r="CF161" s="3124"/>
      <c r="CG161" s="3123"/>
      <c r="CH161" s="3124"/>
      <c r="CI161" s="3123"/>
      <c r="CJ161" s="3124"/>
      <c r="CK161" s="3123"/>
      <c r="CL161" s="3124"/>
      <c r="CM161" s="3123"/>
      <c r="CN161" s="3124"/>
      <c r="CO161" s="3123"/>
      <c r="CP161" s="3124"/>
      <c r="CQ161" s="3123"/>
      <c r="CR161" s="3124"/>
      <c r="CS161" s="3123"/>
      <c r="CT161" s="3124"/>
      <c r="CU161" s="3123"/>
      <c r="CV161" s="3124"/>
      <c r="CW161" s="3123"/>
      <c r="CX161" s="3124"/>
      <c r="CY161" s="3123"/>
      <c r="CZ161" s="3124"/>
      <c r="DA161" s="3123"/>
      <c r="DB161" s="3124"/>
      <c r="DC161" s="3123"/>
      <c r="DD161" s="3124"/>
      <c r="DE161" s="3123"/>
      <c r="DF161" s="3124"/>
      <c r="DG161" s="3123"/>
      <c r="DH161" s="3124"/>
      <c r="DI161" s="3123"/>
      <c r="DJ161" s="3124"/>
      <c r="DK161" s="3123"/>
      <c r="DL161" s="3124"/>
      <c r="DM161" s="3123"/>
      <c r="DN161" s="3124"/>
      <c r="DO161" s="3123"/>
      <c r="DP161" s="3124"/>
      <c r="DQ161" s="3123"/>
      <c r="DR161" s="3124"/>
      <c r="DS161" s="3123"/>
      <c r="DT161" s="3124"/>
      <c r="DU161" s="3123"/>
      <c r="DV161" s="3124"/>
      <c r="DW161" s="3123"/>
      <c r="DX161" s="3124"/>
      <c r="DY161" s="3123"/>
      <c r="DZ161" s="3124"/>
      <c r="EA161" s="3116"/>
      <c r="EB161" s="3124"/>
      <c r="EC161" s="3123"/>
      <c r="ED161" s="3124"/>
      <c r="EE161" s="3123"/>
      <c r="EF161" s="3124"/>
      <c r="EG161" s="3123"/>
      <c r="EH161" s="3124"/>
    </row>
    <row r="162" spans="2:138" collapsed="1" x14ac:dyDescent="0.25">
      <c r="B162" s="3113"/>
      <c r="C162" s="3130"/>
      <c r="D162" s="3122"/>
      <c r="E162" s="3144"/>
      <c r="F162" s="3126"/>
      <c r="G162" s="3123"/>
      <c r="H162" s="3124"/>
      <c r="I162" s="3123"/>
      <c r="J162" s="3124"/>
      <c r="K162" s="3123"/>
      <c r="L162" s="3124"/>
      <c r="M162" s="3123"/>
      <c r="N162" s="3124"/>
      <c r="O162" s="3123"/>
      <c r="P162" s="3124"/>
      <c r="Q162" s="3123"/>
      <c r="R162" s="3124"/>
      <c r="S162" s="3123"/>
      <c r="T162" s="3124"/>
      <c r="U162" s="3123"/>
      <c r="V162" s="3124"/>
      <c r="W162" s="3123"/>
      <c r="X162" s="3124"/>
      <c r="Y162" s="3123"/>
      <c r="Z162" s="3124"/>
      <c r="AA162" s="3123"/>
      <c r="AB162" s="3124"/>
      <c r="AC162" s="3123"/>
      <c r="AD162" s="3124"/>
      <c r="AE162" s="3123"/>
      <c r="AF162" s="3124"/>
      <c r="AG162" s="3123"/>
      <c r="AH162" s="3124"/>
      <c r="AI162" s="3123"/>
      <c r="AJ162" s="3124"/>
      <c r="AK162" s="3123"/>
      <c r="AL162" s="3124"/>
      <c r="AM162" s="3123"/>
      <c r="AN162" s="3124"/>
      <c r="AO162" s="3123"/>
      <c r="AP162" s="3124"/>
      <c r="AQ162" s="3123"/>
      <c r="AR162" s="3124"/>
      <c r="AS162" s="3123"/>
      <c r="AT162" s="3124"/>
      <c r="AU162" s="3123"/>
      <c r="AV162" s="3124"/>
      <c r="AW162" s="3123"/>
      <c r="AX162" s="3124"/>
      <c r="AY162" s="3123"/>
      <c r="AZ162" s="3124"/>
      <c r="BA162" s="3123"/>
      <c r="BB162" s="3124"/>
      <c r="BC162" s="3123"/>
      <c r="BD162" s="3124"/>
      <c r="BE162" s="3123"/>
      <c r="BF162" s="3124"/>
      <c r="BG162" s="3123"/>
      <c r="BH162" s="3124"/>
      <c r="BI162" s="3123"/>
      <c r="BJ162" s="3124"/>
      <c r="BK162" s="3123"/>
      <c r="BL162" s="3124"/>
      <c r="BM162" s="3123"/>
      <c r="BN162" s="3124"/>
      <c r="BO162" s="3123"/>
      <c r="BP162" s="3124"/>
      <c r="BQ162" s="3123"/>
      <c r="BR162" s="3124"/>
      <c r="BS162" s="3123"/>
      <c r="BT162" s="3124"/>
      <c r="BU162" s="3123"/>
      <c r="BV162" s="3124"/>
      <c r="BW162" s="3123"/>
      <c r="BX162" s="3124"/>
      <c r="BY162" s="3123"/>
      <c r="BZ162" s="3124"/>
      <c r="CA162" s="3123"/>
      <c r="CB162" s="3124"/>
      <c r="CC162" s="3123"/>
      <c r="CD162" s="3124"/>
      <c r="CE162" s="3123"/>
      <c r="CF162" s="3124"/>
      <c r="CG162" s="3123"/>
      <c r="CH162" s="3124"/>
      <c r="CI162" s="3123"/>
      <c r="CJ162" s="3124"/>
      <c r="CK162" s="3123"/>
      <c r="CL162" s="3124"/>
      <c r="CM162" s="3123"/>
      <c r="CN162" s="3124"/>
      <c r="CO162" s="3123"/>
      <c r="CP162" s="3124"/>
      <c r="CQ162" s="3123"/>
      <c r="CR162" s="3124"/>
      <c r="CS162" s="3123"/>
      <c r="CT162" s="3124"/>
      <c r="CU162" s="3123"/>
      <c r="CV162" s="3124"/>
      <c r="CW162" s="3123"/>
      <c r="CX162" s="3124"/>
      <c r="CY162" s="3123"/>
      <c r="CZ162" s="3124"/>
      <c r="DA162" s="3123"/>
      <c r="DB162" s="3124"/>
      <c r="DC162" s="3123"/>
      <c r="DD162" s="3124"/>
      <c r="DE162" s="3123"/>
      <c r="DF162" s="3124"/>
      <c r="DG162" s="3123"/>
      <c r="DH162" s="3124"/>
      <c r="DI162" s="3123"/>
      <c r="DJ162" s="3124"/>
      <c r="DK162" s="3123"/>
      <c r="DL162" s="3124"/>
      <c r="DM162" s="3123"/>
      <c r="DN162" s="3124"/>
      <c r="DO162" s="3123"/>
      <c r="DP162" s="3124"/>
      <c r="DQ162" s="3123"/>
      <c r="DR162" s="3124"/>
      <c r="DS162" s="3123"/>
      <c r="DT162" s="3124"/>
      <c r="DU162" s="3123"/>
      <c r="DV162" s="3124"/>
      <c r="DW162" s="3123"/>
      <c r="DX162" s="3124"/>
      <c r="DY162" s="3123"/>
      <c r="DZ162" s="3124"/>
      <c r="EA162" s="3116"/>
      <c r="EB162" s="3124"/>
      <c r="EC162" s="3123"/>
      <c r="ED162" s="3124"/>
      <c r="EE162" s="3123"/>
      <c r="EF162" s="3124"/>
      <c r="EG162" s="3123"/>
      <c r="EH162" s="3124"/>
    </row>
    <row r="163" spans="2:138" x14ac:dyDescent="0.25">
      <c r="B163" s="3113"/>
      <c r="C163" s="3130"/>
      <c r="D163" s="3122"/>
      <c r="E163" s="3144"/>
      <c r="F163" s="3126"/>
      <c r="G163" s="3123"/>
      <c r="H163" s="3124"/>
      <c r="I163" s="3123"/>
      <c r="J163" s="3124"/>
      <c r="K163" s="3123"/>
      <c r="L163" s="3124"/>
      <c r="M163" s="3123"/>
      <c r="N163" s="3124"/>
      <c r="O163" s="3123"/>
      <c r="P163" s="3124"/>
      <c r="Q163" s="3123"/>
      <c r="R163" s="3124"/>
      <c r="S163" s="3123"/>
      <c r="T163" s="3124"/>
      <c r="U163" s="3123"/>
      <c r="V163" s="3124"/>
      <c r="W163" s="3123"/>
      <c r="X163" s="3124"/>
      <c r="Y163" s="3123"/>
      <c r="Z163" s="3124"/>
      <c r="AA163" s="3123"/>
      <c r="AB163" s="3124"/>
      <c r="AC163" s="3123"/>
      <c r="AD163" s="3124"/>
      <c r="AE163" s="3123"/>
      <c r="AF163" s="3124"/>
      <c r="AG163" s="3123"/>
      <c r="AH163" s="3124"/>
      <c r="AI163" s="3123"/>
      <c r="AJ163" s="3124"/>
      <c r="AK163" s="3123"/>
      <c r="AL163" s="3124"/>
      <c r="AM163" s="3123"/>
      <c r="AN163" s="3124"/>
      <c r="AO163" s="3123"/>
      <c r="AP163" s="3124"/>
      <c r="AQ163" s="3123"/>
      <c r="AR163" s="3124"/>
      <c r="AS163" s="3123"/>
      <c r="AT163" s="3124"/>
      <c r="AU163" s="3123"/>
      <c r="AV163" s="3124"/>
      <c r="AW163" s="3123"/>
      <c r="AX163" s="3124"/>
      <c r="AY163" s="3123"/>
      <c r="AZ163" s="3124"/>
      <c r="BA163" s="3123"/>
      <c r="BB163" s="3124"/>
      <c r="BC163" s="3123"/>
      <c r="BD163" s="3124"/>
      <c r="BE163" s="3123"/>
      <c r="BF163" s="3124"/>
      <c r="BG163" s="3123"/>
      <c r="BH163" s="3124"/>
      <c r="BI163" s="3123"/>
      <c r="BJ163" s="3124"/>
      <c r="BK163" s="3123"/>
      <c r="BL163" s="3124"/>
      <c r="BM163" s="3123"/>
      <c r="BN163" s="3124"/>
      <c r="BO163" s="3123"/>
      <c r="BP163" s="3124"/>
      <c r="BQ163" s="3123"/>
      <c r="BR163" s="3124"/>
      <c r="BS163" s="3123"/>
      <c r="BT163" s="3124"/>
      <c r="BU163" s="3123"/>
      <c r="BV163" s="3124"/>
      <c r="BW163" s="3123"/>
      <c r="BX163" s="3124"/>
      <c r="BY163" s="3123"/>
      <c r="BZ163" s="3124"/>
      <c r="CA163" s="3123"/>
      <c r="CB163" s="3124"/>
      <c r="CC163" s="3123"/>
      <c r="CD163" s="3124"/>
      <c r="CE163" s="3123"/>
      <c r="CF163" s="3124"/>
      <c r="CG163" s="3123"/>
      <c r="CH163" s="3124"/>
      <c r="CI163" s="3123"/>
      <c r="CJ163" s="3124"/>
      <c r="CK163" s="3123"/>
      <c r="CL163" s="3124"/>
      <c r="CM163" s="3123"/>
      <c r="CN163" s="3124"/>
      <c r="CO163" s="3123"/>
      <c r="CP163" s="3124"/>
      <c r="CQ163" s="3123"/>
      <c r="CR163" s="3124"/>
      <c r="CS163" s="3123"/>
      <c r="CT163" s="3124"/>
      <c r="CU163" s="3123"/>
      <c r="CV163" s="3124"/>
      <c r="CW163" s="3123"/>
      <c r="CX163" s="3124"/>
      <c r="CY163" s="3123"/>
      <c r="CZ163" s="3124"/>
      <c r="DA163" s="3123"/>
      <c r="DB163" s="3124"/>
      <c r="DC163" s="3123"/>
      <c r="DD163" s="3124"/>
      <c r="DE163" s="3123"/>
      <c r="DF163" s="3124"/>
      <c r="DG163" s="3123"/>
      <c r="DH163" s="3124"/>
      <c r="DI163" s="3123"/>
      <c r="DJ163" s="3124"/>
      <c r="DK163" s="3123"/>
      <c r="DL163" s="3124"/>
      <c r="DM163" s="3123"/>
      <c r="DN163" s="3124"/>
      <c r="DO163" s="3123"/>
      <c r="DP163" s="3124"/>
      <c r="DQ163" s="3123"/>
      <c r="DR163" s="3124"/>
      <c r="DS163" s="3123"/>
      <c r="DT163" s="3124"/>
      <c r="DU163" s="3123"/>
      <c r="DV163" s="3124"/>
      <c r="DW163" s="3123"/>
      <c r="DX163" s="3124"/>
      <c r="DY163" s="3123"/>
      <c r="DZ163" s="3124"/>
      <c r="EA163" s="3116"/>
      <c r="EB163" s="3124"/>
      <c r="EC163" s="3123"/>
      <c r="ED163" s="3124"/>
      <c r="EE163" s="3123"/>
      <c r="EF163" s="3124"/>
      <c r="EG163" s="3123"/>
      <c r="EH163" s="3124"/>
    </row>
    <row r="164" spans="2:138" x14ac:dyDescent="0.25">
      <c r="B164" s="3113"/>
      <c r="C164" s="3130"/>
      <c r="D164" s="3122"/>
      <c r="E164" s="3144"/>
      <c r="F164" s="3126"/>
      <c r="G164" s="3123"/>
      <c r="H164" s="3124"/>
      <c r="I164" s="3123"/>
      <c r="J164" s="3124"/>
      <c r="K164" s="3123"/>
      <c r="L164" s="3124"/>
      <c r="M164" s="3123"/>
      <c r="N164" s="3124"/>
      <c r="O164" s="3123"/>
      <c r="P164" s="3124"/>
      <c r="Q164" s="3123"/>
      <c r="R164" s="3124"/>
      <c r="S164" s="3123"/>
      <c r="T164" s="3124"/>
      <c r="U164" s="3123"/>
      <c r="V164" s="3124"/>
      <c r="W164" s="3123"/>
      <c r="X164" s="3124"/>
      <c r="Y164" s="3123"/>
      <c r="Z164" s="3124"/>
      <c r="AA164" s="3123"/>
      <c r="AB164" s="3124"/>
      <c r="AC164" s="3123"/>
      <c r="AD164" s="3124"/>
      <c r="AE164" s="3123"/>
      <c r="AF164" s="3124"/>
      <c r="AG164" s="3123"/>
      <c r="AH164" s="3124"/>
      <c r="AI164" s="3123"/>
      <c r="AJ164" s="3124"/>
      <c r="AK164" s="3123"/>
      <c r="AL164" s="3124"/>
      <c r="AM164" s="3123"/>
      <c r="AN164" s="3124"/>
      <c r="AO164" s="3123"/>
      <c r="AP164" s="3124"/>
      <c r="AQ164" s="3123"/>
      <c r="AR164" s="3124"/>
      <c r="AS164" s="3123"/>
      <c r="AT164" s="3124"/>
      <c r="AU164" s="3123"/>
      <c r="AV164" s="3124"/>
      <c r="AW164" s="3123"/>
      <c r="AX164" s="3124"/>
      <c r="AY164" s="3123"/>
      <c r="AZ164" s="3124"/>
      <c r="BA164" s="3123"/>
      <c r="BB164" s="3124"/>
      <c r="BC164" s="3123"/>
      <c r="BD164" s="3124"/>
      <c r="BE164" s="3123"/>
      <c r="BF164" s="3124"/>
      <c r="BG164" s="3123"/>
      <c r="BH164" s="3124"/>
      <c r="BI164" s="3123"/>
      <c r="BJ164" s="3124"/>
      <c r="BK164" s="3123"/>
      <c r="BL164" s="3124"/>
      <c r="BM164" s="3123"/>
      <c r="BN164" s="3124"/>
      <c r="BO164" s="3123"/>
      <c r="BP164" s="3124"/>
      <c r="BQ164" s="3123"/>
      <c r="BR164" s="3124"/>
      <c r="BS164" s="3123"/>
      <c r="BT164" s="3124"/>
      <c r="BU164" s="3123"/>
      <c r="BV164" s="3124"/>
      <c r="BW164" s="3123"/>
      <c r="BX164" s="3124"/>
      <c r="BY164" s="3123"/>
      <c r="BZ164" s="3124"/>
      <c r="CA164" s="3123"/>
      <c r="CB164" s="3124"/>
      <c r="CC164" s="3123"/>
      <c r="CD164" s="3124"/>
      <c r="CE164" s="3123"/>
      <c r="CF164" s="3124"/>
      <c r="CG164" s="3123"/>
      <c r="CH164" s="3124"/>
      <c r="CI164" s="3123"/>
      <c r="CJ164" s="3124"/>
      <c r="CK164" s="3123"/>
      <c r="CL164" s="3124"/>
      <c r="CM164" s="3123"/>
      <c r="CN164" s="3124"/>
      <c r="CO164" s="3123"/>
      <c r="CP164" s="3124"/>
      <c r="CQ164" s="3123"/>
      <c r="CR164" s="3124"/>
      <c r="CS164" s="3123"/>
      <c r="CT164" s="3124"/>
      <c r="CU164" s="3123"/>
      <c r="CV164" s="3124"/>
      <c r="CW164" s="3123"/>
      <c r="CX164" s="3124"/>
      <c r="CY164" s="3123"/>
      <c r="CZ164" s="3124"/>
      <c r="DA164" s="3123"/>
      <c r="DB164" s="3124"/>
      <c r="DC164" s="3123"/>
      <c r="DD164" s="3124"/>
      <c r="DE164" s="3123"/>
      <c r="DF164" s="3124"/>
      <c r="DG164" s="3123"/>
      <c r="DH164" s="3124"/>
      <c r="DI164" s="3123"/>
      <c r="DJ164" s="3124"/>
      <c r="DK164" s="3123"/>
      <c r="DL164" s="3124"/>
      <c r="DM164" s="3123"/>
      <c r="DN164" s="3124"/>
      <c r="DO164" s="3123"/>
      <c r="DP164" s="3124"/>
      <c r="DQ164" s="3123"/>
      <c r="DR164" s="3124"/>
      <c r="DS164" s="3123"/>
      <c r="DT164" s="3124"/>
      <c r="DU164" s="3123"/>
      <c r="DV164" s="3124"/>
      <c r="DW164" s="3123"/>
      <c r="DX164" s="3124"/>
      <c r="DY164" s="3123"/>
      <c r="DZ164" s="3124"/>
      <c r="EA164" s="3116"/>
      <c r="EB164" s="3124"/>
      <c r="EC164" s="3123"/>
      <c r="ED164" s="3124"/>
      <c r="EE164" s="3123"/>
      <c r="EF164" s="3124"/>
      <c r="EG164" s="3123"/>
      <c r="EH164" s="3124"/>
    </row>
    <row r="165" spans="2:138" x14ac:dyDescent="0.25">
      <c r="B165" s="3113"/>
      <c r="C165" s="3121"/>
      <c r="D165" s="3122"/>
      <c r="E165" s="3144"/>
      <c r="F165" s="3126"/>
      <c r="G165" s="3123"/>
      <c r="H165" s="3124"/>
      <c r="I165" s="3123"/>
      <c r="J165" s="3124"/>
      <c r="K165" s="3123"/>
      <c r="L165" s="3124"/>
      <c r="M165" s="3123"/>
      <c r="N165" s="3124"/>
      <c r="O165" s="3123"/>
      <c r="P165" s="3124"/>
      <c r="Q165" s="3123"/>
      <c r="R165" s="3124"/>
      <c r="S165" s="3123"/>
      <c r="T165" s="3124"/>
      <c r="U165" s="3123"/>
      <c r="V165" s="3124"/>
      <c r="W165" s="3123"/>
      <c r="X165" s="3124"/>
      <c r="Y165" s="3123"/>
      <c r="Z165" s="3124"/>
      <c r="AA165" s="3123"/>
      <c r="AB165" s="3124"/>
      <c r="AC165" s="3123"/>
      <c r="AD165" s="3124"/>
      <c r="AE165" s="3123"/>
      <c r="AF165" s="3124"/>
      <c r="AG165" s="3123"/>
      <c r="AH165" s="3124"/>
      <c r="AI165" s="3123"/>
      <c r="AJ165" s="3124"/>
      <c r="AK165" s="3123"/>
      <c r="AL165" s="3124"/>
      <c r="AM165" s="3123"/>
      <c r="AN165" s="3124"/>
      <c r="AO165" s="3123"/>
      <c r="AP165" s="3124"/>
      <c r="AQ165" s="3123"/>
      <c r="AR165" s="3124"/>
      <c r="AS165" s="3123"/>
      <c r="AT165" s="3124"/>
      <c r="AU165" s="3123"/>
      <c r="AV165" s="3124"/>
      <c r="AW165" s="3123"/>
      <c r="AX165" s="3124"/>
      <c r="AY165" s="3123"/>
      <c r="AZ165" s="3124"/>
      <c r="BA165" s="3123"/>
      <c r="BB165" s="3124"/>
      <c r="BC165" s="3123"/>
      <c r="BD165" s="3124"/>
      <c r="BE165" s="3123"/>
      <c r="BF165" s="3124"/>
      <c r="BG165" s="3123"/>
      <c r="BH165" s="3124"/>
      <c r="BI165" s="3123"/>
      <c r="BJ165" s="3124"/>
      <c r="BK165" s="3123"/>
      <c r="BL165" s="3124"/>
      <c r="BM165" s="3123"/>
      <c r="BN165" s="3124"/>
      <c r="BO165" s="3123"/>
      <c r="BP165" s="3124"/>
      <c r="BQ165" s="3123"/>
      <c r="BR165" s="3124"/>
      <c r="BS165" s="3123"/>
      <c r="BT165" s="3124"/>
      <c r="BU165" s="3123"/>
      <c r="BV165" s="3124"/>
      <c r="BW165" s="3123"/>
      <c r="BX165" s="3124"/>
      <c r="BY165" s="3123"/>
      <c r="BZ165" s="3124"/>
      <c r="CA165" s="3123"/>
      <c r="CB165" s="3124"/>
      <c r="CC165" s="3123"/>
      <c r="CD165" s="3124"/>
      <c r="CE165" s="3123"/>
      <c r="CF165" s="3124"/>
      <c r="CG165" s="3123"/>
      <c r="CH165" s="3124"/>
      <c r="CI165" s="3123"/>
      <c r="CJ165" s="3124"/>
      <c r="CK165" s="3123"/>
      <c r="CL165" s="3124"/>
      <c r="CM165" s="3123"/>
      <c r="CN165" s="3124"/>
      <c r="CO165" s="3123"/>
      <c r="CP165" s="3124"/>
      <c r="CQ165" s="3123"/>
      <c r="CR165" s="3124"/>
      <c r="CS165" s="3123"/>
      <c r="CT165" s="3124"/>
      <c r="CU165" s="3123"/>
      <c r="CV165" s="3124"/>
      <c r="CW165" s="3123"/>
      <c r="CX165" s="3124"/>
      <c r="CY165" s="3123"/>
      <c r="CZ165" s="3124"/>
      <c r="DA165" s="3123"/>
      <c r="DB165" s="3124"/>
      <c r="DC165" s="3123"/>
      <c r="DD165" s="3124"/>
      <c r="DE165" s="3123"/>
      <c r="DF165" s="3124"/>
      <c r="DG165" s="3123"/>
      <c r="DH165" s="3124"/>
      <c r="DI165" s="3123"/>
      <c r="DJ165" s="3124"/>
      <c r="DK165" s="3123"/>
      <c r="DL165" s="3124"/>
      <c r="DM165" s="3123"/>
      <c r="DN165" s="3124"/>
      <c r="DO165" s="3123"/>
      <c r="DP165" s="3124"/>
      <c r="DQ165" s="3123"/>
      <c r="DR165" s="3124"/>
      <c r="DS165" s="3123"/>
      <c r="DT165" s="3124"/>
      <c r="DU165" s="3123"/>
      <c r="DV165" s="3124"/>
      <c r="DW165" s="3123"/>
      <c r="DX165" s="3124"/>
      <c r="DY165" s="3123"/>
      <c r="DZ165" s="3124"/>
      <c r="EA165" s="3116"/>
      <c r="EB165" s="3124"/>
      <c r="EC165" s="3123"/>
      <c r="ED165" s="3124"/>
      <c r="EE165" s="3123"/>
      <c r="EF165" s="3124"/>
      <c r="EG165" s="3123"/>
      <c r="EH165" s="3124"/>
    </row>
    <row r="166" spans="2:138" x14ac:dyDescent="0.25">
      <c r="B166" s="3113"/>
      <c r="C166" s="3130"/>
      <c r="D166" s="3129"/>
      <c r="E166" s="3144"/>
      <c r="F166" s="3126"/>
      <c r="G166" s="3119"/>
      <c r="H166" s="3124"/>
      <c r="I166" s="3119"/>
      <c r="J166" s="3124"/>
      <c r="K166" s="3119"/>
      <c r="L166" s="3124"/>
      <c r="M166" s="3119"/>
      <c r="N166" s="3124"/>
      <c r="O166" s="3119"/>
      <c r="P166" s="3124"/>
      <c r="Q166" s="3119"/>
      <c r="R166" s="3124"/>
      <c r="S166" s="3119"/>
      <c r="T166" s="3124"/>
      <c r="U166" s="3119"/>
      <c r="V166" s="3124"/>
      <c r="W166" s="3119"/>
      <c r="X166" s="3124"/>
      <c r="Y166" s="3119"/>
      <c r="Z166" s="3124"/>
      <c r="AA166" s="3119"/>
      <c r="AB166" s="3124"/>
      <c r="AC166" s="3119"/>
      <c r="AD166" s="3124"/>
      <c r="AE166" s="3119"/>
      <c r="AF166" s="3124"/>
      <c r="AG166" s="3119"/>
      <c r="AH166" s="3124"/>
      <c r="AI166" s="3119"/>
      <c r="AJ166" s="3124"/>
      <c r="AK166" s="3119"/>
      <c r="AL166" s="3124"/>
      <c r="AM166" s="3119"/>
      <c r="AN166" s="3124"/>
      <c r="AO166" s="3119"/>
      <c r="AP166" s="3124"/>
      <c r="AQ166" s="3119"/>
      <c r="AR166" s="3124"/>
      <c r="AS166" s="3119"/>
      <c r="AT166" s="3124"/>
      <c r="AU166" s="3119"/>
      <c r="AV166" s="3124"/>
      <c r="AW166" s="3119"/>
      <c r="AX166" s="3124"/>
      <c r="AY166" s="3119"/>
      <c r="AZ166" s="3124"/>
      <c r="BA166" s="3119"/>
      <c r="BB166" s="3124"/>
      <c r="BC166" s="3119"/>
      <c r="BD166" s="3124"/>
      <c r="BE166" s="3119"/>
      <c r="BF166" s="3124"/>
      <c r="BG166" s="3119"/>
      <c r="BH166" s="3124"/>
      <c r="BI166" s="3119"/>
      <c r="BJ166" s="3124"/>
      <c r="BK166" s="3119"/>
      <c r="BL166" s="3124"/>
      <c r="BM166" s="3119"/>
      <c r="BN166" s="3124"/>
      <c r="BO166" s="3119"/>
      <c r="BP166" s="3124"/>
      <c r="BQ166" s="3119"/>
      <c r="BR166" s="3124"/>
      <c r="BS166" s="3119"/>
      <c r="BT166" s="3124"/>
      <c r="BU166" s="3119"/>
      <c r="BV166" s="3124"/>
      <c r="BW166" s="3119"/>
      <c r="BX166" s="3124"/>
      <c r="BY166" s="3119"/>
      <c r="BZ166" s="3124"/>
      <c r="CA166" s="3119"/>
      <c r="CB166" s="3124"/>
      <c r="CC166" s="3119"/>
      <c r="CD166" s="3124"/>
      <c r="CE166" s="3119"/>
      <c r="CF166" s="3124"/>
      <c r="CG166" s="3119"/>
      <c r="CH166" s="3124"/>
      <c r="CI166" s="3119"/>
      <c r="CJ166" s="3124"/>
      <c r="CK166" s="3119"/>
      <c r="CL166" s="3124"/>
      <c r="CM166" s="3119"/>
      <c r="CN166" s="3124"/>
      <c r="CO166" s="3119"/>
      <c r="CP166" s="3124"/>
      <c r="CQ166" s="3119"/>
      <c r="CR166" s="3124"/>
      <c r="CS166" s="3119"/>
      <c r="CT166" s="3124"/>
      <c r="CU166" s="3119"/>
      <c r="CV166" s="3124"/>
      <c r="CW166" s="3119"/>
      <c r="CX166" s="3124"/>
      <c r="CY166" s="3119"/>
      <c r="CZ166" s="3124"/>
      <c r="DA166" s="3119"/>
      <c r="DB166" s="3124"/>
      <c r="DC166" s="3119"/>
      <c r="DD166" s="3124"/>
      <c r="DE166" s="3119"/>
      <c r="DF166" s="3124"/>
      <c r="DG166" s="3119"/>
      <c r="DH166" s="3124"/>
      <c r="DI166" s="3119"/>
      <c r="DJ166" s="3124"/>
      <c r="DK166" s="3119"/>
      <c r="DL166" s="3124"/>
      <c r="DM166" s="3119"/>
      <c r="DN166" s="3124"/>
      <c r="DO166" s="3119"/>
      <c r="DP166" s="3124"/>
      <c r="DQ166" s="3119"/>
      <c r="DR166" s="3124"/>
      <c r="DS166" s="3119"/>
      <c r="DT166" s="3124"/>
      <c r="DU166" s="3119"/>
      <c r="DV166" s="3124"/>
      <c r="DW166" s="3119"/>
      <c r="DX166" s="3124"/>
      <c r="DY166" s="3119"/>
      <c r="DZ166" s="3124"/>
      <c r="EA166" s="3116"/>
      <c r="EB166" s="3124"/>
      <c r="EC166" s="3123"/>
      <c r="ED166" s="3124"/>
      <c r="EE166" s="3123"/>
      <c r="EF166" s="3124"/>
      <c r="EG166" s="3123"/>
      <c r="EH166" s="3124"/>
    </row>
    <row r="167" spans="2:138" x14ac:dyDescent="0.25">
      <c r="B167" s="3113"/>
      <c r="C167" s="3130"/>
      <c r="D167" s="3122"/>
      <c r="E167" s="3144"/>
      <c r="F167" s="3126"/>
      <c r="G167" s="3119"/>
      <c r="H167" s="3124"/>
      <c r="I167" s="3119"/>
      <c r="J167" s="3124"/>
      <c r="K167" s="3119"/>
      <c r="L167" s="3124"/>
      <c r="M167" s="3119"/>
      <c r="N167" s="3124"/>
      <c r="O167" s="3119"/>
      <c r="P167" s="3124"/>
      <c r="Q167" s="3119"/>
      <c r="R167" s="3124"/>
      <c r="S167" s="3119"/>
      <c r="T167" s="3124"/>
      <c r="U167" s="3119"/>
      <c r="V167" s="3124"/>
      <c r="W167" s="3119"/>
      <c r="X167" s="3124"/>
      <c r="Y167" s="3119"/>
      <c r="Z167" s="3124"/>
      <c r="AA167" s="3119"/>
      <c r="AB167" s="3124"/>
      <c r="AC167" s="3119"/>
      <c r="AD167" s="3124"/>
      <c r="AE167" s="3119"/>
      <c r="AF167" s="3124"/>
      <c r="AG167" s="3119"/>
      <c r="AH167" s="3124"/>
      <c r="AI167" s="3119"/>
      <c r="AJ167" s="3124"/>
      <c r="AK167" s="3119"/>
      <c r="AL167" s="3124"/>
      <c r="AM167" s="3119"/>
      <c r="AN167" s="3124"/>
      <c r="AO167" s="3119"/>
      <c r="AP167" s="3124"/>
      <c r="AQ167" s="3119"/>
      <c r="AR167" s="3124"/>
      <c r="AS167" s="3119"/>
      <c r="AT167" s="3124"/>
      <c r="AU167" s="3119"/>
      <c r="AV167" s="3124"/>
      <c r="AW167" s="3119"/>
      <c r="AX167" s="3124"/>
      <c r="AY167" s="3119"/>
      <c r="AZ167" s="3124"/>
      <c r="BA167" s="3119"/>
      <c r="BB167" s="3124"/>
      <c r="BC167" s="3119"/>
      <c r="BD167" s="3124"/>
      <c r="BE167" s="3119"/>
      <c r="BF167" s="3124"/>
      <c r="BG167" s="3119"/>
      <c r="BH167" s="3124"/>
      <c r="BI167" s="3119"/>
      <c r="BJ167" s="3124"/>
      <c r="BK167" s="3119"/>
      <c r="BL167" s="3124"/>
      <c r="BM167" s="3119"/>
      <c r="BN167" s="3124"/>
      <c r="BO167" s="3119"/>
      <c r="BP167" s="3124"/>
      <c r="BQ167" s="3119"/>
      <c r="BR167" s="3124"/>
      <c r="BS167" s="3119"/>
      <c r="BT167" s="3124"/>
      <c r="BU167" s="3119"/>
      <c r="BV167" s="3124"/>
      <c r="BW167" s="3119"/>
      <c r="BX167" s="3124"/>
      <c r="BY167" s="3119"/>
      <c r="BZ167" s="3124"/>
      <c r="CA167" s="3119"/>
      <c r="CB167" s="3124"/>
      <c r="CC167" s="3119"/>
      <c r="CD167" s="3124"/>
      <c r="CE167" s="3119"/>
      <c r="CF167" s="3124"/>
      <c r="CG167" s="3119"/>
      <c r="CH167" s="3124"/>
      <c r="CI167" s="3119"/>
      <c r="CJ167" s="3124"/>
      <c r="CK167" s="3119"/>
      <c r="CL167" s="3124"/>
      <c r="CM167" s="3119"/>
      <c r="CN167" s="3124"/>
      <c r="CO167" s="3119"/>
      <c r="CP167" s="3124"/>
      <c r="CQ167" s="3119"/>
      <c r="CR167" s="3124"/>
      <c r="CS167" s="3119"/>
      <c r="CT167" s="3124"/>
      <c r="CU167" s="3119"/>
      <c r="CV167" s="3124"/>
      <c r="CW167" s="3119"/>
      <c r="CX167" s="3124"/>
      <c r="CY167" s="3119"/>
      <c r="CZ167" s="3124"/>
      <c r="DA167" s="3119"/>
      <c r="DB167" s="3124"/>
      <c r="DC167" s="3119"/>
      <c r="DD167" s="3124"/>
      <c r="DE167" s="3119"/>
      <c r="DF167" s="3124"/>
      <c r="DG167" s="3119"/>
      <c r="DH167" s="3124"/>
      <c r="DI167" s="3119"/>
      <c r="DJ167" s="3124"/>
      <c r="DK167" s="3119"/>
      <c r="DL167" s="3124"/>
      <c r="DM167" s="3119"/>
      <c r="DN167" s="3124"/>
      <c r="DO167" s="3119"/>
      <c r="DP167" s="3124"/>
      <c r="DQ167" s="3119"/>
      <c r="DR167" s="3124"/>
      <c r="DS167" s="3119"/>
      <c r="DT167" s="3124"/>
      <c r="DU167" s="3119"/>
      <c r="DV167" s="3124"/>
      <c r="DW167" s="3119"/>
      <c r="DX167" s="3124"/>
      <c r="DY167" s="3119"/>
      <c r="DZ167" s="3124"/>
      <c r="EA167" s="3116"/>
      <c r="EB167" s="3124"/>
      <c r="EC167" s="3123"/>
      <c r="ED167" s="3124"/>
      <c r="EE167" s="3123"/>
      <c r="EF167" s="3124"/>
      <c r="EG167" s="3123"/>
      <c r="EH167" s="3124"/>
    </row>
    <row r="168" spans="2:138" x14ac:dyDescent="0.25">
      <c r="B168" s="3113"/>
      <c r="C168" s="3121"/>
      <c r="D168" s="3122"/>
      <c r="E168" s="3144"/>
      <c r="F168" s="3124"/>
      <c r="G168" s="3119"/>
      <c r="H168" s="3124"/>
      <c r="I168" s="3119"/>
      <c r="J168" s="3124"/>
      <c r="K168" s="3119"/>
      <c r="L168" s="3124"/>
      <c r="M168" s="3119"/>
      <c r="N168" s="3124"/>
      <c r="O168" s="3119"/>
      <c r="P168" s="3124"/>
      <c r="Q168" s="3119"/>
      <c r="R168" s="3124"/>
      <c r="S168" s="3119"/>
      <c r="T168" s="3124"/>
      <c r="U168" s="3119"/>
      <c r="V168" s="3124"/>
      <c r="W168" s="3119"/>
      <c r="X168" s="3124"/>
      <c r="Y168" s="3119"/>
      <c r="Z168" s="3124"/>
      <c r="AA168" s="3119"/>
      <c r="AB168" s="3124"/>
      <c r="AC168" s="3119"/>
      <c r="AD168" s="3124"/>
      <c r="AE168" s="3119"/>
      <c r="AF168" s="3124"/>
      <c r="AG168" s="3119"/>
      <c r="AH168" s="3124"/>
      <c r="AI168" s="3119"/>
      <c r="AJ168" s="3124"/>
      <c r="AK168" s="3119"/>
      <c r="AL168" s="3124"/>
      <c r="AM168" s="3119"/>
      <c r="AN168" s="3124"/>
      <c r="AO168" s="3119"/>
      <c r="AP168" s="3124"/>
      <c r="AQ168" s="3119"/>
      <c r="AR168" s="3124"/>
      <c r="AS168" s="3119"/>
      <c r="AT168" s="3124"/>
      <c r="AU168" s="3119"/>
      <c r="AV168" s="3124"/>
      <c r="AW168" s="3119"/>
      <c r="AX168" s="3124"/>
      <c r="AY168" s="3119"/>
      <c r="AZ168" s="3124"/>
      <c r="BA168" s="3119"/>
      <c r="BB168" s="3124"/>
      <c r="BC168" s="3119"/>
      <c r="BD168" s="3124"/>
      <c r="BE168" s="3119"/>
      <c r="BF168" s="3124"/>
      <c r="BG168" s="3119"/>
      <c r="BH168" s="3124"/>
      <c r="BI168" s="3119"/>
      <c r="BJ168" s="3124"/>
      <c r="BK168" s="3119"/>
      <c r="BL168" s="3124"/>
      <c r="BM168" s="3119"/>
      <c r="BN168" s="3124"/>
      <c r="BO168" s="3119"/>
      <c r="BP168" s="3124"/>
      <c r="BQ168" s="3119"/>
      <c r="BR168" s="3124"/>
      <c r="BS168" s="3119"/>
      <c r="BT168" s="3124"/>
      <c r="BU168" s="3119"/>
      <c r="BV168" s="3124"/>
      <c r="BW168" s="3119"/>
      <c r="BX168" s="3124"/>
      <c r="BY168" s="3119"/>
      <c r="BZ168" s="3124"/>
      <c r="CA168" s="3119"/>
      <c r="CB168" s="3124"/>
      <c r="CC168" s="3119"/>
      <c r="CD168" s="3124"/>
      <c r="CE168" s="3119"/>
      <c r="CF168" s="3124"/>
      <c r="CG168" s="3119"/>
      <c r="CH168" s="3124"/>
      <c r="CI168" s="3119"/>
      <c r="CJ168" s="3124"/>
      <c r="CK168" s="3119"/>
      <c r="CL168" s="3124"/>
      <c r="CM168" s="3119"/>
      <c r="CN168" s="3124"/>
      <c r="CO168" s="3119"/>
      <c r="CP168" s="3124"/>
      <c r="CQ168" s="3119"/>
      <c r="CR168" s="3124"/>
      <c r="CS168" s="3119"/>
      <c r="CT168" s="3124"/>
      <c r="CU168" s="3119"/>
      <c r="CV168" s="3124"/>
      <c r="CW168" s="3119"/>
      <c r="CX168" s="3124"/>
      <c r="CY168" s="3119"/>
      <c r="CZ168" s="3124"/>
      <c r="DA168" s="3119"/>
      <c r="DB168" s="3124"/>
      <c r="DC168" s="3119"/>
      <c r="DD168" s="3124"/>
      <c r="DE168" s="3119"/>
      <c r="DF168" s="3124"/>
      <c r="DG168" s="3119"/>
      <c r="DH168" s="3124"/>
      <c r="DI168" s="3119"/>
      <c r="DJ168" s="3124"/>
      <c r="DK168" s="3119"/>
      <c r="DL168" s="3124"/>
      <c r="DM168" s="3119"/>
      <c r="DN168" s="3124"/>
      <c r="DO168" s="3119"/>
      <c r="DP168" s="3124"/>
      <c r="DQ168" s="3119"/>
      <c r="DR168" s="3124"/>
      <c r="DS168" s="3119"/>
      <c r="DT168" s="3124"/>
      <c r="DU168" s="3119"/>
      <c r="DV168" s="3124"/>
      <c r="DW168" s="3119"/>
      <c r="DX168" s="3124"/>
      <c r="DY168" s="3119"/>
      <c r="DZ168" s="3124"/>
      <c r="EA168" s="3116"/>
      <c r="EB168" s="3124"/>
      <c r="EC168" s="3123"/>
      <c r="ED168" s="3124"/>
      <c r="EE168" s="3123"/>
      <c r="EF168" s="3124"/>
      <c r="EG168" s="3123"/>
      <c r="EH168" s="3124"/>
    </row>
    <row r="169" spans="2:138" x14ac:dyDescent="0.25">
      <c r="B169" s="3113"/>
      <c r="C169" s="3114"/>
      <c r="D169" s="3131"/>
      <c r="E169" s="3131"/>
      <c r="F169" s="3114"/>
      <c r="G169" s="3131"/>
      <c r="H169" s="3132"/>
      <c r="I169" s="3131"/>
      <c r="J169" s="3132"/>
      <c r="K169" s="3131"/>
      <c r="L169" s="3132"/>
      <c r="M169" s="3131"/>
      <c r="N169" s="3132"/>
      <c r="O169" s="3131"/>
      <c r="P169" s="3132"/>
      <c r="Q169" s="3131"/>
      <c r="R169" s="3132"/>
      <c r="S169" s="3131"/>
      <c r="T169" s="3132"/>
      <c r="U169" s="3131"/>
      <c r="V169" s="3132"/>
      <c r="W169" s="3131"/>
      <c r="X169" s="3132"/>
      <c r="Y169" s="3131"/>
      <c r="Z169" s="3132"/>
      <c r="AA169" s="3131"/>
      <c r="AB169" s="3132"/>
      <c r="AC169" s="3131"/>
      <c r="AD169" s="3132"/>
      <c r="AE169" s="3131"/>
      <c r="AF169" s="3132"/>
      <c r="AG169" s="3131"/>
      <c r="AH169" s="3132"/>
      <c r="AI169" s="3131"/>
      <c r="AJ169" s="3132"/>
      <c r="AK169" s="3131"/>
      <c r="AL169" s="3132"/>
      <c r="AM169" s="3131"/>
      <c r="AN169" s="3132"/>
      <c r="AO169" s="3131"/>
      <c r="AP169" s="3132"/>
      <c r="AQ169" s="3131"/>
      <c r="AR169" s="3132"/>
      <c r="AS169" s="3131"/>
      <c r="AT169" s="3132"/>
      <c r="AU169" s="3131"/>
      <c r="AV169" s="3132"/>
      <c r="AW169" s="3131"/>
      <c r="AX169" s="3132"/>
      <c r="AY169" s="3131"/>
      <c r="AZ169" s="3132"/>
      <c r="BA169" s="3131"/>
      <c r="BB169" s="3132"/>
      <c r="BC169" s="3131"/>
      <c r="BD169" s="3132"/>
      <c r="BE169" s="3131"/>
      <c r="BF169" s="3132"/>
      <c r="BG169" s="3131"/>
      <c r="BH169" s="3132"/>
      <c r="BI169" s="3131"/>
      <c r="BJ169" s="3132"/>
      <c r="BK169" s="3131"/>
      <c r="BL169" s="3132"/>
      <c r="BM169" s="3131"/>
      <c r="BN169" s="3132"/>
      <c r="BO169" s="3131"/>
      <c r="BP169" s="3132"/>
      <c r="BQ169" s="3131"/>
      <c r="BR169" s="3132"/>
      <c r="BS169" s="3131"/>
      <c r="BT169" s="3132"/>
      <c r="BU169" s="3131"/>
      <c r="BV169" s="3132"/>
      <c r="BW169" s="3131"/>
      <c r="BX169" s="3132"/>
      <c r="BY169" s="3131"/>
      <c r="BZ169" s="3132"/>
      <c r="CA169" s="3131"/>
      <c r="CB169" s="3132"/>
      <c r="CC169" s="3131"/>
      <c r="CD169" s="3132"/>
      <c r="CE169" s="3131"/>
      <c r="CF169" s="3132"/>
      <c r="CG169" s="3131"/>
      <c r="CH169" s="3132"/>
      <c r="CI169" s="3131"/>
      <c r="CJ169" s="3132"/>
      <c r="CK169" s="3131"/>
      <c r="CL169" s="3132"/>
      <c r="CM169" s="3131"/>
      <c r="CN169" s="3132"/>
      <c r="CO169" s="3131"/>
      <c r="CP169" s="3132"/>
      <c r="CQ169" s="3131"/>
      <c r="CR169" s="3132"/>
      <c r="CS169" s="3131"/>
      <c r="CT169" s="3132"/>
      <c r="CU169" s="3131"/>
      <c r="CV169" s="3132"/>
      <c r="CW169" s="3131"/>
      <c r="CX169" s="3132"/>
      <c r="CY169" s="3131"/>
      <c r="CZ169" s="3132"/>
      <c r="DA169" s="3131"/>
      <c r="DB169" s="3132"/>
      <c r="DC169" s="3131"/>
      <c r="DD169" s="3132"/>
      <c r="DE169" s="3131"/>
      <c r="DF169" s="3132"/>
      <c r="DG169" s="3131"/>
      <c r="DH169" s="3132"/>
      <c r="DI169" s="3131"/>
      <c r="DJ169" s="3132"/>
      <c r="DK169" s="3131"/>
      <c r="DL169" s="3132"/>
      <c r="DM169" s="3131"/>
      <c r="DN169" s="3132"/>
      <c r="DO169" s="3131"/>
      <c r="DP169" s="3132"/>
      <c r="DQ169" s="3131"/>
      <c r="DR169" s="3132"/>
      <c r="DS169" s="3131"/>
      <c r="DT169" s="3132"/>
      <c r="DU169" s="3131"/>
      <c r="DV169" s="3132"/>
      <c r="DW169" s="3131"/>
      <c r="DX169" s="3132"/>
      <c r="DY169" s="3131"/>
      <c r="DZ169" s="3132"/>
      <c r="EA169" s="3131"/>
      <c r="EB169" s="3132"/>
      <c r="EC169" s="3131"/>
      <c r="ED169" s="3132"/>
      <c r="EE169" s="3131"/>
      <c r="EF169" s="3132"/>
      <c r="EG169" s="3131"/>
      <c r="EH169" s="3132"/>
    </row>
    <row r="170" spans="2:138" x14ac:dyDescent="0.25">
      <c r="B170" s="3113"/>
      <c r="C170" s="3114"/>
      <c r="D170" s="3131"/>
      <c r="E170" s="3131"/>
      <c r="F170" s="3114"/>
      <c r="G170" s="3131"/>
      <c r="H170" s="3133"/>
      <c r="I170" s="3131"/>
      <c r="J170" s="3133"/>
      <c r="K170" s="3131"/>
      <c r="L170" s="3133"/>
      <c r="M170" s="3131"/>
      <c r="N170" s="3133"/>
      <c r="O170" s="3131"/>
      <c r="P170" s="3133"/>
      <c r="Q170" s="3131"/>
      <c r="R170" s="3133"/>
      <c r="S170" s="3131"/>
      <c r="T170" s="3133"/>
      <c r="U170" s="3131"/>
      <c r="V170" s="3133"/>
      <c r="W170" s="3131"/>
      <c r="X170" s="3133"/>
      <c r="Y170" s="3131"/>
      <c r="Z170" s="3133"/>
      <c r="AA170" s="3131"/>
      <c r="AB170" s="3133"/>
      <c r="AC170" s="3131"/>
      <c r="AD170" s="3133"/>
      <c r="AE170" s="3131"/>
      <c r="AF170" s="3133"/>
      <c r="AG170" s="3131"/>
      <c r="AH170" s="3133"/>
      <c r="AI170" s="3131"/>
      <c r="AJ170" s="3133"/>
      <c r="AK170" s="3131"/>
      <c r="AL170" s="3133"/>
      <c r="AM170" s="3131"/>
      <c r="AN170" s="3133"/>
      <c r="AO170" s="3131"/>
      <c r="AP170" s="3133"/>
      <c r="AQ170" s="3131"/>
      <c r="AR170" s="3133"/>
      <c r="AS170" s="3131"/>
      <c r="AT170" s="3133"/>
      <c r="AU170" s="3131"/>
      <c r="AV170" s="3133"/>
      <c r="AW170" s="3131"/>
      <c r="AX170" s="3133"/>
      <c r="AY170" s="3131"/>
      <c r="AZ170" s="3133"/>
      <c r="BA170" s="3131"/>
      <c r="BB170" s="3133"/>
      <c r="BC170" s="3131"/>
      <c r="BD170" s="3133"/>
      <c r="BE170" s="3131"/>
      <c r="BF170" s="3133"/>
      <c r="BG170" s="3131"/>
      <c r="BH170" s="3133"/>
      <c r="BI170" s="3131"/>
      <c r="BJ170" s="3133"/>
      <c r="BK170" s="3131"/>
      <c r="BL170" s="3133"/>
      <c r="BM170" s="3131"/>
      <c r="BN170" s="3133"/>
      <c r="BO170" s="3131"/>
      <c r="BP170" s="3133"/>
      <c r="BQ170" s="3131"/>
      <c r="BR170" s="3133"/>
      <c r="BS170" s="3131"/>
      <c r="BT170" s="3133"/>
      <c r="BU170" s="3131"/>
      <c r="BV170" s="3133"/>
      <c r="BW170" s="3131"/>
      <c r="BX170" s="3133"/>
      <c r="BY170" s="3131"/>
      <c r="BZ170" s="3133"/>
      <c r="CA170" s="3131"/>
      <c r="CB170" s="3133"/>
      <c r="CC170" s="3131"/>
      <c r="CD170" s="3133"/>
      <c r="CE170" s="3131"/>
      <c r="CF170" s="3133"/>
      <c r="CG170" s="3131"/>
      <c r="CH170" s="3133"/>
      <c r="CI170" s="3131"/>
      <c r="CJ170" s="3133"/>
      <c r="CK170" s="3131"/>
      <c r="CL170" s="3133"/>
      <c r="CM170" s="3131"/>
      <c r="CN170" s="3133"/>
      <c r="CO170" s="3131"/>
      <c r="CP170" s="3133"/>
      <c r="CQ170" s="3131"/>
      <c r="CR170" s="3133"/>
      <c r="CS170" s="3131"/>
      <c r="CT170" s="3133"/>
      <c r="CU170" s="3131"/>
      <c r="CV170" s="3133"/>
      <c r="CW170" s="3131"/>
      <c r="CX170" s="3133"/>
      <c r="CY170" s="3131"/>
      <c r="CZ170" s="3133"/>
      <c r="DA170" s="3131"/>
      <c r="DB170" s="3133"/>
      <c r="DC170" s="3131"/>
      <c r="DD170" s="3133"/>
      <c r="DE170" s="3131"/>
      <c r="DF170" s="3133"/>
      <c r="DG170" s="3131"/>
      <c r="DH170" s="3133"/>
      <c r="DI170" s="3131"/>
      <c r="DJ170" s="3133"/>
      <c r="DK170" s="3131"/>
      <c r="DL170" s="3133"/>
      <c r="DM170" s="3131"/>
      <c r="DN170" s="3133"/>
      <c r="DO170" s="3131"/>
      <c r="DP170" s="3133"/>
      <c r="DQ170" s="3131"/>
      <c r="DR170" s="3133"/>
      <c r="DS170" s="3131"/>
      <c r="DT170" s="3133"/>
      <c r="DU170" s="3131"/>
      <c r="DV170" s="3133"/>
      <c r="DW170" s="3131"/>
      <c r="DX170" s="3133"/>
      <c r="DY170" s="3131"/>
      <c r="DZ170" s="3133"/>
      <c r="EA170" s="3131"/>
      <c r="EB170" s="3133"/>
      <c r="EC170" s="3131"/>
      <c r="ED170" s="3133"/>
      <c r="EE170" s="3131"/>
      <c r="EF170" s="3133"/>
      <c r="EG170" s="3131"/>
      <c r="EH170" s="3133"/>
    </row>
    <row r="171" spans="2:138" x14ac:dyDescent="0.25">
      <c r="B171" s="3113"/>
      <c r="C171" s="3114"/>
      <c r="D171" s="3131"/>
      <c r="E171" s="3131"/>
      <c r="F171" s="3114"/>
      <c r="G171" s="3131"/>
      <c r="H171" s="3133"/>
      <c r="I171" s="3131"/>
      <c r="J171" s="3133"/>
      <c r="K171" s="3131"/>
      <c r="L171" s="3133"/>
      <c r="M171" s="3131"/>
      <c r="N171" s="3133"/>
      <c r="O171" s="3131"/>
      <c r="P171" s="3133"/>
      <c r="Q171" s="3131"/>
      <c r="R171" s="3133"/>
      <c r="S171" s="3131"/>
      <c r="T171" s="3133"/>
      <c r="U171" s="3131"/>
      <c r="V171" s="3133"/>
      <c r="W171" s="3131"/>
      <c r="X171" s="3133"/>
      <c r="Y171" s="3131"/>
      <c r="Z171" s="3133"/>
      <c r="AA171" s="3131"/>
      <c r="AB171" s="3133"/>
      <c r="AC171" s="3131"/>
      <c r="AD171" s="3133"/>
      <c r="AE171" s="3131"/>
      <c r="AF171" s="3133"/>
      <c r="AG171" s="3131"/>
      <c r="AH171" s="3133"/>
      <c r="AI171" s="3131"/>
      <c r="AJ171" s="3133"/>
      <c r="AK171" s="3131"/>
      <c r="AL171" s="3133"/>
      <c r="AM171" s="3131"/>
      <c r="AN171" s="3133"/>
      <c r="AO171" s="3131"/>
      <c r="AP171" s="3133"/>
      <c r="AQ171" s="3131"/>
      <c r="AR171" s="3133"/>
      <c r="AS171" s="3131"/>
      <c r="AT171" s="3133"/>
      <c r="AU171" s="3131"/>
      <c r="AV171" s="3133"/>
      <c r="AW171" s="3131"/>
      <c r="AX171" s="3133"/>
      <c r="AY171" s="3131"/>
      <c r="AZ171" s="3133"/>
      <c r="BA171" s="3131"/>
      <c r="BB171" s="3133"/>
      <c r="BC171" s="3131"/>
      <c r="BD171" s="3133"/>
      <c r="BE171" s="3131"/>
      <c r="BF171" s="3133"/>
      <c r="BG171" s="3131"/>
      <c r="BH171" s="3133"/>
      <c r="BI171" s="3131"/>
      <c r="BJ171" s="3133"/>
      <c r="BK171" s="3131"/>
      <c r="BL171" s="3133"/>
      <c r="BM171" s="3131"/>
      <c r="BN171" s="3133"/>
      <c r="BO171" s="3131"/>
      <c r="BP171" s="3133"/>
      <c r="BQ171" s="3131"/>
      <c r="BR171" s="3133"/>
      <c r="BS171" s="3131"/>
      <c r="BT171" s="3133"/>
      <c r="BU171" s="3131"/>
      <c r="BV171" s="3133"/>
      <c r="BW171" s="3131"/>
      <c r="BX171" s="3133"/>
      <c r="BY171" s="3131"/>
      <c r="BZ171" s="3133"/>
      <c r="CA171" s="3131"/>
      <c r="CB171" s="3133"/>
      <c r="CC171" s="3131"/>
      <c r="CD171" s="3133"/>
      <c r="CE171" s="3131"/>
      <c r="CF171" s="3133"/>
      <c r="CG171" s="3131"/>
      <c r="CH171" s="3133"/>
      <c r="CI171" s="3131"/>
      <c r="CJ171" s="3133"/>
      <c r="CK171" s="3131"/>
      <c r="CL171" s="3133"/>
      <c r="CM171" s="3131"/>
      <c r="CN171" s="3133"/>
      <c r="CO171" s="3131"/>
      <c r="CP171" s="3133"/>
      <c r="CQ171" s="3131"/>
      <c r="CR171" s="3133"/>
      <c r="CS171" s="3131"/>
      <c r="CT171" s="3133"/>
      <c r="CU171" s="3131"/>
      <c r="CV171" s="3133"/>
      <c r="CW171" s="3131"/>
      <c r="CX171" s="3133"/>
      <c r="CY171" s="3131"/>
      <c r="CZ171" s="3133"/>
      <c r="DA171" s="3131"/>
      <c r="DB171" s="3133"/>
      <c r="DC171" s="3131"/>
      <c r="DD171" s="3133"/>
      <c r="DE171" s="3131"/>
      <c r="DF171" s="3133"/>
      <c r="DG171" s="3131"/>
      <c r="DH171" s="3133"/>
      <c r="DI171" s="3131"/>
      <c r="DJ171" s="3133"/>
      <c r="DK171" s="3131"/>
      <c r="DL171" s="3133"/>
      <c r="DM171" s="3131"/>
      <c r="DN171" s="3133"/>
      <c r="DO171" s="3131"/>
      <c r="DP171" s="3133"/>
      <c r="DQ171" s="3131"/>
      <c r="DR171" s="3133"/>
      <c r="DS171" s="3131"/>
      <c r="DT171" s="3133"/>
      <c r="DU171" s="3131"/>
      <c r="DV171" s="3133"/>
      <c r="DW171" s="3131"/>
      <c r="DX171" s="3133"/>
      <c r="DY171" s="3131"/>
      <c r="DZ171" s="3133"/>
      <c r="EA171" s="3131"/>
      <c r="EB171" s="3133"/>
      <c r="EC171" s="3131"/>
      <c r="ED171" s="3133"/>
      <c r="EE171" s="3131"/>
      <c r="EF171" s="3133"/>
      <c r="EG171" s="3131"/>
      <c r="EH171" s="3133"/>
    </row>
    <row r="172" spans="2:138" x14ac:dyDescent="0.25">
      <c r="B172" s="3113"/>
      <c r="C172" s="3113"/>
      <c r="D172" s="3113"/>
      <c r="E172" s="3113"/>
      <c r="F172" s="3113"/>
      <c r="G172" s="3113"/>
      <c r="H172" s="3113"/>
      <c r="I172" s="3113"/>
      <c r="J172" s="3113"/>
      <c r="K172" s="3113"/>
      <c r="L172" s="3113"/>
      <c r="M172" s="3113"/>
      <c r="N172" s="3113"/>
      <c r="O172" s="3113"/>
      <c r="P172" s="3113"/>
      <c r="Q172" s="3113"/>
      <c r="R172" s="3113"/>
      <c r="S172" s="3113"/>
      <c r="T172" s="3113"/>
      <c r="U172" s="3113"/>
      <c r="V172" s="3113"/>
      <c r="W172" s="3113"/>
      <c r="X172" s="3113"/>
      <c r="Y172" s="3113"/>
      <c r="Z172" s="3113"/>
      <c r="AA172" s="3113"/>
      <c r="AB172" s="3113"/>
      <c r="AC172" s="3113"/>
      <c r="AD172" s="3113"/>
      <c r="AE172" s="3113"/>
      <c r="AF172" s="3113"/>
      <c r="AG172" s="3113"/>
      <c r="AH172" s="3113"/>
      <c r="AI172" s="3113"/>
      <c r="AJ172" s="3113"/>
      <c r="AK172" s="3113"/>
      <c r="AL172" s="3113"/>
      <c r="AM172" s="3113"/>
      <c r="AN172" s="3113"/>
      <c r="AO172" s="3113"/>
      <c r="AP172" s="3113"/>
      <c r="AQ172" s="3113"/>
      <c r="AR172" s="3113"/>
      <c r="AS172" s="3113"/>
      <c r="AT172" s="3113"/>
      <c r="AU172" s="3113"/>
      <c r="AV172" s="3113"/>
      <c r="AW172" s="3113"/>
      <c r="AX172" s="3113"/>
      <c r="AY172" s="3113"/>
      <c r="AZ172" s="3113"/>
      <c r="BA172" s="3113"/>
      <c r="BB172" s="3113"/>
      <c r="BC172" s="3113"/>
      <c r="BD172" s="3113"/>
      <c r="BE172" s="3113"/>
      <c r="BF172" s="3113"/>
      <c r="BG172" s="3113"/>
      <c r="BH172" s="3113"/>
      <c r="BI172" s="3113"/>
      <c r="BJ172" s="3113"/>
      <c r="BK172" s="3113"/>
      <c r="BL172" s="3113"/>
      <c r="BM172" s="3113"/>
      <c r="BN172" s="3113"/>
      <c r="BO172" s="3113"/>
      <c r="BP172" s="3113"/>
      <c r="BQ172" s="3113"/>
      <c r="BR172" s="3113"/>
      <c r="BS172" s="3113"/>
      <c r="BT172" s="3113"/>
      <c r="BU172" s="3113"/>
      <c r="BV172" s="3113"/>
      <c r="BW172" s="3113"/>
      <c r="BX172" s="3113"/>
      <c r="BY172" s="3113"/>
      <c r="BZ172" s="3113"/>
      <c r="CA172" s="3113"/>
      <c r="CB172" s="3113"/>
      <c r="CC172" s="3113"/>
      <c r="CD172" s="3113"/>
      <c r="CE172" s="3113"/>
      <c r="CF172" s="3113"/>
      <c r="CG172" s="3113"/>
      <c r="CH172" s="3113"/>
      <c r="CI172" s="3113"/>
      <c r="CJ172" s="3113"/>
      <c r="CK172" s="3113"/>
      <c r="CL172" s="3113"/>
      <c r="CM172" s="3113"/>
      <c r="CN172" s="3113"/>
      <c r="CO172" s="3113"/>
      <c r="CP172" s="3113"/>
      <c r="CQ172" s="3113"/>
      <c r="CR172" s="3113"/>
      <c r="CS172" s="3113"/>
      <c r="CT172" s="3113"/>
      <c r="CU172" s="3113"/>
      <c r="CV172" s="3113"/>
      <c r="CW172" s="3113"/>
      <c r="CX172" s="3113"/>
      <c r="CY172" s="3113"/>
      <c r="CZ172" s="3113"/>
      <c r="DA172" s="3113"/>
      <c r="DB172" s="3113"/>
      <c r="DC172" s="3113"/>
      <c r="DD172" s="3113"/>
      <c r="DE172" s="3113"/>
      <c r="DF172" s="3113"/>
      <c r="DG172" s="3113"/>
      <c r="DH172" s="3113"/>
      <c r="DI172" s="3113"/>
      <c r="DJ172" s="3113"/>
      <c r="DK172" s="3113"/>
      <c r="DL172" s="3113"/>
      <c r="DM172" s="3113"/>
      <c r="DN172" s="3113"/>
      <c r="DO172" s="3113"/>
      <c r="DP172" s="3113"/>
      <c r="DQ172" s="3113"/>
      <c r="DR172" s="3113"/>
      <c r="DS172" s="3113"/>
      <c r="DT172" s="3113"/>
      <c r="DU172" s="3113"/>
      <c r="DV172" s="3113"/>
      <c r="DW172" s="3113"/>
      <c r="DX172" s="3113"/>
      <c r="DY172" s="3113"/>
      <c r="DZ172" s="3113"/>
      <c r="EA172" s="3113"/>
      <c r="EB172" s="3113"/>
      <c r="EC172" s="3113"/>
      <c r="ED172" s="3113"/>
      <c r="EE172" s="3113"/>
      <c r="EF172" s="3113"/>
      <c r="EG172" s="3113"/>
      <c r="EH172" s="3113"/>
    </row>
    <row r="173" spans="2:138" x14ac:dyDescent="0.25">
      <c r="B173" s="3113"/>
      <c r="C173" s="3121"/>
      <c r="D173" s="3122"/>
      <c r="E173" s="3122"/>
      <c r="F173" s="3113"/>
      <c r="G173" s="3123"/>
      <c r="H173" s="3123"/>
      <c r="I173" s="3123"/>
      <c r="J173" s="3123"/>
      <c r="K173" s="3123"/>
      <c r="L173" s="3123"/>
      <c r="M173" s="3123"/>
      <c r="N173" s="3123"/>
      <c r="O173" s="3123"/>
      <c r="P173" s="3123"/>
      <c r="Q173" s="3123"/>
      <c r="R173" s="3123"/>
      <c r="S173" s="3123"/>
      <c r="T173" s="3123"/>
      <c r="U173" s="3123"/>
      <c r="V173" s="3123"/>
      <c r="W173" s="3123"/>
      <c r="X173" s="3123"/>
      <c r="Y173" s="3123"/>
      <c r="Z173" s="3123"/>
      <c r="AA173" s="3123"/>
      <c r="AB173" s="3123"/>
      <c r="AC173" s="3123"/>
      <c r="AD173" s="3123"/>
      <c r="AE173" s="3123"/>
      <c r="AF173" s="3123"/>
      <c r="AG173" s="3123"/>
      <c r="AH173" s="3123"/>
      <c r="AI173" s="3123"/>
      <c r="AJ173" s="3123"/>
      <c r="AK173" s="3123"/>
      <c r="AL173" s="3123"/>
      <c r="AM173" s="3123"/>
      <c r="AN173" s="3123"/>
      <c r="AO173" s="3123"/>
      <c r="AP173" s="3123"/>
      <c r="AQ173" s="3123"/>
      <c r="AR173" s="3123"/>
      <c r="AS173" s="3123"/>
      <c r="AT173" s="3123"/>
      <c r="AU173" s="3123"/>
      <c r="AV173" s="3123"/>
      <c r="AW173" s="3123"/>
      <c r="AX173" s="3123"/>
      <c r="AY173" s="3123"/>
      <c r="AZ173" s="3123"/>
      <c r="BA173" s="3123"/>
      <c r="BB173" s="3123"/>
      <c r="BC173" s="3123"/>
      <c r="BD173" s="3123"/>
      <c r="BE173" s="3123"/>
      <c r="BF173" s="3123"/>
      <c r="BG173" s="3123"/>
      <c r="BH173" s="3123"/>
      <c r="BI173" s="3123"/>
      <c r="BJ173" s="3123"/>
      <c r="BK173" s="3123"/>
      <c r="BL173" s="3123"/>
      <c r="BM173" s="3123"/>
      <c r="BN173" s="3123"/>
      <c r="BO173" s="3123"/>
      <c r="BP173" s="3123"/>
      <c r="BQ173" s="3123"/>
      <c r="BR173" s="3123"/>
      <c r="BS173" s="3123"/>
      <c r="BT173" s="3123"/>
      <c r="BU173" s="3123"/>
      <c r="BV173" s="3123"/>
      <c r="BW173" s="3123"/>
      <c r="BX173" s="3123"/>
      <c r="BY173" s="3123"/>
      <c r="BZ173" s="3123"/>
      <c r="CA173" s="3123"/>
      <c r="CB173" s="3123"/>
      <c r="CC173" s="3123"/>
      <c r="CD173" s="3123"/>
      <c r="CE173" s="3123"/>
      <c r="CF173" s="3123"/>
      <c r="CG173" s="3123"/>
      <c r="CH173" s="3123"/>
      <c r="CI173" s="3123"/>
      <c r="CJ173" s="3123"/>
      <c r="CK173" s="3123"/>
      <c r="CL173" s="3123"/>
      <c r="CM173" s="3123"/>
      <c r="CN173" s="3123"/>
      <c r="CO173" s="3123"/>
      <c r="CP173" s="3123"/>
      <c r="CQ173" s="3123"/>
      <c r="CR173" s="3123"/>
      <c r="CS173" s="3123"/>
      <c r="CT173" s="3123"/>
      <c r="CU173" s="3123"/>
      <c r="CV173" s="3123"/>
      <c r="CW173" s="3123"/>
      <c r="CX173" s="3123"/>
      <c r="CY173" s="3123"/>
      <c r="CZ173" s="3123"/>
      <c r="DA173" s="3123"/>
      <c r="DB173" s="3123"/>
      <c r="DC173" s="3123"/>
      <c r="DD173" s="3123"/>
      <c r="DE173" s="3123"/>
      <c r="DF173" s="3123"/>
      <c r="DG173" s="3123"/>
      <c r="DH173" s="3123"/>
      <c r="DI173" s="3123"/>
      <c r="DJ173" s="3123"/>
      <c r="DK173" s="3123"/>
      <c r="DL173" s="3123"/>
      <c r="DM173" s="3123"/>
      <c r="DN173" s="3123"/>
      <c r="DO173" s="3123"/>
      <c r="DP173" s="3123"/>
      <c r="DQ173" s="3123"/>
      <c r="DR173" s="3123"/>
      <c r="DS173" s="3123"/>
      <c r="DT173" s="3123"/>
      <c r="DU173" s="3123"/>
      <c r="DV173" s="3123"/>
      <c r="DW173" s="3123"/>
      <c r="DX173" s="3123"/>
      <c r="DY173" s="3123"/>
      <c r="DZ173" s="3123"/>
      <c r="EA173" s="3116"/>
      <c r="EB173" s="3123"/>
      <c r="EC173" s="3123"/>
      <c r="ED173" s="3123"/>
      <c r="EE173" s="3123"/>
      <c r="EF173" s="3123"/>
      <c r="EG173" s="3123"/>
      <c r="EH173" s="3123"/>
    </row>
    <row r="174" spans="2:138" x14ac:dyDescent="0.25">
      <c r="B174" s="3113"/>
      <c r="C174" s="3145"/>
      <c r="D174" s="3129"/>
      <c r="E174" s="3129"/>
      <c r="F174" s="3126"/>
      <c r="G174" s="3119"/>
      <c r="H174" s="3124"/>
      <c r="I174" s="3119"/>
      <c r="J174" s="3124"/>
      <c r="K174" s="3119"/>
      <c r="L174" s="3124"/>
      <c r="M174" s="3119"/>
      <c r="N174" s="3124"/>
      <c r="O174" s="3119"/>
      <c r="P174" s="3124"/>
      <c r="Q174" s="3119"/>
      <c r="R174" s="3124"/>
      <c r="S174" s="3119"/>
      <c r="T174" s="3124"/>
      <c r="U174" s="3119"/>
      <c r="V174" s="3124"/>
      <c r="W174" s="3119"/>
      <c r="X174" s="3124"/>
      <c r="Y174" s="3119"/>
      <c r="Z174" s="3124"/>
      <c r="AA174" s="3119"/>
      <c r="AB174" s="3124"/>
      <c r="AC174" s="3119"/>
      <c r="AD174" s="3124"/>
      <c r="AE174" s="3119"/>
      <c r="AF174" s="3124"/>
      <c r="AG174" s="3119"/>
      <c r="AH174" s="3124"/>
      <c r="AI174" s="3119"/>
      <c r="AJ174" s="3124"/>
      <c r="AK174" s="3119"/>
      <c r="AL174" s="3124"/>
      <c r="AM174" s="3119"/>
      <c r="AN174" s="3124"/>
      <c r="AO174" s="3119"/>
      <c r="AP174" s="3124"/>
      <c r="AQ174" s="3119"/>
      <c r="AR174" s="3124"/>
      <c r="AS174" s="3119"/>
      <c r="AT174" s="3124"/>
      <c r="AU174" s="3119"/>
      <c r="AV174" s="3124"/>
      <c r="AW174" s="3119"/>
      <c r="AX174" s="3124"/>
      <c r="AY174" s="3119"/>
      <c r="AZ174" s="3124"/>
      <c r="BA174" s="3119"/>
      <c r="BB174" s="3124"/>
      <c r="BC174" s="3119"/>
      <c r="BD174" s="3124"/>
      <c r="BE174" s="3119"/>
      <c r="BF174" s="3124"/>
      <c r="BG174" s="3119"/>
      <c r="BH174" s="3124"/>
      <c r="BI174" s="3119"/>
      <c r="BJ174" s="3124"/>
      <c r="BK174" s="3119"/>
      <c r="BL174" s="3124"/>
      <c r="BM174" s="3119"/>
      <c r="BN174" s="3124"/>
      <c r="BO174" s="3119"/>
      <c r="BP174" s="3124"/>
      <c r="BQ174" s="3119"/>
      <c r="BR174" s="3124"/>
      <c r="BS174" s="3119"/>
      <c r="BT174" s="3124"/>
      <c r="BU174" s="3119"/>
      <c r="BV174" s="3124"/>
      <c r="BW174" s="3119"/>
      <c r="BX174" s="3124"/>
      <c r="BY174" s="3119"/>
      <c r="BZ174" s="3124"/>
      <c r="CA174" s="3119"/>
      <c r="CB174" s="3124"/>
      <c r="CC174" s="3119"/>
      <c r="CD174" s="3124"/>
      <c r="CE174" s="3119"/>
      <c r="CF174" s="3124"/>
      <c r="CG174" s="3119"/>
      <c r="CH174" s="3124"/>
      <c r="CI174" s="3119"/>
      <c r="CJ174" s="3124"/>
      <c r="CK174" s="3119"/>
      <c r="CL174" s="3124"/>
      <c r="CM174" s="3119"/>
      <c r="CN174" s="3124"/>
      <c r="CO174" s="3119"/>
      <c r="CP174" s="3124"/>
      <c r="CQ174" s="3119"/>
      <c r="CR174" s="3124"/>
      <c r="CS174" s="3119"/>
      <c r="CT174" s="3124"/>
      <c r="CU174" s="3119"/>
      <c r="CV174" s="3124"/>
      <c r="CW174" s="3119"/>
      <c r="CX174" s="3124"/>
      <c r="CY174" s="3119"/>
      <c r="CZ174" s="3124"/>
      <c r="DA174" s="3119"/>
      <c r="DB174" s="3124"/>
      <c r="DC174" s="3119"/>
      <c r="DD174" s="3124"/>
      <c r="DE174" s="3119"/>
      <c r="DF174" s="3124"/>
      <c r="DG174" s="3119"/>
      <c r="DH174" s="3124"/>
      <c r="DI174" s="3119"/>
      <c r="DJ174" s="3124"/>
      <c r="DK174" s="3119"/>
      <c r="DL174" s="3124"/>
      <c r="DM174" s="3119"/>
      <c r="DN174" s="3124"/>
      <c r="DO174" s="3119"/>
      <c r="DP174" s="3124"/>
      <c r="DQ174" s="3119"/>
      <c r="DR174" s="3124"/>
      <c r="DS174" s="3119"/>
      <c r="DT174" s="3124"/>
      <c r="DU174" s="3119"/>
      <c r="DV174" s="3124"/>
      <c r="DW174" s="3119"/>
      <c r="DX174" s="3124"/>
      <c r="DY174" s="3119"/>
      <c r="DZ174" s="3124"/>
      <c r="EA174" s="3116"/>
      <c r="EB174" s="3124"/>
      <c r="EC174" s="3123"/>
      <c r="ED174" s="3124"/>
      <c r="EE174" s="3123"/>
      <c r="EF174" s="3124"/>
      <c r="EG174" s="3123"/>
      <c r="EH174" s="3124"/>
    </row>
    <row r="175" spans="2:138" x14ac:dyDescent="0.25">
      <c r="B175" s="3113"/>
      <c r="C175" s="3145"/>
      <c r="D175" s="3122"/>
      <c r="E175" s="3122"/>
      <c r="F175" s="3126"/>
      <c r="G175" s="3119"/>
      <c r="H175" s="3124"/>
      <c r="I175" s="3119"/>
      <c r="J175" s="3124"/>
      <c r="K175" s="3119"/>
      <c r="L175" s="3124"/>
      <c r="M175" s="3119"/>
      <c r="N175" s="3124"/>
      <c r="O175" s="3119"/>
      <c r="P175" s="3124"/>
      <c r="Q175" s="3119"/>
      <c r="R175" s="3124"/>
      <c r="S175" s="3119"/>
      <c r="T175" s="3124"/>
      <c r="U175" s="3119"/>
      <c r="V175" s="3124"/>
      <c r="W175" s="3119"/>
      <c r="X175" s="3124"/>
      <c r="Y175" s="3119"/>
      <c r="Z175" s="3124"/>
      <c r="AA175" s="3119"/>
      <c r="AB175" s="3124"/>
      <c r="AC175" s="3119"/>
      <c r="AD175" s="3124"/>
      <c r="AE175" s="3119"/>
      <c r="AF175" s="3124"/>
      <c r="AG175" s="3119"/>
      <c r="AH175" s="3124"/>
      <c r="AI175" s="3119"/>
      <c r="AJ175" s="3124"/>
      <c r="AK175" s="3119"/>
      <c r="AL175" s="3124"/>
      <c r="AM175" s="3119"/>
      <c r="AN175" s="3124"/>
      <c r="AO175" s="3119"/>
      <c r="AP175" s="3124"/>
      <c r="AQ175" s="3119"/>
      <c r="AR175" s="3124"/>
      <c r="AS175" s="3119"/>
      <c r="AT175" s="3124"/>
      <c r="AU175" s="3119"/>
      <c r="AV175" s="3124"/>
      <c r="AW175" s="3119"/>
      <c r="AX175" s="3124"/>
      <c r="AY175" s="3119"/>
      <c r="AZ175" s="3124"/>
      <c r="BA175" s="3119"/>
      <c r="BB175" s="3124"/>
      <c r="BC175" s="3119"/>
      <c r="BD175" s="3124"/>
      <c r="BE175" s="3119"/>
      <c r="BF175" s="3124"/>
      <c r="BG175" s="3119"/>
      <c r="BH175" s="3124"/>
      <c r="BI175" s="3119"/>
      <c r="BJ175" s="3124"/>
      <c r="BK175" s="3119"/>
      <c r="BL175" s="3124"/>
      <c r="BM175" s="3119"/>
      <c r="BN175" s="3124"/>
      <c r="BO175" s="3119"/>
      <c r="BP175" s="3124"/>
      <c r="BQ175" s="3119"/>
      <c r="BR175" s="3124"/>
      <c r="BS175" s="3119"/>
      <c r="BT175" s="3124"/>
      <c r="BU175" s="3119"/>
      <c r="BV175" s="3124"/>
      <c r="BW175" s="3119"/>
      <c r="BX175" s="3124"/>
      <c r="BY175" s="3119"/>
      <c r="BZ175" s="3124"/>
      <c r="CA175" s="3119"/>
      <c r="CB175" s="3124"/>
      <c r="CC175" s="3119"/>
      <c r="CD175" s="3124"/>
      <c r="CE175" s="3119"/>
      <c r="CF175" s="3124"/>
      <c r="CG175" s="3119"/>
      <c r="CH175" s="3124"/>
      <c r="CI175" s="3119"/>
      <c r="CJ175" s="3124"/>
      <c r="CK175" s="3119"/>
      <c r="CL175" s="3124"/>
      <c r="CM175" s="3119"/>
      <c r="CN175" s="3124"/>
      <c r="CO175" s="3119"/>
      <c r="CP175" s="3124"/>
      <c r="CQ175" s="3119"/>
      <c r="CR175" s="3124"/>
      <c r="CS175" s="3119"/>
      <c r="CT175" s="3124"/>
      <c r="CU175" s="3119"/>
      <c r="CV175" s="3124"/>
      <c r="CW175" s="3119"/>
      <c r="CX175" s="3124"/>
      <c r="CY175" s="3119"/>
      <c r="CZ175" s="3124"/>
      <c r="DA175" s="3119"/>
      <c r="DB175" s="3124"/>
      <c r="DC175" s="3119"/>
      <c r="DD175" s="3124"/>
      <c r="DE175" s="3119"/>
      <c r="DF175" s="3124"/>
      <c r="DG175" s="3119"/>
      <c r="DH175" s="3124"/>
      <c r="DI175" s="3119"/>
      <c r="DJ175" s="3124"/>
      <c r="DK175" s="3119"/>
      <c r="DL175" s="3124"/>
      <c r="DM175" s="3119"/>
      <c r="DN175" s="3124"/>
      <c r="DO175" s="3119"/>
      <c r="DP175" s="3124"/>
      <c r="DQ175" s="3119"/>
      <c r="DR175" s="3124"/>
      <c r="DS175" s="3119"/>
      <c r="DT175" s="3124"/>
      <c r="DU175" s="3119"/>
      <c r="DV175" s="3124"/>
      <c r="DW175" s="3119"/>
      <c r="DX175" s="3124"/>
      <c r="DY175" s="3119"/>
      <c r="DZ175" s="3124"/>
      <c r="EA175" s="3116"/>
      <c r="EB175" s="3124"/>
      <c r="EC175" s="3123"/>
      <c r="ED175" s="3124"/>
      <c r="EE175" s="3123"/>
      <c r="EF175" s="3124"/>
      <c r="EG175" s="3123"/>
      <c r="EH175" s="3124"/>
    </row>
    <row r="176" spans="2:138" x14ac:dyDescent="0.25">
      <c r="B176" s="3113"/>
      <c r="C176" s="3145"/>
      <c r="D176" s="3129"/>
      <c r="E176" s="3129"/>
      <c r="F176" s="3126"/>
      <c r="G176" s="3119"/>
      <c r="H176" s="3124"/>
      <c r="I176" s="3119"/>
      <c r="J176" s="3124"/>
      <c r="K176" s="3119"/>
      <c r="L176" s="3124"/>
      <c r="M176" s="3119"/>
      <c r="N176" s="3124"/>
      <c r="O176" s="3119"/>
      <c r="P176" s="3124"/>
      <c r="Q176" s="3119"/>
      <c r="R176" s="3124"/>
      <c r="S176" s="3119"/>
      <c r="T176" s="3124"/>
      <c r="U176" s="3119"/>
      <c r="V176" s="3124"/>
      <c r="W176" s="3119"/>
      <c r="X176" s="3124"/>
      <c r="Y176" s="3119"/>
      <c r="Z176" s="3124"/>
      <c r="AA176" s="3119"/>
      <c r="AB176" s="3124"/>
      <c r="AC176" s="3119"/>
      <c r="AD176" s="3124"/>
      <c r="AE176" s="3119"/>
      <c r="AF176" s="3124"/>
      <c r="AG176" s="3119"/>
      <c r="AH176" s="3124"/>
      <c r="AI176" s="3119"/>
      <c r="AJ176" s="3124"/>
      <c r="AK176" s="3119"/>
      <c r="AL176" s="3124"/>
      <c r="AM176" s="3119"/>
      <c r="AN176" s="3124"/>
      <c r="AO176" s="3119"/>
      <c r="AP176" s="3124"/>
      <c r="AQ176" s="3119"/>
      <c r="AR176" s="3124"/>
      <c r="AS176" s="3119"/>
      <c r="AT176" s="3124"/>
      <c r="AU176" s="3119"/>
      <c r="AV176" s="3124"/>
      <c r="AW176" s="3119"/>
      <c r="AX176" s="3124"/>
      <c r="AY176" s="3119"/>
      <c r="AZ176" s="3124"/>
      <c r="BA176" s="3119"/>
      <c r="BB176" s="3124"/>
      <c r="BC176" s="3119"/>
      <c r="BD176" s="3124"/>
      <c r="BE176" s="3119"/>
      <c r="BF176" s="3124"/>
      <c r="BG176" s="3119"/>
      <c r="BH176" s="3124"/>
      <c r="BI176" s="3119"/>
      <c r="BJ176" s="3124"/>
      <c r="BK176" s="3119"/>
      <c r="BL176" s="3124"/>
      <c r="BM176" s="3119"/>
      <c r="BN176" s="3124"/>
      <c r="BO176" s="3119"/>
      <c r="BP176" s="3124"/>
      <c r="BQ176" s="3119"/>
      <c r="BR176" s="3124"/>
      <c r="BS176" s="3119"/>
      <c r="BT176" s="3124"/>
      <c r="BU176" s="3119"/>
      <c r="BV176" s="3124"/>
      <c r="BW176" s="3119"/>
      <c r="BX176" s="3124"/>
      <c r="BY176" s="3119"/>
      <c r="BZ176" s="3124"/>
      <c r="CA176" s="3119"/>
      <c r="CB176" s="3124"/>
      <c r="CC176" s="3119"/>
      <c r="CD176" s="3124"/>
      <c r="CE176" s="3119"/>
      <c r="CF176" s="3124"/>
      <c r="CG176" s="3119"/>
      <c r="CH176" s="3124"/>
      <c r="CI176" s="3119"/>
      <c r="CJ176" s="3124"/>
      <c r="CK176" s="3119"/>
      <c r="CL176" s="3124"/>
      <c r="CM176" s="3119"/>
      <c r="CN176" s="3124"/>
      <c r="CO176" s="3119"/>
      <c r="CP176" s="3124"/>
      <c r="CQ176" s="3119"/>
      <c r="CR176" s="3124"/>
      <c r="CS176" s="3119"/>
      <c r="CT176" s="3124"/>
      <c r="CU176" s="3119"/>
      <c r="CV176" s="3124"/>
      <c r="CW176" s="3119"/>
      <c r="CX176" s="3124"/>
      <c r="CY176" s="3119"/>
      <c r="CZ176" s="3124"/>
      <c r="DA176" s="3119"/>
      <c r="DB176" s="3124"/>
      <c r="DC176" s="3119"/>
      <c r="DD176" s="3124"/>
      <c r="DE176" s="3119"/>
      <c r="DF176" s="3124"/>
      <c r="DG176" s="3119"/>
      <c r="DH176" s="3124"/>
      <c r="DI176" s="3119"/>
      <c r="DJ176" s="3124"/>
      <c r="DK176" s="3119"/>
      <c r="DL176" s="3124"/>
      <c r="DM176" s="3119"/>
      <c r="DN176" s="3124"/>
      <c r="DO176" s="3119"/>
      <c r="DP176" s="3124"/>
      <c r="DQ176" s="3119"/>
      <c r="DR176" s="3124"/>
      <c r="DS176" s="3119"/>
      <c r="DT176" s="3124"/>
      <c r="DU176" s="3119"/>
      <c r="DV176" s="3124"/>
      <c r="DW176" s="3119"/>
      <c r="DX176" s="3124"/>
      <c r="DY176" s="3119"/>
      <c r="DZ176" s="3124"/>
      <c r="EA176" s="3116"/>
      <c r="EB176" s="3124"/>
      <c r="EC176" s="3123"/>
      <c r="ED176" s="3124"/>
      <c r="EE176" s="3123"/>
      <c r="EF176" s="3124"/>
      <c r="EG176" s="3123"/>
      <c r="EH176" s="3124"/>
    </row>
    <row r="177" spans="2:138" x14ac:dyDescent="0.25">
      <c r="B177" s="3113"/>
      <c r="C177" s="3145"/>
      <c r="D177" s="3122"/>
      <c r="E177" s="3122"/>
      <c r="F177" s="3126"/>
      <c r="G177" s="3119"/>
      <c r="H177" s="3124"/>
      <c r="I177" s="3119"/>
      <c r="J177" s="3124"/>
      <c r="K177" s="3119"/>
      <c r="L177" s="3124"/>
      <c r="M177" s="3119"/>
      <c r="N177" s="3124"/>
      <c r="O177" s="3119"/>
      <c r="P177" s="3124"/>
      <c r="Q177" s="3119"/>
      <c r="R177" s="3124"/>
      <c r="S177" s="3119"/>
      <c r="T177" s="3124"/>
      <c r="U177" s="3119"/>
      <c r="V177" s="3124"/>
      <c r="W177" s="3119"/>
      <c r="X177" s="3124"/>
      <c r="Y177" s="3119"/>
      <c r="Z177" s="3124"/>
      <c r="AA177" s="3119"/>
      <c r="AB177" s="3124"/>
      <c r="AC177" s="3119"/>
      <c r="AD177" s="3124"/>
      <c r="AE177" s="3119"/>
      <c r="AF177" s="3124"/>
      <c r="AG177" s="3119"/>
      <c r="AH177" s="3124"/>
      <c r="AI177" s="3119"/>
      <c r="AJ177" s="3124"/>
      <c r="AK177" s="3119"/>
      <c r="AL177" s="3124"/>
      <c r="AM177" s="3119"/>
      <c r="AN177" s="3124"/>
      <c r="AO177" s="3119"/>
      <c r="AP177" s="3124"/>
      <c r="AQ177" s="3119"/>
      <c r="AR177" s="3124"/>
      <c r="AS177" s="3119"/>
      <c r="AT177" s="3124"/>
      <c r="AU177" s="3119"/>
      <c r="AV177" s="3124"/>
      <c r="AW177" s="3119"/>
      <c r="AX177" s="3124"/>
      <c r="AY177" s="3119"/>
      <c r="AZ177" s="3124"/>
      <c r="BA177" s="3119"/>
      <c r="BB177" s="3124"/>
      <c r="BC177" s="3119"/>
      <c r="BD177" s="3124"/>
      <c r="BE177" s="3119"/>
      <c r="BF177" s="3124"/>
      <c r="BG177" s="3119"/>
      <c r="BH177" s="3124"/>
      <c r="BI177" s="3119"/>
      <c r="BJ177" s="3124"/>
      <c r="BK177" s="3119"/>
      <c r="BL177" s="3124"/>
      <c r="BM177" s="3119"/>
      <c r="BN177" s="3124"/>
      <c r="BO177" s="3119"/>
      <c r="BP177" s="3124"/>
      <c r="BQ177" s="3119"/>
      <c r="BR177" s="3124"/>
      <c r="BS177" s="3119"/>
      <c r="BT177" s="3124"/>
      <c r="BU177" s="3119"/>
      <c r="BV177" s="3124"/>
      <c r="BW177" s="3119"/>
      <c r="BX177" s="3124"/>
      <c r="BY177" s="3119"/>
      <c r="BZ177" s="3124"/>
      <c r="CA177" s="3119"/>
      <c r="CB177" s="3124"/>
      <c r="CC177" s="3119"/>
      <c r="CD177" s="3124"/>
      <c r="CE177" s="3119"/>
      <c r="CF177" s="3124"/>
      <c r="CG177" s="3119"/>
      <c r="CH177" s="3124"/>
      <c r="CI177" s="3119"/>
      <c r="CJ177" s="3124"/>
      <c r="CK177" s="3119"/>
      <c r="CL177" s="3124"/>
      <c r="CM177" s="3119"/>
      <c r="CN177" s="3124"/>
      <c r="CO177" s="3119"/>
      <c r="CP177" s="3124"/>
      <c r="CQ177" s="3119"/>
      <c r="CR177" s="3124"/>
      <c r="CS177" s="3119"/>
      <c r="CT177" s="3124"/>
      <c r="CU177" s="3119"/>
      <c r="CV177" s="3124"/>
      <c r="CW177" s="3119"/>
      <c r="CX177" s="3124"/>
      <c r="CY177" s="3119"/>
      <c r="CZ177" s="3124"/>
      <c r="DA177" s="3119"/>
      <c r="DB177" s="3124"/>
      <c r="DC177" s="3119"/>
      <c r="DD177" s="3124"/>
      <c r="DE177" s="3119"/>
      <c r="DF177" s="3124"/>
      <c r="DG177" s="3119"/>
      <c r="DH177" s="3124"/>
      <c r="DI177" s="3119"/>
      <c r="DJ177" s="3124"/>
      <c r="DK177" s="3119"/>
      <c r="DL177" s="3124"/>
      <c r="DM177" s="3119"/>
      <c r="DN177" s="3124"/>
      <c r="DO177" s="3119"/>
      <c r="DP177" s="3124"/>
      <c r="DQ177" s="3119"/>
      <c r="DR177" s="3124"/>
      <c r="DS177" s="3119"/>
      <c r="DT177" s="3124"/>
      <c r="DU177" s="3119"/>
      <c r="DV177" s="3124"/>
      <c r="DW177" s="3119"/>
      <c r="DX177" s="3124"/>
      <c r="DY177" s="3119"/>
      <c r="DZ177" s="3124"/>
      <c r="EA177" s="3116"/>
      <c r="EB177" s="3124"/>
      <c r="EC177" s="3123"/>
      <c r="ED177" s="3124"/>
      <c r="EE177" s="3123"/>
      <c r="EF177" s="3124"/>
      <c r="EG177" s="3123"/>
      <c r="EH177" s="3124"/>
    </row>
    <row r="178" spans="2:138" x14ac:dyDescent="0.25">
      <c r="B178" s="3113"/>
      <c r="C178" s="3121"/>
      <c r="D178" s="3122"/>
      <c r="E178" s="3122"/>
      <c r="F178" s="3126"/>
      <c r="G178" s="3123"/>
      <c r="H178" s="3124"/>
      <c r="I178" s="3123"/>
      <c r="J178" s="3124"/>
      <c r="K178" s="3123"/>
      <c r="L178" s="3124"/>
      <c r="M178" s="3123"/>
      <c r="N178" s="3124"/>
      <c r="O178" s="3123"/>
      <c r="P178" s="3124"/>
      <c r="Q178" s="3123"/>
      <c r="R178" s="3124"/>
      <c r="S178" s="3123"/>
      <c r="T178" s="3124"/>
      <c r="U178" s="3123"/>
      <c r="V178" s="3124"/>
      <c r="W178" s="3123"/>
      <c r="X178" s="3124"/>
      <c r="Y178" s="3123"/>
      <c r="Z178" s="3124"/>
      <c r="AA178" s="3123"/>
      <c r="AB178" s="3124"/>
      <c r="AC178" s="3123"/>
      <c r="AD178" s="3124"/>
      <c r="AE178" s="3123"/>
      <c r="AF178" s="3124"/>
      <c r="AG178" s="3123"/>
      <c r="AH178" s="3124"/>
      <c r="AI178" s="3123"/>
      <c r="AJ178" s="3124"/>
      <c r="AK178" s="3123"/>
      <c r="AL178" s="3124"/>
      <c r="AM178" s="3123"/>
      <c r="AN178" s="3124"/>
      <c r="AO178" s="3123"/>
      <c r="AP178" s="3124"/>
      <c r="AQ178" s="3123"/>
      <c r="AR178" s="3124"/>
      <c r="AS178" s="3123"/>
      <c r="AT178" s="3124"/>
      <c r="AU178" s="3123"/>
      <c r="AV178" s="3124"/>
      <c r="AW178" s="3123"/>
      <c r="AX178" s="3124"/>
      <c r="AY178" s="3123"/>
      <c r="AZ178" s="3124"/>
      <c r="BA178" s="3123"/>
      <c r="BB178" s="3124"/>
      <c r="BC178" s="3123"/>
      <c r="BD178" s="3124"/>
      <c r="BE178" s="3123"/>
      <c r="BF178" s="3124"/>
      <c r="BG178" s="3123"/>
      <c r="BH178" s="3124"/>
      <c r="BI178" s="3123"/>
      <c r="BJ178" s="3124"/>
      <c r="BK178" s="3123"/>
      <c r="BL178" s="3124"/>
      <c r="BM178" s="3123"/>
      <c r="BN178" s="3124"/>
      <c r="BO178" s="3123"/>
      <c r="BP178" s="3124"/>
      <c r="BQ178" s="3123"/>
      <c r="BR178" s="3124"/>
      <c r="BS178" s="3123"/>
      <c r="BT178" s="3124"/>
      <c r="BU178" s="3123"/>
      <c r="BV178" s="3124"/>
      <c r="BW178" s="3123"/>
      <c r="BX178" s="3124"/>
      <c r="BY178" s="3123"/>
      <c r="BZ178" s="3124"/>
      <c r="CA178" s="3123"/>
      <c r="CB178" s="3124"/>
      <c r="CC178" s="3123"/>
      <c r="CD178" s="3124"/>
      <c r="CE178" s="3123"/>
      <c r="CF178" s="3124"/>
      <c r="CG178" s="3123"/>
      <c r="CH178" s="3124"/>
      <c r="CI178" s="3123"/>
      <c r="CJ178" s="3124"/>
      <c r="CK178" s="3123"/>
      <c r="CL178" s="3124"/>
      <c r="CM178" s="3123"/>
      <c r="CN178" s="3124"/>
      <c r="CO178" s="3123"/>
      <c r="CP178" s="3124"/>
      <c r="CQ178" s="3123"/>
      <c r="CR178" s="3124"/>
      <c r="CS178" s="3123"/>
      <c r="CT178" s="3124"/>
      <c r="CU178" s="3123"/>
      <c r="CV178" s="3124"/>
      <c r="CW178" s="3123"/>
      <c r="CX178" s="3124"/>
      <c r="CY178" s="3123"/>
      <c r="CZ178" s="3124"/>
      <c r="DA178" s="3123"/>
      <c r="DB178" s="3124"/>
      <c r="DC178" s="3123"/>
      <c r="DD178" s="3124"/>
      <c r="DE178" s="3123"/>
      <c r="DF178" s="3124"/>
      <c r="DG178" s="3123"/>
      <c r="DH178" s="3124"/>
      <c r="DI178" s="3123"/>
      <c r="DJ178" s="3124"/>
      <c r="DK178" s="3123"/>
      <c r="DL178" s="3124"/>
      <c r="DM178" s="3123"/>
      <c r="DN178" s="3124"/>
      <c r="DO178" s="3123"/>
      <c r="DP178" s="3124"/>
      <c r="DQ178" s="3123"/>
      <c r="DR178" s="3124"/>
      <c r="DS178" s="3123"/>
      <c r="DT178" s="3124"/>
      <c r="DU178" s="3123"/>
      <c r="DV178" s="3124"/>
      <c r="DW178" s="3123"/>
      <c r="DX178" s="3124"/>
      <c r="DY178" s="3123"/>
      <c r="DZ178" s="3124"/>
      <c r="EA178" s="3116"/>
      <c r="EB178" s="3124"/>
      <c r="EC178" s="3123"/>
      <c r="ED178" s="3124"/>
      <c r="EE178" s="3123"/>
      <c r="EF178" s="3124"/>
      <c r="EG178" s="3123"/>
      <c r="EH178" s="3124"/>
    </row>
    <row r="179" spans="2:138" x14ac:dyDescent="0.25">
      <c r="B179" s="3113"/>
      <c r="C179" s="3145"/>
      <c r="D179" s="3129"/>
      <c r="E179" s="3129"/>
      <c r="F179" s="3126"/>
      <c r="G179" s="3119"/>
      <c r="H179" s="3124"/>
      <c r="I179" s="3119"/>
      <c r="J179" s="3124"/>
      <c r="K179" s="3119"/>
      <c r="L179" s="3124"/>
      <c r="M179" s="3119"/>
      <c r="N179" s="3124"/>
      <c r="O179" s="3119"/>
      <c r="P179" s="3124"/>
      <c r="Q179" s="3119"/>
      <c r="R179" s="3124"/>
      <c r="S179" s="3119"/>
      <c r="T179" s="3124"/>
      <c r="U179" s="3119"/>
      <c r="V179" s="3124"/>
      <c r="W179" s="3119"/>
      <c r="X179" s="3124"/>
      <c r="Y179" s="3119"/>
      <c r="Z179" s="3124"/>
      <c r="AA179" s="3119"/>
      <c r="AB179" s="3124"/>
      <c r="AC179" s="3119"/>
      <c r="AD179" s="3124"/>
      <c r="AE179" s="3119"/>
      <c r="AF179" s="3124"/>
      <c r="AG179" s="3119"/>
      <c r="AH179" s="3124"/>
      <c r="AI179" s="3119"/>
      <c r="AJ179" s="3124"/>
      <c r="AK179" s="3119"/>
      <c r="AL179" s="3124"/>
      <c r="AM179" s="3119"/>
      <c r="AN179" s="3124"/>
      <c r="AO179" s="3119"/>
      <c r="AP179" s="3124"/>
      <c r="AQ179" s="3119"/>
      <c r="AR179" s="3124"/>
      <c r="AS179" s="3119"/>
      <c r="AT179" s="3124"/>
      <c r="AU179" s="3119"/>
      <c r="AV179" s="3124"/>
      <c r="AW179" s="3119"/>
      <c r="AX179" s="3124"/>
      <c r="AY179" s="3119"/>
      <c r="AZ179" s="3124"/>
      <c r="BA179" s="3119"/>
      <c r="BB179" s="3124"/>
      <c r="BC179" s="3119"/>
      <c r="BD179" s="3124"/>
      <c r="BE179" s="3119"/>
      <c r="BF179" s="3124"/>
      <c r="BG179" s="3119"/>
      <c r="BH179" s="3124"/>
      <c r="BI179" s="3119"/>
      <c r="BJ179" s="3124"/>
      <c r="BK179" s="3119"/>
      <c r="BL179" s="3124"/>
      <c r="BM179" s="3119"/>
      <c r="BN179" s="3124"/>
      <c r="BO179" s="3119"/>
      <c r="BP179" s="3124"/>
      <c r="BQ179" s="3119"/>
      <c r="BR179" s="3124"/>
      <c r="BS179" s="3119"/>
      <c r="BT179" s="3124"/>
      <c r="BU179" s="3119"/>
      <c r="BV179" s="3124"/>
      <c r="BW179" s="3119"/>
      <c r="BX179" s="3124"/>
      <c r="BY179" s="3119"/>
      <c r="BZ179" s="3124"/>
      <c r="CA179" s="3119"/>
      <c r="CB179" s="3124"/>
      <c r="CC179" s="3119"/>
      <c r="CD179" s="3124"/>
      <c r="CE179" s="3119"/>
      <c r="CF179" s="3124"/>
      <c r="CG179" s="3119"/>
      <c r="CH179" s="3124"/>
      <c r="CI179" s="3119"/>
      <c r="CJ179" s="3124"/>
      <c r="CK179" s="3119"/>
      <c r="CL179" s="3124"/>
      <c r="CM179" s="3119"/>
      <c r="CN179" s="3124"/>
      <c r="CO179" s="3119"/>
      <c r="CP179" s="3124"/>
      <c r="CQ179" s="3119"/>
      <c r="CR179" s="3124"/>
      <c r="CS179" s="3119"/>
      <c r="CT179" s="3124"/>
      <c r="CU179" s="3119"/>
      <c r="CV179" s="3124"/>
      <c r="CW179" s="3119"/>
      <c r="CX179" s="3124"/>
      <c r="CY179" s="3119"/>
      <c r="CZ179" s="3124"/>
      <c r="DA179" s="3119"/>
      <c r="DB179" s="3124"/>
      <c r="DC179" s="3119"/>
      <c r="DD179" s="3124"/>
      <c r="DE179" s="3119"/>
      <c r="DF179" s="3124"/>
      <c r="DG179" s="3119"/>
      <c r="DH179" s="3124"/>
      <c r="DI179" s="3119"/>
      <c r="DJ179" s="3124"/>
      <c r="DK179" s="3119"/>
      <c r="DL179" s="3124"/>
      <c r="DM179" s="3119"/>
      <c r="DN179" s="3124"/>
      <c r="DO179" s="3119"/>
      <c r="DP179" s="3124"/>
      <c r="DQ179" s="3119"/>
      <c r="DR179" s="3124"/>
      <c r="DS179" s="3119"/>
      <c r="DT179" s="3124"/>
      <c r="DU179" s="3119"/>
      <c r="DV179" s="3124"/>
      <c r="DW179" s="3119"/>
      <c r="DX179" s="3124"/>
      <c r="DY179" s="3119"/>
      <c r="DZ179" s="3124"/>
      <c r="EA179" s="3116"/>
      <c r="EB179" s="3124"/>
      <c r="EC179" s="3123"/>
      <c r="ED179" s="3124"/>
      <c r="EE179" s="3123"/>
      <c r="EF179" s="3124"/>
      <c r="EG179" s="3123"/>
      <c r="EH179" s="3124"/>
    </row>
    <row r="180" spans="2:138" x14ac:dyDescent="0.25">
      <c r="B180" s="3113"/>
      <c r="C180" s="3145"/>
      <c r="D180" s="3122"/>
      <c r="E180" s="3122"/>
      <c r="F180" s="3126"/>
      <c r="G180" s="3119"/>
      <c r="H180" s="3124"/>
      <c r="I180" s="3119"/>
      <c r="J180" s="3124"/>
      <c r="K180" s="3119"/>
      <c r="L180" s="3124"/>
      <c r="M180" s="3119"/>
      <c r="N180" s="3124"/>
      <c r="O180" s="3119"/>
      <c r="P180" s="3124"/>
      <c r="Q180" s="3119"/>
      <c r="R180" s="3124"/>
      <c r="S180" s="3119"/>
      <c r="T180" s="3124"/>
      <c r="U180" s="3119"/>
      <c r="V180" s="3124"/>
      <c r="W180" s="3119"/>
      <c r="X180" s="3124"/>
      <c r="Y180" s="3119"/>
      <c r="Z180" s="3124"/>
      <c r="AA180" s="3119"/>
      <c r="AB180" s="3124"/>
      <c r="AC180" s="3119"/>
      <c r="AD180" s="3124"/>
      <c r="AE180" s="3119"/>
      <c r="AF180" s="3124"/>
      <c r="AG180" s="3119"/>
      <c r="AH180" s="3124"/>
      <c r="AI180" s="3119"/>
      <c r="AJ180" s="3124"/>
      <c r="AK180" s="3119"/>
      <c r="AL180" s="3124"/>
      <c r="AM180" s="3119"/>
      <c r="AN180" s="3124"/>
      <c r="AO180" s="3119"/>
      <c r="AP180" s="3124"/>
      <c r="AQ180" s="3119"/>
      <c r="AR180" s="3124"/>
      <c r="AS180" s="3119"/>
      <c r="AT180" s="3124"/>
      <c r="AU180" s="3119"/>
      <c r="AV180" s="3124"/>
      <c r="AW180" s="3119"/>
      <c r="AX180" s="3124"/>
      <c r="AY180" s="3119"/>
      <c r="AZ180" s="3124"/>
      <c r="BA180" s="3119"/>
      <c r="BB180" s="3124"/>
      <c r="BC180" s="3119"/>
      <c r="BD180" s="3124"/>
      <c r="BE180" s="3119"/>
      <c r="BF180" s="3124"/>
      <c r="BG180" s="3119"/>
      <c r="BH180" s="3124"/>
      <c r="BI180" s="3119"/>
      <c r="BJ180" s="3124"/>
      <c r="BK180" s="3119"/>
      <c r="BL180" s="3124"/>
      <c r="BM180" s="3119"/>
      <c r="BN180" s="3124"/>
      <c r="BO180" s="3119"/>
      <c r="BP180" s="3124"/>
      <c r="BQ180" s="3119"/>
      <c r="BR180" s="3124"/>
      <c r="BS180" s="3119"/>
      <c r="BT180" s="3124"/>
      <c r="BU180" s="3119"/>
      <c r="BV180" s="3124"/>
      <c r="BW180" s="3119"/>
      <c r="BX180" s="3124"/>
      <c r="BY180" s="3119"/>
      <c r="BZ180" s="3124"/>
      <c r="CA180" s="3119"/>
      <c r="CB180" s="3124"/>
      <c r="CC180" s="3119"/>
      <c r="CD180" s="3124"/>
      <c r="CE180" s="3119"/>
      <c r="CF180" s="3124"/>
      <c r="CG180" s="3119"/>
      <c r="CH180" s="3124"/>
      <c r="CI180" s="3119"/>
      <c r="CJ180" s="3124"/>
      <c r="CK180" s="3119"/>
      <c r="CL180" s="3124"/>
      <c r="CM180" s="3119"/>
      <c r="CN180" s="3124"/>
      <c r="CO180" s="3119"/>
      <c r="CP180" s="3124"/>
      <c r="CQ180" s="3119"/>
      <c r="CR180" s="3124"/>
      <c r="CS180" s="3119"/>
      <c r="CT180" s="3124"/>
      <c r="CU180" s="3119"/>
      <c r="CV180" s="3124"/>
      <c r="CW180" s="3119"/>
      <c r="CX180" s="3124"/>
      <c r="CY180" s="3119"/>
      <c r="CZ180" s="3124"/>
      <c r="DA180" s="3119"/>
      <c r="DB180" s="3124"/>
      <c r="DC180" s="3119"/>
      <c r="DD180" s="3124"/>
      <c r="DE180" s="3119"/>
      <c r="DF180" s="3124"/>
      <c r="DG180" s="3119"/>
      <c r="DH180" s="3124"/>
      <c r="DI180" s="3119"/>
      <c r="DJ180" s="3124"/>
      <c r="DK180" s="3119"/>
      <c r="DL180" s="3124"/>
      <c r="DM180" s="3119"/>
      <c r="DN180" s="3124"/>
      <c r="DO180" s="3119"/>
      <c r="DP180" s="3124"/>
      <c r="DQ180" s="3119"/>
      <c r="DR180" s="3124"/>
      <c r="DS180" s="3119"/>
      <c r="DT180" s="3124"/>
      <c r="DU180" s="3119"/>
      <c r="DV180" s="3124"/>
      <c r="DW180" s="3119"/>
      <c r="DX180" s="3124"/>
      <c r="DY180" s="3119"/>
      <c r="DZ180" s="3124"/>
      <c r="EA180" s="3116"/>
      <c r="EB180" s="3124"/>
      <c r="EC180" s="3123"/>
      <c r="ED180" s="3124"/>
      <c r="EE180" s="3123"/>
      <c r="EF180" s="3124"/>
      <c r="EG180" s="3123"/>
      <c r="EH180" s="3124"/>
    </row>
    <row r="181" spans="2:138" x14ac:dyDescent="0.25">
      <c r="B181" s="3113"/>
      <c r="C181" s="3121"/>
      <c r="D181" s="3113"/>
      <c r="E181" s="3113"/>
      <c r="F181" s="3126"/>
      <c r="G181" s="3113"/>
      <c r="H181" s="3124"/>
      <c r="I181" s="3113"/>
      <c r="J181" s="3124"/>
      <c r="K181" s="3113"/>
      <c r="L181" s="3124"/>
      <c r="M181" s="3113"/>
      <c r="N181" s="3124"/>
      <c r="O181" s="3113"/>
      <c r="P181" s="3124"/>
      <c r="Q181" s="3113"/>
      <c r="R181" s="3124"/>
      <c r="S181" s="3113"/>
      <c r="T181" s="3124"/>
      <c r="U181" s="3113"/>
      <c r="V181" s="3124"/>
      <c r="W181" s="3113"/>
      <c r="X181" s="3124"/>
      <c r="Y181" s="3113"/>
      <c r="Z181" s="3124"/>
      <c r="AA181" s="3113"/>
      <c r="AB181" s="3124"/>
      <c r="AC181" s="3113"/>
      <c r="AD181" s="3124"/>
      <c r="AE181" s="3113"/>
      <c r="AF181" s="3124"/>
      <c r="AG181" s="3113"/>
      <c r="AH181" s="3124"/>
      <c r="AI181" s="3113"/>
      <c r="AJ181" s="3124"/>
      <c r="AK181" s="3113"/>
      <c r="AL181" s="3124"/>
      <c r="AM181" s="3113"/>
      <c r="AN181" s="3124"/>
      <c r="AO181" s="3113"/>
      <c r="AP181" s="3124"/>
      <c r="AQ181" s="3113"/>
      <c r="AR181" s="3124"/>
      <c r="AS181" s="3113"/>
      <c r="AT181" s="3124"/>
      <c r="AU181" s="3113"/>
      <c r="AV181" s="3124"/>
      <c r="AW181" s="3113"/>
      <c r="AX181" s="3124"/>
      <c r="AY181" s="3113"/>
      <c r="AZ181" s="3124"/>
      <c r="BA181" s="3113"/>
      <c r="BB181" s="3124"/>
      <c r="BC181" s="3113"/>
      <c r="BD181" s="3124"/>
      <c r="BE181" s="3113"/>
      <c r="BF181" s="3124"/>
      <c r="BG181" s="3113"/>
      <c r="BH181" s="3124"/>
      <c r="BI181" s="3113"/>
      <c r="BJ181" s="3124"/>
      <c r="BK181" s="3113"/>
      <c r="BL181" s="3124"/>
      <c r="BM181" s="3113"/>
      <c r="BN181" s="3124"/>
      <c r="BO181" s="3113"/>
      <c r="BP181" s="3124"/>
      <c r="BQ181" s="3113"/>
      <c r="BR181" s="3124"/>
      <c r="BS181" s="3113"/>
      <c r="BT181" s="3124"/>
      <c r="BU181" s="3113"/>
      <c r="BV181" s="3124"/>
      <c r="BW181" s="3113"/>
      <c r="BX181" s="3124"/>
      <c r="BY181" s="3113"/>
      <c r="BZ181" s="3124"/>
      <c r="CA181" s="3113"/>
      <c r="CB181" s="3124"/>
      <c r="CC181" s="3113"/>
      <c r="CD181" s="3124"/>
      <c r="CE181" s="3113"/>
      <c r="CF181" s="3124"/>
      <c r="CG181" s="3113"/>
      <c r="CH181" s="3124"/>
      <c r="CI181" s="3113"/>
      <c r="CJ181" s="3124"/>
      <c r="CK181" s="3113"/>
      <c r="CL181" s="3124"/>
      <c r="CM181" s="3113"/>
      <c r="CN181" s="3124"/>
      <c r="CO181" s="3113"/>
      <c r="CP181" s="3124"/>
      <c r="CQ181" s="3113"/>
      <c r="CR181" s="3124"/>
      <c r="CS181" s="3113"/>
      <c r="CT181" s="3124"/>
      <c r="CU181" s="3113"/>
      <c r="CV181" s="3124"/>
      <c r="CW181" s="3113"/>
      <c r="CX181" s="3124"/>
      <c r="CY181" s="3113"/>
      <c r="CZ181" s="3124"/>
      <c r="DA181" s="3113"/>
      <c r="DB181" s="3124"/>
      <c r="DC181" s="3113"/>
      <c r="DD181" s="3124"/>
      <c r="DE181" s="3113"/>
      <c r="DF181" s="3124"/>
      <c r="DG181" s="3113"/>
      <c r="DH181" s="3124"/>
      <c r="DI181" s="3113"/>
      <c r="DJ181" s="3124"/>
      <c r="DK181" s="3113"/>
      <c r="DL181" s="3124"/>
      <c r="DM181" s="3113"/>
      <c r="DN181" s="3124"/>
      <c r="DO181" s="3113"/>
      <c r="DP181" s="3124"/>
      <c r="DQ181" s="3113"/>
      <c r="DR181" s="3124"/>
      <c r="DS181" s="3113"/>
      <c r="DT181" s="3124"/>
      <c r="DU181" s="3113"/>
      <c r="DV181" s="3124"/>
      <c r="DW181" s="3113"/>
      <c r="DX181" s="3124"/>
      <c r="DY181" s="3113"/>
      <c r="DZ181" s="3124"/>
      <c r="EA181" s="3116"/>
      <c r="EB181" s="3124"/>
      <c r="EC181" s="3123"/>
      <c r="ED181" s="3124"/>
      <c r="EE181" s="3123"/>
      <c r="EF181" s="3124"/>
      <c r="EG181" s="3123"/>
      <c r="EH181" s="3124"/>
    </row>
    <row r="182" spans="2:138" x14ac:dyDescent="0.25">
      <c r="B182" s="3113"/>
      <c r="C182" s="3145"/>
      <c r="D182" s="3129"/>
      <c r="E182" s="3129"/>
      <c r="F182" s="3126"/>
      <c r="G182" s="3119"/>
      <c r="H182" s="3124"/>
      <c r="I182" s="3119"/>
      <c r="J182" s="3124"/>
      <c r="K182" s="3119"/>
      <c r="L182" s="3124"/>
      <c r="M182" s="3119"/>
      <c r="N182" s="3124"/>
      <c r="O182" s="3119"/>
      <c r="P182" s="3124"/>
      <c r="Q182" s="3119"/>
      <c r="R182" s="3124"/>
      <c r="S182" s="3119"/>
      <c r="T182" s="3124"/>
      <c r="U182" s="3119"/>
      <c r="V182" s="3124"/>
      <c r="W182" s="3119"/>
      <c r="X182" s="3124"/>
      <c r="Y182" s="3119"/>
      <c r="Z182" s="3124"/>
      <c r="AA182" s="3119"/>
      <c r="AB182" s="3124"/>
      <c r="AC182" s="3119"/>
      <c r="AD182" s="3124"/>
      <c r="AE182" s="3119"/>
      <c r="AF182" s="3124"/>
      <c r="AG182" s="3119"/>
      <c r="AH182" s="3124"/>
      <c r="AI182" s="3119"/>
      <c r="AJ182" s="3124"/>
      <c r="AK182" s="3119"/>
      <c r="AL182" s="3124"/>
      <c r="AM182" s="3119"/>
      <c r="AN182" s="3124"/>
      <c r="AO182" s="3119"/>
      <c r="AP182" s="3124"/>
      <c r="AQ182" s="3119"/>
      <c r="AR182" s="3124"/>
      <c r="AS182" s="3119"/>
      <c r="AT182" s="3124"/>
      <c r="AU182" s="3119"/>
      <c r="AV182" s="3124"/>
      <c r="AW182" s="3119"/>
      <c r="AX182" s="3124"/>
      <c r="AY182" s="3119"/>
      <c r="AZ182" s="3124"/>
      <c r="BA182" s="3119"/>
      <c r="BB182" s="3124"/>
      <c r="BC182" s="3119"/>
      <c r="BD182" s="3124"/>
      <c r="BE182" s="3119"/>
      <c r="BF182" s="3124"/>
      <c r="BG182" s="3119"/>
      <c r="BH182" s="3124"/>
      <c r="BI182" s="3119"/>
      <c r="BJ182" s="3124"/>
      <c r="BK182" s="3119"/>
      <c r="BL182" s="3124"/>
      <c r="BM182" s="3119"/>
      <c r="BN182" s="3124"/>
      <c r="BO182" s="3119"/>
      <c r="BP182" s="3124"/>
      <c r="BQ182" s="3119"/>
      <c r="BR182" s="3124"/>
      <c r="BS182" s="3119"/>
      <c r="BT182" s="3124"/>
      <c r="BU182" s="3119"/>
      <c r="BV182" s="3124"/>
      <c r="BW182" s="3119"/>
      <c r="BX182" s="3124"/>
      <c r="BY182" s="3119"/>
      <c r="BZ182" s="3124"/>
      <c r="CA182" s="3119"/>
      <c r="CB182" s="3124"/>
      <c r="CC182" s="3119"/>
      <c r="CD182" s="3124"/>
      <c r="CE182" s="3119"/>
      <c r="CF182" s="3124"/>
      <c r="CG182" s="3119"/>
      <c r="CH182" s="3124"/>
      <c r="CI182" s="3119"/>
      <c r="CJ182" s="3124"/>
      <c r="CK182" s="3119"/>
      <c r="CL182" s="3124"/>
      <c r="CM182" s="3119"/>
      <c r="CN182" s="3124"/>
      <c r="CO182" s="3119"/>
      <c r="CP182" s="3124"/>
      <c r="CQ182" s="3119"/>
      <c r="CR182" s="3124"/>
      <c r="CS182" s="3119"/>
      <c r="CT182" s="3124"/>
      <c r="CU182" s="3119"/>
      <c r="CV182" s="3124"/>
      <c r="CW182" s="3119"/>
      <c r="CX182" s="3124"/>
      <c r="CY182" s="3119"/>
      <c r="CZ182" s="3124"/>
      <c r="DA182" s="3119"/>
      <c r="DB182" s="3124"/>
      <c r="DC182" s="3119"/>
      <c r="DD182" s="3124"/>
      <c r="DE182" s="3119"/>
      <c r="DF182" s="3124"/>
      <c r="DG182" s="3119"/>
      <c r="DH182" s="3124"/>
      <c r="DI182" s="3119"/>
      <c r="DJ182" s="3124"/>
      <c r="DK182" s="3119"/>
      <c r="DL182" s="3124"/>
      <c r="DM182" s="3119"/>
      <c r="DN182" s="3124"/>
      <c r="DO182" s="3119"/>
      <c r="DP182" s="3124"/>
      <c r="DQ182" s="3119"/>
      <c r="DR182" s="3124"/>
      <c r="DS182" s="3119"/>
      <c r="DT182" s="3124"/>
      <c r="DU182" s="3119"/>
      <c r="DV182" s="3124"/>
      <c r="DW182" s="3119"/>
      <c r="DX182" s="3124"/>
      <c r="DY182" s="3119"/>
      <c r="DZ182" s="3124"/>
      <c r="EA182" s="3119"/>
      <c r="EB182" s="3124"/>
      <c r="EC182" s="3119"/>
      <c r="ED182" s="3124"/>
      <c r="EE182" s="3119"/>
      <c r="EF182" s="3124"/>
      <c r="EG182" s="3119"/>
      <c r="EH182" s="3124"/>
    </row>
    <row r="183" spans="2:138" x14ac:dyDescent="0.25">
      <c r="B183" s="3113"/>
      <c r="C183" s="3145"/>
      <c r="D183" s="3122"/>
      <c r="E183" s="3122"/>
      <c r="F183" s="3126"/>
      <c r="G183" s="3119"/>
      <c r="H183" s="3124"/>
      <c r="I183" s="3119"/>
      <c r="J183" s="3124"/>
      <c r="K183" s="3119"/>
      <c r="L183" s="3124"/>
      <c r="M183" s="3119"/>
      <c r="N183" s="3124"/>
      <c r="O183" s="3119"/>
      <c r="P183" s="3124"/>
      <c r="Q183" s="3119"/>
      <c r="R183" s="3124"/>
      <c r="S183" s="3119"/>
      <c r="T183" s="3124"/>
      <c r="U183" s="3119"/>
      <c r="V183" s="3124"/>
      <c r="W183" s="3119"/>
      <c r="X183" s="3124"/>
      <c r="Y183" s="3119"/>
      <c r="Z183" s="3124"/>
      <c r="AA183" s="3119"/>
      <c r="AB183" s="3124"/>
      <c r="AC183" s="3119"/>
      <c r="AD183" s="3124"/>
      <c r="AE183" s="3119"/>
      <c r="AF183" s="3124"/>
      <c r="AG183" s="3119"/>
      <c r="AH183" s="3124"/>
      <c r="AI183" s="3119"/>
      <c r="AJ183" s="3124"/>
      <c r="AK183" s="3119"/>
      <c r="AL183" s="3124"/>
      <c r="AM183" s="3119"/>
      <c r="AN183" s="3124"/>
      <c r="AO183" s="3119"/>
      <c r="AP183" s="3124"/>
      <c r="AQ183" s="3119"/>
      <c r="AR183" s="3124"/>
      <c r="AS183" s="3119"/>
      <c r="AT183" s="3124"/>
      <c r="AU183" s="3119"/>
      <c r="AV183" s="3124"/>
      <c r="AW183" s="3119"/>
      <c r="AX183" s="3124"/>
      <c r="AY183" s="3119"/>
      <c r="AZ183" s="3124"/>
      <c r="BA183" s="3119"/>
      <c r="BB183" s="3124"/>
      <c r="BC183" s="3119"/>
      <c r="BD183" s="3124"/>
      <c r="BE183" s="3119"/>
      <c r="BF183" s="3124"/>
      <c r="BG183" s="3119"/>
      <c r="BH183" s="3124"/>
      <c r="BI183" s="3119"/>
      <c r="BJ183" s="3124"/>
      <c r="BK183" s="3119"/>
      <c r="BL183" s="3124"/>
      <c r="BM183" s="3119"/>
      <c r="BN183" s="3124"/>
      <c r="BO183" s="3119"/>
      <c r="BP183" s="3124"/>
      <c r="BQ183" s="3119"/>
      <c r="BR183" s="3124"/>
      <c r="BS183" s="3119"/>
      <c r="BT183" s="3124"/>
      <c r="BU183" s="3119"/>
      <c r="BV183" s="3124"/>
      <c r="BW183" s="3119"/>
      <c r="BX183" s="3124"/>
      <c r="BY183" s="3119"/>
      <c r="BZ183" s="3124"/>
      <c r="CA183" s="3119"/>
      <c r="CB183" s="3124"/>
      <c r="CC183" s="3119"/>
      <c r="CD183" s="3124"/>
      <c r="CE183" s="3119"/>
      <c r="CF183" s="3124"/>
      <c r="CG183" s="3119"/>
      <c r="CH183" s="3124"/>
      <c r="CI183" s="3119"/>
      <c r="CJ183" s="3124"/>
      <c r="CK183" s="3119"/>
      <c r="CL183" s="3124"/>
      <c r="CM183" s="3119"/>
      <c r="CN183" s="3124"/>
      <c r="CO183" s="3119"/>
      <c r="CP183" s="3124"/>
      <c r="CQ183" s="3119"/>
      <c r="CR183" s="3124"/>
      <c r="CS183" s="3119"/>
      <c r="CT183" s="3124"/>
      <c r="CU183" s="3119"/>
      <c r="CV183" s="3124"/>
      <c r="CW183" s="3119"/>
      <c r="CX183" s="3124"/>
      <c r="CY183" s="3119"/>
      <c r="CZ183" s="3124"/>
      <c r="DA183" s="3119"/>
      <c r="DB183" s="3124"/>
      <c r="DC183" s="3119"/>
      <c r="DD183" s="3124"/>
      <c r="DE183" s="3119"/>
      <c r="DF183" s="3124"/>
      <c r="DG183" s="3119"/>
      <c r="DH183" s="3124"/>
      <c r="DI183" s="3119"/>
      <c r="DJ183" s="3124"/>
      <c r="DK183" s="3119"/>
      <c r="DL183" s="3124"/>
      <c r="DM183" s="3119"/>
      <c r="DN183" s="3124"/>
      <c r="DO183" s="3119"/>
      <c r="DP183" s="3124"/>
      <c r="DQ183" s="3119"/>
      <c r="DR183" s="3124"/>
      <c r="DS183" s="3119"/>
      <c r="DT183" s="3124"/>
      <c r="DU183" s="3119"/>
      <c r="DV183" s="3124"/>
      <c r="DW183" s="3119"/>
      <c r="DX183" s="3124"/>
      <c r="DY183" s="3119"/>
      <c r="DZ183" s="3124"/>
      <c r="EA183" s="3119"/>
      <c r="EB183" s="3124"/>
      <c r="EC183" s="3119"/>
      <c r="ED183" s="3124"/>
      <c r="EE183" s="3119"/>
      <c r="EF183" s="3124"/>
      <c r="EG183" s="3119"/>
      <c r="EH183" s="3124"/>
    </row>
    <row r="184" spans="2:138" x14ac:dyDescent="0.25">
      <c r="B184" s="3113"/>
      <c r="C184" s="3145"/>
      <c r="D184" s="3129"/>
      <c r="E184" s="3129"/>
      <c r="F184" s="3126"/>
      <c r="G184" s="3119"/>
      <c r="H184" s="3124"/>
      <c r="I184" s="3119"/>
      <c r="J184" s="3124"/>
      <c r="K184" s="3119"/>
      <c r="L184" s="3124"/>
      <c r="M184" s="3119"/>
      <c r="N184" s="3124"/>
      <c r="O184" s="3119"/>
      <c r="P184" s="3124"/>
      <c r="Q184" s="3119"/>
      <c r="R184" s="3124"/>
      <c r="S184" s="3119"/>
      <c r="T184" s="3124"/>
      <c r="U184" s="3119"/>
      <c r="V184" s="3124"/>
      <c r="W184" s="3119"/>
      <c r="X184" s="3124"/>
      <c r="Y184" s="3119"/>
      <c r="Z184" s="3124"/>
      <c r="AA184" s="3119"/>
      <c r="AB184" s="3124"/>
      <c r="AC184" s="3119"/>
      <c r="AD184" s="3124"/>
      <c r="AE184" s="3119"/>
      <c r="AF184" s="3124"/>
      <c r="AG184" s="3119"/>
      <c r="AH184" s="3124"/>
      <c r="AI184" s="3119"/>
      <c r="AJ184" s="3124"/>
      <c r="AK184" s="3119"/>
      <c r="AL184" s="3124"/>
      <c r="AM184" s="3119"/>
      <c r="AN184" s="3124"/>
      <c r="AO184" s="3119"/>
      <c r="AP184" s="3124"/>
      <c r="AQ184" s="3119"/>
      <c r="AR184" s="3124"/>
      <c r="AS184" s="3119"/>
      <c r="AT184" s="3124"/>
      <c r="AU184" s="3119"/>
      <c r="AV184" s="3124"/>
      <c r="AW184" s="3119"/>
      <c r="AX184" s="3124"/>
      <c r="AY184" s="3119"/>
      <c r="AZ184" s="3124"/>
      <c r="BA184" s="3119"/>
      <c r="BB184" s="3124"/>
      <c r="BC184" s="3119"/>
      <c r="BD184" s="3124"/>
      <c r="BE184" s="3119"/>
      <c r="BF184" s="3124"/>
      <c r="BG184" s="3119"/>
      <c r="BH184" s="3124"/>
      <c r="BI184" s="3119"/>
      <c r="BJ184" s="3124"/>
      <c r="BK184" s="3119"/>
      <c r="BL184" s="3124"/>
      <c r="BM184" s="3119"/>
      <c r="BN184" s="3124"/>
      <c r="BO184" s="3119"/>
      <c r="BP184" s="3124"/>
      <c r="BQ184" s="3119"/>
      <c r="BR184" s="3124"/>
      <c r="BS184" s="3119"/>
      <c r="BT184" s="3124"/>
      <c r="BU184" s="3119"/>
      <c r="BV184" s="3124"/>
      <c r="BW184" s="3119"/>
      <c r="BX184" s="3124"/>
      <c r="BY184" s="3119"/>
      <c r="BZ184" s="3124"/>
      <c r="CA184" s="3119"/>
      <c r="CB184" s="3124"/>
      <c r="CC184" s="3119"/>
      <c r="CD184" s="3124"/>
      <c r="CE184" s="3119"/>
      <c r="CF184" s="3124"/>
      <c r="CG184" s="3119"/>
      <c r="CH184" s="3124"/>
      <c r="CI184" s="3119"/>
      <c r="CJ184" s="3124"/>
      <c r="CK184" s="3119"/>
      <c r="CL184" s="3124"/>
      <c r="CM184" s="3119"/>
      <c r="CN184" s="3124"/>
      <c r="CO184" s="3119"/>
      <c r="CP184" s="3124"/>
      <c r="CQ184" s="3119"/>
      <c r="CR184" s="3124"/>
      <c r="CS184" s="3119"/>
      <c r="CT184" s="3124"/>
      <c r="CU184" s="3119"/>
      <c r="CV184" s="3124"/>
      <c r="CW184" s="3119"/>
      <c r="CX184" s="3124"/>
      <c r="CY184" s="3119"/>
      <c r="CZ184" s="3124"/>
      <c r="DA184" s="3119"/>
      <c r="DB184" s="3124"/>
      <c r="DC184" s="3119"/>
      <c r="DD184" s="3124"/>
      <c r="DE184" s="3119"/>
      <c r="DF184" s="3124"/>
      <c r="DG184" s="3119"/>
      <c r="DH184" s="3124"/>
      <c r="DI184" s="3119"/>
      <c r="DJ184" s="3124"/>
      <c r="DK184" s="3119"/>
      <c r="DL184" s="3124"/>
      <c r="DM184" s="3119"/>
      <c r="DN184" s="3124"/>
      <c r="DO184" s="3119"/>
      <c r="DP184" s="3124"/>
      <c r="DQ184" s="3119"/>
      <c r="DR184" s="3124"/>
      <c r="DS184" s="3119"/>
      <c r="DT184" s="3124"/>
      <c r="DU184" s="3119"/>
      <c r="DV184" s="3124"/>
      <c r="DW184" s="3119"/>
      <c r="DX184" s="3124"/>
      <c r="DY184" s="3119"/>
      <c r="DZ184" s="3124"/>
      <c r="EA184" s="3116"/>
      <c r="EB184" s="3124"/>
      <c r="EC184" s="3116"/>
      <c r="ED184" s="3124"/>
      <c r="EE184" s="3116"/>
      <c r="EF184" s="3124"/>
      <c r="EG184" s="3116"/>
      <c r="EH184" s="3124"/>
    </row>
    <row r="185" spans="2:138" x14ac:dyDescent="0.25">
      <c r="B185" s="3113"/>
      <c r="C185" s="3145"/>
      <c r="D185" s="3122"/>
      <c r="E185" s="3122"/>
      <c r="F185" s="3126"/>
      <c r="G185" s="3119"/>
      <c r="H185" s="3124"/>
      <c r="I185" s="3119"/>
      <c r="J185" s="3124"/>
      <c r="K185" s="3119"/>
      <c r="L185" s="3124"/>
      <c r="M185" s="3119"/>
      <c r="N185" s="3124"/>
      <c r="O185" s="3119"/>
      <c r="P185" s="3124"/>
      <c r="Q185" s="3119"/>
      <c r="R185" s="3124"/>
      <c r="S185" s="3119"/>
      <c r="T185" s="3124"/>
      <c r="U185" s="3119"/>
      <c r="V185" s="3124"/>
      <c r="W185" s="3119"/>
      <c r="X185" s="3124"/>
      <c r="Y185" s="3119"/>
      <c r="Z185" s="3124"/>
      <c r="AA185" s="3119"/>
      <c r="AB185" s="3124"/>
      <c r="AC185" s="3119"/>
      <c r="AD185" s="3124"/>
      <c r="AE185" s="3119"/>
      <c r="AF185" s="3124"/>
      <c r="AG185" s="3119"/>
      <c r="AH185" s="3124"/>
      <c r="AI185" s="3119"/>
      <c r="AJ185" s="3124"/>
      <c r="AK185" s="3119"/>
      <c r="AL185" s="3124"/>
      <c r="AM185" s="3119"/>
      <c r="AN185" s="3124"/>
      <c r="AO185" s="3119"/>
      <c r="AP185" s="3124"/>
      <c r="AQ185" s="3119"/>
      <c r="AR185" s="3124"/>
      <c r="AS185" s="3119"/>
      <c r="AT185" s="3124"/>
      <c r="AU185" s="3119"/>
      <c r="AV185" s="3124"/>
      <c r="AW185" s="3119"/>
      <c r="AX185" s="3124"/>
      <c r="AY185" s="3119"/>
      <c r="AZ185" s="3124"/>
      <c r="BA185" s="3119"/>
      <c r="BB185" s="3124"/>
      <c r="BC185" s="3119"/>
      <c r="BD185" s="3124"/>
      <c r="BE185" s="3119"/>
      <c r="BF185" s="3124"/>
      <c r="BG185" s="3119"/>
      <c r="BH185" s="3124"/>
      <c r="BI185" s="3119"/>
      <c r="BJ185" s="3124"/>
      <c r="BK185" s="3119"/>
      <c r="BL185" s="3124"/>
      <c r="BM185" s="3119"/>
      <c r="BN185" s="3124"/>
      <c r="BO185" s="3119"/>
      <c r="BP185" s="3124"/>
      <c r="BQ185" s="3119"/>
      <c r="BR185" s="3124"/>
      <c r="BS185" s="3119"/>
      <c r="BT185" s="3124"/>
      <c r="BU185" s="3119"/>
      <c r="BV185" s="3124"/>
      <c r="BW185" s="3119"/>
      <c r="BX185" s="3124"/>
      <c r="BY185" s="3119"/>
      <c r="BZ185" s="3124"/>
      <c r="CA185" s="3119"/>
      <c r="CB185" s="3124"/>
      <c r="CC185" s="3119"/>
      <c r="CD185" s="3124"/>
      <c r="CE185" s="3119"/>
      <c r="CF185" s="3124"/>
      <c r="CG185" s="3119"/>
      <c r="CH185" s="3124"/>
      <c r="CI185" s="3119"/>
      <c r="CJ185" s="3124"/>
      <c r="CK185" s="3119"/>
      <c r="CL185" s="3124"/>
      <c r="CM185" s="3119"/>
      <c r="CN185" s="3124"/>
      <c r="CO185" s="3119"/>
      <c r="CP185" s="3124"/>
      <c r="CQ185" s="3119"/>
      <c r="CR185" s="3124"/>
      <c r="CS185" s="3119"/>
      <c r="CT185" s="3124"/>
      <c r="CU185" s="3119"/>
      <c r="CV185" s="3124"/>
      <c r="CW185" s="3119"/>
      <c r="CX185" s="3124"/>
      <c r="CY185" s="3119"/>
      <c r="CZ185" s="3124"/>
      <c r="DA185" s="3119"/>
      <c r="DB185" s="3124"/>
      <c r="DC185" s="3119"/>
      <c r="DD185" s="3124"/>
      <c r="DE185" s="3119"/>
      <c r="DF185" s="3124"/>
      <c r="DG185" s="3119"/>
      <c r="DH185" s="3124"/>
      <c r="DI185" s="3119"/>
      <c r="DJ185" s="3124"/>
      <c r="DK185" s="3119"/>
      <c r="DL185" s="3124"/>
      <c r="DM185" s="3119"/>
      <c r="DN185" s="3124"/>
      <c r="DO185" s="3119"/>
      <c r="DP185" s="3124"/>
      <c r="DQ185" s="3119"/>
      <c r="DR185" s="3124"/>
      <c r="DS185" s="3119"/>
      <c r="DT185" s="3124"/>
      <c r="DU185" s="3119"/>
      <c r="DV185" s="3124"/>
      <c r="DW185" s="3119"/>
      <c r="DX185" s="3124"/>
      <c r="DY185" s="3119"/>
      <c r="DZ185" s="3124"/>
      <c r="EA185" s="3116"/>
      <c r="EB185" s="3124"/>
      <c r="EC185" s="3116"/>
      <c r="ED185" s="3124"/>
      <c r="EE185" s="3116"/>
      <c r="EF185" s="3124"/>
      <c r="EG185" s="3116"/>
      <c r="EH185" s="3124"/>
    </row>
    <row r="186" spans="2:138" x14ac:dyDescent="0.25">
      <c r="B186" s="3113"/>
      <c r="C186" s="3145"/>
      <c r="D186" s="3129"/>
      <c r="E186" s="3129"/>
      <c r="F186" s="3126"/>
      <c r="G186" s="3119"/>
      <c r="H186" s="3124"/>
      <c r="I186" s="3119"/>
      <c r="J186" s="3124"/>
      <c r="K186" s="3119"/>
      <c r="L186" s="3124"/>
      <c r="M186" s="3119"/>
      <c r="N186" s="3124"/>
      <c r="O186" s="3119"/>
      <c r="P186" s="3124"/>
      <c r="Q186" s="3119"/>
      <c r="R186" s="3124"/>
      <c r="S186" s="3119"/>
      <c r="T186" s="3124"/>
      <c r="U186" s="3119"/>
      <c r="V186" s="3124"/>
      <c r="W186" s="3119"/>
      <c r="X186" s="3124"/>
      <c r="Y186" s="3119"/>
      <c r="Z186" s="3124"/>
      <c r="AA186" s="3119"/>
      <c r="AB186" s="3124"/>
      <c r="AC186" s="3119"/>
      <c r="AD186" s="3124"/>
      <c r="AE186" s="3119"/>
      <c r="AF186" s="3124"/>
      <c r="AG186" s="3119"/>
      <c r="AH186" s="3124"/>
      <c r="AI186" s="3119"/>
      <c r="AJ186" s="3124"/>
      <c r="AK186" s="3119"/>
      <c r="AL186" s="3124"/>
      <c r="AM186" s="3119"/>
      <c r="AN186" s="3124"/>
      <c r="AO186" s="3119"/>
      <c r="AP186" s="3124"/>
      <c r="AQ186" s="3119"/>
      <c r="AR186" s="3124"/>
      <c r="AS186" s="3119"/>
      <c r="AT186" s="3124"/>
      <c r="AU186" s="3119"/>
      <c r="AV186" s="3124"/>
      <c r="AW186" s="3119"/>
      <c r="AX186" s="3124"/>
      <c r="AY186" s="3119"/>
      <c r="AZ186" s="3124"/>
      <c r="BA186" s="3119"/>
      <c r="BB186" s="3124"/>
      <c r="BC186" s="3119"/>
      <c r="BD186" s="3124"/>
      <c r="BE186" s="3119"/>
      <c r="BF186" s="3124"/>
      <c r="BG186" s="3119"/>
      <c r="BH186" s="3124"/>
      <c r="BI186" s="3119"/>
      <c r="BJ186" s="3124"/>
      <c r="BK186" s="3119"/>
      <c r="BL186" s="3124"/>
      <c r="BM186" s="3119"/>
      <c r="BN186" s="3124"/>
      <c r="BO186" s="3119"/>
      <c r="BP186" s="3124"/>
      <c r="BQ186" s="3119"/>
      <c r="BR186" s="3124"/>
      <c r="BS186" s="3119"/>
      <c r="BT186" s="3124"/>
      <c r="BU186" s="3119"/>
      <c r="BV186" s="3124"/>
      <c r="BW186" s="3119"/>
      <c r="BX186" s="3124"/>
      <c r="BY186" s="3119"/>
      <c r="BZ186" s="3124"/>
      <c r="CA186" s="3119"/>
      <c r="CB186" s="3124"/>
      <c r="CC186" s="3119"/>
      <c r="CD186" s="3124"/>
      <c r="CE186" s="3119"/>
      <c r="CF186" s="3124"/>
      <c r="CG186" s="3119"/>
      <c r="CH186" s="3124"/>
      <c r="CI186" s="3119"/>
      <c r="CJ186" s="3124"/>
      <c r="CK186" s="3119"/>
      <c r="CL186" s="3124"/>
      <c r="CM186" s="3119"/>
      <c r="CN186" s="3124"/>
      <c r="CO186" s="3119"/>
      <c r="CP186" s="3124"/>
      <c r="CQ186" s="3119"/>
      <c r="CR186" s="3124"/>
      <c r="CS186" s="3119"/>
      <c r="CT186" s="3124"/>
      <c r="CU186" s="3119"/>
      <c r="CV186" s="3124"/>
      <c r="CW186" s="3119"/>
      <c r="CX186" s="3124"/>
      <c r="CY186" s="3119"/>
      <c r="CZ186" s="3124"/>
      <c r="DA186" s="3119"/>
      <c r="DB186" s="3124"/>
      <c r="DC186" s="3119"/>
      <c r="DD186" s="3124"/>
      <c r="DE186" s="3119"/>
      <c r="DF186" s="3124"/>
      <c r="DG186" s="3119"/>
      <c r="DH186" s="3124"/>
      <c r="DI186" s="3119"/>
      <c r="DJ186" s="3124"/>
      <c r="DK186" s="3119"/>
      <c r="DL186" s="3124"/>
      <c r="DM186" s="3119"/>
      <c r="DN186" s="3124"/>
      <c r="DO186" s="3119"/>
      <c r="DP186" s="3124"/>
      <c r="DQ186" s="3119"/>
      <c r="DR186" s="3124"/>
      <c r="DS186" s="3119"/>
      <c r="DT186" s="3124"/>
      <c r="DU186" s="3119"/>
      <c r="DV186" s="3124"/>
      <c r="DW186" s="3119"/>
      <c r="DX186" s="3124"/>
      <c r="DY186" s="3119"/>
      <c r="DZ186" s="3124"/>
      <c r="EA186" s="3116"/>
      <c r="EB186" s="3124"/>
      <c r="EC186" s="3116"/>
      <c r="ED186" s="3124"/>
      <c r="EE186" s="3116"/>
      <c r="EF186" s="3124"/>
      <c r="EG186" s="3116"/>
      <c r="EH186" s="3124"/>
    </row>
    <row r="187" spans="2:138" x14ac:dyDescent="0.25">
      <c r="B187" s="3113"/>
      <c r="C187" s="3145"/>
      <c r="D187" s="3122"/>
      <c r="E187" s="3122"/>
      <c r="F187" s="3126"/>
      <c r="G187" s="3119"/>
      <c r="H187" s="3124"/>
      <c r="I187" s="3119"/>
      <c r="J187" s="3124"/>
      <c r="K187" s="3119"/>
      <c r="L187" s="3124"/>
      <c r="M187" s="3119"/>
      <c r="N187" s="3124"/>
      <c r="O187" s="3119"/>
      <c r="P187" s="3124"/>
      <c r="Q187" s="3119"/>
      <c r="R187" s="3124"/>
      <c r="S187" s="3119"/>
      <c r="T187" s="3124"/>
      <c r="U187" s="3119"/>
      <c r="V187" s="3124"/>
      <c r="W187" s="3119"/>
      <c r="X187" s="3124"/>
      <c r="Y187" s="3119"/>
      <c r="Z187" s="3124"/>
      <c r="AA187" s="3119"/>
      <c r="AB187" s="3124"/>
      <c r="AC187" s="3119"/>
      <c r="AD187" s="3124"/>
      <c r="AE187" s="3119"/>
      <c r="AF187" s="3124"/>
      <c r="AG187" s="3119"/>
      <c r="AH187" s="3124"/>
      <c r="AI187" s="3119"/>
      <c r="AJ187" s="3124"/>
      <c r="AK187" s="3119"/>
      <c r="AL187" s="3124"/>
      <c r="AM187" s="3119"/>
      <c r="AN187" s="3124"/>
      <c r="AO187" s="3119"/>
      <c r="AP187" s="3124"/>
      <c r="AQ187" s="3119"/>
      <c r="AR187" s="3124"/>
      <c r="AS187" s="3119"/>
      <c r="AT187" s="3124"/>
      <c r="AU187" s="3119"/>
      <c r="AV187" s="3124"/>
      <c r="AW187" s="3119"/>
      <c r="AX187" s="3124"/>
      <c r="AY187" s="3119"/>
      <c r="AZ187" s="3124"/>
      <c r="BA187" s="3119"/>
      <c r="BB187" s="3124"/>
      <c r="BC187" s="3119"/>
      <c r="BD187" s="3124"/>
      <c r="BE187" s="3119"/>
      <c r="BF187" s="3124"/>
      <c r="BG187" s="3119"/>
      <c r="BH187" s="3124"/>
      <c r="BI187" s="3119"/>
      <c r="BJ187" s="3124"/>
      <c r="BK187" s="3119"/>
      <c r="BL187" s="3124"/>
      <c r="BM187" s="3119"/>
      <c r="BN187" s="3124"/>
      <c r="BO187" s="3119"/>
      <c r="BP187" s="3124"/>
      <c r="BQ187" s="3119"/>
      <c r="BR187" s="3124"/>
      <c r="BS187" s="3119"/>
      <c r="BT187" s="3124"/>
      <c r="BU187" s="3119"/>
      <c r="BV187" s="3124"/>
      <c r="BW187" s="3119"/>
      <c r="BX187" s="3124"/>
      <c r="BY187" s="3119"/>
      <c r="BZ187" s="3124"/>
      <c r="CA187" s="3119"/>
      <c r="CB187" s="3124"/>
      <c r="CC187" s="3119"/>
      <c r="CD187" s="3124"/>
      <c r="CE187" s="3119"/>
      <c r="CF187" s="3124"/>
      <c r="CG187" s="3119"/>
      <c r="CH187" s="3124"/>
      <c r="CI187" s="3119"/>
      <c r="CJ187" s="3124"/>
      <c r="CK187" s="3119"/>
      <c r="CL187" s="3124"/>
      <c r="CM187" s="3119"/>
      <c r="CN187" s="3124"/>
      <c r="CO187" s="3119"/>
      <c r="CP187" s="3124"/>
      <c r="CQ187" s="3119"/>
      <c r="CR187" s="3124"/>
      <c r="CS187" s="3119"/>
      <c r="CT187" s="3124"/>
      <c r="CU187" s="3119"/>
      <c r="CV187" s="3124"/>
      <c r="CW187" s="3119"/>
      <c r="CX187" s="3124"/>
      <c r="CY187" s="3119"/>
      <c r="CZ187" s="3124"/>
      <c r="DA187" s="3119"/>
      <c r="DB187" s="3124"/>
      <c r="DC187" s="3119"/>
      <c r="DD187" s="3124"/>
      <c r="DE187" s="3119"/>
      <c r="DF187" s="3124"/>
      <c r="DG187" s="3119"/>
      <c r="DH187" s="3124"/>
      <c r="DI187" s="3119"/>
      <c r="DJ187" s="3124"/>
      <c r="DK187" s="3119"/>
      <c r="DL187" s="3124"/>
      <c r="DM187" s="3119"/>
      <c r="DN187" s="3124"/>
      <c r="DO187" s="3119"/>
      <c r="DP187" s="3124"/>
      <c r="DQ187" s="3119"/>
      <c r="DR187" s="3124"/>
      <c r="DS187" s="3119"/>
      <c r="DT187" s="3124"/>
      <c r="DU187" s="3119"/>
      <c r="DV187" s="3124"/>
      <c r="DW187" s="3119"/>
      <c r="DX187" s="3124"/>
      <c r="DY187" s="3119"/>
      <c r="DZ187" s="3124"/>
      <c r="EA187" s="3116"/>
      <c r="EB187" s="3124"/>
      <c r="EC187" s="3116"/>
      <c r="ED187" s="3124"/>
      <c r="EE187" s="3116"/>
      <c r="EF187" s="3124"/>
      <c r="EG187" s="3116"/>
      <c r="EH187" s="3124"/>
    </row>
    <row r="188" spans="2:138" x14ac:dyDescent="0.25">
      <c r="B188" s="3113"/>
      <c r="C188" s="3145"/>
      <c r="D188" s="3129"/>
      <c r="E188" s="3129"/>
      <c r="F188" s="3126"/>
      <c r="G188" s="3119"/>
      <c r="H188" s="3124"/>
      <c r="I188" s="3119"/>
      <c r="J188" s="3124"/>
      <c r="K188" s="3119"/>
      <c r="L188" s="3124"/>
      <c r="M188" s="3119"/>
      <c r="N188" s="3124"/>
      <c r="O188" s="3119"/>
      <c r="P188" s="3124"/>
      <c r="Q188" s="3119"/>
      <c r="R188" s="3124"/>
      <c r="S188" s="3119"/>
      <c r="T188" s="3124"/>
      <c r="U188" s="3119"/>
      <c r="V188" s="3124"/>
      <c r="W188" s="3119"/>
      <c r="X188" s="3124"/>
      <c r="Y188" s="3119"/>
      <c r="Z188" s="3124"/>
      <c r="AA188" s="3119"/>
      <c r="AB188" s="3124"/>
      <c r="AC188" s="3119"/>
      <c r="AD188" s="3124"/>
      <c r="AE188" s="3119"/>
      <c r="AF188" s="3124"/>
      <c r="AG188" s="3119"/>
      <c r="AH188" s="3124"/>
      <c r="AI188" s="3119"/>
      <c r="AJ188" s="3124"/>
      <c r="AK188" s="3119"/>
      <c r="AL188" s="3124"/>
      <c r="AM188" s="3119"/>
      <c r="AN188" s="3124"/>
      <c r="AO188" s="3119"/>
      <c r="AP188" s="3124"/>
      <c r="AQ188" s="3119"/>
      <c r="AR188" s="3124"/>
      <c r="AS188" s="3119"/>
      <c r="AT188" s="3124"/>
      <c r="AU188" s="3119"/>
      <c r="AV188" s="3124"/>
      <c r="AW188" s="3119"/>
      <c r="AX188" s="3124"/>
      <c r="AY188" s="3119"/>
      <c r="AZ188" s="3124"/>
      <c r="BA188" s="3119"/>
      <c r="BB188" s="3124"/>
      <c r="BC188" s="3119"/>
      <c r="BD188" s="3124"/>
      <c r="BE188" s="3119"/>
      <c r="BF188" s="3124"/>
      <c r="BG188" s="3119"/>
      <c r="BH188" s="3124"/>
      <c r="BI188" s="3119"/>
      <c r="BJ188" s="3124"/>
      <c r="BK188" s="3119"/>
      <c r="BL188" s="3124"/>
      <c r="BM188" s="3119"/>
      <c r="BN188" s="3124"/>
      <c r="BO188" s="3119"/>
      <c r="BP188" s="3124"/>
      <c r="BQ188" s="3119"/>
      <c r="BR188" s="3124"/>
      <c r="BS188" s="3119"/>
      <c r="BT188" s="3124"/>
      <c r="BU188" s="3119"/>
      <c r="BV188" s="3124"/>
      <c r="BW188" s="3119"/>
      <c r="BX188" s="3124"/>
      <c r="BY188" s="3119"/>
      <c r="BZ188" s="3124"/>
      <c r="CA188" s="3119"/>
      <c r="CB188" s="3124"/>
      <c r="CC188" s="3119"/>
      <c r="CD188" s="3124"/>
      <c r="CE188" s="3119"/>
      <c r="CF188" s="3124"/>
      <c r="CG188" s="3119"/>
      <c r="CH188" s="3124"/>
      <c r="CI188" s="3119"/>
      <c r="CJ188" s="3124"/>
      <c r="CK188" s="3119"/>
      <c r="CL188" s="3124"/>
      <c r="CM188" s="3119"/>
      <c r="CN188" s="3124"/>
      <c r="CO188" s="3119"/>
      <c r="CP188" s="3124"/>
      <c r="CQ188" s="3119"/>
      <c r="CR188" s="3124"/>
      <c r="CS188" s="3119"/>
      <c r="CT188" s="3124"/>
      <c r="CU188" s="3119"/>
      <c r="CV188" s="3124"/>
      <c r="CW188" s="3119"/>
      <c r="CX188" s="3124"/>
      <c r="CY188" s="3119"/>
      <c r="CZ188" s="3124"/>
      <c r="DA188" s="3119"/>
      <c r="DB188" s="3124"/>
      <c r="DC188" s="3119"/>
      <c r="DD188" s="3124"/>
      <c r="DE188" s="3119"/>
      <c r="DF188" s="3124"/>
      <c r="DG188" s="3119"/>
      <c r="DH188" s="3124"/>
      <c r="DI188" s="3119"/>
      <c r="DJ188" s="3124"/>
      <c r="DK188" s="3119"/>
      <c r="DL188" s="3124"/>
      <c r="DM188" s="3119"/>
      <c r="DN188" s="3124"/>
      <c r="DO188" s="3119"/>
      <c r="DP188" s="3124"/>
      <c r="DQ188" s="3119"/>
      <c r="DR188" s="3124"/>
      <c r="DS188" s="3119"/>
      <c r="DT188" s="3124"/>
      <c r="DU188" s="3119"/>
      <c r="DV188" s="3124"/>
      <c r="DW188" s="3119"/>
      <c r="DX188" s="3124"/>
      <c r="DY188" s="3119"/>
      <c r="DZ188" s="3124"/>
      <c r="EA188" s="3116"/>
      <c r="EB188" s="3124"/>
      <c r="EC188" s="3116"/>
      <c r="ED188" s="3124"/>
      <c r="EE188" s="3116"/>
      <c r="EF188" s="3124"/>
      <c r="EG188" s="3116"/>
      <c r="EH188" s="3124"/>
    </row>
    <row r="189" spans="2:138" x14ac:dyDescent="0.25">
      <c r="B189" s="3113"/>
      <c r="C189" s="3145"/>
      <c r="D189" s="3129"/>
      <c r="E189" s="3129"/>
      <c r="F189" s="3126"/>
      <c r="G189" s="3119"/>
      <c r="H189" s="3124"/>
      <c r="I189" s="3119"/>
      <c r="J189" s="3124"/>
      <c r="K189" s="3119"/>
      <c r="L189" s="3124"/>
      <c r="M189" s="3119"/>
      <c r="N189" s="3124"/>
      <c r="O189" s="3119"/>
      <c r="P189" s="3124"/>
      <c r="Q189" s="3119"/>
      <c r="R189" s="3124"/>
      <c r="S189" s="3119"/>
      <c r="T189" s="3124"/>
      <c r="U189" s="3119"/>
      <c r="V189" s="3124"/>
      <c r="W189" s="3119"/>
      <c r="X189" s="3124"/>
      <c r="Y189" s="3119"/>
      <c r="Z189" s="3124"/>
      <c r="AA189" s="3119"/>
      <c r="AB189" s="3124"/>
      <c r="AC189" s="3119"/>
      <c r="AD189" s="3124"/>
      <c r="AE189" s="3119"/>
      <c r="AF189" s="3124"/>
      <c r="AG189" s="3119"/>
      <c r="AH189" s="3124"/>
      <c r="AI189" s="3119"/>
      <c r="AJ189" s="3124"/>
      <c r="AK189" s="3119"/>
      <c r="AL189" s="3124"/>
      <c r="AM189" s="3119"/>
      <c r="AN189" s="3124"/>
      <c r="AO189" s="3119"/>
      <c r="AP189" s="3124"/>
      <c r="AQ189" s="3119"/>
      <c r="AR189" s="3124"/>
      <c r="AS189" s="3119"/>
      <c r="AT189" s="3124"/>
      <c r="AU189" s="3119"/>
      <c r="AV189" s="3124"/>
      <c r="AW189" s="3119"/>
      <c r="AX189" s="3124"/>
      <c r="AY189" s="3119"/>
      <c r="AZ189" s="3124"/>
      <c r="BA189" s="3119"/>
      <c r="BB189" s="3124"/>
      <c r="BC189" s="3119"/>
      <c r="BD189" s="3124"/>
      <c r="BE189" s="3119"/>
      <c r="BF189" s="3124"/>
      <c r="BG189" s="3119"/>
      <c r="BH189" s="3124"/>
      <c r="BI189" s="3119"/>
      <c r="BJ189" s="3124"/>
      <c r="BK189" s="3119"/>
      <c r="BL189" s="3124"/>
      <c r="BM189" s="3119"/>
      <c r="BN189" s="3124"/>
      <c r="BO189" s="3119"/>
      <c r="BP189" s="3124"/>
      <c r="BQ189" s="3119"/>
      <c r="BR189" s="3124"/>
      <c r="BS189" s="3119"/>
      <c r="BT189" s="3124"/>
      <c r="BU189" s="3119"/>
      <c r="BV189" s="3124"/>
      <c r="BW189" s="3119"/>
      <c r="BX189" s="3124"/>
      <c r="BY189" s="3119"/>
      <c r="BZ189" s="3124"/>
      <c r="CA189" s="3119"/>
      <c r="CB189" s="3124"/>
      <c r="CC189" s="3119"/>
      <c r="CD189" s="3124"/>
      <c r="CE189" s="3119"/>
      <c r="CF189" s="3124"/>
      <c r="CG189" s="3119"/>
      <c r="CH189" s="3124"/>
      <c r="CI189" s="3119"/>
      <c r="CJ189" s="3124"/>
      <c r="CK189" s="3119"/>
      <c r="CL189" s="3124"/>
      <c r="CM189" s="3119"/>
      <c r="CN189" s="3124"/>
      <c r="CO189" s="3119"/>
      <c r="CP189" s="3124"/>
      <c r="CQ189" s="3119"/>
      <c r="CR189" s="3124"/>
      <c r="CS189" s="3119"/>
      <c r="CT189" s="3124"/>
      <c r="CU189" s="3119"/>
      <c r="CV189" s="3124"/>
      <c r="CW189" s="3119"/>
      <c r="CX189" s="3124"/>
      <c r="CY189" s="3119"/>
      <c r="CZ189" s="3124"/>
      <c r="DA189" s="3119"/>
      <c r="DB189" s="3124"/>
      <c r="DC189" s="3119"/>
      <c r="DD189" s="3124"/>
      <c r="DE189" s="3119"/>
      <c r="DF189" s="3124"/>
      <c r="DG189" s="3119"/>
      <c r="DH189" s="3124"/>
      <c r="DI189" s="3119"/>
      <c r="DJ189" s="3124"/>
      <c r="DK189" s="3119"/>
      <c r="DL189" s="3124"/>
      <c r="DM189" s="3119"/>
      <c r="DN189" s="3124"/>
      <c r="DO189" s="3119"/>
      <c r="DP189" s="3124"/>
      <c r="DQ189" s="3119"/>
      <c r="DR189" s="3124"/>
      <c r="DS189" s="3119"/>
      <c r="DT189" s="3124"/>
      <c r="DU189" s="3119"/>
      <c r="DV189" s="3124"/>
      <c r="DW189" s="3119"/>
      <c r="DX189" s="3124"/>
      <c r="DY189" s="3119"/>
      <c r="DZ189" s="3124"/>
      <c r="EA189" s="3116"/>
      <c r="EB189" s="3124"/>
      <c r="EC189" s="3116"/>
      <c r="ED189" s="3124"/>
      <c r="EE189" s="3116"/>
      <c r="EF189" s="3124"/>
      <c r="EG189" s="3116"/>
      <c r="EH189" s="3124"/>
    </row>
    <row r="190" spans="2:138" x14ac:dyDescent="0.25">
      <c r="B190" s="3113"/>
      <c r="C190" s="3145"/>
      <c r="D190" s="3122"/>
      <c r="E190" s="3122"/>
      <c r="F190" s="3126"/>
      <c r="G190" s="3119"/>
      <c r="H190" s="3124"/>
      <c r="I190" s="3119"/>
      <c r="J190" s="3124"/>
      <c r="K190" s="3119"/>
      <c r="L190" s="3124"/>
      <c r="M190" s="3119"/>
      <c r="N190" s="3124"/>
      <c r="O190" s="3119"/>
      <c r="P190" s="3124"/>
      <c r="Q190" s="3119"/>
      <c r="R190" s="3124"/>
      <c r="S190" s="3119"/>
      <c r="T190" s="3124"/>
      <c r="U190" s="3119"/>
      <c r="V190" s="3124"/>
      <c r="W190" s="3119"/>
      <c r="X190" s="3124"/>
      <c r="Y190" s="3119"/>
      <c r="Z190" s="3124"/>
      <c r="AA190" s="3119"/>
      <c r="AB190" s="3124"/>
      <c r="AC190" s="3119"/>
      <c r="AD190" s="3124"/>
      <c r="AE190" s="3119"/>
      <c r="AF190" s="3124"/>
      <c r="AG190" s="3119"/>
      <c r="AH190" s="3124"/>
      <c r="AI190" s="3119"/>
      <c r="AJ190" s="3124"/>
      <c r="AK190" s="3119"/>
      <c r="AL190" s="3124"/>
      <c r="AM190" s="3119"/>
      <c r="AN190" s="3124"/>
      <c r="AO190" s="3119"/>
      <c r="AP190" s="3124"/>
      <c r="AQ190" s="3119"/>
      <c r="AR190" s="3124"/>
      <c r="AS190" s="3119"/>
      <c r="AT190" s="3124"/>
      <c r="AU190" s="3119"/>
      <c r="AV190" s="3124"/>
      <c r="AW190" s="3119"/>
      <c r="AX190" s="3124"/>
      <c r="AY190" s="3119"/>
      <c r="AZ190" s="3124"/>
      <c r="BA190" s="3119"/>
      <c r="BB190" s="3124"/>
      <c r="BC190" s="3119"/>
      <c r="BD190" s="3124"/>
      <c r="BE190" s="3119"/>
      <c r="BF190" s="3124"/>
      <c r="BG190" s="3119"/>
      <c r="BH190" s="3124"/>
      <c r="BI190" s="3119"/>
      <c r="BJ190" s="3124"/>
      <c r="BK190" s="3119"/>
      <c r="BL190" s="3124"/>
      <c r="BM190" s="3119"/>
      <c r="BN190" s="3124"/>
      <c r="BO190" s="3119"/>
      <c r="BP190" s="3124"/>
      <c r="BQ190" s="3119"/>
      <c r="BR190" s="3124"/>
      <c r="BS190" s="3119"/>
      <c r="BT190" s="3124"/>
      <c r="BU190" s="3119"/>
      <c r="BV190" s="3124"/>
      <c r="BW190" s="3119"/>
      <c r="BX190" s="3124"/>
      <c r="BY190" s="3119"/>
      <c r="BZ190" s="3124"/>
      <c r="CA190" s="3119"/>
      <c r="CB190" s="3124"/>
      <c r="CC190" s="3119"/>
      <c r="CD190" s="3124"/>
      <c r="CE190" s="3119"/>
      <c r="CF190" s="3124"/>
      <c r="CG190" s="3119"/>
      <c r="CH190" s="3124"/>
      <c r="CI190" s="3119"/>
      <c r="CJ190" s="3124"/>
      <c r="CK190" s="3119"/>
      <c r="CL190" s="3124"/>
      <c r="CM190" s="3119"/>
      <c r="CN190" s="3124"/>
      <c r="CO190" s="3119"/>
      <c r="CP190" s="3124"/>
      <c r="CQ190" s="3119"/>
      <c r="CR190" s="3124"/>
      <c r="CS190" s="3119"/>
      <c r="CT190" s="3124"/>
      <c r="CU190" s="3119"/>
      <c r="CV190" s="3124"/>
      <c r="CW190" s="3119"/>
      <c r="CX190" s="3124"/>
      <c r="CY190" s="3119"/>
      <c r="CZ190" s="3124"/>
      <c r="DA190" s="3119"/>
      <c r="DB190" s="3124"/>
      <c r="DC190" s="3119"/>
      <c r="DD190" s="3124"/>
      <c r="DE190" s="3119"/>
      <c r="DF190" s="3124"/>
      <c r="DG190" s="3119"/>
      <c r="DH190" s="3124"/>
      <c r="DI190" s="3119"/>
      <c r="DJ190" s="3124"/>
      <c r="DK190" s="3119"/>
      <c r="DL190" s="3124"/>
      <c r="DM190" s="3119"/>
      <c r="DN190" s="3124"/>
      <c r="DO190" s="3119"/>
      <c r="DP190" s="3124"/>
      <c r="DQ190" s="3119"/>
      <c r="DR190" s="3124"/>
      <c r="DS190" s="3119"/>
      <c r="DT190" s="3124"/>
      <c r="DU190" s="3119"/>
      <c r="DV190" s="3124"/>
      <c r="DW190" s="3119"/>
      <c r="DX190" s="3124"/>
      <c r="DY190" s="3119"/>
      <c r="DZ190" s="3124"/>
      <c r="EA190" s="3116"/>
      <c r="EB190" s="3124"/>
      <c r="EC190" s="3116"/>
      <c r="ED190" s="3124"/>
      <c r="EE190" s="3116"/>
      <c r="EF190" s="3124"/>
      <c r="EG190" s="3116"/>
      <c r="EH190" s="3124"/>
    </row>
    <row r="191" spans="2:138" x14ac:dyDescent="0.25">
      <c r="B191" s="3113"/>
      <c r="C191" s="3145"/>
      <c r="D191" s="3129"/>
      <c r="E191" s="3129"/>
      <c r="F191" s="3126"/>
      <c r="G191" s="3119"/>
      <c r="H191" s="3124"/>
      <c r="I191" s="3119"/>
      <c r="J191" s="3124"/>
      <c r="K191" s="3119"/>
      <c r="L191" s="3124"/>
      <c r="M191" s="3119"/>
      <c r="N191" s="3124"/>
      <c r="O191" s="3119"/>
      <c r="P191" s="3124"/>
      <c r="Q191" s="3119"/>
      <c r="R191" s="3124"/>
      <c r="S191" s="3119"/>
      <c r="T191" s="3124"/>
      <c r="U191" s="3119"/>
      <c r="V191" s="3124"/>
      <c r="W191" s="3119"/>
      <c r="X191" s="3124"/>
      <c r="Y191" s="3119"/>
      <c r="Z191" s="3124"/>
      <c r="AA191" s="3119"/>
      <c r="AB191" s="3124"/>
      <c r="AC191" s="3119"/>
      <c r="AD191" s="3124"/>
      <c r="AE191" s="3119"/>
      <c r="AF191" s="3124"/>
      <c r="AG191" s="3119"/>
      <c r="AH191" s="3124"/>
      <c r="AI191" s="3119"/>
      <c r="AJ191" s="3124"/>
      <c r="AK191" s="3119"/>
      <c r="AL191" s="3124"/>
      <c r="AM191" s="3119"/>
      <c r="AN191" s="3124"/>
      <c r="AO191" s="3119"/>
      <c r="AP191" s="3124"/>
      <c r="AQ191" s="3119"/>
      <c r="AR191" s="3124"/>
      <c r="AS191" s="3119"/>
      <c r="AT191" s="3124"/>
      <c r="AU191" s="3119"/>
      <c r="AV191" s="3124"/>
      <c r="AW191" s="3119"/>
      <c r="AX191" s="3124"/>
      <c r="AY191" s="3119"/>
      <c r="AZ191" s="3124"/>
      <c r="BA191" s="3119"/>
      <c r="BB191" s="3124"/>
      <c r="BC191" s="3119"/>
      <c r="BD191" s="3124"/>
      <c r="BE191" s="3119"/>
      <c r="BF191" s="3124"/>
      <c r="BG191" s="3119"/>
      <c r="BH191" s="3124"/>
      <c r="BI191" s="3119"/>
      <c r="BJ191" s="3124"/>
      <c r="BK191" s="3119"/>
      <c r="BL191" s="3124"/>
      <c r="BM191" s="3119"/>
      <c r="BN191" s="3124"/>
      <c r="BO191" s="3119"/>
      <c r="BP191" s="3124"/>
      <c r="BQ191" s="3119"/>
      <c r="BR191" s="3124"/>
      <c r="BS191" s="3119"/>
      <c r="BT191" s="3124"/>
      <c r="BU191" s="3119"/>
      <c r="BV191" s="3124"/>
      <c r="BW191" s="3119"/>
      <c r="BX191" s="3124"/>
      <c r="BY191" s="3119"/>
      <c r="BZ191" s="3124"/>
      <c r="CA191" s="3119"/>
      <c r="CB191" s="3124"/>
      <c r="CC191" s="3119"/>
      <c r="CD191" s="3124"/>
      <c r="CE191" s="3119"/>
      <c r="CF191" s="3124"/>
      <c r="CG191" s="3119"/>
      <c r="CH191" s="3124"/>
      <c r="CI191" s="3119"/>
      <c r="CJ191" s="3124"/>
      <c r="CK191" s="3119"/>
      <c r="CL191" s="3124"/>
      <c r="CM191" s="3119"/>
      <c r="CN191" s="3124"/>
      <c r="CO191" s="3119"/>
      <c r="CP191" s="3124"/>
      <c r="CQ191" s="3119"/>
      <c r="CR191" s="3124"/>
      <c r="CS191" s="3119"/>
      <c r="CT191" s="3124"/>
      <c r="CU191" s="3119"/>
      <c r="CV191" s="3124"/>
      <c r="CW191" s="3119"/>
      <c r="CX191" s="3124"/>
      <c r="CY191" s="3119"/>
      <c r="CZ191" s="3124"/>
      <c r="DA191" s="3119"/>
      <c r="DB191" s="3124"/>
      <c r="DC191" s="3119"/>
      <c r="DD191" s="3124"/>
      <c r="DE191" s="3119"/>
      <c r="DF191" s="3124"/>
      <c r="DG191" s="3119"/>
      <c r="DH191" s="3124"/>
      <c r="DI191" s="3119"/>
      <c r="DJ191" s="3124"/>
      <c r="DK191" s="3119"/>
      <c r="DL191" s="3124"/>
      <c r="DM191" s="3119"/>
      <c r="DN191" s="3124"/>
      <c r="DO191" s="3119"/>
      <c r="DP191" s="3124"/>
      <c r="DQ191" s="3119"/>
      <c r="DR191" s="3124"/>
      <c r="DS191" s="3119"/>
      <c r="DT191" s="3124"/>
      <c r="DU191" s="3119"/>
      <c r="DV191" s="3124"/>
      <c r="DW191" s="3119"/>
      <c r="DX191" s="3124"/>
      <c r="DY191" s="3119"/>
      <c r="DZ191" s="3124"/>
      <c r="EA191" s="3116"/>
      <c r="EB191" s="3124"/>
      <c r="EC191" s="3116"/>
      <c r="ED191" s="3124"/>
      <c r="EE191" s="3116"/>
      <c r="EF191" s="3124"/>
      <c r="EG191" s="3116"/>
      <c r="EH191" s="3124"/>
    </row>
    <row r="192" spans="2:138" x14ac:dyDescent="0.25">
      <c r="B192" s="3113"/>
      <c r="C192" s="3145"/>
      <c r="D192" s="3122"/>
      <c r="E192" s="3122"/>
      <c r="F192" s="3126"/>
      <c r="G192" s="3119"/>
      <c r="H192" s="3124"/>
      <c r="I192" s="3119"/>
      <c r="J192" s="3124"/>
      <c r="K192" s="3119"/>
      <c r="L192" s="3124"/>
      <c r="M192" s="3119"/>
      <c r="N192" s="3124"/>
      <c r="O192" s="3119"/>
      <c r="P192" s="3124"/>
      <c r="Q192" s="3119"/>
      <c r="R192" s="3124"/>
      <c r="S192" s="3119"/>
      <c r="T192" s="3124"/>
      <c r="U192" s="3119"/>
      <c r="V192" s="3124"/>
      <c r="W192" s="3119"/>
      <c r="X192" s="3124"/>
      <c r="Y192" s="3119"/>
      <c r="Z192" s="3124"/>
      <c r="AA192" s="3119"/>
      <c r="AB192" s="3124"/>
      <c r="AC192" s="3119"/>
      <c r="AD192" s="3124"/>
      <c r="AE192" s="3119"/>
      <c r="AF192" s="3124"/>
      <c r="AG192" s="3119"/>
      <c r="AH192" s="3124"/>
      <c r="AI192" s="3119"/>
      <c r="AJ192" s="3124"/>
      <c r="AK192" s="3119"/>
      <c r="AL192" s="3124"/>
      <c r="AM192" s="3119"/>
      <c r="AN192" s="3124"/>
      <c r="AO192" s="3119"/>
      <c r="AP192" s="3124"/>
      <c r="AQ192" s="3119"/>
      <c r="AR192" s="3124"/>
      <c r="AS192" s="3119"/>
      <c r="AT192" s="3124"/>
      <c r="AU192" s="3119"/>
      <c r="AV192" s="3124"/>
      <c r="AW192" s="3119"/>
      <c r="AX192" s="3124"/>
      <c r="AY192" s="3119"/>
      <c r="AZ192" s="3124"/>
      <c r="BA192" s="3119"/>
      <c r="BB192" s="3124"/>
      <c r="BC192" s="3119"/>
      <c r="BD192" s="3124"/>
      <c r="BE192" s="3119"/>
      <c r="BF192" s="3124"/>
      <c r="BG192" s="3119"/>
      <c r="BH192" s="3124"/>
      <c r="BI192" s="3119"/>
      <c r="BJ192" s="3124"/>
      <c r="BK192" s="3119"/>
      <c r="BL192" s="3124"/>
      <c r="BM192" s="3119"/>
      <c r="BN192" s="3124"/>
      <c r="BO192" s="3119"/>
      <c r="BP192" s="3124"/>
      <c r="BQ192" s="3119"/>
      <c r="BR192" s="3124"/>
      <c r="BS192" s="3119"/>
      <c r="BT192" s="3124"/>
      <c r="BU192" s="3119"/>
      <c r="BV192" s="3124"/>
      <c r="BW192" s="3119"/>
      <c r="BX192" s="3124"/>
      <c r="BY192" s="3119"/>
      <c r="BZ192" s="3124"/>
      <c r="CA192" s="3119"/>
      <c r="CB192" s="3124"/>
      <c r="CC192" s="3119"/>
      <c r="CD192" s="3124"/>
      <c r="CE192" s="3119"/>
      <c r="CF192" s="3124"/>
      <c r="CG192" s="3119"/>
      <c r="CH192" s="3124"/>
      <c r="CI192" s="3119"/>
      <c r="CJ192" s="3124"/>
      <c r="CK192" s="3119"/>
      <c r="CL192" s="3124"/>
      <c r="CM192" s="3119"/>
      <c r="CN192" s="3124"/>
      <c r="CO192" s="3119"/>
      <c r="CP192" s="3124"/>
      <c r="CQ192" s="3119"/>
      <c r="CR192" s="3124"/>
      <c r="CS192" s="3119"/>
      <c r="CT192" s="3124"/>
      <c r="CU192" s="3119"/>
      <c r="CV192" s="3124"/>
      <c r="CW192" s="3119"/>
      <c r="CX192" s="3124"/>
      <c r="CY192" s="3119"/>
      <c r="CZ192" s="3124"/>
      <c r="DA192" s="3119"/>
      <c r="DB192" s="3124"/>
      <c r="DC192" s="3119"/>
      <c r="DD192" s="3124"/>
      <c r="DE192" s="3119"/>
      <c r="DF192" s="3124"/>
      <c r="DG192" s="3119"/>
      <c r="DH192" s="3124"/>
      <c r="DI192" s="3119"/>
      <c r="DJ192" s="3124"/>
      <c r="DK192" s="3119"/>
      <c r="DL192" s="3124"/>
      <c r="DM192" s="3119"/>
      <c r="DN192" s="3124"/>
      <c r="DO192" s="3119"/>
      <c r="DP192" s="3124"/>
      <c r="DQ192" s="3119"/>
      <c r="DR192" s="3124"/>
      <c r="DS192" s="3119"/>
      <c r="DT192" s="3124"/>
      <c r="DU192" s="3119"/>
      <c r="DV192" s="3124"/>
      <c r="DW192" s="3119"/>
      <c r="DX192" s="3124"/>
      <c r="DY192" s="3119"/>
      <c r="DZ192" s="3124"/>
      <c r="EA192" s="3116"/>
      <c r="EB192" s="3124"/>
      <c r="EC192" s="3116"/>
      <c r="ED192" s="3124"/>
      <c r="EE192" s="3116"/>
      <c r="EF192" s="3124"/>
      <c r="EG192" s="3116"/>
      <c r="EH192" s="3124"/>
    </row>
    <row r="193" spans="2:138" x14ac:dyDescent="0.25">
      <c r="B193" s="3113"/>
      <c r="C193" s="3145"/>
      <c r="D193" s="3122"/>
      <c r="E193" s="3122"/>
      <c r="F193" s="3126"/>
      <c r="G193" s="3119"/>
      <c r="H193" s="3124"/>
      <c r="I193" s="3119"/>
      <c r="J193" s="3124"/>
      <c r="K193" s="3119"/>
      <c r="L193" s="3124"/>
      <c r="M193" s="3119"/>
      <c r="N193" s="3124"/>
      <c r="O193" s="3119"/>
      <c r="P193" s="3124"/>
      <c r="Q193" s="3119"/>
      <c r="R193" s="3124"/>
      <c r="S193" s="3119"/>
      <c r="T193" s="3124"/>
      <c r="U193" s="3119"/>
      <c r="V193" s="3124"/>
      <c r="W193" s="3119"/>
      <c r="X193" s="3124"/>
      <c r="Y193" s="3119"/>
      <c r="Z193" s="3124"/>
      <c r="AA193" s="3119"/>
      <c r="AB193" s="3124"/>
      <c r="AC193" s="3119"/>
      <c r="AD193" s="3124"/>
      <c r="AE193" s="3119"/>
      <c r="AF193" s="3124"/>
      <c r="AG193" s="3119"/>
      <c r="AH193" s="3124"/>
      <c r="AI193" s="3119"/>
      <c r="AJ193" s="3124"/>
      <c r="AK193" s="3119"/>
      <c r="AL193" s="3124"/>
      <c r="AM193" s="3119"/>
      <c r="AN193" s="3124"/>
      <c r="AO193" s="3119"/>
      <c r="AP193" s="3124"/>
      <c r="AQ193" s="3119"/>
      <c r="AR193" s="3124"/>
      <c r="AS193" s="3119"/>
      <c r="AT193" s="3124"/>
      <c r="AU193" s="3119"/>
      <c r="AV193" s="3124"/>
      <c r="AW193" s="3119"/>
      <c r="AX193" s="3124"/>
      <c r="AY193" s="3119"/>
      <c r="AZ193" s="3124"/>
      <c r="BA193" s="3119"/>
      <c r="BB193" s="3124"/>
      <c r="BC193" s="3119"/>
      <c r="BD193" s="3124"/>
      <c r="BE193" s="3119"/>
      <c r="BF193" s="3124"/>
      <c r="BG193" s="3119"/>
      <c r="BH193" s="3124"/>
      <c r="BI193" s="3119"/>
      <c r="BJ193" s="3124"/>
      <c r="BK193" s="3119"/>
      <c r="BL193" s="3124"/>
      <c r="BM193" s="3119"/>
      <c r="BN193" s="3124"/>
      <c r="BO193" s="3119"/>
      <c r="BP193" s="3124"/>
      <c r="BQ193" s="3119"/>
      <c r="BR193" s="3124"/>
      <c r="BS193" s="3119"/>
      <c r="BT193" s="3124"/>
      <c r="BU193" s="3119"/>
      <c r="BV193" s="3124"/>
      <c r="BW193" s="3119"/>
      <c r="BX193" s="3124"/>
      <c r="BY193" s="3119"/>
      <c r="BZ193" s="3124"/>
      <c r="CA193" s="3119"/>
      <c r="CB193" s="3124"/>
      <c r="CC193" s="3119"/>
      <c r="CD193" s="3124"/>
      <c r="CE193" s="3119"/>
      <c r="CF193" s="3124"/>
      <c r="CG193" s="3119"/>
      <c r="CH193" s="3124"/>
      <c r="CI193" s="3119"/>
      <c r="CJ193" s="3124"/>
      <c r="CK193" s="3119"/>
      <c r="CL193" s="3124"/>
      <c r="CM193" s="3119"/>
      <c r="CN193" s="3124"/>
      <c r="CO193" s="3119"/>
      <c r="CP193" s="3124"/>
      <c r="CQ193" s="3119"/>
      <c r="CR193" s="3124"/>
      <c r="CS193" s="3119"/>
      <c r="CT193" s="3124"/>
      <c r="CU193" s="3119"/>
      <c r="CV193" s="3124"/>
      <c r="CW193" s="3119"/>
      <c r="CX193" s="3124"/>
      <c r="CY193" s="3119"/>
      <c r="CZ193" s="3124"/>
      <c r="DA193" s="3119"/>
      <c r="DB193" s="3124"/>
      <c r="DC193" s="3119"/>
      <c r="DD193" s="3124"/>
      <c r="DE193" s="3119"/>
      <c r="DF193" s="3124"/>
      <c r="DG193" s="3119"/>
      <c r="DH193" s="3124"/>
      <c r="DI193" s="3119"/>
      <c r="DJ193" s="3124"/>
      <c r="DK193" s="3119"/>
      <c r="DL193" s="3124"/>
      <c r="DM193" s="3119"/>
      <c r="DN193" s="3124"/>
      <c r="DO193" s="3119"/>
      <c r="DP193" s="3124"/>
      <c r="DQ193" s="3119"/>
      <c r="DR193" s="3124"/>
      <c r="DS193" s="3119"/>
      <c r="DT193" s="3124"/>
      <c r="DU193" s="3119"/>
      <c r="DV193" s="3124"/>
      <c r="DW193" s="3119"/>
      <c r="DX193" s="3124"/>
      <c r="DY193" s="3119"/>
      <c r="DZ193" s="3124"/>
      <c r="EA193" s="3116"/>
      <c r="EB193" s="3124"/>
      <c r="EC193" s="3116"/>
      <c r="ED193" s="3124"/>
      <c r="EE193" s="3116"/>
      <c r="EF193" s="3124"/>
      <c r="EG193" s="3116"/>
      <c r="EH193" s="3124"/>
    </row>
    <row r="194" spans="2:138" x14ac:dyDescent="0.25">
      <c r="B194" s="3113"/>
      <c r="C194" s="3145"/>
      <c r="D194" s="3129"/>
      <c r="E194" s="3129"/>
      <c r="F194" s="3126"/>
      <c r="G194" s="3119"/>
      <c r="H194" s="3124"/>
      <c r="I194" s="3119"/>
      <c r="J194" s="3124"/>
      <c r="K194" s="3119"/>
      <c r="L194" s="3124"/>
      <c r="M194" s="3119"/>
      <c r="N194" s="3124"/>
      <c r="O194" s="3119"/>
      <c r="P194" s="3124"/>
      <c r="Q194" s="3119"/>
      <c r="R194" s="3124"/>
      <c r="S194" s="3119"/>
      <c r="T194" s="3124"/>
      <c r="U194" s="3119"/>
      <c r="V194" s="3124"/>
      <c r="W194" s="3119"/>
      <c r="X194" s="3124"/>
      <c r="Y194" s="3119"/>
      <c r="Z194" s="3124"/>
      <c r="AA194" s="3119"/>
      <c r="AB194" s="3124"/>
      <c r="AC194" s="3119"/>
      <c r="AD194" s="3124"/>
      <c r="AE194" s="3119"/>
      <c r="AF194" s="3124"/>
      <c r="AG194" s="3119"/>
      <c r="AH194" s="3124"/>
      <c r="AI194" s="3119"/>
      <c r="AJ194" s="3124"/>
      <c r="AK194" s="3119"/>
      <c r="AL194" s="3124"/>
      <c r="AM194" s="3119"/>
      <c r="AN194" s="3124"/>
      <c r="AO194" s="3119"/>
      <c r="AP194" s="3124"/>
      <c r="AQ194" s="3119"/>
      <c r="AR194" s="3124"/>
      <c r="AS194" s="3119"/>
      <c r="AT194" s="3124"/>
      <c r="AU194" s="3119"/>
      <c r="AV194" s="3124"/>
      <c r="AW194" s="3119"/>
      <c r="AX194" s="3124"/>
      <c r="AY194" s="3119"/>
      <c r="AZ194" s="3124"/>
      <c r="BA194" s="3119"/>
      <c r="BB194" s="3124"/>
      <c r="BC194" s="3119"/>
      <c r="BD194" s="3124"/>
      <c r="BE194" s="3119"/>
      <c r="BF194" s="3124"/>
      <c r="BG194" s="3119"/>
      <c r="BH194" s="3124"/>
      <c r="BI194" s="3119"/>
      <c r="BJ194" s="3124"/>
      <c r="BK194" s="3119"/>
      <c r="BL194" s="3124"/>
      <c r="BM194" s="3119"/>
      <c r="BN194" s="3124"/>
      <c r="BO194" s="3119"/>
      <c r="BP194" s="3124"/>
      <c r="BQ194" s="3119"/>
      <c r="BR194" s="3124"/>
      <c r="BS194" s="3119"/>
      <c r="BT194" s="3124"/>
      <c r="BU194" s="3119"/>
      <c r="BV194" s="3124"/>
      <c r="BW194" s="3119"/>
      <c r="BX194" s="3124"/>
      <c r="BY194" s="3119"/>
      <c r="BZ194" s="3124"/>
      <c r="CA194" s="3119"/>
      <c r="CB194" s="3124"/>
      <c r="CC194" s="3119"/>
      <c r="CD194" s="3124"/>
      <c r="CE194" s="3119"/>
      <c r="CF194" s="3124"/>
      <c r="CG194" s="3119"/>
      <c r="CH194" s="3124"/>
      <c r="CI194" s="3119"/>
      <c r="CJ194" s="3124"/>
      <c r="CK194" s="3119"/>
      <c r="CL194" s="3124"/>
      <c r="CM194" s="3119"/>
      <c r="CN194" s="3124"/>
      <c r="CO194" s="3119"/>
      <c r="CP194" s="3124"/>
      <c r="CQ194" s="3119"/>
      <c r="CR194" s="3124"/>
      <c r="CS194" s="3119"/>
      <c r="CT194" s="3124"/>
      <c r="CU194" s="3119"/>
      <c r="CV194" s="3124"/>
      <c r="CW194" s="3119"/>
      <c r="CX194" s="3124"/>
      <c r="CY194" s="3119"/>
      <c r="CZ194" s="3124"/>
      <c r="DA194" s="3119"/>
      <c r="DB194" s="3124"/>
      <c r="DC194" s="3119"/>
      <c r="DD194" s="3124"/>
      <c r="DE194" s="3119"/>
      <c r="DF194" s="3124"/>
      <c r="DG194" s="3119"/>
      <c r="DH194" s="3124"/>
      <c r="DI194" s="3119"/>
      <c r="DJ194" s="3124"/>
      <c r="DK194" s="3119"/>
      <c r="DL194" s="3124"/>
      <c r="DM194" s="3119"/>
      <c r="DN194" s="3124"/>
      <c r="DO194" s="3119"/>
      <c r="DP194" s="3124"/>
      <c r="DQ194" s="3119"/>
      <c r="DR194" s="3124"/>
      <c r="DS194" s="3119"/>
      <c r="DT194" s="3124"/>
      <c r="DU194" s="3119"/>
      <c r="DV194" s="3124"/>
      <c r="DW194" s="3119"/>
      <c r="DX194" s="3124"/>
      <c r="DY194" s="3119"/>
      <c r="DZ194" s="3124"/>
      <c r="EA194" s="3116"/>
      <c r="EB194" s="3124"/>
      <c r="EC194" s="3116"/>
      <c r="ED194" s="3124"/>
      <c r="EE194" s="3116"/>
      <c r="EF194" s="3124"/>
      <c r="EG194" s="3116"/>
      <c r="EH194" s="3124"/>
    </row>
    <row r="195" spans="2:138" x14ac:dyDescent="0.25">
      <c r="B195" s="3113"/>
      <c r="C195" s="3145"/>
      <c r="D195" s="3122"/>
      <c r="E195" s="3122"/>
      <c r="F195" s="3126"/>
      <c r="G195" s="3119"/>
      <c r="H195" s="3124"/>
      <c r="I195" s="3119"/>
      <c r="J195" s="3124"/>
      <c r="K195" s="3119"/>
      <c r="L195" s="3124"/>
      <c r="M195" s="3119"/>
      <c r="N195" s="3124"/>
      <c r="O195" s="3119"/>
      <c r="P195" s="3124"/>
      <c r="Q195" s="3119"/>
      <c r="R195" s="3124"/>
      <c r="S195" s="3119"/>
      <c r="T195" s="3124"/>
      <c r="U195" s="3119"/>
      <c r="V195" s="3124"/>
      <c r="W195" s="3119"/>
      <c r="X195" s="3124"/>
      <c r="Y195" s="3119"/>
      <c r="Z195" s="3124"/>
      <c r="AA195" s="3119"/>
      <c r="AB195" s="3124"/>
      <c r="AC195" s="3119"/>
      <c r="AD195" s="3124"/>
      <c r="AE195" s="3119"/>
      <c r="AF195" s="3124"/>
      <c r="AG195" s="3119"/>
      <c r="AH195" s="3124"/>
      <c r="AI195" s="3119"/>
      <c r="AJ195" s="3124"/>
      <c r="AK195" s="3119"/>
      <c r="AL195" s="3124"/>
      <c r="AM195" s="3119"/>
      <c r="AN195" s="3124"/>
      <c r="AO195" s="3119"/>
      <c r="AP195" s="3124"/>
      <c r="AQ195" s="3119"/>
      <c r="AR195" s="3124"/>
      <c r="AS195" s="3119"/>
      <c r="AT195" s="3124"/>
      <c r="AU195" s="3119"/>
      <c r="AV195" s="3124"/>
      <c r="AW195" s="3119"/>
      <c r="AX195" s="3124"/>
      <c r="AY195" s="3119"/>
      <c r="AZ195" s="3124"/>
      <c r="BA195" s="3119"/>
      <c r="BB195" s="3124"/>
      <c r="BC195" s="3119"/>
      <c r="BD195" s="3124"/>
      <c r="BE195" s="3119"/>
      <c r="BF195" s="3124"/>
      <c r="BG195" s="3119"/>
      <c r="BH195" s="3124"/>
      <c r="BI195" s="3119"/>
      <c r="BJ195" s="3124"/>
      <c r="BK195" s="3119"/>
      <c r="BL195" s="3124"/>
      <c r="BM195" s="3119"/>
      <c r="BN195" s="3124"/>
      <c r="BO195" s="3119"/>
      <c r="BP195" s="3124"/>
      <c r="BQ195" s="3119"/>
      <c r="BR195" s="3124"/>
      <c r="BS195" s="3119"/>
      <c r="BT195" s="3124"/>
      <c r="BU195" s="3119"/>
      <c r="BV195" s="3124"/>
      <c r="BW195" s="3119"/>
      <c r="BX195" s="3124"/>
      <c r="BY195" s="3119"/>
      <c r="BZ195" s="3124"/>
      <c r="CA195" s="3119"/>
      <c r="CB195" s="3124"/>
      <c r="CC195" s="3119"/>
      <c r="CD195" s="3124"/>
      <c r="CE195" s="3119"/>
      <c r="CF195" s="3124"/>
      <c r="CG195" s="3119"/>
      <c r="CH195" s="3124"/>
      <c r="CI195" s="3119"/>
      <c r="CJ195" s="3124"/>
      <c r="CK195" s="3119"/>
      <c r="CL195" s="3124"/>
      <c r="CM195" s="3119"/>
      <c r="CN195" s="3124"/>
      <c r="CO195" s="3119"/>
      <c r="CP195" s="3124"/>
      <c r="CQ195" s="3119"/>
      <c r="CR195" s="3124"/>
      <c r="CS195" s="3119"/>
      <c r="CT195" s="3124"/>
      <c r="CU195" s="3119"/>
      <c r="CV195" s="3124"/>
      <c r="CW195" s="3119"/>
      <c r="CX195" s="3124"/>
      <c r="CY195" s="3119"/>
      <c r="CZ195" s="3124"/>
      <c r="DA195" s="3119"/>
      <c r="DB195" s="3124"/>
      <c r="DC195" s="3119"/>
      <c r="DD195" s="3124"/>
      <c r="DE195" s="3119"/>
      <c r="DF195" s="3124"/>
      <c r="DG195" s="3119"/>
      <c r="DH195" s="3124"/>
      <c r="DI195" s="3119"/>
      <c r="DJ195" s="3124"/>
      <c r="DK195" s="3119"/>
      <c r="DL195" s="3124"/>
      <c r="DM195" s="3119"/>
      <c r="DN195" s="3124"/>
      <c r="DO195" s="3119"/>
      <c r="DP195" s="3124"/>
      <c r="DQ195" s="3119"/>
      <c r="DR195" s="3124"/>
      <c r="DS195" s="3119"/>
      <c r="DT195" s="3124"/>
      <c r="DU195" s="3119"/>
      <c r="DV195" s="3124"/>
      <c r="DW195" s="3119"/>
      <c r="DX195" s="3124"/>
      <c r="DY195" s="3119"/>
      <c r="DZ195" s="3124"/>
      <c r="EA195" s="3116"/>
      <c r="EB195" s="3124"/>
      <c r="EC195" s="3116"/>
      <c r="ED195" s="3124"/>
      <c r="EE195" s="3116"/>
      <c r="EF195" s="3124"/>
      <c r="EG195" s="3116"/>
      <c r="EH195" s="3124"/>
    </row>
    <row r="196" spans="2:138" x14ac:dyDescent="0.25">
      <c r="B196" s="3113"/>
      <c r="C196" s="3145"/>
      <c r="D196" s="3122"/>
      <c r="E196" s="3122"/>
      <c r="F196" s="3126"/>
      <c r="G196" s="3119"/>
      <c r="H196" s="3124"/>
      <c r="I196" s="3119"/>
      <c r="J196" s="3124"/>
      <c r="K196" s="3119"/>
      <c r="L196" s="3124"/>
      <c r="M196" s="3119"/>
      <c r="N196" s="3124"/>
      <c r="O196" s="3119"/>
      <c r="P196" s="3124"/>
      <c r="Q196" s="3119"/>
      <c r="R196" s="3124"/>
      <c r="S196" s="3119"/>
      <c r="T196" s="3124"/>
      <c r="U196" s="3119"/>
      <c r="V196" s="3124"/>
      <c r="W196" s="3119"/>
      <c r="X196" s="3124"/>
      <c r="Y196" s="3119"/>
      <c r="Z196" s="3124"/>
      <c r="AA196" s="3119"/>
      <c r="AB196" s="3124"/>
      <c r="AC196" s="3119"/>
      <c r="AD196" s="3124"/>
      <c r="AE196" s="3119"/>
      <c r="AF196" s="3124"/>
      <c r="AG196" s="3119"/>
      <c r="AH196" s="3124"/>
      <c r="AI196" s="3119"/>
      <c r="AJ196" s="3124"/>
      <c r="AK196" s="3119"/>
      <c r="AL196" s="3124"/>
      <c r="AM196" s="3119"/>
      <c r="AN196" s="3124"/>
      <c r="AO196" s="3119"/>
      <c r="AP196" s="3124"/>
      <c r="AQ196" s="3119"/>
      <c r="AR196" s="3124"/>
      <c r="AS196" s="3119"/>
      <c r="AT196" s="3124"/>
      <c r="AU196" s="3119"/>
      <c r="AV196" s="3124"/>
      <c r="AW196" s="3119"/>
      <c r="AX196" s="3124"/>
      <c r="AY196" s="3119"/>
      <c r="AZ196" s="3124"/>
      <c r="BA196" s="3119"/>
      <c r="BB196" s="3124"/>
      <c r="BC196" s="3119"/>
      <c r="BD196" s="3124"/>
      <c r="BE196" s="3119"/>
      <c r="BF196" s="3124"/>
      <c r="BG196" s="3119"/>
      <c r="BH196" s="3124"/>
      <c r="BI196" s="3119"/>
      <c r="BJ196" s="3124"/>
      <c r="BK196" s="3119"/>
      <c r="BL196" s="3124"/>
      <c r="BM196" s="3119"/>
      <c r="BN196" s="3124"/>
      <c r="BO196" s="3119"/>
      <c r="BP196" s="3124"/>
      <c r="BQ196" s="3119"/>
      <c r="BR196" s="3124"/>
      <c r="BS196" s="3119"/>
      <c r="BT196" s="3124"/>
      <c r="BU196" s="3119"/>
      <c r="BV196" s="3124"/>
      <c r="BW196" s="3119"/>
      <c r="BX196" s="3124"/>
      <c r="BY196" s="3119"/>
      <c r="BZ196" s="3124"/>
      <c r="CA196" s="3119"/>
      <c r="CB196" s="3124"/>
      <c r="CC196" s="3119"/>
      <c r="CD196" s="3124"/>
      <c r="CE196" s="3119"/>
      <c r="CF196" s="3124"/>
      <c r="CG196" s="3119"/>
      <c r="CH196" s="3124"/>
      <c r="CI196" s="3119"/>
      <c r="CJ196" s="3124"/>
      <c r="CK196" s="3119"/>
      <c r="CL196" s="3124"/>
      <c r="CM196" s="3119"/>
      <c r="CN196" s="3124"/>
      <c r="CO196" s="3119"/>
      <c r="CP196" s="3124"/>
      <c r="CQ196" s="3119"/>
      <c r="CR196" s="3124"/>
      <c r="CS196" s="3119"/>
      <c r="CT196" s="3124"/>
      <c r="CU196" s="3119"/>
      <c r="CV196" s="3124"/>
      <c r="CW196" s="3119"/>
      <c r="CX196" s="3124"/>
      <c r="CY196" s="3119"/>
      <c r="CZ196" s="3124"/>
      <c r="DA196" s="3119"/>
      <c r="DB196" s="3124"/>
      <c r="DC196" s="3119"/>
      <c r="DD196" s="3124"/>
      <c r="DE196" s="3119"/>
      <c r="DF196" s="3124"/>
      <c r="DG196" s="3119"/>
      <c r="DH196" s="3124"/>
      <c r="DI196" s="3119"/>
      <c r="DJ196" s="3124"/>
      <c r="DK196" s="3119"/>
      <c r="DL196" s="3124"/>
      <c r="DM196" s="3119"/>
      <c r="DN196" s="3124"/>
      <c r="DO196" s="3119"/>
      <c r="DP196" s="3124"/>
      <c r="DQ196" s="3119"/>
      <c r="DR196" s="3124"/>
      <c r="DS196" s="3119"/>
      <c r="DT196" s="3124"/>
      <c r="DU196" s="3119"/>
      <c r="DV196" s="3124"/>
      <c r="DW196" s="3119"/>
      <c r="DX196" s="3124"/>
      <c r="DY196" s="3119"/>
      <c r="DZ196" s="3124"/>
      <c r="EA196" s="3116"/>
      <c r="EB196" s="3124"/>
      <c r="EC196" s="3116"/>
      <c r="ED196" s="3124"/>
      <c r="EE196" s="3116"/>
      <c r="EF196" s="3124"/>
      <c r="EG196" s="3116"/>
      <c r="EH196" s="3124"/>
    </row>
    <row r="197" spans="2:138" x14ac:dyDescent="0.25">
      <c r="B197" s="3113"/>
      <c r="C197" s="3145"/>
      <c r="D197" s="3129"/>
      <c r="E197" s="3129"/>
      <c r="F197" s="3126"/>
      <c r="G197" s="3119"/>
      <c r="H197" s="3124"/>
      <c r="I197" s="3119"/>
      <c r="J197" s="3124"/>
      <c r="K197" s="3119"/>
      <c r="L197" s="3124"/>
      <c r="M197" s="3119"/>
      <c r="N197" s="3124"/>
      <c r="O197" s="3119"/>
      <c r="P197" s="3124"/>
      <c r="Q197" s="3119"/>
      <c r="R197" s="3124"/>
      <c r="S197" s="3119"/>
      <c r="T197" s="3124"/>
      <c r="U197" s="3119"/>
      <c r="V197" s="3124"/>
      <c r="W197" s="3119"/>
      <c r="X197" s="3124"/>
      <c r="Y197" s="3119"/>
      <c r="Z197" s="3124"/>
      <c r="AA197" s="3119"/>
      <c r="AB197" s="3124"/>
      <c r="AC197" s="3119"/>
      <c r="AD197" s="3124"/>
      <c r="AE197" s="3119"/>
      <c r="AF197" s="3124"/>
      <c r="AG197" s="3119"/>
      <c r="AH197" s="3124"/>
      <c r="AI197" s="3119"/>
      <c r="AJ197" s="3124"/>
      <c r="AK197" s="3119"/>
      <c r="AL197" s="3124"/>
      <c r="AM197" s="3119"/>
      <c r="AN197" s="3124"/>
      <c r="AO197" s="3119"/>
      <c r="AP197" s="3124"/>
      <c r="AQ197" s="3119"/>
      <c r="AR197" s="3124"/>
      <c r="AS197" s="3119"/>
      <c r="AT197" s="3124"/>
      <c r="AU197" s="3119"/>
      <c r="AV197" s="3124"/>
      <c r="AW197" s="3119"/>
      <c r="AX197" s="3124"/>
      <c r="AY197" s="3119"/>
      <c r="AZ197" s="3124"/>
      <c r="BA197" s="3119"/>
      <c r="BB197" s="3124"/>
      <c r="BC197" s="3119"/>
      <c r="BD197" s="3124"/>
      <c r="BE197" s="3119"/>
      <c r="BF197" s="3124"/>
      <c r="BG197" s="3119"/>
      <c r="BH197" s="3124"/>
      <c r="BI197" s="3119"/>
      <c r="BJ197" s="3124"/>
      <c r="BK197" s="3119"/>
      <c r="BL197" s="3124"/>
      <c r="BM197" s="3119"/>
      <c r="BN197" s="3124"/>
      <c r="BO197" s="3119"/>
      <c r="BP197" s="3124"/>
      <c r="BQ197" s="3119"/>
      <c r="BR197" s="3124"/>
      <c r="BS197" s="3119"/>
      <c r="BT197" s="3124"/>
      <c r="BU197" s="3119"/>
      <c r="BV197" s="3124"/>
      <c r="BW197" s="3119"/>
      <c r="BX197" s="3124"/>
      <c r="BY197" s="3119"/>
      <c r="BZ197" s="3124"/>
      <c r="CA197" s="3119"/>
      <c r="CB197" s="3124"/>
      <c r="CC197" s="3119"/>
      <c r="CD197" s="3124"/>
      <c r="CE197" s="3119"/>
      <c r="CF197" s="3124"/>
      <c r="CG197" s="3119"/>
      <c r="CH197" s="3124"/>
      <c r="CI197" s="3119"/>
      <c r="CJ197" s="3124"/>
      <c r="CK197" s="3119"/>
      <c r="CL197" s="3124"/>
      <c r="CM197" s="3119"/>
      <c r="CN197" s="3124"/>
      <c r="CO197" s="3119"/>
      <c r="CP197" s="3124"/>
      <c r="CQ197" s="3119"/>
      <c r="CR197" s="3124"/>
      <c r="CS197" s="3119"/>
      <c r="CT197" s="3124"/>
      <c r="CU197" s="3119"/>
      <c r="CV197" s="3124"/>
      <c r="CW197" s="3119"/>
      <c r="CX197" s="3124"/>
      <c r="CY197" s="3119"/>
      <c r="CZ197" s="3124"/>
      <c r="DA197" s="3119"/>
      <c r="DB197" s="3124"/>
      <c r="DC197" s="3119"/>
      <c r="DD197" s="3124"/>
      <c r="DE197" s="3119"/>
      <c r="DF197" s="3124"/>
      <c r="DG197" s="3119"/>
      <c r="DH197" s="3124"/>
      <c r="DI197" s="3119"/>
      <c r="DJ197" s="3124"/>
      <c r="DK197" s="3119"/>
      <c r="DL197" s="3124"/>
      <c r="DM197" s="3119"/>
      <c r="DN197" s="3124"/>
      <c r="DO197" s="3119"/>
      <c r="DP197" s="3124"/>
      <c r="DQ197" s="3119"/>
      <c r="DR197" s="3124"/>
      <c r="DS197" s="3119"/>
      <c r="DT197" s="3124"/>
      <c r="DU197" s="3119"/>
      <c r="DV197" s="3124"/>
      <c r="DW197" s="3119"/>
      <c r="DX197" s="3124"/>
      <c r="DY197" s="3119"/>
      <c r="DZ197" s="3124"/>
      <c r="EA197" s="3116"/>
      <c r="EB197" s="3124"/>
      <c r="EC197" s="3116"/>
      <c r="ED197" s="3124"/>
      <c r="EE197" s="3116"/>
      <c r="EF197" s="3124"/>
      <c r="EG197" s="3116"/>
      <c r="EH197" s="3124"/>
    </row>
    <row r="198" spans="2:138" x14ac:dyDescent="0.25">
      <c r="B198" s="3113"/>
      <c r="C198" s="3114"/>
      <c r="D198" s="3131"/>
      <c r="E198" s="3131"/>
      <c r="F198" s="3114"/>
      <c r="G198" s="3131"/>
      <c r="H198" s="3132"/>
      <c r="I198" s="3131"/>
      <c r="J198" s="3132"/>
      <c r="K198" s="3131"/>
      <c r="L198" s="3132"/>
      <c r="M198" s="3131"/>
      <c r="N198" s="3132"/>
      <c r="O198" s="3131"/>
      <c r="P198" s="3132"/>
      <c r="Q198" s="3131"/>
      <c r="R198" s="3132"/>
      <c r="S198" s="3131"/>
      <c r="T198" s="3132"/>
      <c r="U198" s="3131"/>
      <c r="V198" s="3132"/>
      <c r="W198" s="3131"/>
      <c r="X198" s="3132"/>
      <c r="Y198" s="3131"/>
      <c r="Z198" s="3132"/>
      <c r="AA198" s="3131"/>
      <c r="AB198" s="3132"/>
      <c r="AC198" s="3131"/>
      <c r="AD198" s="3132"/>
      <c r="AE198" s="3131"/>
      <c r="AF198" s="3132"/>
      <c r="AG198" s="3131"/>
      <c r="AH198" s="3132"/>
      <c r="AI198" s="3131"/>
      <c r="AJ198" s="3132"/>
      <c r="AK198" s="3131"/>
      <c r="AL198" s="3132"/>
      <c r="AM198" s="3131"/>
      <c r="AN198" s="3132"/>
      <c r="AO198" s="3131"/>
      <c r="AP198" s="3132"/>
      <c r="AQ198" s="3131"/>
      <c r="AR198" s="3132"/>
      <c r="AS198" s="3131"/>
      <c r="AT198" s="3132"/>
      <c r="AU198" s="3131"/>
      <c r="AV198" s="3132"/>
      <c r="AW198" s="3131"/>
      <c r="AX198" s="3132"/>
      <c r="AY198" s="3131"/>
      <c r="AZ198" s="3132"/>
      <c r="BA198" s="3131"/>
      <c r="BB198" s="3132"/>
      <c r="BC198" s="3131"/>
      <c r="BD198" s="3132"/>
      <c r="BE198" s="3131"/>
      <c r="BF198" s="3132"/>
      <c r="BG198" s="3131"/>
      <c r="BH198" s="3132"/>
      <c r="BI198" s="3131"/>
      <c r="BJ198" s="3132"/>
      <c r="BK198" s="3131"/>
      <c r="BL198" s="3132"/>
      <c r="BM198" s="3131"/>
      <c r="BN198" s="3132"/>
      <c r="BO198" s="3131"/>
      <c r="BP198" s="3132"/>
      <c r="BQ198" s="3131"/>
      <c r="BR198" s="3132"/>
      <c r="BS198" s="3131"/>
      <c r="BT198" s="3132"/>
      <c r="BU198" s="3131"/>
      <c r="BV198" s="3132"/>
      <c r="BW198" s="3131"/>
      <c r="BX198" s="3132"/>
      <c r="BY198" s="3131"/>
      <c r="BZ198" s="3132"/>
      <c r="CA198" s="3131"/>
      <c r="CB198" s="3132"/>
      <c r="CC198" s="3131"/>
      <c r="CD198" s="3132"/>
      <c r="CE198" s="3131"/>
      <c r="CF198" s="3132"/>
      <c r="CG198" s="3131"/>
      <c r="CH198" s="3132"/>
      <c r="CI198" s="3131"/>
      <c r="CJ198" s="3132"/>
      <c r="CK198" s="3131"/>
      <c r="CL198" s="3132"/>
      <c r="CM198" s="3131"/>
      <c r="CN198" s="3132"/>
      <c r="CO198" s="3131"/>
      <c r="CP198" s="3132"/>
      <c r="CQ198" s="3131"/>
      <c r="CR198" s="3132"/>
      <c r="CS198" s="3131"/>
      <c r="CT198" s="3132"/>
      <c r="CU198" s="3131"/>
      <c r="CV198" s="3132"/>
      <c r="CW198" s="3131"/>
      <c r="CX198" s="3132"/>
      <c r="CY198" s="3131"/>
      <c r="CZ198" s="3132"/>
      <c r="DA198" s="3131"/>
      <c r="DB198" s="3132"/>
      <c r="DC198" s="3131"/>
      <c r="DD198" s="3132"/>
      <c r="DE198" s="3131"/>
      <c r="DF198" s="3132"/>
      <c r="DG198" s="3131"/>
      <c r="DH198" s="3132"/>
      <c r="DI198" s="3131"/>
      <c r="DJ198" s="3132"/>
      <c r="DK198" s="3131"/>
      <c r="DL198" s="3132"/>
      <c r="DM198" s="3131"/>
      <c r="DN198" s="3132"/>
      <c r="DO198" s="3131"/>
      <c r="DP198" s="3132"/>
      <c r="DQ198" s="3131"/>
      <c r="DR198" s="3132"/>
      <c r="DS198" s="3131"/>
      <c r="DT198" s="3132"/>
      <c r="DU198" s="3131"/>
      <c r="DV198" s="3132"/>
      <c r="DW198" s="3131"/>
      <c r="DX198" s="3132"/>
      <c r="DY198" s="3131"/>
      <c r="DZ198" s="3132"/>
      <c r="EA198" s="3131"/>
      <c r="EB198" s="3132"/>
      <c r="EC198" s="3131"/>
      <c r="ED198" s="3132"/>
      <c r="EE198" s="3131"/>
      <c r="EF198" s="3132"/>
      <c r="EG198" s="3131"/>
      <c r="EH198" s="3132"/>
    </row>
    <row r="199" spans="2:138" x14ac:dyDescent="0.25">
      <c r="B199" s="3113"/>
      <c r="C199" s="3113"/>
      <c r="D199" s="3113"/>
      <c r="E199" s="3113"/>
      <c r="F199" s="3113"/>
      <c r="G199" s="3113"/>
      <c r="H199" s="3113"/>
      <c r="I199" s="3113"/>
      <c r="J199" s="3113"/>
      <c r="K199" s="3113"/>
      <c r="L199" s="3113"/>
      <c r="M199" s="3113"/>
      <c r="N199" s="3113"/>
      <c r="O199" s="3113"/>
      <c r="P199" s="3113"/>
      <c r="Q199" s="3113"/>
      <c r="R199" s="3113"/>
      <c r="S199" s="3113"/>
      <c r="T199" s="3113"/>
      <c r="U199" s="3113"/>
      <c r="V199" s="3113"/>
      <c r="W199" s="3113"/>
      <c r="X199" s="3113"/>
      <c r="Y199" s="3113"/>
      <c r="Z199" s="3113"/>
      <c r="AA199" s="3113"/>
      <c r="AB199" s="3113"/>
      <c r="AC199" s="3113"/>
      <c r="AD199" s="3113"/>
      <c r="AE199" s="3113"/>
      <c r="AF199" s="3113"/>
      <c r="AG199" s="3113"/>
      <c r="AH199" s="3113"/>
      <c r="AI199" s="3113"/>
      <c r="AJ199" s="3113"/>
      <c r="AK199" s="3113"/>
      <c r="AL199" s="3113"/>
      <c r="AM199" s="3113"/>
      <c r="AN199" s="3113"/>
      <c r="AO199" s="3113"/>
      <c r="AP199" s="3113"/>
      <c r="AQ199" s="3113"/>
      <c r="AR199" s="3113"/>
      <c r="AS199" s="3113"/>
      <c r="AT199" s="3113"/>
      <c r="AU199" s="3113"/>
      <c r="AV199" s="3113"/>
      <c r="AW199" s="3113"/>
      <c r="AX199" s="3113"/>
      <c r="AY199" s="3113"/>
      <c r="AZ199" s="3113"/>
      <c r="BA199" s="3113"/>
      <c r="BB199" s="3113"/>
      <c r="BC199" s="3113"/>
      <c r="BD199" s="3113"/>
      <c r="BE199" s="3113"/>
      <c r="BF199" s="3113"/>
      <c r="BG199" s="3113"/>
      <c r="BH199" s="3113"/>
      <c r="BI199" s="3113"/>
      <c r="BJ199" s="3113"/>
      <c r="BK199" s="3113"/>
      <c r="BL199" s="3113"/>
      <c r="BM199" s="3113"/>
      <c r="BN199" s="3113"/>
      <c r="BO199" s="3113"/>
      <c r="BP199" s="3113"/>
      <c r="BQ199" s="3113"/>
      <c r="BR199" s="3113"/>
      <c r="BS199" s="3113"/>
      <c r="BT199" s="3113"/>
      <c r="BU199" s="3113"/>
      <c r="BV199" s="3113"/>
      <c r="BW199" s="3113"/>
      <c r="BX199" s="3113"/>
      <c r="BY199" s="3113"/>
      <c r="BZ199" s="3113"/>
      <c r="CA199" s="3113"/>
      <c r="CB199" s="3113"/>
      <c r="CC199" s="3113"/>
      <c r="CD199" s="3113"/>
      <c r="CE199" s="3113"/>
      <c r="CF199" s="3113"/>
      <c r="CG199" s="3113"/>
      <c r="CH199" s="3113"/>
      <c r="CI199" s="3113"/>
      <c r="CJ199" s="3113"/>
      <c r="CK199" s="3113"/>
      <c r="CL199" s="3113"/>
      <c r="CM199" s="3113"/>
      <c r="CN199" s="3113"/>
      <c r="CO199" s="3113"/>
      <c r="CP199" s="3113"/>
      <c r="CQ199" s="3113"/>
      <c r="CR199" s="3113"/>
      <c r="CS199" s="3113"/>
      <c r="CT199" s="3113"/>
      <c r="CU199" s="3113"/>
      <c r="CV199" s="3113"/>
      <c r="CW199" s="3113"/>
      <c r="CX199" s="3113"/>
      <c r="CY199" s="3113"/>
      <c r="CZ199" s="3113"/>
      <c r="DA199" s="3113"/>
      <c r="DB199" s="3113"/>
      <c r="DC199" s="3113"/>
      <c r="DD199" s="3113"/>
      <c r="DE199" s="3113"/>
      <c r="DF199" s="3113"/>
      <c r="DG199" s="3113"/>
      <c r="DH199" s="3113"/>
      <c r="DI199" s="3113"/>
      <c r="DJ199" s="3113"/>
      <c r="DK199" s="3113"/>
      <c r="DL199" s="3113"/>
      <c r="DM199" s="3113"/>
      <c r="DN199" s="3113"/>
      <c r="DO199" s="3113"/>
      <c r="DP199" s="3113"/>
      <c r="DQ199" s="3113"/>
      <c r="DR199" s="3113"/>
      <c r="DS199" s="3113"/>
      <c r="DT199" s="3113"/>
      <c r="DU199" s="3113"/>
      <c r="DV199" s="3113"/>
      <c r="DW199" s="3113"/>
      <c r="DX199" s="3113"/>
      <c r="DY199" s="3113"/>
      <c r="DZ199" s="3113"/>
      <c r="EA199" s="3113"/>
      <c r="EB199" s="3113"/>
      <c r="EC199" s="3113"/>
      <c r="ED199" s="3113"/>
      <c r="EE199" s="3113"/>
      <c r="EF199" s="3113"/>
      <c r="EG199" s="3113"/>
      <c r="EH199" s="3113"/>
    </row>
    <row r="200" spans="2:138" x14ac:dyDescent="0.25">
      <c r="B200" s="3113"/>
      <c r="C200" s="3121"/>
      <c r="D200" s="3134"/>
      <c r="E200" s="3134"/>
      <c r="F200" s="3113"/>
      <c r="G200" s="3113"/>
      <c r="H200" s="3113"/>
      <c r="I200" s="3113"/>
      <c r="J200" s="3113"/>
      <c r="K200" s="3113"/>
      <c r="L200" s="3113"/>
      <c r="M200" s="3113"/>
      <c r="N200" s="3113"/>
      <c r="O200" s="3113"/>
      <c r="P200" s="3113"/>
      <c r="Q200" s="3113"/>
      <c r="R200" s="3113"/>
      <c r="S200" s="3113"/>
      <c r="T200" s="3113"/>
      <c r="U200" s="3113"/>
      <c r="V200" s="3113"/>
      <c r="W200" s="3113"/>
      <c r="X200" s="3113"/>
      <c r="Y200" s="3113"/>
      <c r="Z200" s="3113"/>
      <c r="AA200" s="3113"/>
      <c r="AB200" s="3113"/>
      <c r="AC200" s="3113"/>
      <c r="AD200" s="3113"/>
      <c r="AE200" s="3113"/>
      <c r="AF200" s="3113"/>
      <c r="AG200" s="3113"/>
      <c r="AH200" s="3113"/>
      <c r="AI200" s="3113"/>
      <c r="AJ200" s="3113"/>
      <c r="AK200" s="3113"/>
      <c r="AL200" s="3113"/>
      <c r="AM200" s="3113"/>
      <c r="AN200" s="3113"/>
      <c r="AO200" s="3113"/>
      <c r="AP200" s="3113"/>
      <c r="AQ200" s="3113"/>
      <c r="AR200" s="3113"/>
      <c r="AS200" s="3113"/>
      <c r="AT200" s="3113"/>
      <c r="AU200" s="3113"/>
      <c r="AV200" s="3113"/>
      <c r="AW200" s="3113"/>
      <c r="AX200" s="3113"/>
      <c r="AY200" s="3113"/>
      <c r="AZ200" s="3113"/>
      <c r="BA200" s="3113"/>
      <c r="BB200" s="3113"/>
      <c r="BC200" s="3113"/>
      <c r="BD200" s="3113"/>
      <c r="BE200" s="3113"/>
      <c r="BF200" s="3113"/>
      <c r="BG200" s="3113"/>
      <c r="BH200" s="3113"/>
      <c r="BI200" s="3113"/>
      <c r="BJ200" s="3113"/>
      <c r="BK200" s="3113"/>
      <c r="BL200" s="3113"/>
      <c r="BM200" s="3113"/>
      <c r="BN200" s="3113"/>
      <c r="BO200" s="3113"/>
      <c r="BP200" s="3113"/>
      <c r="BQ200" s="3113"/>
      <c r="BR200" s="3113"/>
      <c r="BS200" s="3113"/>
      <c r="BT200" s="3113"/>
      <c r="BU200" s="3113"/>
      <c r="BV200" s="3113"/>
      <c r="BW200" s="3113"/>
      <c r="BX200" s="3113"/>
      <c r="BY200" s="3113"/>
      <c r="BZ200" s="3113"/>
      <c r="CA200" s="3113"/>
      <c r="CB200" s="3113"/>
      <c r="CC200" s="3113"/>
      <c r="CD200" s="3113"/>
      <c r="CE200" s="3113"/>
      <c r="CF200" s="3113"/>
      <c r="CG200" s="3113"/>
      <c r="CH200" s="3113"/>
      <c r="CI200" s="3113"/>
      <c r="CJ200" s="3113"/>
      <c r="CK200" s="3113"/>
      <c r="CL200" s="3113"/>
      <c r="CM200" s="3113"/>
      <c r="CN200" s="3113"/>
      <c r="CO200" s="3113"/>
      <c r="CP200" s="3113"/>
      <c r="CQ200" s="3113"/>
      <c r="CR200" s="3113"/>
      <c r="CS200" s="3113"/>
      <c r="CT200" s="3113"/>
      <c r="CU200" s="3113"/>
      <c r="CV200" s="3113"/>
      <c r="CW200" s="3113"/>
      <c r="CX200" s="3113"/>
      <c r="CY200" s="3113"/>
      <c r="CZ200" s="3113"/>
      <c r="DA200" s="3113"/>
      <c r="DB200" s="3113"/>
      <c r="DC200" s="3113"/>
      <c r="DD200" s="3113"/>
      <c r="DE200" s="3113"/>
      <c r="DF200" s="3113"/>
      <c r="DG200" s="3113"/>
      <c r="DH200" s="3113"/>
      <c r="DI200" s="3113"/>
      <c r="DJ200" s="3113"/>
      <c r="DK200" s="3113"/>
      <c r="DL200" s="3113"/>
      <c r="DM200" s="3113"/>
      <c r="DN200" s="3113"/>
      <c r="DO200" s="3113"/>
      <c r="DP200" s="3113"/>
      <c r="DQ200" s="3113"/>
      <c r="DR200" s="3113"/>
      <c r="DS200" s="3113"/>
      <c r="DT200" s="3113"/>
      <c r="DU200" s="3113"/>
      <c r="DV200" s="3113"/>
      <c r="DW200" s="3113"/>
      <c r="DX200" s="3113"/>
      <c r="DY200" s="3113"/>
      <c r="DZ200" s="3113"/>
      <c r="EA200" s="3113"/>
      <c r="EB200" s="3113"/>
      <c r="EC200" s="3113"/>
      <c r="ED200" s="3113"/>
      <c r="EE200" s="3113"/>
      <c r="EF200" s="3113"/>
      <c r="EG200" s="3113"/>
      <c r="EH200" s="3113"/>
    </row>
    <row r="201" spans="2:138" x14ac:dyDescent="0.25">
      <c r="B201" s="3113"/>
      <c r="C201" s="3145"/>
      <c r="D201" s="3145"/>
      <c r="E201" s="3145"/>
      <c r="F201" s="3113"/>
      <c r="G201" s="3113"/>
      <c r="H201" s="3113"/>
      <c r="I201" s="3113"/>
      <c r="J201" s="3113"/>
      <c r="K201" s="3113"/>
      <c r="L201" s="3113"/>
      <c r="M201" s="3113"/>
      <c r="N201" s="3113"/>
      <c r="O201" s="3113"/>
      <c r="P201" s="3113"/>
      <c r="Q201" s="3113"/>
      <c r="R201" s="3113"/>
      <c r="S201" s="3113"/>
      <c r="T201" s="3113"/>
      <c r="U201" s="3113"/>
      <c r="V201" s="3113"/>
      <c r="W201" s="3113"/>
      <c r="X201" s="3113"/>
      <c r="Y201" s="3113"/>
      <c r="Z201" s="3113"/>
      <c r="AA201" s="3113"/>
      <c r="AB201" s="3113"/>
      <c r="AC201" s="3113"/>
      <c r="AD201" s="3113"/>
      <c r="AE201" s="3113"/>
      <c r="AF201" s="3113"/>
      <c r="AG201" s="3113"/>
      <c r="AH201" s="3113"/>
      <c r="AI201" s="3113"/>
      <c r="AJ201" s="3113"/>
      <c r="AK201" s="3113"/>
      <c r="AL201" s="3113"/>
      <c r="AM201" s="3113"/>
      <c r="AN201" s="3113"/>
      <c r="AO201" s="3113"/>
      <c r="AP201" s="3113"/>
      <c r="AQ201" s="3113"/>
      <c r="AR201" s="3113"/>
      <c r="AS201" s="3113"/>
      <c r="AT201" s="3113"/>
      <c r="AU201" s="3113"/>
      <c r="AV201" s="3113"/>
      <c r="AW201" s="3113"/>
      <c r="AX201" s="3113"/>
      <c r="AY201" s="3113"/>
      <c r="AZ201" s="3113"/>
      <c r="BA201" s="3113"/>
      <c r="BB201" s="3113"/>
      <c r="BC201" s="3113"/>
      <c r="BD201" s="3113"/>
      <c r="BE201" s="3113"/>
      <c r="BF201" s="3113"/>
      <c r="BG201" s="3113"/>
      <c r="BH201" s="3113"/>
      <c r="BI201" s="3113"/>
      <c r="BJ201" s="3113"/>
      <c r="BK201" s="3113"/>
      <c r="BL201" s="3113"/>
      <c r="BM201" s="3113"/>
      <c r="BN201" s="3113"/>
      <c r="BO201" s="3113"/>
      <c r="BP201" s="3113"/>
      <c r="BQ201" s="3113"/>
      <c r="BR201" s="3113"/>
      <c r="BS201" s="3113"/>
      <c r="BT201" s="3113"/>
      <c r="BU201" s="3113"/>
      <c r="BV201" s="3113"/>
      <c r="BW201" s="3113"/>
      <c r="BX201" s="3113"/>
      <c r="BY201" s="3113"/>
      <c r="BZ201" s="3113"/>
      <c r="CA201" s="3113"/>
      <c r="CB201" s="3113"/>
      <c r="CC201" s="3113"/>
      <c r="CD201" s="3113"/>
      <c r="CE201" s="3113"/>
      <c r="CF201" s="3113"/>
      <c r="CG201" s="3113"/>
      <c r="CH201" s="3113"/>
      <c r="CI201" s="3113"/>
      <c r="CJ201" s="3113"/>
      <c r="CK201" s="3113"/>
      <c r="CL201" s="3113"/>
      <c r="CM201" s="3113"/>
      <c r="CN201" s="3113"/>
      <c r="CO201" s="3113"/>
      <c r="CP201" s="3113"/>
      <c r="CQ201" s="3113"/>
      <c r="CR201" s="3113"/>
      <c r="CS201" s="3113"/>
      <c r="CT201" s="3113"/>
      <c r="CU201" s="3113"/>
      <c r="CV201" s="3113"/>
      <c r="CW201" s="3113"/>
      <c r="CX201" s="3113"/>
      <c r="CY201" s="3113"/>
      <c r="CZ201" s="3113"/>
      <c r="DA201" s="3113"/>
      <c r="DB201" s="3113"/>
      <c r="DC201" s="3113"/>
      <c r="DD201" s="3113"/>
      <c r="DE201" s="3113"/>
      <c r="DF201" s="3113"/>
      <c r="DG201" s="3113"/>
      <c r="DH201" s="3113"/>
      <c r="DI201" s="3113"/>
      <c r="DJ201" s="3113"/>
      <c r="DK201" s="3113"/>
      <c r="DL201" s="3113"/>
      <c r="DM201" s="3113"/>
      <c r="DN201" s="3113"/>
      <c r="DO201" s="3113"/>
      <c r="DP201" s="3113"/>
      <c r="DQ201" s="3113"/>
      <c r="DR201" s="3113"/>
      <c r="DS201" s="3113"/>
      <c r="DT201" s="3113"/>
      <c r="DU201" s="3113"/>
      <c r="DV201" s="3113"/>
      <c r="DW201" s="3113"/>
      <c r="DX201" s="3113"/>
      <c r="DY201" s="3113"/>
      <c r="DZ201" s="3113"/>
      <c r="EA201" s="3113"/>
      <c r="EB201" s="3113"/>
      <c r="EC201" s="3113"/>
      <c r="ED201" s="3113"/>
      <c r="EE201" s="3113"/>
      <c r="EF201" s="3113"/>
      <c r="EG201" s="3113"/>
      <c r="EH201" s="3113"/>
    </row>
    <row r="202" spans="2:138" x14ac:dyDescent="0.25">
      <c r="B202" s="3113"/>
      <c r="C202" s="3145"/>
      <c r="D202" s="3145"/>
      <c r="E202" s="3145"/>
      <c r="F202" s="3113"/>
      <c r="G202" s="3113"/>
      <c r="H202" s="3113"/>
      <c r="I202" s="3113"/>
      <c r="J202" s="3113"/>
      <c r="K202" s="3113"/>
      <c r="L202" s="3113"/>
      <c r="M202" s="3113"/>
      <c r="N202" s="3113"/>
      <c r="O202" s="3113"/>
      <c r="P202" s="3113"/>
      <c r="Q202" s="3137"/>
      <c r="R202" s="3113"/>
      <c r="S202" s="3113"/>
      <c r="T202" s="3113"/>
      <c r="U202" s="3113"/>
      <c r="V202" s="3113"/>
      <c r="W202" s="3113"/>
      <c r="X202" s="3113"/>
      <c r="Y202" s="3113"/>
      <c r="Z202" s="3113"/>
      <c r="AA202" s="3113"/>
      <c r="AB202" s="3113"/>
      <c r="AC202" s="3113"/>
      <c r="AD202" s="3113"/>
      <c r="AE202" s="3113"/>
      <c r="AF202" s="3113"/>
      <c r="AG202" s="3113"/>
      <c r="AH202" s="3113"/>
      <c r="AI202" s="3113"/>
      <c r="AJ202" s="3113"/>
      <c r="AK202" s="3113"/>
      <c r="AL202" s="3113"/>
      <c r="AM202" s="3113"/>
      <c r="AN202" s="3113"/>
      <c r="AO202" s="3113"/>
      <c r="AP202" s="3113"/>
      <c r="AQ202" s="3113"/>
      <c r="AR202" s="3113"/>
      <c r="AS202" s="3113"/>
      <c r="AT202" s="3113"/>
      <c r="AU202" s="3113"/>
      <c r="AV202" s="3113"/>
      <c r="AW202" s="3113"/>
      <c r="AX202" s="3113"/>
      <c r="AY202" s="3113"/>
      <c r="AZ202" s="3113"/>
      <c r="BA202" s="3113"/>
      <c r="BB202" s="3113"/>
      <c r="BC202" s="3113"/>
      <c r="BD202" s="3113"/>
      <c r="BE202" s="3113"/>
      <c r="BF202" s="3113"/>
      <c r="BG202" s="3113"/>
      <c r="BH202" s="3113"/>
      <c r="BI202" s="3113"/>
      <c r="BJ202" s="3113"/>
      <c r="BK202" s="3113"/>
      <c r="BL202" s="3113"/>
      <c r="BM202" s="3113"/>
      <c r="BN202" s="3113"/>
      <c r="BO202" s="3113"/>
      <c r="BP202" s="3113"/>
      <c r="BQ202" s="3113"/>
      <c r="BR202" s="3113"/>
      <c r="BS202" s="3113"/>
      <c r="BT202" s="3113"/>
      <c r="BU202" s="3113"/>
      <c r="BV202" s="3113"/>
      <c r="BW202" s="3113"/>
      <c r="BX202" s="3113"/>
      <c r="BY202" s="3113"/>
      <c r="BZ202" s="3113"/>
      <c r="CA202" s="3113"/>
      <c r="CB202" s="3113"/>
      <c r="CC202" s="3113"/>
      <c r="CD202" s="3113"/>
      <c r="CE202" s="3113"/>
      <c r="CF202" s="3113"/>
      <c r="CG202" s="3113"/>
      <c r="CH202" s="3113"/>
      <c r="CI202" s="3113"/>
      <c r="CJ202" s="3113"/>
      <c r="CK202" s="3113"/>
      <c r="CL202" s="3113"/>
      <c r="CM202" s="3113"/>
      <c r="CN202" s="3113"/>
      <c r="CO202" s="3113"/>
      <c r="CP202" s="3113"/>
      <c r="CQ202" s="3113"/>
      <c r="CR202" s="3113"/>
      <c r="CS202" s="3113"/>
      <c r="CT202" s="3113"/>
      <c r="CU202" s="3113"/>
      <c r="CV202" s="3113"/>
      <c r="CW202" s="3113"/>
      <c r="CX202" s="3113"/>
      <c r="CY202" s="3113"/>
      <c r="CZ202" s="3113"/>
      <c r="DA202" s="3113"/>
      <c r="DB202" s="3113"/>
      <c r="DC202" s="3113"/>
      <c r="DD202" s="3113"/>
      <c r="DE202" s="3113"/>
      <c r="DF202" s="3113"/>
      <c r="DG202" s="3113"/>
      <c r="DH202" s="3113"/>
      <c r="DI202" s="3113"/>
      <c r="DJ202" s="3113"/>
      <c r="DK202" s="3113"/>
      <c r="DL202" s="3113"/>
      <c r="DM202" s="3113"/>
      <c r="DN202" s="3113"/>
      <c r="DO202" s="3113"/>
      <c r="DP202" s="3113"/>
      <c r="DQ202" s="3113"/>
      <c r="DR202" s="3113"/>
      <c r="DS202" s="3113"/>
      <c r="DT202" s="3113"/>
      <c r="DU202" s="3113"/>
      <c r="DV202" s="3113"/>
      <c r="DW202" s="3113"/>
      <c r="DX202" s="3113"/>
      <c r="DY202" s="3113"/>
      <c r="DZ202" s="3113"/>
      <c r="EA202" s="3113"/>
      <c r="EB202" s="3113"/>
      <c r="EC202" s="3113"/>
      <c r="ED202" s="3113"/>
      <c r="EE202" s="3113"/>
      <c r="EF202" s="3113"/>
      <c r="EG202" s="3113"/>
      <c r="EH202" s="3113"/>
    </row>
    <row r="203" spans="2:138" x14ac:dyDescent="0.25">
      <c r="B203" s="3113"/>
      <c r="C203" s="3145"/>
      <c r="D203" s="3145"/>
      <c r="E203" s="3145"/>
      <c r="F203" s="3113"/>
      <c r="G203" s="3113"/>
      <c r="H203" s="3113"/>
      <c r="I203" s="3137"/>
      <c r="J203" s="3137"/>
      <c r="K203" s="3137"/>
      <c r="L203" s="3137"/>
      <c r="M203" s="3137"/>
      <c r="N203" s="3137"/>
      <c r="O203" s="3137"/>
      <c r="P203" s="3137"/>
      <c r="Q203" s="3138"/>
      <c r="R203" s="3113"/>
      <c r="S203" s="3113"/>
      <c r="T203" s="3113"/>
      <c r="U203" s="3113"/>
      <c r="V203" s="3113"/>
      <c r="W203" s="3113"/>
      <c r="X203" s="3113"/>
      <c r="Y203" s="3113"/>
      <c r="Z203" s="3113"/>
      <c r="AA203" s="3113"/>
      <c r="AB203" s="3113"/>
      <c r="AC203" s="3113"/>
      <c r="AD203" s="3113"/>
      <c r="AE203" s="3113"/>
      <c r="AF203" s="3113"/>
      <c r="AG203" s="3113"/>
      <c r="AH203" s="3113"/>
      <c r="AI203" s="3113"/>
      <c r="AJ203" s="3113"/>
      <c r="AK203" s="3113"/>
      <c r="AL203" s="3113"/>
      <c r="AM203" s="3113"/>
      <c r="AN203" s="3113"/>
      <c r="AO203" s="3113"/>
      <c r="AP203" s="3113"/>
      <c r="AQ203" s="3113"/>
      <c r="AR203" s="3113"/>
      <c r="AS203" s="3113"/>
      <c r="AT203" s="3113"/>
      <c r="AU203" s="3113"/>
      <c r="AV203" s="3113"/>
      <c r="AW203" s="3113"/>
      <c r="AX203" s="3113"/>
      <c r="AY203" s="3113"/>
      <c r="AZ203" s="3113"/>
      <c r="BA203" s="3113"/>
      <c r="BB203" s="3113"/>
      <c r="BC203" s="3113"/>
      <c r="BD203" s="3113"/>
      <c r="BE203" s="3113"/>
      <c r="BF203" s="3113"/>
      <c r="BG203" s="3113"/>
      <c r="BH203" s="3113"/>
      <c r="BI203" s="3113"/>
      <c r="BJ203" s="3113"/>
      <c r="BK203" s="3113"/>
      <c r="BL203" s="3113"/>
      <c r="BM203" s="3113"/>
      <c r="BN203" s="3113"/>
      <c r="BO203" s="3113"/>
      <c r="BP203" s="3113"/>
      <c r="BQ203" s="3113"/>
      <c r="BR203" s="3113"/>
      <c r="BS203" s="3113"/>
      <c r="BT203" s="3113"/>
      <c r="BU203" s="3113"/>
      <c r="BV203" s="3113"/>
      <c r="BW203" s="3113"/>
      <c r="BX203" s="3113"/>
      <c r="BY203" s="3113"/>
      <c r="BZ203" s="3113"/>
      <c r="CA203" s="3113"/>
      <c r="CB203" s="3113"/>
      <c r="CC203" s="3113"/>
      <c r="CD203" s="3113"/>
      <c r="CE203" s="3113"/>
      <c r="CF203" s="3113"/>
      <c r="CG203" s="3113"/>
      <c r="CH203" s="3113"/>
      <c r="CI203" s="3113"/>
      <c r="CJ203" s="3113"/>
      <c r="CK203" s="3113"/>
      <c r="CL203" s="3113"/>
      <c r="CM203" s="3113"/>
      <c r="CN203" s="3113"/>
      <c r="CO203" s="3113"/>
      <c r="CP203" s="3113"/>
      <c r="CQ203" s="3113"/>
      <c r="CR203" s="3113"/>
      <c r="CS203" s="3113"/>
      <c r="CT203" s="3113"/>
      <c r="CU203" s="3113"/>
      <c r="CV203" s="3113"/>
      <c r="CW203" s="3113"/>
      <c r="CX203" s="3113"/>
      <c r="CY203" s="3113"/>
      <c r="CZ203" s="3113"/>
      <c r="DA203" s="3113"/>
      <c r="DB203" s="3113"/>
      <c r="DC203" s="3113"/>
      <c r="DD203" s="3113"/>
      <c r="DE203" s="3113"/>
      <c r="DF203" s="3113"/>
      <c r="DG203" s="3113"/>
      <c r="DH203" s="3113"/>
      <c r="DI203" s="3113"/>
      <c r="DJ203" s="3113"/>
      <c r="DK203" s="3113"/>
      <c r="DL203" s="3113"/>
      <c r="DM203" s="3113"/>
      <c r="DN203" s="3113"/>
      <c r="DO203" s="3113"/>
      <c r="DP203" s="3113"/>
      <c r="DQ203" s="3113"/>
      <c r="DR203" s="3113"/>
      <c r="DS203" s="3113"/>
      <c r="DT203" s="3113"/>
      <c r="DU203" s="3113"/>
      <c r="DV203" s="3113"/>
      <c r="DW203" s="3113"/>
      <c r="DX203" s="3113"/>
      <c r="DY203" s="3113"/>
      <c r="DZ203" s="3113"/>
      <c r="EA203" s="3113"/>
      <c r="EB203" s="3113"/>
      <c r="EC203" s="3113"/>
      <c r="ED203" s="3113"/>
      <c r="EE203" s="3113"/>
      <c r="EF203" s="3113"/>
      <c r="EG203" s="3113"/>
      <c r="EH203" s="3113"/>
    </row>
    <row r="204" spans="2:138" x14ac:dyDescent="0.25">
      <c r="B204" s="3113"/>
      <c r="C204" s="3145"/>
      <c r="D204" s="3145"/>
      <c r="E204" s="3145"/>
      <c r="F204" s="3113"/>
      <c r="G204" s="3141"/>
      <c r="H204" s="3113"/>
      <c r="I204" s="3138"/>
      <c r="J204" s="3138"/>
      <c r="K204" s="3138"/>
      <c r="L204" s="3138"/>
      <c r="M204" s="3138"/>
      <c r="N204" s="3138"/>
      <c r="O204" s="3138"/>
      <c r="P204" s="3138"/>
      <c r="Q204" s="3138"/>
      <c r="R204" s="3113"/>
      <c r="S204" s="3113"/>
      <c r="T204" s="3113"/>
      <c r="U204" s="3113"/>
      <c r="V204" s="3113"/>
      <c r="W204" s="3113"/>
      <c r="X204" s="3113"/>
      <c r="Y204" s="3113"/>
      <c r="Z204" s="3113"/>
      <c r="AA204" s="3113"/>
      <c r="AB204" s="3113"/>
      <c r="AC204" s="3113"/>
      <c r="AD204" s="3113"/>
      <c r="AE204" s="3113"/>
      <c r="AF204" s="3113"/>
      <c r="AG204" s="3113"/>
      <c r="AH204" s="3113"/>
      <c r="AI204" s="3113"/>
      <c r="AJ204" s="3113"/>
      <c r="AK204" s="3113"/>
      <c r="AL204" s="3113"/>
      <c r="AM204" s="3113"/>
      <c r="AN204" s="3113"/>
      <c r="AO204" s="3113"/>
      <c r="AP204" s="3113"/>
      <c r="AQ204" s="3113"/>
      <c r="AR204" s="3113"/>
      <c r="AS204" s="3113"/>
      <c r="AT204" s="3113"/>
      <c r="AU204" s="3113"/>
      <c r="AV204" s="3113"/>
      <c r="AW204" s="3113"/>
      <c r="AX204" s="3113"/>
      <c r="AY204" s="3113"/>
      <c r="AZ204" s="3113"/>
      <c r="BA204" s="3113"/>
      <c r="BB204" s="3113"/>
      <c r="BC204" s="3113"/>
      <c r="BD204" s="3113"/>
      <c r="BE204" s="3113"/>
      <c r="BF204" s="3113"/>
      <c r="BG204" s="3113"/>
      <c r="BH204" s="3113"/>
      <c r="BI204" s="3113"/>
      <c r="BJ204" s="3113"/>
      <c r="BK204" s="3113"/>
      <c r="BL204" s="3113"/>
      <c r="BM204" s="3113"/>
      <c r="BN204" s="3113"/>
      <c r="BO204" s="3113"/>
      <c r="BP204" s="3113"/>
      <c r="BQ204" s="3113"/>
      <c r="BR204" s="3113"/>
      <c r="BS204" s="3113"/>
      <c r="BT204" s="3113"/>
      <c r="BU204" s="3113"/>
      <c r="BV204" s="3113"/>
      <c r="BW204" s="3113"/>
      <c r="BX204" s="3113"/>
      <c r="BY204" s="3113"/>
      <c r="BZ204" s="3113"/>
      <c r="CA204" s="3113"/>
      <c r="CB204" s="3113"/>
      <c r="CC204" s="3113"/>
      <c r="CD204" s="3113"/>
      <c r="CE204" s="3113"/>
      <c r="CF204" s="3113"/>
      <c r="CG204" s="3113"/>
      <c r="CH204" s="3113"/>
      <c r="CI204" s="3113"/>
      <c r="CJ204" s="3113"/>
      <c r="CK204" s="3113"/>
      <c r="CL204" s="3113"/>
      <c r="CM204" s="3113"/>
      <c r="CN204" s="3113"/>
      <c r="CO204" s="3113"/>
      <c r="CP204" s="3113"/>
      <c r="CQ204" s="3113"/>
      <c r="CR204" s="3113"/>
      <c r="CS204" s="3113"/>
      <c r="CT204" s="3113"/>
      <c r="CU204" s="3113"/>
      <c r="CV204" s="3113"/>
      <c r="CW204" s="3113"/>
      <c r="CX204" s="3113"/>
      <c r="CY204" s="3113"/>
      <c r="CZ204" s="3113"/>
      <c r="DA204" s="3113"/>
      <c r="DB204" s="3113"/>
      <c r="DC204" s="3113"/>
      <c r="DD204" s="3113"/>
      <c r="DE204" s="3113"/>
      <c r="DF204" s="3113"/>
      <c r="DG204" s="3113"/>
      <c r="DH204" s="3113"/>
      <c r="DI204" s="3113"/>
      <c r="DJ204" s="3113"/>
      <c r="DK204" s="3113"/>
      <c r="DL204" s="3113"/>
      <c r="DM204" s="3113"/>
      <c r="DN204" s="3113"/>
      <c r="DO204" s="3113"/>
      <c r="DP204" s="3113"/>
      <c r="DQ204" s="3113"/>
      <c r="DR204" s="3113"/>
      <c r="DS204" s="3113"/>
      <c r="DT204" s="3113"/>
      <c r="DU204" s="3113"/>
      <c r="DV204" s="3113"/>
      <c r="DW204" s="3113"/>
      <c r="DX204" s="3113"/>
      <c r="DY204" s="3113"/>
      <c r="DZ204" s="3113"/>
      <c r="EA204" s="3113"/>
      <c r="EB204" s="3113"/>
      <c r="EC204" s="3113"/>
      <c r="ED204" s="3113"/>
      <c r="EE204" s="3113"/>
      <c r="EF204" s="3113"/>
      <c r="EG204" s="3113"/>
      <c r="EH204" s="3113"/>
    </row>
    <row r="205" spans="2:138" x14ac:dyDescent="0.25">
      <c r="B205" s="3113"/>
      <c r="C205" s="3121"/>
      <c r="D205" s="3145"/>
      <c r="E205" s="3145"/>
      <c r="F205" s="3113"/>
      <c r="G205" s="3141"/>
      <c r="H205" s="3113"/>
      <c r="I205" s="3138"/>
      <c r="J205" s="3138"/>
      <c r="K205" s="3138"/>
      <c r="L205" s="3138"/>
      <c r="M205" s="3138"/>
      <c r="N205" s="3138"/>
      <c r="O205" s="3138"/>
      <c r="P205" s="3138"/>
      <c r="Q205" s="3138"/>
      <c r="R205" s="3113"/>
      <c r="S205" s="3113"/>
      <c r="T205" s="3113"/>
      <c r="U205" s="3113"/>
      <c r="V205" s="3113"/>
      <c r="W205" s="3113"/>
      <c r="X205" s="3113"/>
      <c r="Y205" s="3113"/>
      <c r="Z205" s="3113"/>
      <c r="AA205" s="3113"/>
      <c r="AB205" s="3113"/>
      <c r="AC205" s="3113"/>
      <c r="AD205" s="3113"/>
      <c r="AE205" s="3113"/>
      <c r="AF205" s="3113"/>
      <c r="AG205" s="3113"/>
      <c r="AH205" s="3113"/>
      <c r="AI205" s="3113"/>
      <c r="AJ205" s="3113"/>
      <c r="AK205" s="3113"/>
      <c r="AL205" s="3113"/>
      <c r="AM205" s="3113"/>
      <c r="AN205" s="3113"/>
      <c r="AO205" s="3113"/>
      <c r="AP205" s="3113"/>
      <c r="AQ205" s="3113"/>
      <c r="AR205" s="3113"/>
      <c r="AS205" s="3113"/>
      <c r="AT205" s="3113"/>
      <c r="AU205" s="3113"/>
      <c r="AV205" s="3113"/>
      <c r="AW205" s="3113"/>
      <c r="AX205" s="3113"/>
      <c r="AY205" s="3113"/>
      <c r="AZ205" s="3113"/>
      <c r="BA205" s="3113"/>
      <c r="BB205" s="3113"/>
      <c r="BC205" s="3113"/>
      <c r="BD205" s="3113"/>
      <c r="BE205" s="3113"/>
      <c r="BF205" s="3113"/>
      <c r="BG205" s="3113"/>
      <c r="BH205" s="3113"/>
      <c r="BI205" s="3113"/>
      <c r="BJ205" s="3113"/>
      <c r="BK205" s="3113"/>
      <c r="BL205" s="3113"/>
      <c r="BM205" s="3113"/>
      <c r="BN205" s="3113"/>
      <c r="BO205" s="3113"/>
      <c r="BP205" s="3113"/>
      <c r="BQ205" s="3113"/>
      <c r="BR205" s="3113"/>
      <c r="BS205" s="3113"/>
      <c r="BT205" s="3113"/>
      <c r="BU205" s="3113"/>
      <c r="BV205" s="3113"/>
      <c r="BW205" s="3113"/>
      <c r="BX205" s="3113"/>
      <c r="BY205" s="3113"/>
      <c r="BZ205" s="3113"/>
      <c r="CA205" s="3113"/>
      <c r="CB205" s="3113"/>
      <c r="CC205" s="3113"/>
      <c r="CD205" s="3113"/>
      <c r="CE205" s="3113"/>
      <c r="CF205" s="3113"/>
      <c r="CG205" s="3113"/>
      <c r="CH205" s="3113"/>
      <c r="CI205" s="3113"/>
      <c r="CJ205" s="3113"/>
      <c r="CK205" s="3113"/>
      <c r="CL205" s="3113"/>
      <c r="CM205" s="3113"/>
      <c r="CN205" s="3113"/>
      <c r="CO205" s="3113"/>
      <c r="CP205" s="3113"/>
      <c r="CQ205" s="3113"/>
      <c r="CR205" s="3113"/>
      <c r="CS205" s="3113"/>
      <c r="CT205" s="3113"/>
      <c r="CU205" s="3113"/>
      <c r="CV205" s="3113"/>
      <c r="CW205" s="3113"/>
      <c r="CX205" s="3113"/>
      <c r="CY205" s="3113"/>
      <c r="CZ205" s="3113"/>
      <c r="DA205" s="3113"/>
      <c r="DB205" s="3113"/>
      <c r="DC205" s="3113"/>
      <c r="DD205" s="3113"/>
      <c r="DE205" s="3113"/>
      <c r="DF205" s="3113"/>
      <c r="DG205" s="3113"/>
      <c r="DH205" s="3113"/>
      <c r="DI205" s="3113"/>
      <c r="DJ205" s="3113"/>
      <c r="DK205" s="3113"/>
      <c r="DL205" s="3113"/>
      <c r="DM205" s="3113"/>
      <c r="DN205" s="3113"/>
      <c r="DO205" s="3113"/>
      <c r="DP205" s="3113"/>
      <c r="DQ205" s="3113"/>
      <c r="DR205" s="3113"/>
      <c r="DS205" s="3113"/>
      <c r="DT205" s="3113"/>
      <c r="DU205" s="3113"/>
      <c r="DV205" s="3113"/>
      <c r="DW205" s="3113"/>
      <c r="DX205" s="3113"/>
      <c r="DY205" s="3113"/>
      <c r="DZ205" s="3113"/>
      <c r="EA205" s="3113"/>
      <c r="EB205" s="3113"/>
      <c r="EC205" s="3113"/>
      <c r="ED205" s="3113"/>
      <c r="EE205" s="3113"/>
      <c r="EF205" s="3113"/>
      <c r="EG205" s="3113"/>
      <c r="EH205" s="3113"/>
    </row>
    <row r="206" spans="2:138" x14ac:dyDescent="0.25">
      <c r="B206" s="3113"/>
      <c r="C206" s="3145"/>
      <c r="D206" s="3145"/>
      <c r="E206" s="3145"/>
      <c r="F206" s="3113"/>
      <c r="G206" s="3141"/>
      <c r="H206" s="3113"/>
      <c r="I206" s="3138"/>
      <c r="J206" s="3138"/>
      <c r="K206" s="3138"/>
      <c r="L206" s="3138"/>
      <c r="M206" s="3138"/>
      <c r="N206" s="3138"/>
      <c r="O206" s="3138"/>
      <c r="P206" s="3138"/>
      <c r="Q206" s="3138"/>
      <c r="R206" s="3113"/>
      <c r="S206" s="3113"/>
      <c r="T206" s="3113"/>
      <c r="U206" s="3113"/>
      <c r="V206" s="3113"/>
      <c r="W206" s="3113"/>
      <c r="X206" s="3113"/>
      <c r="Y206" s="3113"/>
      <c r="Z206" s="3113"/>
      <c r="AA206" s="3113"/>
      <c r="AB206" s="3113"/>
      <c r="AC206" s="3113"/>
      <c r="AD206" s="3113"/>
      <c r="AE206" s="3113"/>
      <c r="AF206" s="3113"/>
      <c r="AG206" s="3113"/>
      <c r="AH206" s="3113"/>
      <c r="AI206" s="3113"/>
      <c r="AJ206" s="3113"/>
      <c r="AK206" s="3113"/>
      <c r="AL206" s="3113"/>
      <c r="AM206" s="3113"/>
      <c r="AN206" s="3113"/>
      <c r="AO206" s="3113"/>
      <c r="AP206" s="3113"/>
      <c r="AQ206" s="3113"/>
      <c r="AR206" s="3113"/>
      <c r="AS206" s="3113"/>
      <c r="AT206" s="3113"/>
      <c r="AU206" s="3113"/>
      <c r="AV206" s="3113"/>
      <c r="AW206" s="3113"/>
      <c r="AX206" s="3113"/>
      <c r="AY206" s="3113"/>
      <c r="AZ206" s="3113"/>
      <c r="BA206" s="3113"/>
      <c r="BB206" s="3113"/>
      <c r="BC206" s="3113"/>
      <c r="BD206" s="3113"/>
      <c r="BE206" s="3113"/>
      <c r="BF206" s="3113"/>
      <c r="BG206" s="3113"/>
      <c r="BH206" s="3113"/>
      <c r="BI206" s="3113"/>
      <c r="BJ206" s="3113"/>
      <c r="BK206" s="3113"/>
      <c r="BL206" s="3113"/>
      <c r="BM206" s="3113"/>
      <c r="BN206" s="3113"/>
      <c r="BO206" s="3113"/>
      <c r="BP206" s="3113"/>
      <c r="BQ206" s="3113"/>
      <c r="BR206" s="3113"/>
      <c r="BS206" s="3113"/>
      <c r="BT206" s="3113"/>
      <c r="BU206" s="3113"/>
      <c r="BV206" s="3113"/>
      <c r="BW206" s="3113"/>
      <c r="BX206" s="3113"/>
      <c r="BY206" s="3113"/>
      <c r="BZ206" s="3113"/>
      <c r="CA206" s="3113"/>
      <c r="CB206" s="3113"/>
      <c r="CC206" s="3113"/>
      <c r="CD206" s="3113"/>
      <c r="CE206" s="3113"/>
      <c r="CF206" s="3113"/>
      <c r="CG206" s="3113"/>
      <c r="CH206" s="3113"/>
      <c r="CI206" s="3113"/>
      <c r="CJ206" s="3113"/>
      <c r="CK206" s="3113"/>
      <c r="CL206" s="3113"/>
      <c r="CM206" s="3113"/>
      <c r="CN206" s="3113"/>
      <c r="CO206" s="3113"/>
      <c r="CP206" s="3113"/>
      <c r="CQ206" s="3113"/>
      <c r="CR206" s="3113"/>
      <c r="CS206" s="3113"/>
      <c r="CT206" s="3113"/>
      <c r="CU206" s="3113"/>
      <c r="CV206" s="3113"/>
      <c r="CW206" s="3113"/>
      <c r="CX206" s="3113"/>
      <c r="CY206" s="3113"/>
      <c r="CZ206" s="3113"/>
      <c r="DA206" s="3113"/>
      <c r="DB206" s="3113"/>
      <c r="DC206" s="3113"/>
      <c r="DD206" s="3113"/>
      <c r="DE206" s="3113"/>
      <c r="DF206" s="3113"/>
      <c r="DG206" s="3113"/>
      <c r="DH206" s="3113"/>
      <c r="DI206" s="3113"/>
      <c r="DJ206" s="3113"/>
      <c r="DK206" s="3113"/>
      <c r="DL206" s="3113"/>
      <c r="DM206" s="3113"/>
      <c r="DN206" s="3113"/>
      <c r="DO206" s="3113"/>
      <c r="DP206" s="3113"/>
      <c r="DQ206" s="3113"/>
      <c r="DR206" s="3113"/>
      <c r="DS206" s="3113"/>
      <c r="DT206" s="3113"/>
      <c r="DU206" s="3113"/>
      <c r="DV206" s="3113"/>
      <c r="DW206" s="3113"/>
      <c r="DX206" s="3113"/>
      <c r="DY206" s="3113"/>
      <c r="DZ206" s="3113"/>
      <c r="EA206" s="3113"/>
      <c r="EB206" s="3113"/>
      <c r="EC206" s="3113"/>
      <c r="ED206" s="3113"/>
      <c r="EE206" s="3113"/>
      <c r="EF206" s="3113"/>
      <c r="EG206" s="3113"/>
      <c r="EH206" s="3113"/>
    </row>
    <row r="207" spans="2:138" x14ac:dyDescent="0.25">
      <c r="B207" s="3113"/>
      <c r="C207" s="3145"/>
      <c r="D207" s="3145"/>
      <c r="E207" s="3145"/>
      <c r="F207" s="3113"/>
      <c r="G207" s="3113"/>
      <c r="H207" s="3113"/>
      <c r="I207" s="3138"/>
      <c r="J207" s="3138"/>
      <c r="K207" s="3138"/>
      <c r="L207" s="3138"/>
      <c r="M207" s="3138"/>
      <c r="N207" s="3138"/>
      <c r="O207" s="3138"/>
      <c r="P207" s="3138"/>
      <c r="Q207" s="3113"/>
      <c r="R207" s="3113"/>
      <c r="S207" s="3113"/>
      <c r="T207" s="3113"/>
      <c r="U207" s="3113"/>
      <c r="V207" s="3113"/>
      <c r="W207" s="3113"/>
      <c r="X207" s="3113"/>
      <c r="Y207" s="3113"/>
      <c r="Z207" s="3113"/>
      <c r="AA207" s="3113"/>
      <c r="AB207" s="3113"/>
      <c r="AC207" s="3113"/>
      <c r="AD207" s="3113"/>
      <c r="AE207" s="3113"/>
      <c r="AF207" s="3113"/>
      <c r="AG207" s="3113"/>
      <c r="AH207" s="3113"/>
      <c r="AI207" s="3113"/>
      <c r="AJ207" s="3113"/>
      <c r="AK207" s="3113"/>
      <c r="AL207" s="3113"/>
      <c r="AM207" s="3113"/>
      <c r="AN207" s="3113"/>
      <c r="AO207" s="3113"/>
      <c r="AP207" s="3113"/>
      <c r="AQ207" s="3113"/>
      <c r="AR207" s="3113"/>
      <c r="AS207" s="3113"/>
      <c r="AT207" s="3113"/>
      <c r="AU207" s="3113"/>
      <c r="AV207" s="3113"/>
      <c r="AW207" s="3113"/>
      <c r="AX207" s="3113"/>
      <c r="AY207" s="3113"/>
      <c r="AZ207" s="3113"/>
      <c r="BA207" s="3113"/>
      <c r="BB207" s="3113"/>
      <c r="BC207" s="3113"/>
      <c r="BD207" s="3113"/>
      <c r="BE207" s="3113"/>
      <c r="BF207" s="3113"/>
      <c r="BG207" s="3113"/>
      <c r="BH207" s="3113"/>
      <c r="BI207" s="3113"/>
      <c r="BJ207" s="3113"/>
      <c r="BK207" s="3113"/>
      <c r="BL207" s="3113"/>
      <c r="BM207" s="3113"/>
      <c r="BN207" s="3113"/>
      <c r="BO207" s="3113"/>
      <c r="BP207" s="3113"/>
      <c r="BQ207" s="3113"/>
      <c r="BR207" s="3113"/>
      <c r="BS207" s="3113"/>
      <c r="BT207" s="3113"/>
      <c r="BU207" s="3113"/>
      <c r="BV207" s="3113"/>
      <c r="BW207" s="3113"/>
      <c r="BX207" s="3113"/>
      <c r="BY207" s="3113"/>
      <c r="BZ207" s="3113"/>
      <c r="CA207" s="3113"/>
      <c r="CB207" s="3113"/>
      <c r="CC207" s="3113"/>
      <c r="CD207" s="3113"/>
      <c r="CE207" s="3113"/>
      <c r="CF207" s="3113"/>
      <c r="CG207" s="3113"/>
      <c r="CH207" s="3113"/>
      <c r="CI207" s="3113"/>
      <c r="CJ207" s="3113"/>
      <c r="CK207" s="3113"/>
      <c r="CL207" s="3113"/>
      <c r="CM207" s="3113"/>
      <c r="CN207" s="3113"/>
      <c r="CO207" s="3113"/>
      <c r="CP207" s="3113"/>
      <c r="CQ207" s="3113"/>
      <c r="CR207" s="3113"/>
      <c r="CS207" s="3113"/>
      <c r="CT207" s="3113"/>
      <c r="CU207" s="3113"/>
      <c r="CV207" s="3113"/>
      <c r="CW207" s="3113"/>
      <c r="CX207" s="3113"/>
      <c r="CY207" s="3113"/>
      <c r="CZ207" s="3113"/>
      <c r="DA207" s="3113"/>
      <c r="DB207" s="3113"/>
      <c r="DC207" s="3113"/>
      <c r="DD207" s="3113"/>
      <c r="DE207" s="3113"/>
      <c r="DF207" s="3113"/>
      <c r="DG207" s="3113"/>
      <c r="DH207" s="3113"/>
      <c r="DI207" s="3113"/>
      <c r="DJ207" s="3113"/>
      <c r="DK207" s="3113"/>
      <c r="DL207" s="3113"/>
      <c r="DM207" s="3113"/>
      <c r="DN207" s="3113"/>
      <c r="DO207" s="3113"/>
      <c r="DP207" s="3113"/>
      <c r="DQ207" s="3113"/>
      <c r="DR207" s="3113"/>
      <c r="DS207" s="3113"/>
      <c r="DT207" s="3113"/>
      <c r="DU207" s="3113"/>
      <c r="DV207" s="3113"/>
      <c r="DW207" s="3113"/>
      <c r="DX207" s="3113"/>
      <c r="DY207" s="3113"/>
      <c r="DZ207" s="3113"/>
      <c r="EA207" s="3113"/>
      <c r="EB207" s="3113"/>
      <c r="EC207" s="3113"/>
      <c r="ED207" s="3113"/>
      <c r="EE207" s="3113"/>
      <c r="EF207" s="3113"/>
      <c r="EG207" s="3113"/>
      <c r="EH207" s="3113"/>
    </row>
    <row r="208" spans="2:138" x14ac:dyDescent="0.25">
      <c r="B208" s="3113"/>
      <c r="C208" s="3121"/>
      <c r="D208" s="3145"/>
      <c r="E208" s="3145"/>
      <c r="F208" s="3113"/>
      <c r="G208" s="3113"/>
      <c r="H208" s="3113"/>
      <c r="I208" s="3138"/>
      <c r="J208" s="3138"/>
      <c r="K208" s="3138"/>
      <c r="L208" s="3138"/>
      <c r="M208" s="3138"/>
      <c r="N208" s="3138"/>
      <c r="O208" s="3138"/>
      <c r="P208" s="3138"/>
      <c r="Q208" s="3113"/>
      <c r="R208" s="3113"/>
      <c r="S208" s="3113"/>
      <c r="T208" s="3113"/>
      <c r="U208" s="3113"/>
      <c r="V208" s="3113"/>
      <c r="W208" s="3113"/>
      <c r="X208" s="3113"/>
      <c r="Y208" s="3113"/>
      <c r="Z208" s="3113"/>
      <c r="AA208" s="3113"/>
      <c r="AB208" s="3113"/>
      <c r="AC208" s="3113"/>
      <c r="AD208" s="3113"/>
      <c r="AE208" s="3113"/>
      <c r="AF208" s="3113"/>
      <c r="AG208" s="3113"/>
      <c r="AH208" s="3113"/>
      <c r="AI208" s="3113"/>
      <c r="AJ208" s="3113"/>
      <c r="AK208" s="3113"/>
      <c r="AL208" s="3113"/>
      <c r="AM208" s="3113"/>
      <c r="AN208" s="3113"/>
      <c r="AO208" s="3113"/>
      <c r="AP208" s="3113"/>
      <c r="AQ208" s="3113"/>
      <c r="AR208" s="3113"/>
      <c r="AS208" s="3113"/>
      <c r="AT208" s="3113"/>
      <c r="AU208" s="3113"/>
      <c r="AV208" s="3113"/>
      <c r="AW208" s="3113"/>
      <c r="AX208" s="3113"/>
      <c r="AY208" s="3113"/>
      <c r="AZ208" s="3113"/>
      <c r="BA208" s="3113"/>
      <c r="BB208" s="3113"/>
      <c r="BC208" s="3113"/>
      <c r="BD208" s="3113"/>
      <c r="BE208" s="3113"/>
      <c r="BF208" s="3113"/>
      <c r="BG208" s="3113"/>
      <c r="BH208" s="3113"/>
      <c r="BI208" s="3113"/>
      <c r="BJ208" s="3113"/>
      <c r="BK208" s="3113"/>
      <c r="BL208" s="3113"/>
      <c r="BM208" s="3113"/>
      <c r="BN208" s="3113"/>
      <c r="BO208" s="3113"/>
      <c r="BP208" s="3113"/>
      <c r="BQ208" s="3113"/>
      <c r="BR208" s="3113"/>
      <c r="BS208" s="3113"/>
      <c r="BT208" s="3113"/>
      <c r="BU208" s="3113"/>
      <c r="BV208" s="3113"/>
      <c r="BW208" s="3113"/>
      <c r="BX208" s="3113"/>
      <c r="BY208" s="3113"/>
      <c r="BZ208" s="3113"/>
      <c r="CA208" s="3113"/>
      <c r="CB208" s="3113"/>
      <c r="CC208" s="3113"/>
      <c r="CD208" s="3113"/>
      <c r="CE208" s="3113"/>
      <c r="CF208" s="3113"/>
      <c r="CG208" s="3113"/>
      <c r="CH208" s="3113"/>
      <c r="CI208" s="3113"/>
      <c r="CJ208" s="3113"/>
      <c r="CK208" s="3113"/>
      <c r="CL208" s="3113"/>
      <c r="CM208" s="3113"/>
      <c r="CN208" s="3113"/>
      <c r="CO208" s="3113"/>
      <c r="CP208" s="3113"/>
      <c r="CQ208" s="3113"/>
      <c r="CR208" s="3113"/>
      <c r="CS208" s="3113"/>
      <c r="CT208" s="3113"/>
      <c r="CU208" s="3113"/>
      <c r="CV208" s="3113"/>
      <c r="CW208" s="3113"/>
      <c r="CX208" s="3113"/>
      <c r="CY208" s="3113"/>
      <c r="CZ208" s="3113"/>
      <c r="DA208" s="3113"/>
      <c r="DB208" s="3113"/>
      <c r="DC208" s="3113"/>
      <c r="DD208" s="3113"/>
      <c r="DE208" s="3113"/>
      <c r="DF208" s="3113"/>
      <c r="DG208" s="3113"/>
      <c r="DH208" s="3113"/>
      <c r="DI208" s="3113"/>
      <c r="DJ208" s="3113"/>
      <c r="DK208" s="3113"/>
      <c r="DL208" s="3113"/>
      <c r="DM208" s="3113"/>
      <c r="DN208" s="3113"/>
      <c r="DO208" s="3113"/>
      <c r="DP208" s="3113"/>
      <c r="DQ208" s="3113"/>
      <c r="DR208" s="3113"/>
      <c r="DS208" s="3113"/>
      <c r="DT208" s="3113"/>
      <c r="DU208" s="3113"/>
      <c r="DV208" s="3113"/>
      <c r="DW208" s="3113"/>
      <c r="DX208" s="3113"/>
      <c r="DY208" s="3113"/>
      <c r="DZ208" s="3113"/>
      <c r="EA208" s="3113"/>
      <c r="EB208" s="3113"/>
      <c r="EC208" s="3113"/>
      <c r="ED208" s="3113"/>
      <c r="EE208" s="3113"/>
      <c r="EF208" s="3113"/>
      <c r="EG208" s="3113"/>
      <c r="EH208" s="3113"/>
    </row>
    <row r="209" spans="2:138" x14ac:dyDescent="0.25">
      <c r="B209" s="3113"/>
      <c r="C209" s="3145"/>
      <c r="D209" s="3145"/>
      <c r="E209" s="3145"/>
      <c r="F209" s="3113"/>
      <c r="G209" s="3113"/>
      <c r="H209" s="3113"/>
      <c r="I209" s="3113"/>
      <c r="J209" s="3113"/>
      <c r="K209" s="3113"/>
      <c r="L209" s="3113"/>
      <c r="M209" s="3113"/>
      <c r="N209" s="3113"/>
      <c r="O209" s="3113"/>
      <c r="P209" s="3113"/>
      <c r="Q209" s="3113"/>
      <c r="R209" s="3113"/>
      <c r="S209" s="3113"/>
      <c r="T209" s="3113"/>
      <c r="U209" s="3113"/>
      <c r="V209" s="3113"/>
      <c r="W209" s="3113"/>
      <c r="X209" s="3113"/>
      <c r="Y209" s="3113"/>
      <c r="Z209" s="3113"/>
      <c r="AA209" s="3113"/>
      <c r="AB209" s="3113"/>
      <c r="AC209" s="3113"/>
      <c r="AD209" s="3113"/>
      <c r="AE209" s="3113"/>
      <c r="AF209" s="3113"/>
      <c r="AG209" s="3113"/>
      <c r="AH209" s="3113"/>
      <c r="AI209" s="3113"/>
      <c r="AJ209" s="3113"/>
      <c r="AK209" s="3113"/>
      <c r="AL209" s="3113"/>
      <c r="AM209" s="3113"/>
      <c r="AN209" s="3113"/>
      <c r="AO209" s="3113"/>
      <c r="AP209" s="3113"/>
      <c r="AQ209" s="3113"/>
      <c r="AR209" s="3113"/>
      <c r="AS209" s="3113"/>
      <c r="AT209" s="3113"/>
      <c r="AU209" s="3113"/>
      <c r="AV209" s="3113"/>
      <c r="AW209" s="3113"/>
      <c r="AX209" s="3113"/>
      <c r="AY209" s="3113"/>
      <c r="AZ209" s="3113"/>
      <c r="BA209" s="3113"/>
      <c r="BB209" s="3113"/>
      <c r="BC209" s="3113"/>
      <c r="BD209" s="3113"/>
      <c r="BE209" s="3113"/>
      <c r="BF209" s="3113"/>
      <c r="BG209" s="3113"/>
      <c r="BH209" s="3113"/>
      <c r="BI209" s="3113"/>
      <c r="BJ209" s="3113"/>
      <c r="BK209" s="3113"/>
      <c r="BL209" s="3113"/>
      <c r="BM209" s="3113"/>
      <c r="BN209" s="3113"/>
      <c r="BO209" s="3113"/>
      <c r="BP209" s="3113"/>
      <c r="BQ209" s="3113"/>
      <c r="BR209" s="3113"/>
      <c r="BS209" s="3113"/>
      <c r="BT209" s="3113"/>
      <c r="BU209" s="3113"/>
      <c r="BV209" s="3113"/>
      <c r="BW209" s="3113"/>
      <c r="BX209" s="3113"/>
      <c r="BY209" s="3113"/>
      <c r="BZ209" s="3113"/>
      <c r="CA209" s="3113"/>
      <c r="CB209" s="3113"/>
      <c r="CC209" s="3113"/>
      <c r="CD209" s="3113"/>
      <c r="CE209" s="3113"/>
      <c r="CF209" s="3113"/>
      <c r="CG209" s="3113"/>
      <c r="CH209" s="3113"/>
      <c r="CI209" s="3113"/>
      <c r="CJ209" s="3113"/>
      <c r="CK209" s="3113"/>
      <c r="CL209" s="3113"/>
      <c r="CM209" s="3113"/>
      <c r="CN209" s="3113"/>
      <c r="CO209" s="3113"/>
      <c r="CP209" s="3113"/>
      <c r="CQ209" s="3113"/>
      <c r="CR209" s="3113"/>
      <c r="CS209" s="3113"/>
      <c r="CT209" s="3113"/>
      <c r="CU209" s="3113"/>
      <c r="CV209" s="3113"/>
      <c r="CW209" s="3113"/>
      <c r="CX209" s="3113"/>
      <c r="CY209" s="3113"/>
      <c r="CZ209" s="3113"/>
      <c r="DA209" s="3113"/>
      <c r="DB209" s="3113"/>
      <c r="DC209" s="3113"/>
      <c r="DD209" s="3113"/>
      <c r="DE209" s="3113"/>
      <c r="DF209" s="3113"/>
      <c r="DG209" s="3113"/>
      <c r="DH209" s="3113"/>
      <c r="DI209" s="3113"/>
      <c r="DJ209" s="3113"/>
      <c r="DK209" s="3113"/>
      <c r="DL209" s="3113"/>
      <c r="DM209" s="3113"/>
      <c r="DN209" s="3113"/>
      <c r="DO209" s="3113"/>
      <c r="DP209" s="3113"/>
      <c r="DQ209" s="3113"/>
      <c r="DR209" s="3113"/>
      <c r="DS209" s="3113"/>
      <c r="DT209" s="3113"/>
      <c r="DU209" s="3113"/>
      <c r="DV209" s="3113"/>
      <c r="DW209" s="3113"/>
      <c r="DX209" s="3113"/>
      <c r="DY209" s="3113"/>
      <c r="DZ209" s="3113"/>
      <c r="EA209" s="3113"/>
      <c r="EB209" s="3113"/>
      <c r="EC209" s="3113"/>
      <c r="ED209" s="3113"/>
      <c r="EE209" s="3113"/>
      <c r="EF209" s="3113"/>
      <c r="EG209" s="3113"/>
      <c r="EH209" s="3113"/>
    </row>
    <row r="210" spans="2:138" x14ac:dyDescent="0.25">
      <c r="B210" s="3113"/>
      <c r="C210" s="3145"/>
      <c r="D210" s="3145"/>
      <c r="E210" s="3145"/>
      <c r="F210" s="3113"/>
      <c r="G210" s="3113"/>
      <c r="H210" s="3113"/>
      <c r="I210" s="3138"/>
      <c r="J210" s="3138"/>
      <c r="K210" s="3138"/>
      <c r="L210" s="3138"/>
      <c r="M210" s="3138"/>
      <c r="N210" s="3138"/>
      <c r="O210" s="3138"/>
      <c r="P210" s="3138"/>
      <c r="Q210" s="3113"/>
      <c r="R210" s="3113"/>
      <c r="S210" s="3113"/>
      <c r="T210" s="3113"/>
      <c r="U210" s="3113"/>
      <c r="V210" s="3113"/>
      <c r="W210" s="3113"/>
      <c r="X210" s="3113"/>
      <c r="Y210" s="3113"/>
      <c r="Z210" s="3113"/>
      <c r="AA210" s="3113"/>
      <c r="AB210" s="3113"/>
      <c r="AC210" s="3113"/>
      <c r="AD210" s="3113"/>
      <c r="AE210" s="3113"/>
      <c r="AF210" s="3113"/>
      <c r="AG210" s="3113"/>
      <c r="AH210" s="3113"/>
      <c r="AI210" s="3113"/>
      <c r="AJ210" s="3113"/>
      <c r="AK210" s="3113"/>
      <c r="AL210" s="3113"/>
      <c r="AM210" s="3113"/>
      <c r="AN210" s="3113"/>
      <c r="AO210" s="3113"/>
      <c r="AP210" s="3113"/>
      <c r="AQ210" s="3113"/>
      <c r="AR210" s="3113"/>
      <c r="AS210" s="3113"/>
      <c r="AT210" s="3113"/>
      <c r="AU210" s="3113"/>
      <c r="AV210" s="3113"/>
      <c r="AW210" s="3113"/>
      <c r="AX210" s="3113"/>
      <c r="AY210" s="3113"/>
      <c r="AZ210" s="3113"/>
      <c r="BA210" s="3113"/>
      <c r="BB210" s="3113"/>
      <c r="BC210" s="3113"/>
      <c r="BD210" s="3113"/>
      <c r="BE210" s="3113"/>
      <c r="BF210" s="3113"/>
      <c r="BG210" s="3113"/>
      <c r="BH210" s="3113"/>
      <c r="BI210" s="3113"/>
      <c r="BJ210" s="3113"/>
      <c r="BK210" s="3113"/>
      <c r="BL210" s="3113"/>
      <c r="BM210" s="3113"/>
      <c r="BN210" s="3113"/>
      <c r="BO210" s="3113"/>
      <c r="BP210" s="3113"/>
      <c r="BQ210" s="3113"/>
      <c r="BR210" s="3113"/>
      <c r="BS210" s="3113"/>
      <c r="BT210" s="3113"/>
      <c r="BU210" s="3113"/>
      <c r="BV210" s="3113"/>
      <c r="BW210" s="3113"/>
      <c r="BX210" s="3113"/>
      <c r="BY210" s="3113"/>
      <c r="BZ210" s="3113"/>
      <c r="CA210" s="3113"/>
      <c r="CB210" s="3113"/>
      <c r="CC210" s="3113"/>
      <c r="CD210" s="3113"/>
      <c r="CE210" s="3113"/>
      <c r="CF210" s="3113"/>
      <c r="CG210" s="3113"/>
      <c r="CH210" s="3113"/>
      <c r="CI210" s="3113"/>
      <c r="CJ210" s="3113"/>
      <c r="CK210" s="3113"/>
      <c r="CL210" s="3113"/>
      <c r="CM210" s="3113"/>
      <c r="CN210" s="3113"/>
      <c r="CO210" s="3113"/>
      <c r="CP210" s="3113"/>
      <c r="CQ210" s="3113"/>
      <c r="CR210" s="3113"/>
      <c r="CS210" s="3113"/>
      <c r="CT210" s="3113"/>
      <c r="CU210" s="3113"/>
      <c r="CV210" s="3113"/>
      <c r="CW210" s="3113"/>
      <c r="CX210" s="3113"/>
      <c r="CY210" s="3113"/>
      <c r="CZ210" s="3113"/>
      <c r="DA210" s="3113"/>
      <c r="DB210" s="3113"/>
      <c r="DC210" s="3113"/>
      <c r="DD210" s="3113"/>
      <c r="DE210" s="3113"/>
      <c r="DF210" s="3113"/>
      <c r="DG210" s="3113"/>
      <c r="DH210" s="3113"/>
      <c r="DI210" s="3113"/>
      <c r="DJ210" s="3113"/>
      <c r="DK210" s="3113"/>
      <c r="DL210" s="3113"/>
      <c r="DM210" s="3113"/>
      <c r="DN210" s="3113"/>
      <c r="DO210" s="3113"/>
      <c r="DP210" s="3113"/>
      <c r="DQ210" s="3113"/>
      <c r="DR210" s="3113"/>
      <c r="DS210" s="3113"/>
      <c r="DT210" s="3113"/>
      <c r="DU210" s="3113"/>
      <c r="DV210" s="3113"/>
      <c r="DW210" s="3113"/>
      <c r="DX210" s="3113"/>
      <c r="DY210" s="3113"/>
      <c r="DZ210" s="3113"/>
      <c r="EA210" s="3113"/>
      <c r="EB210" s="3113"/>
      <c r="EC210" s="3113"/>
      <c r="ED210" s="3113"/>
      <c r="EE210" s="3113"/>
      <c r="EF210" s="3113"/>
      <c r="EG210" s="3113"/>
      <c r="EH210" s="3113"/>
    </row>
    <row r="211" spans="2:138" x14ac:dyDescent="0.25">
      <c r="B211" s="3113"/>
      <c r="C211" s="3145"/>
      <c r="D211" s="3145"/>
      <c r="E211" s="3145"/>
      <c r="F211" s="3113"/>
      <c r="G211" s="3113"/>
      <c r="H211" s="3113"/>
      <c r="I211" s="3138"/>
      <c r="J211" s="3138"/>
      <c r="K211" s="3138"/>
      <c r="L211" s="3138"/>
      <c r="M211" s="3138"/>
      <c r="N211" s="3138"/>
      <c r="O211" s="3138"/>
      <c r="P211" s="3138"/>
      <c r="Q211" s="3113"/>
      <c r="R211" s="3113"/>
      <c r="S211" s="3113"/>
      <c r="T211" s="3113"/>
      <c r="U211" s="3113"/>
      <c r="V211" s="3113"/>
      <c r="W211" s="3113"/>
      <c r="X211" s="3113"/>
      <c r="Y211" s="3113"/>
      <c r="Z211" s="3113"/>
      <c r="AA211" s="3113"/>
      <c r="AB211" s="3113"/>
      <c r="AC211" s="3113"/>
      <c r="AD211" s="3113"/>
      <c r="AE211" s="3113"/>
      <c r="AF211" s="3113"/>
      <c r="AG211" s="3113"/>
      <c r="AH211" s="3113"/>
      <c r="AI211" s="3113"/>
      <c r="AJ211" s="3113"/>
      <c r="AK211" s="3113"/>
      <c r="AL211" s="3113"/>
      <c r="AM211" s="3113"/>
      <c r="AN211" s="3113"/>
      <c r="AO211" s="3113"/>
      <c r="AP211" s="3113"/>
      <c r="AQ211" s="3113"/>
      <c r="AR211" s="3113"/>
      <c r="AS211" s="3113"/>
      <c r="AT211" s="3113"/>
      <c r="AU211" s="3113"/>
      <c r="AV211" s="3113"/>
      <c r="AW211" s="3113"/>
      <c r="AX211" s="3113"/>
      <c r="AY211" s="3113"/>
      <c r="AZ211" s="3113"/>
      <c r="BA211" s="3113"/>
      <c r="BB211" s="3113"/>
      <c r="BC211" s="3113"/>
      <c r="BD211" s="3113"/>
      <c r="BE211" s="3113"/>
      <c r="BF211" s="3113"/>
      <c r="BG211" s="3113"/>
      <c r="BH211" s="3113"/>
      <c r="BI211" s="3113"/>
      <c r="BJ211" s="3113"/>
      <c r="BK211" s="3113"/>
      <c r="BL211" s="3113"/>
      <c r="BM211" s="3113"/>
      <c r="BN211" s="3113"/>
      <c r="BO211" s="3113"/>
      <c r="BP211" s="3113"/>
      <c r="BQ211" s="3113"/>
      <c r="BR211" s="3113"/>
      <c r="BS211" s="3113"/>
      <c r="BT211" s="3113"/>
      <c r="BU211" s="3113"/>
      <c r="BV211" s="3113"/>
      <c r="BW211" s="3113"/>
      <c r="BX211" s="3113"/>
      <c r="BY211" s="3113"/>
      <c r="BZ211" s="3113"/>
      <c r="CA211" s="3113"/>
      <c r="CB211" s="3113"/>
      <c r="CC211" s="3113"/>
      <c r="CD211" s="3113"/>
      <c r="CE211" s="3113"/>
      <c r="CF211" s="3113"/>
      <c r="CG211" s="3113"/>
      <c r="CH211" s="3113"/>
      <c r="CI211" s="3113"/>
      <c r="CJ211" s="3113"/>
      <c r="CK211" s="3113"/>
      <c r="CL211" s="3113"/>
      <c r="CM211" s="3113"/>
      <c r="CN211" s="3113"/>
      <c r="CO211" s="3113"/>
      <c r="CP211" s="3113"/>
      <c r="CQ211" s="3113"/>
      <c r="CR211" s="3113"/>
      <c r="CS211" s="3113"/>
      <c r="CT211" s="3113"/>
      <c r="CU211" s="3113"/>
      <c r="CV211" s="3113"/>
      <c r="CW211" s="3113"/>
      <c r="CX211" s="3113"/>
      <c r="CY211" s="3113"/>
      <c r="CZ211" s="3113"/>
      <c r="DA211" s="3113"/>
      <c r="DB211" s="3113"/>
      <c r="DC211" s="3113"/>
      <c r="DD211" s="3113"/>
      <c r="DE211" s="3113"/>
      <c r="DF211" s="3113"/>
      <c r="DG211" s="3113"/>
      <c r="DH211" s="3113"/>
      <c r="DI211" s="3113"/>
      <c r="DJ211" s="3113"/>
      <c r="DK211" s="3113"/>
      <c r="DL211" s="3113"/>
      <c r="DM211" s="3113"/>
      <c r="DN211" s="3113"/>
      <c r="DO211" s="3113"/>
      <c r="DP211" s="3113"/>
      <c r="DQ211" s="3113"/>
      <c r="DR211" s="3113"/>
      <c r="DS211" s="3113"/>
      <c r="DT211" s="3113"/>
      <c r="DU211" s="3113"/>
      <c r="DV211" s="3113"/>
      <c r="DW211" s="3113"/>
      <c r="DX211" s="3113"/>
      <c r="DY211" s="3113"/>
      <c r="DZ211" s="3113"/>
      <c r="EA211" s="3113"/>
      <c r="EB211" s="3113"/>
      <c r="EC211" s="3113"/>
      <c r="ED211" s="3113"/>
      <c r="EE211" s="3113"/>
      <c r="EF211" s="3113"/>
      <c r="EG211" s="3113"/>
      <c r="EH211" s="3113"/>
    </row>
    <row r="212" spans="2:138" x14ac:dyDescent="0.25">
      <c r="B212" s="3113"/>
      <c r="C212" s="3145"/>
      <c r="D212" s="3145"/>
      <c r="E212" s="3145"/>
      <c r="F212" s="3113"/>
      <c r="G212" s="3113"/>
      <c r="H212" s="3113"/>
      <c r="I212" s="3113"/>
      <c r="J212" s="3113"/>
      <c r="K212" s="3113"/>
      <c r="L212" s="3113"/>
      <c r="M212" s="3113"/>
      <c r="N212" s="3113"/>
      <c r="O212" s="3113"/>
      <c r="P212" s="3113"/>
      <c r="Q212" s="3113"/>
      <c r="R212" s="3113"/>
      <c r="S212" s="3113"/>
      <c r="T212" s="3113"/>
      <c r="U212" s="3113"/>
      <c r="V212" s="3113"/>
      <c r="W212" s="3113"/>
      <c r="X212" s="3113"/>
      <c r="Y212" s="3113"/>
      <c r="Z212" s="3113"/>
      <c r="AA212" s="3113"/>
      <c r="AB212" s="3113"/>
      <c r="AC212" s="3113"/>
      <c r="AD212" s="3113"/>
      <c r="AE212" s="3113"/>
      <c r="AF212" s="3113"/>
      <c r="AG212" s="3113"/>
      <c r="AH212" s="3113"/>
      <c r="AI212" s="3113"/>
      <c r="AJ212" s="3113"/>
      <c r="AK212" s="3113"/>
      <c r="AL212" s="3113"/>
      <c r="AM212" s="3113"/>
      <c r="AN212" s="3113"/>
      <c r="AO212" s="3113"/>
      <c r="AP212" s="3113"/>
      <c r="AQ212" s="3113"/>
      <c r="AR212" s="3113"/>
      <c r="AS212" s="3113"/>
      <c r="AT212" s="3113"/>
      <c r="AU212" s="3113"/>
      <c r="AV212" s="3113"/>
      <c r="AW212" s="3113"/>
      <c r="AX212" s="3113"/>
      <c r="AY212" s="3113"/>
      <c r="AZ212" s="3113"/>
      <c r="BA212" s="3113"/>
      <c r="BB212" s="3113"/>
      <c r="BC212" s="3113"/>
      <c r="BD212" s="3113"/>
      <c r="BE212" s="3113"/>
      <c r="BF212" s="3113"/>
      <c r="BG212" s="3113"/>
      <c r="BH212" s="3113"/>
      <c r="BI212" s="3113"/>
      <c r="BJ212" s="3113"/>
      <c r="BK212" s="3113"/>
      <c r="BL212" s="3113"/>
      <c r="BM212" s="3113"/>
      <c r="BN212" s="3113"/>
      <c r="BO212" s="3113"/>
      <c r="BP212" s="3113"/>
      <c r="BQ212" s="3113"/>
      <c r="BR212" s="3113"/>
      <c r="BS212" s="3113"/>
      <c r="BT212" s="3113"/>
      <c r="BU212" s="3113"/>
      <c r="BV212" s="3113"/>
      <c r="BW212" s="3113"/>
      <c r="BX212" s="3113"/>
      <c r="BY212" s="3113"/>
      <c r="BZ212" s="3113"/>
      <c r="CA212" s="3113"/>
      <c r="CB212" s="3113"/>
      <c r="CC212" s="3113"/>
      <c r="CD212" s="3113"/>
      <c r="CE212" s="3113"/>
      <c r="CF212" s="3113"/>
      <c r="CG212" s="3113"/>
      <c r="CH212" s="3113"/>
      <c r="CI212" s="3113"/>
      <c r="CJ212" s="3113"/>
      <c r="CK212" s="3113"/>
      <c r="CL212" s="3113"/>
      <c r="CM212" s="3113"/>
      <c r="CN212" s="3113"/>
      <c r="CO212" s="3113"/>
      <c r="CP212" s="3113"/>
      <c r="CQ212" s="3113"/>
      <c r="CR212" s="3113"/>
      <c r="CS212" s="3113"/>
      <c r="CT212" s="3113"/>
      <c r="CU212" s="3113"/>
      <c r="CV212" s="3113"/>
      <c r="CW212" s="3113"/>
      <c r="CX212" s="3113"/>
      <c r="CY212" s="3113"/>
      <c r="CZ212" s="3113"/>
      <c r="DA212" s="3113"/>
      <c r="DB212" s="3113"/>
      <c r="DC212" s="3113"/>
      <c r="DD212" s="3113"/>
      <c r="DE212" s="3113"/>
      <c r="DF212" s="3113"/>
      <c r="DG212" s="3113"/>
      <c r="DH212" s="3113"/>
      <c r="DI212" s="3113"/>
      <c r="DJ212" s="3113"/>
      <c r="DK212" s="3113"/>
      <c r="DL212" s="3113"/>
      <c r="DM212" s="3113"/>
      <c r="DN212" s="3113"/>
      <c r="DO212" s="3113"/>
      <c r="DP212" s="3113"/>
      <c r="DQ212" s="3113"/>
      <c r="DR212" s="3113"/>
      <c r="DS212" s="3113"/>
      <c r="DT212" s="3113"/>
      <c r="DU212" s="3113"/>
      <c r="DV212" s="3113"/>
      <c r="DW212" s="3113"/>
      <c r="DX212" s="3113"/>
      <c r="DY212" s="3113"/>
      <c r="DZ212" s="3113"/>
      <c r="EA212" s="3113"/>
      <c r="EB212" s="3113"/>
      <c r="EC212" s="3113"/>
      <c r="ED212" s="3113"/>
      <c r="EE212" s="3113"/>
      <c r="EF212" s="3113"/>
      <c r="EG212" s="3113"/>
      <c r="EH212" s="3113"/>
    </row>
    <row r="213" spans="2:138" x14ac:dyDescent="0.25">
      <c r="B213" s="3113"/>
      <c r="C213" s="3145"/>
      <c r="D213" s="3145"/>
      <c r="E213" s="3145"/>
      <c r="F213" s="3113"/>
      <c r="G213" s="3113"/>
      <c r="H213" s="3113"/>
      <c r="I213" s="3113"/>
      <c r="J213" s="3113"/>
      <c r="K213" s="3113"/>
      <c r="L213" s="3113"/>
      <c r="M213" s="3113"/>
      <c r="N213" s="3113"/>
      <c r="O213" s="3113"/>
      <c r="P213" s="3113"/>
      <c r="Q213" s="3113"/>
      <c r="R213" s="3113"/>
      <c r="S213" s="3113"/>
      <c r="T213" s="3113"/>
      <c r="U213" s="3113"/>
      <c r="V213" s="3113"/>
      <c r="W213" s="3113"/>
      <c r="X213" s="3113"/>
      <c r="Y213" s="3113"/>
      <c r="Z213" s="3113"/>
      <c r="AA213" s="3113"/>
      <c r="AB213" s="3113"/>
      <c r="AC213" s="3113"/>
      <c r="AD213" s="3113"/>
      <c r="AE213" s="3113"/>
      <c r="AF213" s="3113"/>
      <c r="AG213" s="3113"/>
      <c r="AH213" s="3113"/>
      <c r="AI213" s="3113"/>
      <c r="AJ213" s="3113"/>
      <c r="AK213" s="3113"/>
      <c r="AL213" s="3113"/>
      <c r="AM213" s="3113"/>
      <c r="AN213" s="3113"/>
      <c r="AO213" s="3113"/>
      <c r="AP213" s="3113"/>
      <c r="AQ213" s="3113"/>
      <c r="AR213" s="3113"/>
      <c r="AS213" s="3113"/>
      <c r="AT213" s="3113"/>
      <c r="AU213" s="3113"/>
      <c r="AV213" s="3113"/>
      <c r="AW213" s="3113"/>
      <c r="AX213" s="3113"/>
      <c r="AY213" s="3113"/>
      <c r="AZ213" s="3113"/>
      <c r="BA213" s="3113"/>
      <c r="BB213" s="3113"/>
      <c r="BC213" s="3113"/>
      <c r="BD213" s="3113"/>
      <c r="BE213" s="3113"/>
      <c r="BF213" s="3113"/>
      <c r="BG213" s="3113"/>
      <c r="BH213" s="3113"/>
      <c r="BI213" s="3113"/>
      <c r="BJ213" s="3113"/>
      <c r="BK213" s="3113"/>
      <c r="BL213" s="3113"/>
      <c r="BM213" s="3113"/>
      <c r="BN213" s="3113"/>
      <c r="BO213" s="3113"/>
      <c r="BP213" s="3113"/>
      <c r="BQ213" s="3113"/>
      <c r="BR213" s="3113"/>
      <c r="BS213" s="3113"/>
      <c r="BT213" s="3113"/>
      <c r="BU213" s="3113"/>
      <c r="BV213" s="3113"/>
      <c r="BW213" s="3113"/>
      <c r="BX213" s="3113"/>
      <c r="BY213" s="3113"/>
      <c r="BZ213" s="3113"/>
      <c r="CA213" s="3113"/>
      <c r="CB213" s="3113"/>
      <c r="CC213" s="3113"/>
      <c r="CD213" s="3113"/>
      <c r="CE213" s="3113"/>
      <c r="CF213" s="3113"/>
      <c r="CG213" s="3113"/>
      <c r="CH213" s="3113"/>
      <c r="CI213" s="3113"/>
      <c r="CJ213" s="3113"/>
      <c r="CK213" s="3113"/>
      <c r="CL213" s="3113"/>
      <c r="CM213" s="3113"/>
      <c r="CN213" s="3113"/>
      <c r="CO213" s="3113"/>
      <c r="CP213" s="3113"/>
      <c r="CQ213" s="3113"/>
      <c r="CR213" s="3113"/>
      <c r="CS213" s="3113"/>
      <c r="CT213" s="3113"/>
      <c r="CU213" s="3113"/>
      <c r="CV213" s="3113"/>
      <c r="CW213" s="3113"/>
      <c r="CX213" s="3113"/>
      <c r="CY213" s="3113"/>
      <c r="CZ213" s="3113"/>
      <c r="DA213" s="3113"/>
      <c r="DB213" s="3113"/>
      <c r="DC213" s="3113"/>
      <c r="DD213" s="3113"/>
      <c r="DE213" s="3113"/>
      <c r="DF213" s="3113"/>
      <c r="DG213" s="3113"/>
      <c r="DH213" s="3113"/>
      <c r="DI213" s="3113"/>
      <c r="DJ213" s="3113"/>
      <c r="DK213" s="3113"/>
      <c r="DL213" s="3113"/>
      <c r="DM213" s="3113"/>
      <c r="DN213" s="3113"/>
      <c r="DO213" s="3113"/>
      <c r="DP213" s="3113"/>
      <c r="DQ213" s="3113"/>
      <c r="DR213" s="3113"/>
      <c r="DS213" s="3113"/>
      <c r="DT213" s="3113"/>
      <c r="DU213" s="3113"/>
      <c r="DV213" s="3113"/>
      <c r="DW213" s="3113"/>
      <c r="DX213" s="3113"/>
      <c r="DY213" s="3113"/>
      <c r="DZ213" s="3113"/>
      <c r="EA213" s="3113"/>
      <c r="EB213" s="3113"/>
      <c r="EC213" s="3113"/>
      <c r="ED213" s="3113"/>
      <c r="EE213" s="3113"/>
      <c r="EF213" s="3113"/>
      <c r="EG213" s="3113"/>
      <c r="EH213" s="3113"/>
    </row>
    <row r="214" spans="2:138" x14ac:dyDescent="0.25">
      <c r="B214" s="3113"/>
      <c r="C214" s="3145"/>
      <c r="D214" s="3145"/>
      <c r="E214" s="3145"/>
      <c r="F214" s="3113"/>
      <c r="G214" s="3113"/>
      <c r="H214" s="3113"/>
      <c r="I214" s="3113"/>
      <c r="J214" s="3113"/>
      <c r="K214" s="3113"/>
      <c r="L214" s="3113"/>
      <c r="M214" s="3113"/>
      <c r="N214" s="3113"/>
      <c r="O214" s="3113"/>
      <c r="P214" s="3113"/>
      <c r="Q214" s="3113"/>
      <c r="R214" s="3113"/>
      <c r="S214" s="3113"/>
      <c r="T214" s="3113"/>
      <c r="U214" s="3113"/>
      <c r="V214" s="3113"/>
      <c r="W214" s="3113"/>
      <c r="X214" s="3113"/>
      <c r="Y214" s="3113"/>
      <c r="Z214" s="3113"/>
      <c r="AA214" s="3113"/>
      <c r="AB214" s="3113"/>
      <c r="AC214" s="3113"/>
      <c r="AD214" s="3113"/>
      <c r="AE214" s="3113"/>
      <c r="AF214" s="3113"/>
      <c r="AG214" s="3113"/>
      <c r="AH214" s="3113"/>
      <c r="AI214" s="3113"/>
      <c r="AJ214" s="3113"/>
      <c r="AK214" s="3113"/>
      <c r="AL214" s="3113"/>
      <c r="AM214" s="3113"/>
      <c r="AN214" s="3113"/>
      <c r="AO214" s="3113"/>
      <c r="AP214" s="3113"/>
      <c r="AQ214" s="3113"/>
      <c r="AR214" s="3113"/>
      <c r="AS214" s="3113"/>
      <c r="AT214" s="3113"/>
      <c r="AU214" s="3113"/>
      <c r="AV214" s="3113"/>
      <c r="AW214" s="3113"/>
      <c r="AX214" s="3113"/>
      <c r="AY214" s="3113"/>
      <c r="AZ214" s="3113"/>
      <c r="BA214" s="3113"/>
      <c r="BB214" s="3113"/>
      <c r="BC214" s="3113"/>
      <c r="BD214" s="3113"/>
      <c r="BE214" s="3113"/>
      <c r="BF214" s="3113"/>
      <c r="BG214" s="3113"/>
      <c r="BH214" s="3113"/>
      <c r="BI214" s="3113"/>
      <c r="BJ214" s="3113"/>
      <c r="BK214" s="3113"/>
      <c r="BL214" s="3113"/>
      <c r="BM214" s="3113"/>
      <c r="BN214" s="3113"/>
      <c r="BO214" s="3113"/>
      <c r="BP214" s="3113"/>
      <c r="BQ214" s="3113"/>
      <c r="BR214" s="3113"/>
      <c r="BS214" s="3113"/>
      <c r="BT214" s="3113"/>
      <c r="BU214" s="3113"/>
      <c r="BV214" s="3113"/>
      <c r="BW214" s="3113"/>
      <c r="BX214" s="3113"/>
      <c r="BY214" s="3113"/>
      <c r="BZ214" s="3113"/>
      <c r="CA214" s="3113"/>
      <c r="CB214" s="3113"/>
      <c r="CC214" s="3113"/>
      <c r="CD214" s="3113"/>
      <c r="CE214" s="3113"/>
      <c r="CF214" s="3113"/>
      <c r="CG214" s="3113"/>
      <c r="CH214" s="3113"/>
      <c r="CI214" s="3113"/>
      <c r="CJ214" s="3113"/>
      <c r="CK214" s="3113"/>
      <c r="CL214" s="3113"/>
      <c r="CM214" s="3113"/>
      <c r="CN214" s="3113"/>
      <c r="CO214" s="3113"/>
      <c r="CP214" s="3113"/>
      <c r="CQ214" s="3113"/>
      <c r="CR214" s="3113"/>
      <c r="CS214" s="3113"/>
      <c r="CT214" s="3113"/>
      <c r="CU214" s="3113"/>
      <c r="CV214" s="3113"/>
      <c r="CW214" s="3113"/>
      <c r="CX214" s="3113"/>
      <c r="CY214" s="3113"/>
      <c r="CZ214" s="3113"/>
      <c r="DA214" s="3113"/>
      <c r="DB214" s="3113"/>
      <c r="DC214" s="3113"/>
      <c r="DD214" s="3113"/>
      <c r="DE214" s="3113"/>
      <c r="DF214" s="3113"/>
      <c r="DG214" s="3113"/>
      <c r="DH214" s="3113"/>
      <c r="DI214" s="3113"/>
      <c r="DJ214" s="3113"/>
      <c r="DK214" s="3113"/>
      <c r="DL214" s="3113"/>
      <c r="DM214" s="3113"/>
      <c r="DN214" s="3113"/>
      <c r="DO214" s="3113"/>
      <c r="DP214" s="3113"/>
      <c r="DQ214" s="3113"/>
      <c r="DR214" s="3113"/>
      <c r="DS214" s="3113"/>
      <c r="DT214" s="3113"/>
      <c r="DU214" s="3113"/>
      <c r="DV214" s="3113"/>
      <c r="DW214" s="3113"/>
      <c r="DX214" s="3113"/>
      <c r="DY214" s="3113"/>
      <c r="DZ214" s="3113"/>
      <c r="EA214" s="3113"/>
      <c r="EB214" s="3113"/>
      <c r="EC214" s="3113"/>
      <c r="ED214" s="3113"/>
      <c r="EE214" s="3113"/>
      <c r="EF214" s="3113"/>
      <c r="EG214" s="3113"/>
      <c r="EH214" s="3113"/>
    </row>
    <row r="215" spans="2:138" x14ac:dyDescent="0.25">
      <c r="B215" s="3113"/>
      <c r="C215" s="3145"/>
      <c r="D215" s="3145"/>
      <c r="E215" s="3145"/>
      <c r="F215" s="3113"/>
      <c r="G215" s="3113"/>
      <c r="H215" s="3113"/>
      <c r="I215" s="3113"/>
      <c r="J215" s="3113"/>
      <c r="K215" s="3113"/>
      <c r="L215" s="3113"/>
      <c r="M215" s="3113"/>
      <c r="N215" s="3113"/>
      <c r="O215" s="3113"/>
      <c r="P215" s="3113"/>
      <c r="Q215" s="3113"/>
      <c r="R215" s="3113"/>
      <c r="S215" s="3113"/>
      <c r="T215" s="3113"/>
      <c r="U215" s="3113"/>
      <c r="V215" s="3113"/>
      <c r="W215" s="3113"/>
      <c r="X215" s="3113"/>
      <c r="Y215" s="3113"/>
      <c r="Z215" s="3113"/>
      <c r="AA215" s="3113"/>
      <c r="AB215" s="3113"/>
      <c r="AC215" s="3113"/>
      <c r="AD215" s="3113"/>
      <c r="AE215" s="3113"/>
      <c r="AF215" s="3113"/>
      <c r="AG215" s="3113"/>
      <c r="AH215" s="3113"/>
      <c r="AI215" s="3113"/>
      <c r="AJ215" s="3113"/>
      <c r="AK215" s="3113"/>
      <c r="AL215" s="3113"/>
      <c r="AM215" s="3113"/>
      <c r="AN215" s="3113"/>
      <c r="AO215" s="3113"/>
      <c r="AP215" s="3113"/>
      <c r="AQ215" s="3113"/>
      <c r="AR215" s="3113"/>
      <c r="AS215" s="3113"/>
      <c r="AT215" s="3113"/>
      <c r="AU215" s="3113"/>
      <c r="AV215" s="3113"/>
      <c r="AW215" s="3113"/>
      <c r="AX215" s="3113"/>
      <c r="AY215" s="3113"/>
      <c r="AZ215" s="3113"/>
      <c r="BA215" s="3113"/>
      <c r="BB215" s="3113"/>
      <c r="BC215" s="3113"/>
      <c r="BD215" s="3113"/>
      <c r="BE215" s="3113"/>
      <c r="BF215" s="3113"/>
      <c r="BG215" s="3113"/>
      <c r="BH215" s="3113"/>
      <c r="BI215" s="3113"/>
      <c r="BJ215" s="3113"/>
      <c r="BK215" s="3113"/>
      <c r="BL215" s="3113"/>
      <c r="BM215" s="3113"/>
      <c r="BN215" s="3113"/>
      <c r="BO215" s="3113"/>
      <c r="BP215" s="3113"/>
      <c r="BQ215" s="3113"/>
      <c r="BR215" s="3113"/>
      <c r="BS215" s="3113"/>
      <c r="BT215" s="3113"/>
      <c r="BU215" s="3113"/>
      <c r="BV215" s="3113"/>
      <c r="BW215" s="3113"/>
      <c r="BX215" s="3113"/>
      <c r="BY215" s="3113"/>
      <c r="BZ215" s="3113"/>
      <c r="CA215" s="3113"/>
      <c r="CB215" s="3113"/>
      <c r="CC215" s="3113"/>
      <c r="CD215" s="3113"/>
      <c r="CE215" s="3113"/>
      <c r="CF215" s="3113"/>
      <c r="CG215" s="3113"/>
      <c r="CH215" s="3113"/>
      <c r="CI215" s="3113"/>
      <c r="CJ215" s="3113"/>
      <c r="CK215" s="3113"/>
      <c r="CL215" s="3113"/>
      <c r="CM215" s="3113"/>
      <c r="CN215" s="3113"/>
      <c r="CO215" s="3113"/>
      <c r="CP215" s="3113"/>
      <c r="CQ215" s="3113"/>
      <c r="CR215" s="3113"/>
      <c r="CS215" s="3113"/>
      <c r="CT215" s="3113"/>
      <c r="CU215" s="3113"/>
      <c r="CV215" s="3113"/>
      <c r="CW215" s="3113"/>
      <c r="CX215" s="3113"/>
      <c r="CY215" s="3113"/>
      <c r="CZ215" s="3113"/>
      <c r="DA215" s="3113"/>
      <c r="DB215" s="3113"/>
      <c r="DC215" s="3113"/>
      <c r="DD215" s="3113"/>
      <c r="DE215" s="3113"/>
      <c r="DF215" s="3113"/>
      <c r="DG215" s="3113"/>
      <c r="DH215" s="3113"/>
      <c r="DI215" s="3113"/>
      <c r="DJ215" s="3113"/>
      <c r="DK215" s="3113"/>
      <c r="DL215" s="3113"/>
      <c r="DM215" s="3113"/>
      <c r="DN215" s="3113"/>
      <c r="DO215" s="3113"/>
      <c r="DP215" s="3113"/>
      <c r="DQ215" s="3113"/>
      <c r="DR215" s="3113"/>
      <c r="DS215" s="3113"/>
      <c r="DT215" s="3113"/>
      <c r="DU215" s="3113"/>
      <c r="DV215" s="3113"/>
      <c r="DW215" s="3113"/>
      <c r="DX215" s="3113"/>
      <c r="DY215" s="3113"/>
      <c r="DZ215" s="3113"/>
      <c r="EA215" s="3113"/>
      <c r="EB215" s="3113"/>
      <c r="EC215" s="3113"/>
      <c r="ED215" s="3113"/>
      <c r="EE215" s="3113"/>
      <c r="EF215" s="3113"/>
      <c r="EG215" s="3113"/>
      <c r="EH215" s="3113"/>
    </row>
    <row r="216" spans="2:138" x14ac:dyDescent="0.25">
      <c r="B216" s="3113"/>
      <c r="C216" s="3145"/>
      <c r="D216" s="3145"/>
      <c r="E216" s="3145"/>
      <c r="F216" s="3113"/>
      <c r="G216" s="3113"/>
      <c r="H216" s="3113"/>
      <c r="I216" s="3113"/>
      <c r="J216" s="3113"/>
      <c r="K216" s="3113"/>
      <c r="L216" s="3113"/>
      <c r="M216" s="3113"/>
      <c r="N216" s="3113"/>
      <c r="O216" s="3113"/>
      <c r="P216" s="3113"/>
      <c r="Q216" s="3113"/>
      <c r="R216" s="3113"/>
      <c r="S216" s="3113"/>
      <c r="T216" s="3113"/>
      <c r="U216" s="3113"/>
      <c r="V216" s="3113"/>
      <c r="W216" s="3113"/>
      <c r="X216" s="3113"/>
      <c r="Y216" s="3113"/>
      <c r="Z216" s="3113"/>
      <c r="AA216" s="3113"/>
      <c r="AB216" s="3113"/>
      <c r="AC216" s="3113"/>
      <c r="AD216" s="3113"/>
      <c r="AE216" s="3113"/>
      <c r="AF216" s="3113"/>
      <c r="AG216" s="3113"/>
      <c r="AH216" s="3113"/>
      <c r="AI216" s="3113"/>
      <c r="AJ216" s="3113"/>
      <c r="AK216" s="3113"/>
      <c r="AL216" s="3113"/>
      <c r="AM216" s="3113"/>
      <c r="AN216" s="3113"/>
      <c r="AO216" s="3113"/>
      <c r="AP216" s="3113"/>
      <c r="AQ216" s="3113"/>
      <c r="AR216" s="3113"/>
      <c r="AS216" s="3113"/>
      <c r="AT216" s="3113"/>
      <c r="AU216" s="3113"/>
      <c r="AV216" s="3113"/>
      <c r="AW216" s="3113"/>
      <c r="AX216" s="3113"/>
      <c r="AY216" s="3113"/>
      <c r="AZ216" s="3113"/>
      <c r="BA216" s="3113"/>
      <c r="BB216" s="3113"/>
      <c r="BC216" s="3113"/>
      <c r="BD216" s="3113"/>
      <c r="BE216" s="3113"/>
      <c r="BF216" s="3113"/>
      <c r="BG216" s="3113"/>
      <c r="BH216" s="3113"/>
      <c r="BI216" s="3113"/>
      <c r="BJ216" s="3113"/>
      <c r="BK216" s="3113"/>
      <c r="BL216" s="3113"/>
      <c r="BM216" s="3113"/>
      <c r="BN216" s="3113"/>
      <c r="BO216" s="3113"/>
      <c r="BP216" s="3113"/>
      <c r="BQ216" s="3113"/>
      <c r="BR216" s="3113"/>
      <c r="BS216" s="3113"/>
      <c r="BT216" s="3113"/>
      <c r="BU216" s="3113"/>
      <c r="BV216" s="3113"/>
      <c r="BW216" s="3113"/>
      <c r="BX216" s="3113"/>
      <c r="BY216" s="3113"/>
      <c r="BZ216" s="3113"/>
      <c r="CA216" s="3113"/>
      <c r="CB216" s="3113"/>
      <c r="CC216" s="3113"/>
      <c r="CD216" s="3113"/>
      <c r="CE216" s="3113"/>
      <c r="CF216" s="3113"/>
      <c r="CG216" s="3113"/>
      <c r="CH216" s="3113"/>
      <c r="CI216" s="3113"/>
      <c r="CJ216" s="3113"/>
      <c r="CK216" s="3113"/>
      <c r="CL216" s="3113"/>
      <c r="CM216" s="3113"/>
      <c r="CN216" s="3113"/>
      <c r="CO216" s="3113"/>
      <c r="CP216" s="3113"/>
      <c r="CQ216" s="3113"/>
      <c r="CR216" s="3113"/>
      <c r="CS216" s="3113"/>
      <c r="CT216" s="3113"/>
      <c r="CU216" s="3113"/>
      <c r="CV216" s="3113"/>
      <c r="CW216" s="3113"/>
      <c r="CX216" s="3113"/>
      <c r="CY216" s="3113"/>
      <c r="CZ216" s="3113"/>
      <c r="DA216" s="3113"/>
      <c r="DB216" s="3113"/>
      <c r="DC216" s="3113"/>
      <c r="DD216" s="3113"/>
      <c r="DE216" s="3113"/>
      <c r="DF216" s="3113"/>
      <c r="DG216" s="3113"/>
      <c r="DH216" s="3113"/>
      <c r="DI216" s="3113"/>
      <c r="DJ216" s="3113"/>
      <c r="DK216" s="3113"/>
      <c r="DL216" s="3113"/>
      <c r="DM216" s="3113"/>
      <c r="DN216" s="3113"/>
      <c r="DO216" s="3113"/>
      <c r="DP216" s="3113"/>
      <c r="DQ216" s="3113"/>
      <c r="DR216" s="3113"/>
      <c r="DS216" s="3113"/>
      <c r="DT216" s="3113"/>
      <c r="DU216" s="3113"/>
      <c r="DV216" s="3113"/>
      <c r="DW216" s="3113"/>
      <c r="DX216" s="3113"/>
      <c r="DY216" s="3113"/>
      <c r="DZ216" s="3113"/>
      <c r="EA216" s="3113"/>
      <c r="EB216" s="3113"/>
      <c r="EC216" s="3113"/>
      <c r="ED216" s="3113"/>
      <c r="EE216" s="3113"/>
      <c r="EF216" s="3113"/>
      <c r="EG216" s="3113"/>
      <c r="EH216" s="3113"/>
    </row>
    <row r="217" spans="2:138" x14ac:dyDescent="0.25">
      <c r="B217" s="3113"/>
      <c r="C217" s="3145"/>
      <c r="D217" s="3145"/>
      <c r="E217" s="3145"/>
      <c r="F217" s="3113"/>
      <c r="G217" s="3113"/>
      <c r="H217" s="3113"/>
      <c r="I217" s="3113"/>
      <c r="J217" s="3113"/>
      <c r="K217" s="3113"/>
      <c r="L217" s="3113"/>
      <c r="M217" s="3113"/>
      <c r="N217" s="3113"/>
      <c r="O217" s="3113"/>
      <c r="P217" s="3113"/>
      <c r="Q217" s="3113"/>
      <c r="R217" s="3113"/>
      <c r="S217" s="3113"/>
      <c r="T217" s="3113"/>
      <c r="U217" s="3113"/>
      <c r="V217" s="3113"/>
      <c r="W217" s="3113"/>
      <c r="X217" s="3113"/>
      <c r="Y217" s="3113"/>
      <c r="Z217" s="3113"/>
      <c r="AA217" s="3113"/>
      <c r="AB217" s="3113"/>
      <c r="AC217" s="3113"/>
      <c r="AD217" s="3113"/>
      <c r="AE217" s="3113"/>
      <c r="AF217" s="3113"/>
      <c r="AG217" s="3113"/>
      <c r="AH217" s="3113"/>
      <c r="AI217" s="3113"/>
      <c r="AJ217" s="3113"/>
      <c r="AK217" s="3113"/>
      <c r="AL217" s="3113"/>
      <c r="AM217" s="3113"/>
      <c r="AN217" s="3113"/>
      <c r="AO217" s="3113"/>
      <c r="AP217" s="3113"/>
      <c r="AQ217" s="3113"/>
      <c r="AR217" s="3113"/>
      <c r="AS217" s="3113"/>
      <c r="AT217" s="3113"/>
      <c r="AU217" s="3113"/>
      <c r="AV217" s="3113"/>
      <c r="AW217" s="3113"/>
      <c r="AX217" s="3113"/>
      <c r="AY217" s="3113"/>
      <c r="AZ217" s="3113"/>
      <c r="BA217" s="3113"/>
      <c r="BB217" s="3113"/>
      <c r="BC217" s="3113"/>
      <c r="BD217" s="3113"/>
      <c r="BE217" s="3113"/>
      <c r="BF217" s="3113"/>
      <c r="BG217" s="3113"/>
      <c r="BH217" s="3113"/>
      <c r="BI217" s="3113"/>
      <c r="BJ217" s="3113"/>
      <c r="BK217" s="3113"/>
      <c r="BL217" s="3113"/>
      <c r="BM217" s="3113"/>
      <c r="BN217" s="3113"/>
      <c r="BO217" s="3113"/>
      <c r="BP217" s="3113"/>
      <c r="BQ217" s="3113"/>
      <c r="BR217" s="3113"/>
      <c r="BS217" s="3113"/>
      <c r="BT217" s="3113"/>
      <c r="BU217" s="3113"/>
      <c r="BV217" s="3113"/>
      <c r="BW217" s="3113"/>
      <c r="BX217" s="3113"/>
      <c r="BY217" s="3113"/>
      <c r="BZ217" s="3113"/>
      <c r="CA217" s="3113"/>
      <c r="CB217" s="3113"/>
      <c r="CC217" s="3113"/>
      <c r="CD217" s="3113"/>
      <c r="CE217" s="3113"/>
      <c r="CF217" s="3113"/>
      <c r="CG217" s="3113"/>
      <c r="CH217" s="3113"/>
      <c r="CI217" s="3113"/>
      <c r="CJ217" s="3113"/>
      <c r="CK217" s="3113"/>
      <c r="CL217" s="3113"/>
      <c r="CM217" s="3113"/>
      <c r="CN217" s="3113"/>
      <c r="CO217" s="3113"/>
      <c r="CP217" s="3113"/>
      <c r="CQ217" s="3113"/>
      <c r="CR217" s="3113"/>
      <c r="CS217" s="3113"/>
      <c r="CT217" s="3113"/>
      <c r="CU217" s="3113"/>
      <c r="CV217" s="3113"/>
      <c r="CW217" s="3113"/>
      <c r="CX217" s="3113"/>
      <c r="CY217" s="3113"/>
      <c r="CZ217" s="3113"/>
      <c r="DA217" s="3113"/>
      <c r="DB217" s="3113"/>
      <c r="DC217" s="3113"/>
      <c r="DD217" s="3113"/>
      <c r="DE217" s="3113"/>
      <c r="DF217" s="3113"/>
      <c r="DG217" s="3113"/>
      <c r="DH217" s="3113"/>
      <c r="DI217" s="3113"/>
      <c r="DJ217" s="3113"/>
      <c r="DK217" s="3113"/>
      <c r="DL217" s="3113"/>
      <c r="DM217" s="3113"/>
      <c r="DN217" s="3113"/>
      <c r="DO217" s="3113"/>
      <c r="DP217" s="3113"/>
      <c r="DQ217" s="3113"/>
      <c r="DR217" s="3113"/>
      <c r="DS217" s="3113"/>
      <c r="DT217" s="3113"/>
      <c r="DU217" s="3113"/>
      <c r="DV217" s="3113"/>
      <c r="DW217" s="3113"/>
      <c r="DX217" s="3113"/>
      <c r="DY217" s="3113"/>
      <c r="DZ217" s="3113"/>
      <c r="EA217" s="3113"/>
      <c r="EB217" s="3113"/>
      <c r="EC217" s="3113"/>
      <c r="ED217" s="3113"/>
      <c r="EE217" s="3113"/>
      <c r="EF217" s="3113"/>
      <c r="EG217" s="3113"/>
      <c r="EH217" s="3113"/>
    </row>
    <row r="218" spans="2:138" x14ac:dyDescent="0.25">
      <c r="B218" s="3113"/>
      <c r="C218" s="3145"/>
      <c r="D218" s="3145"/>
      <c r="E218" s="3145"/>
      <c r="F218" s="3113"/>
      <c r="G218" s="3113"/>
      <c r="H218" s="3113"/>
      <c r="I218" s="3113"/>
      <c r="J218" s="3113"/>
      <c r="K218" s="3113"/>
      <c r="L218" s="3113"/>
      <c r="M218" s="3113"/>
      <c r="N218" s="3113"/>
      <c r="O218" s="3113"/>
      <c r="P218" s="3113"/>
      <c r="Q218" s="3113"/>
      <c r="R218" s="3113"/>
      <c r="S218" s="3113"/>
      <c r="T218" s="3113"/>
      <c r="U218" s="3113"/>
      <c r="V218" s="3113"/>
      <c r="W218" s="3113"/>
      <c r="X218" s="3113"/>
      <c r="Y218" s="3113"/>
      <c r="Z218" s="3113"/>
      <c r="AA218" s="3113"/>
      <c r="AB218" s="3113"/>
      <c r="AC218" s="3113"/>
      <c r="AD218" s="3113"/>
      <c r="AE218" s="3113"/>
      <c r="AF218" s="3113"/>
      <c r="AG218" s="3113"/>
      <c r="AH218" s="3113"/>
      <c r="AI218" s="3113"/>
      <c r="AJ218" s="3113"/>
      <c r="AK218" s="3113"/>
      <c r="AL218" s="3113"/>
      <c r="AM218" s="3113"/>
      <c r="AN218" s="3113"/>
      <c r="AO218" s="3113"/>
      <c r="AP218" s="3113"/>
      <c r="AQ218" s="3113"/>
      <c r="AR218" s="3113"/>
      <c r="AS218" s="3113"/>
      <c r="AT218" s="3113"/>
      <c r="AU218" s="3113"/>
      <c r="AV218" s="3113"/>
      <c r="AW218" s="3113"/>
      <c r="AX218" s="3113"/>
      <c r="AY218" s="3113"/>
      <c r="AZ218" s="3113"/>
      <c r="BA218" s="3113"/>
      <c r="BB218" s="3113"/>
      <c r="BC218" s="3113"/>
      <c r="BD218" s="3113"/>
      <c r="BE218" s="3113"/>
      <c r="BF218" s="3113"/>
      <c r="BG218" s="3113"/>
      <c r="BH218" s="3113"/>
      <c r="BI218" s="3113"/>
      <c r="BJ218" s="3113"/>
      <c r="BK218" s="3113"/>
      <c r="BL218" s="3113"/>
      <c r="BM218" s="3113"/>
      <c r="BN218" s="3113"/>
      <c r="BO218" s="3113"/>
      <c r="BP218" s="3113"/>
      <c r="BQ218" s="3113"/>
      <c r="BR218" s="3113"/>
      <c r="BS218" s="3113"/>
      <c r="BT218" s="3113"/>
      <c r="BU218" s="3113"/>
      <c r="BV218" s="3113"/>
      <c r="BW218" s="3113"/>
      <c r="BX218" s="3113"/>
      <c r="BY218" s="3113"/>
      <c r="BZ218" s="3113"/>
      <c r="CA218" s="3113"/>
      <c r="CB218" s="3113"/>
      <c r="CC218" s="3113"/>
      <c r="CD218" s="3113"/>
      <c r="CE218" s="3113"/>
      <c r="CF218" s="3113"/>
      <c r="CG218" s="3113"/>
      <c r="CH218" s="3113"/>
      <c r="CI218" s="3113"/>
      <c r="CJ218" s="3113"/>
      <c r="CK218" s="3113"/>
      <c r="CL218" s="3113"/>
      <c r="CM218" s="3113"/>
      <c r="CN218" s="3113"/>
      <c r="CO218" s="3113"/>
      <c r="CP218" s="3113"/>
      <c r="CQ218" s="3113"/>
      <c r="CR218" s="3113"/>
      <c r="CS218" s="3113"/>
      <c r="CT218" s="3113"/>
      <c r="CU218" s="3113"/>
      <c r="CV218" s="3113"/>
      <c r="CW218" s="3113"/>
      <c r="CX218" s="3113"/>
      <c r="CY218" s="3113"/>
      <c r="CZ218" s="3113"/>
      <c r="DA218" s="3113"/>
      <c r="DB218" s="3113"/>
      <c r="DC218" s="3113"/>
      <c r="DD218" s="3113"/>
      <c r="DE218" s="3113"/>
      <c r="DF218" s="3113"/>
      <c r="DG218" s="3113"/>
      <c r="DH218" s="3113"/>
      <c r="DI218" s="3113"/>
      <c r="DJ218" s="3113"/>
      <c r="DK218" s="3113"/>
      <c r="DL218" s="3113"/>
      <c r="DM218" s="3113"/>
      <c r="DN218" s="3113"/>
      <c r="DO218" s="3113"/>
      <c r="DP218" s="3113"/>
      <c r="DQ218" s="3113"/>
      <c r="DR218" s="3113"/>
      <c r="DS218" s="3113"/>
      <c r="DT218" s="3113"/>
      <c r="DU218" s="3113"/>
      <c r="DV218" s="3113"/>
      <c r="DW218" s="3113"/>
      <c r="DX218" s="3113"/>
      <c r="DY218" s="3113"/>
      <c r="DZ218" s="3113"/>
      <c r="EA218" s="3113"/>
      <c r="EB218" s="3113"/>
      <c r="EC218" s="3113"/>
      <c r="ED218" s="3113"/>
      <c r="EE218" s="3113"/>
      <c r="EF218" s="3113"/>
      <c r="EG218" s="3113"/>
      <c r="EH218" s="3113"/>
    </row>
    <row r="219" spans="2:138" x14ac:dyDescent="0.25">
      <c r="B219" s="3113"/>
      <c r="C219" s="3145"/>
      <c r="D219" s="3145"/>
      <c r="E219" s="3145"/>
      <c r="F219" s="3113"/>
      <c r="G219" s="3113"/>
      <c r="H219" s="3113"/>
      <c r="I219" s="3113"/>
      <c r="J219" s="3113"/>
      <c r="K219" s="3113"/>
      <c r="L219" s="3113"/>
      <c r="M219" s="3113"/>
      <c r="N219" s="3113"/>
      <c r="O219" s="3113"/>
      <c r="P219" s="3113"/>
      <c r="Q219" s="3113"/>
      <c r="R219" s="3113"/>
      <c r="S219" s="3113"/>
      <c r="T219" s="3113"/>
      <c r="U219" s="3113"/>
      <c r="V219" s="3113"/>
      <c r="W219" s="3113"/>
      <c r="X219" s="3113"/>
      <c r="Y219" s="3113"/>
      <c r="Z219" s="3113"/>
      <c r="AA219" s="3113"/>
      <c r="AB219" s="3113"/>
      <c r="AC219" s="3113"/>
      <c r="AD219" s="3113"/>
      <c r="AE219" s="3113"/>
      <c r="AF219" s="3113"/>
      <c r="AG219" s="3113"/>
      <c r="AH219" s="3113"/>
      <c r="AI219" s="3113"/>
      <c r="AJ219" s="3113"/>
      <c r="AK219" s="3113"/>
      <c r="AL219" s="3113"/>
      <c r="AM219" s="3113"/>
      <c r="AN219" s="3113"/>
      <c r="AO219" s="3113"/>
      <c r="AP219" s="3113"/>
      <c r="AQ219" s="3113"/>
      <c r="AR219" s="3113"/>
      <c r="AS219" s="3113"/>
      <c r="AT219" s="3113"/>
      <c r="AU219" s="3113"/>
      <c r="AV219" s="3113"/>
      <c r="AW219" s="3113"/>
      <c r="AX219" s="3113"/>
      <c r="AY219" s="3113"/>
      <c r="AZ219" s="3113"/>
      <c r="BA219" s="3113"/>
      <c r="BB219" s="3113"/>
      <c r="BC219" s="3113"/>
      <c r="BD219" s="3113"/>
      <c r="BE219" s="3113"/>
      <c r="BF219" s="3113"/>
      <c r="BG219" s="3113"/>
      <c r="BH219" s="3113"/>
      <c r="BI219" s="3113"/>
      <c r="BJ219" s="3113"/>
      <c r="BK219" s="3113"/>
      <c r="BL219" s="3113"/>
      <c r="BM219" s="3113"/>
      <c r="BN219" s="3113"/>
      <c r="BO219" s="3113"/>
      <c r="BP219" s="3113"/>
      <c r="BQ219" s="3113"/>
      <c r="BR219" s="3113"/>
      <c r="BS219" s="3113"/>
      <c r="BT219" s="3113"/>
      <c r="BU219" s="3113"/>
      <c r="BV219" s="3113"/>
      <c r="BW219" s="3113"/>
      <c r="BX219" s="3113"/>
      <c r="BY219" s="3113"/>
      <c r="BZ219" s="3113"/>
      <c r="CA219" s="3113"/>
      <c r="CB219" s="3113"/>
      <c r="CC219" s="3113"/>
      <c r="CD219" s="3113"/>
      <c r="CE219" s="3113"/>
      <c r="CF219" s="3113"/>
      <c r="CG219" s="3113"/>
      <c r="CH219" s="3113"/>
      <c r="CI219" s="3113"/>
      <c r="CJ219" s="3113"/>
      <c r="CK219" s="3113"/>
      <c r="CL219" s="3113"/>
      <c r="CM219" s="3113"/>
      <c r="CN219" s="3113"/>
      <c r="CO219" s="3113"/>
      <c r="CP219" s="3113"/>
      <c r="CQ219" s="3113"/>
      <c r="CR219" s="3113"/>
      <c r="CS219" s="3113"/>
      <c r="CT219" s="3113"/>
      <c r="CU219" s="3113"/>
      <c r="CV219" s="3113"/>
      <c r="CW219" s="3113"/>
      <c r="CX219" s="3113"/>
      <c r="CY219" s="3113"/>
      <c r="CZ219" s="3113"/>
      <c r="DA219" s="3113"/>
      <c r="DB219" s="3113"/>
      <c r="DC219" s="3113"/>
      <c r="DD219" s="3113"/>
      <c r="DE219" s="3113"/>
      <c r="DF219" s="3113"/>
      <c r="DG219" s="3113"/>
      <c r="DH219" s="3113"/>
      <c r="DI219" s="3113"/>
      <c r="DJ219" s="3113"/>
      <c r="DK219" s="3113"/>
      <c r="DL219" s="3113"/>
      <c r="DM219" s="3113"/>
      <c r="DN219" s="3113"/>
      <c r="DO219" s="3113"/>
      <c r="DP219" s="3113"/>
      <c r="DQ219" s="3113"/>
      <c r="DR219" s="3113"/>
      <c r="DS219" s="3113"/>
      <c r="DT219" s="3113"/>
      <c r="DU219" s="3113"/>
      <c r="DV219" s="3113"/>
      <c r="DW219" s="3113"/>
      <c r="DX219" s="3113"/>
      <c r="DY219" s="3113"/>
      <c r="DZ219" s="3113"/>
      <c r="EA219" s="3113"/>
      <c r="EB219" s="3113"/>
      <c r="EC219" s="3113"/>
      <c r="ED219" s="3113"/>
      <c r="EE219" s="3113"/>
      <c r="EF219" s="3113"/>
      <c r="EG219" s="3113"/>
      <c r="EH219" s="3113"/>
    </row>
    <row r="220" spans="2:138" x14ac:dyDescent="0.25">
      <c r="B220" s="3113"/>
      <c r="C220" s="3145"/>
      <c r="D220" s="3145"/>
      <c r="E220" s="3145"/>
      <c r="F220" s="3113"/>
      <c r="G220" s="3113"/>
      <c r="H220" s="3113"/>
      <c r="I220" s="3113"/>
      <c r="J220" s="3113"/>
      <c r="K220" s="3113"/>
      <c r="L220" s="3113"/>
      <c r="M220" s="3113"/>
      <c r="N220" s="3113"/>
      <c r="O220" s="3113"/>
      <c r="P220" s="3113"/>
      <c r="Q220" s="3113"/>
      <c r="R220" s="3113"/>
      <c r="S220" s="3113"/>
      <c r="T220" s="3113"/>
      <c r="U220" s="3113"/>
      <c r="V220" s="3113"/>
      <c r="W220" s="3113"/>
      <c r="X220" s="3113"/>
      <c r="Y220" s="3113"/>
      <c r="Z220" s="3113"/>
      <c r="AA220" s="3113"/>
      <c r="AB220" s="3113"/>
      <c r="AC220" s="3113"/>
      <c r="AD220" s="3113"/>
      <c r="AE220" s="3113"/>
      <c r="AF220" s="3113"/>
      <c r="AG220" s="3113"/>
      <c r="AH220" s="3113"/>
      <c r="AI220" s="3113"/>
      <c r="AJ220" s="3113"/>
      <c r="AK220" s="3113"/>
      <c r="AL220" s="3113"/>
      <c r="AM220" s="3113"/>
      <c r="AN220" s="3113"/>
      <c r="AO220" s="3113"/>
      <c r="AP220" s="3113"/>
      <c r="AQ220" s="3113"/>
      <c r="AR220" s="3113"/>
      <c r="AS220" s="3113"/>
      <c r="AT220" s="3113"/>
      <c r="AU220" s="3113"/>
      <c r="AV220" s="3113"/>
      <c r="AW220" s="3113"/>
      <c r="AX220" s="3113"/>
      <c r="AY220" s="3113"/>
      <c r="AZ220" s="3113"/>
      <c r="BA220" s="3113"/>
      <c r="BB220" s="3113"/>
      <c r="BC220" s="3113"/>
      <c r="BD220" s="3113"/>
      <c r="BE220" s="3113"/>
      <c r="BF220" s="3113"/>
      <c r="BG220" s="3113"/>
      <c r="BH220" s="3113"/>
      <c r="BI220" s="3113"/>
      <c r="BJ220" s="3113"/>
      <c r="BK220" s="3113"/>
      <c r="BL220" s="3113"/>
      <c r="BM220" s="3113"/>
      <c r="BN220" s="3113"/>
      <c r="BO220" s="3113"/>
      <c r="BP220" s="3113"/>
      <c r="BQ220" s="3113"/>
      <c r="BR220" s="3113"/>
      <c r="BS220" s="3113"/>
      <c r="BT220" s="3113"/>
      <c r="BU220" s="3113"/>
      <c r="BV220" s="3113"/>
      <c r="BW220" s="3113"/>
      <c r="BX220" s="3113"/>
      <c r="BY220" s="3113"/>
      <c r="BZ220" s="3113"/>
      <c r="CA220" s="3113"/>
      <c r="CB220" s="3113"/>
      <c r="CC220" s="3113"/>
      <c r="CD220" s="3113"/>
      <c r="CE220" s="3113"/>
      <c r="CF220" s="3113"/>
      <c r="CG220" s="3113"/>
      <c r="CH220" s="3113"/>
      <c r="CI220" s="3113"/>
      <c r="CJ220" s="3113"/>
      <c r="CK220" s="3113"/>
      <c r="CL220" s="3113"/>
      <c r="CM220" s="3113"/>
      <c r="CN220" s="3113"/>
      <c r="CO220" s="3113"/>
      <c r="CP220" s="3113"/>
      <c r="CQ220" s="3113"/>
      <c r="CR220" s="3113"/>
      <c r="CS220" s="3113"/>
      <c r="CT220" s="3113"/>
      <c r="CU220" s="3113"/>
      <c r="CV220" s="3113"/>
      <c r="CW220" s="3113"/>
      <c r="CX220" s="3113"/>
      <c r="CY220" s="3113"/>
      <c r="CZ220" s="3113"/>
      <c r="DA220" s="3113"/>
      <c r="DB220" s="3113"/>
      <c r="DC220" s="3113"/>
      <c r="DD220" s="3113"/>
      <c r="DE220" s="3113"/>
      <c r="DF220" s="3113"/>
      <c r="DG220" s="3113"/>
      <c r="DH220" s="3113"/>
      <c r="DI220" s="3113"/>
      <c r="DJ220" s="3113"/>
      <c r="DK220" s="3113"/>
      <c r="DL220" s="3113"/>
      <c r="DM220" s="3113"/>
      <c r="DN220" s="3113"/>
      <c r="DO220" s="3113"/>
      <c r="DP220" s="3113"/>
      <c r="DQ220" s="3113"/>
      <c r="DR220" s="3113"/>
      <c r="DS220" s="3113"/>
      <c r="DT220" s="3113"/>
      <c r="DU220" s="3113"/>
      <c r="DV220" s="3113"/>
      <c r="DW220" s="3113"/>
      <c r="DX220" s="3113"/>
      <c r="DY220" s="3113"/>
      <c r="DZ220" s="3113"/>
      <c r="EA220" s="3113"/>
      <c r="EB220" s="3113"/>
      <c r="EC220" s="3113"/>
      <c r="ED220" s="3113"/>
      <c r="EE220" s="3113"/>
      <c r="EF220" s="3113"/>
      <c r="EG220" s="3113"/>
      <c r="EH220" s="3113"/>
    </row>
    <row r="221" spans="2:138" x14ac:dyDescent="0.25">
      <c r="B221" s="3113"/>
      <c r="C221" s="3145"/>
      <c r="D221" s="3146"/>
      <c r="E221" s="3145"/>
      <c r="F221" s="3113"/>
      <c r="G221" s="3113"/>
      <c r="H221" s="3113"/>
      <c r="I221" s="3113"/>
      <c r="J221" s="3113"/>
      <c r="K221" s="3113"/>
      <c r="L221" s="3113"/>
      <c r="M221" s="3113"/>
      <c r="N221" s="3113"/>
      <c r="O221" s="3113"/>
      <c r="P221" s="3113"/>
      <c r="Q221" s="3113"/>
      <c r="R221" s="3113"/>
      <c r="S221" s="3113"/>
      <c r="T221" s="3113"/>
      <c r="U221" s="3113"/>
      <c r="V221" s="3113"/>
      <c r="W221" s="3113"/>
      <c r="X221" s="3113"/>
      <c r="Y221" s="3113"/>
      <c r="Z221" s="3113"/>
      <c r="AA221" s="3113"/>
      <c r="AB221" s="3113"/>
      <c r="AC221" s="3113"/>
      <c r="AD221" s="3113"/>
      <c r="AE221" s="3113"/>
      <c r="AF221" s="3113"/>
      <c r="AG221" s="3113"/>
      <c r="AH221" s="3113"/>
      <c r="AI221" s="3113"/>
      <c r="AJ221" s="3113"/>
      <c r="AK221" s="3113"/>
      <c r="AL221" s="3113"/>
      <c r="AM221" s="3113"/>
      <c r="AN221" s="3113"/>
      <c r="AO221" s="3113"/>
      <c r="AP221" s="3113"/>
      <c r="AQ221" s="3113"/>
      <c r="AR221" s="3113"/>
      <c r="AS221" s="3113"/>
      <c r="AT221" s="3113"/>
      <c r="AU221" s="3113"/>
      <c r="AV221" s="3113"/>
      <c r="AW221" s="3113"/>
      <c r="AX221" s="3113"/>
      <c r="AY221" s="3113"/>
      <c r="AZ221" s="3113"/>
      <c r="BA221" s="3113"/>
      <c r="BB221" s="3113"/>
      <c r="BC221" s="3113"/>
      <c r="BD221" s="3113"/>
      <c r="BE221" s="3113"/>
      <c r="BF221" s="3113"/>
      <c r="BG221" s="3113"/>
      <c r="BH221" s="3113"/>
      <c r="BI221" s="3113"/>
      <c r="BJ221" s="3113"/>
      <c r="BK221" s="3113"/>
      <c r="BL221" s="3113"/>
      <c r="BM221" s="3113"/>
      <c r="BN221" s="3113"/>
      <c r="BO221" s="3113"/>
      <c r="BP221" s="3113"/>
      <c r="BQ221" s="3113"/>
      <c r="BR221" s="3113"/>
      <c r="BS221" s="3113"/>
      <c r="BT221" s="3113"/>
      <c r="BU221" s="3113"/>
      <c r="BV221" s="3113"/>
      <c r="BW221" s="3113"/>
      <c r="BX221" s="3113"/>
      <c r="BY221" s="3113"/>
      <c r="BZ221" s="3113"/>
      <c r="CA221" s="3113"/>
      <c r="CB221" s="3113"/>
      <c r="CC221" s="3113"/>
      <c r="CD221" s="3113"/>
      <c r="CE221" s="3113"/>
      <c r="CF221" s="3113"/>
      <c r="CG221" s="3113"/>
      <c r="CH221" s="3113"/>
      <c r="CI221" s="3113"/>
      <c r="CJ221" s="3113"/>
      <c r="CK221" s="3113"/>
      <c r="CL221" s="3113"/>
      <c r="CM221" s="3113"/>
      <c r="CN221" s="3113"/>
      <c r="CO221" s="3113"/>
      <c r="CP221" s="3113"/>
      <c r="CQ221" s="3113"/>
      <c r="CR221" s="3113"/>
      <c r="CS221" s="3113"/>
      <c r="CT221" s="3113"/>
      <c r="CU221" s="3113"/>
      <c r="CV221" s="3113"/>
      <c r="CW221" s="3113"/>
      <c r="CX221" s="3113"/>
      <c r="CY221" s="3113"/>
      <c r="CZ221" s="3113"/>
      <c r="DA221" s="3113"/>
      <c r="DB221" s="3113"/>
      <c r="DC221" s="3113"/>
      <c r="DD221" s="3113"/>
      <c r="DE221" s="3113"/>
      <c r="DF221" s="3113"/>
      <c r="DG221" s="3113"/>
      <c r="DH221" s="3113"/>
      <c r="DI221" s="3113"/>
      <c r="DJ221" s="3113"/>
      <c r="DK221" s="3113"/>
      <c r="DL221" s="3113"/>
      <c r="DM221" s="3113"/>
      <c r="DN221" s="3113"/>
      <c r="DO221" s="3113"/>
      <c r="DP221" s="3113"/>
      <c r="DQ221" s="3113"/>
      <c r="DR221" s="3113"/>
      <c r="DS221" s="3113"/>
      <c r="DT221" s="3113"/>
      <c r="DU221" s="3113"/>
      <c r="DV221" s="3113"/>
      <c r="DW221" s="3113"/>
      <c r="DX221" s="3113"/>
      <c r="DY221" s="3113"/>
      <c r="DZ221" s="3113"/>
      <c r="EA221" s="3113"/>
      <c r="EB221" s="3113"/>
      <c r="EC221" s="3113"/>
      <c r="ED221" s="3113"/>
      <c r="EE221" s="3113"/>
      <c r="EF221" s="3113"/>
      <c r="EG221" s="3113"/>
      <c r="EH221" s="3113"/>
    </row>
    <row r="222" spans="2:138" x14ac:dyDescent="0.25">
      <c r="B222" s="3113"/>
      <c r="C222" s="3145"/>
      <c r="D222" s="3147"/>
      <c r="E222" s="3145"/>
      <c r="F222" s="3113"/>
      <c r="G222" s="3113"/>
      <c r="H222" s="3113"/>
      <c r="I222" s="3113"/>
      <c r="J222" s="3113"/>
      <c r="K222" s="3113"/>
      <c r="L222" s="3113"/>
      <c r="M222" s="3113"/>
      <c r="N222" s="3113"/>
      <c r="O222" s="3113"/>
      <c r="P222" s="3113"/>
      <c r="Q222" s="3113"/>
      <c r="R222" s="3113"/>
      <c r="S222" s="3113"/>
      <c r="T222" s="3113"/>
      <c r="U222" s="3113"/>
      <c r="V222" s="3113"/>
      <c r="W222" s="3113"/>
      <c r="X222" s="3113"/>
      <c r="Y222" s="3113"/>
      <c r="Z222" s="3113"/>
      <c r="AA222" s="3113"/>
      <c r="AB222" s="3113"/>
      <c r="AC222" s="3113"/>
      <c r="AD222" s="3113"/>
      <c r="AE222" s="3113"/>
      <c r="AF222" s="3113"/>
      <c r="AG222" s="3113"/>
      <c r="AH222" s="3113"/>
      <c r="AI222" s="3113"/>
      <c r="AJ222" s="3113"/>
      <c r="AK222" s="3113"/>
      <c r="AL222" s="3113"/>
      <c r="AM222" s="3113"/>
      <c r="AN222" s="3113"/>
      <c r="AO222" s="3113"/>
      <c r="AP222" s="3113"/>
      <c r="AQ222" s="3113"/>
      <c r="AR222" s="3113"/>
      <c r="AS222" s="3113"/>
      <c r="AT222" s="3113"/>
      <c r="AU222" s="3113"/>
      <c r="AV222" s="3113"/>
      <c r="AW222" s="3113"/>
      <c r="AX222" s="3113"/>
      <c r="AY222" s="3113"/>
      <c r="AZ222" s="3113"/>
      <c r="BA222" s="3113"/>
      <c r="BB222" s="3113"/>
      <c r="BC222" s="3113"/>
      <c r="BD222" s="3113"/>
      <c r="BE222" s="3113"/>
      <c r="BF222" s="3113"/>
      <c r="BG222" s="3113"/>
      <c r="BH222" s="3113"/>
      <c r="BI222" s="3113"/>
      <c r="BJ222" s="3113"/>
      <c r="BK222" s="3113"/>
      <c r="BL222" s="3113"/>
      <c r="BM222" s="3113"/>
      <c r="BN222" s="3113"/>
      <c r="BO222" s="3113"/>
      <c r="BP222" s="3113"/>
      <c r="BQ222" s="3113"/>
      <c r="BR222" s="3113"/>
      <c r="BS222" s="3113"/>
      <c r="BT222" s="3113"/>
      <c r="BU222" s="3113"/>
      <c r="BV222" s="3113"/>
      <c r="BW222" s="3113"/>
      <c r="BX222" s="3113"/>
      <c r="BY222" s="3113"/>
      <c r="BZ222" s="3113"/>
      <c r="CA222" s="3113"/>
      <c r="CB222" s="3113"/>
      <c r="CC222" s="3113"/>
      <c r="CD222" s="3113"/>
      <c r="CE222" s="3113"/>
      <c r="CF222" s="3113"/>
      <c r="CG222" s="3113"/>
      <c r="CH222" s="3113"/>
      <c r="CI222" s="3113"/>
      <c r="CJ222" s="3113"/>
      <c r="CK222" s="3113"/>
      <c r="CL222" s="3113"/>
      <c r="CM222" s="3113"/>
      <c r="CN222" s="3113"/>
      <c r="CO222" s="3113"/>
      <c r="CP222" s="3113"/>
      <c r="CQ222" s="3113"/>
      <c r="CR222" s="3113"/>
      <c r="CS222" s="3113"/>
      <c r="CT222" s="3113"/>
      <c r="CU222" s="3113"/>
      <c r="CV222" s="3113"/>
      <c r="CW222" s="3113"/>
      <c r="CX222" s="3113"/>
      <c r="CY222" s="3113"/>
      <c r="CZ222" s="3113"/>
      <c r="DA222" s="3113"/>
      <c r="DB222" s="3113"/>
      <c r="DC222" s="3113"/>
      <c r="DD222" s="3113"/>
      <c r="DE222" s="3113"/>
      <c r="DF222" s="3113"/>
      <c r="DG222" s="3113"/>
      <c r="DH222" s="3113"/>
      <c r="DI222" s="3113"/>
      <c r="DJ222" s="3113"/>
      <c r="DK222" s="3113"/>
      <c r="DL222" s="3113"/>
      <c r="DM222" s="3113"/>
      <c r="DN222" s="3113"/>
      <c r="DO222" s="3113"/>
      <c r="DP222" s="3113"/>
      <c r="DQ222" s="3113"/>
      <c r="DR222" s="3113"/>
      <c r="DS222" s="3113"/>
      <c r="DT222" s="3113"/>
      <c r="DU222" s="3113"/>
      <c r="DV222" s="3113"/>
      <c r="DW222" s="3113"/>
      <c r="DX222" s="3113"/>
      <c r="DY222" s="3113"/>
      <c r="DZ222" s="3113"/>
      <c r="EA222" s="3113"/>
      <c r="EB222" s="3113"/>
      <c r="EC222" s="3113"/>
      <c r="ED222" s="3113"/>
      <c r="EE222" s="3113"/>
      <c r="EF222" s="3113"/>
      <c r="EG222" s="3113"/>
      <c r="EH222" s="3113"/>
    </row>
    <row r="223" spans="2:138" x14ac:dyDescent="0.25">
      <c r="B223" s="3113"/>
      <c r="C223" s="3145"/>
      <c r="D223" s="3147"/>
      <c r="E223" s="3145"/>
      <c r="F223" s="3113"/>
      <c r="G223" s="3113"/>
      <c r="H223" s="3113"/>
      <c r="I223" s="3113"/>
      <c r="J223" s="3113"/>
      <c r="K223" s="3113"/>
      <c r="L223" s="3113"/>
      <c r="M223" s="3113"/>
      <c r="N223" s="3113"/>
      <c r="O223" s="3113"/>
      <c r="P223" s="3113"/>
      <c r="Q223" s="3113"/>
      <c r="R223" s="3113"/>
      <c r="S223" s="3113"/>
      <c r="T223" s="3113"/>
      <c r="U223" s="3113"/>
      <c r="V223" s="3113"/>
      <c r="W223" s="3113"/>
      <c r="X223" s="3113"/>
      <c r="Y223" s="3113"/>
      <c r="Z223" s="3113"/>
      <c r="AA223" s="3113"/>
      <c r="AB223" s="3113"/>
      <c r="AC223" s="3113"/>
      <c r="AD223" s="3113"/>
      <c r="AE223" s="3113"/>
      <c r="AF223" s="3113"/>
      <c r="AG223" s="3113"/>
      <c r="AH223" s="3113"/>
      <c r="AI223" s="3113"/>
      <c r="AJ223" s="3113"/>
      <c r="AK223" s="3113"/>
      <c r="AL223" s="3113"/>
      <c r="AM223" s="3113"/>
      <c r="AN223" s="3113"/>
      <c r="AO223" s="3113"/>
      <c r="AP223" s="3113"/>
      <c r="AQ223" s="3113"/>
      <c r="AR223" s="3113"/>
      <c r="AS223" s="3113"/>
      <c r="AT223" s="3113"/>
      <c r="AU223" s="3113"/>
      <c r="AV223" s="3113"/>
      <c r="AW223" s="3113"/>
      <c r="AX223" s="3113"/>
      <c r="AY223" s="3113"/>
      <c r="AZ223" s="3113"/>
      <c r="BA223" s="3113"/>
      <c r="BB223" s="3113"/>
      <c r="BC223" s="3113"/>
      <c r="BD223" s="3113"/>
      <c r="BE223" s="3113"/>
      <c r="BF223" s="3113"/>
      <c r="BG223" s="3113"/>
      <c r="BH223" s="3113"/>
      <c r="BI223" s="3113"/>
      <c r="BJ223" s="3113"/>
      <c r="BK223" s="3113"/>
      <c r="BL223" s="3113"/>
      <c r="BM223" s="3113"/>
      <c r="BN223" s="3113"/>
      <c r="BO223" s="3113"/>
      <c r="BP223" s="3113"/>
      <c r="BQ223" s="3113"/>
      <c r="BR223" s="3113"/>
      <c r="BS223" s="3113"/>
      <c r="BT223" s="3113"/>
      <c r="BU223" s="3113"/>
      <c r="BV223" s="3113"/>
      <c r="BW223" s="3113"/>
      <c r="BX223" s="3113"/>
      <c r="BY223" s="3113"/>
      <c r="BZ223" s="3113"/>
      <c r="CA223" s="3113"/>
      <c r="CB223" s="3113"/>
      <c r="CC223" s="3113"/>
      <c r="CD223" s="3113"/>
      <c r="CE223" s="3113"/>
      <c r="CF223" s="3113"/>
      <c r="CG223" s="3113"/>
      <c r="CH223" s="3113"/>
      <c r="CI223" s="3113"/>
      <c r="CJ223" s="3113"/>
      <c r="CK223" s="3113"/>
      <c r="CL223" s="3113"/>
      <c r="CM223" s="3113"/>
      <c r="CN223" s="3113"/>
      <c r="CO223" s="3113"/>
      <c r="CP223" s="3113"/>
      <c r="CQ223" s="3113"/>
      <c r="CR223" s="3113"/>
      <c r="CS223" s="3113"/>
      <c r="CT223" s="3113"/>
      <c r="CU223" s="3113"/>
      <c r="CV223" s="3113"/>
      <c r="CW223" s="3113"/>
      <c r="CX223" s="3113"/>
      <c r="CY223" s="3113"/>
      <c r="CZ223" s="3113"/>
      <c r="DA223" s="3113"/>
      <c r="DB223" s="3113"/>
      <c r="DC223" s="3113"/>
      <c r="DD223" s="3113"/>
      <c r="DE223" s="3113"/>
      <c r="DF223" s="3113"/>
      <c r="DG223" s="3113"/>
      <c r="DH223" s="3113"/>
      <c r="DI223" s="3113"/>
      <c r="DJ223" s="3113"/>
      <c r="DK223" s="3113"/>
      <c r="DL223" s="3113"/>
      <c r="DM223" s="3113"/>
      <c r="DN223" s="3113"/>
      <c r="DO223" s="3113"/>
      <c r="DP223" s="3113"/>
      <c r="DQ223" s="3113"/>
      <c r="DR223" s="3113"/>
      <c r="DS223" s="3113"/>
      <c r="DT223" s="3113"/>
      <c r="DU223" s="3113"/>
      <c r="DV223" s="3113"/>
      <c r="DW223" s="3113"/>
      <c r="DX223" s="3113"/>
      <c r="DY223" s="3113"/>
      <c r="DZ223" s="3113"/>
      <c r="EA223" s="3113"/>
      <c r="EB223" s="3113"/>
      <c r="EC223" s="3113"/>
      <c r="ED223" s="3113"/>
      <c r="EE223" s="3113"/>
      <c r="EF223" s="3113"/>
      <c r="EG223" s="3113"/>
      <c r="EH223" s="3113"/>
    </row>
    <row r="224" spans="2:138" x14ac:dyDescent="0.25">
      <c r="B224" s="3113"/>
      <c r="C224" s="3145"/>
      <c r="D224" s="3147"/>
      <c r="E224" s="3145"/>
      <c r="F224" s="3113"/>
      <c r="G224" s="3113"/>
      <c r="H224" s="3113"/>
      <c r="I224" s="3113"/>
      <c r="J224" s="3113"/>
      <c r="K224" s="3113"/>
      <c r="L224" s="3113"/>
      <c r="M224" s="3113"/>
      <c r="N224" s="3113"/>
      <c r="O224" s="3113"/>
      <c r="P224" s="3113"/>
      <c r="Q224" s="3113"/>
      <c r="R224" s="3113"/>
      <c r="S224" s="3113"/>
      <c r="T224" s="3113"/>
      <c r="U224" s="3113"/>
      <c r="V224" s="3113"/>
      <c r="W224" s="3113"/>
      <c r="X224" s="3113"/>
      <c r="Y224" s="3113"/>
      <c r="Z224" s="3113"/>
      <c r="AA224" s="3113"/>
      <c r="AB224" s="3113"/>
      <c r="AC224" s="3113"/>
      <c r="AD224" s="3113"/>
      <c r="AE224" s="3113"/>
      <c r="AF224" s="3113"/>
      <c r="AG224" s="3113"/>
      <c r="AH224" s="3113"/>
      <c r="AI224" s="3113"/>
      <c r="AJ224" s="3113"/>
      <c r="AK224" s="3113"/>
      <c r="AL224" s="3113"/>
      <c r="AM224" s="3113"/>
      <c r="AN224" s="3113"/>
      <c r="AO224" s="3113"/>
      <c r="AP224" s="3113"/>
      <c r="AQ224" s="3113"/>
      <c r="AR224" s="3113"/>
      <c r="AS224" s="3113"/>
      <c r="AT224" s="3113"/>
      <c r="AU224" s="3113"/>
      <c r="AV224" s="3113"/>
      <c r="AW224" s="3113"/>
      <c r="AX224" s="3113"/>
      <c r="AY224" s="3113"/>
      <c r="AZ224" s="3113"/>
      <c r="BA224" s="3113"/>
      <c r="BB224" s="3113"/>
      <c r="BC224" s="3113"/>
      <c r="BD224" s="3113"/>
      <c r="BE224" s="3113"/>
      <c r="BF224" s="3113"/>
      <c r="BG224" s="3113"/>
      <c r="BH224" s="3113"/>
      <c r="BI224" s="3113"/>
      <c r="BJ224" s="3113"/>
      <c r="BK224" s="3113"/>
      <c r="BL224" s="3113"/>
      <c r="BM224" s="3113"/>
      <c r="BN224" s="3113"/>
      <c r="BO224" s="3113"/>
      <c r="BP224" s="3113"/>
      <c r="BQ224" s="3113"/>
      <c r="BR224" s="3113"/>
      <c r="BS224" s="3113"/>
      <c r="BT224" s="3113"/>
      <c r="BU224" s="3113"/>
      <c r="BV224" s="3113"/>
      <c r="BW224" s="3113"/>
      <c r="BX224" s="3113"/>
      <c r="BY224" s="3113"/>
      <c r="BZ224" s="3113"/>
      <c r="CA224" s="3113"/>
      <c r="CB224" s="3113"/>
      <c r="CC224" s="3113"/>
      <c r="CD224" s="3113"/>
      <c r="CE224" s="3113"/>
      <c r="CF224" s="3113"/>
      <c r="CG224" s="3113"/>
      <c r="CH224" s="3113"/>
      <c r="CI224" s="3113"/>
      <c r="CJ224" s="3113"/>
      <c r="CK224" s="3113"/>
      <c r="CL224" s="3113"/>
      <c r="CM224" s="3113"/>
      <c r="CN224" s="3113"/>
      <c r="CO224" s="3113"/>
      <c r="CP224" s="3113"/>
      <c r="CQ224" s="3113"/>
      <c r="CR224" s="3113"/>
      <c r="CS224" s="3113"/>
      <c r="CT224" s="3113"/>
      <c r="CU224" s="3113"/>
      <c r="CV224" s="3113"/>
      <c r="CW224" s="3113"/>
      <c r="CX224" s="3113"/>
      <c r="CY224" s="3113"/>
      <c r="CZ224" s="3113"/>
      <c r="DA224" s="3113"/>
      <c r="DB224" s="3113"/>
      <c r="DC224" s="3113"/>
      <c r="DD224" s="3113"/>
      <c r="DE224" s="3113"/>
      <c r="DF224" s="3113"/>
      <c r="DG224" s="3113"/>
      <c r="DH224" s="3113"/>
      <c r="DI224" s="3113"/>
      <c r="DJ224" s="3113"/>
      <c r="DK224" s="3113"/>
      <c r="DL224" s="3113"/>
      <c r="DM224" s="3113"/>
      <c r="DN224" s="3113"/>
      <c r="DO224" s="3113"/>
      <c r="DP224" s="3113"/>
      <c r="DQ224" s="3113"/>
      <c r="DR224" s="3113"/>
      <c r="DS224" s="3113"/>
      <c r="DT224" s="3113"/>
      <c r="DU224" s="3113"/>
      <c r="DV224" s="3113"/>
      <c r="DW224" s="3113"/>
      <c r="DX224" s="3113"/>
      <c r="DY224" s="3113"/>
      <c r="DZ224" s="3113"/>
      <c r="EA224" s="3113"/>
      <c r="EB224" s="3113"/>
      <c r="EC224" s="3113"/>
      <c r="ED224" s="3113"/>
      <c r="EE224" s="3113"/>
      <c r="EF224" s="3113"/>
      <c r="EG224" s="3113"/>
      <c r="EH224" s="3113"/>
    </row>
    <row r="225" spans="2:138" x14ac:dyDescent="0.25">
      <c r="B225" s="3113"/>
      <c r="C225" s="3113"/>
      <c r="D225" s="3113"/>
      <c r="E225" s="3113"/>
      <c r="F225" s="3113"/>
      <c r="G225" s="3113"/>
      <c r="H225" s="3113"/>
      <c r="I225" s="3113"/>
      <c r="J225" s="3113"/>
      <c r="K225" s="3113"/>
      <c r="L225" s="3113"/>
      <c r="M225" s="3113"/>
      <c r="N225" s="3113"/>
      <c r="O225" s="3113"/>
      <c r="P225" s="3113"/>
      <c r="Q225" s="3113"/>
      <c r="R225" s="3113"/>
      <c r="S225" s="3113"/>
      <c r="T225" s="3113"/>
      <c r="U225" s="3113"/>
      <c r="V225" s="3113"/>
      <c r="W225" s="3113"/>
      <c r="X225" s="3113"/>
      <c r="Y225" s="3113"/>
      <c r="Z225" s="3113"/>
      <c r="AA225" s="3113"/>
      <c r="AB225" s="3113"/>
      <c r="AC225" s="3113"/>
      <c r="AD225" s="3113"/>
      <c r="AE225" s="3113"/>
      <c r="AF225" s="3113"/>
      <c r="AG225" s="3113"/>
      <c r="AH225" s="3113"/>
      <c r="AI225" s="3113"/>
      <c r="AJ225" s="3113"/>
      <c r="AK225" s="3113"/>
      <c r="AL225" s="3113"/>
      <c r="AM225" s="3113"/>
      <c r="AN225" s="3113"/>
      <c r="AO225" s="3113"/>
      <c r="AP225" s="3113"/>
      <c r="AQ225" s="3113"/>
      <c r="AR225" s="3113"/>
      <c r="AS225" s="3113"/>
      <c r="AT225" s="3113"/>
      <c r="AU225" s="3113"/>
      <c r="AV225" s="3113"/>
      <c r="AW225" s="3113"/>
      <c r="AX225" s="3113"/>
      <c r="AY225" s="3113"/>
      <c r="AZ225" s="3113"/>
      <c r="BA225" s="3113"/>
      <c r="BB225" s="3113"/>
      <c r="BC225" s="3113"/>
      <c r="BD225" s="3113"/>
      <c r="BE225" s="3113"/>
      <c r="BF225" s="3113"/>
      <c r="BG225" s="3113"/>
      <c r="BH225" s="3113"/>
      <c r="BI225" s="3113"/>
      <c r="BJ225" s="3113"/>
      <c r="BK225" s="3113"/>
      <c r="BL225" s="3113"/>
      <c r="BM225" s="3113"/>
      <c r="BN225" s="3113"/>
      <c r="BO225" s="3113"/>
      <c r="BP225" s="3113"/>
      <c r="BQ225" s="3113"/>
      <c r="BR225" s="3113"/>
      <c r="BS225" s="3113"/>
      <c r="BT225" s="3113"/>
      <c r="BU225" s="3113"/>
      <c r="BV225" s="3113"/>
      <c r="BW225" s="3113"/>
      <c r="BX225" s="3113"/>
      <c r="BY225" s="3113"/>
      <c r="BZ225" s="3113"/>
      <c r="CA225" s="3113"/>
      <c r="CB225" s="3113"/>
      <c r="CC225" s="3113"/>
      <c r="CD225" s="3113"/>
      <c r="CE225" s="3113"/>
      <c r="CF225" s="3113"/>
      <c r="CG225" s="3113"/>
      <c r="CH225" s="3113"/>
      <c r="CI225" s="3113"/>
      <c r="CJ225" s="3113"/>
      <c r="CK225" s="3113"/>
      <c r="CL225" s="3113"/>
      <c r="CM225" s="3113"/>
      <c r="CN225" s="3113"/>
      <c r="CO225" s="3113"/>
      <c r="CP225" s="3113"/>
      <c r="CQ225" s="3113"/>
      <c r="CR225" s="3113"/>
      <c r="CS225" s="3113"/>
      <c r="CT225" s="3113"/>
      <c r="CU225" s="3113"/>
      <c r="CV225" s="3113"/>
      <c r="CW225" s="3113"/>
      <c r="CX225" s="3113"/>
      <c r="CY225" s="3113"/>
      <c r="CZ225" s="3113"/>
      <c r="DA225" s="3113"/>
      <c r="DB225" s="3113"/>
      <c r="DC225" s="3113"/>
      <c r="DD225" s="3113"/>
      <c r="DE225" s="3113"/>
      <c r="DF225" s="3113"/>
      <c r="DG225" s="3113"/>
      <c r="DH225" s="3113"/>
      <c r="DI225" s="3113"/>
      <c r="DJ225" s="3113"/>
      <c r="DK225" s="3113"/>
      <c r="DL225" s="3113"/>
      <c r="DM225" s="3113"/>
      <c r="DN225" s="3113"/>
      <c r="DO225" s="3113"/>
      <c r="DP225" s="3113"/>
      <c r="DQ225" s="3113"/>
      <c r="DR225" s="3113"/>
      <c r="DS225" s="3113"/>
      <c r="DT225" s="3113"/>
      <c r="DU225" s="3113"/>
      <c r="DV225" s="3113"/>
      <c r="DW225" s="3113"/>
      <c r="DX225" s="3113"/>
      <c r="DY225" s="3113"/>
      <c r="DZ225" s="3113"/>
      <c r="EA225" s="3113"/>
      <c r="EB225" s="3113"/>
      <c r="EC225" s="3113"/>
      <c r="ED225" s="3113"/>
      <c r="EE225" s="3113"/>
      <c r="EF225" s="3113"/>
      <c r="EG225" s="3113"/>
      <c r="EH225" s="3113"/>
    </row>
    <row r="226" spans="2:138" x14ac:dyDescent="0.25">
      <c r="B226" s="3113"/>
      <c r="C226" s="3113"/>
      <c r="D226" s="3113"/>
      <c r="E226" s="3113"/>
      <c r="F226" s="3113"/>
      <c r="G226" s="3113"/>
      <c r="H226" s="3113"/>
      <c r="I226" s="3113"/>
      <c r="J226" s="3113"/>
      <c r="K226" s="3113"/>
      <c r="L226" s="3113"/>
      <c r="M226" s="3113"/>
      <c r="N226" s="3113"/>
      <c r="O226" s="3113"/>
      <c r="P226" s="3113"/>
      <c r="Q226" s="3113"/>
      <c r="R226" s="3113"/>
      <c r="S226" s="3113"/>
      <c r="T226" s="3113"/>
      <c r="U226" s="3113"/>
      <c r="V226" s="3113"/>
      <c r="W226" s="3113"/>
      <c r="X226" s="3113"/>
      <c r="Y226" s="3113"/>
      <c r="Z226" s="3113"/>
      <c r="AA226" s="3113"/>
      <c r="AB226" s="3113"/>
      <c r="AC226" s="3113"/>
      <c r="AD226" s="3113"/>
      <c r="AE226" s="3113"/>
      <c r="AF226" s="3113"/>
      <c r="AG226" s="3113"/>
      <c r="AH226" s="3113"/>
      <c r="AI226" s="3113"/>
      <c r="AJ226" s="3113"/>
      <c r="AK226" s="3113"/>
      <c r="AL226" s="3113"/>
      <c r="AM226" s="3113"/>
      <c r="AN226" s="3113"/>
      <c r="AO226" s="3113"/>
      <c r="AP226" s="3113"/>
      <c r="AQ226" s="3113"/>
      <c r="AR226" s="3113"/>
      <c r="AS226" s="3113"/>
      <c r="AT226" s="3113"/>
      <c r="AU226" s="3113"/>
      <c r="AV226" s="3113"/>
      <c r="AW226" s="3113"/>
      <c r="AX226" s="3113"/>
      <c r="AY226" s="3113"/>
      <c r="AZ226" s="3113"/>
      <c r="BA226" s="3113"/>
      <c r="BB226" s="3113"/>
      <c r="BC226" s="3113"/>
      <c r="BD226" s="3113"/>
      <c r="BE226" s="3113"/>
      <c r="BF226" s="3113"/>
      <c r="BG226" s="3113"/>
      <c r="BH226" s="3113"/>
      <c r="BI226" s="3113"/>
      <c r="BJ226" s="3113"/>
      <c r="BK226" s="3113"/>
      <c r="BL226" s="3113"/>
      <c r="BM226" s="3113"/>
      <c r="BN226" s="3113"/>
      <c r="BO226" s="3113"/>
      <c r="BP226" s="3113"/>
      <c r="BQ226" s="3113"/>
      <c r="BR226" s="3113"/>
      <c r="BS226" s="3113"/>
      <c r="BT226" s="3113"/>
      <c r="BU226" s="3113"/>
      <c r="BV226" s="3113"/>
      <c r="BW226" s="3113"/>
      <c r="BX226" s="3113"/>
      <c r="BY226" s="3113"/>
      <c r="BZ226" s="3113"/>
      <c r="CA226" s="3113"/>
      <c r="CB226" s="3113"/>
      <c r="CC226" s="3113"/>
      <c r="CD226" s="3113"/>
      <c r="CE226" s="3113"/>
      <c r="CF226" s="3113"/>
      <c r="CG226" s="3113"/>
      <c r="CH226" s="3113"/>
      <c r="CI226" s="3113"/>
      <c r="CJ226" s="3113"/>
      <c r="CK226" s="3113"/>
      <c r="CL226" s="3113"/>
      <c r="CM226" s="3113"/>
      <c r="CN226" s="3113"/>
      <c r="CO226" s="3113"/>
      <c r="CP226" s="3113"/>
      <c r="CQ226" s="3113"/>
      <c r="CR226" s="3113"/>
      <c r="CS226" s="3113"/>
      <c r="CT226" s="3113"/>
      <c r="CU226" s="3113"/>
      <c r="CV226" s="3113"/>
      <c r="CW226" s="3113"/>
      <c r="CX226" s="3113"/>
      <c r="CY226" s="3113"/>
      <c r="CZ226" s="3113"/>
      <c r="DA226" s="3113"/>
      <c r="DB226" s="3113"/>
      <c r="DC226" s="3113"/>
      <c r="DD226" s="3113"/>
      <c r="DE226" s="3113"/>
      <c r="DF226" s="3113"/>
      <c r="DG226" s="3113"/>
      <c r="DH226" s="3113"/>
      <c r="DI226" s="3113"/>
      <c r="DJ226" s="3113"/>
      <c r="DK226" s="3113"/>
      <c r="DL226" s="3113"/>
      <c r="DM226" s="3113"/>
      <c r="DN226" s="3113"/>
      <c r="DO226" s="3113"/>
      <c r="DP226" s="3113"/>
      <c r="DQ226" s="3113"/>
      <c r="DR226" s="3113"/>
      <c r="DS226" s="3113"/>
      <c r="DT226" s="3113"/>
      <c r="DU226" s="3113"/>
      <c r="DV226" s="3113"/>
      <c r="DW226" s="3113"/>
      <c r="DX226" s="3113"/>
      <c r="DY226" s="3113"/>
      <c r="DZ226" s="3113"/>
      <c r="EA226" s="3113"/>
      <c r="EB226" s="3113"/>
      <c r="EC226" s="3113"/>
      <c r="ED226" s="3113"/>
      <c r="EE226" s="3113"/>
      <c r="EF226" s="3113"/>
      <c r="EG226" s="3113"/>
      <c r="EH226" s="3113"/>
    </row>
    <row r="227" spans="2:138" x14ac:dyDescent="0.25">
      <c r="B227" s="3113"/>
      <c r="C227" s="3113"/>
      <c r="D227" s="3113"/>
      <c r="E227" s="3113"/>
      <c r="F227" s="3113"/>
      <c r="G227" s="3113"/>
      <c r="H227" s="3113"/>
      <c r="I227" s="3113"/>
      <c r="J227" s="3113"/>
      <c r="K227" s="3113"/>
      <c r="L227" s="3113"/>
      <c r="M227" s="3113"/>
      <c r="N227" s="3113"/>
      <c r="O227" s="3113"/>
      <c r="P227" s="3113"/>
      <c r="Q227" s="3113"/>
      <c r="R227" s="3113"/>
      <c r="S227" s="3113"/>
      <c r="T227" s="3113"/>
      <c r="U227" s="3113"/>
      <c r="V227" s="3113"/>
      <c r="W227" s="3113"/>
      <c r="X227" s="3113"/>
      <c r="Y227" s="3113"/>
      <c r="Z227" s="3113"/>
      <c r="AA227" s="3113"/>
      <c r="AB227" s="3113"/>
      <c r="AC227" s="3113"/>
      <c r="AD227" s="3113"/>
      <c r="AE227" s="3113"/>
      <c r="AF227" s="3113"/>
      <c r="AG227" s="3113"/>
      <c r="AH227" s="3113"/>
      <c r="AI227" s="3113"/>
      <c r="AJ227" s="3113"/>
      <c r="AK227" s="3113"/>
      <c r="AL227" s="3113"/>
      <c r="AM227" s="3113"/>
      <c r="AN227" s="3113"/>
      <c r="AO227" s="3113"/>
      <c r="AP227" s="3113"/>
      <c r="AQ227" s="3113"/>
      <c r="AR227" s="3113"/>
      <c r="AS227" s="3113"/>
      <c r="AT227" s="3113"/>
      <c r="AU227" s="3113"/>
      <c r="AV227" s="3113"/>
      <c r="AW227" s="3113"/>
      <c r="AX227" s="3113"/>
      <c r="AY227" s="3113"/>
      <c r="AZ227" s="3113"/>
      <c r="BA227" s="3113"/>
      <c r="BB227" s="3113"/>
      <c r="BC227" s="3113"/>
      <c r="BD227" s="3113"/>
      <c r="BE227" s="3113"/>
      <c r="BF227" s="3113"/>
      <c r="BG227" s="3113"/>
      <c r="BH227" s="3113"/>
      <c r="BI227" s="3113"/>
      <c r="BJ227" s="3113"/>
      <c r="BK227" s="3113"/>
      <c r="BL227" s="3113"/>
      <c r="BM227" s="3113"/>
      <c r="BN227" s="3113"/>
      <c r="BO227" s="3113"/>
      <c r="BP227" s="3113"/>
      <c r="BQ227" s="3113"/>
      <c r="BR227" s="3113"/>
      <c r="BS227" s="3113"/>
      <c r="BT227" s="3113"/>
      <c r="BU227" s="3113"/>
      <c r="BV227" s="3113"/>
      <c r="BW227" s="3113"/>
      <c r="BX227" s="3113"/>
      <c r="BY227" s="3113"/>
      <c r="BZ227" s="3113"/>
      <c r="CA227" s="3113"/>
      <c r="CB227" s="3113"/>
      <c r="CC227" s="3113"/>
      <c r="CD227" s="3113"/>
      <c r="CE227" s="3113"/>
      <c r="CF227" s="3113"/>
      <c r="CG227" s="3113"/>
      <c r="CH227" s="3113"/>
      <c r="CI227" s="3113"/>
      <c r="CJ227" s="3113"/>
      <c r="CK227" s="3113"/>
      <c r="CL227" s="3113"/>
      <c r="CM227" s="3113"/>
      <c r="CN227" s="3113"/>
      <c r="CO227" s="3113"/>
      <c r="CP227" s="3113"/>
      <c r="CQ227" s="3113"/>
      <c r="CR227" s="3113"/>
      <c r="CS227" s="3113"/>
      <c r="CT227" s="3113"/>
      <c r="CU227" s="3113"/>
      <c r="CV227" s="3113"/>
      <c r="CW227" s="3113"/>
      <c r="CX227" s="3113"/>
      <c r="CY227" s="3113"/>
      <c r="CZ227" s="3113"/>
      <c r="DA227" s="3113"/>
      <c r="DB227" s="3113"/>
      <c r="DC227" s="3113"/>
      <c r="DD227" s="3113"/>
      <c r="DE227" s="3113"/>
      <c r="DF227" s="3113"/>
      <c r="DG227" s="3113"/>
      <c r="DH227" s="3113"/>
      <c r="DI227" s="3113"/>
      <c r="DJ227" s="3113"/>
      <c r="DK227" s="3113"/>
      <c r="DL227" s="3113"/>
      <c r="DM227" s="3113"/>
      <c r="DN227" s="3113"/>
      <c r="DO227" s="3113"/>
      <c r="DP227" s="3113"/>
      <c r="DQ227" s="3113"/>
      <c r="DR227" s="3113"/>
      <c r="DS227" s="3113"/>
      <c r="DT227" s="3113"/>
      <c r="DU227" s="3113"/>
      <c r="DV227" s="3113"/>
      <c r="DW227" s="3113"/>
      <c r="DX227" s="3113"/>
      <c r="DY227" s="3113"/>
      <c r="DZ227" s="3113"/>
      <c r="EA227" s="3113"/>
      <c r="EB227" s="3113"/>
      <c r="EC227" s="3113"/>
      <c r="ED227" s="3113"/>
      <c r="EE227" s="3113"/>
      <c r="EF227" s="3113"/>
      <c r="EG227" s="3113"/>
      <c r="EH227" s="3113"/>
    </row>
    <row r="228" spans="2:138" x14ac:dyDescent="0.25">
      <c r="B228" s="3113"/>
      <c r="C228" s="3114"/>
      <c r="D228" s="3113"/>
      <c r="E228" s="3113"/>
      <c r="F228" s="3113"/>
      <c r="G228" s="3113"/>
      <c r="H228" s="3113"/>
      <c r="I228" s="3113"/>
      <c r="J228" s="3113"/>
      <c r="K228" s="3113"/>
      <c r="L228" s="3113"/>
      <c r="M228" s="3113"/>
      <c r="N228" s="3113"/>
      <c r="O228" s="3113"/>
      <c r="P228" s="3113"/>
      <c r="Q228" s="3113"/>
      <c r="R228" s="3113"/>
      <c r="S228" s="3113"/>
      <c r="T228" s="3113"/>
      <c r="U228" s="3113"/>
      <c r="V228" s="3113"/>
      <c r="W228" s="3113"/>
      <c r="X228" s="3113"/>
      <c r="Y228" s="3113"/>
      <c r="Z228" s="3113"/>
      <c r="AA228" s="3113"/>
      <c r="AB228" s="3113"/>
      <c r="AC228" s="3113"/>
      <c r="AD228" s="3113"/>
      <c r="AE228" s="3113"/>
      <c r="AF228" s="3113"/>
      <c r="AG228" s="3113"/>
      <c r="AH228" s="3113"/>
      <c r="AI228" s="3113"/>
      <c r="AJ228" s="3113"/>
      <c r="AK228" s="3113"/>
      <c r="AL228" s="3113"/>
      <c r="AM228" s="3113"/>
      <c r="AN228" s="3113"/>
      <c r="AO228" s="3113"/>
      <c r="AP228" s="3113"/>
      <c r="AQ228" s="3113"/>
      <c r="AR228" s="3113"/>
      <c r="AS228" s="3113"/>
      <c r="AT228" s="3113"/>
      <c r="AU228" s="3113"/>
      <c r="AV228" s="3113"/>
      <c r="AW228" s="3113"/>
      <c r="AX228" s="3113"/>
      <c r="AY228" s="3113"/>
      <c r="AZ228" s="3113"/>
      <c r="BA228" s="3113"/>
      <c r="BB228" s="3113"/>
      <c r="BC228" s="3113"/>
      <c r="BD228" s="3113"/>
      <c r="BE228" s="3113"/>
      <c r="BF228" s="3113"/>
      <c r="BG228" s="3113"/>
      <c r="BH228" s="3113"/>
      <c r="BI228" s="3113"/>
      <c r="BJ228" s="3113"/>
      <c r="BK228" s="3113"/>
      <c r="BL228" s="3113"/>
      <c r="BM228" s="3113"/>
      <c r="BN228" s="3113"/>
      <c r="BO228" s="3113"/>
      <c r="BP228" s="3113"/>
      <c r="BQ228" s="3113"/>
      <c r="BR228" s="3113"/>
      <c r="BS228" s="3113"/>
      <c r="BT228" s="3113"/>
      <c r="BU228" s="3113"/>
      <c r="BV228" s="3113"/>
      <c r="BW228" s="3113"/>
      <c r="BX228" s="3113"/>
      <c r="BY228" s="3113"/>
      <c r="BZ228" s="3113"/>
      <c r="CA228" s="3113"/>
      <c r="CB228" s="3113"/>
      <c r="CC228" s="3113"/>
      <c r="CD228" s="3113"/>
      <c r="CE228" s="3113"/>
      <c r="CF228" s="3113"/>
      <c r="CG228" s="3113"/>
      <c r="CH228" s="3113"/>
      <c r="CI228" s="3113"/>
      <c r="CJ228" s="3113"/>
      <c r="CK228" s="3113"/>
      <c r="CL228" s="3113"/>
      <c r="CM228" s="3113"/>
      <c r="CN228" s="3113"/>
      <c r="CO228" s="3113"/>
      <c r="CP228" s="3113"/>
      <c r="CQ228" s="3113"/>
      <c r="CR228" s="3113"/>
      <c r="CS228" s="3113"/>
      <c r="CT228" s="3113"/>
      <c r="CU228" s="3113"/>
      <c r="CV228" s="3113"/>
      <c r="CW228" s="3113"/>
      <c r="CX228" s="3113"/>
      <c r="CY228" s="3113"/>
      <c r="CZ228" s="3113"/>
      <c r="DA228" s="3113"/>
      <c r="DB228" s="3113"/>
      <c r="DC228" s="3113"/>
      <c r="DD228" s="3113"/>
      <c r="DE228" s="3113"/>
      <c r="DF228" s="3113"/>
      <c r="DG228" s="3113"/>
      <c r="DH228" s="3113"/>
      <c r="DI228" s="3113"/>
      <c r="DJ228" s="3113"/>
      <c r="DK228" s="3113"/>
      <c r="DL228" s="3113"/>
      <c r="DM228" s="3113"/>
      <c r="DN228" s="3113"/>
      <c r="DO228" s="3113"/>
      <c r="DP228" s="3113"/>
      <c r="DQ228" s="3113"/>
      <c r="DR228" s="3113"/>
      <c r="DS228" s="3113"/>
      <c r="DT228" s="3113"/>
      <c r="DU228" s="3113"/>
      <c r="DV228" s="3113"/>
      <c r="DW228" s="3113"/>
      <c r="DX228" s="3113"/>
      <c r="DY228" s="3113"/>
      <c r="DZ228" s="3113"/>
      <c r="EA228" s="3113"/>
      <c r="EB228" s="3113"/>
      <c r="EC228" s="3113"/>
      <c r="ED228" s="3113"/>
      <c r="EE228" s="3113"/>
      <c r="EF228" s="3113"/>
      <c r="EG228" s="3113"/>
      <c r="EH228" s="3113"/>
    </row>
    <row r="229" spans="2:138" x14ac:dyDescent="0.25">
      <c r="B229" s="3113"/>
      <c r="C229" s="3113"/>
      <c r="D229" s="3113"/>
      <c r="E229" s="3113"/>
      <c r="F229" s="3113"/>
      <c r="G229" s="3113"/>
      <c r="H229" s="3113"/>
      <c r="I229" s="3113"/>
      <c r="J229" s="3113"/>
      <c r="K229" s="3113"/>
      <c r="L229" s="3113"/>
      <c r="M229" s="3113"/>
      <c r="N229" s="3113"/>
      <c r="O229" s="3113"/>
      <c r="P229" s="3113"/>
      <c r="Q229" s="3113"/>
      <c r="R229" s="3113"/>
      <c r="S229" s="3113"/>
      <c r="T229" s="3113"/>
      <c r="U229" s="3113"/>
      <c r="V229" s="3113"/>
      <c r="W229" s="3113"/>
      <c r="X229" s="3113"/>
      <c r="Y229" s="3113"/>
      <c r="Z229" s="3113"/>
      <c r="AA229" s="3113"/>
      <c r="AB229" s="3113"/>
      <c r="AC229" s="3113"/>
      <c r="AD229" s="3113"/>
      <c r="AE229" s="3113"/>
      <c r="AF229" s="3113"/>
      <c r="AG229" s="3113"/>
      <c r="AH229" s="3113"/>
      <c r="AI229" s="3113"/>
      <c r="AJ229" s="3113"/>
      <c r="AK229" s="3113"/>
      <c r="AL229" s="3113"/>
      <c r="AM229" s="3113"/>
      <c r="AN229" s="3113"/>
      <c r="AO229" s="3113"/>
      <c r="AP229" s="3113"/>
      <c r="AQ229" s="3113"/>
      <c r="AR229" s="3113"/>
      <c r="AS229" s="3113"/>
      <c r="AT229" s="3113"/>
      <c r="AU229" s="3113"/>
      <c r="AV229" s="3113"/>
      <c r="AW229" s="3113"/>
      <c r="AX229" s="3113"/>
      <c r="AY229" s="3113"/>
      <c r="AZ229" s="3113"/>
      <c r="BA229" s="3113"/>
      <c r="BB229" s="3113"/>
      <c r="BC229" s="3113"/>
      <c r="BD229" s="3113"/>
      <c r="BE229" s="3113"/>
      <c r="BF229" s="3113"/>
      <c r="BG229" s="3113"/>
      <c r="BH229" s="3113"/>
      <c r="BI229" s="3113"/>
      <c r="BJ229" s="3113"/>
      <c r="BK229" s="3113"/>
      <c r="BL229" s="3113"/>
      <c r="BM229" s="3113"/>
      <c r="BN229" s="3113"/>
      <c r="BO229" s="3113"/>
      <c r="BP229" s="3113"/>
      <c r="BQ229" s="3113"/>
      <c r="BR229" s="3113"/>
      <c r="BS229" s="3113"/>
      <c r="BT229" s="3113"/>
      <c r="BU229" s="3113"/>
      <c r="BV229" s="3113"/>
      <c r="BW229" s="3113"/>
      <c r="BX229" s="3113"/>
      <c r="BY229" s="3113"/>
      <c r="BZ229" s="3113"/>
      <c r="CA229" s="3113"/>
      <c r="CB229" s="3113"/>
      <c r="CC229" s="3113"/>
      <c r="CD229" s="3113"/>
      <c r="CE229" s="3113"/>
      <c r="CF229" s="3113"/>
      <c r="CG229" s="3113"/>
      <c r="CH229" s="3113"/>
      <c r="CI229" s="3113"/>
      <c r="CJ229" s="3113"/>
      <c r="CK229" s="3113"/>
      <c r="CL229" s="3113"/>
      <c r="CM229" s="3113"/>
      <c r="CN229" s="3113"/>
      <c r="CO229" s="3113"/>
      <c r="CP229" s="3113"/>
      <c r="CQ229" s="3113"/>
      <c r="CR229" s="3113"/>
      <c r="CS229" s="3113"/>
      <c r="CT229" s="3113"/>
      <c r="CU229" s="3113"/>
      <c r="CV229" s="3113"/>
      <c r="CW229" s="3113"/>
      <c r="CX229" s="3113"/>
      <c r="CY229" s="3113"/>
      <c r="CZ229" s="3113"/>
      <c r="DA229" s="3113"/>
      <c r="DB229" s="3113"/>
      <c r="DC229" s="3113"/>
      <c r="DD229" s="3113"/>
      <c r="DE229" s="3113"/>
      <c r="DF229" s="3113"/>
      <c r="DG229" s="3113"/>
      <c r="DH229" s="3113"/>
      <c r="DI229" s="3113"/>
      <c r="DJ229" s="3113"/>
      <c r="DK229" s="3113"/>
      <c r="DL229" s="3113"/>
      <c r="DM229" s="3113"/>
      <c r="DN229" s="3113"/>
      <c r="DO229" s="3113"/>
      <c r="DP229" s="3113"/>
      <c r="DQ229" s="3113"/>
      <c r="DR229" s="3113"/>
      <c r="DS229" s="3113"/>
      <c r="DT229" s="3113"/>
      <c r="DU229" s="3113"/>
      <c r="DV229" s="3113"/>
      <c r="DW229" s="3113"/>
      <c r="DX229" s="3113"/>
      <c r="DY229" s="3113"/>
      <c r="DZ229" s="3113"/>
      <c r="EA229" s="3113"/>
      <c r="EB229" s="3113"/>
      <c r="EC229" s="3113"/>
      <c r="ED229" s="3113"/>
      <c r="EE229" s="3113"/>
      <c r="EF229" s="3113"/>
      <c r="EG229" s="3113"/>
      <c r="EH229" s="3113"/>
    </row>
    <row r="230" spans="2:138" x14ac:dyDescent="0.25">
      <c r="B230" s="3113"/>
      <c r="C230" s="3114"/>
      <c r="D230" s="3113"/>
      <c r="E230" s="3113"/>
      <c r="F230" s="3113"/>
      <c r="G230" s="3113"/>
      <c r="H230" s="3113"/>
      <c r="I230" s="3113"/>
      <c r="J230" s="3113"/>
      <c r="K230" s="3113"/>
      <c r="L230" s="3113"/>
      <c r="M230" s="3113"/>
      <c r="N230" s="3113"/>
      <c r="O230" s="3113"/>
      <c r="P230" s="3113"/>
      <c r="Q230" s="3113"/>
      <c r="R230" s="3113"/>
      <c r="S230" s="3113"/>
      <c r="T230" s="3113"/>
      <c r="U230" s="3113"/>
      <c r="V230" s="3113"/>
      <c r="W230" s="3113"/>
      <c r="X230" s="3113"/>
      <c r="Y230" s="3113"/>
      <c r="Z230" s="3113"/>
      <c r="AA230" s="3113"/>
      <c r="AB230" s="3113"/>
      <c r="AC230" s="3113"/>
      <c r="AD230" s="3113"/>
      <c r="AE230" s="3113"/>
      <c r="AF230" s="3113"/>
      <c r="AG230" s="3113"/>
      <c r="AH230" s="3113"/>
      <c r="AI230" s="3113"/>
      <c r="AJ230" s="3113"/>
      <c r="AK230" s="3113"/>
      <c r="AL230" s="3113"/>
      <c r="AM230" s="3113"/>
      <c r="AN230" s="3113"/>
      <c r="AO230" s="3113"/>
      <c r="AP230" s="3113"/>
      <c r="AQ230" s="3113"/>
      <c r="AR230" s="3113"/>
      <c r="AS230" s="3113"/>
      <c r="AT230" s="3113"/>
      <c r="AU230" s="3113"/>
      <c r="AV230" s="3113"/>
      <c r="AW230" s="3113"/>
      <c r="AX230" s="3113"/>
      <c r="AY230" s="3113"/>
      <c r="AZ230" s="3113"/>
      <c r="BA230" s="3113"/>
      <c r="BB230" s="3113"/>
      <c r="BC230" s="3113"/>
      <c r="BD230" s="3113"/>
      <c r="BE230" s="3113"/>
      <c r="BF230" s="3113"/>
      <c r="BG230" s="3113"/>
      <c r="BH230" s="3113"/>
      <c r="BI230" s="3113"/>
      <c r="BJ230" s="3113"/>
      <c r="BK230" s="3113"/>
      <c r="BL230" s="3113"/>
      <c r="BM230" s="3113"/>
      <c r="BN230" s="3113"/>
      <c r="BO230" s="3113"/>
      <c r="BP230" s="3113"/>
      <c r="BQ230" s="3113"/>
      <c r="BR230" s="3113"/>
      <c r="BS230" s="3113"/>
      <c r="BT230" s="3113"/>
      <c r="BU230" s="3113"/>
      <c r="BV230" s="3113"/>
      <c r="BW230" s="3113"/>
      <c r="BX230" s="3113"/>
      <c r="BY230" s="3113"/>
      <c r="BZ230" s="3113"/>
      <c r="CA230" s="3113"/>
      <c r="CB230" s="3113"/>
      <c r="CC230" s="3113"/>
      <c r="CD230" s="3113"/>
      <c r="CE230" s="3113"/>
      <c r="CF230" s="3113"/>
      <c r="CG230" s="3113"/>
      <c r="CH230" s="3113"/>
      <c r="CI230" s="3113"/>
      <c r="CJ230" s="3113"/>
      <c r="CK230" s="3113"/>
      <c r="CL230" s="3113"/>
      <c r="CM230" s="3113"/>
      <c r="CN230" s="3113"/>
      <c r="CO230" s="3113"/>
      <c r="CP230" s="3113"/>
      <c r="CQ230" s="3113"/>
      <c r="CR230" s="3113"/>
      <c r="CS230" s="3113"/>
      <c r="CT230" s="3113"/>
      <c r="CU230" s="3113"/>
      <c r="CV230" s="3113"/>
      <c r="CW230" s="3113"/>
      <c r="CX230" s="3113"/>
      <c r="CY230" s="3113"/>
      <c r="CZ230" s="3113"/>
      <c r="DA230" s="3113"/>
      <c r="DB230" s="3113"/>
      <c r="DC230" s="3113"/>
      <c r="DD230" s="3113"/>
      <c r="DE230" s="3113"/>
      <c r="DF230" s="3113"/>
      <c r="DG230" s="3113"/>
      <c r="DH230" s="3113"/>
      <c r="DI230" s="3113"/>
      <c r="DJ230" s="3113"/>
      <c r="DK230" s="3113"/>
      <c r="DL230" s="3113"/>
      <c r="DM230" s="3113"/>
      <c r="DN230" s="3113"/>
      <c r="DO230" s="3113"/>
      <c r="DP230" s="3113"/>
      <c r="DQ230" s="3113"/>
      <c r="DR230" s="3113"/>
      <c r="DS230" s="3113"/>
      <c r="DT230" s="3113"/>
      <c r="DU230" s="3113"/>
      <c r="DV230" s="3113"/>
      <c r="DW230" s="3113"/>
      <c r="DX230" s="3113"/>
      <c r="DY230" s="3113"/>
      <c r="DZ230" s="3113"/>
      <c r="EA230" s="3113"/>
      <c r="EB230" s="3113"/>
      <c r="EC230" s="3113"/>
      <c r="ED230" s="3113"/>
      <c r="EE230" s="3113"/>
      <c r="EF230" s="3113"/>
      <c r="EG230" s="3113"/>
      <c r="EH230" s="3113"/>
    </row>
    <row r="231" spans="2:138" x14ac:dyDescent="0.25">
      <c r="B231" s="3113"/>
      <c r="C231" s="3113"/>
      <c r="D231" s="3113"/>
      <c r="E231" s="3113"/>
      <c r="F231" s="3113"/>
      <c r="G231" s="3113"/>
      <c r="H231" s="3113"/>
      <c r="I231" s="3113"/>
      <c r="J231" s="3113"/>
      <c r="K231" s="3113"/>
      <c r="L231" s="3113"/>
      <c r="M231" s="3113"/>
      <c r="N231" s="3113"/>
      <c r="O231" s="3113"/>
      <c r="P231" s="3113"/>
      <c r="Q231" s="3113"/>
      <c r="R231" s="3113"/>
      <c r="S231" s="3113"/>
      <c r="T231" s="3113"/>
      <c r="U231" s="3113"/>
      <c r="V231" s="3113"/>
      <c r="W231" s="3113"/>
      <c r="X231" s="3113"/>
      <c r="Y231" s="3113"/>
      <c r="Z231" s="3113"/>
      <c r="AA231" s="3113"/>
      <c r="AB231" s="3113"/>
      <c r="AC231" s="3113"/>
      <c r="AD231" s="3113"/>
      <c r="AE231" s="3113"/>
      <c r="AF231" s="3113"/>
      <c r="AG231" s="3113"/>
      <c r="AH231" s="3113"/>
      <c r="AI231" s="3113"/>
      <c r="AJ231" s="3113"/>
      <c r="AK231" s="3113"/>
      <c r="AL231" s="3113"/>
      <c r="AM231" s="3113"/>
      <c r="AN231" s="3113"/>
      <c r="AO231" s="3113"/>
      <c r="AP231" s="3113"/>
      <c r="AQ231" s="3113"/>
      <c r="AR231" s="3113"/>
      <c r="AS231" s="3113"/>
      <c r="AT231" s="3113"/>
      <c r="AU231" s="3113"/>
      <c r="AV231" s="3113"/>
      <c r="AW231" s="3113"/>
      <c r="AX231" s="3113"/>
      <c r="AY231" s="3113"/>
      <c r="AZ231" s="3113"/>
      <c r="BA231" s="3113"/>
      <c r="BB231" s="3113"/>
      <c r="BC231" s="3113"/>
      <c r="BD231" s="3113"/>
      <c r="BE231" s="3113"/>
      <c r="BF231" s="3113"/>
      <c r="BG231" s="3113"/>
      <c r="BH231" s="3113"/>
      <c r="BI231" s="3113"/>
      <c r="BJ231" s="3113"/>
      <c r="BK231" s="3113"/>
      <c r="BL231" s="3113"/>
      <c r="BM231" s="3113"/>
      <c r="BN231" s="3113"/>
      <c r="BO231" s="3113"/>
      <c r="BP231" s="3113"/>
      <c r="BQ231" s="3113"/>
      <c r="BR231" s="3113"/>
      <c r="BS231" s="3113"/>
      <c r="BT231" s="3113"/>
      <c r="BU231" s="3113"/>
      <c r="BV231" s="3113"/>
      <c r="BW231" s="3113"/>
      <c r="BX231" s="3113"/>
      <c r="BY231" s="3113"/>
      <c r="BZ231" s="3113"/>
      <c r="CA231" s="3113"/>
      <c r="CB231" s="3113"/>
      <c r="CC231" s="3113"/>
      <c r="CD231" s="3113"/>
      <c r="CE231" s="3113"/>
      <c r="CF231" s="3113"/>
      <c r="CG231" s="3113"/>
      <c r="CH231" s="3113"/>
      <c r="CI231" s="3113"/>
      <c r="CJ231" s="3113"/>
      <c r="CK231" s="3113"/>
      <c r="CL231" s="3113"/>
      <c r="CM231" s="3113"/>
      <c r="CN231" s="3113"/>
      <c r="CO231" s="3113"/>
      <c r="CP231" s="3113"/>
      <c r="CQ231" s="3113"/>
      <c r="CR231" s="3113"/>
      <c r="CS231" s="3113"/>
      <c r="CT231" s="3113"/>
      <c r="CU231" s="3113"/>
      <c r="CV231" s="3113"/>
      <c r="CW231" s="3113"/>
      <c r="CX231" s="3113"/>
      <c r="CY231" s="3113"/>
      <c r="CZ231" s="3113"/>
      <c r="DA231" s="3113"/>
      <c r="DB231" s="3113"/>
      <c r="DC231" s="3113"/>
      <c r="DD231" s="3113"/>
      <c r="DE231" s="3113"/>
      <c r="DF231" s="3113"/>
      <c r="DG231" s="3113"/>
      <c r="DH231" s="3113"/>
      <c r="DI231" s="3113"/>
      <c r="DJ231" s="3113"/>
      <c r="DK231" s="3113"/>
      <c r="DL231" s="3113"/>
      <c r="DM231" s="3113"/>
      <c r="DN231" s="3113"/>
      <c r="DO231" s="3113"/>
      <c r="DP231" s="3113"/>
      <c r="DQ231" s="3113"/>
      <c r="DR231" s="3113"/>
      <c r="DS231" s="3113"/>
      <c r="DT231" s="3113"/>
      <c r="DU231" s="3113"/>
      <c r="DV231" s="3113"/>
      <c r="DW231" s="3113"/>
      <c r="DX231" s="3113"/>
      <c r="DY231" s="3113"/>
      <c r="DZ231" s="3113"/>
      <c r="EA231" s="3113"/>
      <c r="EB231" s="3113"/>
      <c r="EC231" s="3113"/>
      <c r="ED231" s="3113"/>
      <c r="EE231" s="3113"/>
      <c r="EF231" s="3113"/>
      <c r="EG231" s="3113"/>
      <c r="EH231" s="3113"/>
    </row>
    <row r="232" spans="2:138" ht="22.5" customHeight="1" x14ac:dyDescent="0.25">
      <c r="B232" s="3113"/>
      <c r="C232" s="3796"/>
      <c r="D232" s="3796"/>
      <c r="E232" s="3796"/>
      <c r="F232" s="3796"/>
      <c r="G232" s="3115"/>
      <c r="H232" s="3115"/>
      <c r="I232" s="3113"/>
      <c r="J232" s="3113"/>
      <c r="K232" s="3113"/>
      <c r="L232" s="3113"/>
      <c r="M232" s="3113"/>
      <c r="N232" s="3113"/>
      <c r="O232" s="3113"/>
      <c r="P232" s="3113"/>
      <c r="Q232" s="3113"/>
      <c r="R232" s="3113"/>
      <c r="S232" s="3113"/>
      <c r="T232" s="3113"/>
      <c r="U232" s="3113"/>
      <c r="V232" s="3113"/>
      <c r="W232" s="3113"/>
      <c r="X232" s="3113"/>
      <c r="Y232" s="3113"/>
      <c r="Z232" s="3113"/>
      <c r="AA232" s="3113"/>
      <c r="AB232" s="3113"/>
      <c r="AC232" s="3113"/>
      <c r="AD232" s="3113"/>
      <c r="AE232" s="3113"/>
      <c r="AF232" s="3113"/>
      <c r="AG232" s="3113"/>
      <c r="AH232" s="3113"/>
      <c r="AI232" s="3113"/>
      <c r="AJ232" s="3113"/>
      <c r="AK232" s="3113"/>
      <c r="AL232" s="3113"/>
      <c r="AM232" s="3113"/>
      <c r="AN232" s="3113"/>
      <c r="AO232" s="3113"/>
      <c r="AP232" s="3113"/>
      <c r="AQ232" s="3113"/>
      <c r="AR232" s="3113"/>
      <c r="AS232" s="3113"/>
      <c r="AT232" s="3113"/>
      <c r="AU232" s="3113"/>
      <c r="AV232" s="3113"/>
      <c r="AW232" s="3113"/>
      <c r="AX232" s="3113"/>
      <c r="AY232" s="3113"/>
      <c r="AZ232" s="3113"/>
      <c r="BA232" s="3113"/>
      <c r="BB232" s="3113"/>
      <c r="BC232" s="3113"/>
      <c r="BD232" s="3113"/>
      <c r="BE232" s="3113"/>
      <c r="BF232" s="3113"/>
      <c r="BG232" s="3113"/>
      <c r="BH232" s="3113"/>
      <c r="BI232" s="3113"/>
      <c r="BJ232" s="3113"/>
      <c r="BK232" s="3113"/>
      <c r="BL232" s="3113"/>
      <c r="BM232" s="3113"/>
      <c r="BN232" s="3113"/>
      <c r="BO232" s="3113"/>
      <c r="BP232" s="3113"/>
      <c r="BQ232" s="3113"/>
      <c r="BR232" s="3113"/>
      <c r="BS232" s="3113"/>
      <c r="BT232" s="3113"/>
      <c r="BU232" s="3113"/>
      <c r="BV232" s="3113"/>
      <c r="BW232" s="3113"/>
      <c r="BX232" s="3113"/>
      <c r="BY232" s="3113"/>
      <c r="BZ232" s="3113"/>
      <c r="CA232" s="3113"/>
      <c r="CB232" s="3113"/>
      <c r="CC232" s="3113"/>
      <c r="CD232" s="3113"/>
      <c r="CE232" s="3113"/>
      <c r="CF232" s="3113"/>
      <c r="CG232" s="3113"/>
      <c r="CH232" s="3113"/>
      <c r="CI232" s="3113"/>
      <c r="CJ232" s="3113"/>
      <c r="CK232" s="3113"/>
      <c r="CL232" s="3113"/>
      <c r="CM232" s="3113"/>
      <c r="CN232" s="3113"/>
      <c r="CO232" s="3113"/>
      <c r="CP232" s="3113"/>
      <c r="CQ232" s="3113"/>
      <c r="CR232" s="3113"/>
      <c r="CS232" s="3113"/>
      <c r="CT232" s="3113"/>
      <c r="CU232" s="3113"/>
      <c r="CV232" s="3113"/>
      <c r="CW232" s="3113"/>
      <c r="CX232" s="3113"/>
      <c r="CY232" s="3113"/>
      <c r="CZ232" s="3113"/>
      <c r="DA232" s="3113"/>
      <c r="DB232" s="3113"/>
      <c r="DC232" s="3113"/>
      <c r="DD232" s="3113"/>
      <c r="DE232" s="3113"/>
      <c r="DF232" s="3113"/>
      <c r="DG232" s="3113"/>
      <c r="DH232" s="3113"/>
      <c r="DI232" s="3113"/>
      <c r="DJ232" s="3113"/>
      <c r="DK232" s="3113"/>
      <c r="DL232" s="3113"/>
      <c r="DM232" s="3113"/>
      <c r="DN232" s="3113"/>
      <c r="DO232" s="3113"/>
      <c r="DP232" s="3113"/>
      <c r="DQ232" s="3113"/>
      <c r="DR232" s="3113"/>
      <c r="DS232" s="3113"/>
      <c r="DT232" s="3113"/>
      <c r="DU232" s="3113"/>
      <c r="DV232" s="3113"/>
      <c r="DW232" s="3113"/>
      <c r="DX232" s="3113"/>
      <c r="DY232" s="3113"/>
      <c r="DZ232" s="3113"/>
      <c r="EA232" s="3113"/>
      <c r="EB232" s="3113"/>
      <c r="EC232" s="3113"/>
      <c r="ED232" s="3113"/>
      <c r="EE232" s="3113"/>
      <c r="EF232" s="3113"/>
      <c r="EG232" s="3113"/>
      <c r="EH232" s="3113"/>
    </row>
    <row r="233" spans="2:138" x14ac:dyDescent="0.25">
      <c r="B233" s="3113"/>
      <c r="C233" s="3796"/>
      <c r="D233" s="3796"/>
      <c r="E233" s="3796"/>
      <c r="F233" s="3796"/>
      <c r="G233" s="3115"/>
      <c r="H233" s="3115"/>
      <c r="I233" s="3113"/>
      <c r="J233" s="3113"/>
      <c r="K233" s="3113"/>
      <c r="L233" s="3113"/>
      <c r="M233" s="3113"/>
      <c r="N233" s="3113"/>
      <c r="O233" s="3113"/>
      <c r="P233" s="3113"/>
      <c r="Q233" s="3113"/>
      <c r="R233" s="3113"/>
      <c r="S233" s="3113"/>
      <c r="T233" s="3113"/>
      <c r="U233" s="3113"/>
      <c r="V233" s="3113"/>
      <c r="W233" s="3113"/>
      <c r="X233" s="3113"/>
      <c r="Y233" s="3113"/>
      <c r="Z233" s="3113"/>
      <c r="AA233" s="3113"/>
      <c r="AB233" s="3113"/>
      <c r="AC233" s="3113"/>
      <c r="AD233" s="3113"/>
      <c r="AE233" s="3113"/>
      <c r="AF233" s="3113"/>
      <c r="AG233" s="3113"/>
      <c r="AH233" s="3113"/>
      <c r="AI233" s="3113"/>
      <c r="AJ233" s="3113"/>
      <c r="AK233" s="3113"/>
      <c r="AL233" s="3113"/>
      <c r="AM233" s="3113"/>
      <c r="AN233" s="3113"/>
      <c r="AO233" s="3113"/>
      <c r="AP233" s="3113"/>
      <c r="AQ233" s="3113"/>
      <c r="AR233" s="3113"/>
      <c r="AS233" s="3113"/>
      <c r="AT233" s="3113"/>
      <c r="AU233" s="3113"/>
      <c r="AV233" s="3113"/>
      <c r="AW233" s="3113"/>
      <c r="AX233" s="3113"/>
      <c r="AY233" s="3113"/>
      <c r="AZ233" s="3113"/>
      <c r="BA233" s="3113"/>
      <c r="BB233" s="3113"/>
      <c r="BC233" s="3113"/>
      <c r="BD233" s="3113"/>
      <c r="BE233" s="3113"/>
      <c r="BF233" s="3113"/>
      <c r="BG233" s="3113"/>
      <c r="BH233" s="3113"/>
      <c r="BI233" s="3113"/>
      <c r="BJ233" s="3113"/>
      <c r="BK233" s="3113"/>
      <c r="BL233" s="3113"/>
      <c r="BM233" s="3113"/>
      <c r="BN233" s="3113"/>
      <c r="BO233" s="3113"/>
      <c r="BP233" s="3113"/>
      <c r="BQ233" s="3113"/>
      <c r="BR233" s="3113"/>
      <c r="BS233" s="3113"/>
      <c r="BT233" s="3113"/>
      <c r="BU233" s="3113"/>
      <c r="BV233" s="3113"/>
      <c r="BW233" s="3113"/>
      <c r="BX233" s="3113"/>
      <c r="BY233" s="3113"/>
      <c r="BZ233" s="3113"/>
      <c r="CA233" s="3113"/>
      <c r="CB233" s="3113"/>
      <c r="CC233" s="3113"/>
      <c r="CD233" s="3113"/>
      <c r="CE233" s="3113"/>
      <c r="CF233" s="3113"/>
      <c r="CG233" s="3113"/>
      <c r="CH233" s="3113"/>
      <c r="CI233" s="3113"/>
      <c r="CJ233" s="3113"/>
      <c r="CK233" s="3113"/>
      <c r="CL233" s="3113"/>
      <c r="CM233" s="3113"/>
      <c r="CN233" s="3113"/>
      <c r="CO233" s="3113"/>
      <c r="CP233" s="3113"/>
      <c r="CQ233" s="3113"/>
      <c r="CR233" s="3113"/>
      <c r="CS233" s="3113"/>
      <c r="CT233" s="3113"/>
      <c r="CU233" s="3113"/>
      <c r="CV233" s="3113"/>
      <c r="CW233" s="3113"/>
      <c r="CX233" s="3113"/>
      <c r="CY233" s="3113"/>
      <c r="CZ233" s="3113"/>
      <c r="DA233" s="3113"/>
      <c r="DB233" s="3113"/>
      <c r="DC233" s="3113"/>
      <c r="DD233" s="3113"/>
      <c r="DE233" s="3113"/>
      <c r="DF233" s="3113"/>
      <c r="DG233" s="3113"/>
      <c r="DH233" s="3113"/>
      <c r="DI233" s="3113"/>
      <c r="DJ233" s="3113"/>
      <c r="DK233" s="3113"/>
      <c r="DL233" s="3113"/>
      <c r="DM233" s="3113"/>
      <c r="DN233" s="3113"/>
      <c r="DO233" s="3113"/>
      <c r="DP233" s="3113"/>
      <c r="DQ233" s="3113"/>
      <c r="DR233" s="3113"/>
      <c r="DS233" s="3113"/>
      <c r="DT233" s="3113"/>
      <c r="DU233" s="3113"/>
      <c r="DV233" s="3113"/>
      <c r="DW233" s="3113"/>
      <c r="DX233" s="3113"/>
      <c r="DY233" s="3113"/>
      <c r="DZ233" s="3113"/>
      <c r="EA233" s="3113"/>
      <c r="EB233" s="3113"/>
      <c r="EC233" s="3113"/>
      <c r="ED233" s="3113"/>
      <c r="EE233" s="3113"/>
      <c r="EF233" s="3113"/>
      <c r="EG233" s="3113"/>
      <c r="EH233" s="3113"/>
    </row>
    <row r="234" spans="2:138" x14ac:dyDescent="0.25">
      <c r="B234" s="3113"/>
      <c r="C234" s="3798"/>
      <c r="D234" s="3116"/>
      <c r="E234" s="3798"/>
      <c r="F234" s="3116"/>
      <c r="G234" s="3798"/>
      <c r="H234" s="3116"/>
      <c r="I234" s="3113"/>
      <c r="J234" s="3113"/>
      <c r="K234" s="3113"/>
      <c r="L234" s="3113"/>
      <c r="M234" s="3113"/>
      <c r="N234" s="3113"/>
      <c r="O234" s="3148"/>
      <c r="P234" s="3113"/>
      <c r="Q234" s="3113"/>
      <c r="R234" s="3113"/>
      <c r="S234" s="3113"/>
      <c r="T234" s="3113"/>
      <c r="U234" s="3113"/>
      <c r="V234" s="3113"/>
      <c r="W234" s="3113"/>
      <c r="X234" s="3113"/>
      <c r="Y234" s="3113"/>
      <c r="Z234" s="3113"/>
      <c r="AA234" s="3113"/>
      <c r="AB234" s="3113"/>
      <c r="AC234" s="3113"/>
      <c r="AD234" s="3113"/>
      <c r="AE234" s="3113"/>
      <c r="AF234" s="3113"/>
      <c r="AG234" s="3113"/>
      <c r="AH234" s="3113"/>
      <c r="AI234" s="3113"/>
      <c r="AJ234" s="3113"/>
      <c r="AK234" s="3113"/>
      <c r="AL234" s="3113"/>
      <c r="AM234" s="3113"/>
      <c r="AN234" s="3113"/>
      <c r="AO234" s="3113"/>
      <c r="AP234" s="3113"/>
      <c r="AQ234" s="3113"/>
      <c r="AR234" s="3113"/>
      <c r="AS234" s="3113"/>
      <c r="AT234" s="3113"/>
      <c r="AU234" s="3113"/>
      <c r="AV234" s="3113"/>
      <c r="AW234" s="3113"/>
      <c r="AX234" s="3113"/>
      <c r="AY234" s="3113"/>
      <c r="AZ234" s="3113"/>
      <c r="BA234" s="3113"/>
      <c r="BB234" s="3113"/>
      <c r="BC234" s="3113"/>
      <c r="BD234" s="3113"/>
      <c r="BE234" s="3113"/>
      <c r="BF234" s="3113"/>
      <c r="BG234" s="3113"/>
      <c r="BH234" s="3113"/>
      <c r="BI234" s="3113"/>
      <c r="BJ234" s="3113"/>
      <c r="BK234" s="3113"/>
      <c r="BL234" s="3113"/>
      <c r="BM234" s="3113"/>
      <c r="BN234" s="3113"/>
      <c r="BO234" s="3113"/>
      <c r="BP234" s="3113"/>
      <c r="BQ234" s="3113"/>
      <c r="BR234" s="3113"/>
      <c r="BS234" s="3113"/>
      <c r="BT234" s="3113"/>
      <c r="BU234" s="3113"/>
      <c r="BV234" s="3113"/>
      <c r="BW234" s="3113"/>
      <c r="BX234" s="3113"/>
      <c r="BY234" s="3113"/>
      <c r="BZ234" s="3113"/>
      <c r="CA234" s="3113"/>
      <c r="CB234" s="3113"/>
      <c r="CC234" s="3113"/>
      <c r="CD234" s="3113"/>
      <c r="CE234" s="3113"/>
      <c r="CF234" s="3113"/>
      <c r="CG234" s="3113"/>
      <c r="CH234" s="3113"/>
      <c r="CI234" s="3113"/>
      <c r="CJ234" s="3113"/>
      <c r="CK234" s="3113"/>
      <c r="CL234" s="3113"/>
      <c r="CM234" s="3113"/>
      <c r="CN234" s="3113"/>
      <c r="CO234" s="3113"/>
      <c r="CP234" s="3113"/>
      <c r="CQ234" s="3113"/>
      <c r="CR234" s="3113"/>
      <c r="CS234" s="3113"/>
      <c r="CT234" s="3113"/>
      <c r="CU234" s="3113"/>
      <c r="CV234" s="3113"/>
      <c r="CW234" s="3113"/>
      <c r="CX234" s="3113"/>
      <c r="CY234" s="3113"/>
      <c r="CZ234" s="3113"/>
      <c r="DA234" s="3113"/>
      <c r="DB234" s="3113"/>
      <c r="DC234" s="3113"/>
      <c r="DD234" s="3113"/>
      <c r="DE234" s="3113"/>
      <c r="DF234" s="3113"/>
      <c r="DG234" s="3113"/>
      <c r="DH234" s="3113"/>
      <c r="DI234" s="3113"/>
      <c r="DJ234" s="3113"/>
      <c r="DK234" s="3113"/>
      <c r="DL234" s="3113"/>
      <c r="DM234" s="3113"/>
      <c r="DN234" s="3113"/>
      <c r="DO234" s="3113"/>
      <c r="DP234" s="3113"/>
      <c r="DQ234" s="3113"/>
      <c r="DR234" s="3113"/>
      <c r="DS234" s="3113"/>
      <c r="DT234" s="3113"/>
      <c r="DU234" s="3113"/>
      <c r="DV234" s="3113"/>
      <c r="DW234" s="3113"/>
      <c r="DX234" s="3113"/>
      <c r="DY234" s="3113"/>
      <c r="DZ234" s="3113"/>
      <c r="EA234" s="3113"/>
      <c r="EB234" s="3113"/>
      <c r="EC234" s="3113"/>
      <c r="ED234" s="3113"/>
      <c r="EE234" s="3113"/>
      <c r="EF234" s="3113"/>
      <c r="EG234" s="3113"/>
      <c r="EH234" s="3113"/>
    </row>
    <row r="235" spans="2:138" x14ac:dyDescent="0.25">
      <c r="B235" s="3113"/>
      <c r="C235" s="3798"/>
      <c r="D235" s="3116"/>
      <c r="E235" s="3798"/>
      <c r="F235" s="3116"/>
      <c r="G235" s="3798"/>
      <c r="H235" s="3116"/>
      <c r="I235" s="3113"/>
      <c r="J235" s="3113"/>
      <c r="K235" s="3113"/>
      <c r="L235" s="3113"/>
      <c r="M235" s="3148"/>
      <c r="N235" s="3113"/>
      <c r="O235" s="3148"/>
      <c r="P235" s="3113"/>
      <c r="Q235" s="3113"/>
      <c r="R235" s="3113"/>
      <c r="S235" s="3113"/>
      <c r="T235" s="3113"/>
      <c r="U235" s="3113"/>
      <c r="V235" s="3113"/>
      <c r="W235" s="3113"/>
      <c r="X235" s="3113"/>
      <c r="Y235" s="3113"/>
      <c r="Z235" s="3113"/>
      <c r="AA235" s="3113"/>
      <c r="AB235" s="3113"/>
      <c r="AC235" s="3113"/>
      <c r="AD235" s="3113"/>
      <c r="AE235" s="3113"/>
      <c r="AF235" s="3113"/>
      <c r="AG235" s="3113"/>
      <c r="AH235" s="3113"/>
      <c r="AI235" s="3113"/>
      <c r="AJ235" s="3113"/>
      <c r="AK235" s="3113"/>
      <c r="AL235" s="3113"/>
      <c r="AM235" s="3113"/>
      <c r="AN235" s="3113"/>
      <c r="AO235" s="3113"/>
      <c r="AP235" s="3113"/>
      <c r="AQ235" s="3113"/>
      <c r="AR235" s="3113"/>
      <c r="AS235" s="3113"/>
      <c r="AT235" s="3113"/>
      <c r="AU235" s="3113"/>
      <c r="AV235" s="3113"/>
      <c r="AW235" s="3113"/>
      <c r="AX235" s="3113"/>
      <c r="AY235" s="3113"/>
      <c r="AZ235" s="3113"/>
      <c r="BA235" s="3113"/>
      <c r="BB235" s="3113"/>
      <c r="BC235" s="3113"/>
      <c r="BD235" s="3113"/>
      <c r="BE235" s="3113"/>
      <c r="BF235" s="3113"/>
      <c r="BG235" s="3113"/>
      <c r="BH235" s="3113"/>
      <c r="BI235" s="3113"/>
      <c r="BJ235" s="3113"/>
      <c r="BK235" s="3113"/>
      <c r="BL235" s="3113"/>
      <c r="BM235" s="3113"/>
      <c r="BN235" s="3113"/>
      <c r="BO235" s="3113"/>
      <c r="BP235" s="3113"/>
      <c r="BQ235" s="3113"/>
      <c r="BR235" s="3113"/>
      <c r="BS235" s="3113"/>
      <c r="BT235" s="3113"/>
      <c r="BU235" s="3113"/>
      <c r="BV235" s="3113"/>
      <c r="BW235" s="3113"/>
      <c r="BX235" s="3113"/>
      <c r="BY235" s="3113"/>
      <c r="BZ235" s="3113"/>
      <c r="CA235" s="3113"/>
      <c r="CB235" s="3113"/>
      <c r="CC235" s="3113"/>
      <c r="CD235" s="3113"/>
      <c r="CE235" s="3113"/>
      <c r="CF235" s="3113"/>
      <c r="CG235" s="3113"/>
      <c r="CH235" s="3113"/>
      <c r="CI235" s="3113"/>
      <c r="CJ235" s="3113"/>
      <c r="CK235" s="3113"/>
      <c r="CL235" s="3113"/>
      <c r="CM235" s="3113"/>
      <c r="CN235" s="3113"/>
      <c r="CO235" s="3113"/>
      <c r="CP235" s="3113"/>
      <c r="CQ235" s="3113"/>
      <c r="CR235" s="3113"/>
      <c r="CS235" s="3113"/>
      <c r="CT235" s="3113"/>
      <c r="CU235" s="3113"/>
      <c r="CV235" s="3113"/>
      <c r="CW235" s="3113"/>
      <c r="CX235" s="3113"/>
      <c r="CY235" s="3113"/>
      <c r="CZ235" s="3113"/>
      <c r="DA235" s="3113"/>
      <c r="DB235" s="3113"/>
      <c r="DC235" s="3113"/>
      <c r="DD235" s="3113"/>
      <c r="DE235" s="3113"/>
      <c r="DF235" s="3113"/>
      <c r="DG235" s="3113"/>
      <c r="DH235" s="3113"/>
      <c r="DI235" s="3113"/>
      <c r="DJ235" s="3113"/>
      <c r="DK235" s="3113"/>
      <c r="DL235" s="3113"/>
      <c r="DM235" s="3113"/>
      <c r="DN235" s="3113"/>
      <c r="DO235" s="3113"/>
      <c r="DP235" s="3113"/>
      <c r="DQ235" s="3113"/>
      <c r="DR235" s="3113"/>
      <c r="DS235" s="3113"/>
      <c r="DT235" s="3113"/>
      <c r="DU235" s="3113"/>
      <c r="DV235" s="3113"/>
      <c r="DW235" s="3113"/>
      <c r="DX235" s="3113"/>
      <c r="DY235" s="3113"/>
      <c r="DZ235" s="3113"/>
      <c r="EA235" s="3113"/>
      <c r="EB235" s="3113"/>
      <c r="EC235" s="3113"/>
      <c r="ED235" s="3113"/>
      <c r="EE235" s="3113"/>
      <c r="EF235" s="3113"/>
      <c r="EG235" s="3113"/>
      <c r="EH235" s="3113"/>
    </row>
    <row r="236" spans="2:138" x14ac:dyDescent="0.25">
      <c r="B236" s="3113"/>
      <c r="C236" s="3798"/>
      <c r="D236" s="3116"/>
      <c r="E236" s="3798"/>
      <c r="F236" s="3116"/>
      <c r="G236" s="3798"/>
      <c r="H236" s="3116"/>
      <c r="I236" s="3113"/>
      <c r="J236" s="3113"/>
      <c r="K236" s="3113"/>
      <c r="L236" s="3113"/>
      <c r="M236" s="3148"/>
      <c r="N236" s="3113"/>
      <c r="O236" s="3148"/>
      <c r="P236" s="3113"/>
      <c r="Q236" s="3113"/>
      <c r="R236" s="3113"/>
      <c r="S236" s="3113"/>
      <c r="T236" s="3113"/>
      <c r="U236" s="3113"/>
      <c r="V236" s="3113"/>
      <c r="W236" s="3113"/>
      <c r="X236" s="3113"/>
      <c r="Y236" s="3113"/>
      <c r="Z236" s="3113"/>
      <c r="AA236" s="3113"/>
      <c r="AB236" s="3113"/>
      <c r="AC236" s="3113"/>
      <c r="AD236" s="3113"/>
      <c r="AE236" s="3113"/>
      <c r="AF236" s="3113"/>
      <c r="AG236" s="3113"/>
      <c r="AH236" s="3113"/>
      <c r="AI236" s="3113"/>
      <c r="AJ236" s="3113"/>
      <c r="AK236" s="3113"/>
      <c r="AL236" s="3113"/>
      <c r="AM236" s="3113"/>
      <c r="AN236" s="3113"/>
      <c r="AO236" s="3113"/>
      <c r="AP236" s="3113"/>
      <c r="AQ236" s="3113"/>
      <c r="AR236" s="3113"/>
      <c r="AS236" s="3113"/>
      <c r="AT236" s="3113"/>
      <c r="AU236" s="3113"/>
      <c r="AV236" s="3113"/>
      <c r="AW236" s="3113"/>
      <c r="AX236" s="3113"/>
      <c r="AY236" s="3113"/>
      <c r="AZ236" s="3113"/>
      <c r="BA236" s="3113"/>
      <c r="BB236" s="3113"/>
      <c r="BC236" s="3113"/>
      <c r="BD236" s="3113"/>
      <c r="BE236" s="3113"/>
      <c r="BF236" s="3113"/>
      <c r="BG236" s="3113"/>
      <c r="BH236" s="3113"/>
      <c r="BI236" s="3113"/>
      <c r="BJ236" s="3113"/>
      <c r="BK236" s="3113"/>
      <c r="BL236" s="3113"/>
      <c r="BM236" s="3113"/>
      <c r="BN236" s="3113"/>
      <c r="BO236" s="3113"/>
      <c r="BP236" s="3113"/>
      <c r="BQ236" s="3113"/>
      <c r="BR236" s="3113"/>
      <c r="BS236" s="3113"/>
      <c r="BT236" s="3113"/>
      <c r="BU236" s="3113"/>
      <c r="BV236" s="3113"/>
      <c r="BW236" s="3113"/>
      <c r="BX236" s="3113"/>
      <c r="BY236" s="3113"/>
      <c r="BZ236" s="3113"/>
      <c r="CA236" s="3113"/>
      <c r="CB236" s="3113"/>
      <c r="CC236" s="3113"/>
      <c r="CD236" s="3113"/>
      <c r="CE236" s="3113"/>
      <c r="CF236" s="3113"/>
      <c r="CG236" s="3113"/>
      <c r="CH236" s="3113"/>
      <c r="CI236" s="3113"/>
      <c r="CJ236" s="3113"/>
      <c r="CK236" s="3113"/>
      <c r="CL236" s="3113"/>
      <c r="CM236" s="3113"/>
      <c r="CN236" s="3113"/>
      <c r="CO236" s="3113"/>
      <c r="CP236" s="3113"/>
      <c r="CQ236" s="3113"/>
      <c r="CR236" s="3113"/>
      <c r="CS236" s="3113"/>
      <c r="CT236" s="3113"/>
      <c r="CU236" s="3113"/>
      <c r="CV236" s="3113"/>
      <c r="CW236" s="3113"/>
      <c r="CX236" s="3113"/>
      <c r="CY236" s="3113"/>
      <c r="CZ236" s="3113"/>
      <c r="DA236" s="3113"/>
      <c r="DB236" s="3113"/>
      <c r="DC236" s="3113"/>
      <c r="DD236" s="3113"/>
      <c r="DE236" s="3113"/>
      <c r="DF236" s="3113"/>
      <c r="DG236" s="3113"/>
      <c r="DH236" s="3113"/>
      <c r="DI236" s="3113"/>
      <c r="DJ236" s="3113"/>
      <c r="DK236" s="3113"/>
      <c r="DL236" s="3113"/>
      <c r="DM236" s="3113"/>
      <c r="DN236" s="3113"/>
      <c r="DO236" s="3113"/>
      <c r="DP236" s="3113"/>
      <c r="DQ236" s="3113"/>
      <c r="DR236" s="3113"/>
      <c r="DS236" s="3113"/>
      <c r="DT236" s="3113"/>
      <c r="DU236" s="3113"/>
      <c r="DV236" s="3113"/>
      <c r="DW236" s="3113"/>
      <c r="DX236" s="3113"/>
      <c r="DY236" s="3113"/>
      <c r="DZ236" s="3113"/>
      <c r="EA236" s="3113"/>
      <c r="EB236" s="3113"/>
      <c r="EC236" s="3113"/>
      <c r="ED236" s="3113"/>
      <c r="EE236" s="3113"/>
      <c r="EF236" s="3113"/>
      <c r="EG236" s="3113"/>
      <c r="EH236" s="3113"/>
    </row>
    <row r="237" spans="2:138" x14ac:dyDescent="0.25">
      <c r="B237" s="3113"/>
      <c r="C237" s="3796"/>
      <c r="D237" s="3796"/>
      <c r="E237" s="3796"/>
      <c r="F237" s="3796"/>
      <c r="G237" s="3115"/>
      <c r="H237" s="3796"/>
      <c r="I237" s="3115"/>
      <c r="J237" s="3115"/>
      <c r="K237" s="3115"/>
      <c r="L237" s="3115"/>
      <c r="M237" s="3796"/>
      <c r="N237" s="3796"/>
      <c r="O237" s="3796"/>
      <c r="P237" s="3796"/>
      <c r="Q237" s="3796"/>
      <c r="R237" s="3113"/>
      <c r="S237" s="3113"/>
      <c r="T237" s="3113"/>
      <c r="U237" s="3113"/>
      <c r="V237" s="3113"/>
      <c r="W237" s="3113"/>
      <c r="X237" s="3113"/>
      <c r="Y237" s="3113"/>
      <c r="Z237" s="3113"/>
      <c r="AA237" s="3113"/>
      <c r="AB237" s="3113"/>
      <c r="AC237" s="3113"/>
      <c r="AD237" s="3113"/>
      <c r="AE237" s="3113"/>
      <c r="AF237" s="3113"/>
      <c r="AG237" s="3113"/>
      <c r="AH237" s="3113"/>
      <c r="AI237" s="3113"/>
      <c r="AJ237" s="3113"/>
      <c r="AK237" s="3113"/>
      <c r="AL237" s="3113"/>
      <c r="AM237" s="3113"/>
      <c r="AN237" s="3113"/>
      <c r="AO237" s="3113"/>
      <c r="AP237" s="3113"/>
      <c r="AQ237" s="3113"/>
      <c r="AR237" s="3113"/>
      <c r="AS237" s="3113"/>
      <c r="AT237" s="3113"/>
      <c r="AU237" s="3113"/>
      <c r="AV237" s="3113"/>
      <c r="AW237" s="3113"/>
      <c r="AX237" s="3113"/>
      <c r="AY237" s="3113"/>
      <c r="AZ237" s="3113"/>
      <c r="BA237" s="3113"/>
      <c r="BB237" s="3113"/>
      <c r="BC237" s="3113"/>
      <c r="BD237" s="3113"/>
      <c r="BE237" s="3113"/>
      <c r="BF237" s="3113"/>
      <c r="BG237" s="3113"/>
      <c r="BH237" s="3113"/>
      <c r="BI237" s="3113"/>
      <c r="BJ237" s="3113"/>
      <c r="BK237" s="3113"/>
      <c r="BL237" s="3113"/>
      <c r="BM237" s="3113"/>
      <c r="BN237" s="3113"/>
      <c r="BO237" s="3113"/>
      <c r="BP237" s="3113"/>
      <c r="BQ237" s="3113"/>
      <c r="BR237" s="3113"/>
      <c r="BS237" s="3113"/>
      <c r="BT237" s="3113"/>
      <c r="BU237" s="3113"/>
      <c r="BV237" s="3113"/>
      <c r="BW237" s="3113"/>
      <c r="BX237" s="3113"/>
      <c r="BY237" s="3113"/>
      <c r="BZ237" s="3113"/>
      <c r="CA237" s="3113"/>
      <c r="CB237" s="3113"/>
      <c r="CC237" s="3113"/>
      <c r="CD237" s="3113"/>
      <c r="CE237" s="3113"/>
      <c r="CF237" s="3113"/>
      <c r="CG237" s="3113"/>
      <c r="CH237" s="3113"/>
      <c r="CI237" s="3113"/>
      <c r="CJ237" s="3113"/>
      <c r="CK237" s="3113"/>
      <c r="CL237" s="3113"/>
      <c r="CM237" s="3113"/>
      <c r="CN237" s="3113"/>
      <c r="CO237" s="3113"/>
      <c r="CP237" s="3113"/>
      <c r="CQ237" s="3113"/>
      <c r="CR237" s="3113"/>
      <c r="CS237" s="3113"/>
      <c r="CT237" s="3113"/>
      <c r="CU237" s="3113"/>
      <c r="CV237" s="3113"/>
      <c r="CW237" s="3113"/>
      <c r="CX237" s="3113"/>
      <c r="CY237" s="3113"/>
      <c r="CZ237" s="3113"/>
      <c r="DA237" s="3113"/>
      <c r="DB237" s="3113"/>
      <c r="DC237" s="3113"/>
      <c r="DD237" s="3113"/>
      <c r="DE237" s="3113"/>
      <c r="DF237" s="3113"/>
      <c r="DG237" s="3113"/>
      <c r="DH237" s="3113"/>
      <c r="DI237" s="3113"/>
      <c r="DJ237" s="3113"/>
      <c r="DK237" s="3113"/>
      <c r="DL237" s="3113"/>
      <c r="DM237" s="3113"/>
      <c r="DN237" s="3113"/>
      <c r="DO237" s="3113"/>
      <c r="DP237" s="3113"/>
      <c r="DQ237" s="3113"/>
      <c r="DR237" s="3113"/>
      <c r="DS237" s="3113"/>
      <c r="DT237" s="3113"/>
      <c r="DU237" s="3113"/>
      <c r="DV237" s="3113"/>
      <c r="DW237" s="3113"/>
      <c r="DX237" s="3113"/>
      <c r="DY237" s="3113"/>
      <c r="DZ237" s="3113"/>
      <c r="EA237" s="3113"/>
      <c r="EB237" s="3113"/>
      <c r="EC237" s="3113"/>
      <c r="ED237" s="3113"/>
      <c r="EE237" s="3113"/>
      <c r="EF237" s="3113"/>
      <c r="EG237" s="3113"/>
      <c r="EH237" s="3113"/>
    </row>
    <row r="238" spans="2:138" x14ac:dyDescent="0.25">
      <c r="B238" s="3113"/>
      <c r="C238" s="3796"/>
      <c r="D238" s="3796"/>
      <c r="E238" s="3796"/>
      <c r="F238" s="3796"/>
      <c r="G238" s="3115"/>
      <c r="H238" s="3796"/>
      <c r="I238" s="3115"/>
      <c r="J238" s="3115"/>
      <c r="K238" s="3115"/>
      <c r="L238" s="3115"/>
      <c r="M238" s="3796"/>
      <c r="N238" s="3796"/>
      <c r="O238" s="3796"/>
      <c r="P238" s="3796"/>
      <c r="Q238" s="3796"/>
      <c r="R238" s="3113"/>
      <c r="S238" s="3113"/>
      <c r="T238" s="3113"/>
      <c r="U238" s="3113"/>
      <c r="V238" s="3113"/>
      <c r="W238" s="3113"/>
      <c r="X238" s="3113"/>
      <c r="Y238" s="3113"/>
      <c r="Z238" s="3113"/>
      <c r="AA238" s="3113"/>
      <c r="AB238" s="3113"/>
      <c r="AC238" s="3113"/>
      <c r="AD238" s="3113"/>
      <c r="AE238" s="3113"/>
      <c r="AF238" s="3113"/>
      <c r="AG238" s="3113"/>
      <c r="AH238" s="3113"/>
      <c r="AI238" s="3113"/>
      <c r="AJ238" s="3113"/>
      <c r="AK238" s="3113"/>
      <c r="AL238" s="3113"/>
      <c r="AM238" s="3113"/>
      <c r="AN238" s="3113"/>
      <c r="AO238" s="3113"/>
      <c r="AP238" s="3113"/>
      <c r="AQ238" s="3113"/>
      <c r="AR238" s="3113"/>
      <c r="AS238" s="3113"/>
      <c r="AT238" s="3113"/>
      <c r="AU238" s="3113"/>
      <c r="AV238" s="3113"/>
      <c r="AW238" s="3113"/>
      <c r="AX238" s="3113"/>
      <c r="AY238" s="3113"/>
      <c r="AZ238" s="3113"/>
      <c r="BA238" s="3113"/>
      <c r="BB238" s="3113"/>
      <c r="BC238" s="3113"/>
      <c r="BD238" s="3113"/>
      <c r="BE238" s="3113"/>
      <c r="BF238" s="3113"/>
      <c r="BG238" s="3113"/>
      <c r="BH238" s="3113"/>
      <c r="BI238" s="3113"/>
      <c r="BJ238" s="3113"/>
      <c r="BK238" s="3113"/>
      <c r="BL238" s="3113"/>
      <c r="BM238" s="3113"/>
      <c r="BN238" s="3113"/>
      <c r="BO238" s="3113"/>
      <c r="BP238" s="3113"/>
      <c r="BQ238" s="3113"/>
      <c r="BR238" s="3113"/>
      <c r="BS238" s="3113"/>
      <c r="BT238" s="3113"/>
      <c r="BU238" s="3113"/>
      <c r="BV238" s="3113"/>
      <c r="BW238" s="3113"/>
      <c r="BX238" s="3113"/>
      <c r="BY238" s="3113"/>
      <c r="BZ238" s="3113"/>
      <c r="CA238" s="3113"/>
      <c r="CB238" s="3113"/>
      <c r="CC238" s="3113"/>
      <c r="CD238" s="3113"/>
      <c r="CE238" s="3113"/>
      <c r="CF238" s="3113"/>
      <c r="CG238" s="3113"/>
      <c r="CH238" s="3113"/>
      <c r="CI238" s="3113"/>
      <c r="CJ238" s="3113"/>
      <c r="CK238" s="3113"/>
      <c r="CL238" s="3113"/>
      <c r="CM238" s="3113"/>
      <c r="CN238" s="3113"/>
      <c r="CO238" s="3113"/>
      <c r="CP238" s="3113"/>
      <c r="CQ238" s="3113"/>
      <c r="CR238" s="3113"/>
      <c r="CS238" s="3113"/>
      <c r="CT238" s="3113"/>
      <c r="CU238" s="3113"/>
      <c r="CV238" s="3113"/>
      <c r="CW238" s="3113"/>
      <c r="CX238" s="3113"/>
      <c r="CY238" s="3113"/>
      <c r="CZ238" s="3113"/>
      <c r="DA238" s="3113"/>
      <c r="DB238" s="3113"/>
      <c r="DC238" s="3113"/>
      <c r="DD238" s="3113"/>
      <c r="DE238" s="3113"/>
      <c r="DF238" s="3113"/>
      <c r="DG238" s="3113"/>
      <c r="DH238" s="3113"/>
      <c r="DI238" s="3113"/>
      <c r="DJ238" s="3113"/>
      <c r="DK238" s="3113"/>
      <c r="DL238" s="3113"/>
      <c r="DM238" s="3113"/>
      <c r="DN238" s="3113"/>
      <c r="DO238" s="3113"/>
      <c r="DP238" s="3113"/>
      <c r="DQ238" s="3113"/>
      <c r="DR238" s="3113"/>
      <c r="DS238" s="3113"/>
      <c r="DT238" s="3113"/>
      <c r="DU238" s="3113"/>
      <c r="DV238" s="3113"/>
      <c r="DW238" s="3113"/>
      <c r="DX238" s="3113"/>
      <c r="DY238" s="3113"/>
      <c r="DZ238" s="3113"/>
      <c r="EA238" s="3113"/>
      <c r="EB238" s="3113"/>
      <c r="EC238" s="3113"/>
      <c r="ED238" s="3113"/>
      <c r="EE238" s="3113"/>
      <c r="EF238" s="3113"/>
      <c r="EG238" s="3113"/>
      <c r="EH238" s="3113"/>
    </row>
    <row r="239" spans="2:138" x14ac:dyDescent="0.25">
      <c r="B239" s="3113"/>
      <c r="C239" s="3115"/>
      <c r="D239" s="3116"/>
      <c r="E239" s="3116"/>
      <c r="F239" s="3798"/>
      <c r="G239" s="3798"/>
      <c r="H239" s="3116"/>
      <c r="I239" s="3117"/>
      <c r="J239" s="3116"/>
      <c r="K239" s="3116"/>
      <c r="L239" s="3116"/>
      <c r="M239" s="3116"/>
      <c r="N239" s="3798"/>
      <c r="O239" s="3116"/>
      <c r="P239" s="3116"/>
      <c r="Q239" s="3116"/>
      <c r="R239" s="3113"/>
      <c r="S239" s="3113"/>
      <c r="T239" s="3113"/>
      <c r="U239" s="3113"/>
      <c r="V239" s="3113"/>
      <c r="W239" s="3113"/>
      <c r="X239" s="3113"/>
      <c r="Y239" s="3113"/>
      <c r="Z239" s="3113"/>
      <c r="AA239" s="3113"/>
      <c r="AB239" s="3113"/>
      <c r="AC239" s="3113"/>
      <c r="AD239" s="3113"/>
      <c r="AE239" s="3113"/>
      <c r="AF239" s="3113"/>
      <c r="AG239" s="3113"/>
      <c r="AH239" s="3113"/>
      <c r="AI239" s="3113"/>
      <c r="AJ239" s="3113"/>
      <c r="AK239" s="3113"/>
      <c r="AL239" s="3113"/>
      <c r="AM239" s="3113"/>
      <c r="AN239" s="3113"/>
      <c r="AO239" s="3113"/>
      <c r="AP239" s="3113"/>
      <c r="AQ239" s="3113"/>
      <c r="AR239" s="3113"/>
      <c r="AS239" s="3113"/>
      <c r="AT239" s="3113"/>
      <c r="AU239" s="3113"/>
      <c r="AV239" s="3113"/>
      <c r="AW239" s="3113"/>
      <c r="AX239" s="3113"/>
      <c r="AY239" s="3113"/>
      <c r="AZ239" s="3113"/>
      <c r="BA239" s="3113"/>
      <c r="BB239" s="3113"/>
      <c r="BC239" s="3113"/>
      <c r="BD239" s="3113"/>
      <c r="BE239" s="3113"/>
      <c r="BF239" s="3113"/>
      <c r="BG239" s="3113"/>
      <c r="BH239" s="3113"/>
      <c r="BI239" s="3113"/>
      <c r="BJ239" s="3113"/>
      <c r="BK239" s="3113"/>
      <c r="BL239" s="3113"/>
      <c r="BM239" s="3113"/>
      <c r="BN239" s="3113"/>
      <c r="BO239" s="3113"/>
      <c r="BP239" s="3113"/>
      <c r="BQ239" s="3113"/>
      <c r="BR239" s="3113"/>
      <c r="BS239" s="3113"/>
      <c r="BT239" s="3113"/>
      <c r="BU239" s="3113"/>
      <c r="BV239" s="3113"/>
      <c r="BW239" s="3113"/>
      <c r="BX239" s="3113"/>
      <c r="BY239" s="3113"/>
      <c r="BZ239" s="3113"/>
      <c r="CA239" s="3113"/>
      <c r="CB239" s="3113"/>
      <c r="CC239" s="3113"/>
      <c r="CD239" s="3113"/>
      <c r="CE239" s="3113"/>
      <c r="CF239" s="3113"/>
      <c r="CG239" s="3113"/>
      <c r="CH239" s="3113"/>
      <c r="CI239" s="3113"/>
      <c r="CJ239" s="3113"/>
      <c r="CK239" s="3113"/>
      <c r="CL239" s="3113"/>
      <c r="CM239" s="3113"/>
      <c r="CN239" s="3113"/>
      <c r="CO239" s="3113"/>
      <c r="CP239" s="3113"/>
      <c r="CQ239" s="3113"/>
      <c r="CR239" s="3113"/>
      <c r="CS239" s="3113"/>
      <c r="CT239" s="3113"/>
      <c r="CU239" s="3113"/>
      <c r="CV239" s="3113"/>
      <c r="CW239" s="3113"/>
      <c r="CX239" s="3113"/>
      <c r="CY239" s="3113"/>
      <c r="CZ239" s="3113"/>
      <c r="DA239" s="3113"/>
      <c r="DB239" s="3113"/>
      <c r="DC239" s="3113"/>
      <c r="DD239" s="3113"/>
      <c r="DE239" s="3113"/>
      <c r="DF239" s="3113"/>
      <c r="DG239" s="3113"/>
      <c r="DH239" s="3113"/>
      <c r="DI239" s="3113"/>
      <c r="DJ239" s="3113"/>
      <c r="DK239" s="3113"/>
      <c r="DL239" s="3113"/>
      <c r="DM239" s="3113"/>
      <c r="DN239" s="3113"/>
      <c r="DO239" s="3113"/>
      <c r="DP239" s="3113"/>
      <c r="DQ239" s="3113"/>
      <c r="DR239" s="3113"/>
      <c r="DS239" s="3113"/>
      <c r="DT239" s="3113"/>
      <c r="DU239" s="3113"/>
      <c r="DV239" s="3113"/>
      <c r="DW239" s="3113"/>
      <c r="DX239" s="3113"/>
      <c r="DY239" s="3113"/>
      <c r="DZ239" s="3113"/>
      <c r="EA239" s="3113"/>
      <c r="EB239" s="3113"/>
      <c r="EC239" s="3113"/>
      <c r="ED239" s="3113"/>
      <c r="EE239" s="3113"/>
      <c r="EF239" s="3113"/>
      <c r="EG239" s="3113"/>
      <c r="EH239" s="3113"/>
    </row>
    <row r="240" spans="2:138" x14ac:dyDescent="0.25">
      <c r="B240" s="3113"/>
      <c r="C240" s="3115"/>
      <c r="D240" s="3116"/>
      <c r="E240" s="3116"/>
      <c r="F240" s="3798"/>
      <c r="G240" s="3798"/>
      <c r="H240" s="3116"/>
      <c r="I240" s="3117"/>
      <c r="J240" s="3116"/>
      <c r="K240" s="3116"/>
      <c r="L240" s="3116"/>
      <c r="M240" s="3116"/>
      <c r="N240" s="3798"/>
      <c r="O240" s="3116"/>
      <c r="P240" s="3116"/>
      <c r="Q240" s="3116"/>
      <c r="R240" s="3113"/>
      <c r="S240" s="3113"/>
      <c r="T240" s="3113"/>
      <c r="U240" s="3113"/>
      <c r="V240" s="3113"/>
      <c r="W240" s="3113"/>
      <c r="X240" s="3113"/>
      <c r="Y240" s="3113"/>
      <c r="Z240" s="3113"/>
      <c r="AA240" s="3113"/>
      <c r="AB240" s="3113"/>
      <c r="AC240" s="3113"/>
      <c r="AD240" s="3113"/>
      <c r="AE240" s="3113"/>
      <c r="AF240" s="3113"/>
      <c r="AG240" s="3113"/>
      <c r="AH240" s="3113"/>
      <c r="AI240" s="3113"/>
      <c r="AJ240" s="3113"/>
      <c r="AK240" s="3113"/>
      <c r="AL240" s="3113"/>
      <c r="AM240" s="3113"/>
      <c r="AN240" s="3113"/>
      <c r="AO240" s="3113"/>
      <c r="AP240" s="3113"/>
      <c r="AQ240" s="3113"/>
      <c r="AR240" s="3113"/>
      <c r="AS240" s="3113"/>
      <c r="AT240" s="3113"/>
      <c r="AU240" s="3113"/>
      <c r="AV240" s="3113"/>
      <c r="AW240" s="3113"/>
      <c r="AX240" s="3113"/>
      <c r="AY240" s="3113"/>
      <c r="AZ240" s="3113"/>
      <c r="BA240" s="3113"/>
      <c r="BB240" s="3113"/>
      <c r="BC240" s="3113"/>
      <c r="BD240" s="3113"/>
      <c r="BE240" s="3113"/>
      <c r="BF240" s="3113"/>
      <c r="BG240" s="3113"/>
      <c r="BH240" s="3113"/>
      <c r="BI240" s="3113"/>
      <c r="BJ240" s="3113"/>
      <c r="BK240" s="3113"/>
      <c r="BL240" s="3113"/>
      <c r="BM240" s="3113"/>
      <c r="BN240" s="3113"/>
      <c r="BO240" s="3113"/>
      <c r="BP240" s="3113"/>
      <c r="BQ240" s="3113"/>
      <c r="BR240" s="3113"/>
      <c r="BS240" s="3113"/>
      <c r="BT240" s="3113"/>
      <c r="BU240" s="3113"/>
      <c r="BV240" s="3113"/>
      <c r="BW240" s="3113"/>
      <c r="BX240" s="3113"/>
      <c r="BY240" s="3113"/>
      <c r="BZ240" s="3113"/>
      <c r="CA240" s="3113"/>
      <c r="CB240" s="3113"/>
      <c r="CC240" s="3113"/>
      <c r="CD240" s="3113"/>
      <c r="CE240" s="3113"/>
      <c r="CF240" s="3113"/>
      <c r="CG240" s="3113"/>
      <c r="CH240" s="3113"/>
      <c r="CI240" s="3113"/>
      <c r="CJ240" s="3113"/>
      <c r="CK240" s="3113"/>
      <c r="CL240" s="3113"/>
      <c r="CM240" s="3113"/>
      <c r="CN240" s="3113"/>
      <c r="CO240" s="3113"/>
      <c r="CP240" s="3113"/>
      <c r="CQ240" s="3113"/>
      <c r="CR240" s="3113"/>
      <c r="CS240" s="3113"/>
      <c r="CT240" s="3113"/>
      <c r="CU240" s="3113"/>
      <c r="CV240" s="3113"/>
      <c r="CW240" s="3113"/>
      <c r="CX240" s="3113"/>
      <c r="CY240" s="3113"/>
      <c r="CZ240" s="3113"/>
      <c r="DA240" s="3113"/>
      <c r="DB240" s="3113"/>
      <c r="DC240" s="3113"/>
      <c r="DD240" s="3113"/>
      <c r="DE240" s="3113"/>
      <c r="DF240" s="3113"/>
      <c r="DG240" s="3113"/>
      <c r="DH240" s="3113"/>
      <c r="DI240" s="3113"/>
      <c r="DJ240" s="3113"/>
      <c r="DK240" s="3113"/>
      <c r="DL240" s="3113"/>
      <c r="DM240" s="3113"/>
      <c r="DN240" s="3113"/>
      <c r="DO240" s="3113"/>
      <c r="DP240" s="3113"/>
      <c r="DQ240" s="3113"/>
      <c r="DR240" s="3113"/>
      <c r="DS240" s="3113"/>
      <c r="DT240" s="3113"/>
      <c r="DU240" s="3113"/>
      <c r="DV240" s="3113"/>
      <c r="DW240" s="3113"/>
      <c r="DX240" s="3113"/>
      <c r="DY240" s="3113"/>
      <c r="DZ240" s="3113"/>
      <c r="EA240" s="3113"/>
      <c r="EB240" s="3113"/>
      <c r="EC240" s="3113"/>
      <c r="ED240" s="3113"/>
      <c r="EE240" s="3113"/>
      <c r="EF240" s="3113"/>
      <c r="EG240" s="3113"/>
      <c r="EH240" s="3113"/>
    </row>
    <row r="241" spans="2:138" x14ac:dyDescent="0.25">
      <c r="B241" s="3113"/>
      <c r="C241" s="3113"/>
      <c r="D241" s="3113"/>
      <c r="E241" s="3113"/>
      <c r="F241" s="3113"/>
      <c r="G241" s="3113"/>
      <c r="H241" s="3113"/>
      <c r="I241" s="3113"/>
      <c r="J241" s="3113"/>
      <c r="K241" s="3113"/>
      <c r="L241" s="3113"/>
      <c r="M241" s="3113"/>
      <c r="N241" s="3113"/>
      <c r="O241" s="3113"/>
      <c r="P241" s="3113"/>
      <c r="Q241" s="3113"/>
      <c r="R241" s="3113"/>
      <c r="S241" s="3113"/>
      <c r="T241" s="3113"/>
      <c r="U241" s="3113"/>
      <c r="V241" s="3113"/>
      <c r="W241" s="3113"/>
      <c r="X241" s="3113"/>
      <c r="Y241" s="3113"/>
      <c r="Z241" s="3113"/>
      <c r="AA241" s="3113"/>
      <c r="AB241" s="3113"/>
      <c r="AC241" s="3113"/>
      <c r="AD241" s="3113"/>
      <c r="AE241" s="3113"/>
      <c r="AF241" s="3113"/>
      <c r="AG241" s="3113"/>
      <c r="AH241" s="3113"/>
      <c r="AI241" s="3113"/>
      <c r="AJ241" s="3113"/>
      <c r="AK241" s="3113"/>
      <c r="AL241" s="3113"/>
      <c r="AM241" s="3113"/>
      <c r="AN241" s="3113"/>
      <c r="AO241" s="3113"/>
      <c r="AP241" s="3113"/>
      <c r="AQ241" s="3113"/>
      <c r="AR241" s="3113"/>
      <c r="AS241" s="3113"/>
      <c r="AT241" s="3113"/>
      <c r="AU241" s="3113"/>
      <c r="AV241" s="3113"/>
      <c r="AW241" s="3113"/>
      <c r="AX241" s="3113"/>
      <c r="AY241" s="3113"/>
      <c r="AZ241" s="3113"/>
      <c r="BA241" s="3113"/>
      <c r="BB241" s="3113"/>
      <c r="BC241" s="3113"/>
      <c r="BD241" s="3113"/>
      <c r="BE241" s="3113"/>
      <c r="BF241" s="3113"/>
      <c r="BG241" s="3113"/>
      <c r="BH241" s="3113"/>
      <c r="BI241" s="3113"/>
      <c r="BJ241" s="3113"/>
      <c r="BK241" s="3113"/>
      <c r="BL241" s="3113"/>
      <c r="BM241" s="3113"/>
      <c r="BN241" s="3113"/>
      <c r="BO241" s="3113"/>
      <c r="BP241" s="3113"/>
      <c r="BQ241" s="3113"/>
      <c r="BR241" s="3113"/>
      <c r="BS241" s="3113"/>
      <c r="BT241" s="3113"/>
      <c r="BU241" s="3113"/>
      <c r="BV241" s="3113"/>
      <c r="BW241" s="3113"/>
      <c r="BX241" s="3113"/>
      <c r="BY241" s="3113"/>
      <c r="BZ241" s="3113"/>
      <c r="CA241" s="3113"/>
      <c r="CB241" s="3113"/>
      <c r="CC241" s="3113"/>
      <c r="CD241" s="3113"/>
      <c r="CE241" s="3113"/>
      <c r="CF241" s="3113"/>
      <c r="CG241" s="3113"/>
      <c r="CH241" s="3113"/>
      <c r="CI241" s="3113"/>
      <c r="CJ241" s="3113"/>
      <c r="CK241" s="3113"/>
      <c r="CL241" s="3113"/>
      <c r="CM241" s="3113"/>
      <c r="CN241" s="3113"/>
      <c r="CO241" s="3113"/>
      <c r="CP241" s="3113"/>
      <c r="CQ241" s="3113"/>
      <c r="CR241" s="3113"/>
      <c r="CS241" s="3113"/>
      <c r="CT241" s="3113"/>
      <c r="CU241" s="3113"/>
      <c r="CV241" s="3113"/>
      <c r="CW241" s="3113"/>
      <c r="CX241" s="3113"/>
      <c r="CY241" s="3113"/>
      <c r="CZ241" s="3113"/>
      <c r="DA241" s="3113"/>
      <c r="DB241" s="3113"/>
      <c r="DC241" s="3113"/>
      <c r="DD241" s="3113"/>
      <c r="DE241" s="3113"/>
      <c r="DF241" s="3113"/>
      <c r="DG241" s="3113"/>
      <c r="DH241" s="3113"/>
      <c r="DI241" s="3113"/>
      <c r="DJ241" s="3113"/>
      <c r="DK241" s="3113"/>
      <c r="DL241" s="3113"/>
      <c r="DM241" s="3113"/>
      <c r="DN241" s="3113"/>
      <c r="DO241" s="3113"/>
      <c r="DP241" s="3113"/>
      <c r="DQ241" s="3113"/>
      <c r="DR241" s="3113"/>
      <c r="DS241" s="3113"/>
      <c r="DT241" s="3113"/>
      <c r="DU241" s="3113"/>
      <c r="DV241" s="3113"/>
      <c r="DW241" s="3113"/>
      <c r="DX241" s="3113"/>
      <c r="DY241" s="3113"/>
      <c r="DZ241" s="3113"/>
      <c r="EA241" s="3113"/>
      <c r="EB241" s="3113"/>
      <c r="EC241" s="3113"/>
      <c r="ED241" s="3113"/>
      <c r="EE241" s="3113"/>
      <c r="EF241" s="3113"/>
      <c r="EG241" s="3113"/>
      <c r="EH241" s="3113"/>
    </row>
    <row r="242" spans="2:138" x14ac:dyDescent="0.25">
      <c r="B242" s="3113"/>
      <c r="C242" s="3113"/>
      <c r="D242" s="3113"/>
      <c r="E242" s="3113"/>
      <c r="F242" s="3113"/>
      <c r="G242" s="3113"/>
      <c r="H242" s="3113"/>
      <c r="I242" s="3113"/>
      <c r="J242" s="3113"/>
      <c r="K242" s="3113"/>
      <c r="L242" s="3113"/>
      <c r="M242" s="3113"/>
      <c r="N242" s="3113"/>
      <c r="O242" s="3113"/>
      <c r="P242" s="3113"/>
      <c r="Q242" s="3113"/>
      <c r="R242" s="3113"/>
      <c r="S242" s="3113"/>
      <c r="T242" s="3113"/>
      <c r="U242" s="3113"/>
      <c r="V242" s="3113"/>
      <c r="W242" s="3113"/>
      <c r="X242" s="3113"/>
      <c r="Y242" s="3113"/>
      <c r="Z242" s="3113"/>
      <c r="AA242" s="3113"/>
      <c r="AB242" s="3113"/>
      <c r="AC242" s="3113"/>
      <c r="AD242" s="3113"/>
      <c r="AE242" s="3113"/>
      <c r="AF242" s="3113"/>
      <c r="AG242" s="3113"/>
      <c r="AH242" s="3113"/>
      <c r="AI242" s="3113"/>
      <c r="AJ242" s="3113"/>
      <c r="AK242" s="3113"/>
      <c r="AL242" s="3113"/>
      <c r="AM242" s="3113"/>
      <c r="AN242" s="3113"/>
      <c r="AO242" s="3113"/>
      <c r="AP242" s="3113"/>
      <c r="AQ242" s="3113"/>
      <c r="AR242" s="3113"/>
      <c r="AS242" s="3113"/>
      <c r="AT242" s="3113"/>
      <c r="AU242" s="3113"/>
      <c r="AV242" s="3113"/>
      <c r="AW242" s="3113"/>
      <c r="AX242" s="3113"/>
      <c r="AY242" s="3113"/>
      <c r="AZ242" s="3113"/>
      <c r="BA242" s="3113"/>
      <c r="BB242" s="3113"/>
      <c r="BC242" s="3113"/>
      <c r="BD242" s="3113"/>
      <c r="BE242" s="3113"/>
      <c r="BF242" s="3113"/>
      <c r="BG242" s="3113"/>
      <c r="BH242" s="3113"/>
      <c r="BI242" s="3113"/>
      <c r="BJ242" s="3113"/>
      <c r="BK242" s="3113"/>
      <c r="BL242" s="3113"/>
      <c r="BM242" s="3113"/>
      <c r="BN242" s="3113"/>
      <c r="BO242" s="3113"/>
      <c r="BP242" s="3113"/>
      <c r="BQ242" s="3113"/>
      <c r="BR242" s="3113"/>
      <c r="BS242" s="3113"/>
      <c r="BT242" s="3113"/>
      <c r="BU242" s="3113"/>
      <c r="BV242" s="3113"/>
      <c r="BW242" s="3113"/>
      <c r="BX242" s="3113"/>
      <c r="BY242" s="3113"/>
      <c r="BZ242" s="3113"/>
      <c r="CA242" s="3113"/>
      <c r="CB242" s="3113"/>
      <c r="CC242" s="3113"/>
      <c r="CD242" s="3113"/>
      <c r="CE242" s="3113"/>
      <c r="CF242" s="3113"/>
      <c r="CG242" s="3113"/>
      <c r="CH242" s="3113"/>
      <c r="CI242" s="3113"/>
      <c r="CJ242" s="3113"/>
      <c r="CK242" s="3113"/>
      <c r="CL242" s="3113"/>
      <c r="CM242" s="3113"/>
      <c r="CN242" s="3113"/>
      <c r="CO242" s="3113"/>
      <c r="CP242" s="3113"/>
      <c r="CQ242" s="3113"/>
      <c r="CR242" s="3113"/>
      <c r="CS242" s="3113"/>
      <c r="CT242" s="3113"/>
      <c r="CU242" s="3113"/>
      <c r="CV242" s="3113"/>
      <c r="CW242" s="3113"/>
      <c r="CX242" s="3113"/>
      <c r="CY242" s="3113"/>
      <c r="CZ242" s="3113"/>
      <c r="DA242" s="3113"/>
      <c r="DB242" s="3113"/>
      <c r="DC242" s="3113"/>
      <c r="DD242" s="3113"/>
      <c r="DE242" s="3113"/>
      <c r="DF242" s="3113"/>
      <c r="DG242" s="3113"/>
      <c r="DH242" s="3113"/>
      <c r="DI242" s="3113"/>
      <c r="DJ242" s="3113"/>
      <c r="DK242" s="3113"/>
      <c r="DL242" s="3113"/>
      <c r="DM242" s="3113"/>
      <c r="DN242" s="3113"/>
      <c r="DO242" s="3113"/>
      <c r="DP242" s="3113"/>
      <c r="DQ242" s="3113"/>
      <c r="DR242" s="3113"/>
      <c r="DS242" s="3113"/>
      <c r="DT242" s="3113"/>
      <c r="DU242" s="3113"/>
      <c r="DV242" s="3113"/>
      <c r="DW242" s="3113"/>
      <c r="DX242" s="3113"/>
      <c r="DY242" s="3113"/>
      <c r="DZ242" s="3113"/>
      <c r="EA242" s="3113"/>
      <c r="EB242" s="3113"/>
      <c r="EC242" s="3113"/>
      <c r="ED242" s="3113"/>
      <c r="EE242" s="3113"/>
      <c r="EF242" s="3113"/>
      <c r="EG242" s="3113"/>
      <c r="EH242" s="3113"/>
    </row>
    <row r="243" spans="2:138" x14ac:dyDescent="0.25">
      <c r="B243" s="3113"/>
      <c r="C243" s="3113"/>
      <c r="D243" s="3113"/>
      <c r="E243" s="3113"/>
      <c r="F243" s="3113"/>
      <c r="G243" s="3113"/>
      <c r="H243" s="3113"/>
      <c r="I243" s="3113"/>
      <c r="J243" s="3113"/>
      <c r="K243" s="3113"/>
      <c r="L243" s="3113"/>
      <c r="M243" s="3113"/>
      <c r="N243" s="3113"/>
      <c r="O243" s="3113"/>
      <c r="P243" s="3113"/>
      <c r="Q243" s="3113"/>
      <c r="R243" s="3113"/>
      <c r="S243" s="3113"/>
      <c r="T243" s="3113"/>
      <c r="U243" s="3113"/>
      <c r="V243" s="3113"/>
      <c r="W243" s="3113"/>
      <c r="X243" s="3113"/>
      <c r="Y243" s="3113"/>
      <c r="Z243" s="3113"/>
      <c r="AA243" s="3113"/>
      <c r="AB243" s="3113"/>
      <c r="AC243" s="3113"/>
      <c r="AD243" s="3113"/>
      <c r="AE243" s="3113"/>
      <c r="AF243" s="3113"/>
      <c r="AG243" s="3113"/>
      <c r="AH243" s="3113"/>
      <c r="AI243" s="3113"/>
      <c r="AJ243" s="3113"/>
      <c r="AK243" s="3113"/>
      <c r="AL243" s="3113"/>
      <c r="AM243" s="3113"/>
      <c r="AN243" s="3113"/>
      <c r="AO243" s="3113"/>
      <c r="AP243" s="3113"/>
      <c r="AQ243" s="3113"/>
      <c r="AR243" s="3113"/>
      <c r="AS243" s="3113"/>
      <c r="AT243" s="3113"/>
      <c r="AU243" s="3113"/>
      <c r="AV243" s="3113"/>
      <c r="AW243" s="3113"/>
      <c r="AX243" s="3113"/>
      <c r="AY243" s="3113"/>
      <c r="AZ243" s="3113"/>
      <c r="BA243" s="3113"/>
      <c r="BB243" s="3113"/>
      <c r="BC243" s="3113"/>
      <c r="BD243" s="3113"/>
      <c r="BE243" s="3113"/>
      <c r="BF243" s="3113"/>
      <c r="BG243" s="3113"/>
      <c r="BH243" s="3113"/>
      <c r="BI243" s="3113"/>
      <c r="BJ243" s="3113"/>
      <c r="BK243" s="3113"/>
      <c r="BL243" s="3113"/>
      <c r="BM243" s="3113"/>
      <c r="BN243" s="3113"/>
      <c r="BO243" s="3113"/>
      <c r="BP243" s="3113"/>
      <c r="BQ243" s="3113"/>
      <c r="BR243" s="3113"/>
      <c r="BS243" s="3113"/>
      <c r="BT243" s="3113"/>
      <c r="BU243" s="3113"/>
      <c r="BV243" s="3113"/>
      <c r="BW243" s="3113"/>
      <c r="BX243" s="3113"/>
      <c r="BY243" s="3113"/>
      <c r="BZ243" s="3113"/>
      <c r="CA243" s="3113"/>
      <c r="CB243" s="3113"/>
      <c r="CC243" s="3113"/>
      <c r="CD243" s="3113"/>
      <c r="CE243" s="3113"/>
      <c r="CF243" s="3113"/>
      <c r="CG243" s="3113"/>
      <c r="CH243" s="3113"/>
      <c r="CI243" s="3113"/>
      <c r="CJ243" s="3113"/>
      <c r="CK243" s="3113"/>
      <c r="CL243" s="3113"/>
      <c r="CM243" s="3113"/>
      <c r="CN243" s="3113"/>
      <c r="CO243" s="3113"/>
      <c r="CP243" s="3113"/>
      <c r="CQ243" s="3113"/>
      <c r="CR243" s="3113"/>
      <c r="CS243" s="3113"/>
      <c r="CT243" s="3113"/>
      <c r="CU243" s="3113"/>
      <c r="CV243" s="3113"/>
      <c r="CW243" s="3113"/>
      <c r="CX243" s="3113"/>
      <c r="CY243" s="3113"/>
      <c r="CZ243" s="3113"/>
      <c r="DA243" s="3113"/>
      <c r="DB243" s="3113"/>
      <c r="DC243" s="3113"/>
      <c r="DD243" s="3113"/>
      <c r="DE243" s="3113"/>
      <c r="DF243" s="3113"/>
      <c r="DG243" s="3113"/>
      <c r="DH243" s="3113"/>
      <c r="DI243" s="3113"/>
      <c r="DJ243" s="3113"/>
      <c r="DK243" s="3113"/>
      <c r="DL243" s="3113"/>
      <c r="DM243" s="3113"/>
      <c r="DN243" s="3113"/>
      <c r="DO243" s="3113"/>
      <c r="DP243" s="3113"/>
      <c r="DQ243" s="3113"/>
      <c r="DR243" s="3113"/>
      <c r="DS243" s="3113"/>
      <c r="DT243" s="3113"/>
      <c r="DU243" s="3113"/>
      <c r="DV243" s="3113"/>
      <c r="DW243" s="3113"/>
      <c r="DX243" s="3113"/>
      <c r="DY243" s="3113"/>
      <c r="DZ243" s="3113"/>
      <c r="EA243" s="3113"/>
      <c r="EB243" s="3113"/>
      <c r="EC243" s="3113"/>
      <c r="ED243" s="3113"/>
      <c r="EE243" s="3113"/>
      <c r="EF243" s="3113"/>
      <c r="EG243" s="3113"/>
      <c r="EH243" s="3113"/>
    </row>
    <row r="244" spans="2:138" x14ac:dyDescent="0.25">
      <c r="B244" s="3113"/>
      <c r="C244" s="3113"/>
      <c r="D244" s="3113"/>
      <c r="E244" s="3113"/>
      <c r="F244" s="3113"/>
      <c r="G244" s="3113"/>
      <c r="H244" s="3113"/>
      <c r="I244" s="3113"/>
      <c r="J244" s="3113"/>
      <c r="K244" s="3113"/>
      <c r="L244" s="3113"/>
      <c r="M244" s="3113"/>
      <c r="N244" s="3113"/>
      <c r="O244" s="3113"/>
      <c r="P244" s="3113"/>
      <c r="Q244" s="3113"/>
      <c r="R244" s="3113"/>
      <c r="S244" s="3113"/>
      <c r="T244" s="3113"/>
      <c r="U244" s="3113"/>
      <c r="V244" s="3113"/>
      <c r="W244" s="3113"/>
      <c r="X244" s="3113"/>
      <c r="Y244" s="3113"/>
      <c r="Z244" s="3113"/>
      <c r="AA244" s="3113"/>
      <c r="AB244" s="3113"/>
      <c r="AC244" s="3113"/>
      <c r="AD244" s="3113"/>
      <c r="AE244" s="3113"/>
      <c r="AF244" s="3113"/>
      <c r="AG244" s="3113"/>
      <c r="AH244" s="3113"/>
      <c r="AI244" s="3113"/>
      <c r="AJ244" s="3113"/>
      <c r="AK244" s="3113"/>
      <c r="AL244" s="3113"/>
      <c r="AM244" s="3113"/>
      <c r="AN244" s="3113"/>
      <c r="AO244" s="3113"/>
      <c r="AP244" s="3113"/>
      <c r="AQ244" s="3113"/>
      <c r="AR244" s="3113"/>
      <c r="AS244" s="3113"/>
      <c r="AT244" s="3113"/>
      <c r="AU244" s="3113"/>
      <c r="AV244" s="3113"/>
      <c r="AW244" s="3113"/>
      <c r="AX244" s="3113"/>
      <c r="AY244" s="3113"/>
      <c r="AZ244" s="3113"/>
      <c r="BA244" s="3113"/>
      <c r="BB244" s="3113"/>
      <c r="BC244" s="3113"/>
      <c r="BD244" s="3113"/>
      <c r="BE244" s="3113"/>
      <c r="BF244" s="3113"/>
      <c r="BG244" s="3113"/>
      <c r="BH244" s="3113"/>
      <c r="BI244" s="3113"/>
      <c r="BJ244" s="3113"/>
      <c r="BK244" s="3113"/>
      <c r="BL244" s="3113"/>
      <c r="BM244" s="3113"/>
      <c r="BN244" s="3113"/>
      <c r="BO244" s="3113"/>
      <c r="BP244" s="3113"/>
      <c r="BQ244" s="3113"/>
      <c r="BR244" s="3113"/>
      <c r="BS244" s="3113"/>
      <c r="BT244" s="3113"/>
      <c r="BU244" s="3113"/>
      <c r="BV244" s="3113"/>
      <c r="BW244" s="3113"/>
      <c r="BX244" s="3113"/>
      <c r="BY244" s="3113"/>
      <c r="BZ244" s="3113"/>
      <c r="CA244" s="3113"/>
      <c r="CB244" s="3113"/>
      <c r="CC244" s="3113"/>
      <c r="CD244" s="3113"/>
      <c r="CE244" s="3113"/>
      <c r="CF244" s="3113"/>
      <c r="CG244" s="3113"/>
      <c r="CH244" s="3113"/>
      <c r="CI244" s="3113"/>
      <c r="CJ244" s="3113"/>
      <c r="CK244" s="3113"/>
      <c r="CL244" s="3113"/>
      <c r="CM244" s="3113"/>
      <c r="CN244" s="3113"/>
      <c r="CO244" s="3113"/>
      <c r="CP244" s="3113"/>
      <c r="CQ244" s="3113"/>
      <c r="CR244" s="3113"/>
      <c r="CS244" s="3113"/>
      <c r="CT244" s="3113"/>
      <c r="CU244" s="3113"/>
      <c r="CV244" s="3113"/>
      <c r="CW244" s="3113"/>
      <c r="CX244" s="3113"/>
      <c r="CY244" s="3113"/>
      <c r="CZ244" s="3113"/>
      <c r="DA244" s="3113"/>
      <c r="DB244" s="3113"/>
      <c r="DC244" s="3113"/>
      <c r="DD244" s="3113"/>
      <c r="DE244" s="3113"/>
      <c r="DF244" s="3113"/>
      <c r="DG244" s="3113"/>
      <c r="DH244" s="3113"/>
      <c r="DI244" s="3113"/>
      <c r="DJ244" s="3113"/>
      <c r="DK244" s="3113"/>
      <c r="DL244" s="3113"/>
      <c r="DM244" s="3113"/>
      <c r="DN244" s="3113"/>
      <c r="DO244" s="3113"/>
      <c r="DP244" s="3113"/>
      <c r="DQ244" s="3113"/>
      <c r="DR244" s="3113"/>
      <c r="DS244" s="3113"/>
      <c r="DT244" s="3113"/>
      <c r="DU244" s="3113"/>
      <c r="DV244" s="3113"/>
      <c r="DW244" s="3113"/>
      <c r="DX244" s="3113"/>
      <c r="DY244" s="3113"/>
      <c r="DZ244" s="3113"/>
      <c r="EA244" s="3113"/>
      <c r="EB244" s="3113"/>
      <c r="EC244" s="3113"/>
      <c r="ED244" s="3113"/>
      <c r="EE244" s="3113"/>
      <c r="EF244" s="3113"/>
      <c r="EG244" s="3113"/>
      <c r="EH244" s="3113"/>
    </row>
    <row r="245" spans="2:138" x14ac:dyDescent="0.25">
      <c r="B245" s="3113"/>
      <c r="C245" s="3114"/>
      <c r="D245" s="3113"/>
      <c r="E245" s="3113"/>
      <c r="F245" s="3113"/>
      <c r="G245" s="3113"/>
      <c r="H245" s="3113"/>
      <c r="I245" s="3113"/>
      <c r="J245" s="3113"/>
      <c r="K245" s="3113"/>
      <c r="L245" s="3113"/>
      <c r="M245" s="3113"/>
      <c r="N245" s="3113"/>
      <c r="O245" s="3113"/>
      <c r="P245" s="3113"/>
      <c r="Q245" s="3113"/>
      <c r="R245" s="3113"/>
      <c r="S245" s="3113"/>
      <c r="T245" s="3113"/>
      <c r="U245" s="3113"/>
      <c r="V245" s="3113"/>
      <c r="W245" s="3113"/>
      <c r="X245" s="3113"/>
      <c r="Y245" s="3113"/>
      <c r="Z245" s="3113"/>
      <c r="AA245" s="3113"/>
      <c r="AB245" s="3113"/>
      <c r="AC245" s="3113"/>
      <c r="AD245" s="3113"/>
      <c r="AE245" s="3113"/>
      <c r="AF245" s="3113"/>
      <c r="AG245" s="3113"/>
      <c r="AH245" s="3113"/>
      <c r="AI245" s="3113"/>
      <c r="AJ245" s="3113"/>
      <c r="AK245" s="3113"/>
      <c r="AL245" s="3113"/>
      <c r="AM245" s="3113"/>
      <c r="AN245" s="3113"/>
      <c r="AO245" s="3113"/>
      <c r="AP245" s="3113"/>
      <c r="AQ245" s="3113"/>
      <c r="AR245" s="3113"/>
      <c r="AS245" s="3113"/>
      <c r="AT245" s="3113"/>
      <c r="AU245" s="3113"/>
      <c r="AV245" s="3113"/>
      <c r="AW245" s="3113"/>
      <c r="AX245" s="3113"/>
      <c r="AY245" s="3113"/>
      <c r="AZ245" s="3113"/>
      <c r="BA245" s="3113"/>
      <c r="BB245" s="3113"/>
      <c r="BC245" s="3113"/>
      <c r="BD245" s="3113"/>
      <c r="BE245" s="3113"/>
      <c r="BF245" s="3113"/>
      <c r="BG245" s="3113"/>
      <c r="BH245" s="3113"/>
      <c r="BI245" s="3113"/>
      <c r="BJ245" s="3113"/>
      <c r="BK245" s="3113"/>
      <c r="BL245" s="3113"/>
      <c r="BM245" s="3113"/>
      <c r="BN245" s="3113"/>
      <c r="BO245" s="3113"/>
      <c r="BP245" s="3113"/>
      <c r="BQ245" s="3113"/>
      <c r="BR245" s="3113"/>
      <c r="BS245" s="3113"/>
      <c r="BT245" s="3113"/>
      <c r="BU245" s="3113"/>
      <c r="BV245" s="3113"/>
      <c r="BW245" s="3113"/>
      <c r="BX245" s="3113"/>
      <c r="BY245" s="3113"/>
      <c r="BZ245" s="3113"/>
      <c r="CA245" s="3113"/>
      <c r="CB245" s="3113"/>
      <c r="CC245" s="3113"/>
      <c r="CD245" s="3113"/>
      <c r="CE245" s="3113"/>
      <c r="CF245" s="3113"/>
      <c r="CG245" s="3113"/>
      <c r="CH245" s="3113"/>
      <c r="CI245" s="3113"/>
      <c r="CJ245" s="3113"/>
      <c r="CK245" s="3113"/>
      <c r="CL245" s="3113"/>
      <c r="CM245" s="3113"/>
      <c r="CN245" s="3113"/>
      <c r="CO245" s="3113"/>
      <c r="CP245" s="3113"/>
      <c r="CQ245" s="3113"/>
      <c r="CR245" s="3113"/>
      <c r="CS245" s="3113"/>
      <c r="CT245" s="3113"/>
      <c r="CU245" s="3113"/>
      <c r="CV245" s="3113"/>
      <c r="CW245" s="3113"/>
      <c r="CX245" s="3113"/>
      <c r="CY245" s="3113"/>
      <c r="CZ245" s="3113"/>
      <c r="DA245" s="3113"/>
      <c r="DB245" s="3113"/>
      <c r="DC245" s="3113"/>
      <c r="DD245" s="3113"/>
      <c r="DE245" s="3113"/>
      <c r="DF245" s="3113"/>
      <c r="DG245" s="3113"/>
      <c r="DH245" s="3113"/>
      <c r="DI245" s="3113"/>
      <c r="DJ245" s="3113"/>
      <c r="DK245" s="3113"/>
      <c r="DL245" s="3113"/>
      <c r="DM245" s="3113"/>
      <c r="DN245" s="3113"/>
      <c r="DO245" s="3113"/>
      <c r="DP245" s="3113"/>
      <c r="DQ245" s="3113"/>
      <c r="DR245" s="3113"/>
      <c r="DS245" s="3113"/>
      <c r="DT245" s="3113"/>
      <c r="DU245" s="3113"/>
      <c r="DV245" s="3113"/>
      <c r="DW245" s="3113"/>
      <c r="DX245" s="3113"/>
      <c r="DY245" s="3113"/>
      <c r="DZ245" s="3113"/>
      <c r="EA245" s="3113"/>
      <c r="EB245" s="3113"/>
      <c r="EC245" s="3113"/>
      <c r="ED245" s="3113"/>
      <c r="EE245" s="3113"/>
      <c r="EF245" s="3113"/>
      <c r="EG245" s="3113"/>
      <c r="EH245" s="3113"/>
    </row>
    <row r="246" spans="2:138" x14ac:dyDescent="0.25">
      <c r="B246" s="3113"/>
      <c r="C246" s="3113"/>
      <c r="D246" s="3113"/>
      <c r="E246" s="3113"/>
      <c r="F246" s="3113"/>
      <c r="G246" s="3113"/>
      <c r="H246" s="3113"/>
      <c r="I246" s="3113"/>
      <c r="J246" s="3113"/>
      <c r="K246" s="3113"/>
      <c r="L246" s="3113"/>
      <c r="M246" s="3113"/>
      <c r="N246" s="3113"/>
      <c r="O246" s="3113"/>
      <c r="P246" s="3113"/>
      <c r="Q246" s="3113"/>
      <c r="R246" s="3113"/>
      <c r="S246" s="3113"/>
      <c r="T246" s="3113"/>
      <c r="U246" s="3113"/>
      <c r="V246" s="3113"/>
      <c r="W246" s="3113"/>
      <c r="X246" s="3113"/>
      <c r="Y246" s="3113"/>
      <c r="Z246" s="3113"/>
      <c r="AA246" s="3113"/>
      <c r="AB246" s="3113"/>
      <c r="AC246" s="3113"/>
      <c r="AD246" s="3113"/>
      <c r="AE246" s="3113"/>
      <c r="AF246" s="3113"/>
      <c r="AG246" s="3113"/>
      <c r="AH246" s="3113"/>
      <c r="AI246" s="3113"/>
      <c r="AJ246" s="3113"/>
      <c r="AK246" s="3113"/>
      <c r="AL246" s="3113"/>
      <c r="AM246" s="3113"/>
      <c r="AN246" s="3113"/>
      <c r="AO246" s="3113"/>
      <c r="AP246" s="3113"/>
      <c r="AQ246" s="3113"/>
      <c r="AR246" s="3113"/>
      <c r="AS246" s="3113"/>
      <c r="AT246" s="3113"/>
      <c r="AU246" s="3113"/>
      <c r="AV246" s="3113"/>
      <c r="AW246" s="3113"/>
      <c r="AX246" s="3113"/>
      <c r="AY246" s="3113"/>
      <c r="AZ246" s="3113"/>
      <c r="BA246" s="3113"/>
      <c r="BB246" s="3113"/>
      <c r="BC246" s="3113"/>
      <c r="BD246" s="3113"/>
      <c r="BE246" s="3113"/>
      <c r="BF246" s="3113"/>
      <c r="BG246" s="3113"/>
      <c r="BH246" s="3113"/>
      <c r="BI246" s="3113"/>
      <c r="BJ246" s="3113"/>
      <c r="BK246" s="3113"/>
      <c r="BL246" s="3113"/>
      <c r="BM246" s="3113"/>
      <c r="BN246" s="3113"/>
      <c r="BO246" s="3113"/>
      <c r="BP246" s="3113"/>
      <c r="BQ246" s="3113"/>
      <c r="BR246" s="3113"/>
      <c r="BS246" s="3113"/>
      <c r="BT246" s="3113"/>
      <c r="BU246" s="3113"/>
      <c r="BV246" s="3113"/>
      <c r="BW246" s="3113"/>
      <c r="BX246" s="3113"/>
      <c r="BY246" s="3113"/>
      <c r="BZ246" s="3113"/>
      <c r="CA246" s="3113"/>
      <c r="CB246" s="3113"/>
      <c r="CC246" s="3113"/>
      <c r="CD246" s="3113"/>
      <c r="CE246" s="3113"/>
      <c r="CF246" s="3113"/>
      <c r="CG246" s="3113"/>
      <c r="CH246" s="3113"/>
      <c r="CI246" s="3113"/>
      <c r="CJ246" s="3113"/>
      <c r="CK246" s="3113"/>
      <c r="CL246" s="3113"/>
      <c r="CM246" s="3113"/>
      <c r="CN246" s="3113"/>
      <c r="CO246" s="3113"/>
      <c r="CP246" s="3113"/>
      <c r="CQ246" s="3113"/>
      <c r="CR246" s="3113"/>
      <c r="CS246" s="3113"/>
      <c r="CT246" s="3113"/>
      <c r="CU246" s="3113"/>
      <c r="CV246" s="3113"/>
      <c r="CW246" s="3113"/>
      <c r="CX246" s="3113"/>
      <c r="CY246" s="3113"/>
      <c r="CZ246" s="3113"/>
      <c r="DA246" s="3113"/>
      <c r="DB246" s="3113"/>
      <c r="DC246" s="3113"/>
      <c r="DD246" s="3113"/>
      <c r="DE246" s="3113"/>
      <c r="DF246" s="3113"/>
      <c r="DG246" s="3113"/>
      <c r="DH246" s="3113"/>
      <c r="DI246" s="3113"/>
      <c r="DJ246" s="3113"/>
      <c r="DK246" s="3113"/>
      <c r="DL246" s="3113"/>
      <c r="DM246" s="3113"/>
      <c r="DN246" s="3113"/>
      <c r="DO246" s="3113"/>
      <c r="DP246" s="3113"/>
      <c r="DQ246" s="3113"/>
      <c r="DR246" s="3113"/>
      <c r="DS246" s="3113"/>
      <c r="DT246" s="3113"/>
      <c r="DU246" s="3113"/>
      <c r="DV246" s="3113"/>
      <c r="DW246" s="3113"/>
      <c r="DX246" s="3113"/>
      <c r="DY246" s="3113"/>
      <c r="DZ246" s="3113"/>
      <c r="EA246" s="3113"/>
      <c r="EB246" s="3113"/>
      <c r="EC246" s="3113"/>
      <c r="ED246" s="3113"/>
      <c r="EE246" s="3113"/>
      <c r="EF246" s="3113"/>
      <c r="EG246" s="3113"/>
      <c r="EH246" s="3113"/>
    </row>
    <row r="247" spans="2:138" x14ac:dyDescent="0.25">
      <c r="B247" s="3113"/>
      <c r="C247" s="3117"/>
      <c r="D247" s="3117"/>
      <c r="E247" s="3116"/>
      <c r="F247" s="3116"/>
      <c r="G247" s="3797"/>
      <c r="H247" s="3797"/>
      <c r="I247" s="3797"/>
      <c r="J247" s="3797"/>
      <c r="K247" s="3797"/>
      <c r="L247" s="3797"/>
      <c r="M247" s="3797"/>
      <c r="N247" s="3797"/>
      <c r="O247" s="3797"/>
      <c r="P247" s="3797"/>
      <c r="Q247" s="3797"/>
      <c r="R247" s="3797"/>
      <c r="S247" s="3797"/>
      <c r="T247" s="3797"/>
      <c r="U247" s="3797"/>
      <c r="V247" s="3797"/>
      <c r="W247" s="3797"/>
      <c r="X247" s="3797"/>
      <c r="Y247" s="3797"/>
      <c r="Z247" s="3797"/>
      <c r="AA247" s="3797"/>
      <c r="AB247" s="3797"/>
      <c r="AC247" s="3797"/>
      <c r="AD247" s="3797"/>
      <c r="AE247" s="3797"/>
      <c r="AF247" s="3797"/>
      <c r="AG247" s="3797"/>
      <c r="AH247" s="3797"/>
      <c r="AI247" s="3797"/>
      <c r="AJ247" s="3797"/>
      <c r="AK247" s="3797"/>
      <c r="AL247" s="3797"/>
      <c r="AM247" s="3797"/>
      <c r="AN247" s="3797"/>
      <c r="AO247" s="3797"/>
      <c r="AP247" s="3797"/>
      <c r="AQ247" s="3797"/>
      <c r="AR247" s="3797"/>
      <c r="AS247" s="3797"/>
      <c r="AT247" s="3797"/>
      <c r="AU247" s="3113"/>
      <c r="AV247" s="3113"/>
      <c r="AW247" s="3113"/>
      <c r="AX247" s="3113"/>
      <c r="AY247" s="3113"/>
      <c r="AZ247" s="3113"/>
      <c r="BA247" s="3113"/>
      <c r="BB247" s="3113"/>
      <c r="BC247" s="3113"/>
      <c r="BD247" s="3113"/>
      <c r="BE247" s="3113"/>
      <c r="BF247" s="3113"/>
      <c r="BG247" s="3113"/>
      <c r="BH247" s="3113"/>
      <c r="BI247" s="3113"/>
      <c r="BJ247" s="3113"/>
      <c r="BK247" s="3113"/>
      <c r="BL247" s="3113"/>
      <c r="BM247" s="3113"/>
      <c r="BN247" s="3113"/>
      <c r="BO247" s="3113"/>
      <c r="BP247" s="3113"/>
      <c r="BQ247" s="3113"/>
      <c r="BR247" s="3113"/>
      <c r="BS247" s="3113"/>
      <c r="BT247" s="3113"/>
      <c r="BU247" s="3113"/>
      <c r="BV247" s="3113"/>
      <c r="BW247" s="3113"/>
      <c r="BX247" s="3113"/>
      <c r="BY247" s="3113"/>
      <c r="BZ247" s="3113"/>
      <c r="CA247" s="3113"/>
      <c r="CB247" s="3113"/>
      <c r="CC247" s="3113"/>
      <c r="CD247" s="3113"/>
      <c r="CE247" s="3113"/>
      <c r="CF247" s="3113"/>
      <c r="CG247" s="3113"/>
      <c r="CH247" s="3113"/>
      <c r="CI247" s="3113"/>
      <c r="CJ247" s="3113"/>
      <c r="CK247" s="3113"/>
      <c r="CL247" s="3113"/>
      <c r="CM247" s="3113"/>
      <c r="CN247" s="3113"/>
      <c r="CO247" s="3113"/>
      <c r="CP247" s="3113"/>
      <c r="CQ247" s="3113"/>
      <c r="CR247" s="3113"/>
      <c r="CS247" s="3113"/>
      <c r="CT247" s="3113"/>
      <c r="CU247" s="3113"/>
      <c r="CV247" s="3113"/>
      <c r="CW247" s="3113"/>
      <c r="CX247" s="3113"/>
      <c r="CY247" s="3113"/>
      <c r="CZ247" s="3113"/>
      <c r="DA247" s="3113"/>
      <c r="DB247" s="3113"/>
      <c r="DC247" s="3113"/>
      <c r="DD247" s="3113"/>
      <c r="DE247" s="3113"/>
      <c r="DF247" s="3113"/>
      <c r="DG247" s="3113"/>
      <c r="DH247" s="3113"/>
      <c r="DI247" s="3113"/>
      <c r="DJ247" s="3113"/>
      <c r="DK247" s="3113"/>
      <c r="DL247" s="3113"/>
      <c r="DM247" s="3113"/>
      <c r="DN247" s="3113"/>
      <c r="DO247" s="3113"/>
      <c r="DP247" s="3113"/>
      <c r="DQ247" s="3113"/>
      <c r="DR247" s="3113"/>
      <c r="DS247" s="3113"/>
      <c r="DT247" s="3113"/>
      <c r="DU247" s="3113"/>
      <c r="DV247" s="3113"/>
      <c r="DW247" s="3113"/>
      <c r="DX247" s="3113"/>
      <c r="DY247" s="3113"/>
      <c r="DZ247" s="3113"/>
      <c r="EA247" s="3113"/>
      <c r="EB247" s="3113"/>
      <c r="EC247" s="3113"/>
      <c r="ED247" s="3113"/>
      <c r="EE247" s="3113"/>
      <c r="EF247" s="3113"/>
      <c r="EG247" s="3113"/>
      <c r="EH247" s="3113"/>
    </row>
    <row r="248" spans="2:138" ht="11.25" customHeight="1" x14ac:dyDescent="0.25">
      <c r="B248" s="3113"/>
      <c r="C248" s="3117"/>
      <c r="D248" s="3117"/>
      <c r="E248" s="3143"/>
      <c r="F248" s="3118"/>
      <c r="G248" s="3796"/>
      <c r="H248" s="3796"/>
      <c r="I248" s="3796"/>
      <c r="J248" s="3796"/>
      <c r="K248" s="3796"/>
      <c r="L248" s="3796"/>
      <c r="M248" s="3796"/>
      <c r="N248" s="3796"/>
      <c r="O248" s="3796"/>
      <c r="P248" s="3796"/>
      <c r="Q248" s="3796"/>
      <c r="R248" s="3796"/>
      <c r="S248" s="3796"/>
      <c r="T248" s="3796"/>
      <c r="U248" s="3796"/>
      <c r="V248" s="3796"/>
      <c r="W248" s="3796"/>
      <c r="X248" s="3796"/>
      <c r="Y248" s="3796"/>
      <c r="Z248" s="3796"/>
      <c r="AA248" s="3796"/>
      <c r="AB248" s="3796"/>
      <c r="AC248" s="3796"/>
      <c r="AD248" s="3796"/>
      <c r="AE248" s="3796"/>
      <c r="AF248" s="3796"/>
      <c r="AG248" s="3796"/>
      <c r="AH248" s="3796"/>
      <c r="AI248" s="3796"/>
      <c r="AJ248" s="3796"/>
      <c r="AK248" s="3796"/>
      <c r="AL248" s="3796"/>
      <c r="AM248" s="3796"/>
      <c r="AN248" s="3796"/>
      <c r="AO248" s="3796"/>
      <c r="AP248" s="3796"/>
      <c r="AQ248" s="3796"/>
      <c r="AR248" s="3796"/>
      <c r="AS248" s="3796"/>
      <c r="AT248" s="3796"/>
      <c r="AU248" s="3113"/>
      <c r="AV248" s="3113"/>
      <c r="AW248" s="3113"/>
      <c r="AX248" s="3113"/>
      <c r="AY248" s="3113"/>
      <c r="AZ248" s="3113"/>
      <c r="BA248" s="3113"/>
      <c r="BB248" s="3113"/>
      <c r="BC248" s="3113"/>
      <c r="BD248" s="3113"/>
      <c r="BE248" s="3113"/>
      <c r="BF248" s="3113"/>
      <c r="BG248" s="3113"/>
      <c r="BH248" s="3113"/>
      <c r="BI248" s="3113"/>
      <c r="BJ248" s="3113"/>
      <c r="BK248" s="3113"/>
      <c r="BL248" s="3113"/>
      <c r="BM248" s="3113"/>
      <c r="BN248" s="3113"/>
      <c r="BO248" s="3113"/>
      <c r="BP248" s="3113"/>
      <c r="BQ248" s="3113"/>
      <c r="BR248" s="3113"/>
      <c r="BS248" s="3113"/>
      <c r="BT248" s="3113"/>
      <c r="BU248" s="3113"/>
      <c r="BV248" s="3113"/>
      <c r="BW248" s="3113"/>
      <c r="BX248" s="3113"/>
      <c r="BY248" s="3113"/>
      <c r="BZ248" s="3113"/>
      <c r="CA248" s="3113"/>
      <c r="CB248" s="3113"/>
      <c r="CC248" s="3113"/>
      <c r="CD248" s="3113"/>
      <c r="CE248" s="3113"/>
      <c r="CF248" s="3113"/>
      <c r="CG248" s="3113"/>
      <c r="CH248" s="3113"/>
      <c r="CI248" s="3113"/>
      <c r="CJ248" s="3113"/>
      <c r="CK248" s="3113"/>
      <c r="CL248" s="3113"/>
      <c r="CM248" s="3113"/>
      <c r="CN248" s="3113"/>
      <c r="CO248" s="3113"/>
      <c r="CP248" s="3113"/>
      <c r="CQ248" s="3113"/>
      <c r="CR248" s="3113"/>
      <c r="CS248" s="3113"/>
      <c r="CT248" s="3113"/>
      <c r="CU248" s="3113"/>
      <c r="CV248" s="3113"/>
      <c r="CW248" s="3113"/>
      <c r="CX248" s="3113"/>
      <c r="CY248" s="3113"/>
      <c r="CZ248" s="3113"/>
      <c r="DA248" s="3113"/>
      <c r="DB248" s="3113"/>
      <c r="DC248" s="3113"/>
      <c r="DD248" s="3113"/>
      <c r="DE248" s="3113"/>
      <c r="DF248" s="3113"/>
      <c r="DG248" s="3113"/>
      <c r="DH248" s="3113"/>
      <c r="DI248" s="3113"/>
      <c r="DJ248" s="3113"/>
      <c r="DK248" s="3113"/>
      <c r="DL248" s="3113"/>
      <c r="DM248" s="3113"/>
      <c r="DN248" s="3113"/>
      <c r="DO248" s="3113"/>
      <c r="DP248" s="3113"/>
      <c r="DQ248" s="3113"/>
      <c r="DR248" s="3113"/>
      <c r="DS248" s="3113"/>
      <c r="DT248" s="3113"/>
      <c r="DU248" s="3113"/>
      <c r="DV248" s="3113"/>
      <c r="DW248" s="3113"/>
      <c r="DX248" s="3113"/>
      <c r="DY248" s="3113"/>
      <c r="DZ248" s="3113"/>
      <c r="EA248" s="3113"/>
      <c r="EB248" s="3113"/>
      <c r="EC248" s="3113"/>
      <c r="ED248" s="3113"/>
      <c r="EE248" s="3113"/>
      <c r="EF248" s="3113"/>
      <c r="EG248" s="3113"/>
      <c r="EH248" s="3113"/>
    </row>
    <row r="249" spans="2:138" x14ac:dyDescent="0.25">
      <c r="B249" s="3113"/>
      <c r="C249" s="3113"/>
      <c r="D249" s="3119"/>
      <c r="E249" s="3119"/>
      <c r="F249" s="3120"/>
      <c r="G249" s="3119"/>
      <c r="H249" s="3116"/>
      <c r="I249" s="3119"/>
      <c r="J249" s="3116"/>
      <c r="K249" s="3119"/>
      <c r="L249" s="3116"/>
      <c r="M249" s="3119"/>
      <c r="N249" s="3116"/>
      <c r="O249" s="3119"/>
      <c r="P249" s="3116"/>
      <c r="Q249" s="3119"/>
      <c r="R249" s="3116"/>
      <c r="S249" s="3119"/>
      <c r="T249" s="3116"/>
      <c r="U249" s="3119"/>
      <c r="V249" s="3116"/>
      <c r="W249" s="3119"/>
      <c r="X249" s="3116"/>
      <c r="Y249" s="3119"/>
      <c r="Z249" s="3116"/>
      <c r="AA249" s="3119"/>
      <c r="AB249" s="3116"/>
      <c r="AC249" s="3119"/>
      <c r="AD249" s="3116"/>
      <c r="AE249" s="3119"/>
      <c r="AF249" s="3116"/>
      <c r="AG249" s="3119"/>
      <c r="AH249" s="3116"/>
      <c r="AI249" s="3119"/>
      <c r="AJ249" s="3116"/>
      <c r="AK249" s="3119"/>
      <c r="AL249" s="3116"/>
      <c r="AM249" s="3119"/>
      <c r="AN249" s="3116"/>
      <c r="AO249" s="3119"/>
      <c r="AP249" s="3116"/>
      <c r="AQ249" s="3119"/>
      <c r="AR249" s="3116"/>
      <c r="AS249" s="3119"/>
      <c r="AT249" s="3116"/>
      <c r="AU249" s="3113"/>
      <c r="AV249" s="3113"/>
      <c r="AW249" s="3113"/>
      <c r="AX249" s="3113"/>
      <c r="AY249" s="3113"/>
      <c r="AZ249" s="3113"/>
      <c r="BA249" s="3113"/>
      <c r="BB249" s="3113"/>
      <c r="BC249" s="3113"/>
      <c r="BD249" s="3113"/>
      <c r="BE249" s="3113"/>
      <c r="BF249" s="3113"/>
      <c r="BG249" s="3113"/>
      <c r="BH249" s="3113"/>
      <c r="BI249" s="3113"/>
      <c r="BJ249" s="3113"/>
      <c r="BK249" s="3113"/>
      <c r="BL249" s="3113"/>
      <c r="BM249" s="3113"/>
      <c r="BN249" s="3113"/>
      <c r="BO249" s="3113"/>
      <c r="BP249" s="3113"/>
      <c r="BQ249" s="3113"/>
      <c r="BR249" s="3113"/>
      <c r="BS249" s="3113"/>
      <c r="BT249" s="3113"/>
      <c r="BU249" s="3113"/>
      <c r="BV249" s="3113"/>
      <c r="BW249" s="3113"/>
      <c r="BX249" s="3113"/>
      <c r="BY249" s="3113"/>
      <c r="BZ249" s="3113"/>
      <c r="CA249" s="3113"/>
      <c r="CB249" s="3113"/>
      <c r="CC249" s="3113"/>
      <c r="CD249" s="3113"/>
      <c r="CE249" s="3113"/>
      <c r="CF249" s="3113"/>
      <c r="CG249" s="3113"/>
      <c r="CH249" s="3113"/>
      <c r="CI249" s="3113"/>
      <c r="CJ249" s="3113"/>
      <c r="CK249" s="3113"/>
      <c r="CL249" s="3113"/>
      <c r="CM249" s="3113"/>
      <c r="CN249" s="3113"/>
      <c r="CO249" s="3113"/>
      <c r="CP249" s="3113"/>
      <c r="CQ249" s="3113"/>
      <c r="CR249" s="3113"/>
      <c r="CS249" s="3113"/>
      <c r="CT249" s="3113"/>
      <c r="CU249" s="3113"/>
      <c r="CV249" s="3113"/>
      <c r="CW249" s="3113"/>
      <c r="CX249" s="3113"/>
      <c r="CY249" s="3113"/>
      <c r="CZ249" s="3113"/>
      <c r="DA249" s="3113"/>
      <c r="DB249" s="3113"/>
      <c r="DC249" s="3113"/>
      <c r="DD249" s="3113"/>
      <c r="DE249" s="3113"/>
      <c r="DF249" s="3113"/>
      <c r="DG249" s="3113"/>
      <c r="DH249" s="3113"/>
      <c r="DI249" s="3113"/>
      <c r="DJ249" s="3113"/>
      <c r="DK249" s="3113"/>
      <c r="DL249" s="3113"/>
      <c r="DM249" s="3113"/>
      <c r="DN249" s="3113"/>
      <c r="DO249" s="3113"/>
      <c r="DP249" s="3113"/>
      <c r="DQ249" s="3113"/>
      <c r="DR249" s="3113"/>
      <c r="DS249" s="3113"/>
      <c r="DT249" s="3113"/>
      <c r="DU249" s="3113"/>
      <c r="DV249" s="3113"/>
      <c r="DW249" s="3113"/>
      <c r="DX249" s="3113"/>
      <c r="DY249" s="3113"/>
      <c r="DZ249" s="3113"/>
      <c r="EA249" s="3113"/>
      <c r="EB249" s="3113"/>
      <c r="EC249" s="3113"/>
      <c r="ED249" s="3113"/>
      <c r="EE249" s="3113"/>
      <c r="EF249" s="3113"/>
      <c r="EG249" s="3113"/>
      <c r="EH249" s="3113"/>
    </row>
    <row r="250" spans="2:138" x14ac:dyDescent="0.25">
      <c r="B250" s="3113"/>
      <c r="C250" s="3121"/>
      <c r="D250" s="3122"/>
      <c r="E250" s="3122"/>
      <c r="F250" s="3113"/>
      <c r="G250" s="3123"/>
      <c r="H250" s="3124"/>
      <c r="I250" s="3123"/>
      <c r="J250" s="3124"/>
      <c r="K250" s="3123"/>
      <c r="L250" s="3124"/>
      <c r="M250" s="3123"/>
      <c r="N250" s="3124"/>
      <c r="O250" s="3123"/>
      <c r="P250" s="3124"/>
      <c r="Q250" s="3123"/>
      <c r="R250" s="3124"/>
      <c r="S250" s="3123"/>
      <c r="T250" s="3124"/>
      <c r="U250" s="3123"/>
      <c r="V250" s="3124"/>
      <c r="W250" s="3123"/>
      <c r="X250" s="3124"/>
      <c r="Y250" s="3123"/>
      <c r="Z250" s="3124"/>
      <c r="AA250" s="3123"/>
      <c r="AB250" s="3124"/>
      <c r="AC250" s="3123"/>
      <c r="AD250" s="3124"/>
      <c r="AE250" s="3123"/>
      <c r="AF250" s="3124"/>
      <c r="AG250" s="3123"/>
      <c r="AH250" s="3124"/>
      <c r="AI250" s="3123"/>
      <c r="AJ250" s="3124"/>
      <c r="AK250" s="3123"/>
      <c r="AL250" s="3124"/>
      <c r="AM250" s="3123"/>
      <c r="AN250" s="3124"/>
      <c r="AO250" s="3123"/>
      <c r="AP250" s="3124"/>
      <c r="AQ250" s="3123"/>
      <c r="AR250" s="3124"/>
      <c r="AS250" s="3123"/>
      <c r="AT250" s="3124"/>
      <c r="AU250" s="3113"/>
      <c r="AV250" s="3113"/>
      <c r="AW250" s="3113"/>
      <c r="AX250" s="3113"/>
      <c r="AY250" s="3113"/>
      <c r="AZ250" s="3113"/>
      <c r="BA250" s="3113"/>
      <c r="BB250" s="3113"/>
      <c r="BC250" s="3113"/>
      <c r="BD250" s="3113"/>
      <c r="BE250" s="3113"/>
      <c r="BF250" s="3113"/>
      <c r="BG250" s="3113"/>
      <c r="BH250" s="3113"/>
      <c r="BI250" s="3113"/>
      <c r="BJ250" s="3113"/>
      <c r="BK250" s="3113"/>
      <c r="BL250" s="3113"/>
      <c r="BM250" s="3113"/>
      <c r="BN250" s="3113"/>
      <c r="BO250" s="3113"/>
      <c r="BP250" s="3113"/>
      <c r="BQ250" s="3113"/>
      <c r="BR250" s="3113"/>
      <c r="BS250" s="3113"/>
      <c r="BT250" s="3113"/>
      <c r="BU250" s="3113"/>
      <c r="BV250" s="3113"/>
      <c r="BW250" s="3113"/>
      <c r="BX250" s="3113"/>
      <c r="BY250" s="3113"/>
      <c r="BZ250" s="3113"/>
      <c r="CA250" s="3113"/>
      <c r="CB250" s="3113"/>
      <c r="CC250" s="3113"/>
      <c r="CD250" s="3113"/>
      <c r="CE250" s="3113"/>
      <c r="CF250" s="3113"/>
      <c r="CG250" s="3113"/>
      <c r="CH250" s="3113"/>
      <c r="CI250" s="3113"/>
      <c r="CJ250" s="3113"/>
      <c r="CK250" s="3113"/>
      <c r="CL250" s="3113"/>
      <c r="CM250" s="3113"/>
      <c r="CN250" s="3113"/>
      <c r="CO250" s="3113"/>
      <c r="CP250" s="3113"/>
      <c r="CQ250" s="3113"/>
      <c r="CR250" s="3113"/>
      <c r="CS250" s="3113"/>
      <c r="CT250" s="3113"/>
      <c r="CU250" s="3113"/>
      <c r="CV250" s="3113"/>
      <c r="CW250" s="3113"/>
      <c r="CX250" s="3113"/>
      <c r="CY250" s="3113"/>
      <c r="CZ250" s="3113"/>
      <c r="DA250" s="3113"/>
      <c r="DB250" s="3113"/>
      <c r="DC250" s="3113"/>
      <c r="DD250" s="3113"/>
      <c r="DE250" s="3113"/>
      <c r="DF250" s="3113"/>
      <c r="DG250" s="3113"/>
      <c r="DH250" s="3113"/>
      <c r="DI250" s="3113"/>
      <c r="DJ250" s="3113"/>
      <c r="DK250" s="3113"/>
      <c r="DL250" s="3113"/>
      <c r="DM250" s="3113"/>
      <c r="DN250" s="3113"/>
      <c r="DO250" s="3113"/>
      <c r="DP250" s="3113"/>
      <c r="DQ250" s="3113"/>
      <c r="DR250" s="3113"/>
      <c r="DS250" s="3113"/>
      <c r="DT250" s="3113"/>
      <c r="DU250" s="3113"/>
      <c r="DV250" s="3113"/>
      <c r="DW250" s="3113"/>
      <c r="DX250" s="3113"/>
      <c r="DY250" s="3113"/>
      <c r="DZ250" s="3113"/>
      <c r="EA250" s="3113"/>
      <c r="EB250" s="3113"/>
      <c r="EC250" s="3113"/>
      <c r="ED250" s="3113"/>
      <c r="EE250" s="3113"/>
      <c r="EF250" s="3113"/>
      <c r="EG250" s="3113"/>
      <c r="EH250" s="3113"/>
    </row>
    <row r="251" spans="2:138" x14ac:dyDescent="0.25">
      <c r="B251" s="3113"/>
      <c r="C251" s="3121"/>
      <c r="D251" s="3122"/>
      <c r="E251" s="3122"/>
      <c r="F251" s="3124"/>
      <c r="G251" s="3123"/>
      <c r="H251" s="3124"/>
      <c r="I251" s="3123"/>
      <c r="J251" s="3124"/>
      <c r="K251" s="3123"/>
      <c r="L251" s="3124"/>
      <c r="M251" s="3123"/>
      <c r="N251" s="3124"/>
      <c r="O251" s="3123"/>
      <c r="P251" s="3124"/>
      <c r="Q251" s="3123"/>
      <c r="R251" s="3124"/>
      <c r="S251" s="3123"/>
      <c r="T251" s="3124"/>
      <c r="U251" s="3123"/>
      <c r="V251" s="3124"/>
      <c r="W251" s="3123"/>
      <c r="X251" s="3124"/>
      <c r="Y251" s="3123"/>
      <c r="Z251" s="3124"/>
      <c r="AA251" s="3123"/>
      <c r="AB251" s="3124"/>
      <c r="AC251" s="3123"/>
      <c r="AD251" s="3124"/>
      <c r="AE251" s="3123"/>
      <c r="AF251" s="3124"/>
      <c r="AG251" s="3123"/>
      <c r="AH251" s="3124"/>
      <c r="AI251" s="3123"/>
      <c r="AJ251" s="3124"/>
      <c r="AK251" s="3123"/>
      <c r="AL251" s="3124"/>
      <c r="AM251" s="3123"/>
      <c r="AN251" s="3124"/>
      <c r="AO251" s="3123"/>
      <c r="AP251" s="3124"/>
      <c r="AQ251" s="3123"/>
      <c r="AR251" s="3124"/>
      <c r="AS251" s="3123"/>
      <c r="AT251" s="3124"/>
      <c r="AU251" s="3113"/>
      <c r="AV251" s="3113"/>
      <c r="AW251" s="3113"/>
      <c r="AX251" s="3113"/>
      <c r="AY251" s="3113"/>
      <c r="AZ251" s="3113"/>
      <c r="BA251" s="3113"/>
      <c r="BB251" s="3113"/>
      <c r="BC251" s="3113"/>
      <c r="BD251" s="3113"/>
      <c r="BE251" s="3113"/>
      <c r="BF251" s="3113"/>
      <c r="BG251" s="3113"/>
      <c r="BH251" s="3113"/>
      <c r="BI251" s="3113"/>
      <c r="BJ251" s="3113"/>
      <c r="BK251" s="3113"/>
      <c r="BL251" s="3113"/>
      <c r="BM251" s="3113"/>
      <c r="BN251" s="3113"/>
      <c r="BO251" s="3113"/>
      <c r="BP251" s="3113"/>
      <c r="BQ251" s="3113"/>
      <c r="BR251" s="3113"/>
      <c r="BS251" s="3113"/>
      <c r="BT251" s="3113"/>
      <c r="BU251" s="3113"/>
      <c r="BV251" s="3113"/>
      <c r="BW251" s="3113"/>
      <c r="BX251" s="3113"/>
      <c r="BY251" s="3113"/>
      <c r="BZ251" s="3113"/>
      <c r="CA251" s="3113"/>
      <c r="CB251" s="3113"/>
      <c r="CC251" s="3113"/>
      <c r="CD251" s="3113"/>
      <c r="CE251" s="3113"/>
      <c r="CF251" s="3113"/>
      <c r="CG251" s="3113"/>
      <c r="CH251" s="3113"/>
      <c r="CI251" s="3113"/>
      <c r="CJ251" s="3113"/>
      <c r="CK251" s="3113"/>
      <c r="CL251" s="3113"/>
      <c r="CM251" s="3113"/>
      <c r="CN251" s="3113"/>
      <c r="CO251" s="3113"/>
      <c r="CP251" s="3113"/>
      <c r="CQ251" s="3113"/>
      <c r="CR251" s="3113"/>
      <c r="CS251" s="3113"/>
      <c r="CT251" s="3113"/>
      <c r="CU251" s="3113"/>
      <c r="CV251" s="3113"/>
      <c r="CW251" s="3113"/>
      <c r="CX251" s="3113"/>
      <c r="CY251" s="3113"/>
      <c r="CZ251" s="3113"/>
      <c r="DA251" s="3113"/>
      <c r="DB251" s="3113"/>
      <c r="DC251" s="3113"/>
      <c r="DD251" s="3113"/>
      <c r="DE251" s="3113"/>
      <c r="DF251" s="3113"/>
      <c r="DG251" s="3113"/>
      <c r="DH251" s="3113"/>
      <c r="DI251" s="3113"/>
      <c r="DJ251" s="3113"/>
      <c r="DK251" s="3113"/>
      <c r="DL251" s="3113"/>
      <c r="DM251" s="3113"/>
      <c r="DN251" s="3113"/>
      <c r="DO251" s="3113"/>
      <c r="DP251" s="3113"/>
      <c r="DQ251" s="3113"/>
      <c r="DR251" s="3113"/>
      <c r="DS251" s="3113"/>
      <c r="DT251" s="3113"/>
      <c r="DU251" s="3113"/>
      <c r="DV251" s="3113"/>
      <c r="DW251" s="3113"/>
      <c r="DX251" s="3113"/>
      <c r="DY251" s="3113"/>
      <c r="DZ251" s="3113"/>
      <c r="EA251" s="3113"/>
      <c r="EB251" s="3113"/>
      <c r="EC251" s="3113"/>
      <c r="ED251" s="3113"/>
      <c r="EE251" s="3113"/>
      <c r="EF251" s="3113"/>
      <c r="EG251" s="3113"/>
      <c r="EH251" s="3113"/>
    </row>
    <row r="252" spans="2:138" ht="12.75" customHeight="1" x14ac:dyDescent="0.25">
      <c r="B252" s="3113"/>
      <c r="C252" s="3125"/>
      <c r="D252" s="3122"/>
      <c r="E252" s="3144"/>
      <c r="F252" s="3126"/>
      <c r="G252" s="3123"/>
      <c r="H252" s="3124"/>
      <c r="I252" s="3123"/>
      <c r="J252" s="3124"/>
      <c r="K252" s="3123"/>
      <c r="L252" s="3124"/>
      <c r="M252" s="3123"/>
      <c r="N252" s="3124"/>
      <c r="O252" s="3123"/>
      <c r="P252" s="3124"/>
      <c r="Q252" s="3123"/>
      <c r="R252" s="3124"/>
      <c r="S252" s="3123"/>
      <c r="T252" s="3124"/>
      <c r="U252" s="3123"/>
      <c r="V252" s="3124"/>
      <c r="W252" s="3123"/>
      <c r="X252" s="3124"/>
      <c r="Y252" s="3123"/>
      <c r="Z252" s="3124"/>
      <c r="AA252" s="3123"/>
      <c r="AB252" s="3124"/>
      <c r="AC252" s="3123"/>
      <c r="AD252" s="3124"/>
      <c r="AE252" s="3123"/>
      <c r="AF252" s="3124"/>
      <c r="AG252" s="3123"/>
      <c r="AH252" s="3124"/>
      <c r="AI252" s="3123"/>
      <c r="AJ252" s="3124"/>
      <c r="AK252" s="3123"/>
      <c r="AL252" s="3124"/>
      <c r="AM252" s="3123"/>
      <c r="AN252" s="3124"/>
      <c r="AO252" s="3123"/>
      <c r="AP252" s="3124"/>
      <c r="AQ252" s="3123"/>
      <c r="AR252" s="3124"/>
      <c r="AS252" s="3123"/>
      <c r="AT252" s="3124"/>
      <c r="AU252" s="3113"/>
      <c r="AV252" s="3113"/>
      <c r="AW252" s="3113"/>
      <c r="AX252" s="3113"/>
      <c r="AY252" s="3113"/>
      <c r="AZ252" s="3113"/>
      <c r="BA252" s="3113"/>
      <c r="BB252" s="3113"/>
      <c r="BC252" s="3113"/>
      <c r="BD252" s="3113"/>
      <c r="BE252" s="3113"/>
      <c r="BF252" s="3113"/>
      <c r="BG252" s="3113"/>
      <c r="BH252" s="3113"/>
      <c r="BI252" s="3113"/>
      <c r="BJ252" s="3113"/>
      <c r="BK252" s="3113"/>
      <c r="BL252" s="3113"/>
      <c r="BM252" s="3113"/>
      <c r="BN252" s="3113"/>
      <c r="BO252" s="3113"/>
      <c r="BP252" s="3113"/>
      <c r="BQ252" s="3113"/>
      <c r="BR252" s="3113"/>
      <c r="BS252" s="3113"/>
      <c r="BT252" s="3113"/>
      <c r="BU252" s="3113"/>
      <c r="BV252" s="3113"/>
      <c r="BW252" s="3113"/>
      <c r="BX252" s="3113"/>
      <c r="BY252" s="3113"/>
      <c r="BZ252" s="3113"/>
      <c r="CA252" s="3113"/>
      <c r="CB252" s="3113"/>
      <c r="CC252" s="3113"/>
      <c r="CD252" s="3113"/>
      <c r="CE252" s="3113"/>
      <c r="CF252" s="3113"/>
      <c r="CG252" s="3113"/>
      <c r="CH252" s="3113"/>
      <c r="CI252" s="3113"/>
      <c r="CJ252" s="3113"/>
      <c r="CK252" s="3113"/>
      <c r="CL252" s="3113"/>
      <c r="CM252" s="3113"/>
      <c r="CN252" s="3113"/>
      <c r="CO252" s="3113"/>
      <c r="CP252" s="3113"/>
      <c r="CQ252" s="3113"/>
      <c r="CR252" s="3113"/>
      <c r="CS252" s="3113"/>
      <c r="CT252" s="3113"/>
      <c r="CU252" s="3113"/>
      <c r="CV252" s="3113"/>
      <c r="CW252" s="3113"/>
      <c r="CX252" s="3113"/>
      <c r="CY252" s="3113"/>
      <c r="CZ252" s="3113"/>
      <c r="DA252" s="3113"/>
      <c r="DB252" s="3113"/>
      <c r="DC252" s="3113"/>
      <c r="DD252" s="3113"/>
      <c r="DE252" s="3113"/>
      <c r="DF252" s="3113"/>
      <c r="DG252" s="3113"/>
      <c r="DH252" s="3113"/>
      <c r="DI252" s="3113"/>
      <c r="DJ252" s="3113"/>
      <c r="DK252" s="3113"/>
      <c r="DL252" s="3113"/>
      <c r="DM252" s="3113"/>
      <c r="DN252" s="3113"/>
      <c r="DO252" s="3113"/>
      <c r="DP252" s="3113"/>
      <c r="DQ252" s="3113"/>
      <c r="DR252" s="3113"/>
      <c r="DS252" s="3113"/>
      <c r="DT252" s="3113"/>
      <c r="DU252" s="3113"/>
      <c r="DV252" s="3113"/>
      <c r="DW252" s="3113"/>
      <c r="DX252" s="3113"/>
      <c r="DY252" s="3113"/>
      <c r="DZ252" s="3113"/>
      <c r="EA252" s="3113"/>
      <c r="EB252" s="3113"/>
      <c r="EC252" s="3113"/>
      <c r="ED252" s="3113"/>
      <c r="EE252" s="3113"/>
      <c r="EF252" s="3113"/>
      <c r="EG252" s="3113"/>
      <c r="EH252" s="3113"/>
    </row>
    <row r="253" spans="2:138" x14ac:dyDescent="0.25">
      <c r="B253" s="3113"/>
      <c r="C253" s="3125"/>
      <c r="D253" s="3122"/>
      <c r="E253" s="3122"/>
      <c r="F253" s="3126"/>
      <c r="G253" s="3123"/>
      <c r="H253" s="3124"/>
      <c r="I253" s="3123"/>
      <c r="J253" s="3124"/>
      <c r="K253" s="3123"/>
      <c r="L253" s="3124"/>
      <c r="M253" s="3123"/>
      <c r="N253" s="3124"/>
      <c r="O253" s="3123"/>
      <c r="P253" s="3124"/>
      <c r="Q253" s="3123"/>
      <c r="R253" s="3124"/>
      <c r="S253" s="3123"/>
      <c r="T253" s="3124"/>
      <c r="U253" s="3123"/>
      <c r="V253" s="3124"/>
      <c r="W253" s="3123"/>
      <c r="X253" s="3124"/>
      <c r="Y253" s="3123"/>
      <c r="Z253" s="3124"/>
      <c r="AA253" s="3123"/>
      <c r="AB253" s="3124"/>
      <c r="AC253" s="3123"/>
      <c r="AD253" s="3124"/>
      <c r="AE253" s="3123"/>
      <c r="AF253" s="3124"/>
      <c r="AG253" s="3123"/>
      <c r="AH253" s="3124"/>
      <c r="AI253" s="3123"/>
      <c r="AJ253" s="3124"/>
      <c r="AK253" s="3123"/>
      <c r="AL253" s="3124"/>
      <c r="AM253" s="3123"/>
      <c r="AN253" s="3124"/>
      <c r="AO253" s="3123"/>
      <c r="AP253" s="3124"/>
      <c r="AQ253" s="3123"/>
      <c r="AR253" s="3124"/>
      <c r="AS253" s="3123"/>
      <c r="AT253" s="3124"/>
      <c r="AU253" s="3113"/>
      <c r="AV253" s="3113"/>
      <c r="AW253" s="3113"/>
      <c r="AX253" s="3113"/>
      <c r="AY253" s="3113"/>
      <c r="AZ253" s="3113"/>
      <c r="BA253" s="3113"/>
      <c r="BB253" s="3113"/>
      <c r="BC253" s="3113"/>
      <c r="BD253" s="3113"/>
      <c r="BE253" s="3113"/>
      <c r="BF253" s="3113"/>
      <c r="BG253" s="3113"/>
      <c r="BH253" s="3113"/>
      <c r="BI253" s="3113"/>
      <c r="BJ253" s="3113"/>
      <c r="BK253" s="3113"/>
      <c r="BL253" s="3113"/>
      <c r="BM253" s="3113"/>
      <c r="BN253" s="3113"/>
      <c r="BO253" s="3113"/>
      <c r="BP253" s="3113"/>
      <c r="BQ253" s="3113"/>
      <c r="BR253" s="3113"/>
      <c r="BS253" s="3113"/>
      <c r="BT253" s="3113"/>
      <c r="BU253" s="3113"/>
      <c r="BV253" s="3113"/>
      <c r="BW253" s="3113"/>
      <c r="BX253" s="3113"/>
      <c r="BY253" s="3113"/>
      <c r="BZ253" s="3113"/>
      <c r="CA253" s="3113"/>
      <c r="CB253" s="3113"/>
      <c r="CC253" s="3113"/>
      <c r="CD253" s="3113"/>
      <c r="CE253" s="3113"/>
      <c r="CF253" s="3113"/>
      <c r="CG253" s="3113"/>
      <c r="CH253" s="3113"/>
      <c r="CI253" s="3113"/>
      <c r="CJ253" s="3113"/>
      <c r="CK253" s="3113"/>
      <c r="CL253" s="3113"/>
      <c r="CM253" s="3113"/>
      <c r="CN253" s="3113"/>
      <c r="CO253" s="3113"/>
      <c r="CP253" s="3113"/>
      <c r="CQ253" s="3113"/>
      <c r="CR253" s="3113"/>
      <c r="CS253" s="3113"/>
      <c r="CT253" s="3113"/>
      <c r="CU253" s="3113"/>
      <c r="CV253" s="3113"/>
      <c r="CW253" s="3113"/>
      <c r="CX253" s="3113"/>
      <c r="CY253" s="3113"/>
      <c r="CZ253" s="3113"/>
      <c r="DA253" s="3113"/>
      <c r="DB253" s="3113"/>
      <c r="DC253" s="3113"/>
      <c r="DD253" s="3113"/>
      <c r="DE253" s="3113"/>
      <c r="DF253" s="3113"/>
      <c r="DG253" s="3113"/>
      <c r="DH253" s="3113"/>
      <c r="DI253" s="3113"/>
      <c r="DJ253" s="3113"/>
      <c r="DK253" s="3113"/>
      <c r="DL253" s="3113"/>
      <c r="DM253" s="3113"/>
      <c r="DN253" s="3113"/>
      <c r="DO253" s="3113"/>
      <c r="DP253" s="3113"/>
      <c r="DQ253" s="3113"/>
      <c r="DR253" s="3113"/>
      <c r="DS253" s="3113"/>
      <c r="DT253" s="3113"/>
      <c r="DU253" s="3113"/>
      <c r="DV253" s="3113"/>
      <c r="DW253" s="3113"/>
      <c r="DX253" s="3113"/>
      <c r="DY253" s="3113"/>
      <c r="DZ253" s="3113"/>
      <c r="EA253" s="3113"/>
      <c r="EB253" s="3113"/>
      <c r="EC253" s="3113"/>
      <c r="ED253" s="3113"/>
      <c r="EE253" s="3113"/>
      <c r="EF253" s="3113"/>
      <c r="EG253" s="3113"/>
      <c r="EH253" s="3113"/>
    </row>
    <row r="254" spans="2:138" x14ac:dyDescent="0.25">
      <c r="B254" s="3113"/>
      <c r="C254" s="3127"/>
      <c r="D254" s="3122"/>
      <c r="E254" s="3144"/>
      <c r="F254" s="3126"/>
      <c r="G254" s="3123"/>
      <c r="H254" s="3124"/>
      <c r="I254" s="3123"/>
      <c r="J254" s="3124"/>
      <c r="K254" s="3123"/>
      <c r="L254" s="3124"/>
      <c r="M254" s="3123"/>
      <c r="N254" s="3124"/>
      <c r="O254" s="3123"/>
      <c r="P254" s="3124"/>
      <c r="Q254" s="3123"/>
      <c r="R254" s="3124"/>
      <c r="S254" s="3123"/>
      <c r="T254" s="3124"/>
      <c r="U254" s="3123"/>
      <c r="V254" s="3124"/>
      <c r="W254" s="3123"/>
      <c r="X254" s="3124"/>
      <c r="Y254" s="3123"/>
      <c r="Z254" s="3124"/>
      <c r="AA254" s="3123"/>
      <c r="AB254" s="3124"/>
      <c r="AC254" s="3123"/>
      <c r="AD254" s="3124"/>
      <c r="AE254" s="3123"/>
      <c r="AF254" s="3124"/>
      <c r="AG254" s="3123"/>
      <c r="AH254" s="3124"/>
      <c r="AI254" s="3123"/>
      <c r="AJ254" s="3124"/>
      <c r="AK254" s="3123"/>
      <c r="AL254" s="3124"/>
      <c r="AM254" s="3123"/>
      <c r="AN254" s="3124"/>
      <c r="AO254" s="3123"/>
      <c r="AP254" s="3124"/>
      <c r="AQ254" s="3123"/>
      <c r="AR254" s="3124"/>
      <c r="AS254" s="3123"/>
      <c r="AT254" s="3124"/>
      <c r="AU254" s="3113"/>
      <c r="AV254" s="3113"/>
      <c r="AW254" s="3113"/>
      <c r="AX254" s="3113"/>
      <c r="AY254" s="3113"/>
      <c r="AZ254" s="3113"/>
      <c r="BA254" s="3113"/>
      <c r="BB254" s="3113"/>
      <c r="BC254" s="3113"/>
      <c r="BD254" s="3113"/>
      <c r="BE254" s="3113"/>
      <c r="BF254" s="3113"/>
      <c r="BG254" s="3113"/>
      <c r="BH254" s="3113"/>
      <c r="BI254" s="3113"/>
      <c r="BJ254" s="3113"/>
      <c r="BK254" s="3113"/>
      <c r="BL254" s="3113"/>
      <c r="BM254" s="3113"/>
      <c r="BN254" s="3113"/>
      <c r="BO254" s="3113"/>
      <c r="BP254" s="3113"/>
      <c r="BQ254" s="3113"/>
      <c r="BR254" s="3113"/>
      <c r="BS254" s="3113"/>
      <c r="BT254" s="3113"/>
      <c r="BU254" s="3113"/>
      <c r="BV254" s="3113"/>
      <c r="BW254" s="3113"/>
      <c r="BX254" s="3113"/>
      <c r="BY254" s="3113"/>
      <c r="BZ254" s="3113"/>
      <c r="CA254" s="3113"/>
      <c r="CB254" s="3113"/>
      <c r="CC254" s="3113"/>
      <c r="CD254" s="3113"/>
      <c r="CE254" s="3113"/>
      <c r="CF254" s="3113"/>
      <c r="CG254" s="3113"/>
      <c r="CH254" s="3113"/>
      <c r="CI254" s="3113"/>
      <c r="CJ254" s="3113"/>
      <c r="CK254" s="3113"/>
      <c r="CL254" s="3113"/>
      <c r="CM254" s="3113"/>
      <c r="CN254" s="3113"/>
      <c r="CO254" s="3113"/>
      <c r="CP254" s="3113"/>
      <c r="CQ254" s="3113"/>
      <c r="CR254" s="3113"/>
      <c r="CS254" s="3113"/>
      <c r="CT254" s="3113"/>
      <c r="CU254" s="3113"/>
      <c r="CV254" s="3113"/>
      <c r="CW254" s="3113"/>
      <c r="CX254" s="3113"/>
      <c r="CY254" s="3113"/>
      <c r="CZ254" s="3113"/>
      <c r="DA254" s="3113"/>
      <c r="DB254" s="3113"/>
      <c r="DC254" s="3113"/>
      <c r="DD254" s="3113"/>
      <c r="DE254" s="3113"/>
      <c r="DF254" s="3113"/>
      <c r="DG254" s="3113"/>
      <c r="DH254" s="3113"/>
      <c r="DI254" s="3113"/>
      <c r="DJ254" s="3113"/>
      <c r="DK254" s="3113"/>
      <c r="DL254" s="3113"/>
      <c r="DM254" s="3113"/>
      <c r="DN254" s="3113"/>
      <c r="DO254" s="3113"/>
      <c r="DP254" s="3113"/>
      <c r="DQ254" s="3113"/>
      <c r="DR254" s="3113"/>
      <c r="DS254" s="3113"/>
      <c r="DT254" s="3113"/>
      <c r="DU254" s="3113"/>
      <c r="DV254" s="3113"/>
      <c r="DW254" s="3113"/>
      <c r="DX254" s="3113"/>
      <c r="DY254" s="3113"/>
      <c r="DZ254" s="3113"/>
      <c r="EA254" s="3113"/>
      <c r="EB254" s="3113"/>
      <c r="EC254" s="3113"/>
      <c r="ED254" s="3113"/>
      <c r="EE254" s="3113"/>
      <c r="EF254" s="3113"/>
      <c r="EG254" s="3113"/>
      <c r="EH254" s="3113"/>
    </row>
    <row r="255" spans="2:138" x14ac:dyDescent="0.25">
      <c r="B255" s="3113"/>
      <c r="C255" s="3125"/>
      <c r="D255" s="3122"/>
      <c r="E255" s="3144"/>
      <c r="F255" s="3126"/>
      <c r="G255" s="3123"/>
      <c r="H255" s="3124"/>
      <c r="I255" s="3123"/>
      <c r="J255" s="3124"/>
      <c r="K255" s="3123"/>
      <c r="L255" s="3124"/>
      <c r="M255" s="3123"/>
      <c r="N255" s="3124"/>
      <c r="O255" s="3123"/>
      <c r="P255" s="3124"/>
      <c r="Q255" s="3123"/>
      <c r="R255" s="3124"/>
      <c r="S255" s="3123"/>
      <c r="T255" s="3124"/>
      <c r="U255" s="3123"/>
      <c r="V255" s="3124"/>
      <c r="W255" s="3123"/>
      <c r="X255" s="3124"/>
      <c r="Y255" s="3123"/>
      <c r="Z255" s="3124"/>
      <c r="AA255" s="3123"/>
      <c r="AB255" s="3124"/>
      <c r="AC255" s="3123"/>
      <c r="AD255" s="3124"/>
      <c r="AE255" s="3123"/>
      <c r="AF255" s="3124"/>
      <c r="AG255" s="3123"/>
      <c r="AH255" s="3124"/>
      <c r="AI255" s="3123"/>
      <c r="AJ255" s="3124"/>
      <c r="AK255" s="3123"/>
      <c r="AL255" s="3124"/>
      <c r="AM255" s="3123"/>
      <c r="AN255" s="3124"/>
      <c r="AO255" s="3123"/>
      <c r="AP255" s="3124"/>
      <c r="AQ255" s="3123"/>
      <c r="AR255" s="3124"/>
      <c r="AS255" s="3123"/>
      <c r="AT255" s="3124"/>
      <c r="AU255" s="3113"/>
      <c r="AV255" s="3113"/>
      <c r="AW255" s="3113"/>
      <c r="AX255" s="3113"/>
      <c r="AY255" s="3113"/>
      <c r="AZ255" s="3113"/>
      <c r="BA255" s="3113"/>
      <c r="BB255" s="3113"/>
      <c r="BC255" s="3113"/>
      <c r="BD255" s="3113"/>
      <c r="BE255" s="3113"/>
      <c r="BF255" s="3113"/>
      <c r="BG255" s="3113"/>
      <c r="BH255" s="3113"/>
      <c r="BI255" s="3113"/>
      <c r="BJ255" s="3113"/>
      <c r="BK255" s="3113"/>
      <c r="BL255" s="3113"/>
      <c r="BM255" s="3113"/>
      <c r="BN255" s="3113"/>
      <c r="BO255" s="3113"/>
      <c r="BP255" s="3113"/>
      <c r="BQ255" s="3113"/>
      <c r="BR255" s="3113"/>
      <c r="BS255" s="3113"/>
      <c r="BT255" s="3113"/>
      <c r="BU255" s="3113"/>
      <c r="BV255" s="3113"/>
      <c r="BW255" s="3113"/>
      <c r="BX255" s="3113"/>
      <c r="BY255" s="3113"/>
      <c r="BZ255" s="3113"/>
      <c r="CA255" s="3113"/>
      <c r="CB255" s="3113"/>
      <c r="CC255" s="3113"/>
      <c r="CD255" s="3113"/>
      <c r="CE255" s="3113"/>
      <c r="CF255" s="3113"/>
      <c r="CG255" s="3113"/>
      <c r="CH255" s="3113"/>
      <c r="CI255" s="3113"/>
      <c r="CJ255" s="3113"/>
      <c r="CK255" s="3113"/>
      <c r="CL255" s="3113"/>
      <c r="CM255" s="3113"/>
      <c r="CN255" s="3113"/>
      <c r="CO255" s="3113"/>
      <c r="CP255" s="3113"/>
      <c r="CQ255" s="3113"/>
      <c r="CR255" s="3113"/>
      <c r="CS255" s="3113"/>
      <c r="CT255" s="3113"/>
      <c r="CU255" s="3113"/>
      <c r="CV255" s="3113"/>
      <c r="CW255" s="3113"/>
      <c r="CX255" s="3113"/>
      <c r="CY255" s="3113"/>
      <c r="CZ255" s="3113"/>
      <c r="DA255" s="3113"/>
      <c r="DB255" s="3113"/>
      <c r="DC255" s="3113"/>
      <c r="DD255" s="3113"/>
      <c r="DE255" s="3113"/>
      <c r="DF255" s="3113"/>
      <c r="DG255" s="3113"/>
      <c r="DH255" s="3113"/>
      <c r="DI255" s="3113"/>
      <c r="DJ255" s="3113"/>
      <c r="DK255" s="3113"/>
      <c r="DL255" s="3113"/>
      <c r="DM255" s="3113"/>
      <c r="DN255" s="3113"/>
      <c r="DO255" s="3113"/>
      <c r="DP255" s="3113"/>
      <c r="DQ255" s="3113"/>
      <c r="DR255" s="3113"/>
      <c r="DS255" s="3113"/>
      <c r="DT255" s="3113"/>
      <c r="DU255" s="3113"/>
      <c r="DV255" s="3113"/>
      <c r="DW255" s="3113"/>
      <c r="DX255" s="3113"/>
      <c r="DY255" s="3113"/>
      <c r="DZ255" s="3113"/>
      <c r="EA255" s="3113"/>
      <c r="EB255" s="3113"/>
      <c r="EC255" s="3113"/>
      <c r="ED255" s="3113"/>
      <c r="EE255" s="3113"/>
      <c r="EF255" s="3113"/>
      <c r="EG255" s="3113"/>
      <c r="EH255" s="3113"/>
    </row>
    <row r="256" spans="2:138" x14ac:dyDescent="0.25">
      <c r="B256" s="3113"/>
      <c r="C256" s="3125"/>
      <c r="D256" s="3122"/>
      <c r="E256" s="3122"/>
      <c r="F256" s="3126"/>
      <c r="G256" s="3123"/>
      <c r="H256" s="3124"/>
      <c r="I256" s="3123"/>
      <c r="J256" s="3124"/>
      <c r="K256" s="3123"/>
      <c r="L256" s="3124"/>
      <c r="M256" s="3123"/>
      <c r="N256" s="3124"/>
      <c r="O256" s="3123"/>
      <c r="P256" s="3124"/>
      <c r="Q256" s="3123"/>
      <c r="R256" s="3124"/>
      <c r="S256" s="3123"/>
      <c r="T256" s="3124"/>
      <c r="U256" s="3123"/>
      <c r="V256" s="3124"/>
      <c r="W256" s="3123"/>
      <c r="X256" s="3124"/>
      <c r="Y256" s="3123"/>
      <c r="Z256" s="3124"/>
      <c r="AA256" s="3123"/>
      <c r="AB256" s="3124"/>
      <c r="AC256" s="3123"/>
      <c r="AD256" s="3124"/>
      <c r="AE256" s="3123"/>
      <c r="AF256" s="3124"/>
      <c r="AG256" s="3123"/>
      <c r="AH256" s="3124"/>
      <c r="AI256" s="3123"/>
      <c r="AJ256" s="3124"/>
      <c r="AK256" s="3123"/>
      <c r="AL256" s="3124"/>
      <c r="AM256" s="3123"/>
      <c r="AN256" s="3124"/>
      <c r="AO256" s="3123"/>
      <c r="AP256" s="3124"/>
      <c r="AQ256" s="3123"/>
      <c r="AR256" s="3124"/>
      <c r="AS256" s="3123"/>
      <c r="AT256" s="3124"/>
      <c r="AU256" s="3113"/>
      <c r="AV256" s="3113"/>
      <c r="AW256" s="3113"/>
      <c r="AX256" s="3113"/>
      <c r="AY256" s="3113"/>
      <c r="AZ256" s="3113"/>
      <c r="BA256" s="3113"/>
      <c r="BB256" s="3113"/>
      <c r="BC256" s="3113"/>
      <c r="BD256" s="3113"/>
      <c r="BE256" s="3113"/>
      <c r="BF256" s="3113"/>
      <c r="BG256" s="3113"/>
      <c r="BH256" s="3113"/>
      <c r="BI256" s="3113"/>
      <c r="BJ256" s="3113"/>
      <c r="BK256" s="3113"/>
      <c r="BL256" s="3113"/>
      <c r="BM256" s="3113"/>
      <c r="BN256" s="3113"/>
      <c r="BO256" s="3113"/>
      <c r="BP256" s="3113"/>
      <c r="BQ256" s="3113"/>
      <c r="BR256" s="3113"/>
      <c r="BS256" s="3113"/>
      <c r="BT256" s="3113"/>
      <c r="BU256" s="3113"/>
      <c r="BV256" s="3113"/>
      <c r="BW256" s="3113"/>
      <c r="BX256" s="3113"/>
      <c r="BY256" s="3113"/>
      <c r="BZ256" s="3113"/>
      <c r="CA256" s="3113"/>
      <c r="CB256" s="3113"/>
      <c r="CC256" s="3113"/>
      <c r="CD256" s="3113"/>
      <c r="CE256" s="3113"/>
      <c r="CF256" s="3113"/>
      <c r="CG256" s="3113"/>
      <c r="CH256" s="3113"/>
      <c r="CI256" s="3113"/>
      <c r="CJ256" s="3113"/>
      <c r="CK256" s="3113"/>
      <c r="CL256" s="3113"/>
      <c r="CM256" s="3113"/>
      <c r="CN256" s="3113"/>
      <c r="CO256" s="3113"/>
      <c r="CP256" s="3113"/>
      <c r="CQ256" s="3113"/>
      <c r="CR256" s="3113"/>
      <c r="CS256" s="3113"/>
      <c r="CT256" s="3113"/>
      <c r="CU256" s="3113"/>
      <c r="CV256" s="3113"/>
      <c r="CW256" s="3113"/>
      <c r="CX256" s="3113"/>
      <c r="CY256" s="3113"/>
      <c r="CZ256" s="3113"/>
      <c r="DA256" s="3113"/>
      <c r="DB256" s="3113"/>
      <c r="DC256" s="3113"/>
      <c r="DD256" s="3113"/>
      <c r="DE256" s="3113"/>
      <c r="DF256" s="3113"/>
      <c r="DG256" s="3113"/>
      <c r="DH256" s="3113"/>
      <c r="DI256" s="3113"/>
      <c r="DJ256" s="3113"/>
      <c r="DK256" s="3113"/>
      <c r="DL256" s="3113"/>
      <c r="DM256" s="3113"/>
      <c r="DN256" s="3113"/>
      <c r="DO256" s="3113"/>
      <c r="DP256" s="3113"/>
      <c r="DQ256" s="3113"/>
      <c r="DR256" s="3113"/>
      <c r="DS256" s="3113"/>
      <c r="DT256" s="3113"/>
      <c r="DU256" s="3113"/>
      <c r="DV256" s="3113"/>
      <c r="DW256" s="3113"/>
      <c r="DX256" s="3113"/>
      <c r="DY256" s="3113"/>
      <c r="DZ256" s="3113"/>
      <c r="EA256" s="3113"/>
      <c r="EB256" s="3113"/>
      <c r="EC256" s="3113"/>
      <c r="ED256" s="3113"/>
      <c r="EE256" s="3113"/>
      <c r="EF256" s="3113"/>
      <c r="EG256" s="3113"/>
      <c r="EH256" s="3113"/>
    </row>
    <row r="257" spans="2:138" x14ac:dyDescent="0.25">
      <c r="B257" s="3113"/>
      <c r="C257" s="3128"/>
      <c r="D257" s="3129"/>
      <c r="E257" s="3149"/>
      <c r="F257" s="3126"/>
      <c r="G257" s="3123"/>
      <c r="H257" s="3124"/>
      <c r="I257" s="3123"/>
      <c r="J257" s="3124"/>
      <c r="K257" s="3123"/>
      <c r="L257" s="3124"/>
      <c r="M257" s="3123"/>
      <c r="N257" s="3124"/>
      <c r="O257" s="3123"/>
      <c r="P257" s="3124"/>
      <c r="Q257" s="3123"/>
      <c r="R257" s="3124"/>
      <c r="S257" s="3123"/>
      <c r="T257" s="3124"/>
      <c r="U257" s="3123"/>
      <c r="V257" s="3124"/>
      <c r="W257" s="3123"/>
      <c r="X257" s="3124"/>
      <c r="Y257" s="3123"/>
      <c r="Z257" s="3124"/>
      <c r="AA257" s="3123"/>
      <c r="AB257" s="3124"/>
      <c r="AC257" s="3123"/>
      <c r="AD257" s="3124"/>
      <c r="AE257" s="3123"/>
      <c r="AF257" s="3124"/>
      <c r="AG257" s="3123"/>
      <c r="AH257" s="3124"/>
      <c r="AI257" s="3123"/>
      <c r="AJ257" s="3124"/>
      <c r="AK257" s="3123"/>
      <c r="AL257" s="3124"/>
      <c r="AM257" s="3123"/>
      <c r="AN257" s="3124"/>
      <c r="AO257" s="3123"/>
      <c r="AP257" s="3124"/>
      <c r="AQ257" s="3123"/>
      <c r="AR257" s="3124"/>
      <c r="AS257" s="3123"/>
      <c r="AT257" s="3124"/>
      <c r="AU257" s="3113"/>
      <c r="AV257" s="3113"/>
      <c r="AW257" s="3113"/>
      <c r="AX257" s="3113"/>
      <c r="AY257" s="3113"/>
      <c r="AZ257" s="3113"/>
      <c r="BA257" s="3113"/>
      <c r="BB257" s="3113"/>
      <c r="BC257" s="3113"/>
      <c r="BD257" s="3113"/>
      <c r="BE257" s="3113"/>
      <c r="BF257" s="3113"/>
      <c r="BG257" s="3113"/>
      <c r="BH257" s="3113"/>
      <c r="BI257" s="3113"/>
      <c r="BJ257" s="3113"/>
      <c r="BK257" s="3113"/>
      <c r="BL257" s="3113"/>
      <c r="BM257" s="3113"/>
      <c r="BN257" s="3113"/>
      <c r="BO257" s="3113"/>
      <c r="BP257" s="3113"/>
      <c r="BQ257" s="3113"/>
      <c r="BR257" s="3113"/>
      <c r="BS257" s="3113"/>
      <c r="BT257" s="3113"/>
      <c r="BU257" s="3113"/>
      <c r="BV257" s="3113"/>
      <c r="BW257" s="3113"/>
      <c r="BX257" s="3113"/>
      <c r="BY257" s="3113"/>
      <c r="BZ257" s="3113"/>
      <c r="CA257" s="3113"/>
      <c r="CB257" s="3113"/>
      <c r="CC257" s="3113"/>
      <c r="CD257" s="3113"/>
      <c r="CE257" s="3113"/>
      <c r="CF257" s="3113"/>
      <c r="CG257" s="3113"/>
      <c r="CH257" s="3113"/>
      <c r="CI257" s="3113"/>
      <c r="CJ257" s="3113"/>
      <c r="CK257" s="3113"/>
      <c r="CL257" s="3113"/>
      <c r="CM257" s="3113"/>
      <c r="CN257" s="3113"/>
      <c r="CO257" s="3113"/>
      <c r="CP257" s="3113"/>
      <c r="CQ257" s="3113"/>
      <c r="CR257" s="3113"/>
      <c r="CS257" s="3113"/>
      <c r="CT257" s="3113"/>
      <c r="CU257" s="3113"/>
      <c r="CV257" s="3113"/>
      <c r="CW257" s="3113"/>
      <c r="CX257" s="3113"/>
      <c r="CY257" s="3113"/>
      <c r="CZ257" s="3113"/>
      <c r="DA257" s="3113"/>
      <c r="DB257" s="3113"/>
      <c r="DC257" s="3113"/>
      <c r="DD257" s="3113"/>
      <c r="DE257" s="3113"/>
      <c r="DF257" s="3113"/>
      <c r="DG257" s="3113"/>
      <c r="DH257" s="3113"/>
      <c r="DI257" s="3113"/>
      <c r="DJ257" s="3113"/>
      <c r="DK257" s="3113"/>
      <c r="DL257" s="3113"/>
      <c r="DM257" s="3113"/>
      <c r="DN257" s="3113"/>
      <c r="DO257" s="3113"/>
      <c r="DP257" s="3113"/>
      <c r="DQ257" s="3113"/>
      <c r="DR257" s="3113"/>
      <c r="DS257" s="3113"/>
      <c r="DT257" s="3113"/>
      <c r="DU257" s="3113"/>
      <c r="DV257" s="3113"/>
      <c r="DW257" s="3113"/>
      <c r="DX257" s="3113"/>
      <c r="DY257" s="3113"/>
      <c r="DZ257" s="3113"/>
      <c r="EA257" s="3113"/>
      <c r="EB257" s="3113"/>
      <c r="EC257" s="3113"/>
      <c r="ED257" s="3113"/>
      <c r="EE257" s="3113"/>
      <c r="EF257" s="3113"/>
      <c r="EG257" s="3113"/>
      <c r="EH257" s="3113"/>
    </row>
    <row r="258" spans="2:138" collapsed="1" x14ac:dyDescent="0.25">
      <c r="B258" s="3113"/>
      <c r="C258" s="3130"/>
      <c r="D258" s="3122"/>
      <c r="E258" s="3144"/>
      <c r="F258" s="3126"/>
      <c r="G258" s="3123"/>
      <c r="H258" s="3124"/>
      <c r="I258" s="3123"/>
      <c r="J258" s="3124"/>
      <c r="K258" s="3123"/>
      <c r="L258" s="3124"/>
      <c r="M258" s="3123"/>
      <c r="N258" s="3124"/>
      <c r="O258" s="3123"/>
      <c r="P258" s="3124"/>
      <c r="Q258" s="3123"/>
      <c r="R258" s="3124"/>
      <c r="S258" s="3123"/>
      <c r="T258" s="3124"/>
      <c r="U258" s="3123"/>
      <c r="V258" s="3124"/>
      <c r="W258" s="3123"/>
      <c r="X258" s="3124"/>
      <c r="Y258" s="3123"/>
      <c r="Z258" s="3124"/>
      <c r="AA258" s="3123"/>
      <c r="AB258" s="3124"/>
      <c r="AC258" s="3123"/>
      <c r="AD258" s="3124"/>
      <c r="AE258" s="3123"/>
      <c r="AF258" s="3124"/>
      <c r="AG258" s="3123"/>
      <c r="AH258" s="3124"/>
      <c r="AI258" s="3123"/>
      <c r="AJ258" s="3124"/>
      <c r="AK258" s="3123"/>
      <c r="AL258" s="3124"/>
      <c r="AM258" s="3123"/>
      <c r="AN258" s="3124"/>
      <c r="AO258" s="3123"/>
      <c r="AP258" s="3124"/>
      <c r="AQ258" s="3123"/>
      <c r="AR258" s="3124"/>
      <c r="AS258" s="3123"/>
      <c r="AT258" s="3124"/>
      <c r="AU258" s="3113"/>
      <c r="AV258" s="3113"/>
      <c r="AW258" s="3113"/>
      <c r="AX258" s="3113"/>
      <c r="AY258" s="3113"/>
      <c r="AZ258" s="3113"/>
      <c r="BA258" s="3113"/>
      <c r="BB258" s="3113"/>
      <c r="BC258" s="3113"/>
      <c r="BD258" s="3113"/>
      <c r="BE258" s="3113"/>
      <c r="BF258" s="3113"/>
      <c r="BG258" s="3113"/>
      <c r="BH258" s="3113"/>
      <c r="BI258" s="3113"/>
      <c r="BJ258" s="3113"/>
      <c r="BK258" s="3113"/>
      <c r="BL258" s="3113"/>
      <c r="BM258" s="3113"/>
      <c r="BN258" s="3113"/>
      <c r="BO258" s="3113"/>
      <c r="BP258" s="3113"/>
      <c r="BQ258" s="3113"/>
      <c r="BR258" s="3113"/>
      <c r="BS258" s="3113"/>
      <c r="BT258" s="3113"/>
      <c r="BU258" s="3113"/>
      <c r="BV258" s="3113"/>
      <c r="BW258" s="3113"/>
      <c r="BX258" s="3113"/>
      <c r="BY258" s="3113"/>
      <c r="BZ258" s="3113"/>
      <c r="CA258" s="3113"/>
      <c r="CB258" s="3113"/>
      <c r="CC258" s="3113"/>
      <c r="CD258" s="3113"/>
      <c r="CE258" s="3113"/>
      <c r="CF258" s="3113"/>
      <c r="CG258" s="3113"/>
      <c r="CH258" s="3113"/>
      <c r="CI258" s="3113"/>
      <c r="CJ258" s="3113"/>
      <c r="CK258" s="3113"/>
      <c r="CL258" s="3113"/>
      <c r="CM258" s="3113"/>
      <c r="CN258" s="3113"/>
      <c r="CO258" s="3113"/>
      <c r="CP258" s="3113"/>
      <c r="CQ258" s="3113"/>
      <c r="CR258" s="3113"/>
      <c r="CS258" s="3113"/>
      <c r="CT258" s="3113"/>
      <c r="CU258" s="3113"/>
      <c r="CV258" s="3113"/>
      <c r="CW258" s="3113"/>
      <c r="CX258" s="3113"/>
      <c r="CY258" s="3113"/>
      <c r="CZ258" s="3113"/>
      <c r="DA258" s="3113"/>
      <c r="DB258" s="3113"/>
      <c r="DC258" s="3113"/>
      <c r="DD258" s="3113"/>
      <c r="DE258" s="3113"/>
      <c r="DF258" s="3113"/>
      <c r="DG258" s="3113"/>
      <c r="DH258" s="3113"/>
      <c r="DI258" s="3113"/>
      <c r="DJ258" s="3113"/>
      <c r="DK258" s="3113"/>
      <c r="DL258" s="3113"/>
      <c r="DM258" s="3113"/>
      <c r="DN258" s="3113"/>
      <c r="DO258" s="3113"/>
      <c r="DP258" s="3113"/>
      <c r="DQ258" s="3113"/>
      <c r="DR258" s="3113"/>
      <c r="DS258" s="3113"/>
      <c r="DT258" s="3113"/>
      <c r="DU258" s="3113"/>
      <c r="DV258" s="3113"/>
      <c r="DW258" s="3113"/>
      <c r="DX258" s="3113"/>
      <c r="DY258" s="3113"/>
      <c r="DZ258" s="3113"/>
      <c r="EA258" s="3113"/>
      <c r="EB258" s="3113"/>
      <c r="EC258" s="3113"/>
      <c r="ED258" s="3113"/>
      <c r="EE258" s="3113"/>
      <c r="EF258" s="3113"/>
      <c r="EG258" s="3113"/>
      <c r="EH258" s="3113"/>
    </row>
    <row r="259" spans="2:138" x14ac:dyDescent="0.25">
      <c r="B259" s="3113"/>
      <c r="C259" s="3130"/>
      <c r="D259" s="3122"/>
      <c r="E259" s="3144"/>
      <c r="F259" s="3126"/>
      <c r="G259" s="3123"/>
      <c r="H259" s="3124"/>
      <c r="I259" s="3123"/>
      <c r="J259" s="3124"/>
      <c r="K259" s="3123"/>
      <c r="L259" s="3124"/>
      <c r="M259" s="3123"/>
      <c r="N259" s="3124"/>
      <c r="O259" s="3123"/>
      <c r="P259" s="3124"/>
      <c r="Q259" s="3123"/>
      <c r="R259" s="3124"/>
      <c r="S259" s="3123"/>
      <c r="T259" s="3124"/>
      <c r="U259" s="3123"/>
      <c r="V259" s="3124"/>
      <c r="W259" s="3123"/>
      <c r="X259" s="3124"/>
      <c r="Y259" s="3123"/>
      <c r="Z259" s="3124"/>
      <c r="AA259" s="3123"/>
      <c r="AB259" s="3124"/>
      <c r="AC259" s="3123"/>
      <c r="AD259" s="3124"/>
      <c r="AE259" s="3123"/>
      <c r="AF259" s="3124"/>
      <c r="AG259" s="3123"/>
      <c r="AH259" s="3124"/>
      <c r="AI259" s="3123"/>
      <c r="AJ259" s="3124"/>
      <c r="AK259" s="3123"/>
      <c r="AL259" s="3124"/>
      <c r="AM259" s="3123"/>
      <c r="AN259" s="3124"/>
      <c r="AO259" s="3123"/>
      <c r="AP259" s="3124"/>
      <c r="AQ259" s="3123"/>
      <c r="AR259" s="3124"/>
      <c r="AS259" s="3123"/>
      <c r="AT259" s="3124"/>
      <c r="AU259" s="3113"/>
      <c r="AV259" s="3113"/>
      <c r="AW259" s="3113"/>
      <c r="AX259" s="3113"/>
      <c r="AY259" s="3113"/>
      <c r="AZ259" s="3113"/>
      <c r="BA259" s="3113"/>
      <c r="BB259" s="3113"/>
      <c r="BC259" s="3113"/>
      <c r="BD259" s="3113"/>
      <c r="BE259" s="3113"/>
      <c r="BF259" s="3113"/>
      <c r="BG259" s="3113"/>
      <c r="BH259" s="3113"/>
      <c r="BI259" s="3113"/>
      <c r="BJ259" s="3113"/>
      <c r="BK259" s="3113"/>
      <c r="BL259" s="3113"/>
      <c r="BM259" s="3113"/>
      <c r="BN259" s="3113"/>
      <c r="BO259" s="3113"/>
      <c r="BP259" s="3113"/>
      <c r="BQ259" s="3113"/>
      <c r="BR259" s="3113"/>
      <c r="BS259" s="3113"/>
      <c r="BT259" s="3113"/>
      <c r="BU259" s="3113"/>
      <c r="BV259" s="3113"/>
      <c r="BW259" s="3113"/>
      <c r="BX259" s="3113"/>
      <c r="BY259" s="3113"/>
      <c r="BZ259" s="3113"/>
      <c r="CA259" s="3113"/>
      <c r="CB259" s="3113"/>
      <c r="CC259" s="3113"/>
      <c r="CD259" s="3113"/>
      <c r="CE259" s="3113"/>
      <c r="CF259" s="3113"/>
      <c r="CG259" s="3113"/>
      <c r="CH259" s="3113"/>
      <c r="CI259" s="3113"/>
      <c r="CJ259" s="3113"/>
      <c r="CK259" s="3113"/>
      <c r="CL259" s="3113"/>
      <c r="CM259" s="3113"/>
      <c r="CN259" s="3113"/>
      <c r="CO259" s="3113"/>
      <c r="CP259" s="3113"/>
      <c r="CQ259" s="3113"/>
      <c r="CR259" s="3113"/>
      <c r="CS259" s="3113"/>
      <c r="CT259" s="3113"/>
      <c r="CU259" s="3113"/>
      <c r="CV259" s="3113"/>
      <c r="CW259" s="3113"/>
      <c r="CX259" s="3113"/>
      <c r="CY259" s="3113"/>
      <c r="CZ259" s="3113"/>
      <c r="DA259" s="3113"/>
      <c r="DB259" s="3113"/>
      <c r="DC259" s="3113"/>
      <c r="DD259" s="3113"/>
      <c r="DE259" s="3113"/>
      <c r="DF259" s="3113"/>
      <c r="DG259" s="3113"/>
      <c r="DH259" s="3113"/>
      <c r="DI259" s="3113"/>
      <c r="DJ259" s="3113"/>
      <c r="DK259" s="3113"/>
      <c r="DL259" s="3113"/>
      <c r="DM259" s="3113"/>
      <c r="DN259" s="3113"/>
      <c r="DO259" s="3113"/>
      <c r="DP259" s="3113"/>
      <c r="DQ259" s="3113"/>
      <c r="DR259" s="3113"/>
      <c r="DS259" s="3113"/>
      <c r="DT259" s="3113"/>
      <c r="DU259" s="3113"/>
      <c r="DV259" s="3113"/>
      <c r="DW259" s="3113"/>
      <c r="DX259" s="3113"/>
      <c r="DY259" s="3113"/>
      <c r="DZ259" s="3113"/>
      <c r="EA259" s="3113"/>
      <c r="EB259" s="3113"/>
      <c r="EC259" s="3113"/>
      <c r="ED259" s="3113"/>
      <c r="EE259" s="3113"/>
      <c r="EF259" s="3113"/>
      <c r="EG259" s="3113"/>
      <c r="EH259" s="3113"/>
    </row>
    <row r="260" spans="2:138" x14ac:dyDescent="0.25">
      <c r="B260" s="3113"/>
      <c r="C260" s="3130"/>
      <c r="D260" s="3122"/>
      <c r="E260" s="3144"/>
      <c r="F260" s="3126"/>
      <c r="G260" s="3123"/>
      <c r="H260" s="3124"/>
      <c r="I260" s="3123"/>
      <c r="J260" s="3124"/>
      <c r="K260" s="3123"/>
      <c r="L260" s="3124"/>
      <c r="M260" s="3123"/>
      <c r="N260" s="3124"/>
      <c r="O260" s="3123"/>
      <c r="P260" s="3124"/>
      <c r="Q260" s="3123"/>
      <c r="R260" s="3124"/>
      <c r="S260" s="3123"/>
      <c r="T260" s="3124"/>
      <c r="U260" s="3123"/>
      <c r="V260" s="3124"/>
      <c r="W260" s="3123"/>
      <c r="X260" s="3124"/>
      <c r="Y260" s="3123"/>
      <c r="Z260" s="3124"/>
      <c r="AA260" s="3123"/>
      <c r="AB260" s="3124"/>
      <c r="AC260" s="3123"/>
      <c r="AD260" s="3124"/>
      <c r="AE260" s="3123"/>
      <c r="AF260" s="3124"/>
      <c r="AG260" s="3123"/>
      <c r="AH260" s="3124"/>
      <c r="AI260" s="3123"/>
      <c r="AJ260" s="3124"/>
      <c r="AK260" s="3123"/>
      <c r="AL260" s="3124"/>
      <c r="AM260" s="3123"/>
      <c r="AN260" s="3124"/>
      <c r="AO260" s="3123"/>
      <c r="AP260" s="3124"/>
      <c r="AQ260" s="3123"/>
      <c r="AR260" s="3124"/>
      <c r="AS260" s="3123"/>
      <c r="AT260" s="3124"/>
      <c r="AU260" s="3113"/>
      <c r="AV260" s="3113"/>
      <c r="AW260" s="3113"/>
      <c r="AX260" s="3113"/>
      <c r="AY260" s="3113"/>
      <c r="AZ260" s="3113"/>
      <c r="BA260" s="3113"/>
      <c r="BB260" s="3113"/>
      <c r="BC260" s="3113"/>
      <c r="BD260" s="3113"/>
      <c r="BE260" s="3113"/>
      <c r="BF260" s="3113"/>
      <c r="BG260" s="3113"/>
      <c r="BH260" s="3113"/>
      <c r="BI260" s="3113"/>
      <c r="BJ260" s="3113"/>
      <c r="BK260" s="3113"/>
      <c r="BL260" s="3113"/>
      <c r="BM260" s="3113"/>
      <c r="BN260" s="3113"/>
      <c r="BO260" s="3113"/>
      <c r="BP260" s="3113"/>
      <c r="BQ260" s="3113"/>
      <c r="BR260" s="3113"/>
      <c r="BS260" s="3113"/>
      <c r="BT260" s="3113"/>
      <c r="BU260" s="3113"/>
      <c r="BV260" s="3113"/>
      <c r="BW260" s="3113"/>
      <c r="BX260" s="3113"/>
      <c r="BY260" s="3113"/>
      <c r="BZ260" s="3113"/>
      <c r="CA260" s="3113"/>
      <c r="CB260" s="3113"/>
      <c r="CC260" s="3113"/>
      <c r="CD260" s="3113"/>
      <c r="CE260" s="3113"/>
      <c r="CF260" s="3113"/>
      <c r="CG260" s="3113"/>
      <c r="CH260" s="3113"/>
      <c r="CI260" s="3113"/>
      <c r="CJ260" s="3113"/>
      <c r="CK260" s="3113"/>
      <c r="CL260" s="3113"/>
      <c r="CM260" s="3113"/>
      <c r="CN260" s="3113"/>
      <c r="CO260" s="3113"/>
      <c r="CP260" s="3113"/>
      <c r="CQ260" s="3113"/>
      <c r="CR260" s="3113"/>
      <c r="CS260" s="3113"/>
      <c r="CT260" s="3113"/>
      <c r="CU260" s="3113"/>
      <c r="CV260" s="3113"/>
      <c r="CW260" s="3113"/>
      <c r="CX260" s="3113"/>
      <c r="CY260" s="3113"/>
      <c r="CZ260" s="3113"/>
      <c r="DA260" s="3113"/>
      <c r="DB260" s="3113"/>
      <c r="DC260" s="3113"/>
      <c r="DD260" s="3113"/>
      <c r="DE260" s="3113"/>
      <c r="DF260" s="3113"/>
      <c r="DG260" s="3113"/>
      <c r="DH260" s="3113"/>
      <c r="DI260" s="3113"/>
      <c r="DJ260" s="3113"/>
      <c r="DK260" s="3113"/>
      <c r="DL260" s="3113"/>
      <c r="DM260" s="3113"/>
      <c r="DN260" s="3113"/>
      <c r="DO260" s="3113"/>
      <c r="DP260" s="3113"/>
      <c r="DQ260" s="3113"/>
      <c r="DR260" s="3113"/>
      <c r="DS260" s="3113"/>
      <c r="DT260" s="3113"/>
      <c r="DU260" s="3113"/>
      <c r="DV260" s="3113"/>
      <c r="DW260" s="3113"/>
      <c r="DX260" s="3113"/>
      <c r="DY260" s="3113"/>
      <c r="DZ260" s="3113"/>
      <c r="EA260" s="3113"/>
      <c r="EB260" s="3113"/>
      <c r="EC260" s="3113"/>
      <c r="ED260" s="3113"/>
      <c r="EE260" s="3113"/>
      <c r="EF260" s="3113"/>
      <c r="EG260" s="3113"/>
      <c r="EH260" s="3113"/>
    </row>
    <row r="261" spans="2:138" x14ac:dyDescent="0.25">
      <c r="B261" s="3113"/>
      <c r="C261" s="3121"/>
      <c r="D261" s="3122"/>
      <c r="E261" s="3144"/>
      <c r="F261" s="3126"/>
      <c r="G261" s="3123"/>
      <c r="H261" s="3124"/>
      <c r="I261" s="3123"/>
      <c r="J261" s="3124"/>
      <c r="K261" s="3123"/>
      <c r="L261" s="3124"/>
      <c r="M261" s="3123"/>
      <c r="N261" s="3124"/>
      <c r="O261" s="3123"/>
      <c r="P261" s="3124"/>
      <c r="Q261" s="3123"/>
      <c r="R261" s="3124"/>
      <c r="S261" s="3123"/>
      <c r="T261" s="3124"/>
      <c r="U261" s="3123"/>
      <c r="V261" s="3124"/>
      <c r="W261" s="3123"/>
      <c r="X261" s="3124"/>
      <c r="Y261" s="3123"/>
      <c r="Z261" s="3124"/>
      <c r="AA261" s="3123"/>
      <c r="AB261" s="3124"/>
      <c r="AC261" s="3123"/>
      <c r="AD261" s="3124"/>
      <c r="AE261" s="3123"/>
      <c r="AF261" s="3124"/>
      <c r="AG261" s="3123"/>
      <c r="AH261" s="3124"/>
      <c r="AI261" s="3123"/>
      <c r="AJ261" s="3124"/>
      <c r="AK261" s="3123"/>
      <c r="AL261" s="3124"/>
      <c r="AM261" s="3123"/>
      <c r="AN261" s="3124"/>
      <c r="AO261" s="3123"/>
      <c r="AP261" s="3124"/>
      <c r="AQ261" s="3123"/>
      <c r="AR261" s="3124"/>
      <c r="AS261" s="3123"/>
      <c r="AT261" s="3124"/>
      <c r="AU261" s="3113"/>
      <c r="AV261" s="3113"/>
      <c r="AW261" s="3113"/>
      <c r="AX261" s="3113"/>
      <c r="AY261" s="3113"/>
      <c r="AZ261" s="3113"/>
      <c r="BA261" s="3113"/>
      <c r="BB261" s="3113"/>
      <c r="BC261" s="3113"/>
      <c r="BD261" s="3113"/>
      <c r="BE261" s="3113"/>
      <c r="BF261" s="3113"/>
      <c r="BG261" s="3113"/>
      <c r="BH261" s="3113"/>
      <c r="BI261" s="3113"/>
      <c r="BJ261" s="3113"/>
      <c r="BK261" s="3113"/>
      <c r="BL261" s="3113"/>
      <c r="BM261" s="3113"/>
      <c r="BN261" s="3113"/>
      <c r="BO261" s="3113"/>
      <c r="BP261" s="3113"/>
      <c r="BQ261" s="3113"/>
      <c r="BR261" s="3113"/>
      <c r="BS261" s="3113"/>
      <c r="BT261" s="3113"/>
      <c r="BU261" s="3113"/>
      <c r="BV261" s="3113"/>
      <c r="BW261" s="3113"/>
      <c r="BX261" s="3113"/>
      <c r="BY261" s="3113"/>
      <c r="BZ261" s="3113"/>
      <c r="CA261" s="3113"/>
      <c r="CB261" s="3113"/>
      <c r="CC261" s="3113"/>
      <c r="CD261" s="3113"/>
      <c r="CE261" s="3113"/>
      <c r="CF261" s="3113"/>
      <c r="CG261" s="3113"/>
      <c r="CH261" s="3113"/>
      <c r="CI261" s="3113"/>
      <c r="CJ261" s="3113"/>
      <c r="CK261" s="3113"/>
      <c r="CL261" s="3113"/>
      <c r="CM261" s="3113"/>
      <c r="CN261" s="3113"/>
      <c r="CO261" s="3113"/>
      <c r="CP261" s="3113"/>
      <c r="CQ261" s="3113"/>
      <c r="CR261" s="3113"/>
      <c r="CS261" s="3113"/>
      <c r="CT261" s="3113"/>
      <c r="CU261" s="3113"/>
      <c r="CV261" s="3113"/>
      <c r="CW261" s="3113"/>
      <c r="CX261" s="3113"/>
      <c r="CY261" s="3113"/>
      <c r="CZ261" s="3113"/>
      <c r="DA261" s="3113"/>
      <c r="DB261" s="3113"/>
      <c r="DC261" s="3113"/>
      <c r="DD261" s="3113"/>
      <c r="DE261" s="3113"/>
      <c r="DF261" s="3113"/>
      <c r="DG261" s="3113"/>
      <c r="DH261" s="3113"/>
      <c r="DI261" s="3113"/>
      <c r="DJ261" s="3113"/>
      <c r="DK261" s="3113"/>
      <c r="DL261" s="3113"/>
      <c r="DM261" s="3113"/>
      <c r="DN261" s="3113"/>
      <c r="DO261" s="3113"/>
      <c r="DP261" s="3113"/>
      <c r="DQ261" s="3113"/>
      <c r="DR261" s="3113"/>
      <c r="DS261" s="3113"/>
      <c r="DT261" s="3113"/>
      <c r="DU261" s="3113"/>
      <c r="DV261" s="3113"/>
      <c r="DW261" s="3113"/>
      <c r="DX261" s="3113"/>
      <c r="DY261" s="3113"/>
      <c r="DZ261" s="3113"/>
      <c r="EA261" s="3113"/>
      <c r="EB261" s="3113"/>
      <c r="EC261" s="3113"/>
      <c r="ED261" s="3113"/>
      <c r="EE261" s="3113"/>
      <c r="EF261" s="3113"/>
      <c r="EG261" s="3113"/>
      <c r="EH261" s="3113"/>
    </row>
    <row r="262" spans="2:138" x14ac:dyDescent="0.25">
      <c r="B262" s="3113"/>
      <c r="C262" s="3130"/>
      <c r="D262" s="3129"/>
      <c r="E262" s="3149"/>
      <c r="F262" s="3126"/>
      <c r="G262" s="3123"/>
      <c r="H262" s="3124"/>
      <c r="I262" s="3123"/>
      <c r="J262" s="3124"/>
      <c r="K262" s="3123"/>
      <c r="L262" s="3124"/>
      <c r="M262" s="3123"/>
      <c r="N262" s="3124"/>
      <c r="O262" s="3123"/>
      <c r="P262" s="3124"/>
      <c r="Q262" s="3123"/>
      <c r="R262" s="3124"/>
      <c r="S262" s="3123"/>
      <c r="T262" s="3124"/>
      <c r="U262" s="3123"/>
      <c r="V262" s="3124"/>
      <c r="W262" s="3123"/>
      <c r="X262" s="3124"/>
      <c r="Y262" s="3123"/>
      <c r="Z262" s="3124"/>
      <c r="AA262" s="3123"/>
      <c r="AB262" s="3124"/>
      <c r="AC262" s="3123"/>
      <c r="AD262" s="3124"/>
      <c r="AE262" s="3123"/>
      <c r="AF262" s="3124"/>
      <c r="AG262" s="3123"/>
      <c r="AH262" s="3124"/>
      <c r="AI262" s="3123"/>
      <c r="AJ262" s="3124"/>
      <c r="AK262" s="3123"/>
      <c r="AL262" s="3124"/>
      <c r="AM262" s="3123"/>
      <c r="AN262" s="3124"/>
      <c r="AO262" s="3123"/>
      <c r="AP262" s="3124"/>
      <c r="AQ262" s="3123"/>
      <c r="AR262" s="3124"/>
      <c r="AS262" s="3123"/>
      <c r="AT262" s="3124"/>
      <c r="AU262" s="3113"/>
      <c r="AV262" s="3113"/>
      <c r="AW262" s="3113"/>
      <c r="AX262" s="3113"/>
      <c r="AY262" s="3113"/>
      <c r="AZ262" s="3113"/>
      <c r="BA262" s="3113"/>
      <c r="BB262" s="3113"/>
      <c r="BC262" s="3113"/>
      <c r="BD262" s="3113"/>
      <c r="BE262" s="3113"/>
      <c r="BF262" s="3113"/>
      <c r="BG262" s="3113"/>
      <c r="BH262" s="3113"/>
      <c r="BI262" s="3113"/>
      <c r="BJ262" s="3113"/>
      <c r="BK262" s="3113"/>
      <c r="BL262" s="3113"/>
      <c r="BM262" s="3113"/>
      <c r="BN262" s="3113"/>
      <c r="BO262" s="3113"/>
      <c r="BP262" s="3113"/>
      <c r="BQ262" s="3113"/>
      <c r="BR262" s="3113"/>
      <c r="BS262" s="3113"/>
      <c r="BT262" s="3113"/>
      <c r="BU262" s="3113"/>
      <c r="BV262" s="3113"/>
      <c r="BW262" s="3113"/>
      <c r="BX262" s="3113"/>
      <c r="BY262" s="3113"/>
      <c r="BZ262" s="3113"/>
      <c r="CA262" s="3113"/>
      <c r="CB262" s="3113"/>
      <c r="CC262" s="3113"/>
      <c r="CD262" s="3113"/>
      <c r="CE262" s="3113"/>
      <c r="CF262" s="3113"/>
      <c r="CG262" s="3113"/>
      <c r="CH262" s="3113"/>
      <c r="CI262" s="3113"/>
      <c r="CJ262" s="3113"/>
      <c r="CK262" s="3113"/>
      <c r="CL262" s="3113"/>
      <c r="CM262" s="3113"/>
      <c r="CN262" s="3113"/>
      <c r="CO262" s="3113"/>
      <c r="CP262" s="3113"/>
      <c r="CQ262" s="3113"/>
      <c r="CR262" s="3113"/>
      <c r="CS262" s="3113"/>
      <c r="CT262" s="3113"/>
      <c r="CU262" s="3113"/>
      <c r="CV262" s="3113"/>
      <c r="CW262" s="3113"/>
      <c r="CX262" s="3113"/>
      <c r="CY262" s="3113"/>
      <c r="CZ262" s="3113"/>
      <c r="DA262" s="3113"/>
      <c r="DB262" s="3113"/>
      <c r="DC262" s="3113"/>
      <c r="DD262" s="3113"/>
      <c r="DE262" s="3113"/>
      <c r="DF262" s="3113"/>
      <c r="DG262" s="3113"/>
      <c r="DH262" s="3113"/>
      <c r="DI262" s="3113"/>
      <c r="DJ262" s="3113"/>
      <c r="DK262" s="3113"/>
      <c r="DL262" s="3113"/>
      <c r="DM262" s="3113"/>
      <c r="DN262" s="3113"/>
      <c r="DO262" s="3113"/>
      <c r="DP262" s="3113"/>
      <c r="DQ262" s="3113"/>
      <c r="DR262" s="3113"/>
      <c r="DS262" s="3113"/>
      <c r="DT262" s="3113"/>
      <c r="DU262" s="3113"/>
      <c r="DV262" s="3113"/>
      <c r="DW262" s="3113"/>
      <c r="DX262" s="3113"/>
      <c r="DY262" s="3113"/>
      <c r="DZ262" s="3113"/>
      <c r="EA262" s="3113"/>
      <c r="EB262" s="3113"/>
      <c r="EC262" s="3113"/>
      <c r="ED262" s="3113"/>
      <c r="EE262" s="3113"/>
      <c r="EF262" s="3113"/>
      <c r="EG262" s="3113"/>
      <c r="EH262" s="3113"/>
    </row>
    <row r="263" spans="2:138" x14ac:dyDescent="0.25">
      <c r="B263" s="3113"/>
      <c r="C263" s="3130"/>
      <c r="D263" s="3122"/>
      <c r="E263" s="3144"/>
      <c r="F263" s="3126"/>
      <c r="G263" s="3123"/>
      <c r="H263" s="3124"/>
      <c r="I263" s="3123"/>
      <c r="J263" s="3124"/>
      <c r="K263" s="3123"/>
      <c r="L263" s="3124"/>
      <c r="M263" s="3123"/>
      <c r="N263" s="3124"/>
      <c r="O263" s="3123"/>
      <c r="P263" s="3124"/>
      <c r="Q263" s="3123"/>
      <c r="R263" s="3124"/>
      <c r="S263" s="3123"/>
      <c r="T263" s="3124"/>
      <c r="U263" s="3123"/>
      <c r="V263" s="3124"/>
      <c r="W263" s="3123"/>
      <c r="X263" s="3124"/>
      <c r="Y263" s="3123"/>
      <c r="Z263" s="3124"/>
      <c r="AA263" s="3123"/>
      <c r="AB263" s="3124"/>
      <c r="AC263" s="3123"/>
      <c r="AD263" s="3124"/>
      <c r="AE263" s="3123"/>
      <c r="AF263" s="3124"/>
      <c r="AG263" s="3123"/>
      <c r="AH263" s="3124"/>
      <c r="AI263" s="3123"/>
      <c r="AJ263" s="3124"/>
      <c r="AK263" s="3123"/>
      <c r="AL263" s="3124"/>
      <c r="AM263" s="3123"/>
      <c r="AN263" s="3124"/>
      <c r="AO263" s="3123"/>
      <c r="AP263" s="3124"/>
      <c r="AQ263" s="3123"/>
      <c r="AR263" s="3124"/>
      <c r="AS263" s="3123"/>
      <c r="AT263" s="3124"/>
      <c r="AU263" s="3113"/>
      <c r="AV263" s="3113"/>
      <c r="AW263" s="3113"/>
      <c r="AX263" s="3113"/>
      <c r="AY263" s="3113"/>
      <c r="AZ263" s="3113"/>
      <c r="BA263" s="3113"/>
      <c r="BB263" s="3113"/>
      <c r="BC263" s="3113"/>
      <c r="BD263" s="3113"/>
      <c r="BE263" s="3113"/>
      <c r="BF263" s="3113"/>
      <c r="BG263" s="3113"/>
      <c r="BH263" s="3113"/>
      <c r="BI263" s="3113"/>
      <c r="BJ263" s="3113"/>
      <c r="BK263" s="3113"/>
      <c r="BL263" s="3113"/>
      <c r="BM263" s="3113"/>
      <c r="BN263" s="3113"/>
      <c r="BO263" s="3113"/>
      <c r="BP263" s="3113"/>
      <c r="BQ263" s="3113"/>
      <c r="BR263" s="3113"/>
      <c r="BS263" s="3113"/>
      <c r="BT263" s="3113"/>
      <c r="BU263" s="3113"/>
      <c r="BV263" s="3113"/>
      <c r="BW263" s="3113"/>
      <c r="BX263" s="3113"/>
      <c r="BY263" s="3113"/>
      <c r="BZ263" s="3113"/>
      <c r="CA263" s="3113"/>
      <c r="CB263" s="3113"/>
      <c r="CC263" s="3113"/>
      <c r="CD263" s="3113"/>
      <c r="CE263" s="3113"/>
      <c r="CF263" s="3113"/>
      <c r="CG263" s="3113"/>
      <c r="CH263" s="3113"/>
      <c r="CI263" s="3113"/>
      <c r="CJ263" s="3113"/>
      <c r="CK263" s="3113"/>
      <c r="CL263" s="3113"/>
      <c r="CM263" s="3113"/>
      <c r="CN263" s="3113"/>
      <c r="CO263" s="3113"/>
      <c r="CP263" s="3113"/>
      <c r="CQ263" s="3113"/>
      <c r="CR263" s="3113"/>
      <c r="CS263" s="3113"/>
      <c r="CT263" s="3113"/>
      <c r="CU263" s="3113"/>
      <c r="CV263" s="3113"/>
      <c r="CW263" s="3113"/>
      <c r="CX263" s="3113"/>
      <c r="CY263" s="3113"/>
      <c r="CZ263" s="3113"/>
      <c r="DA263" s="3113"/>
      <c r="DB263" s="3113"/>
      <c r="DC263" s="3113"/>
      <c r="DD263" s="3113"/>
      <c r="DE263" s="3113"/>
      <c r="DF263" s="3113"/>
      <c r="DG263" s="3113"/>
      <c r="DH263" s="3113"/>
      <c r="DI263" s="3113"/>
      <c r="DJ263" s="3113"/>
      <c r="DK263" s="3113"/>
      <c r="DL263" s="3113"/>
      <c r="DM263" s="3113"/>
      <c r="DN263" s="3113"/>
      <c r="DO263" s="3113"/>
      <c r="DP263" s="3113"/>
      <c r="DQ263" s="3113"/>
      <c r="DR263" s="3113"/>
      <c r="DS263" s="3113"/>
      <c r="DT263" s="3113"/>
      <c r="DU263" s="3113"/>
      <c r="DV263" s="3113"/>
      <c r="DW263" s="3113"/>
      <c r="DX263" s="3113"/>
      <c r="DY263" s="3113"/>
      <c r="DZ263" s="3113"/>
      <c r="EA263" s="3113"/>
      <c r="EB263" s="3113"/>
      <c r="EC263" s="3113"/>
      <c r="ED263" s="3113"/>
      <c r="EE263" s="3113"/>
      <c r="EF263" s="3113"/>
      <c r="EG263" s="3113"/>
      <c r="EH263" s="3113"/>
    </row>
    <row r="264" spans="2:138" x14ac:dyDescent="0.25">
      <c r="B264" s="3113"/>
      <c r="C264" s="3114"/>
      <c r="D264" s="3131"/>
      <c r="E264" s="3131"/>
      <c r="F264" s="3124"/>
      <c r="G264" s="3131"/>
      <c r="H264" s="3132"/>
      <c r="I264" s="3131"/>
      <c r="J264" s="3132"/>
      <c r="K264" s="3131"/>
      <c r="L264" s="3132"/>
      <c r="M264" s="3131"/>
      <c r="N264" s="3132"/>
      <c r="O264" s="3131"/>
      <c r="P264" s="3132"/>
      <c r="Q264" s="3131"/>
      <c r="R264" s="3132"/>
      <c r="S264" s="3131"/>
      <c r="T264" s="3132"/>
      <c r="U264" s="3131"/>
      <c r="V264" s="3132"/>
      <c r="W264" s="3131"/>
      <c r="X264" s="3132"/>
      <c r="Y264" s="3131"/>
      <c r="Z264" s="3132"/>
      <c r="AA264" s="3131"/>
      <c r="AB264" s="3132"/>
      <c r="AC264" s="3131"/>
      <c r="AD264" s="3132"/>
      <c r="AE264" s="3131"/>
      <c r="AF264" s="3132"/>
      <c r="AG264" s="3131"/>
      <c r="AH264" s="3132"/>
      <c r="AI264" s="3131"/>
      <c r="AJ264" s="3132"/>
      <c r="AK264" s="3131"/>
      <c r="AL264" s="3132"/>
      <c r="AM264" s="3131"/>
      <c r="AN264" s="3132"/>
      <c r="AO264" s="3131"/>
      <c r="AP264" s="3132"/>
      <c r="AQ264" s="3131"/>
      <c r="AR264" s="3132"/>
      <c r="AS264" s="3131"/>
      <c r="AT264" s="3132"/>
      <c r="AU264" s="3113"/>
      <c r="AV264" s="3113"/>
      <c r="AW264" s="3113"/>
      <c r="AX264" s="3113"/>
      <c r="AY264" s="3113"/>
      <c r="AZ264" s="3113"/>
      <c r="BA264" s="3113"/>
      <c r="BB264" s="3113"/>
      <c r="BC264" s="3113"/>
      <c r="BD264" s="3113"/>
      <c r="BE264" s="3113"/>
      <c r="BF264" s="3113"/>
      <c r="BG264" s="3113"/>
      <c r="BH264" s="3113"/>
      <c r="BI264" s="3113"/>
      <c r="BJ264" s="3113"/>
      <c r="BK264" s="3113"/>
      <c r="BL264" s="3113"/>
      <c r="BM264" s="3113"/>
      <c r="BN264" s="3113"/>
      <c r="BO264" s="3113"/>
      <c r="BP264" s="3113"/>
      <c r="BQ264" s="3113"/>
      <c r="BR264" s="3113"/>
      <c r="BS264" s="3113"/>
      <c r="BT264" s="3113"/>
      <c r="BU264" s="3113"/>
      <c r="BV264" s="3113"/>
      <c r="BW264" s="3113"/>
      <c r="BX264" s="3113"/>
      <c r="BY264" s="3113"/>
      <c r="BZ264" s="3113"/>
      <c r="CA264" s="3113"/>
      <c r="CB264" s="3113"/>
      <c r="CC264" s="3113"/>
      <c r="CD264" s="3113"/>
      <c r="CE264" s="3113"/>
      <c r="CF264" s="3113"/>
      <c r="CG264" s="3113"/>
      <c r="CH264" s="3113"/>
      <c r="CI264" s="3113"/>
      <c r="CJ264" s="3113"/>
      <c r="CK264" s="3113"/>
      <c r="CL264" s="3113"/>
      <c r="CM264" s="3113"/>
      <c r="CN264" s="3113"/>
      <c r="CO264" s="3113"/>
      <c r="CP264" s="3113"/>
      <c r="CQ264" s="3113"/>
      <c r="CR264" s="3113"/>
      <c r="CS264" s="3113"/>
      <c r="CT264" s="3113"/>
      <c r="CU264" s="3113"/>
      <c r="CV264" s="3113"/>
      <c r="CW264" s="3113"/>
      <c r="CX264" s="3113"/>
      <c r="CY264" s="3113"/>
      <c r="CZ264" s="3113"/>
      <c r="DA264" s="3113"/>
      <c r="DB264" s="3113"/>
      <c r="DC264" s="3113"/>
      <c r="DD264" s="3113"/>
      <c r="DE264" s="3113"/>
      <c r="DF264" s="3113"/>
      <c r="DG264" s="3113"/>
      <c r="DH264" s="3113"/>
      <c r="DI264" s="3113"/>
      <c r="DJ264" s="3113"/>
      <c r="DK264" s="3113"/>
      <c r="DL264" s="3113"/>
      <c r="DM264" s="3113"/>
      <c r="DN264" s="3113"/>
      <c r="DO264" s="3113"/>
      <c r="DP264" s="3113"/>
      <c r="DQ264" s="3113"/>
      <c r="DR264" s="3113"/>
      <c r="DS264" s="3113"/>
      <c r="DT264" s="3113"/>
      <c r="DU264" s="3113"/>
      <c r="DV264" s="3113"/>
      <c r="DW264" s="3113"/>
      <c r="DX264" s="3113"/>
      <c r="DY264" s="3113"/>
      <c r="DZ264" s="3113"/>
      <c r="EA264" s="3113"/>
      <c r="EB264" s="3113"/>
      <c r="EC264" s="3113"/>
      <c r="ED264" s="3113"/>
      <c r="EE264" s="3113"/>
      <c r="EF264" s="3113"/>
      <c r="EG264" s="3113"/>
      <c r="EH264" s="3113"/>
    </row>
    <row r="265" spans="2:138" x14ac:dyDescent="0.25">
      <c r="B265" s="3113"/>
      <c r="C265" s="3114"/>
      <c r="D265" s="3131"/>
      <c r="E265" s="3131"/>
      <c r="F265" s="3114"/>
      <c r="G265" s="3114"/>
      <c r="H265" s="3114"/>
      <c r="I265" s="3114"/>
      <c r="J265" s="3114"/>
      <c r="K265" s="3114"/>
      <c r="L265" s="3114"/>
      <c r="M265" s="3114"/>
      <c r="N265" s="3114"/>
      <c r="O265" s="3114"/>
      <c r="P265" s="3114"/>
      <c r="Q265" s="3114"/>
      <c r="R265" s="3114"/>
      <c r="S265" s="3114"/>
      <c r="T265" s="3114"/>
      <c r="U265" s="3114"/>
      <c r="V265" s="3114"/>
      <c r="W265" s="3114"/>
      <c r="X265" s="3114"/>
      <c r="Y265" s="3114"/>
      <c r="Z265" s="3114"/>
      <c r="AA265" s="3114"/>
      <c r="AB265" s="3114"/>
      <c r="AC265" s="3114"/>
      <c r="AD265" s="3114"/>
      <c r="AE265" s="3114"/>
      <c r="AF265" s="3114"/>
      <c r="AG265" s="3114"/>
      <c r="AH265" s="3114"/>
      <c r="AI265" s="3114"/>
      <c r="AJ265" s="3114"/>
      <c r="AK265" s="3114"/>
      <c r="AL265" s="3114"/>
      <c r="AM265" s="3114"/>
      <c r="AN265" s="3114"/>
      <c r="AO265" s="3114"/>
      <c r="AP265" s="3114"/>
      <c r="AQ265" s="3114"/>
      <c r="AR265" s="3114"/>
      <c r="AS265" s="3114"/>
      <c r="AT265" s="3114"/>
      <c r="AU265" s="3113"/>
      <c r="AV265" s="3113"/>
      <c r="AW265" s="3113"/>
      <c r="AX265" s="3113"/>
      <c r="AY265" s="3113"/>
      <c r="AZ265" s="3113"/>
      <c r="BA265" s="3113"/>
      <c r="BB265" s="3113"/>
      <c r="BC265" s="3113"/>
      <c r="BD265" s="3113"/>
      <c r="BE265" s="3113"/>
      <c r="BF265" s="3113"/>
      <c r="BG265" s="3113"/>
      <c r="BH265" s="3113"/>
      <c r="BI265" s="3113"/>
      <c r="BJ265" s="3113"/>
      <c r="BK265" s="3113"/>
      <c r="BL265" s="3113"/>
      <c r="BM265" s="3113"/>
      <c r="BN265" s="3113"/>
      <c r="BO265" s="3113"/>
      <c r="BP265" s="3113"/>
      <c r="BQ265" s="3113"/>
      <c r="BR265" s="3113"/>
      <c r="BS265" s="3113"/>
      <c r="BT265" s="3113"/>
      <c r="BU265" s="3113"/>
      <c r="BV265" s="3113"/>
      <c r="BW265" s="3113"/>
      <c r="BX265" s="3113"/>
      <c r="BY265" s="3113"/>
      <c r="BZ265" s="3113"/>
      <c r="CA265" s="3113"/>
      <c r="CB265" s="3113"/>
      <c r="CC265" s="3113"/>
      <c r="CD265" s="3113"/>
      <c r="CE265" s="3113"/>
      <c r="CF265" s="3113"/>
      <c r="CG265" s="3113"/>
      <c r="CH265" s="3113"/>
      <c r="CI265" s="3113"/>
      <c r="CJ265" s="3113"/>
      <c r="CK265" s="3113"/>
      <c r="CL265" s="3113"/>
      <c r="CM265" s="3113"/>
      <c r="CN265" s="3113"/>
      <c r="CO265" s="3113"/>
      <c r="CP265" s="3113"/>
      <c r="CQ265" s="3113"/>
      <c r="CR265" s="3113"/>
      <c r="CS265" s="3113"/>
      <c r="CT265" s="3113"/>
      <c r="CU265" s="3113"/>
      <c r="CV265" s="3113"/>
      <c r="CW265" s="3113"/>
      <c r="CX265" s="3113"/>
      <c r="CY265" s="3113"/>
      <c r="CZ265" s="3113"/>
      <c r="DA265" s="3113"/>
      <c r="DB265" s="3113"/>
      <c r="DC265" s="3113"/>
      <c r="DD265" s="3113"/>
      <c r="DE265" s="3113"/>
      <c r="DF265" s="3113"/>
      <c r="DG265" s="3113"/>
      <c r="DH265" s="3113"/>
      <c r="DI265" s="3113"/>
      <c r="DJ265" s="3113"/>
      <c r="DK265" s="3113"/>
      <c r="DL265" s="3113"/>
      <c r="DM265" s="3113"/>
      <c r="DN265" s="3113"/>
      <c r="DO265" s="3113"/>
      <c r="DP265" s="3113"/>
      <c r="DQ265" s="3113"/>
      <c r="DR265" s="3113"/>
      <c r="DS265" s="3113"/>
      <c r="DT265" s="3113"/>
      <c r="DU265" s="3113"/>
      <c r="DV265" s="3113"/>
      <c r="DW265" s="3113"/>
      <c r="DX265" s="3113"/>
      <c r="DY265" s="3113"/>
      <c r="DZ265" s="3113"/>
      <c r="EA265" s="3113"/>
      <c r="EB265" s="3113"/>
      <c r="EC265" s="3113"/>
      <c r="ED265" s="3113"/>
      <c r="EE265" s="3113"/>
      <c r="EF265" s="3113"/>
      <c r="EG265" s="3113"/>
      <c r="EH265" s="3113"/>
    </row>
    <row r="266" spans="2:138" x14ac:dyDescent="0.25">
      <c r="B266" s="3113"/>
      <c r="C266" s="3114"/>
      <c r="D266" s="3131"/>
      <c r="E266" s="3131"/>
      <c r="F266" s="3114"/>
      <c r="G266" s="3114"/>
      <c r="H266" s="3114"/>
      <c r="I266" s="3114"/>
      <c r="J266" s="3114"/>
      <c r="K266" s="3114"/>
      <c r="L266" s="3114"/>
      <c r="M266" s="3114"/>
      <c r="N266" s="3114"/>
      <c r="O266" s="3114"/>
      <c r="P266" s="3114"/>
      <c r="Q266" s="3114"/>
      <c r="R266" s="3114"/>
      <c r="S266" s="3114"/>
      <c r="T266" s="3114"/>
      <c r="U266" s="3114"/>
      <c r="V266" s="3114"/>
      <c r="W266" s="3114"/>
      <c r="X266" s="3114"/>
      <c r="Y266" s="3114"/>
      <c r="Z266" s="3114"/>
      <c r="AA266" s="3114"/>
      <c r="AB266" s="3114"/>
      <c r="AC266" s="3114"/>
      <c r="AD266" s="3114"/>
      <c r="AE266" s="3114"/>
      <c r="AF266" s="3114"/>
      <c r="AG266" s="3114"/>
      <c r="AH266" s="3114"/>
      <c r="AI266" s="3114"/>
      <c r="AJ266" s="3114"/>
      <c r="AK266" s="3114"/>
      <c r="AL266" s="3114"/>
      <c r="AM266" s="3114"/>
      <c r="AN266" s="3114"/>
      <c r="AO266" s="3114"/>
      <c r="AP266" s="3114"/>
      <c r="AQ266" s="3114"/>
      <c r="AR266" s="3114"/>
      <c r="AS266" s="3114"/>
      <c r="AT266" s="3114"/>
      <c r="AU266" s="3113"/>
      <c r="AV266" s="3113"/>
      <c r="AW266" s="3113"/>
      <c r="AX266" s="3113"/>
      <c r="AY266" s="3113"/>
      <c r="AZ266" s="3113"/>
      <c r="BA266" s="3113"/>
      <c r="BB266" s="3113"/>
      <c r="BC266" s="3113"/>
      <c r="BD266" s="3113"/>
      <c r="BE266" s="3113"/>
      <c r="BF266" s="3113"/>
      <c r="BG266" s="3113"/>
      <c r="BH266" s="3113"/>
      <c r="BI266" s="3113"/>
      <c r="BJ266" s="3113"/>
      <c r="BK266" s="3113"/>
      <c r="BL266" s="3113"/>
      <c r="BM266" s="3113"/>
      <c r="BN266" s="3113"/>
      <c r="BO266" s="3113"/>
      <c r="BP266" s="3113"/>
      <c r="BQ266" s="3113"/>
      <c r="BR266" s="3113"/>
      <c r="BS266" s="3113"/>
      <c r="BT266" s="3113"/>
      <c r="BU266" s="3113"/>
      <c r="BV266" s="3113"/>
      <c r="BW266" s="3113"/>
      <c r="BX266" s="3113"/>
      <c r="BY266" s="3113"/>
      <c r="BZ266" s="3113"/>
      <c r="CA266" s="3113"/>
      <c r="CB266" s="3113"/>
      <c r="CC266" s="3113"/>
      <c r="CD266" s="3113"/>
      <c r="CE266" s="3113"/>
      <c r="CF266" s="3113"/>
      <c r="CG266" s="3113"/>
      <c r="CH266" s="3113"/>
      <c r="CI266" s="3113"/>
      <c r="CJ266" s="3113"/>
      <c r="CK266" s="3113"/>
      <c r="CL266" s="3113"/>
      <c r="CM266" s="3113"/>
      <c r="CN266" s="3113"/>
      <c r="CO266" s="3113"/>
      <c r="CP266" s="3113"/>
      <c r="CQ266" s="3113"/>
      <c r="CR266" s="3113"/>
      <c r="CS266" s="3113"/>
      <c r="CT266" s="3113"/>
      <c r="CU266" s="3113"/>
      <c r="CV266" s="3113"/>
      <c r="CW266" s="3113"/>
      <c r="CX266" s="3113"/>
      <c r="CY266" s="3113"/>
      <c r="CZ266" s="3113"/>
      <c r="DA266" s="3113"/>
      <c r="DB266" s="3113"/>
      <c r="DC266" s="3113"/>
      <c r="DD266" s="3113"/>
      <c r="DE266" s="3113"/>
      <c r="DF266" s="3113"/>
      <c r="DG266" s="3113"/>
      <c r="DH266" s="3113"/>
      <c r="DI266" s="3113"/>
      <c r="DJ266" s="3113"/>
      <c r="DK266" s="3113"/>
      <c r="DL266" s="3113"/>
      <c r="DM266" s="3113"/>
      <c r="DN266" s="3113"/>
      <c r="DO266" s="3113"/>
      <c r="DP266" s="3113"/>
      <c r="DQ266" s="3113"/>
      <c r="DR266" s="3113"/>
      <c r="DS266" s="3113"/>
      <c r="DT266" s="3113"/>
      <c r="DU266" s="3113"/>
      <c r="DV266" s="3113"/>
      <c r="DW266" s="3113"/>
      <c r="DX266" s="3113"/>
      <c r="DY266" s="3113"/>
      <c r="DZ266" s="3113"/>
      <c r="EA266" s="3113"/>
      <c r="EB266" s="3113"/>
      <c r="EC266" s="3113"/>
      <c r="ED266" s="3113"/>
      <c r="EE266" s="3113"/>
      <c r="EF266" s="3113"/>
      <c r="EG266" s="3113"/>
      <c r="EH266" s="3113"/>
    </row>
    <row r="267" spans="2:138" x14ac:dyDescent="0.25">
      <c r="B267" s="3113"/>
      <c r="C267" s="3113"/>
      <c r="D267" s="3113"/>
      <c r="E267" s="3113"/>
      <c r="F267" s="3113"/>
      <c r="G267" s="3113"/>
      <c r="H267" s="3113"/>
      <c r="I267" s="3113"/>
      <c r="J267" s="3113"/>
      <c r="K267" s="3113"/>
      <c r="L267" s="3113"/>
      <c r="M267" s="3113"/>
      <c r="N267" s="3113"/>
      <c r="O267" s="3113"/>
      <c r="P267" s="3113"/>
      <c r="Q267" s="3113"/>
      <c r="R267" s="3113"/>
      <c r="S267" s="3113"/>
      <c r="T267" s="3113"/>
      <c r="U267" s="3113"/>
      <c r="V267" s="3113"/>
      <c r="W267" s="3113"/>
      <c r="X267" s="3113"/>
      <c r="Y267" s="3113"/>
      <c r="Z267" s="3113"/>
      <c r="AA267" s="3113"/>
      <c r="AB267" s="3113"/>
      <c r="AC267" s="3113"/>
      <c r="AD267" s="3113"/>
      <c r="AE267" s="3113"/>
      <c r="AF267" s="3113"/>
      <c r="AG267" s="3113"/>
      <c r="AH267" s="3113"/>
      <c r="AI267" s="3113"/>
      <c r="AJ267" s="3113"/>
      <c r="AK267" s="3113"/>
      <c r="AL267" s="3113"/>
      <c r="AM267" s="3113"/>
      <c r="AN267" s="3113"/>
      <c r="AO267" s="3113"/>
      <c r="AP267" s="3113"/>
      <c r="AQ267" s="3113"/>
      <c r="AR267" s="3113"/>
      <c r="AS267" s="3113"/>
      <c r="AT267" s="3113"/>
      <c r="AU267" s="3113"/>
      <c r="AV267" s="3113"/>
      <c r="AW267" s="3113"/>
      <c r="AX267" s="3113"/>
      <c r="AY267" s="3113"/>
      <c r="AZ267" s="3113"/>
      <c r="BA267" s="3113"/>
      <c r="BB267" s="3113"/>
      <c r="BC267" s="3113"/>
      <c r="BD267" s="3113"/>
      <c r="BE267" s="3113"/>
      <c r="BF267" s="3113"/>
      <c r="BG267" s="3113"/>
      <c r="BH267" s="3113"/>
      <c r="BI267" s="3113"/>
      <c r="BJ267" s="3113"/>
      <c r="BK267" s="3113"/>
      <c r="BL267" s="3113"/>
      <c r="BM267" s="3113"/>
      <c r="BN267" s="3113"/>
      <c r="BO267" s="3113"/>
      <c r="BP267" s="3113"/>
      <c r="BQ267" s="3113"/>
      <c r="BR267" s="3113"/>
      <c r="BS267" s="3113"/>
      <c r="BT267" s="3113"/>
      <c r="BU267" s="3113"/>
      <c r="BV267" s="3113"/>
      <c r="BW267" s="3113"/>
      <c r="BX267" s="3113"/>
      <c r="BY267" s="3113"/>
      <c r="BZ267" s="3113"/>
      <c r="CA267" s="3113"/>
      <c r="CB267" s="3113"/>
      <c r="CC267" s="3113"/>
      <c r="CD267" s="3113"/>
      <c r="CE267" s="3113"/>
      <c r="CF267" s="3113"/>
      <c r="CG267" s="3113"/>
      <c r="CH267" s="3113"/>
      <c r="CI267" s="3113"/>
      <c r="CJ267" s="3113"/>
      <c r="CK267" s="3113"/>
      <c r="CL267" s="3113"/>
      <c r="CM267" s="3113"/>
      <c r="CN267" s="3113"/>
      <c r="CO267" s="3113"/>
      <c r="CP267" s="3113"/>
      <c r="CQ267" s="3113"/>
      <c r="CR267" s="3113"/>
      <c r="CS267" s="3113"/>
      <c r="CT267" s="3113"/>
      <c r="CU267" s="3113"/>
      <c r="CV267" s="3113"/>
      <c r="CW267" s="3113"/>
      <c r="CX267" s="3113"/>
      <c r="CY267" s="3113"/>
      <c r="CZ267" s="3113"/>
      <c r="DA267" s="3113"/>
      <c r="DB267" s="3113"/>
      <c r="DC267" s="3113"/>
      <c r="DD267" s="3113"/>
      <c r="DE267" s="3113"/>
      <c r="DF267" s="3113"/>
      <c r="DG267" s="3113"/>
      <c r="DH267" s="3113"/>
      <c r="DI267" s="3113"/>
      <c r="DJ267" s="3113"/>
      <c r="DK267" s="3113"/>
      <c r="DL267" s="3113"/>
      <c r="DM267" s="3113"/>
      <c r="DN267" s="3113"/>
      <c r="DO267" s="3113"/>
      <c r="DP267" s="3113"/>
      <c r="DQ267" s="3113"/>
      <c r="DR267" s="3113"/>
      <c r="DS267" s="3113"/>
      <c r="DT267" s="3113"/>
      <c r="DU267" s="3113"/>
      <c r="DV267" s="3113"/>
      <c r="DW267" s="3113"/>
      <c r="DX267" s="3113"/>
      <c r="DY267" s="3113"/>
      <c r="DZ267" s="3113"/>
      <c r="EA267" s="3113"/>
      <c r="EB267" s="3113"/>
      <c r="EC267" s="3113"/>
      <c r="ED267" s="3113"/>
      <c r="EE267" s="3113"/>
      <c r="EF267" s="3113"/>
      <c r="EG267" s="3113"/>
      <c r="EH267" s="3113"/>
    </row>
    <row r="268" spans="2:138" x14ac:dyDescent="0.25">
      <c r="B268" s="3113"/>
      <c r="C268" s="3121"/>
      <c r="D268" s="3122"/>
      <c r="E268" s="3122"/>
      <c r="F268" s="3113"/>
      <c r="G268" s="3113"/>
      <c r="H268" s="3123"/>
      <c r="I268" s="3113"/>
      <c r="J268" s="3123"/>
      <c r="K268" s="3113"/>
      <c r="L268" s="3123"/>
      <c r="M268" s="3113"/>
      <c r="N268" s="3123"/>
      <c r="O268" s="3113"/>
      <c r="P268" s="3123"/>
      <c r="Q268" s="3113"/>
      <c r="R268" s="3123"/>
      <c r="S268" s="3113"/>
      <c r="T268" s="3123"/>
      <c r="U268" s="3113"/>
      <c r="V268" s="3123"/>
      <c r="W268" s="3113"/>
      <c r="X268" s="3123"/>
      <c r="Y268" s="3113"/>
      <c r="Z268" s="3123"/>
      <c r="AA268" s="3113"/>
      <c r="AB268" s="3123"/>
      <c r="AC268" s="3113"/>
      <c r="AD268" s="3123"/>
      <c r="AE268" s="3113"/>
      <c r="AF268" s="3123"/>
      <c r="AG268" s="3113"/>
      <c r="AH268" s="3123"/>
      <c r="AI268" s="3113"/>
      <c r="AJ268" s="3123"/>
      <c r="AK268" s="3113"/>
      <c r="AL268" s="3123"/>
      <c r="AM268" s="3113"/>
      <c r="AN268" s="3123"/>
      <c r="AO268" s="3113"/>
      <c r="AP268" s="3123"/>
      <c r="AQ268" s="3113"/>
      <c r="AR268" s="3123"/>
      <c r="AS268" s="3113"/>
      <c r="AT268" s="3123"/>
      <c r="AU268" s="3113"/>
      <c r="AV268" s="3113"/>
      <c r="AW268" s="3113"/>
      <c r="AX268" s="3113"/>
      <c r="AY268" s="3113"/>
      <c r="AZ268" s="3113"/>
      <c r="BA268" s="3113"/>
      <c r="BB268" s="3113"/>
      <c r="BC268" s="3113"/>
      <c r="BD268" s="3113"/>
      <c r="BE268" s="3113"/>
      <c r="BF268" s="3113"/>
      <c r="BG268" s="3113"/>
      <c r="BH268" s="3113"/>
      <c r="BI268" s="3113"/>
      <c r="BJ268" s="3113"/>
      <c r="BK268" s="3113"/>
      <c r="BL268" s="3113"/>
      <c r="BM268" s="3113"/>
      <c r="BN268" s="3113"/>
      <c r="BO268" s="3113"/>
      <c r="BP268" s="3113"/>
      <c r="BQ268" s="3113"/>
      <c r="BR268" s="3113"/>
      <c r="BS268" s="3113"/>
      <c r="BT268" s="3113"/>
      <c r="BU268" s="3113"/>
      <c r="BV268" s="3113"/>
      <c r="BW268" s="3113"/>
      <c r="BX268" s="3113"/>
      <c r="BY268" s="3113"/>
      <c r="BZ268" s="3113"/>
      <c r="CA268" s="3113"/>
      <c r="CB268" s="3113"/>
      <c r="CC268" s="3113"/>
      <c r="CD268" s="3113"/>
      <c r="CE268" s="3113"/>
      <c r="CF268" s="3113"/>
      <c r="CG268" s="3113"/>
      <c r="CH268" s="3113"/>
      <c r="CI268" s="3113"/>
      <c r="CJ268" s="3113"/>
      <c r="CK268" s="3113"/>
      <c r="CL268" s="3113"/>
      <c r="CM268" s="3113"/>
      <c r="CN268" s="3113"/>
      <c r="CO268" s="3113"/>
      <c r="CP268" s="3113"/>
      <c r="CQ268" s="3113"/>
      <c r="CR268" s="3113"/>
      <c r="CS268" s="3113"/>
      <c r="CT268" s="3113"/>
      <c r="CU268" s="3113"/>
      <c r="CV268" s="3113"/>
      <c r="CW268" s="3113"/>
      <c r="CX268" s="3113"/>
      <c r="CY268" s="3113"/>
      <c r="CZ268" s="3113"/>
      <c r="DA268" s="3113"/>
      <c r="DB268" s="3113"/>
      <c r="DC268" s="3113"/>
      <c r="DD268" s="3113"/>
      <c r="DE268" s="3113"/>
      <c r="DF268" s="3113"/>
      <c r="DG268" s="3113"/>
      <c r="DH268" s="3113"/>
      <c r="DI268" s="3113"/>
      <c r="DJ268" s="3113"/>
      <c r="DK268" s="3113"/>
      <c r="DL268" s="3113"/>
      <c r="DM268" s="3113"/>
      <c r="DN268" s="3113"/>
      <c r="DO268" s="3113"/>
      <c r="DP268" s="3113"/>
      <c r="DQ268" s="3113"/>
      <c r="DR268" s="3113"/>
      <c r="DS268" s="3113"/>
      <c r="DT268" s="3113"/>
      <c r="DU268" s="3113"/>
      <c r="DV268" s="3113"/>
      <c r="DW268" s="3113"/>
      <c r="DX268" s="3113"/>
      <c r="DY268" s="3113"/>
      <c r="DZ268" s="3113"/>
      <c r="EA268" s="3113"/>
      <c r="EB268" s="3113"/>
      <c r="EC268" s="3113"/>
      <c r="ED268" s="3113"/>
      <c r="EE268" s="3113"/>
      <c r="EF268" s="3113"/>
      <c r="EG268" s="3113"/>
      <c r="EH268" s="3113"/>
    </row>
    <row r="269" spans="2:138" x14ac:dyDescent="0.25">
      <c r="B269" s="3113"/>
      <c r="C269" s="3145"/>
      <c r="D269" s="3129"/>
      <c r="E269" s="3129"/>
      <c r="F269" s="3126"/>
      <c r="G269" s="3126"/>
      <c r="H269" s="3124"/>
      <c r="I269" s="3126"/>
      <c r="J269" s="3124"/>
      <c r="K269" s="3126"/>
      <c r="L269" s="3124"/>
      <c r="M269" s="3126"/>
      <c r="N269" s="3124"/>
      <c r="O269" s="3126"/>
      <c r="P269" s="3124"/>
      <c r="Q269" s="3126"/>
      <c r="R269" s="3124"/>
      <c r="S269" s="3126"/>
      <c r="T269" s="3124"/>
      <c r="U269" s="3126"/>
      <c r="V269" s="3124"/>
      <c r="W269" s="3126"/>
      <c r="X269" s="3124"/>
      <c r="Y269" s="3126"/>
      <c r="Z269" s="3124"/>
      <c r="AA269" s="3126"/>
      <c r="AB269" s="3124"/>
      <c r="AC269" s="3126"/>
      <c r="AD269" s="3124"/>
      <c r="AE269" s="3126"/>
      <c r="AF269" s="3124"/>
      <c r="AG269" s="3126"/>
      <c r="AH269" s="3124"/>
      <c r="AI269" s="3126"/>
      <c r="AJ269" s="3124"/>
      <c r="AK269" s="3126"/>
      <c r="AL269" s="3124"/>
      <c r="AM269" s="3126"/>
      <c r="AN269" s="3124"/>
      <c r="AO269" s="3126"/>
      <c r="AP269" s="3124"/>
      <c r="AQ269" s="3126"/>
      <c r="AR269" s="3124"/>
      <c r="AS269" s="3126"/>
      <c r="AT269" s="3124"/>
      <c r="AU269" s="3113"/>
      <c r="AV269" s="3113"/>
      <c r="AW269" s="3113"/>
      <c r="AX269" s="3113"/>
      <c r="AY269" s="3113"/>
      <c r="AZ269" s="3113"/>
      <c r="BA269" s="3113"/>
      <c r="BB269" s="3113"/>
      <c r="BC269" s="3113"/>
      <c r="BD269" s="3113"/>
      <c r="BE269" s="3113"/>
      <c r="BF269" s="3113"/>
      <c r="BG269" s="3113"/>
      <c r="BH269" s="3113"/>
      <c r="BI269" s="3113"/>
      <c r="BJ269" s="3113"/>
      <c r="BK269" s="3113"/>
      <c r="BL269" s="3113"/>
      <c r="BM269" s="3113"/>
      <c r="BN269" s="3113"/>
      <c r="BO269" s="3113"/>
      <c r="BP269" s="3113"/>
      <c r="BQ269" s="3113"/>
      <c r="BR269" s="3113"/>
      <c r="BS269" s="3113"/>
      <c r="BT269" s="3113"/>
      <c r="BU269" s="3113"/>
      <c r="BV269" s="3113"/>
      <c r="BW269" s="3113"/>
      <c r="BX269" s="3113"/>
      <c r="BY269" s="3113"/>
      <c r="BZ269" s="3113"/>
      <c r="CA269" s="3113"/>
      <c r="CB269" s="3113"/>
      <c r="CC269" s="3113"/>
      <c r="CD269" s="3113"/>
      <c r="CE269" s="3113"/>
      <c r="CF269" s="3113"/>
      <c r="CG269" s="3113"/>
      <c r="CH269" s="3113"/>
      <c r="CI269" s="3113"/>
      <c r="CJ269" s="3113"/>
      <c r="CK269" s="3113"/>
      <c r="CL269" s="3113"/>
      <c r="CM269" s="3113"/>
      <c r="CN269" s="3113"/>
      <c r="CO269" s="3113"/>
      <c r="CP269" s="3113"/>
      <c r="CQ269" s="3113"/>
      <c r="CR269" s="3113"/>
      <c r="CS269" s="3113"/>
      <c r="CT269" s="3113"/>
      <c r="CU269" s="3113"/>
      <c r="CV269" s="3113"/>
      <c r="CW269" s="3113"/>
      <c r="CX269" s="3113"/>
      <c r="CY269" s="3113"/>
      <c r="CZ269" s="3113"/>
      <c r="DA269" s="3113"/>
      <c r="DB269" s="3113"/>
      <c r="DC269" s="3113"/>
      <c r="DD269" s="3113"/>
      <c r="DE269" s="3113"/>
      <c r="DF269" s="3113"/>
      <c r="DG269" s="3113"/>
      <c r="DH269" s="3113"/>
      <c r="DI269" s="3113"/>
      <c r="DJ269" s="3113"/>
      <c r="DK269" s="3113"/>
      <c r="DL269" s="3113"/>
      <c r="DM269" s="3113"/>
      <c r="DN269" s="3113"/>
      <c r="DO269" s="3113"/>
      <c r="DP269" s="3113"/>
      <c r="DQ269" s="3113"/>
      <c r="DR269" s="3113"/>
      <c r="DS269" s="3113"/>
      <c r="DT269" s="3113"/>
      <c r="DU269" s="3113"/>
      <c r="DV269" s="3113"/>
      <c r="DW269" s="3113"/>
      <c r="DX269" s="3113"/>
      <c r="DY269" s="3113"/>
      <c r="DZ269" s="3113"/>
      <c r="EA269" s="3113"/>
      <c r="EB269" s="3113"/>
      <c r="EC269" s="3113"/>
      <c r="ED269" s="3113"/>
      <c r="EE269" s="3113"/>
      <c r="EF269" s="3113"/>
      <c r="EG269" s="3113"/>
      <c r="EH269" s="3113"/>
    </row>
    <row r="270" spans="2:138" x14ac:dyDescent="0.25">
      <c r="B270" s="3113"/>
      <c r="C270" s="3145"/>
      <c r="D270" s="3122"/>
      <c r="E270" s="3122"/>
      <c r="F270" s="3126"/>
      <c r="G270" s="3126"/>
      <c r="H270" s="3124"/>
      <c r="I270" s="3126"/>
      <c r="J270" s="3124"/>
      <c r="K270" s="3126"/>
      <c r="L270" s="3124"/>
      <c r="M270" s="3126"/>
      <c r="N270" s="3124"/>
      <c r="O270" s="3126"/>
      <c r="P270" s="3124"/>
      <c r="Q270" s="3126"/>
      <c r="R270" s="3124"/>
      <c r="S270" s="3126"/>
      <c r="T270" s="3124"/>
      <c r="U270" s="3126"/>
      <c r="V270" s="3124"/>
      <c r="W270" s="3126"/>
      <c r="X270" s="3124"/>
      <c r="Y270" s="3126"/>
      <c r="Z270" s="3124"/>
      <c r="AA270" s="3126"/>
      <c r="AB270" s="3124"/>
      <c r="AC270" s="3126"/>
      <c r="AD270" s="3124"/>
      <c r="AE270" s="3126"/>
      <c r="AF270" s="3124"/>
      <c r="AG270" s="3126"/>
      <c r="AH270" s="3124"/>
      <c r="AI270" s="3126"/>
      <c r="AJ270" s="3124"/>
      <c r="AK270" s="3126"/>
      <c r="AL270" s="3124"/>
      <c r="AM270" s="3126"/>
      <c r="AN270" s="3124"/>
      <c r="AO270" s="3126"/>
      <c r="AP270" s="3124"/>
      <c r="AQ270" s="3126"/>
      <c r="AR270" s="3124"/>
      <c r="AS270" s="3126"/>
      <c r="AT270" s="3124"/>
      <c r="AU270" s="3113"/>
      <c r="AV270" s="3113"/>
      <c r="AW270" s="3113"/>
      <c r="AX270" s="3113"/>
      <c r="AY270" s="3113"/>
      <c r="AZ270" s="3113"/>
      <c r="BA270" s="3113"/>
      <c r="BB270" s="3113"/>
      <c r="BC270" s="3113"/>
      <c r="BD270" s="3113"/>
      <c r="BE270" s="3113"/>
      <c r="BF270" s="3113"/>
      <c r="BG270" s="3113"/>
      <c r="BH270" s="3113"/>
      <c r="BI270" s="3113"/>
      <c r="BJ270" s="3113"/>
      <c r="BK270" s="3113"/>
      <c r="BL270" s="3113"/>
      <c r="BM270" s="3113"/>
      <c r="BN270" s="3113"/>
      <c r="BO270" s="3113"/>
      <c r="BP270" s="3113"/>
      <c r="BQ270" s="3113"/>
      <c r="BR270" s="3113"/>
      <c r="BS270" s="3113"/>
      <c r="BT270" s="3113"/>
      <c r="BU270" s="3113"/>
      <c r="BV270" s="3113"/>
      <c r="BW270" s="3113"/>
      <c r="BX270" s="3113"/>
      <c r="BY270" s="3113"/>
      <c r="BZ270" s="3113"/>
      <c r="CA270" s="3113"/>
      <c r="CB270" s="3113"/>
      <c r="CC270" s="3113"/>
      <c r="CD270" s="3113"/>
      <c r="CE270" s="3113"/>
      <c r="CF270" s="3113"/>
      <c r="CG270" s="3113"/>
      <c r="CH270" s="3113"/>
      <c r="CI270" s="3113"/>
      <c r="CJ270" s="3113"/>
      <c r="CK270" s="3113"/>
      <c r="CL270" s="3113"/>
      <c r="CM270" s="3113"/>
      <c r="CN270" s="3113"/>
      <c r="CO270" s="3113"/>
      <c r="CP270" s="3113"/>
      <c r="CQ270" s="3113"/>
      <c r="CR270" s="3113"/>
      <c r="CS270" s="3113"/>
      <c r="CT270" s="3113"/>
      <c r="CU270" s="3113"/>
      <c r="CV270" s="3113"/>
      <c r="CW270" s="3113"/>
      <c r="CX270" s="3113"/>
      <c r="CY270" s="3113"/>
      <c r="CZ270" s="3113"/>
      <c r="DA270" s="3113"/>
      <c r="DB270" s="3113"/>
      <c r="DC270" s="3113"/>
      <c r="DD270" s="3113"/>
      <c r="DE270" s="3113"/>
      <c r="DF270" s="3113"/>
      <c r="DG270" s="3113"/>
      <c r="DH270" s="3113"/>
      <c r="DI270" s="3113"/>
      <c r="DJ270" s="3113"/>
      <c r="DK270" s="3113"/>
      <c r="DL270" s="3113"/>
      <c r="DM270" s="3113"/>
      <c r="DN270" s="3113"/>
      <c r="DO270" s="3113"/>
      <c r="DP270" s="3113"/>
      <c r="DQ270" s="3113"/>
      <c r="DR270" s="3113"/>
      <c r="DS270" s="3113"/>
      <c r="DT270" s="3113"/>
      <c r="DU270" s="3113"/>
      <c r="DV270" s="3113"/>
      <c r="DW270" s="3113"/>
      <c r="DX270" s="3113"/>
      <c r="DY270" s="3113"/>
      <c r="DZ270" s="3113"/>
      <c r="EA270" s="3113"/>
      <c r="EB270" s="3113"/>
      <c r="EC270" s="3113"/>
      <c r="ED270" s="3113"/>
      <c r="EE270" s="3113"/>
      <c r="EF270" s="3113"/>
      <c r="EG270" s="3113"/>
      <c r="EH270" s="3113"/>
    </row>
    <row r="271" spans="2:138" x14ac:dyDescent="0.25">
      <c r="B271" s="3113"/>
      <c r="C271" s="3145"/>
      <c r="D271" s="3129"/>
      <c r="E271" s="3129"/>
      <c r="F271" s="3126"/>
      <c r="G271" s="3126"/>
      <c r="H271" s="3124"/>
      <c r="I271" s="3126"/>
      <c r="J271" s="3124"/>
      <c r="K271" s="3126"/>
      <c r="L271" s="3124"/>
      <c r="M271" s="3126"/>
      <c r="N271" s="3124"/>
      <c r="O271" s="3126"/>
      <c r="P271" s="3124"/>
      <c r="Q271" s="3126"/>
      <c r="R271" s="3124"/>
      <c r="S271" s="3126"/>
      <c r="T271" s="3124"/>
      <c r="U271" s="3126"/>
      <c r="V271" s="3124"/>
      <c r="W271" s="3126"/>
      <c r="X271" s="3124"/>
      <c r="Y271" s="3126"/>
      <c r="Z271" s="3124"/>
      <c r="AA271" s="3126"/>
      <c r="AB271" s="3124"/>
      <c r="AC271" s="3126"/>
      <c r="AD271" s="3124"/>
      <c r="AE271" s="3126"/>
      <c r="AF271" s="3124"/>
      <c r="AG271" s="3126"/>
      <c r="AH271" s="3124"/>
      <c r="AI271" s="3126"/>
      <c r="AJ271" s="3124"/>
      <c r="AK271" s="3126"/>
      <c r="AL271" s="3124"/>
      <c r="AM271" s="3126"/>
      <c r="AN271" s="3124"/>
      <c r="AO271" s="3126"/>
      <c r="AP271" s="3124"/>
      <c r="AQ271" s="3126"/>
      <c r="AR271" s="3124"/>
      <c r="AS271" s="3126"/>
      <c r="AT271" s="3124"/>
      <c r="AU271" s="3113"/>
      <c r="AV271" s="3113"/>
      <c r="AW271" s="3113"/>
      <c r="AX271" s="3113"/>
      <c r="AY271" s="3113"/>
      <c r="AZ271" s="3113"/>
      <c r="BA271" s="3113"/>
      <c r="BB271" s="3113"/>
      <c r="BC271" s="3113"/>
      <c r="BD271" s="3113"/>
      <c r="BE271" s="3113"/>
      <c r="BF271" s="3113"/>
      <c r="BG271" s="3113"/>
      <c r="BH271" s="3113"/>
      <c r="BI271" s="3113"/>
      <c r="BJ271" s="3113"/>
      <c r="BK271" s="3113"/>
      <c r="BL271" s="3113"/>
      <c r="BM271" s="3113"/>
      <c r="BN271" s="3113"/>
      <c r="BO271" s="3113"/>
      <c r="BP271" s="3113"/>
      <c r="BQ271" s="3113"/>
      <c r="BR271" s="3113"/>
      <c r="BS271" s="3113"/>
      <c r="BT271" s="3113"/>
      <c r="BU271" s="3113"/>
      <c r="BV271" s="3113"/>
      <c r="BW271" s="3113"/>
      <c r="BX271" s="3113"/>
      <c r="BY271" s="3113"/>
      <c r="BZ271" s="3113"/>
      <c r="CA271" s="3113"/>
      <c r="CB271" s="3113"/>
      <c r="CC271" s="3113"/>
      <c r="CD271" s="3113"/>
      <c r="CE271" s="3113"/>
      <c r="CF271" s="3113"/>
      <c r="CG271" s="3113"/>
      <c r="CH271" s="3113"/>
      <c r="CI271" s="3113"/>
      <c r="CJ271" s="3113"/>
      <c r="CK271" s="3113"/>
      <c r="CL271" s="3113"/>
      <c r="CM271" s="3113"/>
      <c r="CN271" s="3113"/>
      <c r="CO271" s="3113"/>
      <c r="CP271" s="3113"/>
      <c r="CQ271" s="3113"/>
      <c r="CR271" s="3113"/>
      <c r="CS271" s="3113"/>
      <c r="CT271" s="3113"/>
      <c r="CU271" s="3113"/>
      <c r="CV271" s="3113"/>
      <c r="CW271" s="3113"/>
      <c r="CX271" s="3113"/>
      <c r="CY271" s="3113"/>
      <c r="CZ271" s="3113"/>
      <c r="DA271" s="3113"/>
      <c r="DB271" s="3113"/>
      <c r="DC271" s="3113"/>
      <c r="DD271" s="3113"/>
      <c r="DE271" s="3113"/>
      <c r="DF271" s="3113"/>
      <c r="DG271" s="3113"/>
      <c r="DH271" s="3113"/>
      <c r="DI271" s="3113"/>
      <c r="DJ271" s="3113"/>
      <c r="DK271" s="3113"/>
      <c r="DL271" s="3113"/>
      <c r="DM271" s="3113"/>
      <c r="DN271" s="3113"/>
      <c r="DO271" s="3113"/>
      <c r="DP271" s="3113"/>
      <c r="DQ271" s="3113"/>
      <c r="DR271" s="3113"/>
      <c r="DS271" s="3113"/>
      <c r="DT271" s="3113"/>
      <c r="DU271" s="3113"/>
      <c r="DV271" s="3113"/>
      <c r="DW271" s="3113"/>
      <c r="DX271" s="3113"/>
      <c r="DY271" s="3113"/>
      <c r="DZ271" s="3113"/>
      <c r="EA271" s="3113"/>
      <c r="EB271" s="3113"/>
      <c r="EC271" s="3113"/>
      <c r="ED271" s="3113"/>
      <c r="EE271" s="3113"/>
      <c r="EF271" s="3113"/>
      <c r="EG271" s="3113"/>
      <c r="EH271" s="3113"/>
    </row>
    <row r="272" spans="2:138" x14ac:dyDescent="0.25">
      <c r="B272" s="3113"/>
      <c r="C272" s="3121"/>
      <c r="D272" s="3122"/>
      <c r="E272" s="3122"/>
      <c r="F272" s="3126"/>
      <c r="G272" s="3126"/>
      <c r="H272" s="3124"/>
      <c r="I272" s="3126"/>
      <c r="J272" s="3124"/>
      <c r="K272" s="3126"/>
      <c r="L272" s="3124"/>
      <c r="M272" s="3126"/>
      <c r="N272" s="3124"/>
      <c r="O272" s="3126"/>
      <c r="P272" s="3124"/>
      <c r="Q272" s="3126"/>
      <c r="R272" s="3124"/>
      <c r="S272" s="3126"/>
      <c r="T272" s="3124"/>
      <c r="U272" s="3126"/>
      <c r="V272" s="3124"/>
      <c r="W272" s="3126"/>
      <c r="X272" s="3124"/>
      <c r="Y272" s="3126"/>
      <c r="Z272" s="3124"/>
      <c r="AA272" s="3126"/>
      <c r="AB272" s="3124"/>
      <c r="AC272" s="3126"/>
      <c r="AD272" s="3124"/>
      <c r="AE272" s="3126"/>
      <c r="AF272" s="3124"/>
      <c r="AG272" s="3126"/>
      <c r="AH272" s="3124"/>
      <c r="AI272" s="3126"/>
      <c r="AJ272" s="3124"/>
      <c r="AK272" s="3126"/>
      <c r="AL272" s="3124"/>
      <c r="AM272" s="3126"/>
      <c r="AN272" s="3124"/>
      <c r="AO272" s="3126"/>
      <c r="AP272" s="3124"/>
      <c r="AQ272" s="3126"/>
      <c r="AR272" s="3124"/>
      <c r="AS272" s="3126"/>
      <c r="AT272" s="3124"/>
      <c r="AU272" s="3113"/>
      <c r="AV272" s="3113"/>
      <c r="AW272" s="3113"/>
      <c r="AX272" s="3113"/>
      <c r="AY272" s="3113"/>
      <c r="AZ272" s="3113"/>
      <c r="BA272" s="3113"/>
      <c r="BB272" s="3113"/>
      <c r="BC272" s="3113"/>
      <c r="BD272" s="3113"/>
      <c r="BE272" s="3113"/>
      <c r="BF272" s="3113"/>
      <c r="BG272" s="3113"/>
      <c r="BH272" s="3113"/>
      <c r="BI272" s="3113"/>
      <c r="BJ272" s="3113"/>
      <c r="BK272" s="3113"/>
      <c r="BL272" s="3113"/>
      <c r="BM272" s="3113"/>
      <c r="BN272" s="3113"/>
      <c r="BO272" s="3113"/>
      <c r="BP272" s="3113"/>
      <c r="BQ272" s="3113"/>
      <c r="BR272" s="3113"/>
      <c r="BS272" s="3113"/>
      <c r="BT272" s="3113"/>
      <c r="BU272" s="3113"/>
      <c r="BV272" s="3113"/>
      <c r="BW272" s="3113"/>
      <c r="BX272" s="3113"/>
      <c r="BY272" s="3113"/>
      <c r="BZ272" s="3113"/>
      <c r="CA272" s="3113"/>
      <c r="CB272" s="3113"/>
      <c r="CC272" s="3113"/>
      <c r="CD272" s="3113"/>
      <c r="CE272" s="3113"/>
      <c r="CF272" s="3113"/>
      <c r="CG272" s="3113"/>
      <c r="CH272" s="3113"/>
      <c r="CI272" s="3113"/>
      <c r="CJ272" s="3113"/>
      <c r="CK272" s="3113"/>
      <c r="CL272" s="3113"/>
      <c r="CM272" s="3113"/>
      <c r="CN272" s="3113"/>
      <c r="CO272" s="3113"/>
      <c r="CP272" s="3113"/>
      <c r="CQ272" s="3113"/>
      <c r="CR272" s="3113"/>
      <c r="CS272" s="3113"/>
      <c r="CT272" s="3113"/>
      <c r="CU272" s="3113"/>
      <c r="CV272" s="3113"/>
      <c r="CW272" s="3113"/>
      <c r="CX272" s="3113"/>
      <c r="CY272" s="3113"/>
      <c r="CZ272" s="3113"/>
      <c r="DA272" s="3113"/>
      <c r="DB272" s="3113"/>
      <c r="DC272" s="3113"/>
      <c r="DD272" s="3113"/>
      <c r="DE272" s="3113"/>
      <c r="DF272" s="3113"/>
      <c r="DG272" s="3113"/>
      <c r="DH272" s="3113"/>
      <c r="DI272" s="3113"/>
      <c r="DJ272" s="3113"/>
      <c r="DK272" s="3113"/>
      <c r="DL272" s="3113"/>
      <c r="DM272" s="3113"/>
      <c r="DN272" s="3113"/>
      <c r="DO272" s="3113"/>
      <c r="DP272" s="3113"/>
      <c r="DQ272" s="3113"/>
      <c r="DR272" s="3113"/>
      <c r="DS272" s="3113"/>
      <c r="DT272" s="3113"/>
      <c r="DU272" s="3113"/>
      <c r="DV272" s="3113"/>
      <c r="DW272" s="3113"/>
      <c r="DX272" s="3113"/>
      <c r="DY272" s="3113"/>
      <c r="DZ272" s="3113"/>
      <c r="EA272" s="3113"/>
      <c r="EB272" s="3113"/>
      <c r="EC272" s="3113"/>
      <c r="ED272" s="3113"/>
      <c r="EE272" s="3113"/>
      <c r="EF272" s="3113"/>
      <c r="EG272" s="3113"/>
      <c r="EH272" s="3113"/>
    </row>
    <row r="273" spans="2:138" x14ac:dyDescent="0.25">
      <c r="B273" s="3113"/>
      <c r="C273" s="3145"/>
      <c r="D273" s="3129"/>
      <c r="E273" s="3129"/>
      <c r="F273" s="3126"/>
      <c r="G273" s="3126"/>
      <c r="H273" s="3124"/>
      <c r="I273" s="3126"/>
      <c r="J273" s="3124"/>
      <c r="K273" s="3126"/>
      <c r="L273" s="3124"/>
      <c r="M273" s="3126"/>
      <c r="N273" s="3124"/>
      <c r="O273" s="3126"/>
      <c r="P273" s="3124"/>
      <c r="Q273" s="3126"/>
      <c r="R273" s="3124"/>
      <c r="S273" s="3126"/>
      <c r="T273" s="3124"/>
      <c r="U273" s="3126"/>
      <c r="V273" s="3124"/>
      <c r="W273" s="3126"/>
      <c r="X273" s="3124"/>
      <c r="Y273" s="3126"/>
      <c r="Z273" s="3124"/>
      <c r="AA273" s="3126"/>
      <c r="AB273" s="3124"/>
      <c r="AC273" s="3126"/>
      <c r="AD273" s="3124"/>
      <c r="AE273" s="3126"/>
      <c r="AF273" s="3124"/>
      <c r="AG273" s="3126"/>
      <c r="AH273" s="3124"/>
      <c r="AI273" s="3126"/>
      <c r="AJ273" s="3124"/>
      <c r="AK273" s="3126"/>
      <c r="AL273" s="3124"/>
      <c r="AM273" s="3126"/>
      <c r="AN273" s="3124"/>
      <c r="AO273" s="3126"/>
      <c r="AP273" s="3124"/>
      <c r="AQ273" s="3126"/>
      <c r="AR273" s="3124"/>
      <c r="AS273" s="3126"/>
      <c r="AT273" s="3124"/>
      <c r="AU273" s="3113"/>
      <c r="AV273" s="3113"/>
      <c r="AW273" s="3113"/>
      <c r="AX273" s="3113"/>
      <c r="AY273" s="3113"/>
      <c r="AZ273" s="3113"/>
      <c r="BA273" s="3113"/>
      <c r="BB273" s="3113"/>
      <c r="BC273" s="3113"/>
      <c r="BD273" s="3113"/>
      <c r="BE273" s="3113"/>
      <c r="BF273" s="3113"/>
      <c r="BG273" s="3113"/>
      <c r="BH273" s="3113"/>
      <c r="BI273" s="3113"/>
      <c r="BJ273" s="3113"/>
      <c r="BK273" s="3113"/>
      <c r="BL273" s="3113"/>
      <c r="BM273" s="3113"/>
      <c r="BN273" s="3113"/>
      <c r="BO273" s="3113"/>
      <c r="BP273" s="3113"/>
      <c r="BQ273" s="3113"/>
      <c r="BR273" s="3113"/>
      <c r="BS273" s="3113"/>
      <c r="BT273" s="3113"/>
      <c r="BU273" s="3113"/>
      <c r="BV273" s="3113"/>
      <c r="BW273" s="3113"/>
      <c r="BX273" s="3113"/>
      <c r="BY273" s="3113"/>
      <c r="BZ273" s="3113"/>
      <c r="CA273" s="3113"/>
      <c r="CB273" s="3113"/>
      <c r="CC273" s="3113"/>
      <c r="CD273" s="3113"/>
      <c r="CE273" s="3113"/>
      <c r="CF273" s="3113"/>
      <c r="CG273" s="3113"/>
      <c r="CH273" s="3113"/>
      <c r="CI273" s="3113"/>
      <c r="CJ273" s="3113"/>
      <c r="CK273" s="3113"/>
      <c r="CL273" s="3113"/>
      <c r="CM273" s="3113"/>
      <c r="CN273" s="3113"/>
      <c r="CO273" s="3113"/>
      <c r="CP273" s="3113"/>
      <c r="CQ273" s="3113"/>
      <c r="CR273" s="3113"/>
      <c r="CS273" s="3113"/>
      <c r="CT273" s="3113"/>
      <c r="CU273" s="3113"/>
      <c r="CV273" s="3113"/>
      <c r="CW273" s="3113"/>
      <c r="CX273" s="3113"/>
      <c r="CY273" s="3113"/>
      <c r="CZ273" s="3113"/>
      <c r="DA273" s="3113"/>
      <c r="DB273" s="3113"/>
      <c r="DC273" s="3113"/>
      <c r="DD273" s="3113"/>
      <c r="DE273" s="3113"/>
      <c r="DF273" s="3113"/>
      <c r="DG273" s="3113"/>
      <c r="DH273" s="3113"/>
      <c r="DI273" s="3113"/>
      <c r="DJ273" s="3113"/>
      <c r="DK273" s="3113"/>
      <c r="DL273" s="3113"/>
      <c r="DM273" s="3113"/>
      <c r="DN273" s="3113"/>
      <c r="DO273" s="3113"/>
      <c r="DP273" s="3113"/>
      <c r="DQ273" s="3113"/>
      <c r="DR273" s="3113"/>
      <c r="DS273" s="3113"/>
      <c r="DT273" s="3113"/>
      <c r="DU273" s="3113"/>
      <c r="DV273" s="3113"/>
      <c r="DW273" s="3113"/>
      <c r="DX273" s="3113"/>
      <c r="DY273" s="3113"/>
      <c r="DZ273" s="3113"/>
      <c r="EA273" s="3113"/>
      <c r="EB273" s="3113"/>
      <c r="EC273" s="3113"/>
      <c r="ED273" s="3113"/>
      <c r="EE273" s="3113"/>
      <c r="EF273" s="3113"/>
      <c r="EG273" s="3113"/>
      <c r="EH273" s="3113"/>
    </row>
    <row r="274" spans="2:138" x14ac:dyDescent="0.25">
      <c r="B274" s="3113"/>
      <c r="C274" s="3145"/>
      <c r="D274" s="3122"/>
      <c r="E274" s="3122"/>
      <c r="F274" s="3126"/>
      <c r="G274" s="3126"/>
      <c r="H274" s="3124"/>
      <c r="I274" s="3126"/>
      <c r="J274" s="3124"/>
      <c r="K274" s="3126"/>
      <c r="L274" s="3124"/>
      <c r="M274" s="3126"/>
      <c r="N274" s="3124"/>
      <c r="O274" s="3126"/>
      <c r="P274" s="3124"/>
      <c r="Q274" s="3126"/>
      <c r="R274" s="3124"/>
      <c r="S274" s="3126"/>
      <c r="T274" s="3124"/>
      <c r="U274" s="3126"/>
      <c r="V274" s="3124"/>
      <c r="W274" s="3126"/>
      <c r="X274" s="3124"/>
      <c r="Y274" s="3126"/>
      <c r="Z274" s="3124"/>
      <c r="AA274" s="3126"/>
      <c r="AB274" s="3124"/>
      <c r="AC274" s="3126"/>
      <c r="AD274" s="3124"/>
      <c r="AE274" s="3126"/>
      <c r="AF274" s="3124"/>
      <c r="AG274" s="3126"/>
      <c r="AH274" s="3124"/>
      <c r="AI274" s="3126"/>
      <c r="AJ274" s="3124"/>
      <c r="AK274" s="3126"/>
      <c r="AL274" s="3124"/>
      <c r="AM274" s="3126"/>
      <c r="AN274" s="3124"/>
      <c r="AO274" s="3126"/>
      <c r="AP274" s="3124"/>
      <c r="AQ274" s="3126"/>
      <c r="AR274" s="3124"/>
      <c r="AS274" s="3126"/>
      <c r="AT274" s="3124"/>
      <c r="AU274" s="3113"/>
      <c r="AV274" s="3113"/>
      <c r="AW274" s="3113"/>
      <c r="AX274" s="3113"/>
      <c r="AY274" s="3113"/>
      <c r="AZ274" s="3113"/>
      <c r="BA274" s="3113"/>
      <c r="BB274" s="3113"/>
      <c r="BC274" s="3113"/>
      <c r="BD274" s="3113"/>
      <c r="BE274" s="3113"/>
      <c r="BF274" s="3113"/>
      <c r="BG274" s="3113"/>
      <c r="BH274" s="3113"/>
      <c r="BI274" s="3113"/>
      <c r="BJ274" s="3113"/>
      <c r="BK274" s="3113"/>
      <c r="BL274" s="3113"/>
      <c r="BM274" s="3113"/>
      <c r="BN274" s="3113"/>
      <c r="BO274" s="3113"/>
      <c r="BP274" s="3113"/>
      <c r="BQ274" s="3113"/>
      <c r="BR274" s="3113"/>
      <c r="BS274" s="3113"/>
      <c r="BT274" s="3113"/>
      <c r="BU274" s="3113"/>
      <c r="BV274" s="3113"/>
      <c r="BW274" s="3113"/>
      <c r="BX274" s="3113"/>
      <c r="BY274" s="3113"/>
      <c r="BZ274" s="3113"/>
      <c r="CA274" s="3113"/>
      <c r="CB274" s="3113"/>
      <c r="CC274" s="3113"/>
      <c r="CD274" s="3113"/>
      <c r="CE274" s="3113"/>
      <c r="CF274" s="3113"/>
      <c r="CG274" s="3113"/>
      <c r="CH274" s="3113"/>
      <c r="CI274" s="3113"/>
      <c r="CJ274" s="3113"/>
      <c r="CK274" s="3113"/>
      <c r="CL274" s="3113"/>
      <c r="CM274" s="3113"/>
      <c r="CN274" s="3113"/>
      <c r="CO274" s="3113"/>
      <c r="CP274" s="3113"/>
      <c r="CQ274" s="3113"/>
      <c r="CR274" s="3113"/>
      <c r="CS274" s="3113"/>
      <c r="CT274" s="3113"/>
      <c r="CU274" s="3113"/>
      <c r="CV274" s="3113"/>
      <c r="CW274" s="3113"/>
      <c r="CX274" s="3113"/>
      <c r="CY274" s="3113"/>
      <c r="CZ274" s="3113"/>
      <c r="DA274" s="3113"/>
      <c r="DB274" s="3113"/>
      <c r="DC274" s="3113"/>
      <c r="DD274" s="3113"/>
      <c r="DE274" s="3113"/>
      <c r="DF274" s="3113"/>
      <c r="DG274" s="3113"/>
      <c r="DH274" s="3113"/>
      <c r="DI274" s="3113"/>
      <c r="DJ274" s="3113"/>
      <c r="DK274" s="3113"/>
      <c r="DL274" s="3113"/>
      <c r="DM274" s="3113"/>
      <c r="DN274" s="3113"/>
      <c r="DO274" s="3113"/>
      <c r="DP274" s="3113"/>
      <c r="DQ274" s="3113"/>
      <c r="DR274" s="3113"/>
      <c r="DS274" s="3113"/>
      <c r="DT274" s="3113"/>
      <c r="DU274" s="3113"/>
      <c r="DV274" s="3113"/>
      <c r="DW274" s="3113"/>
      <c r="DX274" s="3113"/>
      <c r="DY274" s="3113"/>
      <c r="DZ274" s="3113"/>
      <c r="EA274" s="3113"/>
      <c r="EB274" s="3113"/>
      <c r="EC274" s="3113"/>
      <c r="ED274" s="3113"/>
      <c r="EE274" s="3113"/>
      <c r="EF274" s="3113"/>
      <c r="EG274" s="3113"/>
      <c r="EH274" s="3113"/>
    </row>
    <row r="275" spans="2:138" x14ac:dyDescent="0.25">
      <c r="B275" s="3113"/>
      <c r="C275" s="3121"/>
      <c r="D275" s="3113"/>
      <c r="E275" s="3113"/>
      <c r="F275" s="3126"/>
      <c r="G275" s="3126"/>
      <c r="H275" s="3124"/>
      <c r="I275" s="3126"/>
      <c r="J275" s="3124"/>
      <c r="K275" s="3126"/>
      <c r="L275" s="3124"/>
      <c r="M275" s="3126"/>
      <c r="N275" s="3124"/>
      <c r="O275" s="3126"/>
      <c r="P275" s="3124"/>
      <c r="Q275" s="3126"/>
      <c r="R275" s="3124"/>
      <c r="S275" s="3126"/>
      <c r="T275" s="3124"/>
      <c r="U275" s="3126"/>
      <c r="V275" s="3124"/>
      <c r="W275" s="3126"/>
      <c r="X275" s="3124"/>
      <c r="Y275" s="3126"/>
      <c r="Z275" s="3124"/>
      <c r="AA275" s="3126"/>
      <c r="AB275" s="3124"/>
      <c r="AC275" s="3126"/>
      <c r="AD275" s="3124"/>
      <c r="AE275" s="3126"/>
      <c r="AF275" s="3124"/>
      <c r="AG275" s="3126"/>
      <c r="AH275" s="3124"/>
      <c r="AI275" s="3126"/>
      <c r="AJ275" s="3124"/>
      <c r="AK275" s="3126"/>
      <c r="AL275" s="3124"/>
      <c r="AM275" s="3126"/>
      <c r="AN275" s="3124"/>
      <c r="AO275" s="3126"/>
      <c r="AP275" s="3124"/>
      <c r="AQ275" s="3126"/>
      <c r="AR275" s="3124"/>
      <c r="AS275" s="3126"/>
      <c r="AT275" s="3124"/>
      <c r="AU275" s="3113"/>
      <c r="AV275" s="3113"/>
      <c r="AW275" s="3113"/>
      <c r="AX275" s="3113"/>
      <c r="AY275" s="3113"/>
      <c r="AZ275" s="3113"/>
      <c r="BA275" s="3113"/>
      <c r="BB275" s="3113"/>
      <c r="BC275" s="3113"/>
      <c r="BD275" s="3113"/>
      <c r="BE275" s="3113"/>
      <c r="BF275" s="3113"/>
      <c r="BG275" s="3113"/>
      <c r="BH275" s="3113"/>
      <c r="BI275" s="3113"/>
      <c r="BJ275" s="3113"/>
      <c r="BK275" s="3113"/>
      <c r="BL275" s="3113"/>
      <c r="BM275" s="3113"/>
      <c r="BN275" s="3113"/>
      <c r="BO275" s="3113"/>
      <c r="BP275" s="3113"/>
      <c r="BQ275" s="3113"/>
      <c r="BR275" s="3113"/>
      <c r="BS275" s="3113"/>
      <c r="BT275" s="3113"/>
      <c r="BU275" s="3113"/>
      <c r="BV275" s="3113"/>
      <c r="BW275" s="3113"/>
      <c r="BX275" s="3113"/>
      <c r="BY275" s="3113"/>
      <c r="BZ275" s="3113"/>
      <c r="CA275" s="3113"/>
      <c r="CB275" s="3113"/>
      <c r="CC275" s="3113"/>
      <c r="CD275" s="3113"/>
      <c r="CE275" s="3113"/>
      <c r="CF275" s="3113"/>
      <c r="CG275" s="3113"/>
      <c r="CH275" s="3113"/>
      <c r="CI275" s="3113"/>
      <c r="CJ275" s="3113"/>
      <c r="CK275" s="3113"/>
      <c r="CL275" s="3113"/>
      <c r="CM275" s="3113"/>
      <c r="CN275" s="3113"/>
      <c r="CO275" s="3113"/>
      <c r="CP275" s="3113"/>
      <c r="CQ275" s="3113"/>
      <c r="CR275" s="3113"/>
      <c r="CS275" s="3113"/>
      <c r="CT275" s="3113"/>
      <c r="CU275" s="3113"/>
      <c r="CV275" s="3113"/>
      <c r="CW275" s="3113"/>
      <c r="CX275" s="3113"/>
      <c r="CY275" s="3113"/>
      <c r="CZ275" s="3113"/>
      <c r="DA275" s="3113"/>
      <c r="DB275" s="3113"/>
      <c r="DC275" s="3113"/>
      <c r="DD275" s="3113"/>
      <c r="DE275" s="3113"/>
      <c r="DF275" s="3113"/>
      <c r="DG275" s="3113"/>
      <c r="DH275" s="3113"/>
      <c r="DI275" s="3113"/>
      <c r="DJ275" s="3113"/>
      <c r="DK275" s="3113"/>
      <c r="DL275" s="3113"/>
      <c r="DM275" s="3113"/>
      <c r="DN275" s="3113"/>
      <c r="DO275" s="3113"/>
      <c r="DP275" s="3113"/>
      <c r="DQ275" s="3113"/>
      <c r="DR275" s="3113"/>
      <c r="DS275" s="3113"/>
      <c r="DT275" s="3113"/>
      <c r="DU275" s="3113"/>
      <c r="DV275" s="3113"/>
      <c r="DW275" s="3113"/>
      <c r="DX275" s="3113"/>
      <c r="DY275" s="3113"/>
      <c r="DZ275" s="3113"/>
      <c r="EA275" s="3113"/>
      <c r="EB275" s="3113"/>
      <c r="EC275" s="3113"/>
      <c r="ED275" s="3113"/>
      <c r="EE275" s="3113"/>
      <c r="EF275" s="3113"/>
      <c r="EG275" s="3113"/>
      <c r="EH275" s="3113"/>
    </row>
    <row r="276" spans="2:138" x14ac:dyDescent="0.25">
      <c r="B276" s="3113"/>
      <c r="C276" s="3145"/>
      <c r="D276" s="3129"/>
      <c r="E276" s="3129"/>
      <c r="F276" s="3126"/>
      <c r="G276" s="3126"/>
      <c r="H276" s="3124"/>
      <c r="I276" s="3126"/>
      <c r="J276" s="3124"/>
      <c r="K276" s="3126"/>
      <c r="L276" s="3124"/>
      <c r="M276" s="3126"/>
      <c r="N276" s="3124"/>
      <c r="O276" s="3126"/>
      <c r="P276" s="3124"/>
      <c r="Q276" s="3126"/>
      <c r="R276" s="3124"/>
      <c r="S276" s="3126"/>
      <c r="T276" s="3124"/>
      <c r="U276" s="3126"/>
      <c r="V276" s="3124"/>
      <c r="W276" s="3126"/>
      <c r="X276" s="3124"/>
      <c r="Y276" s="3126"/>
      <c r="Z276" s="3124"/>
      <c r="AA276" s="3126"/>
      <c r="AB276" s="3124"/>
      <c r="AC276" s="3126"/>
      <c r="AD276" s="3124"/>
      <c r="AE276" s="3126"/>
      <c r="AF276" s="3124"/>
      <c r="AG276" s="3126"/>
      <c r="AH276" s="3124"/>
      <c r="AI276" s="3126"/>
      <c r="AJ276" s="3124"/>
      <c r="AK276" s="3126"/>
      <c r="AL276" s="3124"/>
      <c r="AM276" s="3126"/>
      <c r="AN276" s="3124"/>
      <c r="AO276" s="3126"/>
      <c r="AP276" s="3124"/>
      <c r="AQ276" s="3126"/>
      <c r="AR276" s="3124"/>
      <c r="AS276" s="3126"/>
      <c r="AT276" s="3124"/>
      <c r="AU276" s="3113"/>
      <c r="AV276" s="3113"/>
      <c r="AW276" s="3113"/>
      <c r="AX276" s="3113"/>
      <c r="AY276" s="3113"/>
      <c r="AZ276" s="3113"/>
      <c r="BA276" s="3113"/>
      <c r="BB276" s="3113"/>
      <c r="BC276" s="3113"/>
      <c r="BD276" s="3113"/>
      <c r="BE276" s="3113"/>
      <c r="BF276" s="3113"/>
      <c r="BG276" s="3113"/>
      <c r="BH276" s="3113"/>
      <c r="BI276" s="3113"/>
      <c r="BJ276" s="3113"/>
      <c r="BK276" s="3113"/>
      <c r="BL276" s="3113"/>
      <c r="BM276" s="3113"/>
      <c r="BN276" s="3113"/>
      <c r="BO276" s="3113"/>
      <c r="BP276" s="3113"/>
      <c r="BQ276" s="3113"/>
      <c r="BR276" s="3113"/>
      <c r="BS276" s="3113"/>
      <c r="BT276" s="3113"/>
      <c r="BU276" s="3113"/>
      <c r="BV276" s="3113"/>
      <c r="BW276" s="3113"/>
      <c r="BX276" s="3113"/>
      <c r="BY276" s="3113"/>
      <c r="BZ276" s="3113"/>
      <c r="CA276" s="3113"/>
      <c r="CB276" s="3113"/>
      <c r="CC276" s="3113"/>
      <c r="CD276" s="3113"/>
      <c r="CE276" s="3113"/>
      <c r="CF276" s="3113"/>
      <c r="CG276" s="3113"/>
      <c r="CH276" s="3113"/>
      <c r="CI276" s="3113"/>
      <c r="CJ276" s="3113"/>
      <c r="CK276" s="3113"/>
      <c r="CL276" s="3113"/>
      <c r="CM276" s="3113"/>
      <c r="CN276" s="3113"/>
      <c r="CO276" s="3113"/>
      <c r="CP276" s="3113"/>
      <c r="CQ276" s="3113"/>
      <c r="CR276" s="3113"/>
      <c r="CS276" s="3113"/>
      <c r="CT276" s="3113"/>
      <c r="CU276" s="3113"/>
      <c r="CV276" s="3113"/>
      <c r="CW276" s="3113"/>
      <c r="CX276" s="3113"/>
      <c r="CY276" s="3113"/>
      <c r="CZ276" s="3113"/>
      <c r="DA276" s="3113"/>
      <c r="DB276" s="3113"/>
      <c r="DC276" s="3113"/>
      <c r="DD276" s="3113"/>
      <c r="DE276" s="3113"/>
      <c r="DF276" s="3113"/>
      <c r="DG276" s="3113"/>
      <c r="DH276" s="3113"/>
      <c r="DI276" s="3113"/>
      <c r="DJ276" s="3113"/>
      <c r="DK276" s="3113"/>
      <c r="DL276" s="3113"/>
      <c r="DM276" s="3113"/>
      <c r="DN276" s="3113"/>
      <c r="DO276" s="3113"/>
      <c r="DP276" s="3113"/>
      <c r="DQ276" s="3113"/>
      <c r="DR276" s="3113"/>
      <c r="DS276" s="3113"/>
      <c r="DT276" s="3113"/>
      <c r="DU276" s="3113"/>
      <c r="DV276" s="3113"/>
      <c r="DW276" s="3113"/>
      <c r="DX276" s="3113"/>
      <c r="DY276" s="3113"/>
      <c r="DZ276" s="3113"/>
      <c r="EA276" s="3113"/>
      <c r="EB276" s="3113"/>
      <c r="EC276" s="3113"/>
      <c r="ED276" s="3113"/>
      <c r="EE276" s="3113"/>
      <c r="EF276" s="3113"/>
      <c r="EG276" s="3113"/>
      <c r="EH276" s="3113"/>
    </row>
    <row r="277" spans="2:138" x14ac:dyDescent="0.25">
      <c r="B277" s="3113"/>
      <c r="C277" s="3145"/>
      <c r="D277" s="3122"/>
      <c r="E277" s="3122"/>
      <c r="F277" s="3126"/>
      <c r="G277" s="3126"/>
      <c r="H277" s="3124"/>
      <c r="I277" s="3126"/>
      <c r="J277" s="3124"/>
      <c r="K277" s="3126"/>
      <c r="L277" s="3124"/>
      <c r="M277" s="3126"/>
      <c r="N277" s="3124"/>
      <c r="O277" s="3126"/>
      <c r="P277" s="3124"/>
      <c r="Q277" s="3126"/>
      <c r="R277" s="3124"/>
      <c r="S277" s="3126"/>
      <c r="T277" s="3124"/>
      <c r="U277" s="3126"/>
      <c r="V277" s="3124"/>
      <c r="W277" s="3126"/>
      <c r="X277" s="3124"/>
      <c r="Y277" s="3126"/>
      <c r="Z277" s="3124"/>
      <c r="AA277" s="3126"/>
      <c r="AB277" s="3124"/>
      <c r="AC277" s="3126"/>
      <c r="AD277" s="3124"/>
      <c r="AE277" s="3126"/>
      <c r="AF277" s="3124"/>
      <c r="AG277" s="3126"/>
      <c r="AH277" s="3124"/>
      <c r="AI277" s="3126"/>
      <c r="AJ277" s="3124"/>
      <c r="AK277" s="3126"/>
      <c r="AL277" s="3124"/>
      <c r="AM277" s="3126"/>
      <c r="AN277" s="3124"/>
      <c r="AO277" s="3126"/>
      <c r="AP277" s="3124"/>
      <c r="AQ277" s="3126"/>
      <c r="AR277" s="3124"/>
      <c r="AS277" s="3126"/>
      <c r="AT277" s="3124"/>
      <c r="AU277" s="3113"/>
      <c r="AV277" s="3113"/>
      <c r="AW277" s="3113"/>
      <c r="AX277" s="3113"/>
      <c r="AY277" s="3113"/>
      <c r="AZ277" s="3113"/>
      <c r="BA277" s="3113"/>
      <c r="BB277" s="3113"/>
      <c r="BC277" s="3113"/>
      <c r="BD277" s="3113"/>
      <c r="BE277" s="3113"/>
      <c r="BF277" s="3113"/>
      <c r="BG277" s="3113"/>
      <c r="BH277" s="3113"/>
      <c r="BI277" s="3113"/>
      <c r="BJ277" s="3113"/>
      <c r="BK277" s="3113"/>
      <c r="BL277" s="3113"/>
      <c r="BM277" s="3113"/>
      <c r="BN277" s="3113"/>
      <c r="BO277" s="3113"/>
      <c r="BP277" s="3113"/>
      <c r="BQ277" s="3113"/>
      <c r="BR277" s="3113"/>
      <c r="BS277" s="3113"/>
      <c r="BT277" s="3113"/>
      <c r="BU277" s="3113"/>
      <c r="BV277" s="3113"/>
      <c r="BW277" s="3113"/>
      <c r="BX277" s="3113"/>
      <c r="BY277" s="3113"/>
      <c r="BZ277" s="3113"/>
      <c r="CA277" s="3113"/>
      <c r="CB277" s="3113"/>
      <c r="CC277" s="3113"/>
      <c r="CD277" s="3113"/>
      <c r="CE277" s="3113"/>
      <c r="CF277" s="3113"/>
      <c r="CG277" s="3113"/>
      <c r="CH277" s="3113"/>
      <c r="CI277" s="3113"/>
      <c r="CJ277" s="3113"/>
      <c r="CK277" s="3113"/>
      <c r="CL277" s="3113"/>
      <c r="CM277" s="3113"/>
      <c r="CN277" s="3113"/>
      <c r="CO277" s="3113"/>
      <c r="CP277" s="3113"/>
      <c r="CQ277" s="3113"/>
      <c r="CR277" s="3113"/>
      <c r="CS277" s="3113"/>
      <c r="CT277" s="3113"/>
      <c r="CU277" s="3113"/>
      <c r="CV277" s="3113"/>
      <c r="CW277" s="3113"/>
      <c r="CX277" s="3113"/>
      <c r="CY277" s="3113"/>
      <c r="CZ277" s="3113"/>
      <c r="DA277" s="3113"/>
      <c r="DB277" s="3113"/>
      <c r="DC277" s="3113"/>
      <c r="DD277" s="3113"/>
      <c r="DE277" s="3113"/>
      <c r="DF277" s="3113"/>
      <c r="DG277" s="3113"/>
      <c r="DH277" s="3113"/>
      <c r="DI277" s="3113"/>
      <c r="DJ277" s="3113"/>
      <c r="DK277" s="3113"/>
      <c r="DL277" s="3113"/>
      <c r="DM277" s="3113"/>
      <c r="DN277" s="3113"/>
      <c r="DO277" s="3113"/>
      <c r="DP277" s="3113"/>
      <c r="DQ277" s="3113"/>
      <c r="DR277" s="3113"/>
      <c r="DS277" s="3113"/>
      <c r="DT277" s="3113"/>
      <c r="DU277" s="3113"/>
      <c r="DV277" s="3113"/>
      <c r="DW277" s="3113"/>
      <c r="DX277" s="3113"/>
      <c r="DY277" s="3113"/>
      <c r="DZ277" s="3113"/>
      <c r="EA277" s="3113"/>
      <c r="EB277" s="3113"/>
      <c r="EC277" s="3113"/>
      <c r="ED277" s="3113"/>
      <c r="EE277" s="3113"/>
      <c r="EF277" s="3113"/>
      <c r="EG277" s="3113"/>
      <c r="EH277" s="3113"/>
    </row>
    <row r="278" spans="2:138" x14ac:dyDescent="0.25">
      <c r="B278" s="3113"/>
      <c r="C278" s="3145"/>
      <c r="D278" s="3129"/>
      <c r="E278" s="3129"/>
      <c r="F278" s="3126"/>
      <c r="G278" s="3126"/>
      <c r="H278" s="3124"/>
      <c r="I278" s="3126"/>
      <c r="J278" s="3124"/>
      <c r="K278" s="3126"/>
      <c r="L278" s="3124"/>
      <c r="M278" s="3126"/>
      <c r="N278" s="3124"/>
      <c r="O278" s="3126"/>
      <c r="P278" s="3124"/>
      <c r="Q278" s="3126"/>
      <c r="R278" s="3124"/>
      <c r="S278" s="3126"/>
      <c r="T278" s="3124"/>
      <c r="U278" s="3126"/>
      <c r="V278" s="3124"/>
      <c r="W278" s="3126"/>
      <c r="X278" s="3124"/>
      <c r="Y278" s="3126"/>
      <c r="Z278" s="3124"/>
      <c r="AA278" s="3126"/>
      <c r="AB278" s="3124"/>
      <c r="AC278" s="3126"/>
      <c r="AD278" s="3124"/>
      <c r="AE278" s="3126"/>
      <c r="AF278" s="3124"/>
      <c r="AG278" s="3126"/>
      <c r="AH278" s="3124"/>
      <c r="AI278" s="3126"/>
      <c r="AJ278" s="3124"/>
      <c r="AK278" s="3126"/>
      <c r="AL278" s="3124"/>
      <c r="AM278" s="3126"/>
      <c r="AN278" s="3124"/>
      <c r="AO278" s="3126"/>
      <c r="AP278" s="3124"/>
      <c r="AQ278" s="3126"/>
      <c r="AR278" s="3124"/>
      <c r="AS278" s="3126"/>
      <c r="AT278" s="3124"/>
      <c r="AU278" s="3113"/>
      <c r="AV278" s="3113"/>
      <c r="AW278" s="3113"/>
      <c r="AX278" s="3113"/>
      <c r="AY278" s="3113"/>
      <c r="AZ278" s="3113"/>
      <c r="BA278" s="3113"/>
      <c r="BB278" s="3113"/>
      <c r="BC278" s="3113"/>
      <c r="BD278" s="3113"/>
      <c r="BE278" s="3113"/>
      <c r="BF278" s="3113"/>
      <c r="BG278" s="3113"/>
      <c r="BH278" s="3113"/>
      <c r="BI278" s="3113"/>
      <c r="BJ278" s="3113"/>
      <c r="BK278" s="3113"/>
      <c r="BL278" s="3113"/>
      <c r="BM278" s="3113"/>
      <c r="BN278" s="3113"/>
      <c r="BO278" s="3113"/>
      <c r="BP278" s="3113"/>
      <c r="BQ278" s="3113"/>
      <c r="BR278" s="3113"/>
      <c r="BS278" s="3113"/>
      <c r="BT278" s="3113"/>
      <c r="BU278" s="3113"/>
      <c r="BV278" s="3113"/>
      <c r="BW278" s="3113"/>
      <c r="BX278" s="3113"/>
      <c r="BY278" s="3113"/>
      <c r="BZ278" s="3113"/>
      <c r="CA278" s="3113"/>
      <c r="CB278" s="3113"/>
      <c r="CC278" s="3113"/>
      <c r="CD278" s="3113"/>
      <c r="CE278" s="3113"/>
      <c r="CF278" s="3113"/>
      <c r="CG278" s="3113"/>
      <c r="CH278" s="3113"/>
      <c r="CI278" s="3113"/>
      <c r="CJ278" s="3113"/>
      <c r="CK278" s="3113"/>
      <c r="CL278" s="3113"/>
      <c r="CM278" s="3113"/>
      <c r="CN278" s="3113"/>
      <c r="CO278" s="3113"/>
      <c r="CP278" s="3113"/>
      <c r="CQ278" s="3113"/>
      <c r="CR278" s="3113"/>
      <c r="CS278" s="3113"/>
      <c r="CT278" s="3113"/>
      <c r="CU278" s="3113"/>
      <c r="CV278" s="3113"/>
      <c r="CW278" s="3113"/>
      <c r="CX278" s="3113"/>
      <c r="CY278" s="3113"/>
      <c r="CZ278" s="3113"/>
      <c r="DA278" s="3113"/>
      <c r="DB278" s="3113"/>
      <c r="DC278" s="3113"/>
      <c r="DD278" s="3113"/>
      <c r="DE278" s="3113"/>
      <c r="DF278" s="3113"/>
      <c r="DG278" s="3113"/>
      <c r="DH278" s="3113"/>
      <c r="DI278" s="3113"/>
      <c r="DJ278" s="3113"/>
      <c r="DK278" s="3113"/>
      <c r="DL278" s="3113"/>
      <c r="DM278" s="3113"/>
      <c r="DN278" s="3113"/>
      <c r="DO278" s="3113"/>
      <c r="DP278" s="3113"/>
      <c r="DQ278" s="3113"/>
      <c r="DR278" s="3113"/>
      <c r="DS278" s="3113"/>
      <c r="DT278" s="3113"/>
      <c r="DU278" s="3113"/>
      <c r="DV278" s="3113"/>
      <c r="DW278" s="3113"/>
      <c r="DX278" s="3113"/>
      <c r="DY278" s="3113"/>
      <c r="DZ278" s="3113"/>
      <c r="EA278" s="3113"/>
      <c r="EB278" s="3113"/>
      <c r="EC278" s="3113"/>
      <c r="ED278" s="3113"/>
      <c r="EE278" s="3113"/>
      <c r="EF278" s="3113"/>
      <c r="EG278" s="3113"/>
      <c r="EH278" s="3113"/>
    </row>
    <row r="279" spans="2:138" x14ac:dyDescent="0.25">
      <c r="B279" s="3113"/>
      <c r="C279" s="3145"/>
      <c r="D279" s="3122"/>
      <c r="E279" s="3122"/>
      <c r="F279" s="3126"/>
      <c r="G279" s="3126"/>
      <c r="H279" s="3124"/>
      <c r="I279" s="3126"/>
      <c r="J279" s="3124"/>
      <c r="K279" s="3126"/>
      <c r="L279" s="3124"/>
      <c r="M279" s="3126"/>
      <c r="N279" s="3124"/>
      <c r="O279" s="3126"/>
      <c r="P279" s="3124"/>
      <c r="Q279" s="3126"/>
      <c r="R279" s="3124"/>
      <c r="S279" s="3126"/>
      <c r="T279" s="3124"/>
      <c r="U279" s="3126"/>
      <c r="V279" s="3124"/>
      <c r="W279" s="3126"/>
      <c r="X279" s="3124"/>
      <c r="Y279" s="3126"/>
      <c r="Z279" s="3124"/>
      <c r="AA279" s="3126"/>
      <c r="AB279" s="3124"/>
      <c r="AC279" s="3126"/>
      <c r="AD279" s="3124"/>
      <c r="AE279" s="3126"/>
      <c r="AF279" s="3124"/>
      <c r="AG279" s="3126"/>
      <c r="AH279" s="3124"/>
      <c r="AI279" s="3126"/>
      <c r="AJ279" s="3124"/>
      <c r="AK279" s="3126"/>
      <c r="AL279" s="3124"/>
      <c r="AM279" s="3126"/>
      <c r="AN279" s="3124"/>
      <c r="AO279" s="3126"/>
      <c r="AP279" s="3124"/>
      <c r="AQ279" s="3126"/>
      <c r="AR279" s="3124"/>
      <c r="AS279" s="3126"/>
      <c r="AT279" s="3124"/>
      <c r="AU279" s="3113"/>
      <c r="AV279" s="3113"/>
      <c r="AW279" s="3113"/>
      <c r="AX279" s="3113"/>
      <c r="AY279" s="3113"/>
      <c r="AZ279" s="3113"/>
      <c r="BA279" s="3113"/>
      <c r="BB279" s="3113"/>
      <c r="BC279" s="3113"/>
      <c r="BD279" s="3113"/>
      <c r="BE279" s="3113"/>
      <c r="BF279" s="3113"/>
      <c r="BG279" s="3113"/>
      <c r="BH279" s="3113"/>
      <c r="BI279" s="3113"/>
      <c r="BJ279" s="3113"/>
      <c r="BK279" s="3113"/>
      <c r="BL279" s="3113"/>
      <c r="BM279" s="3113"/>
      <c r="BN279" s="3113"/>
      <c r="BO279" s="3113"/>
      <c r="BP279" s="3113"/>
      <c r="BQ279" s="3113"/>
      <c r="BR279" s="3113"/>
      <c r="BS279" s="3113"/>
      <c r="BT279" s="3113"/>
      <c r="BU279" s="3113"/>
      <c r="BV279" s="3113"/>
      <c r="BW279" s="3113"/>
      <c r="BX279" s="3113"/>
      <c r="BY279" s="3113"/>
      <c r="BZ279" s="3113"/>
      <c r="CA279" s="3113"/>
      <c r="CB279" s="3113"/>
      <c r="CC279" s="3113"/>
      <c r="CD279" s="3113"/>
      <c r="CE279" s="3113"/>
      <c r="CF279" s="3113"/>
      <c r="CG279" s="3113"/>
      <c r="CH279" s="3113"/>
      <c r="CI279" s="3113"/>
      <c r="CJ279" s="3113"/>
      <c r="CK279" s="3113"/>
      <c r="CL279" s="3113"/>
      <c r="CM279" s="3113"/>
      <c r="CN279" s="3113"/>
      <c r="CO279" s="3113"/>
      <c r="CP279" s="3113"/>
      <c r="CQ279" s="3113"/>
      <c r="CR279" s="3113"/>
      <c r="CS279" s="3113"/>
      <c r="CT279" s="3113"/>
      <c r="CU279" s="3113"/>
      <c r="CV279" s="3113"/>
      <c r="CW279" s="3113"/>
      <c r="CX279" s="3113"/>
      <c r="CY279" s="3113"/>
      <c r="CZ279" s="3113"/>
      <c r="DA279" s="3113"/>
      <c r="DB279" s="3113"/>
      <c r="DC279" s="3113"/>
      <c r="DD279" s="3113"/>
      <c r="DE279" s="3113"/>
      <c r="DF279" s="3113"/>
      <c r="DG279" s="3113"/>
      <c r="DH279" s="3113"/>
      <c r="DI279" s="3113"/>
      <c r="DJ279" s="3113"/>
      <c r="DK279" s="3113"/>
      <c r="DL279" s="3113"/>
      <c r="DM279" s="3113"/>
      <c r="DN279" s="3113"/>
      <c r="DO279" s="3113"/>
      <c r="DP279" s="3113"/>
      <c r="DQ279" s="3113"/>
      <c r="DR279" s="3113"/>
      <c r="DS279" s="3113"/>
      <c r="DT279" s="3113"/>
      <c r="DU279" s="3113"/>
      <c r="DV279" s="3113"/>
      <c r="DW279" s="3113"/>
      <c r="DX279" s="3113"/>
      <c r="DY279" s="3113"/>
      <c r="DZ279" s="3113"/>
      <c r="EA279" s="3113"/>
      <c r="EB279" s="3113"/>
      <c r="EC279" s="3113"/>
      <c r="ED279" s="3113"/>
      <c r="EE279" s="3113"/>
      <c r="EF279" s="3113"/>
      <c r="EG279" s="3113"/>
      <c r="EH279" s="3113"/>
    </row>
    <row r="280" spans="2:138" x14ac:dyDescent="0.25">
      <c r="B280" s="3113"/>
      <c r="C280" s="3145"/>
      <c r="D280" s="3129"/>
      <c r="E280" s="3129"/>
      <c r="F280" s="3126"/>
      <c r="G280" s="3126"/>
      <c r="H280" s="3124"/>
      <c r="I280" s="3126"/>
      <c r="J280" s="3124"/>
      <c r="K280" s="3126"/>
      <c r="L280" s="3124"/>
      <c r="M280" s="3126"/>
      <c r="N280" s="3124"/>
      <c r="O280" s="3126"/>
      <c r="P280" s="3124"/>
      <c r="Q280" s="3126"/>
      <c r="R280" s="3124"/>
      <c r="S280" s="3126"/>
      <c r="T280" s="3124"/>
      <c r="U280" s="3126"/>
      <c r="V280" s="3124"/>
      <c r="W280" s="3126"/>
      <c r="X280" s="3124"/>
      <c r="Y280" s="3126"/>
      <c r="Z280" s="3124"/>
      <c r="AA280" s="3126"/>
      <c r="AB280" s="3124"/>
      <c r="AC280" s="3126"/>
      <c r="AD280" s="3124"/>
      <c r="AE280" s="3126"/>
      <c r="AF280" s="3124"/>
      <c r="AG280" s="3126"/>
      <c r="AH280" s="3124"/>
      <c r="AI280" s="3126"/>
      <c r="AJ280" s="3124"/>
      <c r="AK280" s="3126"/>
      <c r="AL280" s="3124"/>
      <c r="AM280" s="3126"/>
      <c r="AN280" s="3124"/>
      <c r="AO280" s="3126"/>
      <c r="AP280" s="3124"/>
      <c r="AQ280" s="3126"/>
      <c r="AR280" s="3124"/>
      <c r="AS280" s="3126"/>
      <c r="AT280" s="3124"/>
      <c r="AU280" s="3113"/>
      <c r="AV280" s="3113"/>
      <c r="AW280" s="3113"/>
      <c r="AX280" s="3113"/>
      <c r="AY280" s="3113"/>
      <c r="AZ280" s="3113"/>
      <c r="BA280" s="3113"/>
      <c r="BB280" s="3113"/>
      <c r="BC280" s="3113"/>
      <c r="BD280" s="3113"/>
      <c r="BE280" s="3113"/>
      <c r="BF280" s="3113"/>
      <c r="BG280" s="3113"/>
      <c r="BH280" s="3113"/>
      <c r="BI280" s="3113"/>
      <c r="BJ280" s="3113"/>
      <c r="BK280" s="3113"/>
      <c r="BL280" s="3113"/>
      <c r="BM280" s="3113"/>
      <c r="BN280" s="3113"/>
      <c r="BO280" s="3113"/>
      <c r="BP280" s="3113"/>
      <c r="BQ280" s="3113"/>
      <c r="BR280" s="3113"/>
      <c r="BS280" s="3113"/>
      <c r="BT280" s="3113"/>
      <c r="BU280" s="3113"/>
      <c r="BV280" s="3113"/>
      <c r="BW280" s="3113"/>
      <c r="BX280" s="3113"/>
      <c r="BY280" s="3113"/>
      <c r="BZ280" s="3113"/>
      <c r="CA280" s="3113"/>
      <c r="CB280" s="3113"/>
      <c r="CC280" s="3113"/>
      <c r="CD280" s="3113"/>
      <c r="CE280" s="3113"/>
      <c r="CF280" s="3113"/>
      <c r="CG280" s="3113"/>
      <c r="CH280" s="3113"/>
      <c r="CI280" s="3113"/>
      <c r="CJ280" s="3113"/>
      <c r="CK280" s="3113"/>
      <c r="CL280" s="3113"/>
      <c r="CM280" s="3113"/>
      <c r="CN280" s="3113"/>
      <c r="CO280" s="3113"/>
      <c r="CP280" s="3113"/>
      <c r="CQ280" s="3113"/>
      <c r="CR280" s="3113"/>
      <c r="CS280" s="3113"/>
      <c r="CT280" s="3113"/>
      <c r="CU280" s="3113"/>
      <c r="CV280" s="3113"/>
      <c r="CW280" s="3113"/>
      <c r="CX280" s="3113"/>
      <c r="CY280" s="3113"/>
      <c r="CZ280" s="3113"/>
      <c r="DA280" s="3113"/>
      <c r="DB280" s="3113"/>
      <c r="DC280" s="3113"/>
      <c r="DD280" s="3113"/>
      <c r="DE280" s="3113"/>
      <c r="DF280" s="3113"/>
      <c r="DG280" s="3113"/>
      <c r="DH280" s="3113"/>
      <c r="DI280" s="3113"/>
      <c r="DJ280" s="3113"/>
      <c r="DK280" s="3113"/>
      <c r="DL280" s="3113"/>
      <c r="DM280" s="3113"/>
      <c r="DN280" s="3113"/>
      <c r="DO280" s="3113"/>
      <c r="DP280" s="3113"/>
      <c r="DQ280" s="3113"/>
      <c r="DR280" s="3113"/>
      <c r="DS280" s="3113"/>
      <c r="DT280" s="3113"/>
      <c r="DU280" s="3113"/>
      <c r="DV280" s="3113"/>
      <c r="DW280" s="3113"/>
      <c r="DX280" s="3113"/>
      <c r="DY280" s="3113"/>
      <c r="DZ280" s="3113"/>
      <c r="EA280" s="3113"/>
      <c r="EB280" s="3113"/>
      <c r="EC280" s="3113"/>
      <c r="ED280" s="3113"/>
      <c r="EE280" s="3113"/>
      <c r="EF280" s="3113"/>
      <c r="EG280" s="3113"/>
      <c r="EH280" s="3113"/>
    </row>
    <row r="281" spans="2:138" x14ac:dyDescent="0.25">
      <c r="B281" s="3113"/>
      <c r="C281" s="3145"/>
      <c r="D281" s="3122"/>
      <c r="E281" s="3122"/>
      <c r="F281" s="3126"/>
      <c r="G281" s="3126"/>
      <c r="H281" s="3124"/>
      <c r="I281" s="3126"/>
      <c r="J281" s="3124"/>
      <c r="K281" s="3126"/>
      <c r="L281" s="3124"/>
      <c r="M281" s="3126"/>
      <c r="N281" s="3124"/>
      <c r="O281" s="3126"/>
      <c r="P281" s="3124"/>
      <c r="Q281" s="3126"/>
      <c r="R281" s="3124"/>
      <c r="S281" s="3126"/>
      <c r="T281" s="3124"/>
      <c r="U281" s="3126"/>
      <c r="V281" s="3124"/>
      <c r="W281" s="3126"/>
      <c r="X281" s="3124"/>
      <c r="Y281" s="3126"/>
      <c r="Z281" s="3124"/>
      <c r="AA281" s="3126"/>
      <c r="AB281" s="3124"/>
      <c r="AC281" s="3126"/>
      <c r="AD281" s="3124"/>
      <c r="AE281" s="3126"/>
      <c r="AF281" s="3124"/>
      <c r="AG281" s="3126"/>
      <c r="AH281" s="3124"/>
      <c r="AI281" s="3126"/>
      <c r="AJ281" s="3124"/>
      <c r="AK281" s="3126"/>
      <c r="AL281" s="3124"/>
      <c r="AM281" s="3126"/>
      <c r="AN281" s="3124"/>
      <c r="AO281" s="3126"/>
      <c r="AP281" s="3124"/>
      <c r="AQ281" s="3126"/>
      <c r="AR281" s="3124"/>
      <c r="AS281" s="3126"/>
      <c r="AT281" s="3124"/>
      <c r="AU281" s="3113"/>
      <c r="AV281" s="3113"/>
      <c r="AW281" s="3113"/>
      <c r="AX281" s="3113"/>
      <c r="AY281" s="3113"/>
      <c r="AZ281" s="3113"/>
      <c r="BA281" s="3113"/>
      <c r="BB281" s="3113"/>
      <c r="BC281" s="3113"/>
      <c r="BD281" s="3113"/>
      <c r="BE281" s="3113"/>
      <c r="BF281" s="3113"/>
      <c r="BG281" s="3113"/>
      <c r="BH281" s="3113"/>
      <c r="BI281" s="3113"/>
      <c r="BJ281" s="3113"/>
      <c r="BK281" s="3113"/>
      <c r="BL281" s="3113"/>
      <c r="BM281" s="3113"/>
      <c r="BN281" s="3113"/>
      <c r="BO281" s="3113"/>
      <c r="BP281" s="3113"/>
      <c r="BQ281" s="3113"/>
      <c r="BR281" s="3113"/>
      <c r="BS281" s="3113"/>
      <c r="BT281" s="3113"/>
      <c r="BU281" s="3113"/>
      <c r="BV281" s="3113"/>
      <c r="BW281" s="3113"/>
      <c r="BX281" s="3113"/>
      <c r="BY281" s="3113"/>
      <c r="BZ281" s="3113"/>
      <c r="CA281" s="3113"/>
      <c r="CB281" s="3113"/>
      <c r="CC281" s="3113"/>
      <c r="CD281" s="3113"/>
      <c r="CE281" s="3113"/>
      <c r="CF281" s="3113"/>
      <c r="CG281" s="3113"/>
      <c r="CH281" s="3113"/>
      <c r="CI281" s="3113"/>
      <c r="CJ281" s="3113"/>
      <c r="CK281" s="3113"/>
      <c r="CL281" s="3113"/>
      <c r="CM281" s="3113"/>
      <c r="CN281" s="3113"/>
      <c r="CO281" s="3113"/>
      <c r="CP281" s="3113"/>
      <c r="CQ281" s="3113"/>
      <c r="CR281" s="3113"/>
      <c r="CS281" s="3113"/>
      <c r="CT281" s="3113"/>
      <c r="CU281" s="3113"/>
      <c r="CV281" s="3113"/>
      <c r="CW281" s="3113"/>
      <c r="CX281" s="3113"/>
      <c r="CY281" s="3113"/>
      <c r="CZ281" s="3113"/>
      <c r="DA281" s="3113"/>
      <c r="DB281" s="3113"/>
      <c r="DC281" s="3113"/>
      <c r="DD281" s="3113"/>
      <c r="DE281" s="3113"/>
      <c r="DF281" s="3113"/>
      <c r="DG281" s="3113"/>
      <c r="DH281" s="3113"/>
      <c r="DI281" s="3113"/>
      <c r="DJ281" s="3113"/>
      <c r="DK281" s="3113"/>
      <c r="DL281" s="3113"/>
      <c r="DM281" s="3113"/>
      <c r="DN281" s="3113"/>
      <c r="DO281" s="3113"/>
      <c r="DP281" s="3113"/>
      <c r="DQ281" s="3113"/>
      <c r="DR281" s="3113"/>
      <c r="DS281" s="3113"/>
      <c r="DT281" s="3113"/>
      <c r="DU281" s="3113"/>
      <c r="DV281" s="3113"/>
      <c r="DW281" s="3113"/>
      <c r="DX281" s="3113"/>
      <c r="DY281" s="3113"/>
      <c r="DZ281" s="3113"/>
      <c r="EA281" s="3113"/>
      <c r="EB281" s="3113"/>
      <c r="EC281" s="3113"/>
      <c r="ED281" s="3113"/>
      <c r="EE281" s="3113"/>
      <c r="EF281" s="3113"/>
      <c r="EG281" s="3113"/>
      <c r="EH281" s="3113"/>
    </row>
    <row r="282" spans="2:138" x14ac:dyDescent="0.25">
      <c r="B282" s="3113"/>
      <c r="C282" s="3145"/>
      <c r="D282" s="3129"/>
      <c r="E282" s="3129"/>
      <c r="F282" s="3126"/>
      <c r="G282" s="3126"/>
      <c r="H282" s="3124"/>
      <c r="I282" s="3126"/>
      <c r="J282" s="3124"/>
      <c r="K282" s="3126"/>
      <c r="L282" s="3124"/>
      <c r="M282" s="3126"/>
      <c r="N282" s="3124"/>
      <c r="O282" s="3126"/>
      <c r="P282" s="3124"/>
      <c r="Q282" s="3126"/>
      <c r="R282" s="3124"/>
      <c r="S282" s="3126"/>
      <c r="T282" s="3124"/>
      <c r="U282" s="3126"/>
      <c r="V282" s="3124"/>
      <c r="W282" s="3126"/>
      <c r="X282" s="3124"/>
      <c r="Y282" s="3126"/>
      <c r="Z282" s="3124"/>
      <c r="AA282" s="3126"/>
      <c r="AB282" s="3124"/>
      <c r="AC282" s="3126"/>
      <c r="AD282" s="3124"/>
      <c r="AE282" s="3126"/>
      <c r="AF282" s="3124"/>
      <c r="AG282" s="3126"/>
      <c r="AH282" s="3124"/>
      <c r="AI282" s="3126"/>
      <c r="AJ282" s="3124"/>
      <c r="AK282" s="3126"/>
      <c r="AL282" s="3124"/>
      <c r="AM282" s="3126"/>
      <c r="AN282" s="3124"/>
      <c r="AO282" s="3126"/>
      <c r="AP282" s="3124"/>
      <c r="AQ282" s="3126"/>
      <c r="AR282" s="3124"/>
      <c r="AS282" s="3126"/>
      <c r="AT282" s="3124"/>
      <c r="AU282" s="3113"/>
      <c r="AV282" s="3113"/>
      <c r="AW282" s="3113"/>
      <c r="AX282" s="3113"/>
      <c r="AY282" s="3113"/>
      <c r="AZ282" s="3113"/>
      <c r="BA282" s="3113"/>
      <c r="BB282" s="3113"/>
      <c r="BC282" s="3113"/>
      <c r="BD282" s="3113"/>
      <c r="BE282" s="3113"/>
      <c r="BF282" s="3113"/>
      <c r="BG282" s="3113"/>
      <c r="BH282" s="3113"/>
      <c r="BI282" s="3113"/>
      <c r="BJ282" s="3113"/>
      <c r="BK282" s="3113"/>
      <c r="BL282" s="3113"/>
      <c r="BM282" s="3113"/>
      <c r="BN282" s="3113"/>
      <c r="BO282" s="3113"/>
      <c r="BP282" s="3113"/>
      <c r="BQ282" s="3113"/>
      <c r="BR282" s="3113"/>
      <c r="BS282" s="3113"/>
      <c r="BT282" s="3113"/>
      <c r="BU282" s="3113"/>
      <c r="BV282" s="3113"/>
      <c r="BW282" s="3113"/>
      <c r="BX282" s="3113"/>
      <c r="BY282" s="3113"/>
      <c r="BZ282" s="3113"/>
      <c r="CA282" s="3113"/>
      <c r="CB282" s="3113"/>
      <c r="CC282" s="3113"/>
      <c r="CD282" s="3113"/>
      <c r="CE282" s="3113"/>
      <c r="CF282" s="3113"/>
      <c r="CG282" s="3113"/>
      <c r="CH282" s="3113"/>
      <c r="CI282" s="3113"/>
      <c r="CJ282" s="3113"/>
      <c r="CK282" s="3113"/>
      <c r="CL282" s="3113"/>
      <c r="CM282" s="3113"/>
      <c r="CN282" s="3113"/>
      <c r="CO282" s="3113"/>
      <c r="CP282" s="3113"/>
      <c r="CQ282" s="3113"/>
      <c r="CR282" s="3113"/>
      <c r="CS282" s="3113"/>
      <c r="CT282" s="3113"/>
      <c r="CU282" s="3113"/>
      <c r="CV282" s="3113"/>
      <c r="CW282" s="3113"/>
      <c r="CX282" s="3113"/>
      <c r="CY282" s="3113"/>
      <c r="CZ282" s="3113"/>
      <c r="DA282" s="3113"/>
      <c r="DB282" s="3113"/>
      <c r="DC282" s="3113"/>
      <c r="DD282" s="3113"/>
      <c r="DE282" s="3113"/>
      <c r="DF282" s="3113"/>
      <c r="DG282" s="3113"/>
      <c r="DH282" s="3113"/>
      <c r="DI282" s="3113"/>
      <c r="DJ282" s="3113"/>
      <c r="DK282" s="3113"/>
      <c r="DL282" s="3113"/>
      <c r="DM282" s="3113"/>
      <c r="DN282" s="3113"/>
      <c r="DO282" s="3113"/>
      <c r="DP282" s="3113"/>
      <c r="DQ282" s="3113"/>
      <c r="DR282" s="3113"/>
      <c r="DS282" s="3113"/>
      <c r="DT282" s="3113"/>
      <c r="DU282" s="3113"/>
      <c r="DV282" s="3113"/>
      <c r="DW282" s="3113"/>
      <c r="DX282" s="3113"/>
      <c r="DY282" s="3113"/>
      <c r="DZ282" s="3113"/>
      <c r="EA282" s="3113"/>
      <c r="EB282" s="3113"/>
      <c r="EC282" s="3113"/>
      <c r="ED282" s="3113"/>
      <c r="EE282" s="3113"/>
      <c r="EF282" s="3113"/>
      <c r="EG282" s="3113"/>
      <c r="EH282" s="3113"/>
    </row>
    <row r="283" spans="2:138" x14ac:dyDescent="0.25">
      <c r="B283" s="3113"/>
      <c r="C283" s="3114"/>
      <c r="D283" s="3131"/>
      <c r="E283" s="3131"/>
      <c r="F283" s="3114"/>
      <c r="G283" s="3150"/>
      <c r="H283" s="3132"/>
      <c r="I283" s="3150"/>
      <c r="J283" s="3132"/>
      <c r="K283" s="3150"/>
      <c r="L283" s="3132"/>
      <c r="M283" s="3150"/>
      <c r="N283" s="3132"/>
      <c r="O283" s="3150"/>
      <c r="P283" s="3132"/>
      <c r="Q283" s="3150"/>
      <c r="R283" s="3132"/>
      <c r="S283" s="3150"/>
      <c r="T283" s="3132"/>
      <c r="U283" s="3150"/>
      <c r="V283" s="3132"/>
      <c r="W283" s="3150"/>
      <c r="X283" s="3132"/>
      <c r="Y283" s="3150"/>
      <c r="Z283" s="3132"/>
      <c r="AA283" s="3150"/>
      <c r="AB283" s="3132"/>
      <c r="AC283" s="3150"/>
      <c r="AD283" s="3132"/>
      <c r="AE283" s="3150"/>
      <c r="AF283" s="3132"/>
      <c r="AG283" s="3150"/>
      <c r="AH283" s="3132"/>
      <c r="AI283" s="3150"/>
      <c r="AJ283" s="3132"/>
      <c r="AK283" s="3150"/>
      <c r="AL283" s="3132"/>
      <c r="AM283" s="3150"/>
      <c r="AN283" s="3132"/>
      <c r="AO283" s="3150"/>
      <c r="AP283" s="3132"/>
      <c r="AQ283" s="3150"/>
      <c r="AR283" s="3132"/>
      <c r="AS283" s="3150"/>
      <c r="AT283" s="3132"/>
      <c r="AU283" s="3113"/>
      <c r="AV283" s="3113"/>
      <c r="AW283" s="3113"/>
      <c r="AX283" s="3113"/>
      <c r="AY283" s="3113"/>
      <c r="AZ283" s="3113"/>
      <c r="BA283" s="3113"/>
      <c r="BB283" s="3113"/>
      <c r="BC283" s="3113"/>
      <c r="BD283" s="3113"/>
      <c r="BE283" s="3113"/>
      <c r="BF283" s="3113"/>
      <c r="BG283" s="3113"/>
      <c r="BH283" s="3113"/>
      <c r="BI283" s="3113"/>
      <c r="BJ283" s="3113"/>
      <c r="BK283" s="3113"/>
      <c r="BL283" s="3113"/>
      <c r="BM283" s="3113"/>
      <c r="BN283" s="3113"/>
      <c r="BO283" s="3113"/>
      <c r="BP283" s="3113"/>
      <c r="BQ283" s="3113"/>
      <c r="BR283" s="3113"/>
      <c r="BS283" s="3113"/>
      <c r="BT283" s="3113"/>
      <c r="BU283" s="3113"/>
      <c r="BV283" s="3113"/>
      <c r="BW283" s="3113"/>
      <c r="BX283" s="3113"/>
      <c r="BY283" s="3113"/>
      <c r="BZ283" s="3113"/>
      <c r="CA283" s="3113"/>
      <c r="CB283" s="3113"/>
      <c r="CC283" s="3113"/>
      <c r="CD283" s="3113"/>
      <c r="CE283" s="3113"/>
      <c r="CF283" s="3113"/>
      <c r="CG283" s="3113"/>
      <c r="CH283" s="3113"/>
      <c r="CI283" s="3113"/>
      <c r="CJ283" s="3113"/>
      <c r="CK283" s="3113"/>
      <c r="CL283" s="3113"/>
      <c r="CM283" s="3113"/>
      <c r="CN283" s="3113"/>
      <c r="CO283" s="3113"/>
      <c r="CP283" s="3113"/>
      <c r="CQ283" s="3113"/>
      <c r="CR283" s="3113"/>
      <c r="CS283" s="3113"/>
      <c r="CT283" s="3113"/>
      <c r="CU283" s="3113"/>
      <c r="CV283" s="3113"/>
      <c r="CW283" s="3113"/>
      <c r="CX283" s="3113"/>
      <c r="CY283" s="3113"/>
      <c r="CZ283" s="3113"/>
      <c r="DA283" s="3113"/>
      <c r="DB283" s="3113"/>
      <c r="DC283" s="3113"/>
      <c r="DD283" s="3113"/>
      <c r="DE283" s="3113"/>
      <c r="DF283" s="3113"/>
      <c r="DG283" s="3113"/>
      <c r="DH283" s="3113"/>
      <c r="DI283" s="3113"/>
      <c r="DJ283" s="3113"/>
      <c r="DK283" s="3113"/>
      <c r="DL283" s="3113"/>
      <c r="DM283" s="3113"/>
      <c r="DN283" s="3113"/>
      <c r="DO283" s="3113"/>
      <c r="DP283" s="3113"/>
      <c r="DQ283" s="3113"/>
      <c r="DR283" s="3113"/>
      <c r="DS283" s="3113"/>
      <c r="DT283" s="3113"/>
      <c r="DU283" s="3113"/>
      <c r="DV283" s="3113"/>
      <c r="DW283" s="3113"/>
      <c r="DX283" s="3113"/>
      <c r="DY283" s="3113"/>
      <c r="DZ283" s="3113"/>
      <c r="EA283" s="3113"/>
      <c r="EB283" s="3113"/>
      <c r="EC283" s="3113"/>
      <c r="ED283" s="3113"/>
      <c r="EE283" s="3113"/>
      <c r="EF283" s="3113"/>
      <c r="EG283" s="3113"/>
      <c r="EH283" s="3113"/>
    </row>
    <row r="284" spans="2:138" x14ac:dyDescent="0.25">
      <c r="B284" s="3113"/>
      <c r="C284" s="3113"/>
      <c r="D284" s="3113"/>
      <c r="E284" s="3113"/>
      <c r="F284" s="3113"/>
      <c r="G284" s="3113"/>
      <c r="H284" s="3113"/>
      <c r="I284" s="3113"/>
      <c r="J284" s="3113"/>
      <c r="K284" s="3113"/>
      <c r="L284" s="3113"/>
      <c r="M284" s="3113"/>
      <c r="N284" s="3113"/>
      <c r="O284" s="3113"/>
      <c r="P284" s="3113"/>
      <c r="Q284" s="3113"/>
      <c r="R284" s="3113"/>
      <c r="S284" s="3113"/>
      <c r="T284" s="3113"/>
      <c r="U284" s="3113"/>
      <c r="V284" s="3113"/>
      <c r="W284" s="3113"/>
      <c r="X284" s="3113"/>
      <c r="Y284" s="3113"/>
      <c r="Z284" s="3113"/>
      <c r="AA284" s="3113"/>
      <c r="AB284" s="3113"/>
      <c r="AC284" s="3113"/>
      <c r="AD284" s="3113"/>
      <c r="AE284" s="3113"/>
      <c r="AF284" s="3113"/>
      <c r="AG284" s="3113"/>
      <c r="AH284" s="3113"/>
      <c r="AI284" s="3113"/>
      <c r="AJ284" s="3113"/>
      <c r="AK284" s="3113"/>
      <c r="AL284" s="3113"/>
      <c r="AM284" s="3113"/>
      <c r="AN284" s="3113"/>
      <c r="AO284" s="3113"/>
      <c r="AP284" s="3113"/>
      <c r="AQ284" s="3113"/>
      <c r="AR284" s="3113"/>
      <c r="AS284" s="3113"/>
      <c r="AT284" s="3113"/>
      <c r="AU284" s="3113"/>
      <c r="AV284" s="3113"/>
      <c r="AW284" s="3113"/>
      <c r="AX284" s="3113"/>
      <c r="AY284" s="3113"/>
      <c r="AZ284" s="3113"/>
      <c r="BA284" s="3113"/>
      <c r="BB284" s="3113"/>
      <c r="BC284" s="3113"/>
      <c r="BD284" s="3113"/>
      <c r="BE284" s="3113"/>
      <c r="BF284" s="3113"/>
      <c r="BG284" s="3113"/>
      <c r="BH284" s="3113"/>
      <c r="BI284" s="3113"/>
      <c r="BJ284" s="3113"/>
      <c r="BK284" s="3113"/>
      <c r="BL284" s="3113"/>
      <c r="BM284" s="3113"/>
      <c r="BN284" s="3113"/>
      <c r="BO284" s="3113"/>
      <c r="BP284" s="3113"/>
      <c r="BQ284" s="3113"/>
      <c r="BR284" s="3113"/>
      <c r="BS284" s="3113"/>
      <c r="BT284" s="3113"/>
      <c r="BU284" s="3113"/>
      <c r="BV284" s="3113"/>
      <c r="BW284" s="3113"/>
      <c r="BX284" s="3113"/>
      <c r="BY284" s="3113"/>
      <c r="BZ284" s="3113"/>
      <c r="CA284" s="3113"/>
      <c r="CB284" s="3113"/>
      <c r="CC284" s="3113"/>
      <c r="CD284" s="3113"/>
      <c r="CE284" s="3113"/>
      <c r="CF284" s="3113"/>
      <c r="CG284" s="3113"/>
      <c r="CH284" s="3113"/>
      <c r="CI284" s="3113"/>
      <c r="CJ284" s="3113"/>
      <c r="CK284" s="3113"/>
      <c r="CL284" s="3113"/>
      <c r="CM284" s="3113"/>
      <c r="CN284" s="3113"/>
      <c r="CO284" s="3113"/>
      <c r="CP284" s="3113"/>
      <c r="CQ284" s="3113"/>
      <c r="CR284" s="3113"/>
      <c r="CS284" s="3113"/>
      <c r="CT284" s="3113"/>
      <c r="CU284" s="3113"/>
      <c r="CV284" s="3113"/>
      <c r="CW284" s="3113"/>
      <c r="CX284" s="3113"/>
      <c r="CY284" s="3113"/>
      <c r="CZ284" s="3113"/>
      <c r="DA284" s="3113"/>
      <c r="DB284" s="3113"/>
      <c r="DC284" s="3113"/>
      <c r="DD284" s="3113"/>
      <c r="DE284" s="3113"/>
      <c r="DF284" s="3113"/>
      <c r="DG284" s="3113"/>
      <c r="DH284" s="3113"/>
      <c r="DI284" s="3113"/>
      <c r="DJ284" s="3113"/>
      <c r="DK284" s="3113"/>
      <c r="DL284" s="3113"/>
      <c r="DM284" s="3113"/>
      <c r="DN284" s="3113"/>
      <c r="DO284" s="3113"/>
      <c r="DP284" s="3113"/>
      <c r="DQ284" s="3113"/>
      <c r="DR284" s="3113"/>
      <c r="DS284" s="3113"/>
      <c r="DT284" s="3113"/>
      <c r="DU284" s="3113"/>
      <c r="DV284" s="3113"/>
      <c r="DW284" s="3113"/>
      <c r="DX284" s="3113"/>
      <c r="DY284" s="3113"/>
      <c r="DZ284" s="3113"/>
      <c r="EA284" s="3113"/>
      <c r="EB284" s="3113"/>
      <c r="EC284" s="3113"/>
      <c r="ED284" s="3113"/>
      <c r="EE284" s="3113"/>
      <c r="EF284" s="3113"/>
      <c r="EG284" s="3113"/>
      <c r="EH284" s="3113"/>
    </row>
    <row r="285" spans="2:138" x14ac:dyDescent="0.25">
      <c r="B285" s="3113"/>
      <c r="C285" s="3113"/>
      <c r="D285" s="3113"/>
      <c r="E285" s="3113"/>
      <c r="F285" s="3113"/>
      <c r="G285" s="3113"/>
      <c r="H285" s="3113"/>
      <c r="I285" s="3113"/>
      <c r="J285" s="3113"/>
      <c r="K285" s="3113"/>
      <c r="L285" s="3113"/>
      <c r="M285" s="3113"/>
      <c r="N285" s="3113"/>
      <c r="O285" s="3113"/>
      <c r="P285" s="3113"/>
      <c r="Q285" s="3113"/>
      <c r="R285" s="3113"/>
      <c r="S285" s="3113"/>
      <c r="T285" s="3113"/>
      <c r="U285" s="3113"/>
      <c r="V285" s="3113"/>
      <c r="W285" s="3113"/>
      <c r="X285" s="3113"/>
      <c r="Y285" s="3113"/>
      <c r="Z285" s="3113"/>
      <c r="AA285" s="3113"/>
      <c r="AB285" s="3113"/>
      <c r="AC285" s="3113"/>
      <c r="AD285" s="3113"/>
      <c r="AE285" s="3113"/>
      <c r="AF285" s="3113"/>
      <c r="AG285" s="3113"/>
      <c r="AH285" s="3113"/>
      <c r="AI285" s="3113"/>
      <c r="AJ285" s="3113"/>
      <c r="AK285" s="3113"/>
      <c r="AL285" s="3113"/>
      <c r="AM285" s="3113"/>
      <c r="AN285" s="3113"/>
      <c r="AO285" s="3113"/>
      <c r="AP285" s="3113"/>
      <c r="AQ285" s="3113"/>
      <c r="AR285" s="3113"/>
      <c r="AS285" s="3113"/>
      <c r="AT285" s="3113"/>
      <c r="AU285" s="3113"/>
      <c r="AV285" s="3113"/>
      <c r="AW285" s="3113"/>
      <c r="AX285" s="3113"/>
      <c r="AY285" s="3113"/>
      <c r="AZ285" s="3113"/>
      <c r="BA285" s="3113"/>
      <c r="BB285" s="3113"/>
      <c r="BC285" s="3113"/>
      <c r="BD285" s="3113"/>
      <c r="BE285" s="3113"/>
      <c r="BF285" s="3113"/>
      <c r="BG285" s="3113"/>
      <c r="BH285" s="3113"/>
      <c r="BI285" s="3113"/>
      <c r="BJ285" s="3113"/>
      <c r="BK285" s="3113"/>
      <c r="BL285" s="3113"/>
      <c r="BM285" s="3113"/>
      <c r="BN285" s="3113"/>
      <c r="BO285" s="3113"/>
      <c r="BP285" s="3113"/>
      <c r="BQ285" s="3113"/>
      <c r="BR285" s="3113"/>
      <c r="BS285" s="3113"/>
      <c r="BT285" s="3113"/>
      <c r="BU285" s="3113"/>
      <c r="BV285" s="3113"/>
      <c r="BW285" s="3113"/>
      <c r="BX285" s="3113"/>
      <c r="BY285" s="3113"/>
      <c r="BZ285" s="3113"/>
      <c r="CA285" s="3113"/>
      <c r="CB285" s="3113"/>
      <c r="CC285" s="3113"/>
      <c r="CD285" s="3113"/>
      <c r="CE285" s="3113"/>
      <c r="CF285" s="3113"/>
      <c r="CG285" s="3113"/>
      <c r="CH285" s="3113"/>
      <c r="CI285" s="3113"/>
      <c r="CJ285" s="3113"/>
      <c r="CK285" s="3113"/>
      <c r="CL285" s="3113"/>
      <c r="CM285" s="3113"/>
      <c r="CN285" s="3113"/>
      <c r="CO285" s="3113"/>
      <c r="CP285" s="3113"/>
      <c r="CQ285" s="3113"/>
      <c r="CR285" s="3113"/>
      <c r="CS285" s="3113"/>
      <c r="CT285" s="3113"/>
      <c r="CU285" s="3113"/>
      <c r="CV285" s="3113"/>
      <c r="CW285" s="3113"/>
      <c r="CX285" s="3113"/>
      <c r="CY285" s="3113"/>
      <c r="CZ285" s="3113"/>
      <c r="DA285" s="3113"/>
      <c r="DB285" s="3113"/>
      <c r="DC285" s="3113"/>
      <c r="DD285" s="3113"/>
      <c r="DE285" s="3113"/>
      <c r="DF285" s="3113"/>
      <c r="DG285" s="3113"/>
      <c r="DH285" s="3113"/>
      <c r="DI285" s="3113"/>
      <c r="DJ285" s="3113"/>
      <c r="DK285" s="3113"/>
      <c r="DL285" s="3113"/>
      <c r="DM285" s="3113"/>
      <c r="DN285" s="3113"/>
      <c r="DO285" s="3113"/>
      <c r="DP285" s="3113"/>
      <c r="DQ285" s="3113"/>
      <c r="DR285" s="3113"/>
      <c r="DS285" s="3113"/>
      <c r="DT285" s="3113"/>
      <c r="DU285" s="3113"/>
      <c r="DV285" s="3113"/>
      <c r="DW285" s="3113"/>
      <c r="DX285" s="3113"/>
      <c r="DY285" s="3113"/>
      <c r="DZ285" s="3113"/>
      <c r="EA285" s="3113"/>
      <c r="EB285" s="3113"/>
      <c r="EC285" s="3113"/>
      <c r="ED285" s="3113"/>
      <c r="EE285" s="3113"/>
      <c r="EF285" s="3113"/>
      <c r="EG285" s="3113"/>
      <c r="EH285" s="3113"/>
    </row>
    <row r="286" spans="2:138" x14ac:dyDescent="0.25">
      <c r="B286" s="3113"/>
      <c r="C286" s="3121"/>
      <c r="D286" s="3134"/>
      <c r="E286" s="3113"/>
      <c r="F286" s="3113"/>
      <c r="G286" s="3113"/>
      <c r="H286" s="3113"/>
      <c r="I286" s="3113"/>
      <c r="J286" s="3113"/>
      <c r="K286" s="3113"/>
      <c r="L286" s="3113"/>
      <c r="M286" s="3113"/>
      <c r="N286" s="3113"/>
      <c r="O286" s="3113"/>
      <c r="P286" s="3113"/>
      <c r="Q286" s="3113"/>
      <c r="R286" s="3113"/>
      <c r="S286" s="3113"/>
      <c r="T286" s="3113"/>
      <c r="U286" s="3113"/>
      <c r="V286" s="3113"/>
      <c r="W286" s="3113"/>
      <c r="X286" s="3113"/>
      <c r="Y286" s="3113"/>
      <c r="Z286" s="3113"/>
      <c r="AA286" s="3113"/>
      <c r="AB286" s="3113"/>
      <c r="AC286" s="3113"/>
      <c r="AD286" s="3113"/>
      <c r="AE286" s="3113"/>
      <c r="AF286" s="3113"/>
      <c r="AG286" s="3113"/>
      <c r="AH286" s="3113"/>
      <c r="AI286" s="3113"/>
      <c r="AJ286" s="3113"/>
      <c r="AK286" s="3113"/>
      <c r="AL286" s="3113"/>
      <c r="AM286" s="3113"/>
      <c r="AN286" s="3113"/>
      <c r="AO286" s="3113"/>
      <c r="AP286" s="3113"/>
      <c r="AQ286" s="3113"/>
      <c r="AR286" s="3113"/>
      <c r="AS286" s="3113"/>
      <c r="AT286" s="3113"/>
      <c r="AU286" s="3113"/>
      <c r="AV286" s="3113"/>
      <c r="AW286" s="3113"/>
      <c r="AX286" s="3113"/>
      <c r="AY286" s="3113"/>
      <c r="AZ286" s="3113"/>
      <c r="BA286" s="3113"/>
      <c r="BB286" s="3113"/>
      <c r="BC286" s="3113"/>
      <c r="BD286" s="3113"/>
      <c r="BE286" s="3113"/>
      <c r="BF286" s="3113"/>
      <c r="BG286" s="3113"/>
      <c r="BH286" s="3113"/>
      <c r="BI286" s="3113"/>
      <c r="BJ286" s="3113"/>
      <c r="BK286" s="3113"/>
      <c r="BL286" s="3113"/>
      <c r="BM286" s="3113"/>
      <c r="BN286" s="3113"/>
      <c r="BO286" s="3113"/>
      <c r="BP286" s="3113"/>
      <c r="BQ286" s="3113"/>
      <c r="BR286" s="3113"/>
      <c r="BS286" s="3113"/>
      <c r="BT286" s="3113"/>
      <c r="BU286" s="3113"/>
      <c r="BV286" s="3113"/>
      <c r="BW286" s="3113"/>
      <c r="BX286" s="3113"/>
      <c r="BY286" s="3113"/>
      <c r="BZ286" s="3113"/>
      <c r="CA286" s="3113"/>
      <c r="CB286" s="3113"/>
      <c r="CC286" s="3113"/>
      <c r="CD286" s="3113"/>
      <c r="CE286" s="3113"/>
      <c r="CF286" s="3113"/>
      <c r="CG286" s="3113"/>
      <c r="CH286" s="3113"/>
      <c r="CI286" s="3113"/>
      <c r="CJ286" s="3113"/>
      <c r="CK286" s="3113"/>
      <c r="CL286" s="3113"/>
      <c r="CM286" s="3113"/>
      <c r="CN286" s="3113"/>
      <c r="CO286" s="3113"/>
      <c r="CP286" s="3113"/>
      <c r="CQ286" s="3113"/>
      <c r="CR286" s="3113"/>
      <c r="CS286" s="3113"/>
      <c r="CT286" s="3113"/>
      <c r="CU286" s="3113"/>
      <c r="CV286" s="3113"/>
      <c r="CW286" s="3113"/>
      <c r="CX286" s="3113"/>
      <c r="CY286" s="3113"/>
      <c r="CZ286" s="3113"/>
      <c r="DA286" s="3113"/>
      <c r="DB286" s="3113"/>
      <c r="DC286" s="3113"/>
      <c r="DD286" s="3113"/>
      <c r="DE286" s="3113"/>
      <c r="DF286" s="3113"/>
      <c r="DG286" s="3113"/>
      <c r="DH286" s="3113"/>
      <c r="DI286" s="3113"/>
      <c r="DJ286" s="3113"/>
      <c r="DK286" s="3113"/>
      <c r="DL286" s="3113"/>
      <c r="DM286" s="3113"/>
      <c r="DN286" s="3113"/>
      <c r="DO286" s="3113"/>
      <c r="DP286" s="3113"/>
      <c r="DQ286" s="3113"/>
      <c r="DR286" s="3113"/>
      <c r="DS286" s="3113"/>
      <c r="DT286" s="3113"/>
      <c r="DU286" s="3113"/>
      <c r="DV286" s="3113"/>
      <c r="DW286" s="3113"/>
      <c r="DX286" s="3113"/>
      <c r="DY286" s="3113"/>
      <c r="DZ286" s="3113"/>
      <c r="EA286" s="3113"/>
      <c r="EB286" s="3113"/>
      <c r="EC286" s="3113"/>
      <c r="ED286" s="3113"/>
      <c r="EE286" s="3113"/>
      <c r="EF286" s="3113"/>
      <c r="EG286" s="3113"/>
      <c r="EH286" s="3113"/>
    </row>
    <row r="287" spans="2:138" x14ac:dyDescent="0.25">
      <c r="B287" s="3113"/>
      <c r="C287" s="3145"/>
      <c r="D287" s="3151"/>
      <c r="E287" s="3113"/>
      <c r="F287" s="3113"/>
      <c r="G287" s="3113"/>
      <c r="H287" s="3113"/>
      <c r="I287" s="3113"/>
      <c r="J287" s="3113"/>
      <c r="K287" s="3113"/>
      <c r="L287" s="3113"/>
      <c r="M287" s="3113"/>
      <c r="N287" s="3113"/>
      <c r="O287" s="3113"/>
      <c r="P287" s="3113"/>
      <c r="Q287" s="3113"/>
      <c r="R287" s="3113"/>
      <c r="S287" s="3113"/>
      <c r="T287" s="3113"/>
      <c r="U287" s="3113"/>
      <c r="V287" s="3113"/>
      <c r="W287" s="3113"/>
      <c r="X287" s="3113"/>
      <c r="Y287" s="3113"/>
      <c r="Z287" s="3113"/>
      <c r="AA287" s="3113"/>
      <c r="AB287" s="3113"/>
      <c r="AC287" s="3113"/>
      <c r="AD287" s="3113"/>
      <c r="AE287" s="3113"/>
      <c r="AF287" s="3113"/>
      <c r="AG287" s="3113"/>
      <c r="AH287" s="3113"/>
      <c r="AI287" s="3113"/>
      <c r="AJ287" s="3113"/>
      <c r="AK287" s="3113"/>
      <c r="AL287" s="3113"/>
      <c r="AM287" s="3113"/>
      <c r="AN287" s="3113"/>
      <c r="AO287" s="3113"/>
      <c r="AP287" s="3113"/>
      <c r="AQ287" s="3113"/>
      <c r="AR287" s="3113"/>
      <c r="AS287" s="3113"/>
      <c r="AT287" s="3113"/>
      <c r="AU287" s="3113"/>
      <c r="AV287" s="3113"/>
      <c r="AW287" s="3113"/>
      <c r="AX287" s="3113"/>
      <c r="AY287" s="3113"/>
      <c r="AZ287" s="3113"/>
      <c r="BA287" s="3113"/>
      <c r="BB287" s="3113"/>
      <c r="BC287" s="3113"/>
      <c r="BD287" s="3113"/>
      <c r="BE287" s="3113"/>
      <c r="BF287" s="3113"/>
      <c r="BG287" s="3113"/>
      <c r="BH287" s="3113"/>
      <c r="BI287" s="3113"/>
      <c r="BJ287" s="3113"/>
      <c r="BK287" s="3113"/>
      <c r="BL287" s="3113"/>
      <c r="BM287" s="3113"/>
      <c r="BN287" s="3113"/>
      <c r="BO287" s="3113"/>
      <c r="BP287" s="3113"/>
      <c r="BQ287" s="3113"/>
      <c r="BR287" s="3113"/>
      <c r="BS287" s="3113"/>
      <c r="BT287" s="3113"/>
      <c r="BU287" s="3113"/>
      <c r="BV287" s="3113"/>
      <c r="BW287" s="3113"/>
      <c r="BX287" s="3113"/>
      <c r="BY287" s="3113"/>
      <c r="BZ287" s="3113"/>
      <c r="CA287" s="3113"/>
      <c r="CB287" s="3113"/>
      <c r="CC287" s="3113"/>
      <c r="CD287" s="3113"/>
      <c r="CE287" s="3113"/>
      <c r="CF287" s="3113"/>
      <c r="CG287" s="3113"/>
      <c r="CH287" s="3113"/>
      <c r="CI287" s="3113"/>
      <c r="CJ287" s="3113"/>
      <c r="CK287" s="3113"/>
      <c r="CL287" s="3113"/>
      <c r="CM287" s="3113"/>
      <c r="CN287" s="3113"/>
      <c r="CO287" s="3113"/>
      <c r="CP287" s="3113"/>
      <c r="CQ287" s="3113"/>
      <c r="CR287" s="3113"/>
      <c r="CS287" s="3113"/>
      <c r="CT287" s="3113"/>
      <c r="CU287" s="3113"/>
      <c r="CV287" s="3113"/>
      <c r="CW287" s="3113"/>
      <c r="CX287" s="3113"/>
      <c r="CY287" s="3113"/>
      <c r="CZ287" s="3113"/>
      <c r="DA287" s="3113"/>
      <c r="DB287" s="3113"/>
      <c r="DC287" s="3113"/>
      <c r="DD287" s="3113"/>
      <c r="DE287" s="3113"/>
      <c r="DF287" s="3113"/>
      <c r="DG287" s="3113"/>
      <c r="DH287" s="3113"/>
      <c r="DI287" s="3113"/>
      <c r="DJ287" s="3113"/>
      <c r="DK287" s="3113"/>
      <c r="DL287" s="3113"/>
      <c r="DM287" s="3113"/>
      <c r="DN287" s="3113"/>
      <c r="DO287" s="3113"/>
      <c r="DP287" s="3113"/>
      <c r="DQ287" s="3113"/>
      <c r="DR287" s="3113"/>
      <c r="DS287" s="3113"/>
      <c r="DT287" s="3113"/>
      <c r="DU287" s="3113"/>
      <c r="DV287" s="3113"/>
      <c r="DW287" s="3113"/>
      <c r="DX287" s="3113"/>
      <c r="DY287" s="3113"/>
      <c r="DZ287" s="3113"/>
      <c r="EA287" s="3113"/>
      <c r="EB287" s="3113"/>
      <c r="EC287" s="3113"/>
      <c r="ED287" s="3113"/>
      <c r="EE287" s="3113"/>
      <c r="EF287" s="3113"/>
      <c r="EG287" s="3113"/>
      <c r="EH287" s="3113"/>
    </row>
    <row r="288" spans="2:138" x14ac:dyDescent="0.25">
      <c r="B288" s="3113"/>
      <c r="C288" s="3145"/>
      <c r="D288" s="3151"/>
      <c r="E288" s="3113"/>
      <c r="F288" s="3113"/>
      <c r="G288" s="3113"/>
      <c r="H288" s="3113"/>
      <c r="I288" s="3113"/>
      <c r="J288" s="3113"/>
      <c r="K288" s="3113"/>
      <c r="L288" s="3113"/>
      <c r="M288" s="3113"/>
      <c r="N288" s="3113"/>
      <c r="O288" s="3113"/>
      <c r="P288" s="3113"/>
      <c r="Q288" s="3113"/>
      <c r="R288" s="3113"/>
      <c r="S288" s="3113"/>
      <c r="T288" s="3113"/>
      <c r="U288" s="3113"/>
      <c r="V288" s="3113"/>
      <c r="W288" s="3113"/>
      <c r="X288" s="3113"/>
      <c r="Y288" s="3113"/>
      <c r="Z288" s="3113"/>
      <c r="AA288" s="3113"/>
      <c r="AB288" s="3113"/>
      <c r="AC288" s="3113"/>
      <c r="AD288" s="3113"/>
      <c r="AE288" s="3113"/>
      <c r="AF288" s="3113"/>
      <c r="AG288" s="3113"/>
      <c r="AH288" s="3113"/>
      <c r="AI288" s="3113"/>
      <c r="AJ288" s="3113"/>
      <c r="AK288" s="3113"/>
      <c r="AL288" s="3113"/>
      <c r="AM288" s="3113"/>
      <c r="AN288" s="3113"/>
      <c r="AO288" s="3113"/>
      <c r="AP288" s="3113"/>
      <c r="AQ288" s="3113"/>
      <c r="AR288" s="3113"/>
      <c r="AS288" s="3113"/>
      <c r="AT288" s="3113"/>
      <c r="AU288" s="3113"/>
      <c r="AV288" s="3113"/>
      <c r="AW288" s="3113"/>
      <c r="AX288" s="3113"/>
      <c r="AY288" s="3113"/>
      <c r="AZ288" s="3113"/>
      <c r="BA288" s="3113"/>
      <c r="BB288" s="3113"/>
      <c r="BC288" s="3113"/>
      <c r="BD288" s="3113"/>
      <c r="BE288" s="3113"/>
      <c r="BF288" s="3113"/>
      <c r="BG288" s="3113"/>
      <c r="BH288" s="3113"/>
      <c r="BI288" s="3113"/>
      <c r="BJ288" s="3113"/>
      <c r="BK288" s="3113"/>
      <c r="BL288" s="3113"/>
      <c r="BM288" s="3113"/>
      <c r="BN288" s="3113"/>
      <c r="BO288" s="3113"/>
      <c r="BP288" s="3113"/>
      <c r="BQ288" s="3113"/>
      <c r="BR288" s="3113"/>
      <c r="BS288" s="3113"/>
      <c r="BT288" s="3113"/>
      <c r="BU288" s="3113"/>
      <c r="BV288" s="3113"/>
      <c r="BW288" s="3113"/>
      <c r="BX288" s="3113"/>
      <c r="BY288" s="3113"/>
      <c r="BZ288" s="3113"/>
      <c r="CA288" s="3113"/>
      <c r="CB288" s="3113"/>
      <c r="CC288" s="3113"/>
      <c r="CD288" s="3113"/>
      <c r="CE288" s="3113"/>
      <c r="CF288" s="3113"/>
      <c r="CG288" s="3113"/>
      <c r="CH288" s="3113"/>
      <c r="CI288" s="3113"/>
      <c r="CJ288" s="3113"/>
      <c r="CK288" s="3113"/>
      <c r="CL288" s="3113"/>
      <c r="CM288" s="3113"/>
      <c r="CN288" s="3113"/>
      <c r="CO288" s="3113"/>
      <c r="CP288" s="3113"/>
      <c r="CQ288" s="3113"/>
      <c r="CR288" s="3113"/>
      <c r="CS288" s="3113"/>
      <c r="CT288" s="3113"/>
      <c r="CU288" s="3113"/>
      <c r="CV288" s="3113"/>
      <c r="CW288" s="3113"/>
      <c r="CX288" s="3113"/>
      <c r="CY288" s="3113"/>
      <c r="CZ288" s="3113"/>
      <c r="DA288" s="3113"/>
      <c r="DB288" s="3113"/>
      <c r="DC288" s="3113"/>
      <c r="DD288" s="3113"/>
      <c r="DE288" s="3113"/>
      <c r="DF288" s="3113"/>
      <c r="DG288" s="3113"/>
      <c r="DH288" s="3113"/>
      <c r="DI288" s="3113"/>
      <c r="DJ288" s="3113"/>
      <c r="DK288" s="3113"/>
      <c r="DL288" s="3113"/>
      <c r="DM288" s="3113"/>
      <c r="DN288" s="3113"/>
      <c r="DO288" s="3113"/>
      <c r="DP288" s="3113"/>
      <c r="DQ288" s="3113"/>
      <c r="DR288" s="3113"/>
      <c r="DS288" s="3113"/>
      <c r="DT288" s="3113"/>
      <c r="DU288" s="3113"/>
      <c r="DV288" s="3113"/>
      <c r="DW288" s="3113"/>
      <c r="DX288" s="3113"/>
      <c r="DY288" s="3113"/>
      <c r="DZ288" s="3113"/>
      <c r="EA288" s="3113"/>
      <c r="EB288" s="3113"/>
      <c r="EC288" s="3113"/>
      <c r="ED288" s="3113"/>
      <c r="EE288" s="3113"/>
      <c r="EF288" s="3113"/>
      <c r="EG288" s="3113"/>
      <c r="EH288" s="3113"/>
    </row>
    <row r="289" spans="2:138" x14ac:dyDescent="0.25">
      <c r="B289" s="3113"/>
      <c r="C289" s="3145"/>
      <c r="D289" s="3151"/>
      <c r="E289" s="3113"/>
      <c r="F289" s="3113"/>
      <c r="G289" s="3113"/>
      <c r="H289" s="3113"/>
      <c r="I289" s="3113"/>
      <c r="J289" s="3113"/>
      <c r="K289" s="3126"/>
      <c r="L289" s="3113"/>
      <c r="M289" s="3137"/>
      <c r="N289" s="3137"/>
      <c r="O289" s="3113"/>
      <c r="P289" s="3113"/>
      <c r="Q289" s="3113"/>
      <c r="R289" s="3113"/>
      <c r="S289" s="3113"/>
      <c r="T289" s="3113"/>
      <c r="U289" s="3113"/>
      <c r="V289" s="3113"/>
      <c r="W289" s="3113"/>
      <c r="X289" s="3113"/>
      <c r="Y289" s="3113"/>
      <c r="Z289" s="3113"/>
      <c r="AA289" s="3113"/>
      <c r="AB289" s="3113"/>
      <c r="AC289" s="3113"/>
      <c r="AD289" s="3113"/>
      <c r="AE289" s="3113"/>
      <c r="AF289" s="3113"/>
      <c r="AG289" s="3113"/>
      <c r="AH289" s="3113"/>
      <c r="AI289" s="3113"/>
      <c r="AJ289" s="3113"/>
      <c r="AK289" s="3113"/>
      <c r="AL289" s="3113"/>
      <c r="AM289" s="3113"/>
      <c r="AN289" s="3113"/>
      <c r="AO289" s="3113"/>
      <c r="AP289" s="3113"/>
      <c r="AQ289" s="3113"/>
      <c r="AR289" s="3113"/>
      <c r="AS289" s="3113"/>
      <c r="AT289" s="3113"/>
      <c r="AU289" s="3113"/>
      <c r="AV289" s="3113"/>
      <c r="AW289" s="3113"/>
      <c r="AX289" s="3113"/>
      <c r="AY289" s="3113"/>
      <c r="AZ289" s="3113"/>
      <c r="BA289" s="3113"/>
      <c r="BB289" s="3113"/>
      <c r="BC289" s="3113"/>
      <c r="BD289" s="3113"/>
      <c r="BE289" s="3113"/>
      <c r="BF289" s="3113"/>
      <c r="BG289" s="3113"/>
      <c r="BH289" s="3113"/>
      <c r="BI289" s="3113"/>
      <c r="BJ289" s="3113"/>
      <c r="BK289" s="3113"/>
      <c r="BL289" s="3113"/>
      <c r="BM289" s="3113"/>
      <c r="BN289" s="3113"/>
      <c r="BO289" s="3113"/>
      <c r="BP289" s="3113"/>
      <c r="BQ289" s="3113"/>
      <c r="BR289" s="3113"/>
      <c r="BS289" s="3113"/>
      <c r="BT289" s="3113"/>
      <c r="BU289" s="3113"/>
      <c r="BV289" s="3113"/>
      <c r="BW289" s="3113"/>
      <c r="BX289" s="3113"/>
      <c r="BY289" s="3113"/>
      <c r="BZ289" s="3113"/>
      <c r="CA289" s="3113"/>
      <c r="CB289" s="3113"/>
      <c r="CC289" s="3113"/>
      <c r="CD289" s="3113"/>
      <c r="CE289" s="3113"/>
      <c r="CF289" s="3113"/>
      <c r="CG289" s="3113"/>
      <c r="CH289" s="3113"/>
      <c r="CI289" s="3113"/>
      <c r="CJ289" s="3113"/>
      <c r="CK289" s="3113"/>
      <c r="CL289" s="3113"/>
      <c r="CM289" s="3113"/>
      <c r="CN289" s="3113"/>
      <c r="CO289" s="3113"/>
      <c r="CP289" s="3113"/>
      <c r="CQ289" s="3113"/>
      <c r="CR289" s="3113"/>
      <c r="CS289" s="3113"/>
      <c r="CT289" s="3113"/>
      <c r="CU289" s="3113"/>
      <c r="CV289" s="3113"/>
      <c r="CW289" s="3113"/>
      <c r="CX289" s="3113"/>
      <c r="CY289" s="3113"/>
      <c r="CZ289" s="3113"/>
      <c r="DA289" s="3113"/>
      <c r="DB289" s="3113"/>
      <c r="DC289" s="3113"/>
      <c r="DD289" s="3113"/>
      <c r="DE289" s="3113"/>
      <c r="DF289" s="3113"/>
      <c r="DG289" s="3113"/>
      <c r="DH289" s="3113"/>
      <c r="DI289" s="3113"/>
      <c r="DJ289" s="3113"/>
      <c r="DK289" s="3113"/>
      <c r="DL289" s="3113"/>
      <c r="DM289" s="3113"/>
      <c r="DN289" s="3113"/>
      <c r="DO289" s="3113"/>
      <c r="DP289" s="3113"/>
      <c r="DQ289" s="3113"/>
      <c r="DR289" s="3113"/>
      <c r="DS289" s="3113"/>
      <c r="DT289" s="3113"/>
      <c r="DU289" s="3113"/>
      <c r="DV289" s="3113"/>
      <c r="DW289" s="3113"/>
      <c r="DX289" s="3113"/>
      <c r="DY289" s="3113"/>
      <c r="DZ289" s="3113"/>
      <c r="EA289" s="3113"/>
      <c r="EB289" s="3113"/>
      <c r="EC289" s="3113"/>
      <c r="ED289" s="3113"/>
      <c r="EE289" s="3113"/>
      <c r="EF289" s="3113"/>
      <c r="EG289" s="3113"/>
      <c r="EH289" s="3113"/>
    </row>
    <row r="290" spans="2:138" x14ac:dyDescent="0.25">
      <c r="B290" s="3113"/>
      <c r="C290" s="3121"/>
      <c r="D290" s="3145"/>
      <c r="E290" s="3113"/>
      <c r="F290" s="3113"/>
      <c r="G290" s="3113"/>
      <c r="H290" s="3113"/>
      <c r="I290" s="3113"/>
      <c r="J290" s="3113"/>
      <c r="K290" s="3113"/>
      <c r="L290" s="3113"/>
      <c r="M290" s="3138"/>
      <c r="N290" s="3138"/>
      <c r="O290" s="3113"/>
      <c r="P290" s="3113"/>
      <c r="Q290" s="3113"/>
      <c r="R290" s="3113"/>
      <c r="S290" s="3113"/>
      <c r="T290" s="3113"/>
      <c r="U290" s="3113"/>
      <c r="V290" s="3113"/>
      <c r="W290" s="3113"/>
      <c r="X290" s="3113"/>
      <c r="Y290" s="3113"/>
      <c r="Z290" s="3113"/>
      <c r="AA290" s="3113"/>
      <c r="AB290" s="3113"/>
      <c r="AC290" s="3113"/>
      <c r="AD290" s="3113"/>
      <c r="AE290" s="3113"/>
      <c r="AF290" s="3113"/>
      <c r="AG290" s="3113"/>
      <c r="AH290" s="3113"/>
      <c r="AI290" s="3113"/>
      <c r="AJ290" s="3113"/>
      <c r="AK290" s="3113"/>
      <c r="AL290" s="3113"/>
      <c r="AM290" s="3113"/>
      <c r="AN290" s="3113"/>
      <c r="AO290" s="3113"/>
      <c r="AP290" s="3113"/>
      <c r="AQ290" s="3113"/>
      <c r="AR290" s="3113"/>
      <c r="AS290" s="3113"/>
      <c r="AT290" s="3113"/>
      <c r="AU290" s="3113"/>
      <c r="AV290" s="3113"/>
      <c r="AW290" s="3113"/>
      <c r="AX290" s="3113"/>
      <c r="AY290" s="3113"/>
      <c r="AZ290" s="3113"/>
      <c r="BA290" s="3113"/>
      <c r="BB290" s="3113"/>
      <c r="BC290" s="3113"/>
      <c r="BD290" s="3113"/>
      <c r="BE290" s="3113"/>
      <c r="BF290" s="3113"/>
      <c r="BG290" s="3113"/>
      <c r="BH290" s="3113"/>
      <c r="BI290" s="3113"/>
      <c r="BJ290" s="3113"/>
      <c r="BK290" s="3113"/>
      <c r="BL290" s="3113"/>
      <c r="BM290" s="3113"/>
      <c r="BN290" s="3113"/>
      <c r="BO290" s="3113"/>
      <c r="BP290" s="3113"/>
      <c r="BQ290" s="3113"/>
      <c r="BR290" s="3113"/>
      <c r="BS290" s="3113"/>
      <c r="BT290" s="3113"/>
      <c r="BU290" s="3113"/>
      <c r="BV290" s="3113"/>
      <c r="BW290" s="3113"/>
      <c r="BX290" s="3113"/>
      <c r="BY290" s="3113"/>
      <c r="BZ290" s="3113"/>
      <c r="CA290" s="3113"/>
      <c r="CB290" s="3113"/>
      <c r="CC290" s="3113"/>
      <c r="CD290" s="3113"/>
      <c r="CE290" s="3113"/>
      <c r="CF290" s="3113"/>
      <c r="CG290" s="3113"/>
      <c r="CH290" s="3113"/>
      <c r="CI290" s="3113"/>
      <c r="CJ290" s="3113"/>
      <c r="CK290" s="3113"/>
      <c r="CL290" s="3113"/>
      <c r="CM290" s="3113"/>
      <c r="CN290" s="3113"/>
      <c r="CO290" s="3113"/>
      <c r="CP290" s="3113"/>
      <c r="CQ290" s="3113"/>
      <c r="CR290" s="3113"/>
      <c r="CS290" s="3113"/>
      <c r="CT290" s="3113"/>
      <c r="CU290" s="3113"/>
      <c r="CV290" s="3113"/>
      <c r="CW290" s="3113"/>
      <c r="CX290" s="3113"/>
      <c r="CY290" s="3113"/>
      <c r="CZ290" s="3113"/>
      <c r="DA290" s="3113"/>
      <c r="DB290" s="3113"/>
      <c r="DC290" s="3113"/>
      <c r="DD290" s="3113"/>
      <c r="DE290" s="3113"/>
      <c r="DF290" s="3113"/>
      <c r="DG290" s="3113"/>
      <c r="DH290" s="3113"/>
      <c r="DI290" s="3113"/>
      <c r="DJ290" s="3113"/>
      <c r="DK290" s="3113"/>
      <c r="DL290" s="3113"/>
      <c r="DM290" s="3113"/>
      <c r="DN290" s="3113"/>
      <c r="DO290" s="3113"/>
      <c r="DP290" s="3113"/>
      <c r="DQ290" s="3113"/>
      <c r="DR290" s="3113"/>
      <c r="DS290" s="3113"/>
      <c r="DT290" s="3113"/>
      <c r="DU290" s="3113"/>
      <c r="DV290" s="3113"/>
      <c r="DW290" s="3113"/>
      <c r="DX290" s="3113"/>
      <c r="DY290" s="3113"/>
      <c r="DZ290" s="3113"/>
      <c r="EA290" s="3113"/>
      <c r="EB290" s="3113"/>
      <c r="EC290" s="3113"/>
      <c r="ED290" s="3113"/>
      <c r="EE290" s="3113"/>
      <c r="EF290" s="3113"/>
      <c r="EG290" s="3113"/>
      <c r="EH290" s="3113"/>
    </row>
    <row r="291" spans="2:138" x14ac:dyDescent="0.25">
      <c r="B291" s="3113"/>
      <c r="C291" s="3145"/>
      <c r="D291" s="3152"/>
      <c r="E291" s="3113"/>
      <c r="F291" s="3113"/>
      <c r="G291" s="3113"/>
      <c r="H291" s="3113"/>
      <c r="I291" s="3113"/>
      <c r="J291" s="3113"/>
      <c r="K291" s="3113"/>
      <c r="L291" s="3113"/>
      <c r="M291" s="3138"/>
      <c r="N291" s="3138"/>
      <c r="O291" s="3113"/>
      <c r="P291" s="3113"/>
      <c r="Q291" s="3113"/>
      <c r="R291" s="3113"/>
      <c r="S291" s="3113"/>
      <c r="T291" s="3113"/>
      <c r="U291" s="3113"/>
      <c r="V291" s="3113"/>
      <c r="W291" s="3113"/>
      <c r="X291" s="3113"/>
      <c r="Y291" s="3113"/>
      <c r="Z291" s="3113"/>
      <c r="AA291" s="3113"/>
      <c r="AB291" s="3113"/>
      <c r="AC291" s="3113"/>
      <c r="AD291" s="3113"/>
      <c r="AE291" s="3113"/>
      <c r="AF291" s="3113"/>
      <c r="AG291" s="3113"/>
      <c r="AH291" s="3113"/>
      <c r="AI291" s="3113"/>
      <c r="AJ291" s="3113"/>
      <c r="AK291" s="3113"/>
      <c r="AL291" s="3113"/>
      <c r="AM291" s="3113"/>
      <c r="AN291" s="3113"/>
      <c r="AO291" s="3113"/>
      <c r="AP291" s="3113"/>
      <c r="AQ291" s="3113"/>
      <c r="AR291" s="3113"/>
      <c r="AS291" s="3113"/>
      <c r="AT291" s="3113"/>
      <c r="AU291" s="3113"/>
      <c r="AV291" s="3113"/>
      <c r="AW291" s="3113"/>
      <c r="AX291" s="3113"/>
      <c r="AY291" s="3113"/>
      <c r="AZ291" s="3113"/>
      <c r="BA291" s="3113"/>
      <c r="BB291" s="3113"/>
      <c r="BC291" s="3113"/>
      <c r="BD291" s="3113"/>
      <c r="BE291" s="3113"/>
      <c r="BF291" s="3113"/>
      <c r="BG291" s="3113"/>
      <c r="BH291" s="3113"/>
      <c r="BI291" s="3113"/>
      <c r="BJ291" s="3113"/>
      <c r="BK291" s="3113"/>
      <c r="BL291" s="3113"/>
      <c r="BM291" s="3113"/>
      <c r="BN291" s="3113"/>
      <c r="BO291" s="3113"/>
      <c r="BP291" s="3113"/>
      <c r="BQ291" s="3113"/>
      <c r="BR291" s="3113"/>
      <c r="BS291" s="3113"/>
      <c r="BT291" s="3113"/>
      <c r="BU291" s="3113"/>
      <c r="BV291" s="3113"/>
      <c r="BW291" s="3113"/>
      <c r="BX291" s="3113"/>
      <c r="BY291" s="3113"/>
      <c r="BZ291" s="3113"/>
      <c r="CA291" s="3113"/>
      <c r="CB291" s="3113"/>
      <c r="CC291" s="3113"/>
      <c r="CD291" s="3113"/>
      <c r="CE291" s="3113"/>
      <c r="CF291" s="3113"/>
      <c r="CG291" s="3113"/>
      <c r="CH291" s="3113"/>
      <c r="CI291" s="3113"/>
      <c r="CJ291" s="3113"/>
      <c r="CK291" s="3113"/>
      <c r="CL291" s="3113"/>
      <c r="CM291" s="3113"/>
      <c r="CN291" s="3113"/>
      <c r="CO291" s="3113"/>
      <c r="CP291" s="3113"/>
      <c r="CQ291" s="3113"/>
      <c r="CR291" s="3113"/>
      <c r="CS291" s="3113"/>
      <c r="CT291" s="3113"/>
      <c r="CU291" s="3113"/>
      <c r="CV291" s="3113"/>
      <c r="CW291" s="3113"/>
      <c r="CX291" s="3113"/>
      <c r="CY291" s="3113"/>
      <c r="CZ291" s="3113"/>
      <c r="DA291" s="3113"/>
      <c r="DB291" s="3113"/>
      <c r="DC291" s="3113"/>
      <c r="DD291" s="3113"/>
      <c r="DE291" s="3113"/>
      <c r="DF291" s="3113"/>
      <c r="DG291" s="3113"/>
      <c r="DH291" s="3113"/>
      <c r="DI291" s="3113"/>
      <c r="DJ291" s="3113"/>
      <c r="DK291" s="3113"/>
      <c r="DL291" s="3113"/>
      <c r="DM291" s="3113"/>
      <c r="DN291" s="3113"/>
      <c r="DO291" s="3113"/>
      <c r="DP291" s="3113"/>
      <c r="DQ291" s="3113"/>
      <c r="DR291" s="3113"/>
      <c r="DS291" s="3113"/>
      <c r="DT291" s="3113"/>
      <c r="DU291" s="3113"/>
      <c r="DV291" s="3113"/>
      <c r="DW291" s="3113"/>
      <c r="DX291" s="3113"/>
      <c r="DY291" s="3113"/>
      <c r="DZ291" s="3113"/>
      <c r="EA291" s="3113"/>
      <c r="EB291" s="3113"/>
      <c r="EC291" s="3113"/>
      <c r="ED291" s="3113"/>
      <c r="EE291" s="3113"/>
      <c r="EF291" s="3113"/>
      <c r="EG291" s="3113"/>
      <c r="EH291" s="3113"/>
    </row>
    <row r="292" spans="2:138" x14ac:dyDescent="0.25">
      <c r="B292" s="3113"/>
      <c r="C292" s="3145"/>
      <c r="D292" s="3152"/>
      <c r="E292" s="3113"/>
      <c r="F292" s="3113"/>
      <c r="G292" s="3113"/>
      <c r="H292" s="3113"/>
      <c r="I292" s="3113"/>
      <c r="J292" s="3113"/>
      <c r="K292" s="3113"/>
      <c r="L292" s="3113"/>
      <c r="M292" s="3138"/>
      <c r="N292" s="3138"/>
      <c r="O292" s="3113"/>
      <c r="P292" s="3113"/>
      <c r="Q292" s="3113"/>
      <c r="R292" s="3113"/>
      <c r="S292" s="3113"/>
      <c r="T292" s="3113"/>
      <c r="U292" s="3113"/>
      <c r="V292" s="3113"/>
      <c r="W292" s="3113"/>
      <c r="X292" s="3113"/>
      <c r="Y292" s="3113"/>
      <c r="Z292" s="3113"/>
      <c r="AA292" s="3113"/>
      <c r="AB292" s="3113"/>
      <c r="AC292" s="3113"/>
      <c r="AD292" s="3113"/>
      <c r="AE292" s="3113"/>
      <c r="AF292" s="3113"/>
      <c r="AG292" s="3113"/>
      <c r="AH292" s="3113"/>
      <c r="AI292" s="3113"/>
      <c r="AJ292" s="3113"/>
      <c r="AK292" s="3113"/>
      <c r="AL292" s="3113"/>
      <c r="AM292" s="3113"/>
      <c r="AN292" s="3113"/>
      <c r="AO292" s="3113"/>
      <c r="AP292" s="3113"/>
      <c r="AQ292" s="3113"/>
      <c r="AR292" s="3113"/>
      <c r="AS292" s="3113"/>
      <c r="AT292" s="3113"/>
      <c r="AU292" s="3113"/>
      <c r="AV292" s="3113"/>
      <c r="AW292" s="3113"/>
      <c r="AX292" s="3113"/>
      <c r="AY292" s="3113"/>
      <c r="AZ292" s="3113"/>
      <c r="BA292" s="3113"/>
      <c r="BB292" s="3113"/>
      <c r="BC292" s="3113"/>
      <c r="BD292" s="3113"/>
      <c r="BE292" s="3113"/>
      <c r="BF292" s="3113"/>
      <c r="BG292" s="3113"/>
      <c r="BH292" s="3113"/>
      <c r="BI292" s="3113"/>
      <c r="BJ292" s="3113"/>
      <c r="BK292" s="3113"/>
      <c r="BL292" s="3113"/>
      <c r="BM292" s="3113"/>
      <c r="BN292" s="3113"/>
      <c r="BO292" s="3113"/>
      <c r="BP292" s="3113"/>
      <c r="BQ292" s="3113"/>
      <c r="BR292" s="3113"/>
      <c r="BS292" s="3113"/>
      <c r="BT292" s="3113"/>
      <c r="BU292" s="3113"/>
      <c r="BV292" s="3113"/>
      <c r="BW292" s="3113"/>
      <c r="BX292" s="3113"/>
      <c r="BY292" s="3113"/>
      <c r="BZ292" s="3113"/>
      <c r="CA292" s="3113"/>
      <c r="CB292" s="3113"/>
      <c r="CC292" s="3113"/>
      <c r="CD292" s="3113"/>
      <c r="CE292" s="3113"/>
      <c r="CF292" s="3113"/>
      <c r="CG292" s="3113"/>
      <c r="CH292" s="3113"/>
      <c r="CI292" s="3113"/>
      <c r="CJ292" s="3113"/>
      <c r="CK292" s="3113"/>
      <c r="CL292" s="3113"/>
      <c r="CM292" s="3113"/>
      <c r="CN292" s="3113"/>
      <c r="CO292" s="3113"/>
      <c r="CP292" s="3113"/>
      <c r="CQ292" s="3113"/>
      <c r="CR292" s="3113"/>
      <c r="CS292" s="3113"/>
      <c r="CT292" s="3113"/>
      <c r="CU292" s="3113"/>
      <c r="CV292" s="3113"/>
      <c r="CW292" s="3113"/>
      <c r="CX292" s="3113"/>
      <c r="CY292" s="3113"/>
      <c r="CZ292" s="3113"/>
      <c r="DA292" s="3113"/>
      <c r="DB292" s="3113"/>
      <c r="DC292" s="3113"/>
      <c r="DD292" s="3113"/>
      <c r="DE292" s="3113"/>
      <c r="DF292" s="3113"/>
      <c r="DG292" s="3113"/>
      <c r="DH292" s="3113"/>
      <c r="DI292" s="3113"/>
      <c r="DJ292" s="3113"/>
      <c r="DK292" s="3113"/>
      <c r="DL292" s="3113"/>
      <c r="DM292" s="3113"/>
      <c r="DN292" s="3113"/>
      <c r="DO292" s="3113"/>
      <c r="DP292" s="3113"/>
      <c r="DQ292" s="3113"/>
      <c r="DR292" s="3113"/>
      <c r="DS292" s="3113"/>
      <c r="DT292" s="3113"/>
      <c r="DU292" s="3113"/>
      <c r="DV292" s="3113"/>
      <c r="DW292" s="3113"/>
      <c r="DX292" s="3113"/>
      <c r="DY292" s="3113"/>
      <c r="DZ292" s="3113"/>
      <c r="EA292" s="3113"/>
      <c r="EB292" s="3113"/>
      <c r="EC292" s="3113"/>
      <c r="ED292" s="3113"/>
      <c r="EE292" s="3113"/>
      <c r="EF292" s="3113"/>
      <c r="EG292" s="3113"/>
      <c r="EH292" s="3113"/>
    </row>
    <row r="293" spans="2:138" x14ac:dyDescent="0.25">
      <c r="B293" s="3113"/>
      <c r="C293" s="3121"/>
      <c r="D293" s="3145"/>
      <c r="E293" s="3113"/>
      <c r="F293" s="3113"/>
      <c r="G293" s="3113"/>
      <c r="H293" s="3113"/>
      <c r="I293" s="3113"/>
      <c r="J293" s="3113"/>
      <c r="K293" s="3113"/>
      <c r="L293" s="3113"/>
      <c r="M293" s="3138"/>
      <c r="N293" s="3138"/>
      <c r="O293" s="3113"/>
      <c r="P293" s="3113"/>
      <c r="Q293" s="3113"/>
      <c r="R293" s="3113"/>
      <c r="S293" s="3113"/>
      <c r="T293" s="3113"/>
      <c r="U293" s="3113"/>
      <c r="V293" s="3113"/>
      <c r="W293" s="3113"/>
      <c r="X293" s="3113"/>
      <c r="Y293" s="3113"/>
      <c r="Z293" s="3113"/>
      <c r="AA293" s="3113"/>
      <c r="AB293" s="3113"/>
      <c r="AC293" s="3113"/>
      <c r="AD293" s="3113"/>
      <c r="AE293" s="3113"/>
      <c r="AF293" s="3113"/>
      <c r="AG293" s="3113"/>
      <c r="AH293" s="3113"/>
      <c r="AI293" s="3113"/>
      <c r="AJ293" s="3113"/>
      <c r="AK293" s="3113"/>
      <c r="AL293" s="3113"/>
      <c r="AM293" s="3113"/>
      <c r="AN293" s="3113"/>
      <c r="AO293" s="3113"/>
      <c r="AP293" s="3113"/>
      <c r="AQ293" s="3113"/>
      <c r="AR293" s="3113"/>
      <c r="AS293" s="3113"/>
      <c r="AT293" s="3113"/>
      <c r="AU293" s="3113"/>
      <c r="AV293" s="3113"/>
      <c r="AW293" s="3113"/>
      <c r="AX293" s="3113"/>
      <c r="AY293" s="3113"/>
      <c r="AZ293" s="3113"/>
      <c r="BA293" s="3113"/>
      <c r="BB293" s="3113"/>
      <c r="BC293" s="3113"/>
      <c r="BD293" s="3113"/>
      <c r="BE293" s="3113"/>
      <c r="BF293" s="3113"/>
      <c r="BG293" s="3113"/>
      <c r="BH293" s="3113"/>
      <c r="BI293" s="3113"/>
      <c r="BJ293" s="3113"/>
      <c r="BK293" s="3113"/>
      <c r="BL293" s="3113"/>
      <c r="BM293" s="3113"/>
      <c r="BN293" s="3113"/>
      <c r="BO293" s="3113"/>
      <c r="BP293" s="3113"/>
      <c r="BQ293" s="3113"/>
      <c r="BR293" s="3113"/>
      <c r="BS293" s="3113"/>
      <c r="BT293" s="3113"/>
      <c r="BU293" s="3113"/>
      <c r="BV293" s="3113"/>
      <c r="BW293" s="3113"/>
      <c r="BX293" s="3113"/>
      <c r="BY293" s="3113"/>
      <c r="BZ293" s="3113"/>
      <c r="CA293" s="3113"/>
      <c r="CB293" s="3113"/>
      <c r="CC293" s="3113"/>
      <c r="CD293" s="3113"/>
      <c r="CE293" s="3113"/>
      <c r="CF293" s="3113"/>
      <c r="CG293" s="3113"/>
      <c r="CH293" s="3113"/>
      <c r="CI293" s="3113"/>
      <c r="CJ293" s="3113"/>
      <c r="CK293" s="3113"/>
      <c r="CL293" s="3113"/>
      <c r="CM293" s="3113"/>
      <c r="CN293" s="3113"/>
      <c r="CO293" s="3113"/>
      <c r="CP293" s="3113"/>
      <c r="CQ293" s="3113"/>
      <c r="CR293" s="3113"/>
      <c r="CS293" s="3113"/>
      <c r="CT293" s="3113"/>
      <c r="CU293" s="3113"/>
      <c r="CV293" s="3113"/>
      <c r="CW293" s="3113"/>
      <c r="CX293" s="3113"/>
      <c r="CY293" s="3113"/>
      <c r="CZ293" s="3113"/>
      <c r="DA293" s="3113"/>
      <c r="DB293" s="3113"/>
      <c r="DC293" s="3113"/>
      <c r="DD293" s="3113"/>
      <c r="DE293" s="3113"/>
      <c r="DF293" s="3113"/>
      <c r="DG293" s="3113"/>
      <c r="DH293" s="3113"/>
      <c r="DI293" s="3113"/>
      <c r="DJ293" s="3113"/>
      <c r="DK293" s="3113"/>
      <c r="DL293" s="3113"/>
      <c r="DM293" s="3113"/>
      <c r="DN293" s="3113"/>
      <c r="DO293" s="3113"/>
      <c r="DP293" s="3113"/>
      <c r="DQ293" s="3113"/>
      <c r="DR293" s="3113"/>
      <c r="DS293" s="3113"/>
      <c r="DT293" s="3113"/>
      <c r="DU293" s="3113"/>
      <c r="DV293" s="3113"/>
      <c r="DW293" s="3113"/>
      <c r="DX293" s="3113"/>
      <c r="DY293" s="3113"/>
      <c r="DZ293" s="3113"/>
      <c r="EA293" s="3113"/>
      <c r="EB293" s="3113"/>
      <c r="EC293" s="3113"/>
      <c r="ED293" s="3113"/>
      <c r="EE293" s="3113"/>
      <c r="EF293" s="3113"/>
      <c r="EG293" s="3113"/>
      <c r="EH293" s="3113"/>
    </row>
    <row r="294" spans="2:138" x14ac:dyDescent="0.25">
      <c r="B294" s="3113"/>
      <c r="C294" s="3145"/>
      <c r="D294" s="3152"/>
      <c r="E294" s="3113"/>
      <c r="F294" s="3113"/>
      <c r="G294" s="3113"/>
      <c r="H294" s="3113"/>
      <c r="I294" s="3113"/>
      <c r="J294" s="3113"/>
      <c r="K294" s="3113"/>
      <c r="L294" s="3113"/>
      <c r="M294" s="3138"/>
      <c r="N294" s="3138"/>
      <c r="O294" s="3113"/>
      <c r="P294" s="3113"/>
      <c r="Q294" s="3113"/>
      <c r="R294" s="3113"/>
      <c r="S294" s="3113"/>
      <c r="T294" s="3113"/>
      <c r="U294" s="3113"/>
      <c r="V294" s="3113"/>
      <c r="W294" s="3113"/>
      <c r="X294" s="3113"/>
      <c r="Y294" s="3113"/>
      <c r="Z294" s="3113"/>
      <c r="AA294" s="3113"/>
      <c r="AB294" s="3113"/>
      <c r="AC294" s="3113"/>
      <c r="AD294" s="3113"/>
      <c r="AE294" s="3113"/>
      <c r="AF294" s="3113"/>
      <c r="AG294" s="3113"/>
      <c r="AH294" s="3113"/>
      <c r="AI294" s="3113"/>
      <c r="AJ294" s="3113"/>
      <c r="AK294" s="3113"/>
      <c r="AL294" s="3113"/>
      <c r="AM294" s="3113"/>
      <c r="AN294" s="3113"/>
      <c r="AO294" s="3113"/>
      <c r="AP294" s="3113"/>
      <c r="AQ294" s="3113"/>
      <c r="AR294" s="3113"/>
      <c r="AS294" s="3113"/>
      <c r="AT294" s="3113"/>
      <c r="AU294" s="3113"/>
      <c r="AV294" s="3113"/>
      <c r="AW294" s="3113"/>
      <c r="AX294" s="3113"/>
      <c r="AY294" s="3113"/>
      <c r="AZ294" s="3113"/>
      <c r="BA294" s="3113"/>
      <c r="BB294" s="3113"/>
      <c r="BC294" s="3113"/>
      <c r="BD294" s="3113"/>
      <c r="BE294" s="3113"/>
      <c r="BF294" s="3113"/>
      <c r="BG294" s="3113"/>
      <c r="BH294" s="3113"/>
      <c r="BI294" s="3113"/>
      <c r="BJ294" s="3113"/>
      <c r="BK294" s="3113"/>
      <c r="BL294" s="3113"/>
      <c r="BM294" s="3113"/>
      <c r="BN294" s="3113"/>
      <c r="BO294" s="3113"/>
      <c r="BP294" s="3113"/>
      <c r="BQ294" s="3113"/>
      <c r="BR294" s="3113"/>
      <c r="BS294" s="3113"/>
      <c r="BT294" s="3113"/>
      <c r="BU294" s="3113"/>
      <c r="BV294" s="3113"/>
      <c r="BW294" s="3113"/>
      <c r="BX294" s="3113"/>
      <c r="BY294" s="3113"/>
      <c r="BZ294" s="3113"/>
      <c r="CA294" s="3113"/>
      <c r="CB294" s="3113"/>
      <c r="CC294" s="3113"/>
      <c r="CD294" s="3113"/>
      <c r="CE294" s="3113"/>
      <c r="CF294" s="3113"/>
      <c r="CG294" s="3113"/>
      <c r="CH294" s="3113"/>
      <c r="CI294" s="3113"/>
      <c r="CJ294" s="3113"/>
      <c r="CK294" s="3113"/>
      <c r="CL294" s="3113"/>
      <c r="CM294" s="3113"/>
      <c r="CN294" s="3113"/>
      <c r="CO294" s="3113"/>
      <c r="CP294" s="3113"/>
      <c r="CQ294" s="3113"/>
      <c r="CR294" s="3113"/>
      <c r="CS294" s="3113"/>
      <c r="CT294" s="3113"/>
      <c r="CU294" s="3113"/>
      <c r="CV294" s="3113"/>
      <c r="CW294" s="3113"/>
      <c r="CX294" s="3113"/>
      <c r="CY294" s="3113"/>
      <c r="CZ294" s="3113"/>
      <c r="DA294" s="3113"/>
      <c r="DB294" s="3113"/>
      <c r="DC294" s="3113"/>
      <c r="DD294" s="3113"/>
      <c r="DE294" s="3113"/>
      <c r="DF294" s="3113"/>
      <c r="DG294" s="3113"/>
      <c r="DH294" s="3113"/>
      <c r="DI294" s="3113"/>
      <c r="DJ294" s="3113"/>
      <c r="DK294" s="3113"/>
      <c r="DL294" s="3113"/>
      <c r="DM294" s="3113"/>
      <c r="DN294" s="3113"/>
      <c r="DO294" s="3113"/>
      <c r="DP294" s="3113"/>
      <c r="DQ294" s="3113"/>
      <c r="DR294" s="3113"/>
      <c r="DS294" s="3113"/>
      <c r="DT294" s="3113"/>
      <c r="DU294" s="3113"/>
      <c r="DV294" s="3113"/>
      <c r="DW294" s="3113"/>
      <c r="DX294" s="3113"/>
      <c r="DY294" s="3113"/>
      <c r="DZ294" s="3113"/>
      <c r="EA294" s="3113"/>
      <c r="EB294" s="3113"/>
      <c r="EC294" s="3113"/>
      <c r="ED294" s="3113"/>
      <c r="EE294" s="3113"/>
      <c r="EF294" s="3113"/>
      <c r="EG294" s="3113"/>
      <c r="EH294" s="3113"/>
    </row>
    <row r="295" spans="2:138" x14ac:dyDescent="0.25">
      <c r="B295" s="3113"/>
      <c r="C295" s="3145"/>
      <c r="D295" s="3152"/>
      <c r="E295" s="3113"/>
      <c r="F295" s="3113"/>
      <c r="G295" s="3113"/>
      <c r="H295" s="3113"/>
      <c r="I295" s="3113"/>
      <c r="J295" s="3113"/>
      <c r="K295" s="3113"/>
      <c r="L295" s="3113"/>
      <c r="M295" s="3138"/>
      <c r="N295" s="3138"/>
      <c r="O295" s="3113"/>
      <c r="P295" s="3113"/>
      <c r="Q295" s="3113"/>
      <c r="R295" s="3113"/>
      <c r="S295" s="3113"/>
      <c r="T295" s="3113"/>
      <c r="U295" s="3113"/>
      <c r="V295" s="3113"/>
      <c r="W295" s="3113"/>
      <c r="X295" s="3113"/>
      <c r="Y295" s="3113"/>
      <c r="Z295" s="3113"/>
      <c r="AA295" s="3113"/>
      <c r="AB295" s="3113"/>
      <c r="AC295" s="3113"/>
      <c r="AD295" s="3113"/>
      <c r="AE295" s="3113"/>
      <c r="AF295" s="3113"/>
      <c r="AG295" s="3113"/>
      <c r="AH295" s="3113"/>
      <c r="AI295" s="3113"/>
      <c r="AJ295" s="3113"/>
      <c r="AK295" s="3113"/>
      <c r="AL295" s="3113"/>
      <c r="AM295" s="3113"/>
      <c r="AN295" s="3113"/>
      <c r="AO295" s="3113"/>
      <c r="AP295" s="3113"/>
      <c r="AQ295" s="3113"/>
      <c r="AR295" s="3113"/>
      <c r="AS295" s="3113"/>
      <c r="AT295" s="3113"/>
      <c r="AU295" s="3113"/>
      <c r="AV295" s="3113"/>
      <c r="AW295" s="3113"/>
      <c r="AX295" s="3113"/>
      <c r="AY295" s="3113"/>
      <c r="AZ295" s="3113"/>
      <c r="BA295" s="3113"/>
      <c r="BB295" s="3113"/>
      <c r="BC295" s="3113"/>
      <c r="BD295" s="3113"/>
      <c r="BE295" s="3113"/>
      <c r="BF295" s="3113"/>
      <c r="BG295" s="3113"/>
      <c r="BH295" s="3113"/>
      <c r="BI295" s="3113"/>
      <c r="BJ295" s="3113"/>
      <c r="BK295" s="3113"/>
      <c r="BL295" s="3113"/>
      <c r="BM295" s="3113"/>
      <c r="BN295" s="3113"/>
      <c r="BO295" s="3113"/>
      <c r="BP295" s="3113"/>
      <c r="BQ295" s="3113"/>
      <c r="BR295" s="3113"/>
      <c r="BS295" s="3113"/>
      <c r="BT295" s="3113"/>
      <c r="BU295" s="3113"/>
      <c r="BV295" s="3113"/>
      <c r="BW295" s="3113"/>
      <c r="BX295" s="3113"/>
      <c r="BY295" s="3113"/>
      <c r="BZ295" s="3113"/>
      <c r="CA295" s="3113"/>
      <c r="CB295" s="3113"/>
      <c r="CC295" s="3113"/>
      <c r="CD295" s="3113"/>
      <c r="CE295" s="3113"/>
      <c r="CF295" s="3113"/>
      <c r="CG295" s="3113"/>
      <c r="CH295" s="3113"/>
      <c r="CI295" s="3113"/>
      <c r="CJ295" s="3113"/>
      <c r="CK295" s="3113"/>
      <c r="CL295" s="3113"/>
      <c r="CM295" s="3113"/>
      <c r="CN295" s="3113"/>
      <c r="CO295" s="3113"/>
      <c r="CP295" s="3113"/>
      <c r="CQ295" s="3113"/>
      <c r="CR295" s="3113"/>
      <c r="CS295" s="3113"/>
      <c r="CT295" s="3113"/>
      <c r="CU295" s="3113"/>
      <c r="CV295" s="3113"/>
      <c r="CW295" s="3113"/>
      <c r="CX295" s="3113"/>
      <c r="CY295" s="3113"/>
      <c r="CZ295" s="3113"/>
      <c r="DA295" s="3113"/>
      <c r="DB295" s="3113"/>
      <c r="DC295" s="3113"/>
      <c r="DD295" s="3113"/>
      <c r="DE295" s="3113"/>
      <c r="DF295" s="3113"/>
      <c r="DG295" s="3113"/>
      <c r="DH295" s="3113"/>
      <c r="DI295" s="3113"/>
      <c r="DJ295" s="3113"/>
      <c r="DK295" s="3113"/>
      <c r="DL295" s="3113"/>
      <c r="DM295" s="3113"/>
      <c r="DN295" s="3113"/>
      <c r="DO295" s="3113"/>
      <c r="DP295" s="3113"/>
      <c r="DQ295" s="3113"/>
      <c r="DR295" s="3113"/>
      <c r="DS295" s="3113"/>
      <c r="DT295" s="3113"/>
      <c r="DU295" s="3113"/>
      <c r="DV295" s="3113"/>
      <c r="DW295" s="3113"/>
      <c r="DX295" s="3113"/>
      <c r="DY295" s="3113"/>
      <c r="DZ295" s="3113"/>
      <c r="EA295" s="3113"/>
      <c r="EB295" s="3113"/>
      <c r="EC295" s="3113"/>
      <c r="ED295" s="3113"/>
      <c r="EE295" s="3113"/>
      <c r="EF295" s="3113"/>
      <c r="EG295" s="3113"/>
      <c r="EH295" s="3113"/>
    </row>
    <row r="296" spans="2:138" x14ac:dyDescent="0.25">
      <c r="B296" s="3113"/>
      <c r="C296" s="3145"/>
      <c r="D296" s="3152"/>
      <c r="E296" s="3113"/>
      <c r="F296" s="3113"/>
      <c r="G296" s="3113"/>
      <c r="H296" s="3113"/>
      <c r="I296" s="3113"/>
      <c r="J296" s="3113"/>
      <c r="K296" s="3113"/>
      <c r="L296" s="3113"/>
      <c r="M296" s="3138"/>
      <c r="N296" s="3138"/>
      <c r="O296" s="3113"/>
      <c r="P296" s="3113"/>
      <c r="Q296" s="3113"/>
      <c r="R296" s="3113"/>
      <c r="S296" s="3113"/>
      <c r="T296" s="3113"/>
      <c r="U296" s="3113"/>
      <c r="V296" s="3113"/>
      <c r="W296" s="3113"/>
      <c r="X296" s="3113"/>
      <c r="Y296" s="3113"/>
      <c r="Z296" s="3113"/>
      <c r="AA296" s="3113"/>
      <c r="AB296" s="3113"/>
      <c r="AC296" s="3113"/>
      <c r="AD296" s="3113"/>
      <c r="AE296" s="3113"/>
      <c r="AF296" s="3113"/>
      <c r="AG296" s="3113"/>
      <c r="AH296" s="3113"/>
      <c r="AI296" s="3113"/>
      <c r="AJ296" s="3113"/>
      <c r="AK296" s="3113"/>
      <c r="AL296" s="3113"/>
      <c r="AM296" s="3113"/>
      <c r="AN296" s="3113"/>
      <c r="AO296" s="3113"/>
      <c r="AP296" s="3113"/>
      <c r="AQ296" s="3113"/>
      <c r="AR296" s="3113"/>
      <c r="AS296" s="3113"/>
      <c r="AT296" s="3113"/>
      <c r="AU296" s="3113"/>
      <c r="AV296" s="3113"/>
      <c r="AW296" s="3113"/>
      <c r="AX296" s="3113"/>
      <c r="AY296" s="3113"/>
      <c r="AZ296" s="3113"/>
      <c r="BA296" s="3113"/>
      <c r="BB296" s="3113"/>
      <c r="BC296" s="3113"/>
      <c r="BD296" s="3113"/>
      <c r="BE296" s="3113"/>
      <c r="BF296" s="3113"/>
      <c r="BG296" s="3113"/>
      <c r="BH296" s="3113"/>
      <c r="BI296" s="3113"/>
      <c r="BJ296" s="3113"/>
      <c r="BK296" s="3113"/>
      <c r="BL296" s="3113"/>
      <c r="BM296" s="3113"/>
      <c r="BN296" s="3113"/>
      <c r="BO296" s="3113"/>
      <c r="BP296" s="3113"/>
      <c r="BQ296" s="3113"/>
      <c r="BR296" s="3113"/>
      <c r="BS296" s="3113"/>
      <c r="BT296" s="3113"/>
      <c r="BU296" s="3113"/>
      <c r="BV296" s="3113"/>
      <c r="BW296" s="3113"/>
      <c r="BX296" s="3113"/>
      <c r="BY296" s="3113"/>
      <c r="BZ296" s="3113"/>
      <c r="CA296" s="3113"/>
      <c r="CB296" s="3113"/>
      <c r="CC296" s="3113"/>
      <c r="CD296" s="3113"/>
      <c r="CE296" s="3113"/>
      <c r="CF296" s="3113"/>
      <c r="CG296" s="3113"/>
      <c r="CH296" s="3113"/>
      <c r="CI296" s="3113"/>
      <c r="CJ296" s="3113"/>
      <c r="CK296" s="3113"/>
      <c r="CL296" s="3113"/>
      <c r="CM296" s="3113"/>
      <c r="CN296" s="3113"/>
      <c r="CO296" s="3113"/>
      <c r="CP296" s="3113"/>
      <c r="CQ296" s="3113"/>
      <c r="CR296" s="3113"/>
      <c r="CS296" s="3113"/>
      <c r="CT296" s="3113"/>
      <c r="CU296" s="3113"/>
      <c r="CV296" s="3113"/>
      <c r="CW296" s="3113"/>
      <c r="CX296" s="3113"/>
      <c r="CY296" s="3113"/>
      <c r="CZ296" s="3113"/>
      <c r="DA296" s="3113"/>
      <c r="DB296" s="3113"/>
      <c r="DC296" s="3113"/>
      <c r="DD296" s="3113"/>
      <c r="DE296" s="3113"/>
      <c r="DF296" s="3113"/>
      <c r="DG296" s="3113"/>
      <c r="DH296" s="3113"/>
      <c r="DI296" s="3113"/>
      <c r="DJ296" s="3113"/>
      <c r="DK296" s="3113"/>
      <c r="DL296" s="3113"/>
      <c r="DM296" s="3113"/>
      <c r="DN296" s="3113"/>
      <c r="DO296" s="3113"/>
      <c r="DP296" s="3113"/>
      <c r="DQ296" s="3113"/>
      <c r="DR296" s="3113"/>
      <c r="DS296" s="3113"/>
      <c r="DT296" s="3113"/>
      <c r="DU296" s="3113"/>
      <c r="DV296" s="3113"/>
      <c r="DW296" s="3113"/>
      <c r="DX296" s="3113"/>
      <c r="DY296" s="3113"/>
      <c r="DZ296" s="3113"/>
      <c r="EA296" s="3113"/>
      <c r="EB296" s="3113"/>
      <c r="EC296" s="3113"/>
      <c r="ED296" s="3113"/>
      <c r="EE296" s="3113"/>
      <c r="EF296" s="3113"/>
      <c r="EG296" s="3113"/>
      <c r="EH296" s="3113"/>
    </row>
    <row r="297" spans="2:138" x14ac:dyDescent="0.25">
      <c r="B297" s="3113"/>
      <c r="C297" s="3145"/>
      <c r="D297" s="3152"/>
      <c r="E297" s="3113"/>
      <c r="F297" s="3113"/>
      <c r="G297" s="3113"/>
      <c r="H297" s="3113"/>
      <c r="I297" s="3113"/>
      <c r="J297" s="3113"/>
      <c r="K297" s="3113"/>
      <c r="L297" s="3113"/>
      <c r="M297" s="3138"/>
      <c r="N297" s="3138"/>
      <c r="O297" s="3113"/>
      <c r="P297" s="3113"/>
      <c r="Q297" s="3113"/>
      <c r="R297" s="3113"/>
      <c r="S297" s="3113"/>
      <c r="T297" s="3113"/>
      <c r="U297" s="3113"/>
      <c r="V297" s="3113"/>
      <c r="W297" s="3113"/>
      <c r="X297" s="3113"/>
      <c r="Y297" s="3113"/>
      <c r="Z297" s="3113"/>
      <c r="AA297" s="3113"/>
      <c r="AB297" s="3113"/>
      <c r="AC297" s="3113"/>
      <c r="AD297" s="3113"/>
      <c r="AE297" s="3113"/>
      <c r="AF297" s="3113"/>
      <c r="AG297" s="3113"/>
      <c r="AH297" s="3113"/>
      <c r="AI297" s="3113"/>
      <c r="AJ297" s="3113"/>
      <c r="AK297" s="3113"/>
      <c r="AL297" s="3113"/>
      <c r="AM297" s="3113"/>
      <c r="AN297" s="3113"/>
      <c r="AO297" s="3113"/>
      <c r="AP297" s="3113"/>
      <c r="AQ297" s="3113"/>
      <c r="AR297" s="3113"/>
      <c r="AS297" s="3113"/>
      <c r="AT297" s="3113"/>
      <c r="AU297" s="3113"/>
      <c r="AV297" s="3113"/>
      <c r="AW297" s="3113"/>
      <c r="AX297" s="3113"/>
      <c r="AY297" s="3113"/>
      <c r="AZ297" s="3113"/>
      <c r="BA297" s="3113"/>
      <c r="BB297" s="3113"/>
      <c r="BC297" s="3113"/>
      <c r="BD297" s="3113"/>
      <c r="BE297" s="3113"/>
      <c r="BF297" s="3113"/>
      <c r="BG297" s="3113"/>
      <c r="BH297" s="3113"/>
      <c r="BI297" s="3113"/>
      <c r="BJ297" s="3113"/>
      <c r="BK297" s="3113"/>
      <c r="BL297" s="3113"/>
      <c r="BM297" s="3113"/>
      <c r="BN297" s="3113"/>
      <c r="BO297" s="3113"/>
      <c r="BP297" s="3113"/>
      <c r="BQ297" s="3113"/>
      <c r="BR297" s="3113"/>
      <c r="BS297" s="3113"/>
      <c r="BT297" s="3113"/>
      <c r="BU297" s="3113"/>
      <c r="BV297" s="3113"/>
      <c r="BW297" s="3113"/>
      <c r="BX297" s="3113"/>
      <c r="BY297" s="3113"/>
      <c r="BZ297" s="3113"/>
      <c r="CA297" s="3113"/>
      <c r="CB297" s="3113"/>
      <c r="CC297" s="3113"/>
      <c r="CD297" s="3113"/>
      <c r="CE297" s="3113"/>
      <c r="CF297" s="3113"/>
      <c r="CG297" s="3113"/>
      <c r="CH297" s="3113"/>
      <c r="CI297" s="3113"/>
      <c r="CJ297" s="3113"/>
      <c r="CK297" s="3113"/>
      <c r="CL297" s="3113"/>
      <c r="CM297" s="3113"/>
      <c r="CN297" s="3113"/>
      <c r="CO297" s="3113"/>
      <c r="CP297" s="3113"/>
      <c r="CQ297" s="3113"/>
      <c r="CR297" s="3113"/>
      <c r="CS297" s="3113"/>
      <c r="CT297" s="3113"/>
      <c r="CU297" s="3113"/>
      <c r="CV297" s="3113"/>
      <c r="CW297" s="3113"/>
      <c r="CX297" s="3113"/>
      <c r="CY297" s="3113"/>
      <c r="CZ297" s="3113"/>
      <c r="DA297" s="3113"/>
      <c r="DB297" s="3113"/>
      <c r="DC297" s="3113"/>
      <c r="DD297" s="3113"/>
      <c r="DE297" s="3113"/>
      <c r="DF297" s="3113"/>
      <c r="DG297" s="3113"/>
      <c r="DH297" s="3113"/>
      <c r="DI297" s="3113"/>
      <c r="DJ297" s="3113"/>
      <c r="DK297" s="3113"/>
      <c r="DL297" s="3113"/>
      <c r="DM297" s="3113"/>
      <c r="DN297" s="3113"/>
      <c r="DO297" s="3113"/>
      <c r="DP297" s="3113"/>
      <c r="DQ297" s="3113"/>
      <c r="DR297" s="3113"/>
      <c r="DS297" s="3113"/>
      <c r="DT297" s="3113"/>
      <c r="DU297" s="3113"/>
      <c r="DV297" s="3113"/>
      <c r="DW297" s="3113"/>
      <c r="DX297" s="3113"/>
      <c r="DY297" s="3113"/>
      <c r="DZ297" s="3113"/>
      <c r="EA297" s="3113"/>
      <c r="EB297" s="3113"/>
      <c r="EC297" s="3113"/>
      <c r="ED297" s="3113"/>
      <c r="EE297" s="3113"/>
      <c r="EF297" s="3113"/>
      <c r="EG297" s="3113"/>
      <c r="EH297" s="3113"/>
    </row>
    <row r="298" spans="2:138" x14ac:dyDescent="0.25">
      <c r="B298" s="3113"/>
      <c r="C298" s="3145"/>
      <c r="D298" s="3152"/>
      <c r="E298" s="3113"/>
      <c r="F298" s="3113"/>
      <c r="G298" s="3113"/>
      <c r="H298" s="3113"/>
      <c r="I298" s="3113"/>
      <c r="J298" s="3113"/>
      <c r="K298" s="3113"/>
      <c r="L298" s="3113"/>
      <c r="M298" s="3113"/>
      <c r="N298" s="3113"/>
      <c r="O298" s="3113"/>
      <c r="P298" s="3113"/>
      <c r="Q298" s="3113"/>
      <c r="R298" s="3113"/>
      <c r="S298" s="3113"/>
      <c r="T298" s="3113"/>
      <c r="U298" s="3113"/>
      <c r="V298" s="3113"/>
      <c r="W298" s="3113"/>
      <c r="X298" s="3113"/>
      <c r="Y298" s="3113"/>
      <c r="Z298" s="3113"/>
      <c r="AA298" s="3113"/>
      <c r="AB298" s="3113"/>
      <c r="AC298" s="3113"/>
      <c r="AD298" s="3113"/>
      <c r="AE298" s="3113"/>
      <c r="AF298" s="3113"/>
      <c r="AG298" s="3113"/>
      <c r="AH298" s="3113"/>
      <c r="AI298" s="3113"/>
      <c r="AJ298" s="3113"/>
      <c r="AK298" s="3113"/>
      <c r="AL298" s="3113"/>
      <c r="AM298" s="3113"/>
      <c r="AN298" s="3113"/>
      <c r="AO298" s="3113"/>
      <c r="AP298" s="3113"/>
      <c r="AQ298" s="3113"/>
      <c r="AR298" s="3113"/>
      <c r="AS298" s="3113"/>
      <c r="AT298" s="3113"/>
      <c r="AU298" s="3113"/>
      <c r="AV298" s="3113"/>
      <c r="AW298" s="3113"/>
      <c r="AX298" s="3113"/>
      <c r="AY298" s="3113"/>
      <c r="AZ298" s="3113"/>
      <c r="BA298" s="3113"/>
      <c r="BB298" s="3113"/>
      <c r="BC298" s="3113"/>
      <c r="BD298" s="3113"/>
      <c r="BE298" s="3113"/>
      <c r="BF298" s="3113"/>
      <c r="BG298" s="3113"/>
      <c r="BH298" s="3113"/>
      <c r="BI298" s="3113"/>
      <c r="BJ298" s="3113"/>
      <c r="BK298" s="3113"/>
      <c r="BL298" s="3113"/>
      <c r="BM298" s="3113"/>
      <c r="BN298" s="3113"/>
      <c r="BO298" s="3113"/>
      <c r="BP298" s="3113"/>
      <c r="BQ298" s="3113"/>
      <c r="BR298" s="3113"/>
      <c r="BS298" s="3113"/>
      <c r="BT298" s="3113"/>
      <c r="BU298" s="3113"/>
      <c r="BV298" s="3113"/>
      <c r="BW298" s="3113"/>
      <c r="BX298" s="3113"/>
      <c r="BY298" s="3113"/>
      <c r="BZ298" s="3113"/>
      <c r="CA298" s="3113"/>
      <c r="CB298" s="3113"/>
      <c r="CC298" s="3113"/>
      <c r="CD298" s="3113"/>
      <c r="CE298" s="3113"/>
      <c r="CF298" s="3113"/>
      <c r="CG298" s="3113"/>
      <c r="CH298" s="3113"/>
      <c r="CI298" s="3113"/>
      <c r="CJ298" s="3113"/>
      <c r="CK298" s="3113"/>
      <c r="CL298" s="3113"/>
      <c r="CM298" s="3113"/>
      <c r="CN298" s="3113"/>
      <c r="CO298" s="3113"/>
      <c r="CP298" s="3113"/>
      <c r="CQ298" s="3113"/>
      <c r="CR298" s="3113"/>
      <c r="CS298" s="3113"/>
      <c r="CT298" s="3113"/>
      <c r="CU298" s="3113"/>
      <c r="CV298" s="3113"/>
      <c r="CW298" s="3113"/>
      <c r="CX298" s="3113"/>
      <c r="CY298" s="3113"/>
      <c r="CZ298" s="3113"/>
      <c r="DA298" s="3113"/>
      <c r="DB298" s="3113"/>
      <c r="DC298" s="3113"/>
      <c r="DD298" s="3113"/>
      <c r="DE298" s="3113"/>
      <c r="DF298" s="3113"/>
      <c r="DG298" s="3113"/>
      <c r="DH298" s="3113"/>
      <c r="DI298" s="3113"/>
      <c r="DJ298" s="3113"/>
      <c r="DK298" s="3113"/>
      <c r="DL298" s="3113"/>
      <c r="DM298" s="3113"/>
      <c r="DN298" s="3113"/>
      <c r="DO298" s="3113"/>
      <c r="DP298" s="3113"/>
      <c r="DQ298" s="3113"/>
      <c r="DR298" s="3113"/>
      <c r="DS298" s="3113"/>
      <c r="DT298" s="3113"/>
      <c r="DU298" s="3113"/>
      <c r="DV298" s="3113"/>
      <c r="DW298" s="3113"/>
      <c r="DX298" s="3113"/>
      <c r="DY298" s="3113"/>
      <c r="DZ298" s="3113"/>
      <c r="EA298" s="3113"/>
      <c r="EB298" s="3113"/>
      <c r="EC298" s="3113"/>
      <c r="ED298" s="3113"/>
      <c r="EE298" s="3113"/>
      <c r="EF298" s="3113"/>
      <c r="EG298" s="3113"/>
      <c r="EH298" s="3113"/>
    </row>
    <row r="299" spans="2:138" x14ac:dyDescent="0.25">
      <c r="B299" s="3113"/>
      <c r="C299" s="3145"/>
      <c r="D299" s="3152"/>
      <c r="E299" s="3113"/>
      <c r="F299" s="3113"/>
      <c r="G299" s="3113"/>
      <c r="H299" s="3113"/>
      <c r="I299" s="3113"/>
      <c r="J299" s="3113"/>
      <c r="K299" s="3113"/>
      <c r="L299" s="3113"/>
      <c r="M299" s="3113"/>
      <c r="N299" s="3113"/>
      <c r="O299" s="3113"/>
      <c r="P299" s="3113"/>
      <c r="Q299" s="3113"/>
      <c r="R299" s="3113"/>
      <c r="S299" s="3113"/>
      <c r="T299" s="3113"/>
      <c r="U299" s="3113"/>
      <c r="V299" s="3113"/>
      <c r="W299" s="3113"/>
      <c r="X299" s="3113"/>
      <c r="Y299" s="3113"/>
      <c r="Z299" s="3113"/>
      <c r="AA299" s="3113"/>
      <c r="AB299" s="3113"/>
      <c r="AC299" s="3113"/>
      <c r="AD299" s="3113"/>
      <c r="AE299" s="3113"/>
      <c r="AF299" s="3113"/>
      <c r="AG299" s="3113"/>
      <c r="AH299" s="3113"/>
      <c r="AI299" s="3113"/>
      <c r="AJ299" s="3113"/>
      <c r="AK299" s="3113"/>
      <c r="AL299" s="3113"/>
      <c r="AM299" s="3113"/>
      <c r="AN299" s="3113"/>
      <c r="AO299" s="3113"/>
      <c r="AP299" s="3113"/>
      <c r="AQ299" s="3113"/>
      <c r="AR299" s="3113"/>
      <c r="AS299" s="3113"/>
      <c r="AT299" s="3113"/>
      <c r="AU299" s="3113"/>
      <c r="AV299" s="3113"/>
      <c r="AW299" s="3113"/>
      <c r="AX299" s="3113"/>
      <c r="AY299" s="3113"/>
      <c r="AZ299" s="3113"/>
      <c r="BA299" s="3113"/>
      <c r="BB299" s="3113"/>
      <c r="BC299" s="3113"/>
      <c r="BD299" s="3113"/>
      <c r="BE299" s="3113"/>
      <c r="BF299" s="3113"/>
      <c r="BG299" s="3113"/>
      <c r="BH299" s="3113"/>
      <c r="BI299" s="3113"/>
      <c r="BJ299" s="3113"/>
      <c r="BK299" s="3113"/>
      <c r="BL299" s="3113"/>
      <c r="BM299" s="3113"/>
      <c r="BN299" s="3113"/>
      <c r="BO299" s="3113"/>
      <c r="BP299" s="3113"/>
      <c r="BQ299" s="3113"/>
      <c r="BR299" s="3113"/>
      <c r="BS299" s="3113"/>
      <c r="BT299" s="3113"/>
      <c r="BU299" s="3113"/>
      <c r="BV299" s="3113"/>
      <c r="BW299" s="3113"/>
      <c r="BX299" s="3113"/>
      <c r="BY299" s="3113"/>
      <c r="BZ299" s="3113"/>
      <c r="CA299" s="3113"/>
      <c r="CB299" s="3113"/>
      <c r="CC299" s="3113"/>
      <c r="CD299" s="3113"/>
      <c r="CE299" s="3113"/>
      <c r="CF299" s="3113"/>
      <c r="CG299" s="3113"/>
      <c r="CH299" s="3113"/>
      <c r="CI299" s="3113"/>
      <c r="CJ299" s="3113"/>
      <c r="CK299" s="3113"/>
      <c r="CL299" s="3113"/>
      <c r="CM299" s="3113"/>
      <c r="CN299" s="3113"/>
      <c r="CO299" s="3113"/>
      <c r="CP299" s="3113"/>
      <c r="CQ299" s="3113"/>
      <c r="CR299" s="3113"/>
      <c r="CS299" s="3113"/>
      <c r="CT299" s="3113"/>
      <c r="CU299" s="3113"/>
      <c r="CV299" s="3113"/>
      <c r="CW299" s="3113"/>
      <c r="CX299" s="3113"/>
      <c r="CY299" s="3113"/>
      <c r="CZ299" s="3113"/>
      <c r="DA299" s="3113"/>
      <c r="DB299" s="3113"/>
      <c r="DC299" s="3113"/>
      <c r="DD299" s="3113"/>
      <c r="DE299" s="3113"/>
      <c r="DF299" s="3113"/>
      <c r="DG299" s="3113"/>
      <c r="DH299" s="3113"/>
      <c r="DI299" s="3113"/>
      <c r="DJ299" s="3113"/>
      <c r="DK299" s="3113"/>
      <c r="DL299" s="3113"/>
      <c r="DM299" s="3113"/>
      <c r="DN299" s="3113"/>
      <c r="DO299" s="3113"/>
      <c r="DP299" s="3113"/>
      <c r="DQ299" s="3113"/>
      <c r="DR299" s="3113"/>
      <c r="DS299" s="3113"/>
      <c r="DT299" s="3113"/>
      <c r="DU299" s="3113"/>
      <c r="DV299" s="3113"/>
      <c r="DW299" s="3113"/>
      <c r="DX299" s="3113"/>
      <c r="DY299" s="3113"/>
      <c r="DZ299" s="3113"/>
      <c r="EA299" s="3113"/>
      <c r="EB299" s="3113"/>
      <c r="EC299" s="3113"/>
      <c r="ED299" s="3113"/>
      <c r="EE299" s="3113"/>
      <c r="EF299" s="3113"/>
      <c r="EG299" s="3113"/>
      <c r="EH299" s="3113"/>
    </row>
    <row r="300" spans="2:138" x14ac:dyDescent="0.25">
      <c r="B300" s="3113"/>
      <c r="C300" s="3145"/>
      <c r="D300" s="3152"/>
      <c r="E300" s="3113"/>
      <c r="F300" s="3113"/>
      <c r="G300" s="3113"/>
      <c r="H300" s="3113"/>
      <c r="I300" s="3113"/>
      <c r="J300" s="3113"/>
      <c r="K300" s="3113"/>
      <c r="L300" s="3113"/>
      <c r="M300" s="3113"/>
      <c r="N300" s="3113"/>
      <c r="O300" s="3113"/>
      <c r="P300" s="3113"/>
      <c r="Q300" s="3113"/>
      <c r="R300" s="3113"/>
      <c r="S300" s="3113"/>
      <c r="T300" s="3113"/>
      <c r="U300" s="3113"/>
      <c r="V300" s="3113"/>
      <c r="W300" s="3113"/>
      <c r="X300" s="3113"/>
      <c r="Y300" s="3113"/>
      <c r="Z300" s="3113"/>
      <c r="AA300" s="3113"/>
      <c r="AB300" s="3113"/>
      <c r="AC300" s="3113"/>
      <c r="AD300" s="3113"/>
      <c r="AE300" s="3113"/>
      <c r="AF300" s="3113"/>
      <c r="AG300" s="3113"/>
      <c r="AH300" s="3113"/>
      <c r="AI300" s="3113"/>
      <c r="AJ300" s="3113"/>
      <c r="AK300" s="3113"/>
      <c r="AL300" s="3113"/>
      <c r="AM300" s="3113"/>
      <c r="AN300" s="3113"/>
      <c r="AO300" s="3113"/>
      <c r="AP300" s="3113"/>
      <c r="AQ300" s="3113"/>
      <c r="AR300" s="3113"/>
      <c r="AS300" s="3113"/>
      <c r="AT300" s="3113"/>
      <c r="AU300" s="3113"/>
      <c r="AV300" s="3113"/>
      <c r="AW300" s="3113"/>
      <c r="AX300" s="3113"/>
      <c r="AY300" s="3113"/>
      <c r="AZ300" s="3113"/>
      <c r="BA300" s="3113"/>
      <c r="BB300" s="3113"/>
      <c r="BC300" s="3113"/>
      <c r="BD300" s="3113"/>
      <c r="BE300" s="3113"/>
      <c r="BF300" s="3113"/>
      <c r="BG300" s="3113"/>
      <c r="BH300" s="3113"/>
      <c r="BI300" s="3113"/>
      <c r="BJ300" s="3113"/>
      <c r="BK300" s="3113"/>
      <c r="BL300" s="3113"/>
      <c r="BM300" s="3113"/>
      <c r="BN300" s="3113"/>
      <c r="BO300" s="3113"/>
      <c r="BP300" s="3113"/>
      <c r="BQ300" s="3113"/>
      <c r="BR300" s="3113"/>
      <c r="BS300" s="3113"/>
      <c r="BT300" s="3113"/>
      <c r="BU300" s="3113"/>
      <c r="BV300" s="3113"/>
      <c r="BW300" s="3113"/>
      <c r="BX300" s="3113"/>
      <c r="BY300" s="3113"/>
      <c r="BZ300" s="3113"/>
      <c r="CA300" s="3113"/>
      <c r="CB300" s="3113"/>
      <c r="CC300" s="3113"/>
      <c r="CD300" s="3113"/>
      <c r="CE300" s="3113"/>
      <c r="CF300" s="3113"/>
      <c r="CG300" s="3113"/>
      <c r="CH300" s="3113"/>
      <c r="CI300" s="3113"/>
      <c r="CJ300" s="3113"/>
      <c r="CK300" s="3113"/>
      <c r="CL300" s="3113"/>
      <c r="CM300" s="3113"/>
      <c r="CN300" s="3113"/>
      <c r="CO300" s="3113"/>
      <c r="CP300" s="3113"/>
      <c r="CQ300" s="3113"/>
      <c r="CR300" s="3113"/>
      <c r="CS300" s="3113"/>
      <c r="CT300" s="3113"/>
      <c r="CU300" s="3113"/>
      <c r="CV300" s="3113"/>
      <c r="CW300" s="3113"/>
      <c r="CX300" s="3113"/>
      <c r="CY300" s="3113"/>
      <c r="CZ300" s="3113"/>
      <c r="DA300" s="3113"/>
      <c r="DB300" s="3113"/>
      <c r="DC300" s="3113"/>
      <c r="DD300" s="3113"/>
      <c r="DE300" s="3113"/>
      <c r="DF300" s="3113"/>
      <c r="DG300" s="3113"/>
      <c r="DH300" s="3113"/>
      <c r="DI300" s="3113"/>
      <c r="DJ300" s="3113"/>
      <c r="DK300" s="3113"/>
      <c r="DL300" s="3113"/>
      <c r="DM300" s="3113"/>
      <c r="DN300" s="3113"/>
      <c r="DO300" s="3113"/>
      <c r="DP300" s="3113"/>
      <c r="DQ300" s="3113"/>
      <c r="DR300" s="3113"/>
      <c r="DS300" s="3113"/>
      <c r="DT300" s="3113"/>
      <c r="DU300" s="3113"/>
      <c r="DV300" s="3113"/>
      <c r="DW300" s="3113"/>
      <c r="DX300" s="3113"/>
      <c r="DY300" s="3113"/>
      <c r="DZ300" s="3113"/>
      <c r="EA300" s="3113"/>
      <c r="EB300" s="3113"/>
      <c r="EC300" s="3113"/>
      <c r="ED300" s="3113"/>
      <c r="EE300" s="3113"/>
      <c r="EF300" s="3113"/>
      <c r="EG300" s="3113"/>
      <c r="EH300" s="3113"/>
    </row>
    <row r="301" spans="2:138" x14ac:dyDescent="0.25">
      <c r="B301" s="3113"/>
      <c r="C301" s="3145"/>
      <c r="D301" s="3145"/>
      <c r="E301" s="3113"/>
      <c r="F301" s="3113"/>
      <c r="G301" s="3113"/>
      <c r="H301" s="3113"/>
      <c r="I301" s="3113"/>
      <c r="J301" s="3113"/>
      <c r="K301" s="3113"/>
      <c r="L301" s="3113"/>
      <c r="M301" s="3113"/>
      <c r="N301" s="3113"/>
      <c r="O301" s="3113"/>
      <c r="P301" s="3113"/>
      <c r="Q301" s="3113"/>
      <c r="R301" s="3113"/>
      <c r="S301" s="3113"/>
      <c r="T301" s="3113"/>
      <c r="U301" s="3113"/>
      <c r="V301" s="3113"/>
      <c r="W301" s="3113"/>
      <c r="X301" s="3113"/>
      <c r="Y301" s="3113"/>
      <c r="Z301" s="3113"/>
      <c r="AA301" s="3113"/>
      <c r="AB301" s="3113"/>
      <c r="AC301" s="3113"/>
      <c r="AD301" s="3113"/>
      <c r="AE301" s="3113"/>
      <c r="AF301" s="3113"/>
      <c r="AG301" s="3113"/>
      <c r="AH301" s="3113"/>
      <c r="AI301" s="3113"/>
      <c r="AJ301" s="3113"/>
      <c r="AK301" s="3113"/>
      <c r="AL301" s="3113"/>
      <c r="AM301" s="3113"/>
      <c r="AN301" s="3113"/>
      <c r="AO301" s="3113"/>
      <c r="AP301" s="3113"/>
      <c r="AQ301" s="3113"/>
      <c r="AR301" s="3113"/>
      <c r="AS301" s="3113"/>
      <c r="AT301" s="3113"/>
      <c r="AU301" s="3113"/>
      <c r="AV301" s="3113"/>
      <c r="AW301" s="3113"/>
      <c r="AX301" s="3113"/>
      <c r="AY301" s="3113"/>
      <c r="AZ301" s="3113"/>
      <c r="BA301" s="3113"/>
      <c r="BB301" s="3113"/>
      <c r="BC301" s="3113"/>
      <c r="BD301" s="3113"/>
      <c r="BE301" s="3113"/>
      <c r="BF301" s="3113"/>
      <c r="BG301" s="3113"/>
      <c r="BH301" s="3113"/>
      <c r="BI301" s="3113"/>
      <c r="BJ301" s="3113"/>
      <c r="BK301" s="3113"/>
      <c r="BL301" s="3113"/>
      <c r="BM301" s="3113"/>
      <c r="BN301" s="3113"/>
      <c r="BO301" s="3113"/>
      <c r="BP301" s="3113"/>
      <c r="BQ301" s="3113"/>
      <c r="BR301" s="3113"/>
      <c r="BS301" s="3113"/>
      <c r="BT301" s="3113"/>
      <c r="BU301" s="3113"/>
      <c r="BV301" s="3113"/>
      <c r="BW301" s="3113"/>
      <c r="BX301" s="3113"/>
      <c r="BY301" s="3113"/>
      <c r="BZ301" s="3113"/>
      <c r="CA301" s="3113"/>
      <c r="CB301" s="3113"/>
      <c r="CC301" s="3113"/>
      <c r="CD301" s="3113"/>
      <c r="CE301" s="3113"/>
      <c r="CF301" s="3113"/>
      <c r="CG301" s="3113"/>
      <c r="CH301" s="3113"/>
      <c r="CI301" s="3113"/>
      <c r="CJ301" s="3113"/>
      <c r="CK301" s="3113"/>
      <c r="CL301" s="3113"/>
      <c r="CM301" s="3113"/>
      <c r="CN301" s="3113"/>
      <c r="CO301" s="3113"/>
      <c r="CP301" s="3113"/>
      <c r="CQ301" s="3113"/>
      <c r="CR301" s="3113"/>
      <c r="CS301" s="3113"/>
      <c r="CT301" s="3113"/>
      <c r="CU301" s="3113"/>
      <c r="CV301" s="3113"/>
      <c r="CW301" s="3113"/>
      <c r="CX301" s="3113"/>
      <c r="CY301" s="3113"/>
      <c r="CZ301" s="3113"/>
      <c r="DA301" s="3113"/>
      <c r="DB301" s="3113"/>
      <c r="DC301" s="3113"/>
      <c r="DD301" s="3113"/>
      <c r="DE301" s="3113"/>
      <c r="DF301" s="3113"/>
      <c r="DG301" s="3113"/>
      <c r="DH301" s="3113"/>
      <c r="DI301" s="3113"/>
      <c r="DJ301" s="3113"/>
      <c r="DK301" s="3113"/>
      <c r="DL301" s="3113"/>
      <c r="DM301" s="3113"/>
      <c r="DN301" s="3113"/>
      <c r="DO301" s="3113"/>
      <c r="DP301" s="3113"/>
      <c r="DQ301" s="3113"/>
      <c r="DR301" s="3113"/>
      <c r="DS301" s="3113"/>
      <c r="DT301" s="3113"/>
      <c r="DU301" s="3113"/>
      <c r="DV301" s="3113"/>
      <c r="DW301" s="3113"/>
      <c r="DX301" s="3113"/>
      <c r="DY301" s="3113"/>
      <c r="DZ301" s="3113"/>
      <c r="EA301" s="3113"/>
      <c r="EB301" s="3113"/>
      <c r="EC301" s="3113"/>
      <c r="ED301" s="3113"/>
      <c r="EE301" s="3113"/>
      <c r="EF301" s="3113"/>
      <c r="EG301" s="3113"/>
      <c r="EH301" s="3113"/>
    </row>
  </sheetData>
  <mergeCells count="415">
    <mergeCell ref="C51:C52"/>
    <mergeCell ref="D51:D52"/>
    <mergeCell ref="E51:E52"/>
    <mergeCell ref="F51:F52"/>
    <mergeCell ref="E10:F10"/>
    <mergeCell ref="G10:H10"/>
    <mergeCell ref="Q61:R61"/>
    <mergeCell ref="S61:T61"/>
    <mergeCell ref="U61:V61"/>
    <mergeCell ref="I10:J10"/>
    <mergeCell ref="K10:L10"/>
    <mergeCell ref="C45:C46"/>
    <mergeCell ref="D45:D46"/>
    <mergeCell ref="E45:E46"/>
    <mergeCell ref="F45:F46"/>
    <mergeCell ref="C47:C50"/>
    <mergeCell ref="E47:E50"/>
    <mergeCell ref="G47:G50"/>
    <mergeCell ref="W61:X61"/>
    <mergeCell ref="Y61:Z61"/>
    <mergeCell ref="AA61:AB61"/>
    <mergeCell ref="R51:R52"/>
    <mergeCell ref="S51:S52"/>
    <mergeCell ref="F53:F56"/>
    <mergeCell ref="G53:G56"/>
    <mergeCell ref="N53:N56"/>
    <mergeCell ref="G61:H61"/>
    <mergeCell ref="I61:J61"/>
    <mergeCell ref="K61:L61"/>
    <mergeCell ref="M61:N61"/>
    <mergeCell ref="O61:P61"/>
    <mergeCell ref="H51:H52"/>
    <mergeCell ref="M51:M52"/>
    <mergeCell ref="N51:N52"/>
    <mergeCell ref="O51:O52"/>
    <mergeCell ref="P51:P52"/>
    <mergeCell ref="Q51:Q52"/>
    <mergeCell ref="AS61:AT61"/>
    <mergeCell ref="AU61:AV61"/>
    <mergeCell ref="AW61:AX61"/>
    <mergeCell ref="AY61:AZ61"/>
    <mergeCell ref="AC61:AD61"/>
    <mergeCell ref="AE61:AF61"/>
    <mergeCell ref="AG61:AH61"/>
    <mergeCell ref="AI61:AJ61"/>
    <mergeCell ref="AK61:AL61"/>
    <mergeCell ref="AM61:AN61"/>
    <mergeCell ref="DO61:DP61"/>
    <mergeCell ref="G62:H62"/>
    <mergeCell ref="I62:J62"/>
    <mergeCell ref="K62:L62"/>
    <mergeCell ref="M62:N62"/>
    <mergeCell ref="O62:P62"/>
    <mergeCell ref="Q62:R62"/>
    <mergeCell ref="CW61:CX61"/>
    <mergeCell ref="CY61:CZ61"/>
    <mergeCell ref="DA61:DB61"/>
    <mergeCell ref="DC61:DD61"/>
    <mergeCell ref="DE61:DF61"/>
    <mergeCell ref="DG61:DH61"/>
    <mergeCell ref="CK61:CL61"/>
    <mergeCell ref="CM61:CN61"/>
    <mergeCell ref="CO61:CP61"/>
    <mergeCell ref="CQ61:CR61"/>
    <mergeCell ref="CS61:CT61"/>
    <mergeCell ref="CU61:CV61"/>
    <mergeCell ref="BY61:BZ61"/>
    <mergeCell ref="CA61:CB61"/>
    <mergeCell ref="CC61:CD61"/>
    <mergeCell ref="CE61:CF61"/>
    <mergeCell ref="CG61:CH61"/>
    <mergeCell ref="S62:T62"/>
    <mergeCell ref="U62:V62"/>
    <mergeCell ref="W62:X62"/>
    <mergeCell ref="Y62:Z62"/>
    <mergeCell ref="AA62:AB62"/>
    <mergeCell ref="AC62:AD62"/>
    <mergeCell ref="DI61:DJ61"/>
    <mergeCell ref="DK61:DL61"/>
    <mergeCell ref="DM61:DN61"/>
    <mergeCell ref="CI61:CJ61"/>
    <mergeCell ref="BM61:BN61"/>
    <mergeCell ref="BO61:BP61"/>
    <mergeCell ref="BQ61:BR61"/>
    <mergeCell ref="BS61:BT61"/>
    <mergeCell ref="BU61:BV61"/>
    <mergeCell ref="BW61:BX61"/>
    <mergeCell ref="BA61:BB61"/>
    <mergeCell ref="BC61:BD61"/>
    <mergeCell ref="BE61:BF61"/>
    <mergeCell ref="BG61:BH61"/>
    <mergeCell ref="BI61:BJ61"/>
    <mergeCell ref="BK61:BL61"/>
    <mergeCell ref="AO61:AP61"/>
    <mergeCell ref="AQ61:AR61"/>
    <mergeCell ref="AU62:AV62"/>
    <mergeCell ref="AW62:AX62"/>
    <mergeCell ref="AY62:AZ62"/>
    <mergeCell ref="BA62:BB62"/>
    <mergeCell ref="AE62:AF62"/>
    <mergeCell ref="AG62:AH62"/>
    <mergeCell ref="AI62:AJ62"/>
    <mergeCell ref="AK62:AL62"/>
    <mergeCell ref="AM62:AN62"/>
    <mergeCell ref="AO62:AP62"/>
    <mergeCell ref="DQ62:DR62"/>
    <mergeCell ref="DS62:DT62"/>
    <mergeCell ref="G63:H63"/>
    <mergeCell ref="I63:J63"/>
    <mergeCell ref="K63:L63"/>
    <mergeCell ref="M63:N63"/>
    <mergeCell ref="O63:P63"/>
    <mergeCell ref="CY62:CZ62"/>
    <mergeCell ref="DA62:DB62"/>
    <mergeCell ref="DC62:DD62"/>
    <mergeCell ref="DE62:DF62"/>
    <mergeCell ref="DG62:DH62"/>
    <mergeCell ref="DI62:DJ62"/>
    <mergeCell ref="CM62:CN62"/>
    <mergeCell ref="CO62:CP62"/>
    <mergeCell ref="CQ62:CR62"/>
    <mergeCell ref="CS62:CT62"/>
    <mergeCell ref="CU62:CV62"/>
    <mergeCell ref="CW62:CX62"/>
    <mergeCell ref="CA62:CB62"/>
    <mergeCell ref="CC62:CD62"/>
    <mergeCell ref="CE62:CF62"/>
    <mergeCell ref="CG62:CH62"/>
    <mergeCell ref="CI62:CJ62"/>
    <mergeCell ref="Q63:R63"/>
    <mergeCell ref="S63:T63"/>
    <mergeCell ref="U63:V63"/>
    <mergeCell ref="W63:X63"/>
    <mergeCell ref="Y63:Z63"/>
    <mergeCell ref="AA63:AB63"/>
    <mergeCell ref="DK62:DL62"/>
    <mergeCell ref="DM62:DN62"/>
    <mergeCell ref="DO62:DP62"/>
    <mergeCell ref="CK62:CL62"/>
    <mergeCell ref="BO62:BP62"/>
    <mergeCell ref="BQ62:BR62"/>
    <mergeCell ref="BS62:BT62"/>
    <mergeCell ref="BU62:BV62"/>
    <mergeCell ref="BW62:BX62"/>
    <mergeCell ref="BY62:BZ62"/>
    <mergeCell ref="BC62:BD62"/>
    <mergeCell ref="BE62:BF62"/>
    <mergeCell ref="BG62:BH62"/>
    <mergeCell ref="BI62:BJ62"/>
    <mergeCell ref="BK62:BL62"/>
    <mergeCell ref="BM62:BN62"/>
    <mergeCell ref="AQ62:AR62"/>
    <mergeCell ref="AS62:AT62"/>
    <mergeCell ref="AO63:AP63"/>
    <mergeCell ref="AQ63:AR63"/>
    <mergeCell ref="AS63:AT63"/>
    <mergeCell ref="AU63:AV63"/>
    <mergeCell ref="AW63:AX63"/>
    <mergeCell ref="AY63:AZ63"/>
    <mergeCell ref="AC63:AD63"/>
    <mergeCell ref="AE63:AF63"/>
    <mergeCell ref="AG63:AH63"/>
    <mergeCell ref="AI63:AJ63"/>
    <mergeCell ref="AK63:AL63"/>
    <mergeCell ref="AM63:AN63"/>
    <mergeCell ref="BM63:BN63"/>
    <mergeCell ref="BO63:BP63"/>
    <mergeCell ref="BQ63:BR63"/>
    <mergeCell ref="BS63:BT63"/>
    <mergeCell ref="BU63:BV63"/>
    <mergeCell ref="BW63:BX63"/>
    <mergeCell ref="BA63:BB63"/>
    <mergeCell ref="BC63:BD63"/>
    <mergeCell ref="BE63:BF63"/>
    <mergeCell ref="BG63:BH63"/>
    <mergeCell ref="BI63:BJ63"/>
    <mergeCell ref="BK63:BL63"/>
    <mergeCell ref="CK63:CL63"/>
    <mergeCell ref="CM63:CN63"/>
    <mergeCell ref="CO63:CP63"/>
    <mergeCell ref="CQ63:CR63"/>
    <mergeCell ref="CS63:CT63"/>
    <mergeCell ref="CU63:CV63"/>
    <mergeCell ref="BY63:BZ63"/>
    <mergeCell ref="CA63:CB63"/>
    <mergeCell ref="CC63:CD63"/>
    <mergeCell ref="CE63:CF63"/>
    <mergeCell ref="CG63:CH63"/>
    <mergeCell ref="CI63:CJ63"/>
    <mergeCell ref="DI63:DJ63"/>
    <mergeCell ref="DK63:DL63"/>
    <mergeCell ref="DM63:DN63"/>
    <mergeCell ref="DO63:DP63"/>
    <mergeCell ref="DQ63:DR63"/>
    <mergeCell ref="DS63:DT63"/>
    <mergeCell ref="CW63:CX63"/>
    <mergeCell ref="CY63:CZ63"/>
    <mergeCell ref="DA63:DB63"/>
    <mergeCell ref="DC63:DD63"/>
    <mergeCell ref="DE63:DF63"/>
    <mergeCell ref="DG63:DH63"/>
    <mergeCell ref="G137:G140"/>
    <mergeCell ref="C141:C142"/>
    <mergeCell ref="D141:D142"/>
    <mergeCell ref="E141:E142"/>
    <mergeCell ref="F141:F142"/>
    <mergeCell ref="H141:H142"/>
    <mergeCell ref="C135:C136"/>
    <mergeCell ref="D135:D136"/>
    <mergeCell ref="E135:E136"/>
    <mergeCell ref="F135:F136"/>
    <mergeCell ref="C137:C140"/>
    <mergeCell ref="E137:E140"/>
    <mergeCell ref="S141:S142"/>
    <mergeCell ref="F143:F146"/>
    <mergeCell ref="G143:G146"/>
    <mergeCell ref="N143:N146"/>
    <mergeCell ref="G151:H151"/>
    <mergeCell ref="I151:J151"/>
    <mergeCell ref="K151:L151"/>
    <mergeCell ref="M151:N151"/>
    <mergeCell ref="O151:P151"/>
    <mergeCell ref="Q151:R151"/>
    <mergeCell ref="M141:M142"/>
    <mergeCell ref="N141:N142"/>
    <mergeCell ref="O141:O142"/>
    <mergeCell ref="P141:P142"/>
    <mergeCell ref="Q141:Q142"/>
    <mergeCell ref="R141:R142"/>
    <mergeCell ref="AE151:AF151"/>
    <mergeCell ref="AG151:AH151"/>
    <mergeCell ref="AI151:AJ151"/>
    <mergeCell ref="AK151:AL151"/>
    <mergeCell ref="AM151:AN151"/>
    <mergeCell ref="AO151:AP151"/>
    <mergeCell ref="S151:T151"/>
    <mergeCell ref="U151:V151"/>
    <mergeCell ref="W151:X151"/>
    <mergeCell ref="Y151:Z151"/>
    <mergeCell ref="AA151:AB151"/>
    <mergeCell ref="AC151:AD151"/>
    <mergeCell ref="BC151:BD151"/>
    <mergeCell ref="BE151:BF151"/>
    <mergeCell ref="BG151:BH151"/>
    <mergeCell ref="BI151:BJ151"/>
    <mergeCell ref="BK151:BL151"/>
    <mergeCell ref="BM151:BN151"/>
    <mergeCell ref="AQ151:AR151"/>
    <mergeCell ref="AS151:AT151"/>
    <mergeCell ref="AU151:AV151"/>
    <mergeCell ref="AW151:AX151"/>
    <mergeCell ref="AY151:AZ151"/>
    <mergeCell ref="BA151:BB151"/>
    <mergeCell ref="CG151:CH151"/>
    <mergeCell ref="CI151:CJ151"/>
    <mergeCell ref="CK151:CL151"/>
    <mergeCell ref="BO151:BP151"/>
    <mergeCell ref="BQ151:BR151"/>
    <mergeCell ref="BS151:BT151"/>
    <mergeCell ref="BU151:BV151"/>
    <mergeCell ref="BW151:BX151"/>
    <mergeCell ref="BY151:BZ151"/>
    <mergeCell ref="EC151:ED151"/>
    <mergeCell ref="EE151:EF151"/>
    <mergeCell ref="EG151:EH151"/>
    <mergeCell ref="DK151:DL151"/>
    <mergeCell ref="DM151:DN151"/>
    <mergeCell ref="DO151:DP151"/>
    <mergeCell ref="DQ151:DR151"/>
    <mergeCell ref="DS151:DT151"/>
    <mergeCell ref="DU151:DV151"/>
    <mergeCell ref="G152:H152"/>
    <mergeCell ref="I152:J152"/>
    <mergeCell ref="K152:L152"/>
    <mergeCell ref="M152:N152"/>
    <mergeCell ref="O152:P152"/>
    <mergeCell ref="Q152:R152"/>
    <mergeCell ref="DW151:DX151"/>
    <mergeCell ref="DY151:DZ151"/>
    <mergeCell ref="EA151:EB151"/>
    <mergeCell ref="CY151:CZ151"/>
    <mergeCell ref="DA151:DB151"/>
    <mergeCell ref="DC151:DD151"/>
    <mergeCell ref="DE151:DF151"/>
    <mergeCell ref="DG151:DH151"/>
    <mergeCell ref="DI151:DJ151"/>
    <mergeCell ref="CM151:CN151"/>
    <mergeCell ref="CO151:CP151"/>
    <mergeCell ref="CQ151:CR151"/>
    <mergeCell ref="CS151:CT151"/>
    <mergeCell ref="CU151:CV151"/>
    <mergeCell ref="CW151:CX151"/>
    <mergeCell ref="CA151:CB151"/>
    <mergeCell ref="CC151:CD151"/>
    <mergeCell ref="CE151:CF151"/>
    <mergeCell ref="AE152:AF152"/>
    <mergeCell ref="AG152:AH152"/>
    <mergeCell ref="AI152:AJ152"/>
    <mergeCell ref="AK152:AL152"/>
    <mergeCell ref="AM152:AN152"/>
    <mergeCell ref="AO152:AP152"/>
    <mergeCell ref="S152:T152"/>
    <mergeCell ref="U152:V152"/>
    <mergeCell ref="W152:X152"/>
    <mergeCell ref="Y152:Z152"/>
    <mergeCell ref="AA152:AB152"/>
    <mergeCell ref="AC152:AD152"/>
    <mergeCell ref="BC152:BD152"/>
    <mergeCell ref="BE152:BF152"/>
    <mergeCell ref="BG152:BH152"/>
    <mergeCell ref="BI152:BJ152"/>
    <mergeCell ref="BK152:BL152"/>
    <mergeCell ref="BM152:BN152"/>
    <mergeCell ref="AQ152:AR152"/>
    <mergeCell ref="AS152:AT152"/>
    <mergeCell ref="AU152:AV152"/>
    <mergeCell ref="AW152:AX152"/>
    <mergeCell ref="AY152:AZ152"/>
    <mergeCell ref="BA152:BB152"/>
    <mergeCell ref="CG152:CH152"/>
    <mergeCell ref="CI152:CJ152"/>
    <mergeCell ref="CK152:CL152"/>
    <mergeCell ref="BO152:BP152"/>
    <mergeCell ref="BQ152:BR152"/>
    <mergeCell ref="BS152:BT152"/>
    <mergeCell ref="BU152:BV152"/>
    <mergeCell ref="BW152:BX152"/>
    <mergeCell ref="BY152:BZ152"/>
    <mergeCell ref="EC152:ED152"/>
    <mergeCell ref="EE152:EF152"/>
    <mergeCell ref="EG152:EH152"/>
    <mergeCell ref="DK152:DL152"/>
    <mergeCell ref="DM152:DN152"/>
    <mergeCell ref="DO152:DP152"/>
    <mergeCell ref="DQ152:DR152"/>
    <mergeCell ref="DS152:DT152"/>
    <mergeCell ref="DU152:DV152"/>
    <mergeCell ref="C232:C233"/>
    <mergeCell ref="D232:D233"/>
    <mergeCell ref="E232:E233"/>
    <mergeCell ref="F232:F233"/>
    <mergeCell ref="C234:C236"/>
    <mergeCell ref="E234:E236"/>
    <mergeCell ref="DW152:DX152"/>
    <mergeCell ref="DY152:DZ152"/>
    <mergeCell ref="EA152:EB152"/>
    <mergeCell ref="CY152:CZ152"/>
    <mergeCell ref="DA152:DB152"/>
    <mergeCell ref="DC152:DD152"/>
    <mergeCell ref="DE152:DF152"/>
    <mergeCell ref="DG152:DH152"/>
    <mergeCell ref="DI152:DJ152"/>
    <mergeCell ref="CM152:CN152"/>
    <mergeCell ref="CO152:CP152"/>
    <mergeCell ref="CQ152:CR152"/>
    <mergeCell ref="CS152:CT152"/>
    <mergeCell ref="CU152:CV152"/>
    <mergeCell ref="CW152:CX152"/>
    <mergeCell ref="CA152:CB152"/>
    <mergeCell ref="CC152:CD152"/>
    <mergeCell ref="CE152:CF152"/>
    <mergeCell ref="F239:F240"/>
    <mergeCell ref="G239:G240"/>
    <mergeCell ref="N239:N240"/>
    <mergeCell ref="G234:G236"/>
    <mergeCell ref="C237:C238"/>
    <mergeCell ref="D237:D238"/>
    <mergeCell ref="E237:E238"/>
    <mergeCell ref="F237:F238"/>
    <mergeCell ref="H237:H238"/>
    <mergeCell ref="K247:L247"/>
    <mergeCell ref="M247:N247"/>
    <mergeCell ref="O247:P247"/>
    <mergeCell ref="Q247:R247"/>
    <mergeCell ref="M237:M238"/>
    <mergeCell ref="N237:N238"/>
    <mergeCell ref="O237:O238"/>
    <mergeCell ref="P237:P238"/>
    <mergeCell ref="Q237:Q238"/>
    <mergeCell ref="AQ247:AR247"/>
    <mergeCell ref="AS247:AT247"/>
    <mergeCell ref="G248:H248"/>
    <mergeCell ref="I248:J248"/>
    <mergeCell ref="K248:L248"/>
    <mergeCell ref="M248:N248"/>
    <mergeCell ref="O248:P248"/>
    <mergeCell ref="Q248:R248"/>
    <mergeCell ref="S248:T248"/>
    <mergeCell ref="U248:V248"/>
    <mergeCell ref="AE247:AF247"/>
    <mergeCell ref="AG247:AH247"/>
    <mergeCell ref="AI247:AJ247"/>
    <mergeCell ref="AK247:AL247"/>
    <mergeCell ref="AM247:AN247"/>
    <mergeCell ref="AO247:AP247"/>
    <mergeCell ref="S247:T247"/>
    <mergeCell ref="U247:V247"/>
    <mergeCell ref="W247:X247"/>
    <mergeCell ref="Y247:Z247"/>
    <mergeCell ref="AA247:AB247"/>
    <mergeCell ref="AC247:AD247"/>
    <mergeCell ref="G247:H247"/>
    <mergeCell ref="I247:J247"/>
    <mergeCell ref="AI248:AJ248"/>
    <mergeCell ref="AK248:AL248"/>
    <mergeCell ref="AM248:AN248"/>
    <mergeCell ref="AO248:AP248"/>
    <mergeCell ref="AQ248:AR248"/>
    <mergeCell ref="AS248:AT248"/>
    <mergeCell ref="W248:X248"/>
    <mergeCell ref="Y248:Z248"/>
    <mergeCell ref="AA248:AB248"/>
    <mergeCell ref="AC248:AD248"/>
    <mergeCell ref="AE248:AF248"/>
    <mergeCell ref="AG248:AH248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5" tint="-0.249977111117893"/>
  </sheetPr>
  <dimension ref="A2:Q58"/>
  <sheetViews>
    <sheetView showGridLines="0" topLeftCell="A4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5703125" style="2067" bestFit="1" customWidth="1"/>
    <col min="2" max="2" width="3.7109375" style="2067" bestFit="1" customWidth="1"/>
    <col min="3" max="3" width="7.7109375" style="2067" customWidth="1"/>
    <col min="4" max="4" width="108.7109375" style="2067" bestFit="1" customWidth="1"/>
    <col min="5" max="5" width="17.85546875" style="2067" bestFit="1" customWidth="1"/>
    <col min="6" max="6" width="14.7109375" style="2067" bestFit="1" customWidth="1"/>
    <col min="7" max="8" width="14.7109375" style="2182" bestFit="1" customWidth="1"/>
    <col min="9" max="9" width="14.5703125" style="2182" customWidth="1"/>
    <col min="10" max="10" width="17" style="2182" customWidth="1"/>
    <col min="11" max="11" width="17.85546875" style="2182" bestFit="1" customWidth="1"/>
    <col min="12" max="12" width="13.42578125" style="2182" customWidth="1"/>
    <col min="13" max="13" width="14.140625" style="2182" customWidth="1"/>
    <col min="14" max="14" width="19.28515625" style="2067" bestFit="1" customWidth="1"/>
    <col min="15" max="15" width="15.28515625" style="2201" customWidth="1"/>
    <col min="16" max="16" width="15.28515625" style="2067" customWidth="1"/>
    <col min="17" max="17" width="15.28515625" style="927" customWidth="1"/>
    <col min="18" max="18" width="13.42578125" style="2067" bestFit="1" customWidth="1"/>
    <col min="19" max="16384" width="11.42578125" style="2067"/>
  </cols>
  <sheetData>
    <row r="2" spans="1:17" ht="18.75" x14ac:dyDescent="0.3">
      <c r="B2" s="1021" t="s">
        <v>2804</v>
      </c>
    </row>
    <row r="3" spans="1:17" ht="18.75" x14ac:dyDescent="0.3">
      <c r="B3" s="1021" t="s">
        <v>2831</v>
      </c>
    </row>
    <row r="4" spans="1:17" ht="18.75" x14ac:dyDescent="0.3">
      <c r="B4" s="1021" t="s">
        <v>2814</v>
      </c>
    </row>
    <row r="5" spans="1:17" x14ac:dyDescent="0.3">
      <c r="B5" s="597" t="s">
        <v>3372</v>
      </c>
    </row>
    <row r="8" spans="1:17" x14ac:dyDescent="0.3">
      <c r="F8" s="2207"/>
      <c r="J8" s="2207"/>
      <c r="K8" s="2207"/>
      <c r="L8" s="2207"/>
    </row>
    <row r="9" spans="1:17" x14ac:dyDescent="0.3">
      <c r="F9" s="2207"/>
      <c r="G9" s="2207"/>
      <c r="H9" s="2207"/>
      <c r="I9" s="2207"/>
      <c r="M9" s="2200"/>
    </row>
    <row r="10" spans="1:17" s="2201" customFormat="1" ht="45" x14ac:dyDescent="0.3">
      <c r="A10" s="2202"/>
      <c r="B10" s="2748"/>
      <c r="C10" s="2183" t="s">
        <v>775</v>
      </c>
      <c r="D10" s="2183" t="s">
        <v>884</v>
      </c>
      <c r="E10" s="3101" t="s">
        <v>1015</v>
      </c>
      <c r="F10" s="3101" t="s">
        <v>1016</v>
      </c>
      <c r="G10" s="3101" t="s">
        <v>1017</v>
      </c>
      <c r="H10" s="3101" t="s">
        <v>1018</v>
      </c>
      <c r="I10" s="3101" t="s">
        <v>1019</v>
      </c>
      <c r="J10" s="3101" t="s">
        <v>1020</v>
      </c>
      <c r="K10" s="533" t="s">
        <v>1322</v>
      </c>
      <c r="L10" s="2183" t="s">
        <v>1021</v>
      </c>
      <c r="M10" s="533" t="s">
        <v>1022</v>
      </c>
      <c r="N10" s="534" t="s">
        <v>3363</v>
      </c>
      <c r="Q10" s="3102"/>
    </row>
    <row r="11" spans="1:17" x14ac:dyDescent="0.3">
      <c r="A11" s="1206"/>
      <c r="B11" s="2748"/>
      <c r="C11" s="2733" t="s">
        <v>1184</v>
      </c>
      <c r="D11" s="2733" t="s">
        <v>1261</v>
      </c>
      <c r="E11" s="540">
        <v>167503833.39388332</v>
      </c>
      <c r="F11" s="540">
        <v>31714870.063127298</v>
      </c>
      <c r="G11" s="540">
        <v>19945669.653672758</v>
      </c>
      <c r="H11" s="540">
        <v>14832123.14854764</v>
      </c>
      <c r="I11" s="540">
        <v>16436377.817623202</v>
      </c>
      <c r="J11" s="540">
        <v>6397759.5733131943</v>
      </c>
      <c r="K11" s="540">
        <v>256830633.65016744</v>
      </c>
      <c r="L11" s="540">
        <v>328727.55635246402</v>
      </c>
      <c r="M11" s="540">
        <v>3918596.514384456</v>
      </c>
      <c r="N11" s="2205">
        <v>261077957.72090435</v>
      </c>
      <c r="O11" s="3104"/>
      <c r="P11" s="2199"/>
      <c r="Q11" s="2067"/>
    </row>
    <row r="12" spans="1:17" x14ac:dyDescent="0.3">
      <c r="A12" s="1206"/>
      <c r="B12" s="2748"/>
      <c r="C12" s="2733" t="s">
        <v>1204</v>
      </c>
      <c r="D12" s="2733" t="s">
        <v>1024</v>
      </c>
      <c r="E12" s="540">
        <v>158926719.90971217</v>
      </c>
      <c r="F12" s="540">
        <v>23992154.676536325</v>
      </c>
      <c r="G12" s="540">
        <v>17339573.092320427</v>
      </c>
      <c r="H12" s="540">
        <v>14832123.14854764</v>
      </c>
      <c r="I12" s="540">
        <v>16436377.817623202</v>
      </c>
      <c r="J12" s="540">
        <v>6397759.5733131943</v>
      </c>
      <c r="K12" s="540">
        <v>237924708.21805295</v>
      </c>
      <c r="L12" s="540">
        <v>328727.55635246402</v>
      </c>
      <c r="M12" s="540">
        <v>3630139.1273252158</v>
      </c>
      <c r="N12" s="2205">
        <v>241883574.90173063</v>
      </c>
      <c r="Q12" s="2067"/>
    </row>
    <row r="13" spans="1:17" x14ac:dyDescent="0.3">
      <c r="A13" s="1206"/>
      <c r="B13" s="2748"/>
      <c r="C13" s="2733" t="s">
        <v>1222</v>
      </c>
      <c r="D13" s="2733" t="s">
        <v>1025</v>
      </c>
      <c r="E13" s="540">
        <v>207866896.61015856</v>
      </c>
      <c r="F13" s="540">
        <v>40265899.173149191</v>
      </c>
      <c r="G13" s="540">
        <v>26745177.885180846</v>
      </c>
      <c r="H13" s="540">
        <v>14832123.14854764</v>
      </c>
      <c r="I13" s="540">
        <v>16436377.817623202</v>
      </c>
      <c r="J13" s="540">
        <v>6397759.5733131943</v>
      </c>
      <c r="K13" s="540">
        <v>312544234.20797265</v>
      </c>
      <c r="L13" s="540">
        <v>328727.55635246402</v>
      </c>
      <c r="M13" s="540">
        <v>4768647.4520268822</v>
      </c>
      <c r="N13" s="2205">
        <v>317641609.21635199</v>
      </c>
      <c r="Q13" s="2067"/>
    </row>
    <row r="14" spans="1:17" x14ac:dyDescent="0.3">
      <c r="A14" s="1206"/>
      <c r="B14" s="2748"/>
      <c r="C14" s="2733" t="s">
        <v>1240</v>
      </c>
      <c r="D14" s="2733" t="s">
        <v>1026</v>
      </c>
      <c r="E14" s="540">
        <v>207741747.40436965</v>
      </c>
      <c r="F14" s="540">
        <v>40265899.173149191</v>
      </c>
      <c r="G14" s="540">
        <v>26745177.885180846</v>
      </c>
      <c r="H14" s="540">
        <v>14832123.14854764</v>
      </c>
      <c r="I14" s="540">
        <v>16436377.817623202</v>
      </c>
      <c r="J14" s="540">
        <v>6397759.5733131943</v>
      </c>
      <c r="K14" s="540">
        <v>312419085.00218374</v>
      </c>
      <c r="L14" s="540">
        <v>328727.55635246402</v>
      </c>
      <c r="M14" s="540">
        <v>4766737.9864985198</v>
      </c>
      <c r="N14" s="2205">
        <v>317514550.54503471</v>
      </c>
      <c r="Q14" s="2067"/>
    </row>
    <row r="15" spans="1:17" x14ac:dyDescent="0.3">
      <c r="A15" s="1206"/>
      <c r="B15" s="2748"/>
      <c r="C15" s="2733" t="s">
        <v>1241</v>
      </c>
      <c r="D15" s="2733" t="s">
        <v>1029</v>
      </c>
      <c r="E15" s="540">
        <v>208837681.80532292</v>
      </c>
      <c r="F15" s="540">
        <v>40265899.173149191</v>
      </c>
      <c r="G15" s="540">
        <v>28482575.592749067</v>
      </c>
      <c r="H15" s="540">
        <v>14832123.14854764</v>
      </c>
      <c r="I15" s="540">
        <v>16436377.817623202</v>
      </c>
      <c r="J15" s="540">
        <v>6397759.5733131943</v>
      </c>
      <c r="K15" s="540">
        <v>315252417.1107052</v>
      </c>
      <c r="L15" s="540">
        <v>328727.55635246402</v>
      </c>
      <c r="M15" s="540">
        <v>4809967.5855800258</v>
      </c>
      <c r="N15" s="2205">
        <v>320391112.25263768</v>
      </c>
      <c r="Q15" s="2067"/>
    </row>
    <row r="16" spans="1:17" x14ac:dyDescent="0.3">
      <c r="A16" s="1206"/>
      <c r="B16" s="2748"/>
      <c r="C16" s="2733" t="s">
        <v>1242</v>
      </c>
      <c r="D16" s="2733" t="s">
        <v>1030</v>
      </c>
      <c r="E16" s="540">
        <v>208754382.40248144</v>
      </c>
      <c r="F16" s="540">
        <v>40265899.173149191</v>
      </c>
      <c r="G16" s="540">
        <v>0</v>
      </c>
      <c r="H16" s="540">
        <v>14832123.14854764</v>
      </c>
      <c r="I16" s="540">
        <v>16436377.817623202</v>
      </c>
      <c r="J16" s="540">
        <v>6397759.5733131943</v>
      </c>
      <c r="K16" s="540">
        <v>286686542.11511469</v>
      </c>
      <c r="L16" s="540">
        <v>328727.55635246402</v>
      </c>
      <c r="M16" s="540">
        <v>4374123.4006509976</v>
      </c>
      <c r="N16" s="2205">
        <v>291389393.0721181</v>
      </c>
      <c r="Q16" s="2067"/>
    </row>
    <row r="17" spans="1:17" x14ac:dyDescent="0.3">
      <c r="A17" s="1206"/>
      <c r="B17" s="2748"/>
      <c r="C17" s="2733" t="s">
        <v>1244</v>
      </c>
      <c r="D17" s="2733" t="s">
        <v>1032</v>
      </c>
      <c r="E17" s="540">
        <v>508155342.7060132</v>
      </c>
      <c r="F17" s="540">
        <v>38120986.518589437</v>
      </c>
      <c r="G17" s="540">
        <v>21240932.257769141</v>
      </c>
      <c r="H17" s="540">
        <v>14832123.14854764</v>
      </c>
      <c r="I17" s="540">
        <v>16436377.817623202</v>
      </c>
      <c r="J17" s="540">
        <v>6397759.5733131943</v>
      </c>
      <c r="K17" s="540">
        <v>605183522.02185595</v>
      </c>
      <c r="L17" s="540">
        <v>328727.55635246402</v>
      </c>
      <c r="M17" s="540">
        <v>9233594.9425252974</v>
      </c>
      <c r="N17" s="2205">
        <v>614745844.52073371</v>
      </c>
      <c r="Q17" s="2067"/>
    </row>
    <row r="18" spans="1:17" x14ac:dyDescent="0.3">
      <c r="A18" s="1206"/>
      <c r="B18" s="2748"/>
      <c r="C18" s="2733" t="s">
        <v>1245</v>
      </c>
      <c r="D18" s="2733" t="s">
        <v>1262</v>
      </c>
      <c r="E18" s="540">
        <v>495951089.17465377</v>
      </c>
      <c r="F18" s="540">
        <v>27824032.669801466</v>
      </c>
      <c r="G18" s="540">
        <v>16028739.135064473</v>
      </c>
      <c r="H18" s="540">
        <v>14832123.14854764</v>
      </c>
      <c r="I18" s="540">
        <v>16436377.817623202</v>
      </c>
      <c r="J18" s="540">
        <v>6397759.5733131943</v>
      </c>
      <c r="K18" s="540">
        <v>577470121.51900387</v>
      </c>
      <c r="L18" s="540">
        <v>328727.55635246402</v>
      </c>
      <c r="M18" s="540">
        <v>8810757.3975300249</v>
      </c>
      <c r="N18" s="2205">
        <v>586609606.47288644</v>
      </c>
      <c r="Q18" s="2067"/>
    </row>
    <row r="19" spans="1:17" x14ac:dyDescent="0.3">
      <c r="A19" s="1206"/>
      <c r="B19" s="2748"/>
      <c r="C19" s="2733" t="s">
        <v>1246</v>
      </c>
      <c r="D19" s="2733" t="s">
        <v>1034</v>
      </c>
      <c r="E19" s="540">
        <v>508155342.7060132</v>
      </c>
      <c r="F19" s="540">
        <v>38120986.518589437</v>
      </c>
      <c r="G19" s="540">
        <v>21240932.257769141</v>
      </c>
      <c r="H19" s="540">
        <v>14832123.14854764</v>
      </c>
      <c r="I19" s="540">
        <v>16436377.817623202</v>
      </c>
      <c r="J19" s="540">
        <v>6397759.5733131943</v>
      </c>
      <c r="K19" s="540">
        <v>605183522.02185595</v>
      </c>
      <c r="L19" s="540">
        <v>328727.55635246402</v>
      </c>
      <c r="M19" s="540">
        <v>9233594.9425252974</v>
      </c>
      <c r="N19" s="2205">
        <v>614745844.52073371</v>
      </c>
      <c r="Q19" s="2067"/>
    </row>
    <row r="20" spans="1:17" x14ac:dyDescent="0.3">
      <c r="A20" s="1206"/>
      <c r="B20" s="2748"/>
      <c r="C20" s="2733" t="s">
        <v>1186</v>
      </c>
      <c r="D20" s="2733" t="s">
        <v>1263</v>
      </c>
      <c r="E20" s="540">
        <v>495951089.17465377</v>
      </c>
      <c r="F20" s="540">
        <v>27824032.669801466</v>
      </c>
      <c r="G20" s="540">
        <v>16028739.135064473</v>
      </c>
      <c r="H20" s="540">
        <v>14832123.14854764</v>
      </c>
      <c r="I20" s="540">
        <v>16436377.817623202</v>
      </c>
      <c r="J20" s="540">
        <v>6397759.5733131943</v>
      </c>
      <c r="K20" s="540">
        <v>577470121.51900387</v>
      </c>
      <c r="L20" s="540">
        <v>328727.55635246402</v>
      </c>
      <c r="M20" s="540">
        <v>8810757.3975300249</v>
      </c>
      <c r="N20" s="2205">
        <v>586609606.47288644</v>
      </c>
      <c r="Q20" s="2067"/>
    </row>
    <row r="21" spans="1:17" x14ac:dyDescent="0.3">
      <c r="A21" s="1206"/>
      <c r="B21" s="2748"/>
      <c r="C21" s="2733" t="s">
        <v>1189</v>
      </c>
      <c r="D21" s="2733" t="s">
        <v>2772</v>
      </c>
      <c r="E21" s="540">
        <v>217161198.91056836</v>
      </c>
      <c r="F21" s="540">
        <v>0</v>
      </c>
      <c r="G21" s="540">
        <v>1846612.2525770473</v>
      </c>
      <c r="H21" s="540">
        <v>14832123.14854764</v>
      </c>
      <c r="I21" s="540">
        <v>16436377.817623202</v>
      </c>
      <c r="J21" s="540">
        <v>6397759.5733131943</v>
      </c>
      <c r="K21" s="540">
        <v>256674071.70262945</v>
      </c>
      <c r="L21" s="540">
        <v>328727.55635246402</v>
      </c>
      <c r="M21" s="540">
        <v>3916207.7685670732</v>
      </c>
      <c r="N21" s="2205">
        <v>260919007.027549</v>
      </c>
      <c r="Q21" s="2067"/>
    </row>
    <row r="22" spans="1:17" x14ac:dyDescent="0.3">
      <c r="A22" s="1206"/>
      <c r="B22" s="2748"/>
      <c r="C22" s="2733" t="s">
        <v>1191</v>
      </c>
      <c r="D22" s="2733" t="s">
        <v>2152</v>
      </c>
      <c r="E22" s="540">
        <v>73320714.215300292</v>
      </c>
      <c r="F22" s="540">
        <v>21530129.246253747</v>
      </c>
      <c r="G22" s="540">
        <v>20150605.702579375</v>
      </c>
      <c r="H22" s="540">
        <v>2650066.5154289212</v>
      </c>
      <c r="I22" s="540">
        <v>3316294.0513516688</v>
      </c>
      <c r="J22" s="540">
        <v>6397759.5733131943</v>
      </c>
      <c r="K22" s="540">
        <v>127365569.30422719</v>
      </c>
      <c r="L22" s="540">
        <v>66325.881027033378</v>
      </c>
      <c r="M22" s="540">
        <v>1943281.7216343426</v>
      </c>
      <c r="N22" s="2205">
        <v>129375176.90688856</v>
      </c>
      <c r="Q22" s="2067"/>
    </row>
    <row r="23" spans="1:17" x14ac:dyDescent="0.3">
      <c r="A23" s="1206"/>
      <c r="B23" s="2748"/>
      <c r="C23" s="2733" t="s">
        <v>1197</v>
      </c>
      <c r="D23" s="2733" t="s">
        <v>2153</v>
      </c>
      <c r="E23" s="540">
        <v>3535215.7005769908</v>
      </c>
      <c r="F23" s="540">
        <v>5436214.4176362697</v>
      </c>
      <c r="G23" s="540">
        <v>6422135.8307790384</v>
      </c>
      <c r="H23" s="540">
        <v>2650066.5154289212</v>
      </c>
      <c r="I23" s="540">
        <v>3316294.0513516688</v>
      </c>
      <c r="J23" s="540">
        <v>2204195.9028444234</v>
      </c>
      <c r="K23" s="540">
        <v>23564122.418617316</v>
      </c>
      <c r="L23" s="540">
        <v>66325.881027033378</v>
      </c>
      <c r="M23" s="540">
        <v>359529.88419558114</v>
      </c>
      <c r="N23" s="2205">
        <v>23989978.183839928</v>
      </c>
      <c r="Q23" s="2067"/>
    </row>
    <row r="24" spans="1:17" x14ac:dyDescent="0.3">
      <c r="A24" s="1206"/>
      <c r="B24" s="2748"/>
      <c r="C24" s="2733" t="s">
        <v>1201</v>
      </c>
      <c r="D24" s="2733" t="s">
        <v>1264</v>
      </c>
      <c r="E24" s="540">
        <v>147422133.08394346</v>
      </c>
      <c r="F24" s="540">
        <v>18025744.037066113</v>
      </c>
      <c r="G24" s="540">
        <v>14340062.472718943</v>
      </c>
      <c r="H24" s="540">
        <v>14832123.14854764</v>
      </c>
      <c r="I24" s="540">
        <v>16436377.817623202</v>
      </c>
      <c r="J24" s="540">
        <v>6397759.5733131943</v>
      </c>
      <c r="K24" s="540">
        <v>217454200.13321257</v>
      </c>
      <c r="L24" s="540">
        <v>328727.55635246402</v>
      </c>
      <c r="M24" s="540">
        <v>3317810.1014263923</v>
      </c>
      <c r="N24" s="2205">
        <v>221100737.79099143</v>
      </c>
      <c r="Q24" s="2067"/>
    </row>
    <row r="25" spans="1:17" x14ac:dyDescent="0.3">
      <c r="A25" s="1206"/>
      <c r="B25" s="2748"/>
      <c r="C25" s="2733" t="s">
        <v>1206</v>
      </c>
      <c r="D25" s="2733" t="s">
        <v>1265</v>
      </c>
      <c r="E25" s="540">
        <v>400478626.04028553</v>
      </c>
      <c r="F25" s="540">
        <v>21865176.866910383</v>
      </c>
      <c r="G25" s="540">
        <v>11933961.857113045</v>
      </c>
      <c r="H25" s="540">
        <v>14832123.14854764</v>
      </c>
      <c r="I25" s="540">
        <v>16436377.817623202</v>
      </c>
      <c r="J25" s="540">
        <v>6397759.5733131943</v>
      </c>
      <c r="K25" s="540">
        <v>471944025.30379301</v>
      </c>
      <c r="L25" s="540">
        <v>328727.55635246402</v>
      </c>
      <c r="M25" s="540">
        <v>7200691.7019838421</v>
      </c>
      <c r="N25" s="2205">
        <v>479473444.56212932</v>
      </c>
      <c r="Q25" s="2067"/>
    </row>
    <row r="26" spans="1:17" ht="13.5" customHeight="1" x14ac:dyDescent="0.3">
      <c r="A26" s="1206"/>
      <c r="B26" s="2748"/>
      <c r="C26" s="2733" t="s">
        <v>1211</v>
      </c>
      <c r="D26" s="2733" t="s">
        <v>1266</v>
      </c>
      <c r="E26" s="540">
        <v>14174164.962938877</v>
      </c>
      <c r="F26" s="540">
        <v>20593907.697575934</v>
      </c>
      <c r="G26" s="540">
        <v>12726062.209912125</v>
      </c>
      <c r="H26" s="540">
        <v>2650066.5154289212</v>
      </c>
      <c r="I26" s="540">
        <v>3316294.0513516688</v>
      </c>
      <c r="J26" s="540">
        <v>2204195.9028444234</v>
      </c>
      <c r="K26" s="540">
        <v>55664691.340051949</v>
      </c>
      <c r="L26" s="540">
        <v>66325.881027033378</v>
      </c>
      <c r="M26" s="540">
        <v>849304.70465812355</v>
      </c>
      <c r="N26" s="2205">
        <v>56580321.925737105</v>
      </c>
      <c r="O26" s="3103"/>
      <c r="P26" s="2199"/>
      <c r="Q26" s="2067"/>
    </row>
    <row r="27" spans="1:17" x14ac:dyDescent="0.3">
      <c r="A27" s="1206"/>
      <c r="B27" s="2748"/>
      <c r="C27" s="2733" t="s">
        <v>1212</v>
      </c>
      <c r="D27" s="2733" t="s">
        <v>1267</v>
      </c>
      <c r="E27" s="540">
        <v>22041249.885595936</v>
      </c>
      <c r="F27" s="540">
        <v>30890861.546363901</v>
      </c>
      <c r="G27" s="540">
        <v>17938255.332616791</v>
      </c>
      <c r="H27" s="540">
        <v>2650066.5154289212</v>
      </c>
      <c r="I27" s="540">
        <v>3316294.0513516688</v>
      </c>
      <c r="J27" s="540">
        <v>2204195.9028444234</v>
      </c>
      <c r="K27" s="540">
        <v>79040923.23420164</v>
      </c>
      <c r="L27" s="540">
        <v>66325.881027033378</v>
      </c>
      <c r="M27" s="540">
        <v>1205967.8468930568</v>
      </c>
      <c r="N27" s="2205">
        <v>80313216.962121725</v>
      </c>
      <c r="O27" s="3103"/>
      <c r="P27" s="2199"/>
      <c r="Q27" s="2199"/>
    </row>
    <row r="28" spans="1:17" x14ac:dyDescent="0.3">
      <c r="A28" s="1206"/>
      <c r="B28" s="2748"/>
      <c r="C28" s="2733" t="s">
        <v>1213</v>
      </c>
      <c r="D28" s="2733" t="s">
        <v>1268</v>
      </c>
      <c r="E28" s="540">
        <v>22096287.589955676</v>
      </c>
      <c r="F28" s="540">
        <v>30890861.546363901</v>
      </c>
      <c r="G28" s="540">
        <v>17938255.332616791</v>
      </c>
      <c r="H28" s="540">
        <v>2650066.5154289212</v>
      </c>
      <c r="I28" s="540">
        <v>3316294.0513516688</v>
      </c>
      <c r="J28" s="540">
        <v>2204195.9028444234</v>
      </c>
      <c r="K28" s="540">
        <v>79095960.93856138</v>
      </c>
      <c r="L28" s="540">
        <v>66325.881027033378</v>
      </c>
      <c r="M28" s="540">
        <v>1206807.5853362426</v>
      </c>
      <c r="N28" s="2205">
        <v>80369094.404924646</v>
      </c>
      <c r="O28" s="3103"/>
      <c r="Q28" s="2199"/>
    </row>
    <row r="29" spans="1:17" x14ac:dyDescent="0.3">
      <c r="A29" s="1206"/>
      <c r="B29" s="2748"/>
      <c r="C29" s="2733" t="s">
        <v>1214</v>
      </c>
      <c r="D29" s="2733" t="s">
        <v>1269</v>
      </c>
      <c r="E29" s="540">
        <v>17223909.976190694</v>
      </c>
      <c r="F29" s="540">
        <v>20593907.697575934</v>
      </c>
      <c r="G29" s="540">
        <v>16200857.62504857</v>
      </c>
      <c r="H29" s="540">
        <v>2650066.5154289212</v>
      </c>
      <c r="I29" s="540">
        <v>3316294.0513516688</v>
      </c>
      <c r="J29" s="540">
        <v>2204195.9028444234</v>
      </c>
      <c r="K29" s="540">
        <v>62189231.768440209</v>
      </c>
      <c r="L29" s="540">
        <v>66325.881027033378</v>
      </c>
      <c r="M29" s="540">
        <v>948852.95954218821</v>
      </c>
      <c r="N29" s="2205">
        <v>63204410.60900943</v>
      </c>
      <c r="O29" s="3103"/>
      <c r="P29" s="2199"/>
      <c r="Q29" s="2067"/>
    </row>
    <row r="30" spans="1:17" x14ac:dyDescent="0.3">
      <c r="A30" s="1206"/>
      <c r="B30" s="2748"/>
      <c r="C30" s="2733" t="s">
        <v>1215</v>
      </c>
      <c r="D30" s="2733" t="s">
        <v>1270</v>
      </c>
      <c r="E30" s="540">
        <v>37677905.125851355</v>
      </c>
      <c r="F30" s="540">
        <v>41187815.395151868</v>
      </c>
      <c r="G30" s="540">
        <v>30100039.285594348</v>
      </c>
      <c r="H30" s="540">
        <v>2650066.5154289212</v>
      </c>
      <c r="I30" s="540">
        <v>3316294.0513516688</v>
      </c>
      <c r="J30" s="540">
        <v>2204195.9028444234</v>
      </c>
      <c r="K30" s="540">
        <v>117136316.27622257</v>
      </c>
      <c r="L30" s="540">
        <v>66325.881027033378</v>
      </c>
      <c r="M30" s="540">
        <v>1787208.7692353118</v>
      </c>
      <c r="N30" s="2205">
        <v>118989850.92648491</v>
      </c>
      <c r="O30" s="3103"/>
      <c r="P30" s="2199"/>
      <c r="Q30" s="2199"/>
    </row>
    <row r="31" spans="1:17" x14ac:dyDescent="0.3">
      <c r="A31" s="1206"/>
      <c r="B31" s="2748"/>
      <c r="C31" s="2733" t="s">
        <v>1216</v>
      </c>
      <c r="D31" s="2733" t="s">
        <v>1271</v>
      </c>
      <c r="E31" s="540">
        <v>47959940.405041434</v>
      </c>
      <c r="F31" s="540">
        <v>51484769.243939839</v>
      </c>
      <c r="G31" s="540">
        <v>37049630.115867235</v>
      </c>
      <c r="H31" s="540">
        <v>2650066.5154289212</v>
      </c>
      <c r="I31" s="540">
        <v>3316294.0513516688</v>
      </c>
      <c r="J31" s="540">
        <v>2204195.9028444234</v>
      </c>
      <c r="K31" s="540">
        <v>144664896.23447353</v>
      </c>
      <c r="L31" s="540">
        <v>66325.881027033378</v>
      </c>
      <c r="M31" s="540">
        <v>2207226.4125250597</v>
      </c>
      <c r="N31" s="2205">
        <v>146938448.52802563</v>
      </c>
      <c r="O31" s="3103"/>
      <c r="Q31" s="2199"/>
    </row>
    <row r="32" spans="1:17" x14ac:dyDescent="0.3">
      <c r="A32" s="1206"/>
      <c r="B32" s="2748"/>
      <c r="C32" s="2733" t="s">
        <v>1217</v>
      </c>
      <c r="D32" s="2733" t="s">
        <v>1272</v>
      </c>
      <c r="E32" s="540">
        <v>17223909.976190694</v>
      </c>
      <c r="F32" s="540">
        <v>20593907.697575934</v>
      </c>
      <c r="G32" s="540">
        <v>16200857.62504857</v>
      </c>
      <c r="H32" s="540">
        <v>2650066.5154289212</v>
      </c>
      <c r="I32" s="540">
        <v>3316294.0513516688</v>
      </c>
      <c r="J32" s="540">
        <v>2204195.9028444234</v>
      </c>
      <c r="K32" s="540">
        <v>62189231.768440209</v>
      </c>
      <c r="L32" s="540">
        <v>66325.881027033378</v>
      </c>
      <c r="M32" s="540">
        <v>948852.95954218821</v>
      </c>
      <c r="N32" s="2205">
        <v>63204410.60900943</v>
      </c>
      <c r="O32" s="3103"/>
      <c r="P32" s="2199"/>
      <c r="Q32" s="2067"/>
    </row>
    <row r="33" spans="1:17" x14ac:dyDescent="0.3">
      <c r="A33" s="1206"/>
      <c r="B33" s="2748"/>
      <c r="C33" s="2733" t="s">
        <v>1218</v>
      </c>
      <c r="D33" s="2733" t="s">
        <v>1273</v>
      </c>
      <c r="E33" s="540">
        <v>37677905.125851355</v>
      </c>
      <c r="F33" s="540">
        <v>41187815.395151868</v>
      </c>
      <c r="G33" s="540">
        <v>30100039.285594348</v>
      </c>
      <c r="H33" s="540">
        <v>2650066.5154289212</v>
      </c>
      <c r="I33" s="540">
        <v>3316294.0513516688</v>
      </c>
      <c r="J33" s="540">
        <v>2204195.9028444234</v>
      </c>
      <c r="K33" s="540">
        <v>117136316.27622257</v>
      </c>
      <c r="L33" s="540">
        <v>66325.881027033378</v>
      </c>
      <c r="M33" s="540">
        <v>1787208.7692353118</v>
      </c>
      <c r="N33" s="2205">
        <v>118989850.92648491</v>
      </c>
      <c r="O33" s="3103"/>
      <c r="P33" s="2199"/>
      <c r="Q33" s="2199"/>
    </row>
    <row r="34" spans="1:17" x14ac:dyDescent="0.3">
      <c r="A34" s="1206"/>
      <c r="B34" s="2748"/>
      <c r="C34" s="2733" t="s">
        <v>1219</v>
      </c>
      <c r="D34" s="2733" t="s">
        <v>1274</v>
      </c>
      <c r="E34" s="540">
        <v>47959940.405041434</v>
      </c>
      <c r="F34" s="540">
        <v>51484769.243939839</v>
      </c>
      <c r="G34" s="540">
        <v>37049630.115867235</v>
      </c>
      <c r="H34" s="540">
        <v>2650066.5154289212</v>
      </c>
      <c r="I34" s="540">
        <v>3316294.0513516688</v>
      </c>
      <c r="J34" s="540">
        <v>2204195.9028444234</v>
      </c>
      <c r="K34" s="540">
        <v>144664896.23447353</v>
      </c>
      <c r="L34" s="540">
        <v>66325.881027033378</v>
      </c>
      <c r="M34" s="540">
        <v>2207226.4125250597</v>
      </c>
      <c r="N34" s="2205">
        <v>146938448.52802563</v>
      </c>
      <c r="O34" s="3103"/>
      <c r="Q34" s="2199"/>
    </row>
    <row r="35" spans="1:17" x14ac:dyDescent="0.3">
      <c r="A35" s="1206"/>
      <c r="B35" s="2748"/>
      <c r="C35" s="2733" t="s">
        <v>1224</v>
      </c>
      <c r="D35" s="2733" t="s">
        <v>2916</v>
      </c>
      <c r="E35" s="540">
        <v>35406847.489614464</v>
      </c>
      <c r="F35" s="540">
        <v>67007575.272051387</v>
      </c>
      <c r="G35" s="540">
        <v>3876550.4740927927</v>
      </c>
      <c r="H35" s="540">
        <v>2118874.7355068056</v>
      </c>
      <c r="I35" s="540">
        <v>2348053.9739461718</v>
      </c>
      <c r="J35" s="540">
        <v>913965.65333045635</v>
      </c>
      <c r="K35" s="540">
        <v>111671867.59854208</v>
      </c>
      <c r="L35" s="540">
        <v>46961.079478923435</v>
      </c>
      <c r="M35" s="540">
        <v>1703834.8771218092</v>
      </c>
      <c r="N35" s="2205">
        <v>113422663.5551428</v>
      </c>
      <c r="O35" s="3103"/>
      <c r="P35" s="2199"/>
      <c r="Q35" s="2067"/>
    </row>
    <row r="36" spans="1:17" x14ac:dyDescent="0.3">
      <c r="A36" s="1206"/>
      <c r="B36" s="2748"/>
      <c r="C36" s="2733" t="s">
        <v>1227</v>
      </c>
      <c r="D36" s="2733" t="s">
        <v>2917</v>
      </c>
      <c r="E36" s="540">
        <v>25465460.724678867</v>
      </c>
      <c r="F36" s="540">
        <v>51994438.528692521</v>
      </c>
      <c r="G36" s="540">
        <v>3551663.3448114893</v>
      </c>
      <c r="H36" s="540">
        <v>2118874.7355068056</v>
      </c>
      <c r="I36" s="540">
        <v>2348053.9739461718</v>
      </c>
      <c r="J36" s="540">
        <v>913965.65333045635</v>
      </c>
      <c r="K36" s="540">
        <v>86392456.960966304</v>
      </c>
      <c r="L36" s="540">
        <v>46961.079478923435</v>
      </c>
      <c r="M36" s="540">
        <v>1318133.9620782069</v>
      </c>
      <c r="N36" s="2205">
        <v>87757552.002523437</v>
      </c>
      <c r="O36" s="3103"/>
      <c r="P36" s="2199"/>
      <c r="Q36" s="2199"/>
    </row>
    <row r="37" spans="1:17" x14ac:dyDescent="0.3">
      <c r="A37" s="1206"/>
      <c r="B37" s="2748"/>
      <c r="C37" s="2733" t="s">
        <v>1229</v>
      </c>
      <c r="D37" s="2733" t="s">
        <v>2918</v>
      </c>
      <c r="E37" s="540">
        <v>26439497.4503011</v>
      </c>
      <c r="F37" s="540">
        <v>49214538.801140741</v>
      </c>
      <c r="G37" s="540">
        <v>3552320.1510642827</v>
      </c>
      <c r="H37" s="540">
        <v>2118874.7355068056</v>
      </c>
      <c r="I37" s="540">
        <v>2348053.9739461718</v>
      </c>
      <c r="J37" s="540">
        <v>913965.65333045635</v>
      </c>
      <c r="K37" s="540">
        <v>84587250.765289545</v>
      </c>
      <c r="L37" s="540">
        <v>46961.079478923435</v>
      </c>
      <c r="M37" s="540">
        <v>1290591.0066075618</v>
      </c>
      <c r="N37" s="2205">
        <v>85924802.851376027</v>
      </c>
      <c r="O37" s="3103"/>
      <c r="Q37" s="2199"/>
    </row>
    <row r="38" spans="1:17" x14ac:dyDescent="0.3">
      <c r="A38" s="1206"/>
      <c r="B38" s="2748"/>
      <c r="C38" s="2733" t="s">
        <v>1230</v>
      </c>
      <c r="D38" s="2733" t="s">
        <v>2919</v>
      </c>
      <c r="E38" s="540">
        <v>15132839.843568392</v>
      </c>
      <c r="F38" s="540">
        <v>22274660.766223565</v>
      </c>
      <c r="G38" s="540">
        <v>1257446.2124220796</v>
      </c>
      <c r="H38" s="540">
        <v>662516.6288572303</v>
      </c>
      <c r="I38" s="540">
        <v>829073.51283791719</v>
      </c>
      <c r="J38" s="540">
        <v>551048.97571110586</v>
      </c>
      <c r="K38" s="540">
        <v>40707585.939620294</v>
      </c>
      <c r="L38" s="540">
        <v>16581.470256758344</v>
      </c>
      <c r="M38" s="540">
        <v>621096.48722543567</v>
      </c>
      <c r="N38" s="2205">
        <v>41345263.89710249</v>
      </c>
      <c r="O38" s="3103"/>
      <c r="P38" s="2199"/>
      <c r="Q38" s="2067"/>
    </row>
    <row r="39" spans="1:17" x14ac:dyDescent="0.3">
      <c r="A39" s="1206"/>
      <c r="B39" s="2748"/>
      <c r="C39" s="2733" t="s">
        <v>1249</v>
      </c>
      <c r="D39" s="2733" t="s">
        <v>1248</v>
      </c>
      <c r="E39" s="540">
        <v>2936716371.3963847</v>
      </c>
      <c r="F39" s="540">
        <v>0</v>
      </c>
      <c r="G39" s="540">
        <v>0</v>
      </c>
      <c r="H39" s="540">
        <v>0</v>
      </c>
      <c r="I39" s="540">
        <v>0</v>
      </c>
      <c r="J39" s="540">
        <v>0</v>
      </c>
      <c r="K39" s="540">
        <v>2936716371.3963847</v>
      </c>
      <c r="L39" s="540">
        <v>0</v>
      </c>
      <c r="M39" s="540">
        <v>44806985.728830867</v>
      </c>
      <c r="N39" s="2205">
        <v>2981523357.1252155</v>
      </c>
      <c r="Q39" s="2067"/>
    </row>
    <row r="40" spans="1:17" x14ac:dyDescent="0.3">
      <c r="A40" s="1206"/>
      <c r="B40" s="2748"/>
      <c r="C40" s="2733" t="s">
        <v>1233</v>
      </c>
      <c r="D40" s="2733" t="s">
        <v>1250</v>
      </c>
      <c r="E40" s="540">
        <v>2281834138.441937</v>
      </c>
      <c r="F40" s="540">
        <v>0</v>
      </c>
      <c r="G40" s="540">
        <v>0</v>
      </c>
      <c r="H40" s="540">
        <v>0</v>
      </c>
      <c r="I40" s="540">
        <v>0</v>
      </c>
      <c r="J40" s="540">
        <v>0</v>
      </c>
      <c r="K40" s="540">
        <v>2281834138.441937</v>
      </c>
      <c r="L40" s="540">
        <v>0</v>
      </c>
      <c r="M40" s="540">
        <v>34815112.100223571</v>
      </c>
      <c r="N40" s="2205">
        <v>2316649250.5421605</v>
      </c>
      <c r="O40" s="3104"/>
      <c r="Q40" s="2067"/>
    </row>
    <row r="41" spans="1:17" x14ac:dyDescent="0.3">
      <c r="A41" s="1206"/>
      <c r="B41" s="2748"/>
      <c r="C41" s="2733" t="s">
        <v>1251</v>
      </c>
      <c r="D41" s="2733" t="s">
        <v>1252</v>
      </c>
      <c r="E41" s="540">
        <v>2266077252.7114668</v>
      </c>
      <c r="F41" s="540">
        <v>0</v>
      </c>
      <c r="G41" s="540">
        <v>0</v>
      </c>
      <c r="H41" s="540">
        <v>0</v>
      </c>
      <c r="I41" s="540">
        <v>0</v>
      </c>
      <c r="J41" s="540">
        <v>0</v>
      </c>
      <c r="K41" s="540">
        <v>2266077252.7114668</v>
      </c>
      <c r="L41" s="540">
        <v>0</v>
      </c>
      <c r="M41" s="540">
        <v>34574701.224684954</v>
      </c>
      <c r="N41" s="2205">
        <v>2300651953.9361515</v>
      </c>
      <c r="Q41" s="2067"/>
    </row>
    <row r="42" spans="1:17" x14ac:dyDescent="0.3">
      <c r="A42" s="1206"/>
      <c r="B42" s="2748"/>
      <c r="C42" s="2733" t="s">
        <v>1253</v>
      </c>
      <c r="D42" s="2733" t="s">
        <v>1254</v>
      </c>
      <c r="E42" s="540">
        <v>809313304.53980958</v>
      </c>
      <c r="F42" s="540">
        <v>0</v>
      </c>
      <c r="G42" s="540">
        <v>0</v>
      </c>
      <c r="H42" s="540">
        <v>0</v>
      </c>
      <c r="I42" s="540">
        <v>0</v>
      </c>
      <c r="J42" s="540">
        <v>0</v>
      </c>
      <c r="K42" s="540">
        <v>809313304.53980958</v>
      </c>
      <c r="L42" s="540">
        <v>0</v>
      </c>
      <c r="M42" s="540">
        <v>12348107.580244627</v>
      </c>
      <c r="N42" s="2205">
        <v>821661412.12005424</v>
      </c>
      <c r="Q42" s="2067"/>
    </row>
    <row r="43" spans="1:17" x14ac:dyDescent="0.3">
      <c r="A43" s="1206"/>
      <c r="B43" s="2748"/>
      <c r="C43" s="2733" t="s">
        <v>1239</v>
      </c>
      <c r="D43" s="2733" t="s">
        <v>1275</v>
      </c>
      <c r="E43" s="540">
        <v>31640240.436962731</v>
      </c>
      <c r="F43" s="540">
        <v>19706949.161182191</v>
      </c>
      <c r="G43" s="540">
        <v>37802303.573973373</v>
      </c>
      <c r="H43" s="540">
        <v>2650066.5154289212</v>
      </c>
      <c r="I43" s="540">
        <v>3316294.0513516688</v>
      </c>
      <c r="J43" s="540">
        <v>2204195.9028444234</v>
      </c>
      <c r="K43" s="540">
        <v>97320049.641743302</v>
      </c>
      <c r="L43" s="540">
        <v>66325.881027033378</v>
      </c>
      <c r="M43" s="540">
        <v>1484861.84021689</v>
      </c>
      <c r="N43" s="2205">
        <v>98871237.36298722</v>
      </c>
      <c r="Q43" s="2067"/>
    </row>
    <row r="44" spans="1:17" x14ac:dyDescent="0.3">
      <c r="A44" s="1206"/>
      <c r="B44" s="2748"/>
      <c r="C44" s="2733" t="s">
        <v>1255</v>
      </c>
      <c r="D44" s="2733" t="s">
        <v>1276</v>
      </c>
      <c r="E44" s="540">
        <v>0</v>
      </c>
      <c r="F44" s="540">
        <v>0</v>
      </c>
      <c r="G44" s="540">
        <v>0</v>
      </c>
      <c r="H44" s="540">
        <v>0</v>
      </c>
      <c r="I44" s="540">
        <v>0</v>
      </c>
      <c r="J44" s="540">
        <v>0</v>
      </c>
      <c r="K44" s="540">
        <v>0</v>
      </c>
      <c r="L44" s="540">
        <v>0</v>
      </c>
      <c r="M44" s="540">
        <v>0</v>
      </c>
      <c r="N44" s="2205">
        <v>0</v>
      </c>
      <c r="Q44" s="2067"/>
    </row>
    <row r="45" spans="1:17" ht="13.9" customHeight="1" x14ac:dyDescent="0.3">
      <c r="A45" s="1206"/>
      <c r="B45" s="2748"/>
      <c r="C45" s="2733" t="s">
        <v>2147</v>
      </c>
      <c r="D45" s="2733" t="s">
        <v>2775</v>
      </c>
      <c r="E45" s="540">
        <v>12249488.558799371</v>
      </c>
      <c r="F45" s="540">
        <v>18214315.169966046</v>
      </c>
      <c r="G45" s="540">
        <v>5029784.8496883186</v>
      </c>
      <c r="H45" s="540">
        <v>2650066.5154289212</v>
      </c>
      <c r="I45" s="540">
        <v>3316294.0513516688</v>
      </c>
      <c r="J45" s="540">
        <v>2204195.9028444234</v>
      </c>
      <c r="K45" s="540">
        <v>43664145.048078746</v>
      </c>
      <c r="L45" s="540">
        <v>66325.881027033378</v>
      </c>
      <c r="M45" s="540">
        <v>666206.22375615558</v>
      </c>
      <c r="N45" s="2205">
        <v>44396677.152861938</v>
      </c>
      <c r="Q45" s="2067"/>
    </row>
    <row r="46" spans="1:17" ht="13.9" customHeight="1" x14ac:dyDescent="0.3">
      <c r="A46" s="1206"/>
      <c r="B46" s="2748"/>
      <c r="C46" s="2901" t="s">
        <v>2148</v>
      </c>
      <c r="D46" s="2733" t="s">
        <v>2776</v>
      </c>
      <c r="E46" s="540">
        <v>291996015.64054728</v>
      </c>
      <c r="F46" s="540">
        <v>0</v>
      </c>
      <c r="G46" s="540">
        <v>1846612.2525770473</v>
      </c>
      <c r="H46" s="540">
        <v>14832123.14854764</v>
      </c>
      <c r="I46" s="540">
        <v>16436377.817623202</v>
      </c>
      <c r="J46" s="540">
        <v>6397759.5733131943</v>
      </c>
      <c r="K46" s="540">
        <v>331508888.43260837</v>
      </c>
      <c r="L46" s="540">
        <v>328727.55635246402</v>
      </c>
      <c r="M46" s="540">
        <v>5058000.8943517935</v>
      </c>
      <c r="N46" s="2205">
        <v>336895616.88331258</v>
      </c>
      <c r="Q46" s="2067"/>
    </row>
    <row r="47" spans="1:17" ht="13.9" customHeight="1" x14ac:dyDescent="0.3">
      <c r="A47" s="1206"/>
      <c r="B47" s="2748"/>
      <c r="C47" s="2901" t="s">
        <v>2205</v>
      </c>
      <c r="D47" s="2733" t="s">
        <v>2243</v>
      </c>
      <c r="E47" s="540">
        <v>23215026.273787305</v>
      </c>
      <c r="F47" s="540">
        <v>5958855.8028910868</v>
      </c>
      <c r="G47" s="540">
        <v>1040819.07625649</v>
      </c>
      <c r="H47" s="540">
        <v>2650066.5154289212</v>
      </c>
      <c r="I47" s="540">
        <v>3316294.0513516688</v>
      </c>
      <c r="J47" s="540">
        <v>2204195.9028444234</v>
      </c>
      <c r="K47" s="540">
        <v>38385257.62255989</v>
      </c>
      <c r="L47" s="540">
        <v>66325.881027033378</v>
      </c>
      <c r="M47" s="540">
        <v>585663.53470278287</v>
      </c>
      <c r="N47" s="2205">
        <v>39037247.038289711</v>
      </c>
    </row>
    <row r="48" spans="1:17" x14ac:dyDescent="0.3">
      <c r="A48" s="1206"/>
      <c r="B48" s="1206"/>
    </row>
    <row r="49" spans="1:6" x14ac:dyDescent="0.3">
      <c r="A49" s="1206"/>
      <c r="B49" s="1206"/>
      <c r="F49" s="2199"/>
    </row>
    <row r="50" spans="1:6" x14ac:dyDescent="0.3">
      <c r="A50" s="1206"/>
      <c r="B50" s="1206"/>
    </row>
    <row r="51" spans="1:6" x14ac:dyDescent="0.3">
      <c r="A51" s="1206"/>
      <c r="B51" s="1206"/>
    </row>
    <row r="52" spans="1:6" x14ac:dyDescent="0.3">
      <c r="A52" s="1206"/>
      <c r="B52" s="1206"/>
    </row>
    <row r="53" spans="1:6" x14ac:dyDescent="0.3">
      <c r="A53" s="1206"/>
      <c r="B53" s="1206"/>
    </row>
    <row r="54" spans="1:6" x14ac:dyDescent="0.3">
      <c r="A54" s="1206"/>
      <c r="B54" s="1206"/>
    </row>
    <row r="55" spans="1:6" x14ac:dyDescent="0.3">
      <c r="A55" s="1206"/>
      <c r="B55" s="1206"/>
    </row>
    <row r="56" spans="1:6" x14ac:dyDescent="0.3">
      <c r="A56" s="1206"/>
      <c r="B56" s="1206"/>
    </row>
    <row r="57" spans="1:6" x14ac:dyDescent="0.3">
      <c r="A57" s="1206"/>
      <c r="B57" s="1206"/>
    </row>
    <row r="58" spans="1:6" x14ac:dyDescent="0.3">
      <c r="A58" s="1206"/>
      <c r="B58" s="1206"/>
    </row>
  </sheetData>
  <hyperlinks>
    <hyperlink ref="E10" location="'DDP SE 3'!A1" display="DDP" xr:uid="{00000000-0004-0000-1B00-000000000000}"/>
    <hyperlink ref="F10" location="'ObCi SE 3'!A1" display="OBRA CIVIL" xr:uid="{00000000-0004-0000-1B00-000001000000}"/>
    <hyperlink ref="G10" location="'Montaje SE 3'!A1" display="MONTAJE" xr:uid="{00000000-0004-0000-1B00-000002000000}"/>
    <hyperlink ref="H10" location="'Ingenieria SE3'!A1" display="INGENIERIA" xr:uid="{00000000-0004-0000-1B00-000003000000}"/>
    <hyperlink ref="I10" location="'Interv SE3'!A1" display="INTERVENTORIA" xr:uid="{00000000-0004-0000-1B00-000004000000}"/>
    <hyperlink ref="J10" location="'ADMON SE3'!A1" display="ADMINISTRACIÓN EJECUCIÓN" xr:uid="{00000000-0004-0000-1B00-000005000000}"/>
  </hyperlinks>
  <pageMargins left="0.7" right="0.7" top="0.75" bottom="0.75" header="0.3" footer="0.3"/>
  <pageSetup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15"/>
  <dimension ref="B1:CV344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4.140625" style="2067" bestFit="1" customWidth="1"/>
    <col min="3" max="3" width="9.7109375" style="2067" customWidth="1"/>
    <col min="4" max="4" width="63" style="2067" customWidth="1"/>
    <col min="5" max="5" width="16.85546875" style="2067" customWidth="1"/>
    <col min="6" max="7" width="16.42578125" style="2067" customWidth="1"/>
    <col min="8" max="8" width="15.42578125" style="2067" customWidth="1"/>
    <col min="9" max="9" width="15.5703125" style="2067" customWidth="1"/>
    <col min="10" max="10" width="15" style="2067" customWidth="1"/>
    <col min="11" max="11" width="17.85546875" style="2067" customWidth="1"/>
    <col min="12" max="12" width="11.5703125" style="2067" customWidth="1"/>
    <col min="13" max="13" width="16" style="2067" customWidth="1"/>
    <col min="14" max="14" width="11.5703125" style="2067" customWidth="1"/>
    <col min="15" max="15" width="16.42578125" style="2067" customWidth="1"/>
    <col min="16" max="16" width="11.5703125" style="2067" customWidth="1"/>
    <col min="17" max="17" width="16" style="2067" customWidth="1"/>
    <col min="18" max="18" width="13.42578125" style="2067" customWidth="1"/>
    <col min="19" max="19" width="16.5703125" style="2067" customWidth="1"/>
    <col min="20" max="20" width="11.5703125" style="2067" customWidth="1"/>
    <col min="21" max="21" width="16.5703125" style="2067" customWidth="1"/>
    <col min="22" max="22" width="11.5703125" style="2067" customWidth="1"/>
    <col min="23" max="23" width="16.5703125" style="2067" customWidth="1"/>
    <col min="24" max="24" width="11.5703125" style="2067" customWidth="1"/>
    <col min="25" max="25" width="15.42578125" style="2067" customWidth="1"/>
    <col min="26" max="26" width="11.5703125" style="2067" customWidth="1"/>
    <col min="27" max="27" width="15" style="2067" customWidth="1"/>
    <col min="28" max="28" width="11.5703125" style="2067" customWidth="1"/>
    <col min="29" max="29" width="15" style="2067" customWidth="1"/>
    <col min="30" max="30" width="11.5703125" style="2067" customWidth="1"/>
    <col min="31" max="31" width="15.42578125" style="2067" customWidth="1"/>
    <col min="32" max="32" width="11.5703125" style="2067" customWidth="1"/>
    <col min="33" max="33" width="15.28515625" style="2067" customWidth="1"/>
    <col min="34" max="34" width="11.5703125" style="2067" customWidth="1"/>
    <col min="35" max="35" width="16" style="2067" customWidth="1"/>
    <col min="36" max="36" width="11.5703125" style="2067" customWidth="1"/>
    <col min="37" max="37" width="15" style="2067" customWidth="1"/>
    <col min="38" max="38" width="11.5703125" style="2067" customWidth="1"/>
    <col min="39" max="39" width="15.28515625" style="2067" customWidth="1"/>
    <col min="40" max="40" width="11.5703125" style="2067" customWidth="1"/>
    <col min="41" max="41" width="16" style="2182" customWidth="1"/>
    <col min="42" max="42" width="11.5703125" style="2067" customWidth="1"/>
    <col min="43" max="43" width="16.5703125" style="2067" customWidth="1"/>
    <col min="44" max="44" width="11.5703125" style="2067" customWidth="1"/>
    <col min="45" max="45" width="14.7109375" style="2182" customWidth="1"/>
    <col min="46" max="46" width="11.5703125" style="2067" customWidth="1"/>
    <col min="47" max="47" width="13.7109375" style="2182" customWidth="1"/>
    <col min="48" max="48" width="11.5703125" style="2067" customWidth="1"/>
    <col min="49" max="49" width="13.7109375" style="2182" customWidth="1"/>
    <col min="50" max="50" width="11.5703125" style="2067" customWidth="1"/>
    <col min="51" max="51" width="15" style="2182" customWidth="1"/>
    <col min="52" max="52" width="11.5703125" style="2067" customWidth="1"/>
    <col min="53" max="53" width="15" style="2182" customWidth="1"/>
    <col min="54" max="54" width="11.5703125" style="2067" customWidth="1"/>
    <col min="55" max="55" width="14.140625" style="2182" customWidth="1"/>
    <col min="56" max="56" width="11.5703125" style="2067" customWidth="1"/>
    <col min="57" max="57" width="17.42578125" style="2182" customWidth="1"/>
    <col min="58" max="58" width="11.5703125" style="2067" customWidth="1"/>
    <col min="59" max="59" width="17.42578125" style="2182" customWidth="1"/>
    <col min="60" max="60" width="11.5703125" style="2067" customWidth="1"/>
    <col min="61" max="61" width="17.140625" style="2182" customWidth="1"/>
    <col min="62" max="62" width="11.5703125" style="2067" customWidth="1"/>
    <col min="63" max="63" width="17.42578125" style="2182" customWidth="1"/>
    <col min="64" max="64" width="11.5703125" style="2067" customWidth="1"/>
    <col min="65" max="65" width="17.42578125" style="2182" customWidth="1"/>
    <col min="66" max="66" width="11.5703125" style="2067" customWidth="1"/>
    <col min="67" max="67" width="17.140625" style="2182" customWidth="1"/>
    <col min="68" max="68" width="11.5703125" style="2067" customWidth="1"/>
    <col min="69" max="69" width="17.42578125" style="2182" customWidth="1"/>
    <col min="70" max="70" width="11.5703125" style="2067" customWidth="1"/>
    <col min="71" max="71" width="16.28515625" style="2182" customWidth="1"/>
    <col min="72" max="72" width="11.5703125" style="2067" customWidth="1"/>
    <col min="73" max="73" width="14.42578125" style="2182" customWidth="1"/>
    <col min="74" max="74" width="11.5703125" style="2067" customWidth="1"/>
    <col min="75" max="75" width="14.42578125" style="2182" customWidth="1"/>
    <col min="76" max="76" width="11.5703125" style="2067" customWidth="1"/>
    <col min="77" max="79" width="14.42578125" style="2182" customWidth="1"/>
    <col min="80" max="80" width="11.5703125" style="2067" customWidth="1"/>
    <col min="81" max="81" width="16.28515625" style="2182" customWidth="1"/>
    <col min="82" max="82" width="11.5703125" style="2067" customWidth="1"/>
    <col min="83" max="83" width="16" style="2182" customWidth="1"/>
    <col min="84" max="84" width="11.5703125" style="2067" customWidth="1"/>
    <col min="85" max="85" width="16" style="2182" customWidth="1"/>
    <col min="86" max="86" width="11.5703125" style="2067" customWidth="1"/>
    <col min="87" max="87" width="16" style="2182" customWidth="1"/>
    <col min="88" max="88" width="11.5703125" style="2067" customWidth="1"/>
    <col min="89" max="91" width="14.42578125" style="2182" customWidth="1"/>
    <col min="92" max="92" width="11.5703125" style="2067" customWidth="1"/>
    <col min="93" max="93" width="11.5703125" style="2182" customWidth="1"/>
    <col min="94" max="94" width="11.5703125" style="2067" customWidth="1"/>
    <col min="95" max="95" width="13.42578125" style="2182" customWidth="1"/>
    <col min="96" max="96" width="11.85546875" style="2067" customWidth="1"/>
    <col min="97" max="97" width="14.42578125" style="2182" bestFit="1" customWidth="1"/>
    <col min="98" max="98" width="11.5703125" style="2067" bestFit="1" customWidth="1"/>
    <col min="99" max="99" width="13.42578125" style="2182" customWidth="1"/>
    <col min="100" max="102" width="11.42578125" style="2067"/>
    <col min="103" max="107" width="11.5703125" style="2067" bestFit="1" customWidth="1"/>
    <col min="108" max="16384" width="11.42578125" style="2067"/>
  </cols>
  <sheetData>
    <row r="1" spans="2:100" ht="16.149999999999999" customHeight="1" x14ac:dyDescent="0.3">
      <c r="AO1" s="2067"/>
      <c r="AP1" s="2182"/>
      <c r="AS1" s="2067"/>
      <c r="AT1" s="2182"/>
      <c r="AU1" s="2067"/>
      <c r="AV1" s="2182"/>
      <c r="AW1" s="2067"/>
      <c r="AX1" s="2182"/>
      <c r="AY1" s="2067"/>
      <c r="AZ1" s="2182"/>
      <c r="BA1" s="2067"/>
      <c r="BB1" s="2182"/>
      <c r="BC1" s="2067"/>
      <c r="BD1" s="2182"/>
      <c r="BE1" s="2067"/>
      <c r="BF1" s="2182"/>
      <c r="BG1" s="2067"/>
      <c r="BH1" s="2182"/>
      <c r="BI1" s="2067"/>
      <c r="BJ1" s="2182"/>
      <c r="BK1" s="2067"/>
      <c r="BL1" s="2182"/>
      <c r="BM1" s="2067"/>
      <c r="BN1" s="2182"/>
      <c r="BO1" s="2067"/>
      <c r="BP1" s="2182"/>
      <c r="BQ1" s="2067"/>
      <c r="BR1" s="2182"/>
      <c r="BS1" s="2067"/>
      <c r="BT1" s="2182"/>
      <c r="BU1" s="2067"/>
      <c r="BV1" s="2182"/>
      <c r="BW1" s="2067"/>
      <c r="BX1" s="2182"/>
      <c r="BY1" s="2067"/>
      <c r="BZ1" s="2067"/>
      <c r="CA1" s="2067"/>
      <c r="CB1" s="2182"/>
      <c r="CC1" s="2067"/>
      <c r="CD1" s="2182"/>
      <c r="CE1" s="2067"/>
      <c r="CF1" s="2182"/>
      <c r="CG1" s="2067"/>
      <c r="CH1" s="2182"/>
      <c r="CI1" s="2067"/>
      <c r="CJ1" s="2182"/>
      <c r="CK1" s="2067"/>
      <c r="CL1" s="2067"/>
      <c r="CM1" s="2067"/>
      <c r="CN1" s="2182"/>
      <c r="CO1" s="2067"/>
      <c r="CP1" s="2182"/>
      <c r="CQ1" s="2067"/>
      <c r="CR1" s="2182"/>
      <c r="CS1" s="2067"/>
      <c r="CT1" s="2182"/>
      <c r="CU1" s="2067"/>
      <c r="CV1" s="2182"/>
    </row>
    <row r="2" spans="2:100" ht="18.75" x14ac:dyDescent="0.3">
      <c r="B2" s="1021" t="s">
        <v>2804</v>
      </c>
      <c r="AO2" s="2067"/>
      <c r="AP2" s="2182"/>
      <c r="AS2" s="2067"/>
      <c r="AT2" s="2182"/>
      <c r="AU2" s="2067"/>
      <c r="AV2" s="2182"/>
      <c r="AW2" s="2067"/>
      <c r="AX2" s="2182"/>
      <c r="AY2" s="2067"/>
      <c r="AZ2" s="2182"/>
      <c r="BA2" s="2067"/>
      <c r="BB2" s="2182"/>
      <c r="BC2" s="2067"/>
      <c r="BD2" s="2182"/>
      <c r="BE2" s="2067"/>
      <c r="BF2" s="2182"/>
      <c r="BG2" s="2067"/>
      <c r="BH2" s="2182"/>
      <c r="BI2" s="2067"/>
      <c r="BJ2" s="2182"/>
      <c r="BK2" s="2067"/>
      <c r="BL2" s="2182"/>
      <c r="BM2" s="2067"/>
      <c r="BN2" s="2182"/>
      <c r="BO2" s="2067"/>
      <c r="BP2" s="2182"/>
      <c r="BQ2" s="2067"/>
      <c r="BR2" s="2182"/>
      <c r="BS2" s="2067"/>
      <c r="BT2" s="2182"/>
      <c r="BU2" s="2067"/>
      <c r="BV2" s="2182"/>
      <c r="BW2" s="2067"/>
      <c r="BX2" s="2182"/>
      <c r="BY2" s="2067"/>
      <c r="BZ2" s="2067"/>
      <c r="CA2" s="2067"/>
      <c r="CB2" s="2182"/>
      <c r="CC2" s="2067"/>
      <c r="CD2" s="2182"/>
      <c r="CE2" s="2067"/>
      <c r="CF2" s="2182"/>
      <c r="CG2" s="2067"/>
      <c r="CH2" s="2182"/>
      <c r="CI2" s="2067"/>
      <c r="CJ2" s="2182"/>
      <c r="CK2" s="2067"/>
      <c r="CL2" s="2067"/>
      <c r="CM2" s="2067"/>
      <c r="CN2" s="2182"/>
      <c r="CO2" s="2067"/>
      <c r="CP2" s="2182"/>
      <c r="CQ2" s="2067"/>
      <c r="CR2" s="2182"/>
      <c r="CS2" s="2067"/>
      <c r="CT2" s="2182"/>
      <c r="CU2" s="2067"/>
      <c r="CV2" s="2182"/>
    </row>
    <row r="3" spans="2:100" ht="18.75" x14ac:dyDescent="0.3">
      <c r="B3" s="1021" t="s">
        <v>2831</v>
      </c>
      <c r="AO3" s="2067"/>
      <c r="AP3" s="2182"/>
      <c r="AS3" s="2067"/>
      <c r="AT3" s="2182"/>
      <c r="AU3" s="2067"/>
      <c r="AV3" s="2182"/>
      <c r="AW3" s="2067"/>
      <c r="AX3" s="2182"/>
      <c r="AY3" s="2067"/>
      <c r="AZ3" s="2182"/>
      <c r="BA3" s="2067"/>
      <c r="BB3" s="2182"/>
      <c r="BC3" s="2067"/>
      <c r="BD3" s="2182"/>
      <c r="BE3" s="2067"/>
      <c r="BF3" s="2182"/>
      <c r="BG3" s="2067"/>
      <c r="BH3" s="2182"/>
      <c r="BI3" s="2067"/>
      <c r="BJ3" s="2182"/>
      <c r="BK3" s="2067"/>
      <c r="BL3" s="2182"/>
      <c r="BM3" s="2067"/>
      <c r="BN3" s="2182"/>
      <c r="BO3" s="2067"/>
      <c r="BP3" s="2182"/>
      <c r="BQ3" s="2067"/>
      <c r="BR3" s="2182"/>
      <c r="BS3" s="2067"/>
      <c r="BT3" s="2182"/>
      <c r="BU3" s="2067"/>
      <c r="BV3" s="2182"/>
      <c r="BW3" s="2067"/>
      <c r="BX3" s="2182"/>
      <c r="BY3" s="2067"/>
      <c r="BZ3" s="2067"/>
      <c r="CA3" s="2067"/>
      <c r="CB3" s="2182"/>
      <c r="CC3" s="2067"/>
      <c r="CD3" s="2182"/>
      <c r="CE3" s="2067"/>
      <c r="CF3" s="2182"/>
      <c r="CG3" s="2067"/>
      <c r="CH3" s="2182"/>
      <c r="CI3" s="2067"/>
      <c r="CJ3" s="2182"/>
      <c r="CK3" s="2067"/>
      <c r="CL3" s="2067"/>
      <c r="CM3" s="2067"/>
      <c r="CN3" s="2182"/>
      <c r="CO3" s="2067"/>
      <c r="CP3" s="2182"/>
      <c r="CQ3" s="2067"/>
      <c r="CR3" s="2182"/>
      <c r="CS3" s="2067"/>
      <c r="CT3" s="2182"/>
      <c r="CU3" s="2067"/>
      <c r="CV3" s="2182"/>
    </row>
    <row r="4" spans="2:100" ht="18" customHeight="1" x14ac:dyDescent="0.3">
      <c r="B4" s="1021" t="s">
        <v>2840</v>
      </c>
      <c r="AO4" s="2067"/>
      <c r="AP4" s="2182"/>
      <c r="AS4" s="2067"/>
      <c r="AT4" s="2182"/>
      <c r="AU4" s="2067"/>
      <c r="AV4" s="2182"/>
      <c r="AW4" s="2067"/>
      <c r="AX4" s="2182"/>
      <c r="AY4" s="2067"/>
      <c r="AZ4" s="2182"/>
      <c r="BA4" s="2067"/>
      <c r="BB4" s="2182"/>
      <c r="BC4" s="2067"/>
      <c r="BD4" s="2182"/>
      <c r="BE4" s="2067"/>
      <c r="BF4" s="2182"/>
      <c r="BG4" s="2067"/>
      <c r="BH4" s="2182"/>
      <c r="BI4" s="2067"/>
      <c r="BJ4" s="2182"/>
      <c r="BK4" s="2067"/>
      <c r="BL4" s="2182"/>
      <c r="BM4" s="2067"/>
      <c r="BN4" s="2182"/>
      <c r="BO4" s="2067"/>
      <c r="BP4" s="2182"/>
      <c r="BQ4" s="2067"/>
      <c r="BR4" s="2182"/>
      <c r="BS4" s="2067"/>
      <c r="BT4" s="2182"/>
      <c r="BU4" s="2067"/>
      <c r="BV4" s="2182"/>
      <c r="BW4" s="2067"/>
      <c r="BX4" s="2182"/>
      <c r="BY4" s="2067"/>
      <c r="BZ4" s="2067"/>
      <c r="CA4" s="2067"/>
      <c r="CB4" s="2182"/>
      <c r="CC4" s="2067"/>
      <c r="CD4" s="2182"/>
      <c r="CE4" s="2067"/>
      <c r="CF4" s="2182"/>
      <c r="CG4" s="2067"/>
      <c r="CH4" s="2182"/>
      <c r="CI4" s="2067"/>
      <c r="CJ4" s="2182"/>
      <c r="CK4" s="2067"/>
      <c r="CL4" s="2067"/>
      <c r="CM4" s="2067"/>
      <c r="CN4" s="2182"/>
      <c r="CO4" s="2067"/>
      <c r="CP4" s="2182"/>
      <c r="CQ4" s="2067"/>
      <c r="CR4" s="2182"/>
      <c r="CS4" s="2067"/>
      <c r="CT4" s="2182"/>
      <c r="CU4" s="2067"/>
      <c r="CV4" s="2182"/>
    </row>
    <row r="5" spans="2:100" x14ac:dyDescent="0.3">
      <c r="B5" s="597" t="s">
        <v>3372</v>
      </c>
      <c r="AO5" s="2067"/>
      <c r="AP5" s="2182"/>
      <c r="AS5" s="2067"/>
      <c r="AT5" s="2182"/>
      <c r="AU5" s="2067"/>
      <c r="AV5" s="2182"/>
      <c r="AW5" s="2067"/>
      <c r="AX5" s="2182"/>
      <c r="AY5" s="2067"/>
      <c r="AZ5" s="2182"/>
      <c r="BA5" s="2067"/>
      <c r="BB5" s="2182"/>
      <c r="BC5" s="2067"/>
      <c r="BD5" s="2182"/>
      <c r="BE5" s="2067"/>
      <c r="BF5" s="2182"/>
      <c r="BG5" s="2067"/>
      <c r="BH5" s="2182"/>
      <c r="BI5" s="2067"/>
      <c r="BJ5" s="2182"/>
      <c r="BK5" s="2067"/>
      <c r="BL5" s="2182"/>
      <c r="BM5" s="2067"/>
      <c r="BN5" s="2182"/>
      <c r="BO5" s="2067"/>
      <c r="BP5" s="2182"/>
      <c r="BQ5" s="2067"/>
      <c r="BR5" s="2182"/>
      <c r="BS5" s="2067"/>
      <c r="BT5" s="2182"/>
      <c r="BU5" s="2067"/>
      <c r="BV5" s="2182"/>
      <c r="BW5" s="2067"/>
      <c r="BX5" s="2182"/>
      <c r="BY5" s="2067"/>
      <c r="BZ5" s="2067"/>
      <c r="CA5" s="2067"/>
      <c r="CB5" s="2182"/>
      <c r="CC5" s="2067"/>
      <c r="CD5" s="2182"/>
      <c r="CE5" s="2067"/>
      <c r="CF5" s="2182"/>
      <c r="CG5" s="2067"/>
      <c r="CH5" s="2182"/>
      <c r="CI5" s="2067"/>
      <c r="CJ5" s="2182"/>
      <c r="CK5" s="2067"/>
      <c r="CL5" s="2067"/>
      <c r="CM5" s="2067"/>
      <c r="CN5" s="2182"/>
      <c r="CO5" s="2067"/>
      <c r="CP5" s="2182"/>
      <c r="CQ5" s="2067"/>
      <c r="CR5" s="2182"/>
      <c r="CS5" s="2067"/>
      <c r="CT5" s="2182"/>
      <c r="CU5" s="2067"/>
      <c r="CV5" s="2182"/>
    </row>
    <row r="6" spans="2:100" x14ac:dyDescent="0.3">
      <c r="AO6" s="2067"/>
      <c r="AP6" s="2182"/>
      <c r="AS6" s="2067"/>
      <c r="AT6" s="2182"/>
      <c r="AU6" s="2067"/>
      <c r="AV6" s="2182"/>
      <c r="AW6" s="2067"/>
      <c r="AX6" s="2182"/>
      <c r="AY6" s="2067"/>
      <c r="AZ6" s="2182"/>
      <c r="BA6" s="2067"/>
      <c r="BB6" s="2182"/>
      <c r="BC6" s="2067"/>
      <c r="BD6" s="2182"/>
      <c r="BE6" s="2067"/>
      <c r="BF6" s="2182"/>
      <c r="BG6" s="2067"/>
      <c r="BH6" s="2182"/>
      <c r="BI6" s="2067"/>
      <c r="BJ6" s="2182"/>
      <c r="BK6" s="2067"/>
      <c r="BL6" s="2182"/>
      <c r="BM6" s="2067"/>
      <c r="BN6" s="2182"/>
      <c r="BO6" s="2067"/>
      <c r="BP6" s="2182"/>
      <c r="BQ6" s="2067"/>
      <c r="BR6" s="2182"/>
      <c r="BS6" s="2067"/>
      <c r="BT6" s="2182"/>
      <c r="BU6" s="2067"/>
      <c r="BV6" s="2182"/>
      <c r="BW6" s="2067"/>
      <c r="BX6" s="2182"/>
      <c r="BY6" s="2067"/>
      <c r="BZ6" s="2067"/>
      <c r="CA6" s="2067"/>
      <c r="CB6" s="2182"/>
      <c r="CC6" s="2067"/>
      <c r="CD6" s="2182"/>
      <c r="CE6" s="2067"/>
      <c r="CF6" s="2182"/>
      <c r="CG6" s="2067"/>
      <c r="CH6" s="2182"/>
      <c r="CI6" s="2067"/>
      <c r="CJ6" s="2182"/>
      <c r="CK6" s="2067"/>
      <c r="CL6" s="2067"/>
      <c r="CM6" s="2067"/>
      <c r="CN6" s="2182"/>
      <c r="CO6" s="2067"/>
      <c r="CP6" s="2182"/>
      <c r="CQ6" s="2067"/>
      <c r="CR6" s="2182"/>
      <c r="CS6" s="2067"/>
      <c r="CT6" s="2182"/>
      <c r="CU6" s="2067"/>
      <c r="CV6" s="2182"/>
    </row>
    <row r="7" spans="2:100" x14ac:dyDescent="0.3">
      <c r="AO7" s="2067"/>
      <c r="AP7" s="2182"/>
      <c r="AS7" s="2067"/>
      <c r="AT7" s="2182"/>
      <c r="AU7" s="2067"/>
      <c r="AV7" s="2182"/>
      <c r="AW7" s="2067"/>
      <c r="AX7" s="2182"/>
      <c r="AY7" s="2067"/>
      <c r="AZ7" s="2182"/>
      <c r="BA7" s="2067"/>
      <c r="BB7" s="2182"/>
      <c r="BC7" s="2067"/>
      <c r="BD7" s="2182"/>
      <c r="BE7" s="2067"/>
      <c r="BF7" s="2182"/>
      <c r="BG7" s="2067"/>
      <c r="BH7" s="2182"/>
      <c r="BI7" s="2067"/>
      <c r="BJ7" s="2182"/>
      <c r="BK7" s="2067"/>
      <c r="BL7" s="2182"/>
      <c r="BM7" s="2067"/>
      <c r="BN7" s="2182"/>
      <c r="BO7" s="2067"/>
      <c r="BP7" s="2182"/>
      <c r="BQ7" s="2067"/>
      <c r="BR7" s="2182"/>
      <c r="BS7" s="2067"/>
      <c r="BT7" s="2182"/>
      <c r="BU7" s="2067"/>
      <c r="BV7" s="2182"/>
      <c r="BW7" s="2067"/>
      <c r="BX7" s="2182"/>
      <c r="BY7" s="2067"/>
      <c r="BZ7" s="2067"/>
      <c r="CA7" s="2067"/>
      <c r="CB7" s="2182"/>
      <c r="CC7" s="2067"/>
      <c r="CD7" s="2182"/>
      <c r="CE7" s="2067"/>
      <c r="CF7" s="2182"/>
      <c r="CG7" s="2067"/>
      <c r="CH7" s="2182"/>
      <c r="CI7" s="2067"/>
      <c r="CJ7" s="2182"/>
      <c r="CK7" s="2067"/>
      <c r="CL7" s="2067"/>
      <c r="CM7" s="2067"/>
      <c r="CN7" s="2182"/>
      <c r="CO7" s="2067"/>
      <c r="CP7" s="2182"/>
      <c r="CQ7" s="2067"/>
      <c r="CR7" s="2182"/>
      <c r="CS7" s="2067"/>
      <c r="CT7" s="2182"/>
      <c r="CU7" s="2067"/>
      <c r="CV7" s="2182"/>
    </row>
    <row r="9" spans="2:100" ht="25.5" x14ac:dyDescent="0.3">
      <c r="B9" s="2746"/>
      <c r="C9" s="2218" t="s">
        <v>775</v>
      </c>
      <c r="D9" s="2218" t="s">
        <v>884</v>
      </c>
      <c r="E9" s="1928" t="s">
        <v>3369</v>
      </c>
    </row>
    <row r="10" spans="2:100" x14ac:dyDescent="0.3">
      <c r="B10" s="2748"/>
      <c r="C10" s="2733" t="s">
        <v>1184</v>
      </c>
      <c r="D10" s="2733" t="s">
        <v>1261</v>
      </c>
      <c r="E10" s="540">
        <v>167503833.39388332</v>
      </c>
    </row>
    <row r="11" spans="2:100" x14ac:dyDescent="0.3">
      <c r="B11" s="2748"/>
      <c r="C11" s="2733" t="s">
        <v>1204</v>
      </c>
      <c r="D11" s="2733" t="s">
        <v>1024</v>
      </c>
      <c r="E11" s="2931">
        <v>158926719.90971217</v>
      </c>
    </row>
    <row r="12" spans="2:100" x14ac:dyDescent="0.3">
      <c r="B12" s="2748"/>
      <c r="C12" s="2733" t="s">
        <v>1222</v>
      </c>
      <c r="D12" s="2733" t="s">
        <v>1025</v>
      </c>
      <c r="E12" s="2931">
        <v>207866896.61015856</v>
      </c>
    </row>
    <row r="13" spans="2:100" x14ac:dyDescent="0.3">
      <c r="B13" s="2748"/>
      <c r="C13" s="2733" t="s">
        <v>1240</v>
      </c>
      <c r="D13" s="2733" t="s">
        <v>1026</v>
      </c>
      <c r="E13" s="2931">
        <v>207741747.40436965</v>
      </c>
    </row>
    <row r="14" spans="2:100" x14ac:dyDescent="0.3">
      <c r="B14" s="2748"/>
      <c r="C14" s="2733" t="s">
        <v>1241</v>
      </c>
      <c r="D14" s="2733" t="s">
        <v>1029</v>
      </c>
      <c r="E14" s="2931">
        <v>208837681.80532292</v>
      </c>
    </row>
    <row r="15" spans="2:100" x14ac:dyDescent="0.3">
      <c r="B15" s="2748"/>
      <c r="C15" s="2733" t="s">
        <v>1242</v>
      </c>
      <c r="D15" s="2733" t="s">
        <v>1030</v>
      </c>
      <c r="E15" s="2931">
        <v>208754382.40248144</v>
      </c>
    </row>
    <row r="16" spans="2:100" x14ac:dyDescent="0.3">
      <c r="B16" s="2748"/>
      <c r="C16" s="2733" t="s">
        <v>1244</v>
      </c>
      <c r="D16" s="2733" t="s">
        <v>1032</v>
      </c>
      <c r="E16" s="2931">
        <v>508155342.7060132</v>
      </c>
    </row>
    <row r="17" spans="2:5" x14ac:dyDescent="0.3">
      <c r="B17" s="2748"/>
      <c r="C17" s="2733" t="s">
        <v>1245</v>
      </c>
      <c r="D17" s="2733" t="s">
        <v>1262</v>
      </c>
      <c r="E17" s="2931">
        <v>495951089.17465377</v>
      </c>
    </row>
    <row r="18" spans="2:5" x14ac:dyDescent="0.3">
      <c r="B18" s="2748"/>
      <c r="C18" s="2733" t="s">
        <v>1246</v>
      </c>
      <c r="D18" s="2733" t="s">
        <v>1034</v>
      </c>
      <c r="E18" s="2931">
        <v>508155342.7060132</v>
      </c>
    </row>
    <row r="19" spans="2:5" x14ac:dyDescent="0.3">
      <c r="B19" s="2748"/>
      <c r="C19" s="2733" t="s">
        <v>1186</v>
      </c>
      <c r="D19" s="2733" t="s">
        <v>1263</v>
      </c>
      <c r="E19" s="2931">
        <v>495951089.17465377</v>
      </c>
    </row>
    <row r="20" spans="2:5" x14ac:dyDescent="0.3">
      <c r="B20" s="2748"/>
      <c r="C20" s="2733" t="s">
        <v>1189</v>
      </c>
      <c r="D20" s="2733" t="s">
        <v>2772</v>
      </c>
      <c r="E20" s="2931">
        <v>217161198.91056836</v>
      </c>
    </row>
    <row r="21" spans="2:5" x14ac:dyDescent="0.3">
      <c r="B21" s="2748"/>
      <c r="C21" s="2733" t="s">
        <v>1191</v>
      </c>
      <c r="D21" s="2733" t="s">
        <v>2152</v>
      </c>
      <c r="E21" s="2931">
        <v>73320714.215300292</v>
      </c>
    </row>
    <row r="22" spans="2:5" x14ac:dyDescent="0.3">
      <c r="B22" s="2748"/>
      <c r="C22" s="2733" t="s">
        <v>1197</v>
      </c>
      <c r="D22" s="2733" t="s">
        <v>2153</v>
      </c>
      <c r="E22" s="2931">
        <v>3535215.7005769908</v>
      </c>
    </row>
    <row r="23" spans="2:5" x14ac:dyDescent="0.3">
      <c r="B23" s="2748"/>
      <c r="C23" s="2733" t="s">
        <v>1201</v>
      </c>
      <c r="D23" s="2733" t="s">
        <v>1264</v>
      </c>
      <c r="E23" s="2931">
        <v>147422133.08394346</v>
      </c>
    </row>
    <row r="24" spans="2:5" x14ac:dyDescent="0.3">
      <c r="B24" s="2748"/>
      <c r="C24" s="2733" t="s">
        <v>1206</v>
      </c>
      <c r="D24" s="2733" t="s">
        <v>1265</v>
      </c>
      <c r="E24" s="2931">
        <v>400478626.04028553</v>
      </c>
    </row>
    <row r="25" spans="2:5" x14ac:dyDescent="0.3">
      <c r="B25" s="2748"/>
      <c r="C25" s="2733" t="s">
        <v>1211</v>
      </c>
      <c r="D25" s="2733" t="s">
        <v>1266</v>
      </c>
      <c r="E25" s="2931">
        <v>14174164.962938877</v>
      </c>
    </row>
    <row r="26" spans="2:5" x14ac:dyDescent="0.3">
      <c r="B26" s="2748"/>
      <c r="C26" s="2733" t="s">
        <v>1212</v>
      </c>
      <c r="D26" s="2733" t="s">
        <v>1267</v>
      </c>
      <c r="E26" s="2931">
        <v>22041249.885595936</v>
      </c>
    </row>
    <row r="27" spans="2:5" x14ac:dyDescent="0.3">
      <c r="B27" s="2748"/>
      <c r="C27" s="2733" t="s">
        <v>1213</v>
      </c>
      <c r="D27" s="2733" t="s">
        <v>1268</v>
      </c>
      <c r="E27" s="2931">
        <v>22096287.589955676</v>
      </c>
    </row>
    <row r="28" spans="2:5" x14ac:dyDescent="0.3">
      <c r="B28" s="2748"/>
      <c r="C28" s="2733" t="s">
        <v>1214</v>
      </c>
      <c r="D28" s="2733" t="s">
        <v>1269</v>
      </c>
      <c r="E28" s="2931">
        <v>17223909.976190694</v>
      </c>
    </row>
    <row r="29" spans="2:5" x14ac:dyDescent="0.3">
      <c r="B29" s="2748"/>
      <c r="C29" s="2733" t="s">
        <v>1215</v>
      </c>
      <c r="D29" s="2733" t="s">
        <v>1270</v>
      </c>
      <c r="E29" s="2931">
        <v>37677905.125851355</v>
      </c>
    </row>
    <row r="30" spans="2:5" x14ac:dyDescent="0.3">
      <c r="B30" s="2748"/>
      <c r="C30" s="2733" t="s">
        <v>1216</v>
      </c>
      <c r="D30" s="2733" t="s">
        <v>1271</v>
      </c>
      <c r="E30" s="2931">
        <v>47959940.405041434</v>
      </c>
    </row>
    <row r="31" spans="2:5" x14ac:dyDescent="0.3">
      <c r="B31" s="2748"/>
      <c r="C31" s="2733" t="s">
        <v>1217</v>
      </c>
      <c r="D31" s="2733" t="s">
        <v>1272</v>
      </c>
      <c r="E31" s="2931">
        <v>17223909.976190694</v>
      </c>
    </row>
    <row r="32" spans="2:5" x14ac:dyDescent="0.3">
      <c r="B32" s="2748"/>
      <c r="C32" s="2733" t="s">
        <v>1218</v>
      </c>
      <c r="D32" s="2733" t="s">
        <v>1273</v>
      </c>
      <c r="E32" s="2931">
        <v>37677905.125851355</v>
      </c>
    </row>
    <row r="33" spans="2:99" x14ac:dyDescent="0.3">
      <c r="B33" s="2748"/>
      <c r="C33" s="2733" t="s">
        <v>1219</v>
      </c>
      <c r="D33" s="2733" t="s">
        <v>1274</v>
      </c>
      <c r="E33" s="2931">
        <v>47959940.405041434</v>
      </c>
    </row>
    <row r="34" spans="2:99" x14ac:dyDescent="0.3">
      <c r="B34" s="2748"/>
      <c r="C34" s="2733" t="s">
        <v>1224</v>
      </c>
      <c r="D34" s="2733" t="s">
        <v>2916</v>
      </c>
      <c r="E34" s="2931">
        <v>35406847.489614464</v>
      </c>
      <c r="F34" s="927"/>
      <c r="G34" s="3090"/>
    </row>
    <row r="35" spans="2:99" x14ac:dyDescent="0.3">
      <c r="B35" s="2748"/>
      <c r="C35" s="2733" t="s">
        <v>1227</v>
      </c>
      <c r="D35" s="2733" t="s">
        <v>2917</v>
      </c>
      <c r="E35" s="2931">
        <v>25465460.724678867</v>
      </c>
      <c r="F35" s="927"/>
      <c r="G35" s="3090"/>
    </row>
    <row r="36" spans="2:99" x14ac:dyDescent="0.3">
      <c r="B36" s="2748"/>
      <c r="C36" s="2733" t="s">
        <v>1229</v>
      </c>
      <c r="D36" s="2733" t="s">
        <v>2918</v>
      </c>
      <c r="E36" s="2931">
        <v>26439497.4503011</v>
      </c>
      <c r="F36" s="927"/>
    </row>
    <row r="37" spans="2:99" x14ac:dyDescent="0.3">
      <c r="B37" s="2748"/>
      <c r="C37" s="2733" t="s">
        <v>1230</v>
      </c>
      <c r="D37" s="2733" t="s">
        <v>2919</v>
      </c>
      <c r="E37" s="2931">
        <v>15132839.843568392</v>
      </c>
    </row>
    <row r="38" spans="2:99" x14ac:dyDescent="0.3">
      <c r="B38" s="2748"/>
      <c r="C38" s="2733" t="s">
        <v>1249</v>
      </c>
      <c r="D38" s="2733" t="s">
        <v>1248</v>
      </c>
      <c r="E38" s="2931">
        <v>2936716371.3963847</v>
      </c>
    </row>
    <row r="39" spans="2:99" x14ac:dyDescent="0.3">
      <c r="B39" s="2748"/>
      <c r="C39" s="2733" t="s">
        <v>1233</v>
      </c>
      <c r="D39" s="2733" t="s">
        <v>1250</v>
      </c>
      <c r="E39" s="2931">
        <v>2281834138.441937</v>
      </c>
    </row>
    <row r="40" spans="2:99" x14ac:dyDescent="0.3">
      <c r="B40" s="2748"/>
      <c r="C40" s="2733" t="s">
        <v>1251</v>
      </c>
      <c r="D40" s="2733" t="s">
        <v>1252</v>
      </c>
      <c r="E40" s="2931">
        <v>2266077252.7114668</v>
      </c>
    </row>
    <row r="41" spans="2:99" x14ac:dyDescent="0.3">
      <c r="B41" s="2748"/>
      <c r="C41" s="2733" t="s">
        <v>1253</v>
      </c>
      <c r="D41" s="2733" t="s">
        <v>1254</v>
      </c>
      <c r="E41" s="2931">
        <v>809313304.53980958</v>
      </c>
    </row>
    <row r="42" spans="2:99" x14ac:dyDescent="0.3">
      <c r="B42" s="2748"/>
      <c r="C42" s="2733" t="s">
        <v>1239</v>
      </c>
      <c r="D42" s="2733" t="s">
        <v>1275</v>
      </c>
      <c r="E42" s="2931">
        <v>31640240.436962731</v>
      </c>
    </row>
    <row r="43" spans="2:99" x14ac:dyDescent="0.3">
      <c r="B43" s="2748"/>
      <c r="C43" s="2733" t="s">
        <v>1255</v>
      </c>
      <c r="D43" s="2733" t="s">
        <v>1276</v>
      </c>
      <c r="E43" s="2931">
        <v>0</v>
      </c>
    </row>
    <row r="44" spans="2:99" x14ac:dyDescent="0.3">
      <c r="B44" s="2748"/>
      <c r="C44" s="2733" t="s">
        <v>2147</v>
      </c>
      <c r="D44" s="2733" t="s">
        <v>2775</v>
      </c>
      <c r="E44" s="2198">
        <v>12249488.558799371</v>
      </c>
    </row>
    <row r="45" spans="2:99" x14ac:dyDescent="0.3">
      <c r="B45" s="2748"/>
      <c r="C45" s="2901" t="s">
        <v>2148</v>
      </c>
      <c r="D45" s="2733" t="s">
        <v>2776</v>
      </c>
      <c r="E45" s="2931">
        <v>291996015.64054728</v>
      </c>
    </row>
    <row r="46" spans="2:99" x14ac:dyDescent="0.3">
      <c r="B46" s="2748"/>
      <c r="C46" s="2901" t="s">
        <v>2205</v>
      </c>
      <c r="D46" s="2733" t="s">
        <v>2243</v>
      </c>
      <c r="E46" s="2198">
        <v>23215026.273787305</v>
      </c>
    </row>
    <row r="47" spans="2:99" x14ac:dyDescent="0.3">
      <c r="B47" s="1206"/>
      <c r="AN47" s="2182"/>
      <c r="AO47" s="2067"/>
      <c r="AR47" s="2182"/>
      <c r="AS47" s="2067"/>
      <c r="AT47" s="2182"/>
      <c r="AU47" s="2067"/>
      <c r="AV47" s="2182"/>
      <c r="AW47" s="2067"/>
      <c r="AX47" s="2182"/>
      <c r="AY47" s="2067"/>
      <c r="AZ47" s="2182"/>
      <c r="BA47" s="2067"/>
      <c r="BB47" s="2182"/>
      <c r="BC47" s="2067"/>
      <c r="BD47" s="2182"/>
      <c r="BE47" s="2067"/>
      <c r="BF47" s="2182"/>
      <c r="BG47" s="2067"/>
      <c r="BH47" s="2182"/>
      <c r="BI47" s="2067"/>
      <c r="BJ47" s="2182"/>
      <c r="BK47" s="2067"/>
      <c r="BL47" s="2182"/>
      <c r="BM47" s="2067"/>
      <c r="BN47" s="2182"/>
      <c r="BO47" s="2067"/>
      <c r="BP47" s="2182"/>
      <c r="BQ47" s="2067"/>
      <c r="BR47" s="2182"/>
      <c r="BS47" s="2067"/>
      <c r="BT47" s="2182"/>
      <c r="BU47" s="2067"/>
      <c r="BV47" s="2182"/>
      <c r="BW47" s="2067"/>
      <c r="BX47" s="2182"/>
      <c r="BY47" s="2067"/>
      <c r="BZ47" s="2067"/>
      <c r="CA47" s="2067"/>
      <c r="CB47" s="2182"/>
      <c r="CC47" s="2067"/>
      <c r="CD47" s="2182"/>
      <c r="CE47" s="2067"/>
      <c r="CF47" s="2182"/>
      <c r="CG47" s="2067"/>
      <c r="CH47" s="2182"/>
      <c r="CI47" s="2067"/>
      <c r="CJ47" s="2182"/>
      <c r="CK47" s="2067"/>
      <c r="CL47" s="2067"/>
      <c r="CM47" s="2067"/>
      <c r="CN47" s="2182"/>
      <c r="CO47" s="2067"/>
      <c r="CP47" s="2182"/>
      <c r="CQ47" s="2067"/>
      <c r="CR47" s="2182"/>
      <c r="CS47" s="2067"/>
      <c r="CT47" s="2182"/>
      <c r="CU47" s="2067"/>
    </row>
    <row r="48" spans="2:99" x14ac:dyDescent="0.3">
      <c r="B48" s="1206"/>
    </row>
    <row r="49" spans="2:99" x14ac:dyDescent="0.3">
      <c r="B49" s="1206"/>
    </row>
    <row r="50" spans="2:99" x14ac:dyDescent="0.3">
      <c r="B50" s="1206"/>
    </row>
    <row r="51" spans="2:99" ht="15" customHeight="1" x14ac:dyDescent="0.3">
      <c r="B51" s="1206"/>
    </row>
    <row r="52" spans="2:99" s="597" customFormat="1" ht="27.6" customHeight="1" x14ac:dyDescent="0.2">
      <c r="D52" s="3768" t="s">
        <v>1653</v>
      </c>
      <c r="E52" s="3780" t="s">
        <v>3374</v>
      </c>
      <c r="F52" s="3746" t="s">
        <v>1184</v>
      </c>
      <c r="G52" s="3747"/>
      <c r="H52" s="3746" t="s">
        <v>1204</v>
      </c>
      <c r="I52" s="3747"/>
      <c r="J52" s="3746" t="s">
        <v>1222</v>
      </c>
      <c r="K52" s="3747"/>
      <c r="L52" s="3746" t="s">
        <v>1240</v>
      </c>
      <c r="M52" s="3747"/>
      <c r="N52" s="3746" t="s">
        <v>1241</v>
      </c>
      <c r="O52" s="3747"/>
      <c r="P52" s="3746" t="s">
        <v>1242</v>
      </c>
      <c r="Q52" s="3747"/>
      <c r="R52" s="3746" t="s">
        <v>1244</v>
      </c>
      <c r="S52" s="3747"/>
      <c r="T52" s="3746" t="s">
        <v>1245</v>
      </c>
      <c r="U52" s="3747"/>
      <c r="V52" s="3746" t="s">
        <v>1246</v>
      </c>
      <c r="W52" s="3747"/>
      <c r="X52" s="3746" t="s">
        <v>1186</v>
      </c>
      <c r="Y52" s="3747"/>
      <c r="Z52" s="3746" t="s">
        <v>1189</v>
      </c>
      <c r="AA52" s="3747"/>
      <c r="AB52" s="3746" t="s">
        <v>1191</v>
      </c>
      <c r="AC52" s="3747"/>
      <c r="AD52" s="3746" t="s">
        <v>1197</v>
      </c>
      <c r="AE52" s="3747"/>
      <c r="AF52" s="3746" t="s">
        <v>1201</v>
      </c>
      <c r="AG52" s="3747"/>
      <c r="AH52" s="3746" t="s">
        <v>1206</v>
      </c>
      <c r="AI52" s="3747"/>
      <c r="AJ52" s="3746" t="s">
        <v>1211</v>
      </c>
      <c r="AK52" s="3747"/>
      <c r="AL52" s="3746" t="s">
        <v>1212</v>
      </c>
      <c r="AM52" s="3747"/>
      <c r="AN52" s="3746" t="s">
        <v>1213</v>
      </c>
      <c r="AO52" s="3747"/>
      <c r="AP52" s="3746" t="s">
        <v>1214</v>
      </c>
      <c r="AQ52" s="3747"/>
      <c r="AR52" s="3746" t="s">
        <v>1215</v>
      </c>
      <c r="AS52" s="3747"/>
      <c r="AT52" s="3746" t="s">
        <v>1216</v>
      </c>
      <c r="AU52" s="3747"/>
      <c r="AV52" s="3746" t="s">
        <v>1217</v>
      </c>
      <c r="AW52" s="3747"/>
      <c r="AX52" s="3746" t="s">
        <v>1218</v>
      </c>
      <c r="AY52" s="3747"/>
      <c r="AZ52" s="3746" t="s">
        <v>1219</v>
      </c>
      <c r="BA52" s="3747"/>
      <c r="BB52" s="3746" t="s">
        <v>1224</v>
      </c>
      <c r="BC52" s="3747"/>
      <c r="BD52" s="3746" t="s">
        <v>1227</v>
      </c>
      <c r="BE52" s="3747"/>
      <c r="BF52" s="3746" t="s">
        <v>1229</v>
      </c>
      <c r="BG52" s="3747"/>
      <c r="BH52" s="3746" t="s">
        <v>1230</v>
      </c>
      <c r="BI52" s="3747"/>
      <c r="BJ52" s="3746" t="s">
        <v>1249</v>
      </c>
      <c r="BK52" s="3747"/>
      <c r="BL52" s="3746" t="s">
        <v>1233</v>
      </c>
      <c r="BM52" s="3747"/>
      <c r="BN52" s="3746" t="s">
        <v>1251</v>
      </c>
      <c r="BO52" s="3747"/>
      <c r="BP52" s="3746" t="s">
        <v>1253</v>
      </c>
      <c r="BQ52" s="3747"/>
      <c r="BR52" s="3746" t="s">
        <v>1239</v>
      </c>
      <c r="BS52" s="3747"/>
      <c r="BT52" s="3746" t="s">
        <v>2147</v>
      </c>
      <c r="BU52" s="3747"/>
      <c r="BV52" s="3746" t="s">
        <v>2148</v>
      </c>
      <c r="BW52" s="3747"/>
      <c r="BX52" s="3746" t="s">
        <v>2205</v>
      </c>
      <c r="BY52" s="3747"/>
    </row>
    <row r="53" spans="2:99" ht="53.25" customHeight="1" x14ac:dyDescent="0.3">
      <c r="D53" s="3769"/>
      <c r="E53" s="3741"/>
      <c r="F53" s="3744" t="s">
        <v>1261</v>
      </c>
      <c r="G53" s="3745"/>
      <c r="H53" s="3744" t="s">
        <v>1024</v>
      </c>
      <c r="I53" s="3745"/>
      <c r="J53" s="3744" t="s">
        <v>1025</v>
      </c>
      <c r="K53" s="3745"/>
      <c r="L53" s="3744" t="s">
        <v>1026</v>
      </c>
      <c r="M53" s="3745"/>
      <c r="N53" s="3744" t="s">
        <v>1029</v>
      </c>
      <c r="O53" s="3745"/>
      <c r="P53" s="3744" t="s">
        <v>1030</v>
      </c>
      <c r="Q53" s="3745"/>
      <c r="R53" s="3744" t="s">
        <v>1032</v>
      </c>
      <c r="S53" s="3745"/>
      <c r="T53" s="3744" t="s">
        <v>1262</v>
      </c>
      <c r="U53" s="3745"/>
      <c r="V53" s="3744" t="s">
        <v>1034</v>
      </c>
      <c r="W53" s="3745"/>
      <c r="X53" s="3744" t="s">
        <v>1263</v>
      </c>
      <c r="Y53" s="3745"/>
      <c r="Z53" s="3744" t="s">
        <v>2772</v>
      </c>
      <c r="AA53" s="3745"/>
      <c r="AB53" s="3744" t="s">
        <v>2152</v>
      </c>
      <c r="AC53" s="3745"/>
      <c r="AD53" s="3744" t="s">
        <v>2153</v>
      </c>
      <c r="AE53" s="3745"/>
      <c r="AF53" s="3744" t="s">
        <v>1264</v>
      </c>
      <c r="AG53" s="3745"/>
      <c r="AH53" s="3744" t="s">
        <v>1265</v>
      </c>
      <c r="AI53" s="3745"/>
      <c r="AJ53" s="3802" t="s">
        <v>1266</v>
      </c>
      <c r="AK53" s="3803"/>
      <c r="AL53" s="3802" t="s">
        <v>1267</v>
      </c>
      <c r="AM53" s="3803"/>
      <c r="AN53" s="3802" t="s">
        <v>1268</v>
      </c>
      <c r="AO53" s="3803"/>
      <c r="AP53" s="3802" t="s">
        <v>1269</v>
      </c>
      <c r="AQ53" s="3803"/>
      <c r="AR53" s="3802" t="s">
        <v>1270</v>
      </c>
      <c r="AS53" s="3803"/>
      <c r="AT53" s="3802" t="s">
        <v>1271</v>
      </c>
      <c r="AU53" s="3803"/>
      <c r="AV53" s="3802" t="s">
        <v>1272</v>
      </c>
      <c r="AW53" s="3803"/>
      <c r="AX53" s="3802" t="s">
        <v>1273</v>
      </c>
      <c r="AY53" s="3803"/>
      <c r="AZ53" s="3802" t="s">
        <v>1274</v>
      </c>
      <c r="BA53" s="3803"/>
      <c r="BB53" s="3802" t="s">
        <v>2916</v>
      </c>
      <c r="BC53" s="3803"/>
      <c r="BD53" s="3802" t="s">
        <v>2917</v>
      </c>
      <c r="BE53" s="3803"/>
      <c r="BF53" s="3802" t="s">
        <v>2918</v>
      </c>
      <c r="BG53" s="3803"/>
      <c r="BH53" s="3802" t="s">
        <v>2919</v>
      </c>
      <c r="BI53" s="3803"/>
      <c r="BJ53" s="3744" t="s">
        <v>1248</v>
      </c>
      <c r="BK53" s="3745"/>
      <c r="BL53" s="3744" t="s">
        <v>1250</v>
      </c>
      <c r="BM53" s="3745"/>
      <c r="BN53" s="3744" t="s">
        <v>1252</v>
      </c>
      <c r="BO53" s="3745"/>
      <c r="BP53" s="3744" t="s">
        <v>1254</v>
      </c>
      <c r="BQ53" s="3745"/>
      <c r="BR53" s="3744" t="s">
        <v>1275</v>
      </c>
      <c r="BS53" s="3745"/>
      <c r="BT53" s="3802" t="s">
        <v>2775</v>
      </c>
      <c r="BU53" s="3803"/>
      <c r="BV53" s="3744" t="s">
        <v>2776</v>
      </c>
      <c r="BW53" s="3745"/>
      <c r="BX53" s="3744" t="s">
        <v>2243</v>
      </c>
      <c r="BY53" s="3745"/>
      <c r="BZ53" s="2067"/>
      <c r="CA53" s="2067"/>
      <c r="CC53" s="2067"/>
      <c r="CE53" s="2067"/>
      <c r="CG53" s="2067"/>
      <c r="CI53" s="2067"/>
      <c r="CK53" s="2067"/>
      <c r="CL53" s="2067"/>
      <c r="CM53" s="2067"/>
      <c r="CO53" s="2067"/>
      <c r="CQ53" s="2067"/>
      <c r="CS53" s="2067"/>
      <c r="CU53" s="2067"/>
    </row>
    <row r="54" spans="2:99" x14ac:dyDescent="0.3">
      <c r="D54" s="2763" t="s">
        <v>2191</v>
      </c>
      <c r="E54" s="540">
        <v>217161198.91056836</v>
      </c>
      <c r="F54" s="2186"/>
      <c r="G54" s="2180">
        <v>0</v>
      </c>
      <c r="H54" s="2186"/>
      <c r="I54" s="2180">
        <v>0</v>
      </c>
      <c r="J54" s="2186"/>
      <c r="K54" s="2180">
        <v>0</v>
      </c>
      <c r="L54" s="2186"/>
      <c r="M54" s="2180">
        <v>0</v>
      </c>
      <c r="N54" s="2186"/>
      <c r="O54" s="2180">
        <v>0</v>
      </c>
      <c r="P54" s="2186"/>
      <c r="Q54" s="2180">
        <v>0</v>
      </c>
      <c r="R54" s="2186"/>
      <c r="S54" s="2180">
        <v>0</v>
      </c>
      <c r="T54" s="2186"/>
      <c r="U54" s="2180">
        <v>0</v>
      </c>
      <c r="V54" s="2186"/>
      <c r="W54" s="2180">
        <v>0</v>
      </c>
      <c r="X54" s="2186"/>
      <c r="Y54" s="2180">
        <v>0</v>
      </c>
      <c r="Z54" s="2186">
        <v>1</v>
      </c>
      <c r="AA54" s="2180">
        <v>217161198.91056836</v>
      </c>
      <c r="AB54" s="2186"/>
      <c r="AC54" s="2180">
        <v>0</v>
      </c>
      <c r="AD54" s="2186"/>
      <c r="AE54" s="2180">
        <v>0</v>
      </c>
      <c r="AF54" s="2186"/>
      <c r="AG54" s="2180">
        <v>0</v>
      </c>
      <c r="AH54" s="2186"/>
      <c r="AI54" s="2180">
        <v>0</v>
      </c>
      <c r="AJ54" s="2186"/>
      <c r="AK54" s="2180">
        <v>0</v>
      </c>
      <c r="AL54" s="2186"/>
      <c r="AM54" s="2180">
        <v>0</v>
      </c>
      <c r="AN54" s="2186"/>
      <c r="AO54" s="2180">
        <v>0</v>
      </c>
      <c r="AP54" s="2186"/>
      <c r="AQ54" s="2180">
        <v>0</v>
      </c>
      <c r="AR54" s="2186"/>
      <c r="AS54" s="2180">
        <v>0</v>
      </c>
      <c r="AT54" s="2186"/>
      <c r="AU54" s="2180">
        <v>0</v>
      </c>
      <c r="AV54" s="2186"/>
      <c r="AW54" s="2180">
        <v>0</v>
      </c>
      <c r="AX54" s="2186"/>
      <c r="AY54" s="2180">
        <v>0</v>
      </c>
      <c r="AZ54" s="2186"/>
      <c r="BA54" s="2180">
        <v>0</v>
      </c>
      <c r="BB54" s="2186"/>
      <c r="BC54" s="2180">
        <v>0</v>
      </c>
      <c r="BD54" s="2186"/>
      <c r="BE54" s="2180">
        <v>0</v>
      </c>
      <c r="BF54" s="2186"/>
      <c r="BG54" s="2180">
        <v>0</v>
      </c>
      <c r="BH54" s="2186"/>
      <c r="BI54" s="2180">
        <v>0</v>
      </c>
      <c r="BJ54" s="2186"/>
      <c r="BK54" s="2180">
        <v>0</v>
      </c>
      <c r="BL54" s="2186"/>
      <c r="BM54" s="2180">
        <v>0</v>
      </c>
      <c r="BN54" s="2186"/>
      <c r="BO54" s="2180">
        <v>0</v>
      </c>
      <c r="BP54" s="2186"/>
      <c r="BQ54" s="2180">
        <v>0</v>
      </c>
      <c r="BR54" s="2186"/>
      <c r="BS54" s="2180">
        <v>0</v>
      </c>
      <c r="BT54" s="2186"/>
      <c r="BU54" s="2180">
        <v>0</v>
      </c>
      <c r="BV54" s="2186"/>
      <c r="BW54" s="2180">
        <v>0</v>
      </c>
      <c r="BX54" s="2186"/>
      <c r="BY54" s="2180">
        <v>0</v>
      </c>
      <c r="BZ54" s="2067"/>
      <c r="CA54" s="2067"/>
      <c r="CC54" s="2067"/>
      <c r="CE54" s="2067"/>
      <c r="CG54" s="2067"/>
      <c r="CI54" s="2067"/>
      <c r="CK54" s="2067"/>
      <c r="CL54" s="2067"/>
      <c r="CM54" s="2067"/>
      <c r="CO54" s="2067"/>
      <c r="CQ54" s="2067"/>
      <c r="CS54" s="2067"/>
      <c r="CU54" s="2067"/>
    </row>
    <row r="55" spans="2:99" x14ac:dyDescent="0.3">
      <c r="D55" s="2763" t="s">
        <v>2245</v>
      </c>
      <c r="E55" s="540">
        <v>291996015.64054728</v>
      </c>
      <c r="F55" s="2186"/>
      <c r="G55" s="2180">
        <v>0</v>
      </c>
      <c r="H55" s="2186"/>
      <c r="I55" s="2180">
        <v>0</v>
      </c>
      <c r="J55" s="2186"/>
      <c r="K55" s="2180">
        <v>0</v>
      </c>
      <c r="L55" s="2186"/>
      <c r="M55" s="2180">
        <v>0</v>
      </c>
      <c r="N55" s="2186"/>
      <c r="O55" s="2180">
        <v>0</v>
      </c>
      <c r="P55" s="2186"/>
      <c r="Q55" s="2180">
        <v>0</v>
      </c>
      <c r="R55" s="2186"/>
      <c r="S55" s="2180">
        <v>0</v>
      </c>
      <c r="T55" s="2186"/>
      <c r="U55" s="2180">
        <v>0</v>
      </c>
      <c r="V55" s="2186"/>
      <c r="W55" s="2180">
        <v>0</v>
      </c>
      <c r="X55" s="2186"/>
      <c r="Y55" s="2180">
        <v>0</v>
      </c>
      <c r="Z55" s="2186"/>
      <c r="AA55" s="2180">
        <v>0</v>
      </c>
      <c r="AB55" s="2186"/>
      <c r="AC55" s="2180">
        <v>0</v>
      </c>
      <c r="AD55" s="2186"/>
      <c r="AE55" s="2180">
        <v>0</v>
      </c>
      <c r="AF55" s="2186"/>
      <c r="AG55" s="2180">
        <v>0</v>
      </c>
      <c r="AH55" s="2186"/>
      <c r="AI55" s="2180">
        <v>0</v>
      </c>
      <c r="AJ55" s="2186"/>
      <c r="AK55" s="2180">
        <v>0</v>
      </c>
      <c r="AL55" s="2186"/>
      <c r="AM55" s="2180">
        <v>0</v>
      </c>
      <c r="AN55" s="2186"/>
      <c r="AO55" s="2180">
        <v>0</v>
      </c>
      <c r="AP55" s="2186"/>
      <c r="AQ55" s="2180">
        <v>0</v>
      </c>
      <c r="AR55" s="2186"/>
      <c r="AS55" s="2180">
        <v>0</v>
      </c>
      <c r="AT55" s="2186"/>
      <c r="AU55" s="2180">
        <v>0</v>
      </c>
      <c r="AV55" s="2186"/>
      <c r="AW55" s="2180">
        <v>0</v>
      </c>
      <c r="AX55" s="2186"/>
      <c r="AY55" s="2180">
        <v>0</v>
      </c>
      <c r="AZ55" s="2186"/>
      <c r="BA55" s="2180">
        <v>0</v>
      </c>
      <c r="BB55" s="2186"/>
      <c r="BC55" s="2180">
        <v>0</v>
      </c>
      <c r="BD55" s="2186"/>
      <c r="BE55" s="2180">
        <v>0</v>
      </c>
      <c r="BF55" s="2186"/>
      <c r="BG55" s="2180">
        <v>0</v>
      </c>
      <c r="BH55" s="2186"/>
      <c r="BI55" s="2180">
        <v>0</v>
      </c>
      <c r="BJ55" s="2186"/>
      <c r="BK55" s="2180">
        <v>0</v>
      </c>
      <c r="BL55" s="2186"/>
      <c r="BM55" s="2180">
        <v>0</v>
      </c>
      <c r="BN55" s="2186"/>
      <c r="BO55" s="2180">
        <v>0</v>
      </c>
      <c r="BP55" s="2186"/>
      <c r="BQ55" s="2180">
        <v>0</v>
      </c>
      <c r="BR55" s="2186"/>
      <c r="BS55" s="2180">
        <v>0</v>
      </c>
      <c r="BT55" s="2186"/>
      <c r="BU55" s="2180">
        <v>0</v>
      </c>
      <c r="BV55" s="2186">
        <v>1</v>
      </c>
      <c r="BW55" s="2180">
        <v>291996015.64054728</v>
      </c>
      <c r="BX55" s="2186"/>
      <c r="BY55" s="2180">
        <v>0</v>
      </c>
      <c r="BZ55" s="2067"/>
      <c r="CA55" s="2067"/>
      <c r="CC55" s="2067"/>
      <c r="CE55" s="2067"/>
      <c r="CG55" s="2067"/>
      <c r="CI55" s="2067"/>
      <c r="CK55" s="2067"/>
      <c r="CL55" s="2067"/>
      <c r="CM55" s="2067"/>
      <c r="CO55" s="2067"/>
      <c r="CQ55" s="2067"/>
      <c r="CS55" s="2067"/>
      <c r="CU55" s="2067"/>
    </row>
    <row r="56" spans="2:99" x14ac:dyDescent="0.3">
      <c r="D56" s="2763" t="s">
        <v>1258</v>
      </c>
      <c r="E56" s="540">
        <v>217161198.91056836</v>
      </c>
      <c r="F56" s="2186"/>
      <c r="G56" s="2180">
        <v>0</v>
      </c>
      <c r="H56" s="2186"/>
      <c r="I56" s="2180">
        <v>0</v>
      </c>
      <c r="J56" s="2186"/>
      <c r="K56" s="2180">
        <v>0</v>
      </c>
      <c r="L56" s="2186"/>
      <c r="M56" s="2180">
        <v>0</v>
      </c>
      <c r="N56" s="2186"/>
      <c r="O56" s="2180">
        <v>0</v>
      </c>
      <c r="P56" s="2186"/>
      <c r="Q56" s="2180">
        <v>0</v>
      </c>
      <c r="R56" s="2186"/>
      <c r="S56" s="2180">
        <v>0</v>
      </c>
      <c r="T56" s="2186"/>
      <c r="U56" s="2180">
        <v>0</v>
      </c>
      <c r="V56" s="2186"/>
      <c r="W56" s="2180">
        <v>0</v>
      </c>
      <c r="X56" s="2186"/>
      <c r="Y56" s="2180">
        <v>0</v>
      </c>
      <c r="Z56" s="2186"/>
      <c r="AA56" s="2180">
        <v>0</v>
      </c>
      <c r="AB56" s="2186"/>
      <c r="AC56" s="2180">
        <v>0</v>
      </c>
      <c r="AD56" s="2186"/>
      <c r="AE56" s="2180">
        <v>0</v>
      </c>
      <c r="AF56" s="2186"/>
      <c r="AG56" s="2180">
        <v>0</v>
      </c>
      <c r="AH56" s="2186"/>
      <c r="AI56" s="2180">
        <v>0</v>
      </c>
      <c r="AJ56" s="2186"/>
      <c r="AK56" s="2180">
        <v>0</v>
      </c>
      <c r="AL56" s="2186"/>
      <c r="AM56" s="2180">
        <v>0</v>
      </c>
      <c r="AN56" s="2186"/>
      <c r="AO56" s="2180">
        <v>0</v>
      </c>
      <c r="AP56" s="2186"/>
      <c r="AQ56" s="2180">
        <v>0</v>
      </c>
      <c r="AR56" s="2186"/>
      <c r="AS56" s="2180">
        <v>0</v>
      </c>
      <c r="AT56" s="2186"/>
      <c r="AU56" s="2180">
        <v>0</v>
      </c>
      <c r="AV56" s="2186"/>
      <c r="AW56" s="2180">
        <v>0</v>
      </c>
      <c r="AX56" s="2186"/>
      <c r="AY56" s="2180">
        <v>0</v>
      </c>
      <c r="AZ56" s="2186"/>
      <c r="BA56" s="2180">
        <v>0</v>
      </c>
      <c r="BB56" s="2186"/>
      <c r="BC56" s="2180">
        <v>0</v>
      </c>
      <c r="BD56" s="2186"/>
      <c r="BE56" s="2180">
        <v>0</v>
      </c>
      <c r="BF56" s="2186"/>
      <c r="BG56" s="2180">
        <v>0</v>
      </c>
      <c r="BH56" s="2186"/>
      <c r="BI56" s="2180">
        <v>0</v>
      </c>
      <c r="BJ56" s="2186"/>
      <c r="BK56" s="2180">
        <v>0</v>
      </c>
      <c r="BL56" s="2186"/>
      <c r="BM56" s="2180">
        <v>0</v>
      </c>
      <c r="BN56" s="2186"/>
      <c r="BO56" s="2180">
        <v>0</v>
      </c>
      <c r="BP56" s="2186"/>
      <c r="BQ56" s="2180">
        <v>0</v>
      </c>
      <c r="BR56" s="2186"/>
      <c r="BS56" s="2180">
        <v>0</v>
      </c>
      <c r="BT56" s="2186"/>
      <c r="BU56" s="2180">
        <v>0</v>
      </c>
      <c r="BV56" s="2186"/>
      <c r="BW56" s="2180">
        <v>0</v>
      </c>
      <c r="BX56" s="2186"/>
      <c r="BY56" s="2180">
        <v>0</v>
      </c>
      <c r="BZ56" s="2067"/>
      <c r="CA56" s="2067"/>
      <c r="CC56" s="2067"/>
      <c r="CE56" s="2067"/>
      <c r="CG56" s="2067"/>
      <c r="CI56" s="2067"/>
      <c r="CK56" s="2067"/>
      <c r="CL56" s="2067"/>
      <c r="CM56" s="2067"/>
      <c r="CO56" s="2067"/>
      <c r="CQ56" s="2067"/>
      <c r="CS56" s="2067"/>
      <c r="CU56" s="2067"/>
    </row>
    <row r="57" spans="2:99" x14ac:dyDescent="0.3">
      <c r="D57" s="2763" t="s">
        <v>66</v>
      </c>
      <c r="E57" s="540">
        <v>2758025.4589718464</v>
      </c>
      <c r="F57" s="2186">
        <v>3</v>
      </c>
      <c r="G57" s="2180">
        <v>8274076.3769155387</v>
      </c>
      <c r="H57" s="2186">
        <v>3</v>
      </c>
      <c r="I57" s="2180">
        <v>8274076.3769155387</v>
      </c>
      <c r="J57" s="2186">
        <v>3</v>
      </c>
      <c r="K57" s="2180">
        <v>8274076.3769155387</v>
      </c>
      <c r="L57" s="2186">
        <v>3</v>
      </c>
      <c r="M57" s="2180">
        <v>8274076.3769155387</v>
      </c>
      <c r="N57" s="2186">
        <v>3</v>
      </c>
      <c r="O57" s="2180">
        <v>8274076.3769155387</v>
      </c>
      <c r="P57" s="2186">
        <v>3</v>
      </c>
      <c r="Q57" s="2180">
        <v>8274076.3769155387</v>
      </c>
      <c r="R57" s="2186">
        <v>3</v>
      </c>
      <c r="S57" s="2180">
        <v>8274076.3769155387</v>
      </c>
      <c r="T57" s="2186">
        <v>3</v>
      </c>
      <c r="U57" s="2180">
        <v>8274076.3769155387</v>
      </c>
      <c r="V57" s="2186">
        <v>3</v>
      </c>
      <c r="W57" s="2180">
        <v>8274076.3769155387</v>
      </c>
      <c r="X57" s="2186">
        <v>3</v>
      </c>
      <c r="Y57" s="2180">
        <v>8274076.3769155387</v>
      </c>
      <c r="Z57" s="2186"/>
      <c r="AA57" s="2180">
        <v>0</v>
      </c>
      <c r="AB57" s="2186">
        <v>0</v>
      </c>
      <c r="AC57" s="2180">
        <v>0</v>
      </c>
      <c r="AD57" s="2186">
        <v>0</v>
      </c>
      <c r="AE57" s="2180">
        <v>0</v>
      </c>
      <c r="AF57" s="2186"/>
      <c r="AG57" s="2180">
        <v>0</v>
      </c>
      <c r="AH57" s="2186"/>
      <c r="AI57" s="2180">
        <v>0</v>
      </c>
      <c r="AJ57" s="2186"/>
      <c r="AK57" s="2180">
        <v>0</v>
      </c>
      <c r="AL57" s="2186"/>
      <c r="AM57" s="2180">
        <v>0</v>
      </c>
      <c r="AN57" s="2186"/>
      <c r="AO57" s="2180">
        <v>0</v>
      </c>
      <c r="AP57" s="2186"/>
      <c r="AQ57" s="2180">
        <v>0</v>
      </c>
      <c r="AR57" s="2186"/>
      <c r="AS57" s="2180">
        <v>0</v>
      </c>
      <c r="AT57" s="2186"/>
      <c r="AU57" s="2180">
        <v>0</v>
      </c>
      <c r="AV57" s="2186"/>
      <c r="AW57" s="2180">
        <v>0</v>
      </c>
      <c r="AX57" s="2186"/>
      <c r="AY57" s="2180">
        <v>0</v>
      </c>
      <c r="AZ57" s="2186"/>
      <c r="BA57" s="2180">
        <v>0</v>
      </c>
      <c r="BB57" s="2186"/>
      <c r="BC57" s="2180">
        <v>0</v>
      </c>
      <c r="BD57" s="2186"/>
      <c r="BE57" s="2180">
        <v>0</v>
      </c>
      <c r="BF57" s="2186"/>
      <c r="BG57" s="2180">
        <v>0</v>
      </c>
      <c r="BH57" s="2186"/>
      <c r="BI57" s="2180">
        <v>0</v>
      </c>
      <c r="BJ57" s="2186"/>
      <c r="BK57" s="2180">
        <v>0</v>
      </c>
      <c r="BL57" s="2186"/>
      <c r="BM57" s="2180">
        <v>0</v>
      </c>
      <c r="BN57" s="2186"/>
      <c r="BO57" s="2180">
        <v>0</v>
      </c>
      <c r="BP57" s="2186"/>
      <c r="BQ57" s="2180">
        <v>0</v>
      </c>
      <c r="BR57" s="2186"/>
      <c r="BS57" s="2180">
        <v>0</v>
      </c>
      <c r="BT57" s="2186"/>
      <c r="BU57" s="2180">
        <v>0</v>
      </c>
      <c r="BV57" s="2186"/>
      <c r="BW57" s="2180">
        <v>0</v>
      </c>
      <c r="BX57" s="2186">
        <v>3</v>
      </c>
      <c r="BY57" s="2180">
        <v>8274076.3769155387</v>
      </c>
      <c r="BZ57" s="2067"/>
      <c r="CA57" s="2067"/>
      <c r="CC57" s="2067"/>
      <c r="CE57" s="2067"/>
      <c r="CG57" s="2067"/>
      <c r="CI57" s="2067"/>
      <c r="CK57" s="2067"/>
      <c r="CL57" s="2067"/>
      <c r="CM57" s="2067"/>
      <c r="CO57" s="2067"/>
      <c r="CQ57" s="2067"/>
      <c r="CS57" s="2067"/>
      <c r="CU57" s="2067"/>
    </row>
    <row r="58" spans="2:99" x14ac:dyDescent="0.3">
      <c r="D58" s="2763" t="s">
        <v>76</v>
      </c>
      <c r="E58" s="540">
        <v>57838390.215592779</v>
      </c>
      <c r="F58" s="2186">
        <v>1</v>
      </c>
      <c r="G58" s="2180">
        <v>57838390.215592779</v>
      </c>
      <c r="H58" s="2186">
        <v>1</v>
      </c>
      <c r="I58" s="2180">
        <v>57838390.215592779</v>
      </c>
      <c r="J58" s="2186">
        <v>1</v>
      </c>
      <c r="K58" s="2180">
        <v>57838390.215592779</v>
      </c>
      <c r="L58" s="2186">
        <v>1</v>
      </c>
      <c r="M58" s="2180">
        <v>57838390.215592779</v>
      </c>
      <c r="N58" s="2186">
        <v>1</v>
      </c>
      <c r="O58" s="2180">
        <v>57838390.215592779</v>
      </c>
      <c r="P58" s="2186">
        <v>1</v>
      </c>
      <c r="Q58" s="2180">
        <v>57838390.215592779</v>
      </c>
      <c r="R58" s="2186"/>
      <c r="S58" s="2180">
        <v>0</v>
      </c>
      <c r="T58" s="2186"/>
      <c r="U58" s="2180">
        <v>0</v>
      </c>
      <c r="V58" s="2186"/>
      <c r="W58" s="2180">
        <v>0</v>
      </c>
      <c r="X58" s="2186"/>
      <c r="Y58" s="2180">
        <v>0</v>
      </c>
      <c r="Z58" s="2186"/>
      <c r="AA58" s="2180">
        <v>0</v>
      </c>
      <c r="AB58" s="2186"/>
      <c r="AC58" s="2180">
        <v>0</v>
      </c>
      <c r="AD58" s="2186"/>
      <c r="AE58" s="2180">
        <v>0</v>
      </c>
      <c r="AF58" s="2186">
        <v>1</v>
      </c>
      <c r="AG58" s="2180">
        <v>57838390.215592779</v>
      </c>
      <c r="AH58" s="2186"/>
      <c r="AI58" s="2180">
        <v>0</v>
      </c>
      <c r="AJ58" s="2186"/>
      <c r="AK58" s="2180">
        <v>0</v>
      </c>
      <c r="AL58" s="2186"/>
      <c r="AM58" s="2180">
        <v>0</v>
      </c>
      <c r="AN58" s="2186"/>
      <c r="AO58" s="2180">
        <v>0</v>
      </c>
      <c r="AP58" s="2186"/>
      <c r="AQ58" s="2180">
        <v>0</v>
      </c>
      <c r="AR58" s="2186"/>
      <c r="AS58" s="2180">
        <v>0</v>
      </c>
      <c r="AT58" s="2186"/>
      <c r="AU58" s="2180">
        <v>0</v>
      </c>
      <c r="AV58" s="2186"/>
      <c r="AW58" s="2180">
        <v>0</v>
      </c>
      <c r="AX58" s="2186"/>
      <c r="AY58" s="2180">
        <v>0</v>
      </c>
      <c r="AZ58" s="2186"/>
      <c r="BA58" s="2180">
        <v>0</v>
      </c>
      <c r="BB58" s="2186"/>
      <c r="BC58" s="2180">
        <v>0</v>
      </c>
      <c r="BD58" s="2186"/>
      <c r="BE58" s="2180">
        <v>0</v>
      </c>
      <c r="BF58" s="2186"/>
      <c r="BG58" s="2180">
        <v>0</v>
      </c>
      <c r="BH58" s="2186"/>
      <c r="BI58" s="2180">
        <v>0</v>
      </c>
      <c r="BJ58" s="2186"/>
      <c r="BK58" s="2180">
        <v>0</v>
      </c>
      <c r="BL58" s="2186"/>
      <c r="BM58" s="2180">
        <v>0</v>
      </c>
      <c r="BN58" s="2186"/>
      <c r="BO58" s="2180">
        <v>0</v>
      </c>
      <c r="BP58" s="2186"/>
      <c r="BQ58" s="2180">
        <v>0</v>
      </c>
      <c r="BR58" s="2186"/>
      <c r="BS58" s="2180">
        <v>0</v>
      </c>
      <c r="BT58" s="2186"/>
      <c r="BU58" s="2180">
        <v>0</v>
      </c>
      <c r="BV58" s="2186"/>
      <c r="BW58" s="2180">
        <v>0</v>
      </c>
      <c r="BX58" s="2186"/>
      <c r="BY58" s="2180">
        <v>0</v>
      </c>
      <c r="BZ58" s="2067"/>
      <c r="CA58" s="2067"/>
      <c r="CC58" s="2067"/>
      <c r="CE58" s="2067"/>
      <c r="CG58" s="2067"/>
      <c r="CI58" s="2067"/>
      <c r="CK58" s="2067"/>
      <c r="CL58" s="2067"/>
      <c r="CM58" s="2067"/>
      <c r="CO58" s="2067"/>
      <c r="CQ58" s="2067"/>
      <c r="CS58" s="2067"/>
      <c r="CU58" s="2067"/>
    </row>
    <row r="59" spans="2:99" x14ac:dyDescent="0.3">
      <c r="D59" s="2763" t="s">
        <v>2146</v>
      </c>
      <c r="E59" s="540">
        <v>596262.84770472639</v>
      </c>
      <c r="F59" s="2186"/>
      <c r="G59" s="2180">
        <v>0</v>
      </c>
      <c r="H59" s="2186"/>
      <c r="I59" s="2180">
        <v>0</v>
      </c>
      <c r="J59" s="2186"/>
      <c r="K59" s="2180">
        <v>0</v>
      </c>
      <c r="L59" s="2186"/>
      <c r="M59" s="2180">
        <v>0</v>
      </c>
      <c r="N59" s="2186"/>
      <c r="O59" s="2180">
        <v>0</v>
      </c>
      <c r="P59" s="2186"/>
      <c r="Q59" s="2180">
        <v>0</v>
      </c>
      <c r="R59" s="2186"/>
      <c r="S59" s="2180">
        <v>0</v>
      </c>
      <c r="T59" s="2186"/>
      <c r="U59" s="2180">
        <v>0</v>
      </c>
      <c r="V59" s="2186"/>
      <c r="W59" s="2180">
        <v>0</v>
      </c>
      <c r="X59" s="2186"/>
      <c r="Y59" s="2180">
        <v>0</v>
      </c>
      <c r="Z59" s="2186"/>
      <c r="AA59" s="2180">
        <v>0</v>
      </c>
      <c r="AB59" s="2186">
        <v>1</v>
      </c>
      <c r="AC59" s="2180">
        <v>596262.84770472639</v>
      </c>
      <c r="AD59" s="2186">
        <v>1</v>
      </c>
      <c r="AE59" s="2180">
        <v>596262.84770472639</v>
      </c>
      <c r="AF59" s="2186"/>
      <c r="AG59" s="2180">
        <v>0</v>
      </c>
      <c r="AH59" s="2186"/>
      <c r="AI59" s="2180">
        <v>0</v>
      </c>
      <c r="AJ59" s="2186"/>
      <c r="AK59" s="2180">
        <v>0</v>
      </c>
      <c r="AL59" s="2186"/>
      <c r="AM59" s="2180">
        <v>0</v>
      </c>
      <c r="AN59" s="2186"/>
      <c r="AO59" s="2180">
        <v>0</v>
      </c>
      <c r="AP59" s="2186"/>
      <c r="AQ59" s="2180">
        <v>0</v>
      </c>
      <c r="AR59" s="2186"/>
      <c r="AS59" s="2180">
        <v>0</v>
      </c>
      <c r="AT59" s="2186"/>
      <c r="AU59" s="2180">
        <v>0</v>
      </c>
      <c r="AV59" s="2186"/>
      <c r="AW59" s="2180">
        <v>0</v>
      </c>
      <c r="AX59" s="2186"/>
      <c r="AY59" s="2180">
        <v>0</v>
      </c>
      <c r="AZ59" s="2186"/>
      <c r="BA59" s="2180">
        <v>0</v>
      </c>
      <c r="BB59" s="2186"/>
      <c r="BC59" s="2180">
        <v>0</v>
      </c>
      <c r="BD59" s="2186"/>
      <c r="BE59" s="2180">
        <v>0</v>
      </c>
      <c r="BF59" s="2186"/>
      <c r="BG59" s="2180">
        <v>0</v>
      </c>
      <c r="BH59" s="2186"/>
      <c r="BI59" s="2180">
        <v>0</v>
      </c>
      <c r="BJ59" s="2186"/>
      <c r="BK59" s="2180">
        <v>0</v>
      </c>
      <c r="BL59" s="2186"/>
      <c r="BM59" s="2180">
        <v>0</v>
      </c>
      <c r="BN59" s="2186"/>
      <c r="BO59" s="2180">
        <v>0</v>
      </c>
      <c r="BP59" s="2186"/>
      <c r="BQ59" s="2180">
        <v>0</v>
      </c>
      <c r="BR59" s="2186">
        <v>2</v>
      </c>
      <c r="BS59" s="2180">
        <v>1192525.6954094528</v>
      </c>
      <c r="BT59" s="2186"/>
      <c r="BU59" s="2180">
        <v>0</v>
      </c>
      <c r="BV59" s="2186"/>
      <c r="BW59" s="2180">
        <v>0</v>
      </c>
      <c r="BX59" s="2186"/>
      <c r="BY59" s="2180">
        <v>0</v>
      </c>
      <c r="BZ59" s="2067"/>
      <c r="CA59" s="2067"/>
      <c r="CC59" s="2067"/>
      <c r="CE59" s="2067"/>
      <c r="CG59" s="2067"/>
      <c r="CI59" s="2067"/>
      <c r="CK59" s="2067"/>
      <c r="CL59" s="2067"/>
      <c r="CM59" s="2067"/>
      <c r="CO59" s="2067"/>
      <c r="CQ59" s="2067"/>
      <c r="CS59" s="2067"/>
      <c r="CU59" s="2067"/>
    </row>
    <row r="60" spans="2:99" x14ac:dyDescent="0.3">
      <c r="D60" s="2763" t="s">
        <v>97</v>
      </c>
      <c r="E60" s="540">
        <v>57712591.192448594</v>
      </c>
      <c r="F60" s="2186"/>
      <c r="G60" s="2180">
        <v>0</v>
      </c>
      <c r="H60" s="2186"/>
      <c r="I60" s="2180">
        <v>0</v>
      </c>
      <c r="J60" s="2186">
        <v>0</v>
      </c>
      <c r="K60" s="2180">
        <v>0</v>
      </c>
      <c r="L60" s="2186">
        <v>0</v>
      </c>
      <c r="M60" s="2180">
        <v>0</v>
      </c>
      <c r="N60" s="2186">
        <v>0</v>
      </c>
      <c r="O60" s="2180">
        <v>0</v>
      </c>
      <c r="P60" s="2186"/>
      <c r="Q60" s="2180">
        <v>0</v>
      </c>
      <c r="R60" s="2186"/>
      <c r="S60" s="2180">
        <v>0</v>
      </c>
      <c r="T60" s="2186"/>
      <c r="U60" s="2180">
        <v>0</v>
      </c>
      <c r="V60" s="2186"/>
      <c r="W60" s="2180">
        <v>0</v>
      </c>
      <c r="X60" s="2186"/>
      <c r="Y60" s="2180">
        <v>0</v>
      </c>
      <c r="Z60" s="2186"/>
      <c r="AA60" s="2180">
        <v>0</v>
      </c>
      <c r="AB60" s="2186">
        <v>0</v>
      </c>
      <c r="AC60" s="2180">
        <v>0</v>
      </c>
      <c r="AD60" s="2186"/>
      <c r="AE60" s="2180">
        <v>0</v>
      </c>
      <c r="AF60" s="2186"/>
      <c r="AG60" s="2180">
        <v>0</v>
      </c>
      <c r="AH60" s="2186"/>
      <c r="AI60" s="2180">
        <v>0</v>
      </c>
      <c r="AJ60" s="2186"/>
      <c r="AK60" s="2180">
        <v>0</v>
      </c>
      <c r="AL60" s="2186"/>
      <c r="AM60" s="2180">
        <v>0</v>
      </c>
      <c r="AN60" s="2186"/>
      <c r="AO60" s="2180">
        <v>0</v>
      </c>
      <c r="AP60" s="2186"/>
      <c r="AQ60" s="2180">
        <v>0</v>
      </c>
      <c r="AR60" s="2186"/>
      <c r="AS60" s="2180">
        <v>0</v>
      </c>
      <c r="AT60" s="2186"/>
      <c r="AU60" s="2180">
        <v>0</v>
      </c>
      <c r="AV60" s="2186"/>
      <c r="AW60" s="2180">
        <v>0</v>
      </c>
      <c r="AX60" s="2186"/>
      <c r="AY60" s="2180">
        <v>0</v>
      </c>
      <c r="AZ60" s="2186"/>
      <c r="BA60" s="2180">
        <v>0</v>
      </c>
      <c r="BB60" s="2186"/>
      <c r="BC60" s="2180">
        <v>0</v>
      </c>
      <c r="BD60" s="2186"/>
      <c r="BE60" s="2180">
        <v>0</v>
      </c>
      <c r="BF60" s="2186"/>
      <c r="BG60" s="2180">
        <v>0</v>
      </c>
      <c r="BH60" s="2186"/>
      <c r="BI60" s="2180">
        <v>0</v>
      </c>
      <c r="BJ60" s="2186"/>
      <c r="BK60" s="2180">
        <v>0</v>
      </c>
      <c r="BL60" s="2186"/>
      <c r="BM60" s="2180">
        <v>0</v>
      </c>
      <c r="BN60" s="2186"/>
      <c r="BO60" s="2180">
        <v>0</v>
      </c>
      <c r="BP60" s="2186"/>
      <c r="BQ60" s="2180">
        <v>0</v>
      </c>
      <c r="BR60" s="2186"/>
      <c r="BS60" s="2180">
        <v>0</v>
      </c>
      <c r="BT60" s="2186"/>
      <c r="BU60" s="2180">
        <v>0</v>
      </c>
      <c r="BV60" s="2186"/>
      <c r="BW60" s="2180">
        <v>0</v>
      </c>
      <c r="BX60" s="2186"/>
      <c r="BY60" s="2180">
        <v>0</v>
      </c>
      <c r="BZ60" s="2067"/>
      <c r="CA60" s="2067"/>
      <c r="CC60" s="2067"/>
      <c r="CE60" s="2067"/>
      <c r="CG60" s="2067"/>
      <c r="CI60" s="2067"/>
      <c r="CK60" s="2067"/>
      <c r="CL60" s="2067"/>
      <c r="CM60" s="2067"/>
      <c r="CO60" s="2067"/>
      <c r="CQ60" s="2067"/>
      <c r="CS60" s="2067"/>
      <c r="CU60" s="2067"/>
    </row>
    <row r="61" spans="2:99" x14ac:dyDescent="0.3">
      <c r="D61" s="2763" t="s">
        <v>1160</v>
      </c>
      <c r="E61" s="540">
        <v>28693095.867042609</v>
      </c>
      <c r="F61" s="2186">
        <v>1</v>
      </c>
      <c r="G61" s="2180">
        <v>28693095.867042609</v>
      </c>
      <c r="H61" s="2186">
        <v>1</v>
      </c>
      <c r="I61" s="2180">
        <v>28693095.867042609</v>
      </c>
      <c r="J61" s="2186">
        <v>2</v>
      </c>
      <c r="K61" s="2180">
        <v>57386191.734085217</v>
      </c>
      <c r="L61" s="2186">
        <v>2</v>
      </c>
      <c r="M61" s="2180">
        <v>57386191.734085217</v>
      </c>
      <c r="N61" s="2186">
        <v>2</v>
      </c>
      <c r="O61" s="2180">
        <v>57386191.734085217</v>
      </c>
      <c r="P61" s="2186">
        <v>2</v>
      </c>
      <c r="Q61" s="2180">
        <v>57386191.734085217</v>
      </c>
      <c r="R61" s="2186"/>
      <c r="S61" s="2180">
        <v>0</v>
      </c>
      <c r="T61" s="2186"/>
      <c r="U61" s="2180">
        <v>0</v>
      </c>
      <c r="V61" s="2186"/>
      <c r="W61" s="2180">
        <v>0</v>
      </c>
      <c r="X61" s="2186"/>
      <c r="Y61" s="2180">
        <v>0</v>
      </c>
      <c r="Z61" s="2186"/>
      <c r="AA61" s="2180">
        <v>0</v>
      </c>
      <c r="AB61" s="2186"/>
      <c r="AC61" s="2180">
        <v>0</v>
      </c>
      <c r="AD61" s="2186"/>
      <c r="AE61" s="2180">
        <v>0</v>
      </c>
      <c r="AF61" s="2186">
        <v>2</v>
      </c>
      <c r="AG61" s="2180">
        <v>57386191.734085217</v>
      </c>
      <c r="AH61" s="2186"/>
      <c r="AI61" s="2180">
        <v>0</v>
      </c>
      <c r="AJ61" s="2186"/>
      <c r="AK61" s="2180">
        <v>0</v>
      </c>
      <c r="AL61" s="2186"/>
      <c r="AM61" s="2180">
        <v>0</v>
      </c>
      <c r="AN61" s="2186"/>
      <c r="AO61" s="2180">
        <v>0</v>
      </c>
      <c r="AP61" s="2186"/>
      <c r="AQ61" s="2180">
        <v>0</v>
      </c>
      <c r="AR61" s="2186"/>
      <c r="AS61" s="2180">
        <v>0</v>
      </c>
      <c r="AT61" s="2186"/>
      <c r="AU61" s="2180">
        <v>0</v>
      </c>
      <c r="AV61" s="2186"/>
      <c r="AW61" s="2180">
        <v>0</v>
      </c>
      <c r="AX61" s="2186"/>
      <c r="AY61" s="2180">
        <v>0</v>
      </c>
      <c r="AZ61" s="2186"/>
      <c r="BA61" s="2180">
        <v>0</v>
      </c>
      <c r="BB61" s="2186"/>
      <c r="BC61" s="2180">
        <v>0</v>
      </c>
      <c r="BD61" s="2186"/>
      <c r="BE61" s="2180">
        <v>0</v>
      </c>
      <c r="BF61" s="2186"/>
      <c r="BG61" s="2180">
        <v>0</v>
      </c>
      <c r="BH61" s="2186"/>
      <c r="BI61" s="2180">
        <v>0</v>
      </c>
      <c r="BJ61" s="2186"/>
      <c r="BK61" s="2180">
        <v>0</v>
      </c>
      <c r="BL61" s="2186"/>
      <c r="BM61" s="2180">
        <v>0</v>
      </c>
      <c r="BN61" s="2186"/>
      <c r="BO61" s="2180">
        <v>0</v>
      </c>
      <c r="BP61" s="2186"/>
      <c r="BQ61" s="2180">
        <v>0</v>
      </c>
      <c r="BR61" s="2186"/>
      <c r="BS61" s="2180">
        <v>0</v>
      </c>
      <c r="BT61" s="2186"/>
      <c r="BU61" s="2180">
        <v>0</v>
      </c>
      <c r="BV61" s="2186"/>
      <c r="BW61" s="2180">
        <v>0</v>
      </c>
      <c r="BX61" s="2186"/>
      <c r="BY61" s="2180">
        <v>0</v>
      </c>
      <c r="BZ61" s="2067"/>
      <c r="CA61" s="2067"/>
      <c r="CC61" s="2067"/>
      <c r="CE61" s="2067"/>
      <c r="CG61" s="2067"/>
      <c r="CI61" s="2067"/>
      <c r="CK61" s="2067"/>
      <c r="CL61" s="2067"/>
      <c r="CM61" s="2067"/>
      <c r="CO61" s="2067"/>
      <c r="CQ61" s="2067"/>
      <c r="CS61" s="2067"/>
      <c r="CU61" s="2067"/>
    </row>
    <row r="62" spans="2:99" x14ac:dyDescent="0.3">
      <c r="D62" s="2763" t="s">
        <v>1162</v>
      </c>
      <c r="E62" s="540">
        <v>29483742.633050397</v>
      </c>
      <c r="F62" s="2186">
        <v>1</v>
      </c>
      <c r="G62" s="2180">
        <v>29483742.633050397</v>
      </c>
      <c r="H62" s="2186">
        <v>1</v>
      </c>
      <c r="I62" s="2180">
        <v>29483742.633050397</v>
      </c>
      <c r="J62" s="2186">
        <v>1</v>
      </c>
      <c r="K62" s="2180">
        <v>29483742.633050397</v>
      </c>
      <c r="L62" s="2186">
        <v>1</v>
      </c>
      <c r="M62" s="2180">
        <v>29483742.633050397</v>
      </c>
      <c r="N62" s="2186">
        <v>1</v>
      </c>
      <c r="O62" s="2180">
        <v>29483742.633050397</v>
      </c>
      <c r="P62" s="2186">
        <v>1</v>
      </c>
      <c r="Q62" s="2180">
        <v>29483742.633050397</v>
      </c>
      <c r="R62" s="2186"/>
      <c r="S62" s="2180">
        <v>0</v>
      </c>
      <c r="T62" s="2186"/>
      <c r="U62" s="2180">
        <v>0</v>
      </c>
      <c r="V62" s="2186"/>
      <c r="W62" s="2180">
        <v>0</v>
      </c>
      <c r="X62" s="2186"/>
      <c r="Y62" s="2180">
        <v>0</v>
      </c>
      <c r="Z62" s="2186"/>
      <c r="AA62" s="2180">
        <v>0</v>
      </c>
      <c r="AB62" s="2186">
        <v>1</v>
      </c>
      <c r="AC62" s="2180">
        <v>29483742.633050397</v>
      </c>
      <c r="AD62" s="2186"/>
      <c r="AE62" s="2180">
        <v>0</v>
      </c>
      <c r="AF62" s="2186">
        <v>0</v>
      </c>
      <c r="AG62" s="2180">
        <v>0</v>
      </c>
      <c r="AH62" s="2186"/>
      <c r="AI62" s="2180">
        <v>0</v>
      </c>
      <c r="AJ62" s="2186"/>
      <c r="AK62" s="2180">
        <v>0</v>
      </c>
      <c r="AL62" s="2186"/>
      <c r="AM62" s="2180">
        <v>0</v>
      </c>
      <c r="AN62" s="2186"/>
      <c r="AO62" s="2180">
        <v>0</v>
      </c>
      <c r="AP62" s="2186"/>
      <c r="AQ62" s="2180">
        <v>0</v>
      </c>
      <c r="AR62" s="2186"/>
      <c r="AS62" s="2180">
        <v>0</v>
      </c>
      <c r="AT62" s="2186"/>
      <c r="AU62" s="2180">
        <v>0</v>
      </c>
      <c r="AV62" s="2186"/>
      <c r="AW62" s="2180">
        <v>0</v>
      </c>
      <c r="AX62" s="2186"/>
      <c r="AY62" s="2180">
        <v>0</v>
      </c>
      <c r="AZ62" s="2186"/>
      <c r="BA62" s="2180">
        <v>0</v>
      </c>
      <c r="BB62" s="2186"/>
      <c r="BC62" s="2180">
        <v>0</v>
      </c>
      <c r="BD62" s="2186"/>
      <c r="BE62" s="2180">
        <v>0</v>
      </c>
      <c r="BF62" s="2186"/>
      <c r="BG62" s="2180">
        <v>0</v>
      </c>
      <c r="BH62" s="2186"/>
      <c r="BI62" s="2180">
        <v>0</v>
      </c>
      <c r="BJ62" s="2186"/>
      <c r="BK62" s="2180">
        <v>0</v>
      </c>
      <c r="BL62" s="2186"/>
      <c r="BM62" s="2180">
        <v>0</v>
      </c>
      <c r="BN62" s="2186"/>
      <c r="BO62" s="2180">
        <v>0</v>
      </c>
      <c r="BP62" s="2186"/>
      <c r="BQ62" s="2180">
        <v>0</v>
      </c>
      <c r="BR62" s="2186"/>
      <c r="BS62" s="2180">
        <v>0</v>
      </c>
      <c r="BT62" s="2186"/>
      <c r="BU62" s="2180">
        <v>0</v>
      </c>
      <c r="BV62" s="2186"/>
      <c r="BW62" s="2180">
        <v>0</v>
      </c>
      <c r="BX62" s="2186"/>
      <c r="BY62" s="2180">
        <v>0</v>
      </c>
      <c r="BZ62" s="2067"/>
      <c r="CA62" s="2067"/>
      <c r="CC62" s="2067"/>
      <c r="CE62" s="2067"/>
      <c r="CG62" s="2067"/>
      <c r="CI62" s="2067"/>
      <c r="CK62" s="2067"/>
      <c r="CL62" s="2067"/>
      <c r="CM62" s="2067"/>
      <c r="CO62" s="2067"/>
      <c r="CQ62" s="2067"/>
      <c r="CS62" s="2067"/>
      <c r="CU62" s="2067"/>
    </row>
    <row r="63" spans="2:99" x14ac:dyDescent="0.3">
      <c r="D63" s="2763" t="s">
        <v>1260</v>
      </c>
      <c r="E63" s="540">
        <v>22958772.28530452</v>
      </c>
      <c r="F63" s="2186"/>
      <c r="G63" s="2180">
        <v>0</v>
      </c>
      <c r="H63" s="2186"/>
      <c r="I63" s="2180">
        <v>0</v>
      </c>
      <c r="J63" s="2186"/>
      <c r="K63" s="2180">
        <v>0</v>
      </c>
      <c r="L63" s="2186"/>
      <c r="M63" s="2180">
        <v>0</v>
      </c>
      <c r="N63" s="2186">
        <v>0</v>
      </c>
      <c r="O63" s="2180">
        <v>0</v>
      </c>
      <c r="P63" s="2186"/>
      <c r="Q63" s="2180">
        <v>0</v>
      </c>
      <c r="R63" s="2186"/>
      <c r="S63" s="2180">
        <v>0</v>
      </c>
      <c r="T63" s="2186"/>
      <c r="U63" s="2180">
        <v>0</v>
      </c>
      <c r="V63" s="2186"/>
      <c r="W63" s="2180">
        <v>0</v>
      </c>
      <c r="X63" s="2186"/>
      <c r="Y63" s="2180">
        <v>0</v>
      </c>
      <c r="Z63" s="2186"/>
      <c r="AA63" s="2180">
        <v>0</v>
      </c>
      <c r="AB63" s="2186">
        <v>0</v>
      </c>
      <c r="AC63" s="2180">
        <v>0</v>
      </c>
      <c r="AD63" s="2186"/>
      <c r="AE63" s="2180">
        <v>0</v>
      </c>
      <c r="AF63" s="2186"/>
      <c r="AG63" s="2180">
        <v>0</v>
      </c>
      <c r="AH63" s="2186"/>
      <c r="AI63" s="2180">
        <v>0</v>
      </c>
      <c r="AJ63" s="2186"/>
      <c r="AK63" s="2180">
        <v>0</v>
      </c>
      <c r="AL63" s="2186"/>
      <c r="AM63" s="2180">
        <v>0</v>
      </c>
      <c r="AN63" s="2186"/>
      <c r="AO63" s="2180">
        <v>0</v>
      </c>
      <c r="AP63" s="2186"/>
      <c r="AQ63" s="2180">
        <v>0</v>
      </c>
      <c r="AR63" s="2186"/>
      <c r="AS63" s="2180">
        <v>0</v>
      </c>
      <c r="AT63" s="2186"/>
      <c r="AU63" s="2180">
        <v>0</v>
      </c>
      <c r="AV63" s="2186"/>
      <c r="AW63" s="2180">
        <v>0</v>
      </c>
      <c r="AX63" s="2186"/>
      <c r="AY63" s="2180">
        <v>0</v>
      </c>
      <c r="AZ63" s="2186"/>
      <c r="BA63" s="2180">
        <v>0</v>
      </c>
      <c r="BB63" s="2186"/>
      <c r="BC63" s="2180">
        <v>0</v>
      </c>
      <c r="BD63" s="2186"/>
      <c r="BE63" s="2180">
        <v>0</v>
      </c>
      <c r="BF63" s="2186"/>
      <c r="BG63" s="2180">
        <v>0</v>
      </c>
      <c r="BH63" s="2186"/>
      <c r="BI63" s="2180">
        <v>0</v>
      </c>
      <c r="BJ63" s="2186"/>
      <c r="BK63" s="2180">
        <v>0</v>
      </c>
      <c r="BL63" s="2186"/>
      <c r="BM63" s="2180">
        <v>0</v>
      </c>
      <c r="BN63" s="2186"/>
      <c r="BO63" s="2180">
        <v>0</v>
      </c>
      <c r="BP63" s="2186"/>
      <c r="BQ63" s="2180">
        <v>0</v>
      </c>
      <c r="BR63" s="2186"/>
      <c r="BS63" s="2180">
        <v>0</v>
      </c>
      <c r="BT63" s="2186"/>
      <c r="BU63" s="2180">
        <v>0</v>
      </c>
      <c r="BV63" s="2186"/>
      <c r="BW63" s="2180">
        <v>0</v>
      </c>
      <c r="BX63" s="2186"/>
      <c r="BY63" s="2180">
        <v>0</v>
      </c>
      <c r="BZ63" s="2067"/>
      <c r="CA63" s="2067"/>
      <c r="CC63" s="2067"/>
      <c r="CE63" s="2067"/>
      <c r="CG63" s="2067"/>
      <c r="CI63" s="2067"/>
      <c r="CK63" s="2067"/>
      <c r="CL63" s="2067"/>
      <c r="CM63" s="2067"/>
      <c r="CO63" s="2067"/>
      <c r="CQ63" s="2067"/>
      <c r="CS63" s="2067"/>
      <c r="CU63" s="2067"/>
    </row>
    <row r="64" spans="2:99" x14ac:dyDescent="0.3">
      <c r="D64" s="2763" t="s">
        <v>117</v>
      </c>
      <c r="E64" s="540">
        <v>6142230.9875893025</v>
      </c>
      <c r="F64" s="2186">
        <v>3</v>
      </c>
      <c r="G64" s="2180">
        <v>18426692.962767906</v>
      </c>
      <c r="H64" s="2186">
        <v>3</v>
      </c>
      <c r="I64" s="2180">
        <v>18426692.962767906</v>
      </c>
      <c r="J64" s="2186">
        <v>3</v>
      </c>
      <c r="K64" s="2180">
        <v>18426692.962767906</v>
      </c>
      <c r="L64" s="2186">
        <v>3</v>
      </c>
      <c r="M64" s="2180">
        <v>18426692.962767906</v>
      </c>
      <c r="N64" s="2186">
        <v>3</v>
      </c>
      <c r="O64" s="2180">
        <v>18426692.962767906</v>
      </c>
      <c r="P64" s="2186">
        <v>3</v>
      </c>
      <c r="Q64" s="2180">
        <v>18426692.962767906</v>
      </c>
      <c r="R64" s="2186"/>
      <c r="S64" s="2180">
        <v>0</v>
      </c>
      <c r="T64" s="2186"/>
      <c r="U64" s="2180">
        <v>0</v>
      </c>
      <c r="V64" s="2186"/>
      <c r="W64" s="2180">
        <v>0</v>
      </c>
      <c r="X64" s="2186"/>
      <c r="Y64" s="2180">
        <v>0</v>
      </c>
      <c r="Z64" s="2186"/>
      <c r="AA64" s="2180">
        <v>0</v>
      </c>
      <c r="AB64" s="2186">
        <v>3</v>
      </c>
      <c r="AC64" s="2180">
        <v>18426692.962767906</v>
      </c>
      <c r="AD64" s="2186"/>
      <c r="AE64" s="2180">
        <v>0</v>
      </c>
      <c r="AF64" s="2186">
        <v>3</v>
      </c>
      <c r="AG64" s="2180">
        <v>18426692.962767906</v>
      </c>
      <c r="AH64" s="2186"/>
      <c r="AI64" s="2180">
        <v>0</v>
      </c>
      <c r="AJ64" s="2186"/>
      <c r="AK64" s="2180">
        <v>0</v>
      </c>
      <c r="AL64" s="2186"/>
      <c r="AM64" s="2180">
        <v>0</v>
      </c>
      <c r="AN64" s="2186"/>
      <c r="AO64" s="2180">
        <v>0</v>
      </c>
      <c r="AP64" s="2186"/>
      <c r="AQ64" s="2180">
        <v>0</v>
      </c>
      <c r="AR64" s="2186"/>
      <c r="AS64" s="2180">
        <v>0</v>
      </c>
      <c r="AT64" s="2186"/>
      <c r="AU64" s="2180">
        <v>0</v>
      </c>
      <c r="AV64" s="2186"/>
      <c r="AW64" s="2180">
        <v>0</v>
      </c>
      <c r="AX64" s="2186"/>
      <c r="AY64" s="2180">
        <v>0</v>
      </c>
      <c r="AZ64" s="2186"/>
      <c r="BA64" s="2180">
        <v>0</v>
      </c>
      <c r="BB64" s="2186"/>
      <c r="BC64" s="2180">
        <v>0</v>
      </c>
      <c r="BD64" s="2186"/>
      <c r="BE64" s="2180">
        <v>0</v>
      </c>
      <c r="BF64" s="2186"/>
      <c r="BG64" s="2180">
        <v>0</v>
      </c>
      <c r="BH64" s="2186"/>
      <c r="BI64" s="2180">
        <v>0</v>
      </c>
      <c r="BJ64" s="2186"/>
      <c r="BK64" s="2180">
        <v>0</v>
      </c>
      <c r="BL64" s="2186"/>
      <c r="BM64" s="2180">
        <v>0</v>
      </c>
      <c r="BN64" s="2186"/>
      <c r="BO64" s="2180">
        <v>0</v>
      </c>
      <c r="BP64" s="2186"/>
      <c r="BQ64" s="2180">
        <v>0</v>
      </c>
      <c r="BR64" s="2186"/>
      <c r="BS64" s="2180">
        <v>0</v>
      </c>
      <c r="BT64" s="2186"/>
      <c r="BU64" s="2180">
        <v>0</v>
      </c>
      <c r="BV64" s="2186"/>
      <c r="BW64" s="2180">
        <v>0</v>
      </c>
      <c r="BX64" s="2186"/>
      <c r="BY64" s="2180">
        <v>0</v>
      </c>
      <c r="BZ64" s="2067"/>
      <c r="CA64" s="2067"/>
      <c r="CC64" s="2067"/>
      <c r="CE64" s="2067"/>
      <c r="CG64" s="2067"/>
      <c r="CI64" s="2067"/>
      <c r="CK64" s="2067"/>
      <c r="CL64" s="2067"/>
      <c r="CM64" s="2067"/>
      <c r="CO64" s="2067"/>
      <c r="CQ64" s="2067"/>
      <c r="CS64" s="2067"/>
      <c r="CU64" s="2067"/>
    </row>
    <row r="65" spans="4:77" s="2067" customFormat="1" x14ac:dyDescent="0.3">
      <c r="D65" s="2763" t="s">
        <v>1165</v>
      </c>
      <c r="E65" s="540">
        <v>5303164.562241368</v>
      </c>
      <c r="F65" s="2186">
        <v>0</v>
      </c>
      <c r="G65" s="2180">
        <v>0</v>
      </c>
      <c r="H65" s="2186">
        <v>0</v>
      </c>
      <c r="I65" s="2180">
        <v>0</v>
      </c>
      <c r="J65" s="2186">
        <v>0</v>
      </c>
      <c r="K65" s="2180">
        <v>0</v>
      </c>
      <c r="L65" s="2186">
        <v>0</v>
      </c>
      <c r="M65" s="2180">
        <v>0</v>
      </c>
      <c r="N65" s="2186"/>
      <c r="O65" s="2180">
        <v>0</v>
      </c>
      <c r="P65" s="2186"/>
      <c r="Q65" s="2180">
        <v>0</v>
      </c>
      <c r="R65" s="2186"/>
      <c r="S65" s="2180">
        <v>0</v>
      </c>
      <c r="T65" s="2186"/>
      <c r="U65" s="2180">
        <v>0</v>
      </c>
      <c r="V65" s="2186"/>
      <c r="W65" s="2180">
        <v>0</v>
      </c>
      <c r="X65" s="2186"/>
      <c r="Y65" s="2180">
        <v>0</v>
      </c>
      <c r="Z65" s="2186"/>
      <c r="AA65" s="2180">
        <v>0</v>
      </c>
      <c r="AB65" s="2186"/>
      <c r="AC65" s="2180">
        <v>0</v>
      </c>
      <c r="AD65" s="2186"/>
      <c r="AE65" s="2180">
        <v>0</v>
      </c>
      <c r="AF65" s="2186"/>
      <c r="AG65" s="2180">
        <v>0</v>
      </c>
      <c r="AH65" s="2186"/>
      <c r="AI65" s="2180">
        <v>0</v>
      </c>
      <c r="AJ65" s="2186"/>
      <c r="AK65" s="2180">
        <v>0</v>
      </c>
      <c r="AL65" s="2186"/>
      <c r="AM65" s="2180">
        <v>0</v>
      </c>
      <c r="AN65" s="2186"/>
      <c r="AO65" s="2180">
        <v>0</v>
      </c>
      <c r="AP65" s="2186"/>
      <c r="AQ65" s="2180">
        <v>0</v>
      </c>
      <c r="AR65" s="2186"/>
      <c r="AS65" s="2180">
        <v>0</v>
      </c>
      <c r="AT65" s="2186"/>
      <c r="AU65" s="2180">
        <v>0</v>
      </c>
      <c r="AV65" s="2186"/>
      <c r="AW65" s="2180">
        <v>0</v>
      </c>
      <c r="AX65" s="2186"/>
      <c r="AY65" s="2180">
        <v>0</v>
      </c>
      <c r="AZ65" s="2186"/>
      <c r="BA65" s="2180">
        <v>0</v>
      </c>
      <c r="BB65" s="2186"/>
      <c r="BC65" s="2180">
        <v>0</v>
      </c>
      <c r="BD65" s="2186"/>
      <c r="BE65" s="2180">
        <v>0</v>
      </c>
      <c r="BF65" s="2186"/>
      <c r="BG65" s="2180">
        <v>0</v>
      </c>
      <c r="BH65" s="2186"/>
      <c r="BI65" s="2180">
        <v>0</v>
      </c>
      <c r="BJ65" s="2186"/>
      <c r="BK65" s="2180">
        <v>0</v>
      </c>
      <c r="BL65" s="2186"/>
      <c r="BM65" s="2180">
        <v>0</v>
      </c>
      <c r="BN65" s="2186"/>
      <c r="BO65" s="2180">
        <v>0</v>
      </c>
      <c r="BP65" s="2186"/>
      <c r="BQ65" s="2180">
        <v>0</v>
      </c>
      <c r="BR65" s="2186"/>
      <c r="BS65" s="2180">
        <v>0</v>
      </c>
      <c r="BT65" s="2186"/>
      <c r="BU65" s="2180">
        <v>0</v>
      </c>
      <c r="BV65" s="2186"/>
      <c r="BW65" s="2180">
        <v>0</v>
      </c>
      <c r="BX65" s="2186"/>
      <c r="BY65" s="2180">
        <v>0</v>
      </c>
    </row>
    <row r="66" spans="4:77" s="2067" customFormat="1" x14ac:dyDescent="0.3">
      <c r="D66" s="2763" t="s">
        <v>2114</v>
      </c>
      <c r="E66" s="540">
        <v>400478626.04028553</v>
      </c>
      <c r="F66" s="2186">
        <v>0</v>
      </c>
      <c r="G66" s="2180">
        <v>0</v>
      </c>
      <c r="H66" s="2186">
        <v>0</v>
      </c>
      <c r="I66" s="2180">
        <v>0</v>
      </c>
      <c r="J66" s="2186">
        <v>0</v>
      </c>
      <c r="K66" s="2180">
        <v>0</v>
      </c>
      <c r="L66" s="2186">
        <v>0</v>
      </c>
      <c r="M66" s="2180">
        <v>0</v>
      </c>
      <c r="N66" s="2186"/>
      <c r="O66" s="2180">
        <v>0</v>
      </c>
      <c r="P66" s="2186"/>
      <c r="Q66" s="2180">
        <v>0</v>
      </c>
      <c r="R66" s="2186">
        <v>1</v>
      </c>
      <c r="S66" s="2180">
        <v>400478626.04028553</v>
      </c>
      <c r="T66" s="2186">
        <v>1</v>
      </c>
      <c r="U66" s="2180">
        <v>400478626.04028553</v>
      </c>
      <c r="V66" s="2186"/>
      <c r="W66" s="2180">
        <v>0</v>
      </c>
      <c r="X66" s="2186"/>
      <c r="Y66" s="2180">
        <v>0</v>
      </c>
      <c r="Z66" s="2186"/>
      <c r="AA66" s="2180">
        <v>0</v>
      </c>
      <c r="AB66" s="2186"/>
      <c r="AC66" s="2180">
        <v>0</v>
      </c>
      <c r="AD66" s="2186"/>
      <c r="AE66" s="2180">
        <v>0</v>
      </c>
      <c r="AF66" s="2186"/>
      <c r="AG66" s="2180">
        <v>0</v>
      </c>
      <c r="AH66" s="2186">
        <v>1</v>
      </c>
      <c r="AI66" s="2180">
        <v>400478626.04028553</v>
      </c>
      <c r="AJ66" s="2186"/>
      <c r="AK66" s="2180">
        <v>0</v>
      </c>
      <c r="AL66" s="2186"/>
      <c r="AM66" s="2180">
        <v>0</v>
      </c>
      <c r="AN66" s="2186"/>
      <c r="AO66" s="2180">
        <v>0</v>
      </c>
      <c r="AP66" s="2186"/>
      <c r="AQ66" s="2180">
        <v>0</v>
      </c>
      <c r="AR66" s="2186"/>
      <c r="AS66" s="2180">
        <v>0</v>
      </c>
      <c r="AT66" s="2186"/>
      <c r="AU66" s="2180">
        <v>0</v>
      </c>
      <c r="AV66" s="2186"/>
      <c r="AW66" s="2180">
        <v>0</v>
      </c>
      <c r="AX66" s="2186"/>
      <c r="AY66" s="2180">
        <v>0</v>
      </c>
      <c r="AZ66" s="2186"/>
      <c r="BA66" s="2180">
        <v>0</v>
      </c>
      <c r="BB66" s="2186"/>
      <c r="BC66" s="2180">
        <v>0</v>
      </c>
      <c r="BD66" s="2186"/>
      <c r="BE66" s="2180">
        <v>0</v>
      </c>
      <c r="BF66" s="2186"/>
      <c r="BG66" s="2180">
        <v>0</v>
      </c>
      <c r="BH66" s="2186"/>
      <c r="BI66" s="2180">
        <v>0</v>
      </c>
      <c r="BJ66" s="2186"/>
      <c r="BK66" s="2180">
        <v>0</v>
      </c>
      <c r="BL66" s="2186"/>
      <c r="BM66" s="2180">
        <v>0</v>
      </c>
      <c r="BN66" s="2186"/>
      <c r="BO66" s="2180">
        <v>0</v>
      </c>
      <c r="BP66" s="2186"/>
      <c r="BQ66" s="2180">
        <v>0</v>
      </c>
      <c r="BR66" s="2186"/>
      <c r="BS66" s="2180">
        <v>0</v>
      </c>
      <c r="BT66" s="2186"/>
      <c r="BU66" s="2180">
        <v>0</v>
      </c>
      <c r="BV66" s="2186"/>
      <c r="BW66" s="2180">
        <v>0</v>
      </c>
      <c r="BX66" s="2186"/>
      <c r="BY66" s="2180">
        <v>0</v>
      </c>
    </row>
    <row r="67" spans="4:77" s="2067" customFormat="1" x14ac:dyDescent="0.3">
      <c r="D67" s="2763" t="s">
        <v>2115</v>
      </c>
      <c r="E67" s="540">
        <v>400478626.04028553</v>
      </c>
      <c r="F67" s="2186">
        <v>0</v>
      </c>
      <c r="G67" s="2180">
        <v>0</v>
      </c>
      <c r="H67" s="2186">
        <v>0</v>
      </c>
      <c r="I67" s="2180">
        <v>0</v>
      </c>
      <c r="J67" s="2186">
        <v>0</v>
      </c>
      <c r="K67" s="2180">
        <v>0</v>
      </c>
      <c r="L67" s="2186">
        <v>0</v>
      </c>
      <c r="M67" s="2180">
        <v>0</v>
      </c>
      <c r="N67" s="2186"/>
      <c r="O67" s="2180">
        <v>0</v>
      </c>
      <c r="P67" s="2186"/>
      <c r="Q67" s="2180">
        <v>0</v>
      </c>
      <c r="R67" s="2186"/>
      <c r="S67" s="2180">
        <v>0</v>
      </c>
      <c r="T67" s="2186"/>
      <c r="U67" s="2180">
        <v>0</v>
      </c>
      <c r="V67" s="2186">
        <v>1</v>
      </c>
      <c r="W67" s="2180">
        <v>400478626.04028553</v>
      </c>
      <c r="X67" s="2186">
        <v>1</v>
      </c>
      <c r="Y67" s="2180">
        <v>400478626.04028553</v>
      </c>
      <c r="Z67" s="2186"/>
      <c r="AA67" s="2180">
        <v>0</v>
      </c>
      <c r="AB67" s="2186"/>
      <c r="AC67" s="2180">
        <v>0</v>
      </c>
      <c r="AD67" s="2186"/>
      <c r="AE67" s="2180">
        <v>0</v>
      </c>
      <c r="AF67" s="2186"/>
      <c r="AG67" s="2180">
        <v>0</v>
      </c>
      <c r="AH67" s="2186"/>
      <c r="AI67" s="2180">
        <v>0</v>
      </c>
      <c r="AJ67" s="2186"/>
      <c r="AK67" s="2180">
        <v>0</v>
      </c>
      <c r="AL67" s="2186"/>
      <c r="AM67" s="2180">
        <v>0</v>
      </c>
      <c r="AN67" s="2186"/>
      <c r="AO67" s="2180">
        <v>0</v>
      </c>
      <c r="AP67" s="2186"/>
      <c r="AQ67" s="2180">
        <v>0</v>
      </c>
      <c r="AR67" s="2186"/>
      <c r="AS67" s="2180">
        <v>0</v>
      </c>
      <c r="AT67" s="2186"/>
      <c r="AU67" s="2180">
        <v>0</v>
      </c>
      <c r="AV67" s="2186"/>
      <c r="AW67" s="2180">
        <v>0</v>
      </c>
      <c r="AX67" s="2186"/>
      <c r="AY67" s="2180">
        <v>0</v>
      </c>
      <c r="AZ67" s="2186"/>
      <c r="BA67" s="2180">
        <v>0</v>
      </c>
      <c r="BB67" s="2186"/>
      <c r="BC67" s="2180">
        <v>0</v>
      </c>
      <c r="BD67" s="2186"/>
      <c r="BE67" s="2180">
        <v>0</v>
      </c>
      <c r="BF67" s="2186"/>
      <c r="BG67" s="2180">
        <v>0</v>
      </c>
      <c r="BH67" s="2186"/>
      <c r="BI67" s="2180">
        <v>0</v>
      </c>
      <c r="BJ67" s="2186"/>
      <c r="BK67" s="2180">
        <v>0</v>
      </c>
      <c r="BL67" s="2186"/>
      <c r="BM67" s="2180">
        <v>0</v>
      </c>
      <c r="BN67" s="2186"/>
      <c r="BO67" s="2180">
        <v>0</v>
      </c>
      <c r="BP67" s="2186"/>
      <c r="BQ67" s="2180">
        <v>0</v>
      </c>
      <c r="BR67" s="2186"/>
      <c r="BS67" s="2180">
        <v>0</v>
      </c>
      <c r="BT67" s="2186"/>
      <c r="BU67" s="2180">
        <v>0</v>
      </c>
      <c r="BV67" s="2186"/>
      <c r="BW67" s="2180">
        <v>0</v>
      </c>
      <c r="BX67" s="2186"/>
      <c r="BY67" s="2180">
        <v>0</v>
      </c>
    </row>
    <row r="68" spans="4:77" s="2067" customFormat="1" x14ac:dyDescent="0.3">
      <c r="D68" s="2763" t="s">
        <v>2185</v>
      </c>
      <c r="E68" s="540">
        <v>2936716371.3963847</v>
      </c>
      <c r="F68" s="2186">
        <v>0</v>
      </c>
      <c r="G68" s="2180">
        <v>0</v>
      </c>
      <c r="H68" s="2186">
        <v>0</v>
      </c>
      <c r="I68" s="2180">
        <v>0</v>
      </c>
      <c r="J68" s="2186">
        <v>0</v>
      </c>
      <c r="K68" s="2180">
        <v>0</v>
      </c>
      <c r="L68" s="2186">
        <v>0</v>
      </c>
      <c r="M68" s="2180">
        <v>0</v>
      </c>
      <c r="N68" s="2186"/>
      <c r="O68" s="2180">
        <v>0</v>
      </c>
      <c r="P68" s="2186"/>
      <c r="Q68" s="2180">
        <v>0</v>
      </c>
      <c r="R68" s="2186"/>
      <c r="S68" s="2180">
        <v>0</v>
      </c>
      <c r="T68" s="2186"/>
      <c r="U68" s="2180">
        <v>0</v>
      </c>
      <c r="V68" s="2186"/>
      <c r="W68" s="2180">
        <v>0</v>
      </c>
      <c r="X68" s="2186"/>
      <c r="Y68" s="2180">
        <v>0</v>
      </c>
      <c r="Z68" s="2186"/>
      <c r="AA68" s="2180">
        <v>0</v>
      </c>
      <c r="AB68" s="2186"/>
      <c r="AC68" s="2180">
        <v>0</v>
      </c>
      <c r="AD68" s="2186"/>
      <c r="AE68" s="2180">
        <v>0</v>
      </c>
      <c r="AF68" s="2186"/>
      <c r="AG68" s="2180">
        <v>0</v>
      </c>
      <c r="AH68" s="2186"/>
      <c r="AI68" s="2180">
        <v>0</v>
      </c>
      <c r="AJ68" s="2186"/>
      <c r="AK68" s="2180">
        <v>0</v>
      </c>
      <c r="AL68" s="2186"/>
      <c r="AM68" s="2180">
        <v>0</v>
      </c>
      <c r="AN68" s="2186"/>
      <c r="AO68" s="2180">
        <v>0</v>
      </c>
      <c r="AP68" s="2186"/>
      <c r="AQ68" s="2180">
        <v>0</v>
      </c>
      <c r="AR68" s="2186"/>
      <c r="AS68" s="2180">
        <v>0</v>
      </c>
      <c r="AT68" s="2186"/>
      <c r="AU68" s="2180">
        <v>0</v>
      </c>
      <c r="AV68" s="2186"/>
      <c r="AW68" s="2180">
        <v>0</v>
      </c>
      <c r="AX68" s="2186"/>
      <c r="AY68" s="2180">
        <v>0</v>
      </c>
      <c r="AZ68" s="2186"/>
      <c r="BA68" s="2180">
        <v>0</v>
      </c>
      <c r="BB68" s="2186"/>
      <c r="BC68" s="2180">
        <v>0</v>
      </c>
      <c r="BD68" s="2186"/>
      <c r="BE68" s="2180">
        <v>0</v>
      </c>
      <c r="BF68" s="2186"/>
      <c r="BG68" s="2180">
        <v>0</v>
      </c>
      <c r="BH68" s="2186"/>
      <c r="BI68" s="2180">
        <v>0</v>
      </c>
      <c r="BJ68" s="2186">
        <v>1</v>
      </c>
      <c r="BK68" s="2180">
        <v>2936716371.3963847</v>
      </c>
      <c r="BL68" s="2186"/>
      <c r="BM68" s="2180">
        <v>0</v>
      </c>
      <c r="BN68" s="2186"/>
      <c r="BO68" s="2180">
        <v>0</v>
      </c>
      <c r="BP68" s="2186"/>
      <c r="BQ68" s="2180">
        <v>0</v>
      </c>
      <c r="BR68" s="2186"/>
      <c r="BS68" s="2180">
        <v>0</v>
      </c>
      <c r="BT68" s="2186"/>
      <c r="BU68" s="2180">
        <v>0</v>
      </c>
      <c r="BV68" s="2186"/>
      <c r="BW68" s="2180">
        <v>0</v>
      </c>
      <c r="BX68" s="2186"/>
      <c r="BY68" s="2180">
        <v>0</v>
      </c>
    </row>
    <row r="69" spans="4:77" s="2067" customFormat="1" x14ac:dyDescent="0.3">
      <c r="D69" s="2763" t="s">
        <v>2186</v>
      </c>
      <c r="E69" s="540">
        <v>2281834138.441937</v>
      </c>
      <c r="F69" s="2186">
        <v>0</v>
      </c>
      <c r="G69" s="2180">
        <v>0</v>
      </c>
      <c r="H69" s="2186">
        <v>0</v>
      </c>
      <c r="I69" s="2180">
        <v>0</v>
      </c>
      <c r="J69" s="2186">
        <v>0</v>
      </c>
      <c r="K69" s="2180">
        <v>0</v>
      </c>
      <c r="L69" s="2186">
        <v>0</v>
      </c>
      <c r="M69" s="2180">
        <v>0</v>
      </c>
      <c r="N69" s="2186"/>
      <c r="O69" s="2180">
        <v>0</v>
      </c>
      <c r="P69" s="2186"/>
      <c r="Q69" s="2180">
        <v>0</v>
      </c>
      <c r="R69" s="2186"/>
      <c r="S69" s="2180">
        <v>0</v>
      </c>
      <c r="T69" s="2186"/>
      <c r="U69" s="2180">
        <v>0</v>
      </c>
      <c r="V69" s="2186"/>
      <c r="W69" s="2180">
        <v>0</v>
      </c>
      <c r="X69" s="2186"/>
      <c r="Y69" s="2180">
        <v>0</v>
      </c>
      <c r="Z69" s="2186"/>
      <c r="AA69" s="2180">
        <v>0</v>
      </c>
      <c r="AB69" s="2186"/>
      <c r="AC69" s="2180">
        <v>0</v>
      </c>
      <c r="AD69" s="2186"/>
      <c r="AE69" s="2180">
        <v>0</v>
      </c>
      <c r="AF69" s="2186"/>
      <c r="AG69" s="2180">
        <v>0</v>
      </c>
      <c r="AH69" s="2186"/>
      <c r="AI69" s="2180">
        <v>0</v>
      </c>
      <c r="AJ69" s="2186"/>
      <c r="AK69" s="2180">
        <v>0</v>
      </c>
      <c r="AL69" s="2186"/>
      <c r="AM69" s="2180">
        <v>0</v>
      </c>
      <c r="AN69" s="2186"/>
      <c r="AO69" s="2180">
        <v>0</v>
      </c>
      <c r="AP69" s="2186"/>
      <c r="AQ69" s="2180">
        <v>0</v>
      </c>
      <c r="AR69" s="2186"/>
      <c r="AS69" s="2180">
        <v>0</v>
      </c>
      <c r="AT69" s="2186"/>
      <c r="AU69" s="2180">
        <v>0</v>
      </c>
      <c r="AV69" s="2186"/>
      <c r="AW69" s="2180">
        <v>0</v>
      </c>
      <c r="AX69" s="2186"/>
      <c r="AY69" s="2180">
        <v>0</v>
      </c>
      <c r="AZ69" s="2186"/>
      <c r="BA69" s="2180">
        <v>0</v>
      </c>
      <c r="BB69" s="2186"/>
      <c r="BC69" s="2180">
        <v>0</v>
      </c>
      <c r="BD69" s="2186"/>
      <c r="BE69" s="2180">
        <v>0</v>
      </c>
      <c r="BF69" s="2186"/>
      <c r="BG69" s="2180">
        <v>0</v>
      </c>
      <c r="BH69" s="2186"/>
      <c r="BI69" s="2180">
        <v>0</v>
      </c>
      <c r="BJ69" s="2186"/>
      <c r="BK69" s="2180">
        <v>0</v>
      </c>
      <c r="BL69" s="2186">
        <v>1</v>
      </c>
      <c r="BM69" s="2180">
        <v>2281834138.441937</v>
      </c>
      <c r="BN69" s="2186"/>
      <c r="BO69" s="2180">
        <v>0</v>
      </c>
      <c r="BP69" s="2186"/>
      <c r="BQ69" s="2180">
        <v>0</v>
      </c>
      <c r="BR69" s="2186"/>
      <c r="BS69" s="2180">
        <v>0</v>
      </c>
      <c r="BT69" s="2186"/>
      <c r="BU69" s="2180">
        <v>0</v>
      </c>
      <c r="BV69" s="2186"/>
      <c r="BW69" s="2180">
        <v>0</v>
      </c>
      <c r="BX69" s="2186"/>
      <c r="BY69" s="2180">
        <v>0</v>
      </c>
    </row>
    <row r="70" spans="4:77" s="2067" customFormat="1" x14ac:dyDescent="0.3">
      <c r="D70" s="2763" t="s">
        <v>2187</v>
      </c>
      <c r="E70" s="540">
        <v>2266077252.7114668</v>
      </c>
      <c r="F70" s="2186">
        <v>0</v>
      </c>
      <c r="G70" s="2180">
        <v>0</v>
      </c>
      <c r="H70" s="2186">
        <v>0</v>
      </c>
      <c r="I70" s="2180">
        <v>0</v>
      </c>
      <c r="J70" s="2186">
        <v>0</v>
      </c>
      <c r="K70" s="2180">
        <v>0</v>
      </c>
      <c r="L70" s="2186">
        <v>0</v>
      </c>
      <c r="M70" s="2180">
        <v>0</v>
      </c>
      <c r="N70" s="2186"/>
      <c r="O70" s="2180">
        <v>0</v>
      </c>
      <c r="P70" s="2186"/>
      <c r="Q70" s="2180">
        <v>0</v>
      </c>
      <c r="R70" s="2186"/>
      <c r="S70" s="2180">
        <v>0</v>
      </c>
      <c r="T70" s="2186"/>
      <c r="U70" s="2180">
        <v>0</v>
      </c>
      <c r="V70" s="2186"/>
      <c r="W70" s="2180">
        <v>0</v>
      </c>
      <c r="X70" s="2186"/>
      <c r="Y70" s="2180">
        <v>0</v>
      </c>
      <c r="Z70" s="2186"/>
      <c r="AA70" s="2180">
        <v>0</v>
      </c>
      <c r="AB70" s="2186"/>
      <c r="AC70" s="2180">
        <v>0</v>
      </c>
      <c r="AD70" s="2186"/>
      <c r="AE70" s="2180">
        <v>0</v>
      </c>
      <c r="AF70" s="2186"/>
      <c r="AG70" s="2180">
        <v>0</v>
      </c>
      <c r="AH70" s="2186"/>
      <c r="AI70" s="2180">
        <v>0</v>
      </c>
      <c r="AJ70" s="2186"/>
      <c r="AK70" s="2180">
        <v>0</v>
      </c>
      <c r="AL70" s="2186"/>
      <c r="AM70" s="2180">
        <v>0</v>
      </c>
      <c r="AN70" s="2186"/>
      <c r="AO70" s="2180">
        <v>0</v>
      </c>
      <c r="AP70" s="2186"/>
      <c r="AQ70" s="2180">
        <v>0</v>
      </c>
      <c r="AR70" s="2186"/>
      <c r="AS70" s="2180">
        <v>0</v>
      </c>
      <c r="AT70" s="2186"/>
      <c r="AU70" s="2180">
        <v>0</v>
      </c>
      <c r="AV70" s="2186"/>
      <c r="AW70" s="2180">
        <v>0</v>
      </c>
      <c r="AX70" s="2186"/>
      <c r="AY70" s="2180">
        <v>0</v>
      </c>
      <c r="AZ70" s="2186"/>
      <c r="BA70" s="2180">
        <v>0</v>
      </c>
      <c r="BB70" s="2186"/>
      <c r="BC70" s="2180">
        <v>0</v>
      </c>
      <c r="BD70" s="2186"/>
      <c r="BE70" s="2180">
        <v>0</v>
      </c>
      <c r="BF70" s="2186"/>
      <c r="BG70" s="2180">
        <v>0</v>
      </c>
      <c r="BH70" s="2186"/>
      <c r="BI70" s="2180">
        <v>0</v>
      </c>
      <c r="BJ70" s="2186"/>
      <c r="BK70" s="2180">
        <v>0</v>
      </c>
      <c r="BL70" s="2186"/>
      <c r="BM70" s="2180">
        <v>0</v>
      </c>
      <c r="BN70" s="2186">
        <v>1</v>
      </c>
      <c r="BO70" s="2180">
        <v>2266077252.7114668</v>
      </c>
      <c r="BP70" s="2186"/>
      <c r="BQ70" s="2180">
        <v>0</v>
      </c>
      <c r="BR70" s="2186"/>
      <c r="BS70" s="2180">
        <v>0</v>
      </c>
      <c r="BT70" s="2186"/>
      <c r="BU70" s="2180">
        <v>0</v>
      </c>
      <c r="BV70" s="2186"/>
      <c r="BW70" s="2180">
        <v>0</v>
      </c>
      <c r="BX70" s="2186"/>
      <c r="BY70" s="2180">
        <v>0</v>
      </c>
    </row>
    <row r="71" spans="4:77" s="2067" customFormat="1" x14ac:dyDescent="0.3">
      <c r="D71" s="2763" t="s">
        <v>2188</v>
      </c>
      <c r="E71" s="540">
        <v>809313304.53980958</v>
      </c>
      <c r="F71" s="2186">
        <v>0</v>
      </c>
      <c r="G71" s="2180">
        <v>0</v>
      </c>
      <c r="H71" s="2186">
        <v>0</v>
      </c>
      <c r="I71" s="2180">
        <v>0</v>
      </c>
      <c r="J71" s="2186">
        <v>0</v>
      </c>
      <c r="K71" s="2180">
        <v>0</v>
      </c>
      <c r="L71" s="2186">
        <v>0</v>
      </c>
      <c r="M71" s="2180">
        <v>0</v>
      </c>
      <c r="N71" s="2186"/>
      <c r="O71" s="2180">
        <v>0</v>
      </c>
      <c r="P71" s="2186"/>
      <c r="Q71" s="2180">
        <v>0</v>
      </c>
      <c r="R71" s="2186"/>
      <c r="S71" s="2180">
        <v>0</v>
      </c>
      <c r="T71" s="2186"/>
      <c r="U71" s="2180">
        <v>0</v>
      </c>
      <c r="V71" s="2186"/>
      <c r="W71" s="2180">
        <v>0</v>
      </c>
      <c r="X71" s="2186"/>
      <c r="Y71" s="2180">
        <v>0</v>
      </c>
      <c r="Z71" s="2186"/>
      <c r="AA71" s="2180">
        <v>0</v>
      </c>
      <c r="AB71" s="2186"/>
      <c r="AC71" s="2180">
        <v>0</v>
      </c>
      <c r="AD71" s="2186"/>
      <c r="AE71" s="2180">
        <v>0</v>
      </c>
      <c r="AF71" s="2186"/>
      <c r="AG71" s="2180">
        <v>0</v>
      </c>
      <c r="AH71" s="2186"/>
      <c r="AI71" s="2180">
        <v>0</v>
      </c>
      <c r="AJ71" s="2186"/>
      <c r="AK71" s="2180">
        <v>0</v>
      </c>
      <c r="AL71" s="2186"/>
      <c r="AM71" s="2180">
        <v>0</v>
      </c>
      <c r="AN71" s="2186"/>
      <c r="AO71" s="2180">
        <v>0</v>
      </c>
      <c r="AP71" s="2186"/>
      <c r="AQ71" s="2180">
        <v>0</v>
      </c>
      <c r="AR71" s="2186"/>
      <c r="AS71" s="2180">
        <v>0</v>
      </c>
      <c r="AT71" s="2186"/>
      <c r="AU71" s="2180">
        <v>0</v>
      </c>
      <c r="AV71" s="2186"/>
      <c r="AW71" s="2180">
        <v>0</v>
      </c>
      <c r="AX71" s="2186"/>
      <c r="AY71" s="2180">
        <v>0</v>
      </c>
      <c r="AZ71" s="2186"/>
      <c r="BA71" s="2180">
        <v>0</v>
      </c>
      <c r="BB71" s="2186"/>
      <c r="BC71" s="2180">
        <v>0</v>
      </c>
      <c r="BD71" s="2186"/>
      <c r="BE71" s="2180">
        <v>0</v>
      </c>
      <c r="BF71" s="2186"/>
      <c r="BG71" s="2180">
        <v>0</v>
      </c>
      <c r="BH71" s="2186"/>
      <c r="BI71" s="2180">
        <v>0</v>
      </c>
      <c r="BJ71" s="2186"/>
      <c r="BK71" s="2180">
        <v>0</v>
      </c>
      <c r="BL71" s="2186"/>
      <c r="BM71" s="2180">
        <v>0</v>
      </c>
      <c r="BN71" s="2186"/>
      <c r="BO71" s="2180">
        <v>0</v>
      </c>
      <c r="BP71" s="2186">
        <v>1</v>
      </c>
      <c r="BQ71" s="2180">
        <v>809313304.53980958</v>
      </c>
      <c r="BR71" s="2186"/>
      <c r="BS71" s="2180">
        <v>0</v>
      </c>
      <c r="BT71" s="2186"/>
      <c r="BU71" s="2180">
        <v>0</v>
      </c>
      <c r="BV71" s="2186"/>
      <c r="BW71" s="2180">
        <v>0</v>
      </c>
      <c r="BX71" s="2186"/>
      <c r="BY71" s="2180">
        <v>0</v>
      </c>
    </row>
    <row r="72" spans="4:77" s="2067" customFormat="1" x14ac:dyDescent="0.3">
      <c r="D72" s="2763" t="s">
        <v>2030</v>
      </c>
      <c r="E72" s="540">
        <v>249228.34164352631</v>
      </c>
      <c r="F72" s="2186">
        <v>0</v>
      </c>
      <c r="G72" s="2180">
        <v>0</v>
      </c>
      <c r="H72" s="2186">
        <v>0</v>
      </c>
      <c r="I72" s="2180">
        <v>0</v>
      </c>
      <c r="J72" s="2186">
        <v>0</v>
      </c>
      <c r="K72" s="2180">
        <v>0</v>
      </c>
      <c r="L72" s="2186">
        <v>0</v>
      </c>
      <c r="M72" s="2180">
        <v>0</v>
      </c>
      <c r="N72" s="2186"/>
      <c r="O72" s="2180">
        <v>0</v>
      </c>
      <c r="P72" s="2186"/>
      <c r="Q72" s="2180">
        <v>0</v>
      </c>
      <c r="R72" s="2186"/>
      <c r="S72" s="2180">
        <v>0</v>
      </c>
      <c r="T72" s="2186"/>
      <c r="U72" s="2180">
        <v>0</v>
      </c>
      <c r="V72" s="2186"/>
      <c r="W72" s="2180">
        <v>0</v>
      </c>
      <c r="X72" s="2186"/>
      <c r="Y72" s="2180">
        <v>0</v>
      </c>
      <c r="Z72" s="2186"/>
      <c r="AA72" s="2180">
        <v>0</v>
      </c>
      <c r="AB72" s="2186"/>
      <c r="AC72" s="2180">
        <v>0</v>
      </c>
      <c r="AD72" s="2186"/>
      <c r="AE72" s="2180">
        <v>0</v>
      </c>
      <c r="AF72" s="2186"/>
      <c r="AG72" s="2180">
        <v>0</v>
      </c>
      <c r="AH72" s="2186"/>
      <c r="AI72" s="2180">
        <v>0</v>
      </c>
      <c r="AJ72" s="2186"/>
      <c r="AK72" s="2180">
        <v>0</v>
      </c>
      <c r="AL72" s="2186"/>
      <c r="AM72" s="2180">
        <v>0</v>
      </c>
      <c r="AN72" s="2186"/>
      <c r="AO72" s="2180">
        <v>0</v>
      </c>
      <c r="AP72" s="2186"/>
      <c r="AQ72" s="2180">
        <v>0</v>
      </c>
      <c r="AR72" s="2186"/>
      <c r="AS72" s="2180">
        <v>0</v>
      </c>
      <c r="AT72" s="2186"/>
      <c r="AU72" s="2180">
        <v>0</v>
      </c>
      <c r="AV72" s="2186"/>
      <c r="AW72" s="2180">
        <v>0</v>
      </c>
      <c r="AX72" s="2186"/>
      <c r="AY72" s="2180">
        <v>0</v>
      </c>
      <c r="AZ72" s="2186"/>
      <c r="BA72" s="2180">
        <v>0</v>
      </c>
      <c r="BB72" s="2186"/>
      <c r="BC72" s="2180">
        <v>0</v>
      </c>
      <c r="BD72" s="2186"/>
      <c r="BE72" s="2180">
        <v>0</v>
      </c>
      <c r="BF72" s="2186"/>
      <c r="BG72" s="2180">
        <v>0</v>
      </c>
      <c r="BH72" s="2186"/>
      <c r="BI72" s="2180">
        <v>0</v>
      </c>
      <c r="BJ72" s="2186"/>
      <c r="BK72" s="2180">
        <v>0</v>
      </c>
      <c r="BL72" s="2186"/>
      <c r="BM72" s="2180">
        <v>0</v>
      </c>
      <c r="BN72" s="2186"/>
      <c r="BO72" s="2180">
        <v>0</v>
      </c>
      <c r="BP72" s="2186"/>
      <c r="BQ72" s="2180">
        <v>0</v>
      </c>
      <c r="BR72" s="2186">
        <v>1</v>
      </c>
      <c r="BS72" s="2180">
        <v>249228.34164352631</v>
      </c>
      <c r="BT72" s="2186"/>
      <c r="BU72" s="2180">
        <v>0</v>
      </c>
      <c r="BV72" s="2186"/>
      <c r="BW72" s="2180">
        <v>0</v>
      </c>
      <c r="BX72" s="2186"/>
      <c r="BY72" s="2180">
        <v>0</v>
      </c>
    </row>
    <row r="73" spans="4:77" s="2067" customFormat="1" x14ac:dyDescent="0.3">
      <c r="AI73" s="2182"/>
      <c r="AK73" s="2182"/>
      <c r="AM73" s="2182"/>
      <c r="AO73" s="2182"/>
      <c r="AQ73" s="2182"/>
      <c r="AS73" s="2182"/>
      <c r="AU73" s="2182"/>
      <c r="AW73" s="2182"/>
      <c r="AY73" s="2182"/>
      <c r="BA73" s="2182"/>
      <c r="BC73" s="2182"/>
      <c r="BE73" s="2182"/>
      <c r="BG73" s="2182"/>
      <c r="BI73" s="2182"/>
      <c r="BK73" s="2182"/>
      <c r="BM73" s="2182"/>
      <c r="BO73" s="2182"/>
      <c r="BQ73" s="2182"/>
      <c r="BS73" s="2182"/>
      <c r="BU73" s="2182"/>
      <c r="BW73" s="2182"/>
      <c r="BY73" s="2182"/>
    </row>
    <row r="74" spans="4:77" s="2067" customFormat="1" x14ac:dyDescent="0.3">
      <c r="AI74" s="2182"/>
      <c r="AK74" s="2182"/>
      <c r="AM74" s="2182"/>
      <c r="AO74" s="2182"/>
      <c r="AQ74" s="2182"/>
      <c r="AS74" s="2182"/>
      <c r="AU74" s="2182"/>
      <c r="AW74" s="2182"/>
      <c r="AY74" s="2182"/>
      <c r="BA74" s="2182"/>
      <c r="BC74" s="2182"/>
      <c r="BE74" s="2182"/>
      <c r="BG74" s="2182"/>
      <c r="BI74" s="2182"/>
      <c r="BK74" s="2182"/>
      <c r="BM74" s="2182"/>
      <c r="BO74" s="2182"/>
      <c r="BQ74" s="2182"/>
      <c r="BS74" s="2182"/>
      <c r="BU74" s="2182"/>
      <c r="BW74" s="2182"/>
      <c r="BY74" s="2182"/>
    </row>
    <row r="75" spans="4:77" s="2067" customFormat="1" x14ac:dyDescent="0.3">
      <c r="AI75" s="2182"/>
      <c r="AK75" s="2182"/>
      <c r="AM75" s="2182"/>
      <c r="AO75" s="2182"/>
      <c r="AQ75" s="2182"/>
      <c r="AS75" s="2182"/>
      <c r="AU75" s="2182"/>
      <c r="AW75" s="2182"/>
      <c r="AY75" s="2182"/>
      <c r="BA75" s="2182"/>
      <c r="BC75" s="2182"/>
      <c r="BE75" s="2182"/>
      <c r="BG75" s="2182"/>
      <c r="BI75" s="2182"/>
      <c r="BK75" s="2182"/>
      <c r="BM75" s="2182"/>
      <c r="BO75" s="2182"/>
      <c r="BQ75" s="2182"/>
      <c r="BS75" s="2182"/>
      <c r="BW75" s="2182"/>
    </row>
    <row r="76" spans="4:77" s="2600" customFormat="1" ht="25.5" x14ac:dyDescent="0.25">
      <c r="D76" s="2599" t="s">
        <v>1654</v>
      </c>
      <c r="E76" s="2070" t="s">
        <v>3374</v>
      </c>
      <c r="F76" s="3742" t="s">
        <v>1184</v>
      </c>
      <c r="G76" s="3743"/>
      <c r="H76" s="3742" t="s">
        <v>1204</v>
      </c>
      <c r="I76" s="3743"/>
      <c r="J76" s="3742" t="s">
        <v>1222</v>
      </c>
      <c r="K76" s="3743"/>
      <c r="L76" s="3742" t="s">
        <v>1240</v>
      </c>
      <c r="M76" s="3743"/>
      <c r="N76" s="3742" t="s">
        <v>1241</v>
      </c>
      <c r="O76" s="3743"/>
      <c r="P76" s="3742" t="s">
        <v>1242</v>
      </c>
      <c r="Q76" s="3743"/>
      <c r="R76" s="3742" t="s">
        <v>1244</v>
      </c>
      <c r="S76" s="3743"/>
      <c r="T76" s="3742" t="s">
        <v>1245</v>
      </c>
      <c r="U76" s="3743"/>
      <c r="V76" s="3742" t="s">
        <v>1246</v>
      </c>
      <c r="W76" s="3743"/>
      <c r="X76" s="3742" t="s">
        <v>1186</v>
      </c>
      <c r="Y76" s="3743"/>
      <c r="Z76" s="3742" t="s">
        <v>1189</v>
      </c>
      <c r="AA76" s="3743"/>
      <c r="AB76" s="3742" t="s">
        <v>1191</v>
      </c>
      <c r="AC76" s="3743"/>
      <c r="AD76" s="3742" t="s">
        <v>1197</v>
      </c>
      <c r="AE76" s="3743"/>
      <c r="AF76" s="3742" t="s">
        <v>1201</v>
      </c>
      <c r="AG76" s="3743"/>
      <c r="AH76" s="3742" t="s">
        <v>1206</v>
      </c>
      <c r="AI76" s="3743"/>
      <c r="AJ76" s="3742" t="s">
        <v>1211</v>
      </c>
      <c r="AK76" s="3743"/>
      <c r="AL76" s="3742" t="s">
        <v>1212</v>
      </c>
      <c r="AM76" s="3743"/>
      <c r="AN76" s="3742" t="s">
        <v>1213</v>
      </c>
      <c r="AO76" s="3743"/>
      <c r="AP76" s="3742" t="s">
        <v>1214</v>
      </c>
      <c r="AQ76" s="3743"/>
      <c r="AR76" s="3742" t="s">
        <v>1215</v>
      </c>
      <c r="AS76" s="3743"/>
      <c r="AT76" s="3742" t="s">
        <v>1216</v>
      </c>
      <c r="AU76" s="3743"/>
      <c r="AV76" s="3742" t="s">
        <v>1217</v>
      </c>
      <c r="AW76" s="3743"/>
      <c r="AX76" s="3742" t="s">
        <v>1218</v>
      </c>
      <c r="AY76" s="3743"/>
      <c r="AZ76" s="3742" t="s">
        <v>1219</v>
      </c>
      <c r="BA76" s="3743"/>
      <c r="BB76" s="3742" t="s">
        <v>1224</v>
      </c>
      <c r="BC76" s="3743"/>
      <c r="BD76" s="3742" t="s">
        <v>1227</v>
      </c>
      <c r="BE76" s="3743"/>
      <c r="BF76" s="3742" t="s">
        <v>1229</v>
      </c>
      <c r="BG76" s="3743"/>
      <c r="BH76" s="3742" t="s">
        <v>1230</v>
      </c>
      <c r="BI76" s="3743"/>
      <c r="BJ76" s="3742" t="s">
        <v>1249</v>
      </c>
      <c r="BK76" s="3743"/>
      <c r="BL76" s="3742" t="s">
        <v>1233</v>
      </c>
      <c r="BM76" s="3743"/>
      <c r="BN76" s="3742" t="s">
        <v>1251</v>
      </c>
      <c r="BO76" s="3743"/>
      <c r="BP76" s="3742" t="s">
        <v>1253</v>
      </c>
      <c r="BQ76" s="3743"/>
      <c r="BR76" s="3742" t="s">
        <v>1239</v>
      </c>
      <c r="BS76" s="3743"/>
      <c r="BT76" s="3742" t="s">
        <v>2147</v>
      </c>
      <c r="BU76" s="3743"/>
      <c r="BV76" s="3742" t="s">
        <v>2148</v>
      </c>
      <c r="BW76" s="3743"/>
      <c r="BX76" s="3742" t="s">
        <v>2205</v>
      </c>
      <c r="BY76" s="3743"/>
    </row>
    <row r="77" spans="4:77" s="2067" customFormat="1" x14ac:dyDescent="0.3">
      <c r="D77" s="2763" t="s">
        <v>136</v>
      </c>
      <c r="E77" s="540">
        <v>8536.2338472122956</v>
      </c>
      <c r="F77" s="2845">
        <v>2840.7162305882348</v>
      </c>
      <c r="G77" s="2180">
        <v>24249018.03787262</v>
      </c>
      <c r="H77" s="2845">
        <v>1863.3162305882352</v>
      </c>
      <c r="I77" s="2180">
        <v>15905703.075607324</v>
      </c>
      <c r="J77" s="2845">
        <v>3972.2362305882343</v>
      </c>
      <c r="K77" s="2180">
        <v>33907937.360670269</v>
      </c>
      <c r="L77" s="2845">
        <v>3972.2362305882343</v>
      </c>
      <c r="M77" s="2180">
        <v>33907937.360670269</v>
      </c>
      <c r="N77" s="2845">
        <v>4098.7362305882343</v>
      </c>
      <c r="O77" s="2180">
        <v>34987770.942342624</v>
      </c>
      <c r="P77" s="2845">
        <v>4098.7362305882343</v>
      </c>
      <c r="Q77" s="2180">
        <v>34987770.942342624</v>
      </c>
      <c r="R77" s="2845">
        <v>1777.9999999999998</v>
      </c>
      <c r="S77" s="2180">
        <v>15177423.78034346</v>
      </c>
      <c r="T77" s="2845">
        <v>348.29999999999995</v>
      </c>
      <c r="U77" s="2180">
        <v>2973170.2489840421</v>
      </c>
      <c r="V77" s="2845">
        <v>1777.9999999999998</v>
      </c>
      <c r="W77" s="2180">
        <v>15177423.78034346</v>
      </c>
      <c r="X77" s="2845">
        <v>348.29999999999995</v>
      </c>
      <c r="Y77" s="2180">
        <v>2973170.2489840421</v>
      </c>
      <c r="Z77" s="2845">
        <v>0</v>
      </c>
      <c r="AA77" s="2180">
        <v>0</v>
      </c>
      <c r="AB77" s="2845">
        <v>2836.7200000000003</v>
      </c>
      <c r="AC77" s="2180">
        <v>24214905.279064067</v>
      </c>
      <c r="AD77" s="2845">
        <v>202.4</v>
      </c>
      <c r="AE77" s="2180">
        <v>1727733.7306757686</v>
      </c>
      <c r="AF77" s="2845">
        <v>1388.5162305882352</v>
      </c>
      <c r="AG77" s="2180">
        <v>11852699.244950926</v>
      </c>
      <c r="AH77" s="2845">
        <v>0</v>
      </c>
      <c r="AI77" s="2180">
        <v>0</v>
      </c>
      <c r="AJ77" s="2845">
        <v>1556.1999999999998</v>
      </c>
      <c r="AK77" s="2180">
        <v>13284087.113031773</v>
      </c>
      <c r="AL77" s="2845">
        <v>2334.2999999999997</v>
      </c>
      <c r="AM77" s="2180">
        <v>19926130.669547658</v>
      </c>
      <c r="AN77" s="2845">
        <v>2334.2999999999997</v>
      </c>
      <c r="AO77" s="2180">
        <v>19926130.669547658</v>
      </c>
      <c r="AP77" s="2845">
        <v>1809.1999999999998</v>
      </c>
      <c r="AQ77" s="2180">
        <v>15443754.276376484</v>
      </c>
      <c r="AR77" s="2845">
        <v>3618.3999999999996</v>
      </c>
      <c r="AS77" s="2180">
        <v>30887508.552752968</v>
      </c>
      <c r="AT77" s="2845">
        <v>4523</v>
      </c>
      <c r="AU77" s="2180">
        <v>38609385.690941215</v>
      </c>
      <c r="AV77" s="2845">
        <v>1809.1999999999998</v>
      </c>
      <c r="AW77" s="2180">
        <v>15443754.276376484</v>
      </c>
      <c r="AX77" s="2845">
        <v>3618.3999999999996</v>
      </c>
      <c r="AY77" s="2180">
        <v>30887508.552752968</v>
      </c>
      <c r="AZ77" s="2845">
        <v>4523</v>
      </c>
      <c r="BA77" s="2180">
        <v>38609385.690941215</v>
      </c>
      <c r="BB77" s="2845">
        <v>0</v>
      </c>
      <c r="BC77" s="2180">
        <v>0</v>
      </c>
      <c r="BD77" s="2845">
        <v>0</v>
      </c>
      <c r="BE77" s="2180">
        <v>0</v>
      </c>
      <c r="BF77" s="2845">
        <v>0</v>
      </c>
      <c r="BG77" s="2180">
        <v>0</v>
      </c>
      <c r="BH77" s="2186">
        <v>0</v>
      </c>
      <c r="BI77" s="1301">
        <v>0</v>
      </c>
      <c r="BJ77" s="2186">
        <v>0</v>
      </c>
      <c r="BK77" s="2180">
        <v>0</v>
      </c>
      <c r="BL77" s="2186">
        <v>0</v>
      </c>
      <c r="BM77" s="2180">
        <v>0</v>
      </c>
      <c r="BN77" s="2186">
        <v>0</v>
      </c>
      <c r="BO77" s="2180">
        <v>0</v>
      </c>
      <c r="BP77" s="2186">
        <v>0</v>
      </c>
      <c r="BQ77" s="2180">
        <v>0</v>
      </c>
      <c r="BR77" s="2845">
        <v>1619.2</v>
      </c>
      <c r="BS77" s="2180">
        <v>13821869.845406149</v>
      </c>
      <c r="BT77" s="2186">
        <v>0</v>
      </c>
      <c r="BU77" s="2180">
        <v>0</v>
      </c>
      <c r="BV77" s="2186">
        <v>0</v>
      </c>
      <c r="BW77" s="2180">
        <v>0</v>
      </c>
      <c r="BX77" s="2845">
        <v>348.29999999999995</v>
      </c>
      <c r="BY77" s="2180">
        <v>2973170.2489840421</v>
      </c>
    </row>
    <row r="78" spans="4:77" s="2067" customFormat="1" x14ac:dyDescent="0.3">
      <c r="D78" s="2763" t="s">
        <v>2105</v>
      </c>
      <c r="E78" s="540"/>
      <c r="F78" s="2767">
        <v>95</v>
      </c>
      <c r="G78" s="2180">
        <v>372185.33366621175</v>
      </c>
      <c r="H78" s="2186">
        <v>53</v>
      </c>
      <c r="I78" s="2180">
        <v>217671.26391616231</v>
      </c>
      <c r="J78" s="2186">
        <v>188</v>
      </c>
      <c r="K78" s="2180">
        <v>773315.61211484775</v>
      </c>
      <c r="L78" s="2186">
        <v>178</v>
      </c>
      <c r="M78" s="2180">
        <v>727450.85848172929</v>
      </c>
      <c r="N78" s="2186">
        <v>155</v>
      </c>
      <c r="O78" s="2180">
        <v>647373.85546492226</v>
      </c>
      <c r="P78" s="2186">
        <v>145</v>
      </c>
      <c r="Q78" s="2180">
        <v>601509.10183180391</v>
      </c>
      <c r="R78" s="2186">
        <v>30</v>
      </c>
      <c r="S78" s="2180">
        <v>137594.26089935526</v>
      </c>
      <c r="T78" s="2186">
        <v>30</v>
      </c>
      <c r="U78" s="2180">
        <v>137594.26089935526</v>
      </c>
      <c r="V78" s="2186">
        <v>30</v>
      </c>
      <c r="W78" s="2180">
        <v>137594.26089935526</v>
      </c>
      <c r="X78" s="2186">
        <v>30</v>
      </c>
      <c r="Y78" s="2180">
        <v>137594.26089935526</v>
      </c>
      <c r="Z78" s="2186">
        <v>0</v>
      </c>
      <c r="AA78" s="2180">
        <v>0</v>
      </c>
      <c r="AB78" s="2186">
        <v>45</v>
      </c>
      <c r="AC78" s="2180">
        <v>206391.39134903287</v>
      </c>
      <c r="AD78" s="2186">
        <v>30</v>
      </c>
      <c r="AE78" s="2180">
        <v>137594.26089935526</v>
      </c>
      <c r="AF78" s="2186">
        <v>40</v>
      </c>
      <c r="AG78" s="2180">
        <v>183459.01453247367</v>
      </c>
      <c r="AH78" s="2186">
        <v>0</v>
      </c>
      <c r="AI78" s="2180">
        <v>0</v>
      </c>
      <c r="AJ78" s="2186">
        <v>24</v>
      </c>
      <c r="AK78" s="2180">
        <v>110075.4087194842</v>
      </c>
      <c r="AL78" s="2186">
        <v>36</v>
      </c>
      <c r="AM78" s="2180">
        <v>165113.11307922628</v>
      </c>
      <c r="AN78" s="2186">
        <v>48</v>
      </c>
      <c r="AO78" s="2180">
        <v>220150.8174389684</v>
      </c>
      <c r="AP78" s="2186">
        <v>48</v>
      </c>
      <c r="AQ78" s="2180">
        <v>220150.8174389684</v>
      </c>
      <c r="AR78" s="2186">
        <v>120</v>
      </c>
      <c r="AS78" s="2180">
        <v>550377.04359742103</v>
      </c>
      <c r="AT78" s="2186">
        <v>168</v>
      </c>
      <c r="AU78" s="2180">
        <v>770527.86103638937</v>
      </c>
      <c r="AV78" s="2186">
        <v>48</v>
      </c>
      <c r="AW78" s="2180">
        <v>220150.8174389684</v>
      </c>
      <c r="AX78" s="2186">
        <v>120</v>
      </c>
      <c r="AY78" s="2180">
        <v>550377.04359742103</v>
      </c>
      <c r="AZ78" s="2186">
        <v>168</v>
      </c>
      <c r="BA78" s="2180">
        <v>770527.86103638937</v>
      </c>
      <c r="BB78" s="2186">
        <v>0</v>
      </c>
      <c r="BC78" s="2180">
        <v>0</v>
      </c>
      <c r="BD78" s="2186">
        <v>0</v>
      </c>
      <c r="BE78" s="2180">
        <v>0</v>
      </c>
      <c r="BF78" s="2186">
        <v>0</v>
      </c>
      <c r="BG78" s="2180">
        <v>0</v>
      </c>
      <c r="BH78" s="2186">
        <v>0</v>
      </c>
      <c r="BI78" s="1301">
        <v>0</v>
      </c>
      <c r="BJ78" s="2186">
        <v>0</v>
      </c>
      <c r="BK78" s="2180">
        <v>0</v>
      </c>
      <c r="BL78" s="2186">
        <v>0</v>
      </c>
      <c r="BM78" s="2180">
        <v>0</v>
      </c>
      <c r="BN78" s="2186">
        <v>0</v>
      </c>
      <c r="BO78" s="2180">
        <v>0</v>
      </c>
      <c r="BP78" s="2186">
        <v>0</v>
      </c>
      <c r="BQ78" s="2180">
        <v>0</v>
      </c>
      <c r="BR78" s="2186">
        <v>64</v>
      </c>
      <c r="BS78" s="2180">
        <v>230004.59740354467</v>
      </c>
      <c r="BT78" s="2186">
        <v>0</v>
      </c>
      <c r="BU78" s="2180">
        <v>0</v>
      </c>
      <c r="BV78" s="2186">
        <v>0</v>
      </c>
      <c r="BW78" s="2180">
        <v>0</v>
      </c>
      <c r="BX78" s="2186">
        <v>3</v>
      </c>
      <c r="BY78" s="2180">
        <v>13759.426089935525</v>
      </c>
    </row>
    <row r="79" spans="4:77" s="2067" customFormat="1" x14ac:dyDescent="0.3">
      <c r="D79" s="2763" t="s">
        <v>1714</v>
      </c>
      <c r="E79" s="540"/>
      <c r="F79" s="2186">
        <v>38</v>
      </c>
      <c r="G79" s="2180">
        <v>166631.9669752708</v>
      </c>
      <c r="H79" s="2186">
        <v>21</v>
      </c>
      <c r="I79" s="2180">
        <v>87347.514819454009</v>
      </c>
      <c r="J79" s="2186">
        <v>50</v>
      </c>
      <c r="K79" s="2180">
        <v>216544.83258638738</v>
      </c>
      <c r="L79" s="2186">
        <v>33</v>
      </c>
      <c r="M79" s="2180">
        <v>137260.3804305706</v>
      </c>
      <c r="N79" s="2186">
        <v>52</v>
      </c>
      <c r="O79" s="2180">
        <v>233438.20272830845</v>
      </c>
      <c r="P79" s="2186">
        <v>43</v>
      </c>
      <c r="Q79" s="2180">
        <v>196003.55351997103</v>
      </c>
      <c r="R79" s="2186">
        <v>8</v>
      </c>
      <c r="S79" s="2180">
        <v>41849.802947479366</v>
      </c>
      <c r="T79" s="2186">
        <v>8</v>
      </c>
      <c r="U79" s="2180">
        <v>41849.802947479366</v>
      </c>
      <c r="V79" s="2186">
        <v>8</v>
      </c>
      <c r="W79" s="2180">
        <v>41849.802947479366</v>
      </c>
      <c r="X79" s="2186">
        <v>8</v>
      </c>
      <c r="Y79" s="2180">
        <v>41849.802947479366</v>
      </c>
      <c r="Z79" s="2186">
        <v>0</v>
      </c>
      <c r="AA79" s="2180">
        <v>0</v>
      </c>
      <c r="AB79" s="2186">
        <v>26</v>
      </c>
      <c r="AC79" s="2180">
        <v>116719.10136415422</v>
      </c>
      <c r="AD79" s="2186">
        <v>3</v>
      </c>
      <c r="AE79" s="2180">
        <v>12478.216402779144</v>
      </c>
      <c r="AF79" s="2186">
        <v>42</v>
      </c>
      <c r="AG79" s="2180">
        <v>174695.02963890802</v>
      </c>
      <c r="AH79" s="2186">
        <v>0</v>
      </c>
      <c r="AI79" s="2180">
        <v>0</v>
      </c>
      <c r="AJ79" s="2186">
        <v>0</v>
      </c>
      <c r="AK79" s="2180">
        <v>0</v>
      </c>
      <c r="AL79" s="2186">
        <v>0</v>
      </c>
      <c r="AM79" s="2180">
        <v>0</v>
      </c>
      <c r="AN79" s="2186">
        <v>0</v>
      </c>
      <c r="AO79" s="2180">
        <v>0</v>
      </c>
      <c r="AP79" s="2186">
        <v>0</v>
      </c>
      <c r="AQ79" s="2180">
        <v>0</v>
      </c>
      <c r="AR79" s="2186">
        <v>0</v>
      </c>
      <c r="AS79" s="2180">
        <v>0</v>
      </c>
      <c r="AT79" s="2186">
        <v>0</v>
      </c>
      <c r="AU79" s="2180">
        <v>0</v>
      </c>
      <c r="AV79" s="2186">
        <v>0</v>
      </c>
      <c r="AW79" s="2180">
        <v>0</v>
      </c>
      <c r="AX79" s="2186">
        <v>0</v>
      </c>
      <c r="AY79" s="2180">
        <v>0</v>
      </c>
      <c r="AZ79" s="2186">
        <v>0</v>
      </c>
      <c r="BA79" s="2180">
        <v>0</v>
      </c>
      <c r="BB79" s="2186">
        <v>0</v>
      </c>
      <c r="BC79" s="2180">
        <v>0</v>
      </c>
      <c r="BD79" s="2186">
        <v>0</v>
      </c>
      <c r="BE79" s="2180">
        <v>0</v>
      </c>
      <c r="BF79" s="2186">
        <v>0</v>
      </c>
      <c r="BG79" s="2180">
        <v>0</v>
      </c>
      <c r="BH79" s="2186">
        <v>0</v>
      </c>
      <c r="BI79" s="1301">
        <v>0</v>
      </c>
      <c r="BJ79" s="2186">
        <v>0</v>
      </c>
      <c r="BK79" s="2180">
        <v>0</v>
      </c>
      <c r="BL79" s="2186">
        <v>0</v>
      </c>
      <c r="BM79" s="2180">
        <v>0</v>
      </c>
      <c r="BN79" s="2186">
        <v>0</v>
      </c>
      <c r="BO79" s="2180">
        <v>0</v>
      </c>
      <c r="BP79" s="2186">
        <v>0</v>
      </c>
      <c r="BQ79" s="2180">
        <v>0</v>
      </c>
      <c r="BR79" s="2186">
        <v>45</v>
      </c>
      <c r="BS79" s="2180">
        <v>212896.92366189213</v>
      </c>
      <c r="BT79" s="2186">
        <v>0</v>
      </c>
      <c r="BU79" s="2180">
        <v>0</v>
      </c>
      <c r="BV79" s="2186">
        <v>0</v>
      </c>
      <c r="BW79" s="2180">
        <v>0</v>
      </c>
      <c r="BX79" s="2186">
        <v>3</v>
      </c>
      <c r="BY79" s="2180">
        <v>12478.216402779144</v>
      </c>
    </row>
    <row r="80" spans="4:77" s="2067" customFormat="1" x14ac:dyDescent="0.3">
      <c r="D80" s="2763" t="s">
        <v>1715</v>
      </c>
      <c r="E80" s="540"/>
      <c r="F80" s="2767">
        <v>0</v>
      </c>
      <c r="G80" s="2180">
        <v>0</v>
      </c>
      <c r="H80" s="2186">
        <v>0</v>
      </c>
      <c r="I80" s="2180">
        <v>0</v>
      </c>
      <c r="J80" s="2186">
        <v>12</v>
      </c>
      <c r="K80" s="2180">
        <v>1560004.8823752413</v>
      </c>
      <c r="L80" s="2186">
        <v>12</v>
      </c>
      <c r="M80" s="2180">
        <v>1560004.8823752413</v>
      </c>
      <c r="N80" s="2186">
        <v>12</v>
      </c>
      <c r="O80" s="2180">
        <v>1560004.8823752413</v>
      </c>
      <c r="P80" s="2186">
        <v>12</v>
      </c>
      <c r="Q80" s="2180">
        <v>1560004.8823752413</v>
      </c>
      <c r="R80" s="2186">
        <v>0</v>
      </c>
      <c r="S80" s="2180">
        <v>0</v>
      </c>
      <c r="T80" s="2186">
        <v>0</v>
      </c>
      <c r="U80" s="2180">
        <v>0</v>
      </c>
      <c r="V80" s="2186">
        <v>0</v>
      </c>
      <c r="W80" s="2180">
        <v>0</v>
      </c>
      <c r="X80" s="2186">
        <v>0</v>
      </c>
      <c r="Y80" s="2180">
        <v>0</v>
      </c>
      <c r="Z80" s="2186">
        <v>0</v>
      </c>
      <c r="AA80" s="2180">
        <v>0</v>
      </c>
      <c r="AB80" s="2186">
        <v>6</v>
      </c>
      <c r="AC80" s="2180">
        <v>276000</v>
      </c>
      <c r="AD80" s="2186">
        <v>6</v>
      </c>
      <c r="AE80" s="2180">
        <v>276000</v>
      </c>
      <c r="AF80" s="2186">
        <v>12</v>
      </c>
      <c r="AG80" s="2180">
        <v>1560004.8823752413</v>
      </c>
      <c r="AH80" s="2186">
        <v>0</v>
      </c>
      <c r="AI80" s="2180">
        <v>0</v>
      </c>
      <c r="AJ80" s="2186">
        <v>6</v>
      </c>
      <c r="AK80" s="2180">
        <v>780002.44118762063</v>
      </c>
      <c r="AL80" s="2186">
        <v>15</v>
      </c>
      <c r="AM80" s="2180">
        <v>1950006.1029690516</v>
      </c>
      <c r="AN80" s="2186">
        <v>15</v>
      </c>
      <c r="AO80" s="2180">
        <v>1950006.1029690516</v>
      </c>
      <c r="AP80" s="2186">
        <v>12</v>
      </c>
      <c r="AQ80" s="2180">
        <v>1560004.8823752413</v>
      </c>
      <c r="AR80" s="2186">
        <v>48</v>
      </c>
      <c r="AS80" s="2180">
        <v>6240019.529500965</v>
      </c>
      <c r="AT80" s="2186">
        <v>66</v>
      </c>
      <c r="AU80" s="2180">
        <v>8580026.8530638274</v>
      </c>
      <c r="AV80" s="2186">
        <v>12</v>
      </c>
      <c r="AW80" s="2180">
        <v>1560004.8823752413</v>
      </c>
      <c r="AX80" s="2186">
        <v>48</v>
      </c>
      <c r="AY80" s="2180">
        <v>6240019.529500965</v>
      </c>
      <c r="AZ80" s="2186">
        <v>66</v>
      </c>
      <c r="BA80" s="2180">
        <v>8580026.8530638274</v>
      </c>
      <c r="BB80" s="2186">
        <v>0</v>
      </c>
      <c r="BC80" s="2180">
        <v>0</v>
      </c>
      <c r="BD80" s="2186">
        <v>0</v>
      </c>
      <c r="BE80" s="2180">
        <v>0</v>
      </c>
      <c r="BF80" s="2186">
        <v>0</v>
      </c>
      <c r="BG80" s="2180">
        <v>0</v>
      </c>
      <c r="BH80" s="2186">
        <v>0</v>
      </c>
      <c r="BI80" s="1301">
        <v>0</v>
      </c>
      <c r="BJ80" s="2186">
        <v>0</v>
      </c>
      <c r="BK80" s="2180">
        <v>0</v>
      </c>
      <c r="BL80" s="2186">
        <v>0</v>
      </c>
      <c r="BM80" s="2180">
        <v>0</v>
      </c>
      <c r="BN80" s="2186">
        <v>0</v>
      </c>
      <c r="BO80" s="2180">
        <v>0</v>
      </c>
      <c r="BP80" s="2186">
        <v>0</v>
      </c>
      <c r="BQ80" s="2180">
        <v>0</v>
      </c>
      <c r="BR80" s="2186">
        <v>15</v>
      </c>
      <c r="BS80" s="2180">
        <v>690000</v>
      </c>
      <c r="BT80" s="2186">
        <v>0</v>
      </c>
      <c r="BU80" s="2180">
        <v>0</v>
      </c>
      <c r="BV80" s="2186">
        <v>0</v>
      </c>
      <c r="BW80" s="2180">
        <v>0</v>
      </c>
      <c r="BX80" s="2186">
        <v>0</v>
      </c>
      <c r="BY80" s="2180">
        <v>0</v>
      </c>
    </row>
    <row r="81" spans="4:77" s="2067" customFormat="1" x14ac:dyDescent="0.3">
      <c r="D81" s="2763" t="s">
        <v>2262</v>
      </c>
      <c r="E81" s="540">
        <v>785146.6448943615</v>
      </c>
      <c r="F81" s="2186">
        <v>0</v>
      </c>
      <c r="G81" s="2180">
        <v>0</v>
      </c>
      <c r="H81" s="2186">
        <v>0</v>
      </c>
      <c r="I81" s="2180">
        <v>0</v>
      </c>
      <c r="J81" s="2186">
        <v>0</v>
      </c>
      <c r="K81" s="2180">
        <v>0</v>
      </c>
      <c r="L81" s="2186">
        <v>0</v>
      </c>
      <c r="M81" s="2180">
        <v>0</v>
      </c>
      <c r="N81" s="2186">
        <v>0</v>
      </c>
      <c r="O81" s="2180">
        <v>0</v>
      </c>
      <c r="P81" s="2186">
        <v>0</v>
      </c>
      <c r="Q81" s="2180">
        <v>0</v>
      </c>
      <c r="R81" s="2186">
        <v>0</v>
      </c>
      <c r="S81" s="2180">
        <v>0</v>
      </c>
      <c r="T81" s="2186">
        <v>0</v>
      </c>
      <c r="U81" s="2180">
        <v>0</v>
      </c>
      <c r="V81" s="2186">
        <v>0</v>
      </c>
      <c r="W81" s="2180">
        <v>0</v>
      </c>
      <c r="X81" s="2186">
        <v>0</v>
      </c>
      <c r="Y81" s="2180">
        <v>0</v>
      </c>
      <c r="Z81" s="2186">
        <v>0</v>
      </c>
      <c r="AA81" s="2180">
        <v>0</v>
      </c>
      <c r="AB81" s="2186">
        <v>0</v>
      </c>
      <c r="AC81" s="2180">
        <v>0</v>
      </c>
      <c r="AD81" s="2186">
        <v>1</v>
      </c>
      <c r="AE81" s="2180">
        <v>785146.6448943615</v>
      </c>
      <c r="AF81" s="2186">
        <v>0</v>
      </c>
      <c r="AG81" s="2180">
        <v>0</v>
      </c>
      <c r="AH81" s="2186">
        <v>0</v>
      </c>
      <c r="AI81" s="2180">
        <v>0</v>
      </c>
      <c r="AJ81" s="2186">
        <v>0</v>
      </c>
      <c r="AK81" s="2180">
        <v>0</v>
      </c>
      <c r="AL81" s="2186">
        <v>0</v>
      </c>
      <c r="AM81" s="2180">
        <v>0</v>
      </c>
      <c r="AN81" s="2186">
        <v>0</v>
      </c>
      <c r="AO81" s="2180">
        <v>0</v>
      </c>
      <c r="AP81" s="2186">
        <v>0</v>
      </c>
      <c r="AQ81" s="2180">
        <v>0</v>
      </c>
      <c r="AR81" s="2186">
        <v>0</v>
      </c>
      <c r="AS81" s="2180">
        <v>0</v>
      </c>
      <c r="AT81" s="2186">
        <v>0</v>
      </c>
      <c r="AU81" s="2180">
        <v>0</v>
      </c>
      <c r="AV81" s="2186">
        <v>0</v>
      </c>
      <c r="AW81" s="2180">
        <v>0</v>
      </c>
      <c r="AX81" s="2186">
        <v>0</v>
      </c>
      <c r="AY81" s="2180">
        <v>0</v>
      </c>
      <c r="AZ81" s="2186">
        <v>0</v>
      </c>
      <c r="BA81" s="2180">
        <v>0</v>
      </c>
      <c r="BB81" s="2186">
        <v>0</v>
      </c>
      <c r="BC81" s="2180">
        <v>0</v>
      </c>
      <c r="BD81" s="2186">
        <v>0</v>
      </c>
      <c r="BE81" s="2180">
        <v>0</v>
      </c>
      <c r="BF81" s="2186">
        <v>0</v>
      </c>
      <c r="BG81" s="2180">
        <v>0</v>
      </c>
      <c r="BH81" s="2186">
        <v>0</v>
      </c>
      <c r="BI81" s="2180">
        <v>0</v>
      </c>
      <c r="BJ81" s="2186">
        <v>0</v>
      </c>
      <c r="BK81" s="2180">
        <v>0</v>
      </c>
      <c r="BL81" s="2186">
        <v>0</v>
      </c>
      <c r="BM81" s="2180">
        <v>0</v>
      </c>
      <c r="BN81" s="2186">
        <v>0</v>
      </c>
      <c r="BO81" s="2180">
        <v>0</v>
      </c>
      <c r="BP81" s="2186">
        <v>0</v>
      </c>
      <c r="BQ81" s="2180">
        <v>0</v>
      </c>
      <c r="BR81" s="2186">
        <v>0</v>
      </c>
      <c r="BS81" s="2180">
        <v>0</v>
      </c>
      <c r="BT81" s="2186">
        <v>0</v>
      </c>
      <c r="BU81" s="2180">
        <v>0</v>
      </c>
      <c r="BV81" s="2186">
        <v>0</v>
      </c>
      <c r="BW81" s="2180">
        <v>0</v>
      </c>
      <c r="BX81" s="2186">
        <v>0</v>
      </c>
      <c r="BY81" s="2180">
        <v>0</v>
      </c>
    </row>
    <row r="82" spans="4:77" s="2067" customFormat="1" x14ac:dyDescent="0.3">
      <c r="D82" s="2763" t="s">
        <v>1874</v>
      </c>
      <c r="E82" s="540">
        <v>71080.607174970282</v>
      </c>
      <c r="F82" s="2186">
        <v>0</v>
      </c>
      <c r="G82" s="2180">
        <v>0</v>
      </c>
      <c r="H82" s="2186">
        <v>0</v>
      </c>
      <c r="I82" s="2180">
        <v>0</v>
      </c>
      <c r="J82" s="2186">
        <v>0</v>
      </c>
      <c r="K82" s="2180">
        <v>0</v>
      </c>
      <c r="L82" s="2186">
        <v>0</v>
      </c>
      <c r="M82" s="2180">
        <v>0</v>
      </c>
      <c r="N82" s="2186">
        <v>0</v>
      </c>
      <c r="O82" s="2180">
        <v>0</v>
      </c>
      <c r="P82" s="2186">
        <v>0</v>
      </c>
      <c r="Q82" s="2180">
        <v>0</v>
      </c>
      <c r="R82" s="2186">
        <v>0</v>
      </c>
      <c r="S82" s="2180">
        <v>0</v>
      </c>
      <c r="T82" s="2186">
        <v>0</v>
      </c>
      <c r="U82" s="2180">
        <v>0</v>
      </c>
      <c r="V82" s="2186">
        <v>0</v>
      </c>
      <c r="W82" s="2180">
        <v>0</v>
      </c>
      <c r="X82" s="2186">
        <v>0</v>
      </c>
      <c r="Y82" s="2180">
        <v>0</v>
      </c>
      <c r="Z82" s="2186">
        <v>0</v>
      </c>
      <c r="AA82" s="2180">
        <v>0</v>
      </c>
      <c r="AB82" s="2186">
        <v>0</v>
      </c>
      <c r="AC82" s="2180">
        <v>0</v>
      </c>
      <c r="AD82" s="2186">
        <v>0</v>
      </c>
      <c r="AE82" s="2180">
        <v>0</v>
      </c>
      <c r="AF82" s="2186">
        <v>0</v>
      </c>
      <c r="AG82" s="2180">
        <v>0</v>
      </c>
      <c r="AH82" s="2186">
        <v>0</v>
      </c>
      <c r="AI82" s="2180">
        <v>0</v>
      </c>
      <c r="AJ82" s="2186">
        <v>0</v>
      </c>
      <c r="AK82" s="2180">
        <v>0</v>
      </c>
      <c r="AL82" s="2186">
        <v>0</v>
      </c>
      <c r="AM82" s="2180">
        <v>0</v>
      </c>
      <c r="AN82" s="2186">
        <v>0</v>
      </c>
      <c r="AO82" s="2180">
        <v>0</v>
      </c>
      <c r="AP82" s="2186">
        <v>0</v>
      </c>
      <c r="AQ82" s="2180">
        <v>0</v>
      </c>
      <c r="AR82" s="2186">
        <v>0</v>
      </c>
      <c r="AS82" s="2180">
        <v>0</v>
      </c>
      <c r="AT82" s="2186">
        <v>0</v>
      </c>
      <c r="AU82" s="2180">
        <v>0</v>
      </c>
      <c r="AV82" s="2186">
        <v>0</v>
      </c>
      <c r="AW82" s="2180">
        <v>0</v>
      </c>
      <c r="AX82" s="2186">
        <v>0</v>
      </c>
      <c r="AY82" s="2180">
        <v>0</v>
      </c>
      <c r="AZ82" s="2186">
        <v>0</v>
      </c>
      <c r="BA82" s="2180">
        <v>0</v>
      </c>
      <c r="BB82" s="2186">
        <v>0</v>
      </c>
      <c r="BC82" s="2180">
        <v>0</v>
      </c>
      <c r="BD82" s="2186">
        <v>0</v>
      </c>
      <c r="BE82" s="2180">
        <v>0</v>
      </c>
      <c r="BF82" s="2186">
        <v>0</v>
      </c>
      <c r="BG82" s="2180">
        <v>0</v>
      </c>
      <c r="BH82" s="2186">
        <v>0</v>
      </c>
      <c r="BI82" s="2180">
        <v>0</v>
      </c>
      <c r="BJ82" s="2186">
        <v>0</v>
      </c>
      <c r="BK82" s="2180">
        <v>0</v>
      </c>
      <c r="BL82" s="2186">
        <v>0</v>
      </c>
      <c r="BM82" s="2180">
        <v>0</v>
      </c>
      <c r="BN82" s="2186">
        <v>0</v>
      </c>
      <c r="BO82" s="2180">
        <v>0</v>
      </c>
      <c r="BP82" s="2186">
        <v>0</v>
      </c>
      <c r="BQ82" s="2180">
        <v>0</v>
      </c>
      <c r="BR82" s="2186">
        <v>0</v>
      </c>
      <c r="BS82" s="2180">
        <v>0</v>
      </c>
      <c r="BT82" s="2186">
        <v>0</v>
      </c>
      <c r="BU82" s="2180">
        <v>0</v>
      </c>
      <c r="BV82" s="2186">
        <v>0</v>
      </c>
      <c r="BW82" s="2180">
        <v>0</v>
      </c>
      <c r="BX82" s="2186">
        <v>168</v>
      </c>
      <c r="BY82" s="2180">
        <v>11941542.005395008</v>
      </c>
    </row>
    <row r="83" spans="4:77" s="2067" customFormat="1" x14ac:dyDescent="0.3">
      <c r="D83" s="2763" t="s">
        <v>111</v>
      </c>
      <c r="E83" s="540">
        <v>28015257.481540613</v>
      </c>
      <c r="F83" s="2186">
        <v>0</v>
      </c>
      <c r="G83" s="2180">
        <v>0</v>
      </c>
      <c r="H83" s="2186">
        <v>0</v>
      </c>
      <c r="I83" s="2180">
        <v>0</v>
      </c>
      <c r="J83" s="2186">
        <v>0</v>
      </c>
      <c r="K83" s="2180">
        <v>0</v>
      </c>
      <c r="L83" s="2186">
        <v>0</v>
      </c>
      <c r="M83" s="2180">
        <v>0</v>
      </c>
      <c r="N83" s="2186">
        <v>0</v>
      </c>
      <c r="O83" s="2180">
        <v>0</v>
      </c>
      <c r="P83" s="2186">
        <v>0</v>
      </c>
      <c r="Q83" s="2180">
        <v>0</v>
      </c>
      <c r="R83" s="2186">
        <v>3</v>
      </c>
      <c r="S83" s="2180">
        <v>84045772.444621831</v>
      </c>
      <c r="T83" s="2186">
        <v>3</v>
      </c>
      <c r="U83" s="2180">
        <v>84045772.444621831</v>
      </c>
      <c r="V83" s="2186">
        <v>3</v>
      </c>
      <c r="W83" s="2180">
        <v>84045772.444621831</v>
      </c>
      <c r="X83" s="2186">
        <v>3</v>
      </c>
      <c r="Y83" s="2180">
        <v>84045772.444621831</v>
      </c>
      <c r="Z83" s="2186">
        <v>0</v>
      </c>
      <c r="AA83" s="2180">
        <v>0</v>
      </c>
      <c r="AB83" s="2186">
        <v>0</v>
      </c>
      <c r="AC83" s="2180">
        <v>0</v>
      </c>
      <c r="AD83" s="2186">
        <v>0</v>
      </c>
      <c r="AE83" s="2180">
        <v>0</v>
      </c>
      <c r="AF83" s="2186">
        <v>0</v>
      </c>
      <c r="AG83" s="2180">
        <v>0</v>
      </c>
      <c r="AH83" s="2186">
        <v>0</v>
      </c>
      <c r="AI83" s="2180">
        <v>0</v>
      </c>
      <c r="AJ83" s="2186">
        <v>0</v>
      </c>
      <c r="AK83" s="2180">
        <v>0</v>
      </c>
      <c r="AL83" s="2186">
        <v>0</v>
      </c>
      <c r="AM83" s="2180">
        <v>0</v>
      </c>
      <c r="AN83" s="2186">
        <v>0</v>
      </c>
      <c r="AO83" s="2180">
        <v>0</v>
      </c>
      <c r="AP83" s="2186">
        <v>0</v>
      </c>
      <c r="AQ83" s="2180">
        <v>0</v>
      </c>
      <c r="AR83" s="2186">
        <v>0</v>
      </c>
      <c r="AS83" s="2180">
        <v>0</v>
      </c>
      <c r="AT83" s="2186">
        <v>0</v>
      </c>
      <c r="AU83" s="2180">
        <v>0</v>
      </c>
      <c r="AV83" s="2186">
        <v>0</v>
      </c>
      <c r="AW83" s="2180">
        <v>0</v>
      </c>
      <c r="AX83" s="2186">
        <v>0</v>
      </c>
      <c r="AY83" s="2180">
        <v>0</v>
      </c>
      <c r="AZ83" s="2186">
        <v>0</v>
      </c>
      <c r="BA83" s="2180">
        <v>0</v>
      </c>
      <c r="BB83" s="2186">
        <v>0</v>
      </c>
      <c r="BC83" s="2180">
        <v>0</v>
      </c>
      <c r="BD83" s="2186">
        <v>0</v>
      </c>
      <c r="BE83" s="2180">
        <v>0</v>
      </c>
      <c r="BF83" s="2186">
        <v>0</v>
      </c>
      <c r="BG83" s="2180">
        <v>0</v>
      </c>
      <c r="BH83" s="2186">
        <v>0</v>
      </c>
      <c r="BI83" s="2180">
        <v>0</v>
      </c>
      <c r="BJ83" s="2186">
        <v>0</v>
      </c>
      <c r="BK83" s="2180">
        <v>0</v>
      </c>
      <c r="BL83" s="2186">
        <v>0</v>
      </c>
      <c r="BM83" s="2180">
        <v>0</v>
      </c>
      <c r="BN83" s="2186">
        <v>0</v>
      </c>
      <c r="BO83" s="2180">
        <v>0</v>
      </c>
      <c r="BP83" s="2186">
        <v>0</v>
      </c>
      <c r="BQ83" s="2180">
        <v>0</v>
      </c>
      <c r="BR83" s="2186">
        <v>0</v>
      </c>
      <c r="BS83" s="2180">
        <v>0</v>
      </c>
      <c r="BT83" s="2186">
        <v>0</v>
      </c>
      <c r="BU83" s="2180">
        <v>0</v>
      </c>
      <c r="BV83" s="2186">
        <v>0</v>
      </c>
      <c r="BW83" s="2180">
        <v>0</v>
      </c>
      <c r="BX83" s="2186">
        <v>0</v>
      </c>
      <c r="BY83" s="2180">
        <v>0</v>
      </c>
    </row>
    <row r="84" spans="4:77" s="2067" customFormat="1" x14ac:dyDescent="0.3">
      <c r="AI84" s="2182"/>
      <c r="AK84" s="2182"/>
      <c r="AM84" s="2182"/>
      <c r="AO84" s="2182"/>
      <c r="AQ84" s="2182"/>
      <c r="AS84" s="2182"/>
      <c r="AU84" s="2182"/>
      <c r="AW84" s="2182"/>
      <c r="AY84" s="2182"/>
      <c r="BA84" s="2182"/>
      <c r="BC84" s="2182"/>
      <c r="BE84" s="2182"/>
      <c r="BG84" s="2182"/>
      <c r="BI84" s="2182"/>
      <c r="BK84" s="2182"/>
      <c r="BM84" s="2182"/>
      <c r="BO84" s="2182"/>
      <c r="BQ84" s="2182"/>
      <c r="BS84" s="2182"/>
      <c r="BU84" s="2182"/>
      <c r="BW84" s="2182"/>
      <c r="BY84" s="2182"/>
    </row>
    <row r="85" spans="4:77" s="2067" customFormat="1" x14ac:dyDescent="0.3">
      <c r="M85" s="927"/>
      <c r="P85" s="2203"/>
      <c r="Q85" s="2846"/>
      <c r="R85" s="2847"/>
      <c r="AI85" s="2182"/>
      <c r="AK85" s="2182"/>
      <c r="AM85" s="2182"/>
      <c r="AO85" s="2182"/>
      <c r="AQ85" s="2182"/>
      <c r="AS85" s="2182"/>
      <c r="AU85" s="2182"/>
      <c r="AW85" s="2182"/>
      <c r="AY85" s="2182"/>
      <c r="BA85" s="2182"/>
      <c r="BC85" s="2182"/>
      <c r="BE85" s="2182"/>
      <c r="BG85" s="2182"/>
      <c r="BI85" s="2182"/>
      <c r="BK85" s="2182"/>
      <c r="BM85" s="2182"/>
      <c r="BO85" s="2182"/>
      <c r="BQ85" s="2182"/>
      <c r="BS85" s="2182"/>
      <c r="BU85" s="2182"/>
      <c r="BW85" s="2182"/>
      <c r="BY85" s="2182"/>
    </row>
    <row r="86" spans="4:77" s="2067" customFormat="1" x14ac:dyDescent="0.3">
      <c r="AI86" s="2182"/>
      <c r="AK86" s="2182"/>
      <c r="AM86" s="2182"/>
      <c r="AO86" s="2182"/>
      <c r="AQ86" s="2182"/>
      <c r="AS86" s="2182"/>
      <c r="AU86" s="2182"/>
      <c r="AW86" s="2182"/>
      <c r="AY86" s="2182"/>
      <c r="BA86" s="2182"/>
      <c r="BC86" s="2182"/>
      <c r="BE86" s="2182"/>
      <c r="BG86" s="2182"/>
      <c r="BI86" s="2182"/>
      <c r="BK86" s="2182"/>
      <c r="BM86" s="2182"/>
      <c r="BO86" s="2182"/>
      <c r="BQ86" s="2182"/>
      <c r="BS86" s="2182"/>
      <c r="BU86" s="2182"/>
      <c r="BW86" s="2182"/>
      <c r="BY86" s="2182"/>
    </row>
    <row r="87" spans="4:77" s="2600" customFormat="1" ht="25.5" x14ac:dyDescent="0.25">
      <c r="D87" s="2599" t="s">
        <v>1723</v>
      </c>
      <c r="E87" s="2070" t="s">
        <v>3374</v>
      </c>
      <c r="F87" s="3742" t="s">
        <v>1184</v>
      </c>
      <c r="G87" s="3743"/>
      <c r="H87" s="3742" t="s">
        <v>1204</v>
      </c>
      <c r="I87" s="3743"/>
      <c r="J87" s="3742" t="s">
        <v>1222</v>
      </c>
      <c r="K87" s="3743"/>
      <c r="L87" s="3742" t="s">
        <v>1240</v>
      </c>
      <c r="M87" s="3743"/>
      <c r="N87" s="3742" t="s">
        <v>1241</v>
      </c>
      <c r="O87" s="3743"/>
      <c r="P87" s="3742" t="s">
        <v>1242</v>
      </c>
      <c r="Q87" s="3743"/>
      <c r="R87" s="3742" t="s">
        <v>1244</v>
      </c>
      <c r="S87" s="3743"/>
      <c r="T87" s="3742" t="s">
        <v>1245</v>
      </c>
      <c r="U87" s="3743"/>
      <c r="V87" s="3742" t="s">
        <v>1246</v>
      </c>
      <c r="W87" s="3743"/>
      <c r="X87" s="3742" t="s">
        <v>1186</v>
      </c>
      <c r="Y87" s="3743"/>
      <c r="Z87" s="3742" t="s">
        <v>1189</v>
      </c>
      <c r="AA87" s="3743"/>
      <c r="AB87" s="3742" t="s">
        <v>1191</v>
      </c>
      <c r="AC87" s="3743"/>
      <c r="AD87" s="3742" t="s">
        <v>1197</v>
      </c>
      <c r="AE87" s="3743"/>
      <c r="AF87" s="3742" t="s">
        <v>1201</v>
      </c>
      <c r="AG87" s="3743"/>
      <c r="AH87" s="3742" t="s">
        <v>1206</v>
      </c>
      <c r="AI87" s="3743"/>
      <c r="AJ87" s="3742" t="s">
        <v>1211</v>
      </c>
      <c r="AK87" s="3743"/>
      <c r="AL87" s="3742" t="s">
        <v>1212</v>
      </c>
      <c r="AM87" s="3743"/>
      <c r="AN87" s="3742" t="s">
        <v>1213</v>
      </c>
      <c r="AO87" s="3743"/>
      <c r="AP87" s="3742" t="s">
        <v>1214</v>
      </c>
      <c r="AQ87" s="3743"/>
      <c r="AR87" s="3742" t="s">
        <v>1215</v>
      </c>
      <c r="AS87" s="3743"/>
      <c r="AT87" s="3742" t="s">
        <v>1216</v>
      </c>
      <c r="AU87" s="3743"/>
      <c r="AV87" s="3742" t="s">
        <v>1217</v>
      </c>
      <c r="AW87" s="3743"/>
      <c r="AX87" s="3742" t="s">
        <v>1218</v>
      </c>
      <c r="AY87" s="3743"/>
      <c r="AZ87" s="3742" t="s">
        <v>1219</v>
      </c>
      <c r="BA87" s="3743"/>
      <c r="BB87" s="3742" t="s">
        <v>1224</v>
      </c>
      <c r="BC87" s="3743"/>
      <c r="BD87" s="3742" t="s">
        <v>1227</v>
      </c>
      <c r="BE87" s="3743"/>
      <c r="BF87" s="3742" t="s">
        <v>1229</v>
      </c>
      <c r="BG87" s="3743"/>
      <c r="BH87" s="3742" t="s">
        <v>1230</v>
      </c>
      <c r="BI87" s="3743"/>
      <c r="BJ87" s="3742" t="s">
        <v>1249</v>
      </c>
      <c r="BK87" s="3743"/>
      <c r="BL87" s="3742" t="s">
        <v>1233</v>
      </c>
      <c r="BM87" s="3743"/>
      <c r="BN87" s="3742" t="s">
        <v>1251</v>
      </c>
      <c r="BO87" s="3743"/>
      <c r="BP87" s="3742" t="s">
        <v>1253</v>
      </c>
      <c r="BQ87" s="3743"/>
      <c r="BR87" s="3742" t="s">
        <v>1239</v>
      </c>
      <c r="BS87" s="3743"/>
      <c r="BT87" s="3742" t="s">
        <v>2147</v>
      </c>
      <c r="BU87" s="3743"/>
      <c r="BV87" s="3742" t="s">
        <v>2148</v>
      </c>
      <c r="BW87" s="3743"/>
      <c r="BX87" s="3742" t="s">
        <v>2205</v>
      </c>
      <c r="BY87" s="3743"/>
    </row>
    <row r="88" spans="4:77" s="2067" customFormat="1" x14ac:dyDescent="0.3">
      <c r="D88" s="2763" t="s">
        <v>1448</v>
      </c>
      <c r="E88" s="540">
        <v>103529854.46580128</v>
      </c>
      <c r="F88" s="2186"/>
      <c r="G88" s="2198"/>
      <c r="H88" s="2186"/>
      <c r="I88" s="2198"/>
      <c r="J88" s="2186"/>
      <c r="K88" s="2198"/>
      <c r="L88" s="2186"/>
      <c r="M88" s="2198"/>
      <c r="N88" s="2186"/>
      <c r="O88" s="2198"/>
      <c r="P88" s="2186"/>
      <c r="Q88" s="2198"/>
      <c r="R88" s="2186"/>
      <c r="S88" s="2198"/>
      <c r="T88" s="2186"/>
      <c r="U88" s="2198"/>
      <c r="V88" s="2186"/>
      <c r="W88" s="2198"/>
      <c r="X88" s="2186"/>
      <c r="Y88" s="2198"/>
      <c r="Z88" s="2186"/>
      <c r="AA88" s="2198"/>
      <c r="AB88" s="2186"/>
      <c r="AC88" s="2198"/>
      <c r="AD88" s="2186"/>
      <c r="AE88" s="2198"/>
      <c r="AF88" s="2186"/>
      <c r="AG88" s="2198"/>
      <c r="AH88" s="2186"/>
      <c r="AI88" s="2198"/>
      <c r="AJ88" s="2186"/>
      <c r="AK88" s="2198"/>
      <c r="AL88" s="2186"/>
      <c r="AM88" s="2198"/>
      <c r="AN88" s="2186"/>
      <c r="AO88" s="2198"/>
      <c r="AP88" s="2186"/>
      <c r="AQ88" s="2198"/>
      <c r="AR88" s="2186"/>
      <c r="AS88" s="2198"/>
      <c r="AT88" s="2186"/>
      <c r="AU88" s="2198"/>
      <c r="AV88" s="2186"/>
      <c r="AW88" s="2198"/>
      <c r="AX88" s="2186"/>
      <c r="AY88" s="2198"/>
      <c r="AZ88" s="2186"/>
      <c r="BA88" s="2198"/>
      <c r="BB88" s="2186">
        <v>0.5</v>
      </c>
      <c r="BC88" s="2198">
        <v>51764927.232900642</v>
      </c>
      <c r="BD88" s="2186"/>
      <c r="BE88" s="2198">
        <v>0</v>
      </c>
      <c r="BF88" s="2186"/>
      <c r="BG88" s="2198">
        <v>0</v>
      </c>
      <c r="BH88" s="2186"/>
      <c r="BI88" s="2198">
        <v>0</v>
      </c>
      <c r="BJ88" s="2186"/>
      <c r="BK88" s="2198">
        <v>0</v>
      </c>
      <c r="BL88" s="2186"/>
      <c r="BM88" s="2198">
        <v>0</v>
      </c>
      <c r="BN88" s="2186"/>
      <c r="BO88" s="2198">
        <v>0</v>
      </c>
      <c r="BP88" s="2186"/>
      <c r="BQ88" s="2198">
        <v>0</v>
      </c>
      <c r="BR88" s="2186"/>
      <c r="BS88" s="2198">
        <v>0</v>
      </c>
      <c r="BT88" s="2186"/>
      <c r="BU88" s="2198">
        <v>0</v>
      </c>
      <c r="BV88" s="2186"/>
      <c r="BW88" s="2198">
        <v>0</v>
      </c>
      <c r="BX88" s="2186"/>
      <c r="BY88" s="2198">
        <v>0</v>
      </c>
    </row>
    <row r="89" spans="4:77" s="2067" customFormat="1" x14ac:dyDescent="0.3">
      <c r="D89" s="2763" t="s">
        <v>1449</v>
      </c>
      <c r="E89" s="540">
        <v>185909021.77576265</v>
      </c>
      <c r="F89" s="2186"/>
      <c r="G89" s="2198"/>
      <c r="H89" s="2186"/>
      <c r="I89" s="2198"/>
      <c r="J89" s="2186"/>
      <c r="K89" s="2198"/>
      <c r="L89" s="2186"/>
      <c r="M89" s="2198"/>
      <c r="N89" s="2186"/>
      <c r="O89" s="2198"/>
      <c r="P89" s="2186"/>
      <c r="Q89" s="2198"/>
      <c r="R89" s="2186"/>
      <c r="S89" s="2198"/>
      <c r="T89" s="2186"/>
      <c r="U89" s="2198"/>
      <c r="V89" s="2186"/>
      <c r="W89" s="2198"/>
      <c r="X89" s="2186"/>
      <c r="Y89" s="2198"/>
      <c r="Z89" s="2186"/>
      <c r="AA89" s="2198"/>
      <c r="AB89" s="2186"/>
      <c r="AC89" s="2198"/>
      <c r="AD89" s="2186"/>
      <c r="AE89" s="2198"/>
      <c r="AF89" s="2186"/>
      <c r="AG89" s="2198"/>
      <c r="AH89" s="2186"/>
      <c r="AI89" s="2198"/>
      <c r="AJ89" s="2186"/>
      <c r="AK89" s="2198"/>
      <c r="AL89" s="2186"/>
      <c r="AM89" s="2198"/>
      <c r="AN89" s="2186"/>
      <c r="AO89" s="2198"/>
      <c r="AP89" s="2186"/>
      <c r="AQ89" s="2198"/>
      <c r="AR89" s="2186"/>
      <c r="AS89" s="2198"/>
      <c r="AT89" s="2186"/>
      <c r="AU89" s="2198"/>
      <c r="AV89" s="2186"/>
      <c r="AW89" s="2198"/>
      <c r="AX89" s="2186"/>
      <c r="AY89" s="2198"/>
      <c r="AZ89" s="2186"/>
      <c r="BA89" s="2198"/>
      <c r="BB89" s="2186"/>
      <c r="BC89" s="2198">
        <v>0</v>
      </c>
      <c r="BD89" s="2186">
        <v>0.5</v>
      </c>
      <c r="BE89" s="2198">
        <v>92954510.887881324</v>
      </c>
      <c r="BF89" s="2186"/>
      <c r="BG89" s="2198">
        <v>0</v>
      </c>
      <c r="BH89" s="2186"/>
      <c r="BI89" s="2198">
        <v>0</v>
      </c>
      <c r="BJ89" s="2186"/>
      <c r="BK89" s="2198">
        <v>0</v>
      </c>
      <c r="BL89" s="2186"/>
      <c r="BM89" s="2198">
        <v>0</v>
      </c>
      <c r="BN89" s="2186"/>
      <c r="BO89" s="2198">
        <v>0</v>
      </c>
      <c r="BP89" s="2186"/>
      <c r="BQ89" s="2198">
        <v>0</v>
      </c>
      <c r="BR89" s="2186"/>
      <c r="BS89" s="2198">
        <v>0</v>
      </c>
      <c r="BT89" s="2186"/>
      <c r="BU89" s="2198">
        <v>0</v>
      </c>
      <c r="BV89" s="2186"/>
      <c r="BW89" s="2198">
        <v>0</v>
      </c>
      <c r="BX89" s="2186"/>
      <c r="BY89" s="2198">
        <v>0</v>
      </c>
    </row>
    <row r="90" spans="4:77" s="2067" customFormat="1" x14ac:dyDescent="0.3">
      <c r="D90" s="2763" t="s">
        <v>1450</v>
      </c>
      <c r="E90" s="540">
        <v>260479003.70924786</v>
      </c>
      <c r="F90" s="2186"/>
      <c r="G90" s="2186"/>
      <c r="H90" s="2186"/>
      <c r="I90" s="2198"/>
      <c r="J90" s="2186"/>
      <c r="K90" s="2198"/>
      <c r="L90" s="2186"/>
      <c r="M90" s="2198"/>
      <c r="N90" s="2186"/>
      <c r="O90" s="2198"/>
      <c r="P90" s="2186"/>
      <c r="Q90" s="2198"/>
      <c r="R90" s="2186"/>
      <c r="S90" s="2198"/>
      <c r="T90" s="2186"/>
      <c r="U90" s="2198"/>
      <c r="V90" s="2186"/>
      <c r="W90" s="2198"/>
      <c r="X90" s="2186"/>
      <c r="Y90" s="2198"/>
      <c r="Z90" s="2186"/>
      <c r="AA90" s="2198"/>
      <c r="AB90" s="2186"/>
      <c r="AC90" s="2198"/>
      <c r="AD90" s="2186"/>
      <c r="AE90" s="2198"/>
      <c r="AF90" s="2186"/>
      <c r="AG90" s="2198"/>
      <c r="AH90" s="2186"/>
      <c r="AI90" s="2198"/>
      <c r="AJ90" s="2186"/>
      <c r="AK90" s="2198"/>
      <c r="AL90" s="2186"/>
      <c r="AM90" s="2198"/>
      <c r="AN90" s="2186"/>
      <c r="AO90" s="2198"/>
      <c r="AP90" s="2186"/>
      <c r="AQ90" s="2198"/>
      <c r="AR90" s="2186"/>
      <c r="AS90" s="2198"/>
      <c r="AT90" s="2186"/>
      <c r="AU90" s="2198"/>
      <c r="AV90" s="2186"/>
      <c r="AW90" s="2198"/>
      <c r="AX90" s="2186"/>
      <c r="AY90" s="2198"/>
      <c r="AZ90" s="2186"/>
      <c r="BA90" s="2198"/>
      <c r="BB90" s="2186"/>
      <c r="BC90" s="2198">
        <v>0</v>
      </c>
      <c r="BD90" s="2186"/>
      <c r="BE90" s="2198">
        <v>0</v>
      </c>
      <c r="BF90" s="2186">
        <v>0.5</v>
      </c>
      <c r="BG90" s="2198">
        <v>130239501.85462393</v>
      </c>
      <c r="BH90" s="2186"/>
      <c r="BI90" s="2198">
        <v>0</v>
      </c>
      <c r="BJ90" s="2186"/>
      <c r="BK90" s="2198">
        <v>0</v>
      </c>
      <c r="BL90" s="2186"/>
      <c r="BM90" s="2198">
        <v>0</v>
      </c>
      <c r="BN90" s="2186"/>
      <c r="BO90" s="2198">
        <v>0</v>
      </c>
      <c r="BP90" s="2186"/>
      <c r="BQ90" s="2198">
        <v>0</v>
      </c>
      <c r="BR90" s="2186"/>
      <c r="BS90" s="2198">
        <v>0</v>
      </c>
      <c r="BT90" s="2186"/>
      <c r="BU90" s="2198">
        <v>0</v>
      </c>
      <c r="BV90" s="2186"/>
      <c r="BW90" s="2198">
        <v>0</v>
      </c>
      <c r="BX90" s="2186"/>
      <c r="BY90" s="2198">
        <v>0</v>
      </c>
    </row>
    <row r="91" spans="4:77" s="2067" customFormat="1" x14ac:dyDescent="0.3">
      <c r="D91" s="2763" t="s">
        <v>1451</v>
      </c>
      <c r="E91" s="540">
        <v>109085812.84999198</v>
      </c>
      <c r="F91" s="2186"/>
      <c r="G91" s="2186"/>
      <c r="H91" s="2186"/>
      <c r="I91" s="2198"/>
      <c r="J91" s="2186"/>
      <c r="K91" s="2198"/>
      <c r="L91" s="2186"/>
      <c r="M91" s="2198"/>
      <c r="N91" s="2186"/>
      <c r="O91" s="2198"/>
      <c r="P91" s="2186"/>
      <c r="Q91" s="2198"/>
      <c r="R91" s="2186"/>
      <c r="S91" s="2198"/>
      <c r="T91" s="2186"/>
      <c r="U91" s="2198"/>
      <c r="V91" s="2186"/>
      <c r="W91" s="2198"/>
      <c r="X91" s="2186"/>
      <c r="Y91" s="2198"/>
      <c r="Z91" s="2186"/>
      <c r="AA91" s="2198"/>
      <c r="AB91" s="2186"/>
      <c r="AC91" s="2198"/>
      <c r="AD91" s="2186"/>
      <c r="AE91" s="2198"/>
      <c r="AF91" s="2186"/>
      <c r="AG91" s="2198"/>
      <c r="AH91" s="2186"/>
      <c r="AI91" s="2198"/>
      <c r="AJ91" s="2186"/>
      <c r="AK91" s="2198"/>
      <c r="AL91" s="2186"/>
      <c r="AM91" s="2198"/>
      <c r="AN91" s="2186"/>
      <c r="AO91" s="2198"/>
      <c r="AP91" s="2186"/>
      <c r="AQ91" s="2198"/>
      <c r="AR91" s="2186"/>
      <c r="AS91" s="2198"/>
      <c r="AT91" s="2186"/>
      <c r="AU91" s="2198"/>
      <c r="AV91" s="2186"/>
      <c r="AW91" s="2198"/>
      <c r="AX91" s="2186"/>
      <c r="AY91" s="2198"/>
      <c r="AZ91" s="2186"/>
      <c r="BA91" s="2198"/>
      <c r="BB91" s="2186"/>
      <c r="BC91" s="2198">
        <v>0</v>
      </c>
      <c r="BD91" s="2186"/>
      <c r="BE91" s="2198">
        <v>0</v>
      </c>
      <c r="BF91" s="2186"/>
      <c r="BG91" s="2198">
        <v>0</v>
      </c>
      <c r="BH91" s="2186">
        <v>0.5</v>
      </c>
      <c r="BI91" s="2198">
        <v>54542906.424995989</v>
      </c>
      <c r="BJ91" s="2186"/>
      <c r="BK91" s="2198">
        <v>0</v>
      </c>
      <c r="BL91" s="2186"/>
      <c r="BM91" s="2198">
        <v>0</v>
      </c>
      <c r="BN91" s="2186"/>
      <c r="BO91" s="2198">
        <v>0</v>
      </c>
      <c r="BP91" s="2186"/>
      <c r="BQ91" s="2198">
        <v>0</v>
      </c>
      <c r="BR91" s="2186"/>
      <c r="BS91" s="2198">
        <v>0</v>
      </c>
      <c r="BT91" s="2186"/>
      <c r="BU91" s="2198">
        <v>0</v>
      </c>
      <c r="BV91" s="2186"/>
      <c r="BW91" s="2198">
        <v>0</v>
      </c>
      <c r="BX91" s="2186"/>
      <c r="BY91" s="2198">
        <v>0</v>
      </c>
    </row>
    <row r="92" spans="4:77" s="2067" customFormat="1" x14ac:dyDescent="0.3">
      <c r="D92" s="2763" t="s">
        <v>2173</v>
      </c>
      <c r="E92" s="540">
        <v>1641695.7871396898</v>
      </c>
      <c r="F92" s="2186"/>
      <c r="G92" s="2186"/>
      <c r="H92" s="2186"/>
      <c r="I92" s="2198"/>
      <c r="J92" s="2186"/>
      <c r="K92" s="2198"/>
      <c r="L92" s="2186"/>
      <c r="M92" s="2198"/>
      <c r="N92" s="2186"/>
      <c r="O92" s="2198"/>
      <c r="P92" s="2186"/>
      <c r="Q92" s="2198"/>
      <c r="R92" s="2186"/>
      <c r="S92" s="2198"/>
      <c r="T92" s="2186"/>
      <c r="U92" s="2198"/>
      <c r="V92" s="2186"/>
      <c r="W92" s="2198"/>
      <c r="X92" s="2186"/>
      <c r="Y92" s="2198"/>
      <c r="Z92" s="2186"/>
      <c r="AA92" s="2198"/>
      <c r="AB92" s="2186"/>
      <c r="AC92" s="2198"/>
      <c r="AD92" s="2186"/>
      <c r="AE92" s="2198"/>
      <c r="AF92" s="2186"/>
      <c r="AG92" s="2198"/>
      <c r="AH92" s="2186"/>
      <c r="AI92" s="2198"/>
      <c r="AJ92" s="2186"/>
      <c r="AK92" s="2198"/>
      <c r="AL92" s="2186"/>
      <c r="AM92" s="2198"/>
      <c r="AN92" s="2186"/>
      <c r="AO92" s="2198"/>
      <c r="AP92" s="2186"/>
      <c r="AQ92" s="2198"/>
      <c r="AR92" s="2186"/>
      <c r="AS92" s="2198"/>
      <c r="AT92" s="2186"/>
      <c r="AU92" s="2198"/>
      <c r="AV92" s="2186"/>
      <c r="AW92" s="2198"/>
      <c r="AX92" s="2186"/>
      <c r="AY92" s="2198"/>
      <c r="AZ92" s="2186"/>
      <c r="BA92" s="2198"/>
      <c r="BB92" s="2186"/>
      <c r="BC92" s="2198">
        <v>0</v>
      </c>
      <c r="BD92" s="2186"/>
      <c r="BE92" s="2198">
        <v>0</v>
      </c>
      <c r="BF92" s="2186"/>
      <c r="BG92" s="2198">
        <v>0</v>
      </c>
      <c r="BH92" s="2186"/>
      <c r="BI92" s="2198">
        <v>0</v>
      </c>
      <c r="BJ92" s="2186"/>
      <c r="BK92" s="2198">
        <v>0</v>
      </c>
      <c r="BL92" s="2186"/>
      <c r="BM92" s="2198">
        <v>0</v>
      </c>
      <c r="BN92" s="2186"/>
      <c r="BO92" s="2198">
        <v>0</v>
      </c>
      <c r="BP92" s="2186"/>
      <c r="BQ92" s="2198">
        <v>0</v>
      </c>
      <c r="BR92" s="2186">
        <v>1</v>
      </c>
      <c r="BS92" s="2198">
        <v>1641695.7871396898</v>
      </c>
      <c r="BT92" s="2186">
        <v>1</v>
      </c>
      <c r="BU92" s="2198">
        <v>1641695.7871396898</v>
      </c>
      <c r="BV92" s="2186"/>
      <c r="BW92" s="2198">
        <v>0</v>
      </c>
      <c r="BX92" s="2186"/>
      <c r="BY92" s="2198">
        <v>0</v>
      </c>
    </row>
    <row r="93" spans="4:77" s="2067" customFormat="1" x14ac:dyDescent="0.3">
      <c r="D93" s="2763" t="s">
        <v>2293</v>
      </c>
      <c r="E93" s="540">
        <v>7239.2815411246374</v>
      </c>
      <c r="F93" s="2186"/>
      <c r="G93" s="2186"/>
      <c r="H93" s="2186"/>
      <c r="I93" s="2198"/>
      <c r="J93" s="2186"/>
      <c r="K93" s="2198"/>
      <c r="L93" s="2186"/>
      <c r="M93" s="2198"/>
      <c r="N93" s="2186"/>
      <c r="O93" s="2198"/>
      <c r="P93" s="2186"/>
      <c r="Q93" s="2198"/>
      <c r="R93" s="2186"/>
      <c r="S93" s="2198"/>
      <c r="T93" s="2186"/>
      <c r="U93" s="2198"/>
      <c r="V93" s="2186"/>
      <c r="W93" s="2198"/>
      <c r="X93" s="2186"/>
      <c r="Y93" s="2198"/>
      <c r="Z93" s="2186"/>
      <c r="AA93" s="2198"/>
      <c r="AB93" s="2186"/>
      <c r="AC93" s="2198"/>
      <c r="AD93" s="2186"/>
      <c r="AE93" s="2198"/>
      <c r="AF93" s="2186"/>
      <c r="AG93" s="2198"/>
      <c r="AH93" s="2186"/>
      <c r="AI93" s="2198"/>
      <c r="AJ93" s="2186"/>
      <c r="AK93" s="2198"/>
      <c r="AL93" s="2186"/>
      <c r="AM93" s="2198"/>
      <c r="AN93" s="2186"/>
      <c r="AO93" s="2198"/>
      <c r="AP93" s="2186"/>
      <c r="AQ93" s="2198"/>
      <c r="AR93" s="2186"/>
      <c r="AS93" s="2198"/>
      <c r="AT93" s="2186"/>
      <c r="AU93" s="2198"/>
      <c r="AV93" s="2186"/>
      <c r="AW93" s="2198"/>
      <c r="AX93" s="2186"/>
      <c r="AY93" s="2198"/>
      <c r="AZ93" s="2186"/>
      <c r="BA93" s="2198"/>
      <c r="BB93" s="2139">
        <v>676.75</v>
      </c>
      <c r="BC93" s="2180">
        <v>4899183.7829560982</v>
      </c>
      <c r="BD93" s="2139">
        <v>1097.5</v>
      </c>
      <c r="BE93" s="2180">
        <v>7945111.4913842892</v>
      </c>
      <c r="BF93" s="2139">
        <v>1367</v>
      </c>
      <c r="BG93" s="2180">
        <v>9896097.8667173795</v>
      </c>
      <c r="BH93" s="2139">
        <v>270.7</v>
      </c>
      <c r="BI93" s="2180">
        <v>1959673.5131824394</v>
      </c>
      <c r="BJ93" s="2186"/>
      <c r="BK93" s="2198">
        <v>0</v>
      </c>
      <c r="BL93" s="2186"/>
      <c r="BM93" s="2198">
        <v>0</v>
      </c>
      <c r="BN93" s="2186"/>
      <c r="BO93" s="2198">
        <v>0</v>
      </c>
      <c r="BP93" s="2186"/>
      <c r="BQ93" s="2198">
        <v>0</v>
      </c>
      <c r="BR93" s="3091">
        <v>338.375</v>
      </c>
      <c r="BS93" s="2198">
        <v>2449591.8914780491</v>
      </c>
      <c r="BT93" s="2139">
        <v>203.02500000000001</v>
      </c>
      <c r="BU93" s="2180">
        <v>1469755.1348868296</v>
      </c>
      <c r="BV93" s="2139"/>
      <c r="BW93" s="2180">
        <v>0</v>
      </c>
      <c r="BX93" s="2139"/>
      <c r="BY93" s="2180">
        <v>0</v>
      </c>
    </row>
    <row r="94" spans="4:77" s="2067" customFormat="1" x14ac:dyDescent="0.3">
      <c r="D94" s="2763" t="s">
        <v>1724</v>
      </c>
      <c r="E94" s="540">
        <v>58215.389493236537</v>
      </c>
      <c r="F94" s="2186"/>
      <c r="G94" s="2186"/>
      <c r="H94" s="2186"/>
      <c r="I94" s="2198"/>
      <c r="J94" s="2186"/>
      <c r="K94" s="2198"/>
      <c r="L94" s="2186"/>
      <c r="M94" s="2198"/>
      <c r="N94" s="2186"/>
      <c r="O94" s="2198"/>
      <c r="P94" s="2186"/>
      <c r="Q94" s="2198"/>
      <c r="R94" s="2186"/>
      <c r="S94" s="2198"/>
      <c r="T94" s="2186"/>
      <c r="U94" s="2198"/>
      <c r="V94" s="2186"/>
      <c r="W94" s="2198"/>
      <c r="X94" s="2186"/>
      <c r="Y94" s="2198"/>
      <c r="Z94" s="2186"/>
      <c r="AA94" s="2198"/>
      <c r="AB94" s="2186"/>
      <c r="AC94" s="2198"/>
      <c r="AD94" s="2186"/>
      <c r="AE94" s="2198"/>
      <c r="AF94" s="2186"/>
      <c r="AG94" s="2198"/>
      <c r="AH94" s="2186"/>
      <c r="AI94" s="2198"/>
      <c r="AJ94" s="2186"/>
      <c r="AK94" s="2198"/>
      <c r="AL94" s="2186"/>
      <c r="AM94" s="2198"/>
      <c r="AN94" s="2186"/>
      <c r="AO94" s="2198"/>
      <c r="AP94" s="2186"/>
      <c r="AQ94" s="2198"/>
      <c r="AR94" s="2186"/>
      <c r="AS94" s="2198"/>
      <c r="AT94" s="2186"/>
      <c r="AU94" s="2198"/>
      <c r="AV94" s="2186"/>
      <c r="AW94" s="2198"/>
      <c r="AX94" s="2186"/>
      <c r="AY94" s="2198"/>
      <c r="AZ94" s="2186"/>
      <c r="BA94" s="2198"/>
      <c r="BB94" s="2139">
        <v>105.375</v>
      </c>
      <c r="BC94" s="2180">
        <v>6134446.6678497996</v>
      </c>
      <c r="BD94" s="2139">
        <v>162.75</v>
      </c>
      <c r="BE94" s="2180">
        <v>9474554.6400242466</v>
      </c>
      <c r="BF94" s="2139">
        <v>199.5</v>
      </c>
      <c r="BG94" s="2180">
        <v>11613970.203900689</v>
      </c>
      <c r="BH94" s="2139">
        <v>42.150000000000006</v>
      </c>
      <c r="BI94" s="2180">
        <v>2453778.6671399204</v>
      </c>
      <c r="BJ94" s="2186"/>
      <c r="BK94" s="2198">
        <v>0</v>
      </c>
      <c r="BL94" s="2186"/>
      <c r="BM94" s="2198">
        <v>0</v>
      </c>
      <c r="BN94" s="2186"/>
      <c r="BO94" s="2198">
        <v>0</v>
      </c>
      <c r="BP94" s="2186"/>
      <c r="BQ94" s="2198">
        <v>0</v>
      </c>
      <c r="BR94" s="3091">
        <v>52.6875</v>
      </c>
      <c r="BS94" s="2198">
        <v>3067223.3339248998</v>
      </c>
      <c r="BT94" s="2139">
        <v>31.612499999999997</v>
      </c>
      <c r="BU94" s="2180">
        <v>1840334.0003549398</v>
      </c>
      <c r="BV94" s="2139"/>
      <c r="BW94" s="2180">
        <v>0</v>
      </c>
      <c r="BX94" s="2139"/>
      <c r="BY94" s="2180">
        <v>0</v>
      </c>
    </row>
    <row r="95" spans="4:77" s="2067" customFormat="1" x14ac:dyDescent="0.3">
      <c r="D95" s="2763" t="s">
        <v>2695</v>
      </c>
      <c r="E95" s="540">
        <v>2092.6349502487565</v>
      </c>
      <c r="F95" s="2186"/>
      <c r="G95" s="2186"/>
      <c r="H95" s="2186"/>
      <c r="I95" s="2198"/>
      <c r="J95" s="2186"/>
      <c r="K95" s="2198"/>
      <c r="L95" s="2186"/>
      <c r="M95" s="2198"/>
      <c r="N95" s="2186"/>
      <c r="O95" s="2198"/>
      <c r="P95" s="2186"/>
      <c r="Q95" s="2198"/>
      <c r="R95" s="2186"/>
      <c r="S95" s="2198"/>
      <c r="T95" s="2186"/>
      <c r="U95" s="2198"/>
      <c r="V95" s="2186"/>
      <c r="W95" s="2198"/>
      <c r="X95" s="2186"/>
      <c r="Y95" s="2198"/>
      <c r="Z95" s="2186"/>
      <c r="AA95" s="2198"/>
      <c r="AB95" s="2186"/>
      <c r="AC95" s="2198"/>
      <c r="AD95" s="2186"/>
      <c r="AE95" s="2198"/>
      <c r="AF95" s="2186"/>
      <c r="AG95" s="2198"/>
      <c r="AH95" s="2186"/>
      <c r="AI95" s="2198"/>
      <c r="AJ95" s="2186"/>
      <c r="AK95" s="2198"/>
      <c r="AL95" s="2186"/>
      <c r="AM95" s="2198"/>
      <c r="AN95" s="2186"/>
      <c r="AO95" s="2198"/>
      <c r="AP95" s="2186"/>
      <c r="AQ95" s="2198"/>
      <c r="AR95" s="2186"/>
      <c r="AS95" s="2198"/>
      <c r="AT95" s="2186"/>
      <c r="AU95" s="2198"/>
      <c r="AV95" s="2186"/>
      <c r="AW95" s="2198"/>
      <c r="AX95" s="2186"/>
      <c r="AY95" s="2198"/>
      <c r="AZ95" s="2186"/>
      <c r="BA95" s="2198"/>
      <c r="BB95" s="2139">
        <v>1881.6</v>
      </c>
      <c r="BC95" s="2180">
        <v>3937501.92238806</v>
      </c>
      <c r="BD95" s="2139">
        <v>4204.2000000000007</v>
      </c>
      <c r="BE95" s="2180">
        <v>8797855.8578358237</v>
      </c>
      <c r="BF95" s="2139">
        <v>11054.400000000001</v>
      </c>
      <c r="BG95" s="2180">
        <v>23132823.794029858</v>
      </c>
      <c r="BH95" s="2139">
        <v>752.64</v>
      </c>
      <c r="BI95" s="2180">
        <v>1575000.768955224</v>
      </c>
      <c r="BJ95" s="2186"/>
      <c r="BK95" s="2198">
        <v>0</v>
      </c>
      <c r="BL95" s="2186"/>
      <c r="BM95" s="2198">
        <v>0</v>
      </c>
      <c r="BN95" s="2186"/>
      <c r="BO95" s="2198">
        <v>0</v>
      </c>
      <c r="BP95" s="2186"/>
      <c r="BQ95" s="2198">
        <v>0</v>
      </c>
      <c r="BR95" s="3091">
        <v>940.8</v>
      </c>
      <c r="BS95" s="2198">
        <v>1968750.96119403</v>
      </c>
      <c r="BT95" s="2139">
        <v>564.4799999999999</v>
      </c>
      <c r="BU95" s="2180">
        <v>1181250.5767164179</v>
      </c>
      <c r="BV95" s="2139"/>
      <c r="BW95" s="2180">
        <v>0</v>
      </c>
      <c r="BX95" s="2139"/>
      <c r="BY95" s="2180">
        <v>0</v>
      </c>
    </row>
    <row r="96" spans="4:77" s="2067" customFormat="1" x14ac:dyDescent="0.3">
      <c r="D96" s="2763" t="s">
        <v>2657</v>
      </c>
      <c r="E96" s="540">
        <v>2038817.6865671643</v>
      </c>
      <c r="F96" s="2186"/>
      <c r="G96" s="2186"/>
      <c r="H96" s="2186"/>
      <c r="I96" s="2198"/>
      <c r="J96" s="2186"/>
      <c r="K96" s="2198"/>
      <c r="L96" s="2186"/>
      <c r="M96" s="2198"/>
      <c r="N96" s="2186"/>
      <c r="O96" s="2198"/>
      <c r="P96" s="2186"/>
      <c r="Q96" s="2198"/>
      <c r="R96" s="2186"/>
      <c r="S96" s="2198"/>
      <c r="T96" s="2186"/>
      <c r="U96" s="2198"/>
      <c r="V96" s="2186"/>
      <c r="W96" s="2198"/>
      <c r="X96" s="2186"/>
      <c r="Y96" s="2198"/>
      <c r="Z96" s="2186"/>
      <c r="AA96" s="2198"/>
      <c r="AB96" s="2186"/>
      <c r="AC96" s="2198"/>
      <c r="AD96" s="2186"/>
      <c r="AE96" s="2198"/>
      <c r="AF96" s="2186"/>
      <c r="AG96" s="2198"/>
      <c r="AH96" s="2186"/>
      <c r="AI96" s="2198"/>
      <c r="AJ96" s="2186"/>
      <c r="AK96" s="2198"/>
      <c r="AL96" s="2186"/>
      <c r="AM96" s="2198"/>
      <c r="AN96" s="2186"/>
      <c r="AO96" s="2198"/>
      <c r="AP96" s="2186"/>
      <c r="AQ96" s="2198"/>
      <c r="AR96" s="2186"/>
      <c r="AS96" s="2198"/>
      <c r="AT96" s="2186"/>
      <c r="AU96" s="2198"/>
      <c r="AV96" s="2186"/>
      <c r="AW96" s="2198"/>
      <c r="AX96" s="2186"/>
      <c r="AY96" s="2198"/>
      <c r="AZ96" s="2186"/>
      <c r="BA96" s="2198"/>
      <c r="BB96" s="2139">
        <v>2</v>
      </c>
      <c r="BC96" s="2180">
        <v>4077635.3731343285</v>
      </c>
      <c r="BD96" s="2139">
        <v>4</v>
      </c>
      <c r="BE96" s="2180">
        <v>8155270.746268657</v>
      </c>
      <c r="BF96" s="2139">
        <v>5</v>
      </c>
      <c r="BG96" s="2180">
        <v>10194088.432835821</v>
      </c>
      <c r="BH96" s="2139"/>
      <c r="BI96" s="2180">
        <v>0</v>
      </c>
      <c r="BJ96" s="2186"/>
      <c r="BK96" s="2198">
        <v>0</v>
      </c>
      <c r="BL96" s="2186"/>
      <c r="BM96" s="2198">
        <v>0</v>
      </c>
      <c r="BN96" s="2186"/>
      <c r="BO96" s="2198">
        <v>0</v>
      </c>
      <c r="BP96" s="2186"/>
      <c r="BQ96" s="2198">
        <v>0</v>
      </c>
      <c r="BR96" s="2186">
        <v>3</v>
      </c>
      <c r="BS96" s="2198">
        <v>6116453.059701493</v>
      </c>
      <c r="BT96" s="2139">
        <v>3</v>
      </c>
      <c r="BU96" s="2180">
        <v>6116453.059701493</v>
      </c>
      <c r="BV96" s="2139"/>
      <c r="BW96" s="2180">
        <v>0</v>
      </c>
      <c r="BX96" s="2139"/>
      <c r="BY96" s="2180">
        <v>0</v>
      </c>
    </row>
    <row r="97" spans="2:99" x14ac:dyDescent="0.3">
      <c r="AI97" s="2182"/>
      <c r="AK97" s="2182"/>
      <c r="AM97" s="2182"/>
      <c r="AQ97" s="2182"/>
      <c r="BZ97" s="2067"/>
      <c r="CA97" s="2067"/>
      <c r="CC97" s="2067"/>
      <c r="CE97" s="2067"/>
      <c r="CG97" s="2067"/>
      <c r="CI97" s="2067"/>
      <c r="CK97" s="2067"/>
      <c r="CL97" s="2067"/>
      <c r="CM97" s="2067"/>
      <c r="CO97" s="2067"/>
      <c r="CQ97" s="2067"/>
      <c r="CS97" s="2067"/>
      <c r="CU97" s="2067"/>
    </row>
    <row r="98" spans="2:99" x14ac:dyDescent="0.3">
      <c r="D98" s="2051" t="s">
        <v>977</v>
      </c>
      <c r="E98" s="2051"/>
      <c r="F98" s="2051"/>
      <c r="G98" s="2769">
        <v>167503833.39388332</v>
      </c>
      <c r="H98" s="2051"/>
      <c r="I98" s="2769">
        <v>158926719.90971217</v>
      </c>
      <c r="J98" s="2051"/>
      <c r="K98" s="2769">
        <v>207866896.61015856</v>
      </c>
      <c r="L98" s="2051"/>
      <c r="M98" s="2769">
        <v>207741747.40436965</v>
      </c>
      <c r="N98" s="2051"/>
      <c r="O98" s="2769">
        <v>208837681.80532292</v>
      </c>
      <c r="P98" s="2051"/>
      <c r="Q98" s="2769">
        <v>208754382.40248144</v>
      </c>
      <c r="R98" s="2051"/>
      <c r="S98" s="2769">
        <v>508155342.7060132</v>
      </c>
      <c r="T98" s="2051"/>
      <c r="U98" s="2769">
        <v>495951089.17465377</v>
      </c>
      <c r="V98" s="2051"/>
      <c r="W98" s="2769">
        <v>508155342.7060132</v>
      </c>
      <c r="X98" s="2051"/>
      <c r="Y98" s="2769">
        <v>495951089.17465377</v>
      </c>
      <c r="Z98" s="2051"/>
      <c r="AA98" s="2769">
        <v>217161198.91056836</v>
      </c>
      <c r="AB98" s="2051"/>
      <c r="AC98" s="2769">
        <v>73320714.215300292</v>
      </c>
      <c r="AD98" s="2051"/>
      <c r="AE98" s="2769">
        <v>3535215.7005769908</v>
      </c>
      <c r="AF98" s="2051"/>
      <c r="AG98" s="2769">
        <v>147422133.08394346</v>
      </c>
      <c r="AH98" s="2051"/>
      <c r="AI98" s="2769">
        <v>400478626.04028553</v>
      </c>
      <c r="AJ98" s="2051"/>
      <c r="AK98" s="2769">
        <v>14174164.962938877</v>
      </c>
      <c r="AL98" s="2051"/>
      <c r="AM98" s="2769">
        <v>22041249.885595936</v>
      </c>
      <c r="AN98" s="2051"/>
      <c r="AO98" s="2769">
        <v>22096287.589955676</v>
      </c>
      <c r="AP98" s="2051"/>
      <c r="AQ98" s="2769">
        <v>17223909.976190694</v>
      </c>
      <c r="AR98" s="2051"/>
      <c r="AS98" s="2769">
        <v>37677905.125851355</v>
      </c>
      <c r="AT98" s="2051"/>
      <c r="AU98" s="2769">
        <v>47959940.405041434</v>
      </c>
      <c r="AV98" s="2051"/>
      <c r="AW98" s="2769">
        <v>17223909.976190694</v>
      </c>
      <c r="AX98" s="2051"/>
      <c r="AY98" s="2769">
        <v>37677905.125851355</v>
      </c>
      <c r="AZ98" s="2051"/>
      <c r="BA98" s="2769">
        <v>47959940.405041434</v>
      </c>
      <c r="BB98" s="2051"/>
      <c r="BC98" s="2769">
        <v>70813694.979228929</v>
      </c>
      <c r="BD98" s="2051"/>
      <c r="BE98" s="2769">
        <v>127327303.62339434</v>
      </c>
      <c r="BF98" s="2051"/>
      <c r="BG98" s="2769">
        <v>185076482.15210769</v>
      </c>
      <c r="BH98" s="2051"/>
      <c r="BI98" s="2769">
        <v>60531359.374273568</v>
      </c>
      <c r="BJ98" s="2051"/>
      <c r="BK98" s="2769">
        <v>2936716371.3963847</v>
      </c>
      <c r="BL98" s="2051"/>
      <c r="BM98" s="2769">
        <v>2281834138.441937</v>
      </c>
      <c r="BN98" s="2051"/>
      <c r="BO98" s="2769">
        <v>2266077252.7114668</v>
      </c>
      <c r="BP98" s="2051"/>
      <c r="BQ98" s="2769">
        <v>809313304.53980958</v>
      </c>
      <c r="BR98" s="2051"/>
      <c r="BS98" s="2769">
        <v>31640240.436962731</v>
      </c>
      <c r="BT98" s="2051"/>
      <c r="BU98" s="2769">
        <v>12249488.558799371</v>
      </c>
      <c r="BV98" s="2051"/>
      <c r="BW98" s="2769">
        <v>291996015.64054728</v>
      </c>
      <c r="BX98" s="2051"/>
      <c r="BY98" s="2769">
        <v>23215026.273787305</v>
      </c>
      <c r="BZ98" s="2067"/>
      <c r="CA98" s="2067"/>
      <c r="CC98" s="2067"/>
      <c r="CE98" s="2067"/>
      <c r="CG98" s="2067"/>
      <c r="CI98" s="2067"/>
      <c r="CK98" s="2067"/>
      <c r="CL98" s="2067"/>
      <c r="CM98" s="2067"/>
      <c r="CO98" s="2067"/>
      <c r="CQ98" s="2067"/>
      <c r="CS98" s="2067"/>
      <c r="CU98" s="2067"/>
    </row>
    <row r="99" spans="2:99" x14ac:dyDescent="0.3">
      <c r="AK99" s="2182"/>
      <c r="AM99" s="2182"/>
      <c r="AQ99" s="2182"/>
      <c r="BP99" s="2182"/>
      <c r="CK99" s="2067"/>
      <c r="CL99" s="2067"/>
      <c r="CM99" s="2067"/>
      <c r="CO99" s="2067"/>
      <c r="CQ99" s="2067"/>
      <c r="CS99" s="2067"/>
      <c r="CU99" s="2067"/>
    </row>
    <row r="100" spans="2:99" x14ac:dyDescent="0.3">
      <c r="AM100" s="2182"/>
      <c r="AQ100" s="2182"/>
      <c r="BR100" s="2182"/>
      <c r="BZ100" s="2067"/>
      <c r="CD100" s="2182"/>
      <c r="CL100" s="2067"/>
      <c r="CO100" s="2067"/>
      <c r="CQ100" s="2067"/>
      <c r="CS100" s="2067"/>
      <c r="CU100" s="2067"/>
    </row>
    <row r="101" spans="2:99" x14ac:dyDescent="0.3">
      <c r="G101" s="2199"/>
    </row>
    <row r="102" spans="2:99" hidden="1" x14ac:dyDescent="0.3"/>
    <row r="103" spans="2:99" hidden="1" x14ac:dyDescent="0.3"/>
    <row r="104" spans="2:99" hidden="1" x14ac:dyDescent="0.3">
      <c r="B104" s="2174" t="s">
        <v>1014</v>
      </c>
      <c r="C104" s="2174" t="s">
        <v>775</v>
      </c>
      <c r="D104" s="3092" t="s">
        <v>874</v>
      </c>
      <c r="E104" s="2174" t="s">
        <v>777</v>
      </c>
      <c r="F104" s="2174" t="s">
        <v>1058</v>
      </c>
      <c r="G104" s="2174"/>
      <c r="I104" s="3093"/>
      <c r="J104" s="3093"/>
    </row>
    <row r="105" spans="2:99" hidden="1" x14ac:dyDescent="0.3">
      <c r="B105" s="1470">
        <v>1</v>
      </c>
      <c r="C105" s="3034" t="s">
        <v>1184</v>
      </c>
      <c r="D105" s="3094" t="s">
        <v>76</v>
      </c>
      <c r="E105" s="2222">
        <v>1</v>
      </c>
      <c r="F105" s="540" t="s">
        <v>312</v>
      </c>
      <c r="G105" s="540"/>
      <c r="I105" s="3095"/>
      <c r="J105" s="3095"/>
    </row>
    <row r="106" spans="2:99" hidden="1" x14ac:dyDescent="0.3">
      <c r="B106" s="3036">
        <v>2</v>
      </c>
      <c r="C106" s="3034" t="s">
        <v>1184</v>
      </c>
      <c r="D106" s="3094" t="s">
        <v>1160</v>
      </c>
      <c r="E106" s="2222">
        <v>1</v>
      </c>
      <c r="F106" s="540" t="s">
        <v>312</v>
      </c>
      <c r="G106" s="540"/>
      <c r="I106" s="3095"/>
      <c r="J106" s="3095"/>
    </row>
    <row r="107" spans="2:99" hidden="1" x14ac:dyDescent="0.3">
      <c r="B107" s="3036">
        <v>3</v>
      </c>
      <c r="C107" s="3034" t="s">
        <v>1184</v>
      </c>
      <c r="D107" s="3094" t="s">
        <v>1162</v>
      </c>
      <c r="E107" s="2222">
        <v>1</v>
      </c>
      <c r="F107" s="540" t="s">
        <v>312</v>
      </c>
      <c r="G107" s="540"/>
      <c r="I107" s="3095"/>
      <c r="J107" s="3095"/>
    </row>
    <row r="108" spans="2:99" hidden="1" x14ac:dyDescent="0.3">
      <c r="B108" s="3036">
        <v>4</v>
      </c>
      <c r="C108" s="3034" t="s">
        <v>1184</v>
      </c>
      <c r="D108" s="3094" t="s">
        <v>117</v>
      </c>
      <c r="E108" s="2222">
        <v>3</v>
      </c>
      <c r="F108" s="540" t="s">
        <v>312</v>
      </c>
      <c r="G108" s="540"/>
      <c r="I108" s="3095"/>
      <c r="J108" s="3095"/>
    </row>
    <row r="109" spans="2:99" hidden="1" x14ac:dyDescent="0.3">
      <c r="B109" s="3036">
        <v>5</v>
      </c>
      <c r="C109" s="3034" t="s">
        <v>1184</v>
      </c>
      <c r="D109" s="3094" t="s">
        <v>66</v>
      </c>
      <c r="E109" s="2222">
        <v>3</v>
      </c>
      <c r="F109" s="540" t="s">
        <v>312</v>
      </c>
      <c r="G109" s="540"/>
      <c r="I109" s="3095"/>
      <c r="J109" s="3095"/>
    </row>
    <row r="110" spans="2:99" hidden="1" x14ac:dyDescent="0.3">
      <c r="B110" s="3036">
        <v>6</v>
      </c>
      <c r="C110" s="3034" t="s">
        <v>1184</v>
      </c>
      <c r="D110" s="3094" t="s">
        <v>1256</v>
      </c>
      <c r="E110" s="2222">
        <v>1</v>
      </c>
      <c r="F110" s="540" t="e">
        <v>#N/A</v>
      </c>
      <c r="G110" s="540"/>
      <c r="I110" s="3095"/>
      <c r="J110" s="3095"/>
    </row>
    <row r="111" spans="2:99" hidden="1" x14ac:dyDescent="0.3">
      <c r="B111" s="3036">
        <v>7</v>
      </c>
      <c r="C111" s="3034" t="s">
        <v>1184</v>
      </c>
      <c r="D111" s="3094" t="s">
        <v>136</v>
      </c>
      <c r="E111" s="2222">
        <v>2505</v>
      </c>
      <c r="F111" s="540" t="s">
        <v>311</v>
      </c>
      <c r="G111" s="540"/>
      <c r="I111" s="3095"/>
      <c r="J111" s="3095"/>
    </row>
    <row r="112" spans="2:99" hidden="1" x14ac:dyDescent="0.3">
      <c r="B112" s="3036">
        <v>8</v>
      </c>
      <c r="C112" s="3034" t="s">
        <v>1184</v>
      </c>
      <c r="D112" s="3094" t="s">
        <v>1185</v>
      </c>
      <c r="E112" s="2222">
        <v>1</v>
      </c>
      <c r="F112" s="540" t="e">
        <v>#N/A</v>
      </c>
      <c r="G112" s="540"/>
      <c r="I112" s="3095"/>
      <c r="J112" s="3095"/>
    </row>
    <row r="113" spans="2:11" hidden="1" x14ac:dyDescent="0.3">
      <c r="B113" s="3036">
        <v>9</v>
      </c>
      <c r="C113" s="3034" t="s">
        <v>1184</v>
      </c>
      <c r="D113" s="3094" t="s">
        <v>780</v>
      </c>
      <c r="E113" s="2222">
        <v>1</v>
      </c>
      <c r="F113" s="540" t="e">
        <v>#N/A</v>
      </c>
      <c r="G113" s="540"/>
      <c r="H113" s="2199"/>
      <c r="I113" s="3095"/>
      <c r="J113" s="3095"/>
      <c r="K113" s="2199"/>
    </row>
    <row r="114" spans="2:11" hidden="1" x14ac:dyDescent="0.3"/>
    <row r="115" spans="2:11" hidden="1" x14ac:dyDescent="0.3">
      <c r="B115" s="3036">
        <v>1</v>
      </c>
      <c r="C115" s="3034" t="s">
        <v>1204</v>
      </c>
      <c r="D115" s="3094" t="s">
        <v>76</v>
      </c>
      <c r="E115" s="2222">
        <v>1</v>
      </c>
      <c r="F115" s="540" t="s">
        <v>312</v>
      </c>
      <c r="G115" s="540"/>
      <c r="I115" s="3095"/>
      <c r="J115" s="3095"/>
    </row>
    <row r="116" spans="2:11" hidden="1" x14ac:dyDescent="0.3">
      <c r="B116" s="3036">
        <v>2</v>
      </c>
      <c r="C116" s="3034" t="s">
        <v>1204</v>
      </c>
      <c r="D116" s="3094" t="s">
        <v>1160</v>
      </c>
      <c r="E116" s="2222">
        <v>2</v>
      </c>
      <c r="F116" s="540" t="s">
        <v>312</v>
      </c>
      <c r="G116" s="540"/>
      <c r="I116" s="3095"/>
      <c r="J116" s="3095"/>
    </row>
    <row r="117" spans="2:11" hidden="1" x14ac:dyDescent="0.3">
      <c r="B117" s="3036">
        <v>3</v>
      </c>
      <c r="C117" s="3034" t="s">
        <v>1204</v>
      </c>
      <c r="D117" s="3094" t="s">
        <v>117</v>
      </c>
      <c r="E117" s="2222">
        <v>3</v>
      </c>
      <c r="F117" s="540" t="s">
        <v>312</v>
      </c>
      <c r="G117" s="540"/>
      <c r="I117" s="3095"/>
      <c r="J117" s="3095"/>
    </row>
    <row r="118" spans="2:11" hidden="1" x14ac:dyDescent="0.3">
      <c r="B118" s="3036">
        <v>4</v>
      </c>
      <c r="C118" s="3034" t="s">
        <v>1204</v>
      </c>
      <c r="D118" s="3094" t="s">
        <v>66</v>
      </c>
      <c r="E118" s="2222">
        <v>3</v>
      </c>
      <c r="F118" s="540" t="s">
        <v>312</v>
      </c>
      <c r="G118" s="540"/>
      <c r="I118" s="3095"/>
      <c r="J118" s="3095"/>
    </row>
    <row r="119" spans="2:11" hidden="1" x14ac:dyDescent="0.3">
      <c r="B119" s="3036">
        <v>5</v>
      </c>
      <c r="C119" s="3034" t="s">
        <v>1204</v>
      </c>
      <c r="D119" s="3096" t="s">
        <v>1257</v>
      </c>
      <c r="E119" s="2222">
        <v>1</v>
      </c>
      <c r="F119" s="540" t="e">
        <v>#N/A</v>
      </c>
      <c r="G119" s="540"/>
      <c r="I119" s="3095"/>
      <c r="J119" s="3095"/>
    </row>
    <row r="120" spans="2:11" hidden="1" x14ac:dyDescent="0.3">
      <c r="B120" s="3036">
        <v>6</v>
      </c>
      <c r="C120" s="3034" t="s">
        <v>1204</v>
      </c>
      <c r="D120" s="3094" t="s">
        <v>136</v>
      </c>
      <c r="E120" s="2222">
        <v>1080</v>
      </c>
      <c r="F120" s="540" t="s">
        <v>311</v>
      </c>
      <c r="G120" s="540"/>
      <c r="I120" s="3095"/>
      <c r="J120" s="3095"/>
    </row>
    <row r="121" spans="2:11" hidden="1" x14ac:dyDescent="0.3">
      <c r="B121" s="3036">
        <v>7</v>
      </c>
      <c r="C121" s="3034" t="s">
        <v>1204</v>
      </c>
      <c r="D121" s="3094" t="s">
        <v>1185</v>
      </c>
      <c r="E121" s="2222">
        <v>1</v>
      </c>
      <c r="F121" s="540" t="e">
        <v>#N/A</v>
      </c>
      <c r="G121" s="540"/>
      <c r="I121" s="3095"/>
      <c r="J121" s="3095"/>
    </row>
    <row r="122" spans="2:11" hidden="1" x14ac:dyDescent="0.3">
      <c r="B122" s="3036">
        <v>8</v>
      </c>
      <c r="C122" s="3034" t="s">
        <v>1204</v>
      </c>
      <c r="D122" s="3096" t="s">
        <v>1205</v>
      </c>
      <c r="E122" s="2222">
        <v>1</v>
      </c>
      <c r="F122" s="540" t="e">
        <v>#N/A</v>
      </c>
      <c r="G122" s="540"/>
      <c r="H122" s="2199"/>
      <c r="I122" s="3095"/>
      <c r="J122" s="3095"/>
      <c r="K122" s="2199"/>
    </row>
    <row r="123" spans="2:11" hidden="1" x14ac:dyDescent="0.3"/>
    <row r="124" spans="2:11" hidden="1" x14ac:dyDescent="0.3">
      <c r="B124" s="3036">
        <v>1</v>
      </c>
      <c r="C124" s="3034" t="s">
        <v>1222</v>
      </c>
      <c r="D124" s="3094" t="s">
        <v>76</v>
      </c>
      <c r="E124" s="2222">
        <v>1</v>
      </c>
      <c r="F124" s="540" t="s">
        <v>312</v>
      </c>
      <c r="G124" s="540"/>
      <c r="I124" s="3095"/>
      <c r="J124" s="3095"/>
    </row>
    <row r="125" spans="2:11" hidden="1" x14ac:dyDescent="0.3">
      <c r="B125" s="3036">
        <v>2</v>
      </c>
      <c r="C125" s="3034" t="s">
        <v>1222</v>
      </c>
      <c r="D125" s="3094" t="s">
        <v>1160</v>
      </c>
      <c r="E125" s="2222">
        <v>2</v>
      </c>
      <c r="F125" s="540" t="s">
        <v>312</v>
      </c>
      <c r="G125" s="540"/>
      <c r="I125" s="3095"/>
      <c r="J125" s="3095"/>
    </row>
    <row r="126" spans="2:11" hidden="1" x14ac:dyDescent="0.3">
      <c r="B126" s="3036">
        <v>3</v>
      </c>
      <c r="C126" s="3034" t="s">
        <v>1222</v>
      </c>
      <c r="D126" s="3094" t="s">
        <v>1162</v>
      </c>
      <c r="E126" s="2222">
        <v>1</v>
      </c>
      <c r="F126" s="540" t="s">
        <v>312</v>
      </c>
      <c r="G126" s="540"/>
      <c r="I126" s="3095"/>
      <c r="J126" s="3095"/>
    </row>
    <row r="127" spans="2:11" hidden="1" x14ac:dyDescent="0.3">
      <c r="B127" s="3036">
        <v>4</v>
      </c>
      <c r="C127" s="3034" t="s">
        <v>1222</v>
      </c>
      <c r="D127" s="3094" t="s">
        <v>117</v>
      </c>
      <c r="E127" s="2222">
        <v>3</v>
      </c>
      <c r="F127" s="540" t="s">
        <v>312</v>
      </c>
      <c r="G127" s="540"/>
      <c r="I127" s="3095"/>
      <c r="J127" s="3095"/>
    </row>
    <row r="128" spans="2:11" hidden="1" x14ac:dyDescent="0.3">
      <c r="B128" s="3036">
        <v>5</v>
      </c>
      <c r="C128" s="3034" t="s">
        <v>1222</v>
      </c>
      <c r="D128" s="3094" t="s">
        <v>66</v>
      </c>
      <c r="E128" s="2222">
        <v>3</v>
      </c>
      <c r="F128" s="540" t="s">
        <v>312</v>
      </c>
      <c r="G128" s="540"/>
      <c r="I128" s="3095"/>
      <c r="J128" s="3095"/>
    </row>
    <row r="129" spans="2:11" hidden="1" x14ac:dyDescent="0.3">
      <c r="B129" s="3036">
        <v>6</v>
      </c>
      <c r="C129" s="3034" t="s">
        <v>1222</v>
      </c>
      <c r="D129" s="3094" t="s">
        <v>1256</v>
      </c>
      <c r="E129" s="2222">
        <v>1</v>
      </c>
      <c r="F129" s="540" t="e">
        <v>#N/A</v>
      </c>
      <c r="G129" s="540"/>
      <c r="I129" s="3095"/>
      <c r="J129" s="3095"/>
    </row>
    <row r="130" spans="2:11" hidden="1" x14ac:dyDescent="0.3">
      <c r="B130" s="3036">
        <v>7</v>
      </c>
      <c r="C130" s="3034" t="s">
        <v>1222</v>
      </c>
      <c r="D130" s="3094" t="s">
        <v>136</v>
      </c>
      <c r="E130" s="2222">
        <v>2775</v>
      </c>
      <c r="F130" s="540" t="s">
        <v>311</v>
      </c>
      <c r="G130" s="540"/>
      <c r="I130" s="3095"/>
      <c r="J130" s="3095"/>
    </row>
    <row r="131" spans="2:11" hidden="1" x14ac:dyDescent="0.3">
      <c r="B131" s="3036">
        <v>8</v>
      </c>
      <c r="C131" s="3034" t="s">
        <v>1222</v>
      </c>
      <c r="D131" s="3094" t="s">
        <v>1202</v>
      </c>
      <c r="E131" s="2222">
        <v>1</v>
      </c>
      <c r="F131" s="540" t="e">
        <v>#N/A</v>
      </c>
      <c r="G131" s="540"/>
      <c r="I131" s="3095"/>
      <c r="J131" s="3095"/>
    </row>
    <row r="132" spans="2:11" hidden="1" x14ac:dyDescent="0.3">
      <c r="B132" s="3036">
        <v>9</v>
      </c>
      <c r="C132" s="3034" t="s">
        <v>1222</v>
      </c>
      <c r="D132" s="3096" t="s">
        <v>1223</v>
      </c>
      <c r="E132" s="2222">
        <v>1</v>
      </c>
      <c r="F132" s="540" t="e">
        <v>#N/A</v>
      </c>
      <c r="G132" s="540"/>
      <c r="H132" s="2199"/>
      <c r="I132" s="3095"/>
      <c r="J132" s="3095"/>
      <c r="K132" s="2199"/>
    </row>
    <row r="133" spans="2:11" hidden="1" x14ac:dyDescent="0.3"/>
    <row r="134" spans="2:11" hidden="1" x14ac:dyDescent="0.3">
      <c r="B134" s="3036">
        <v>1</v>
      </c>
      <c r="C134" s="3034" t="s">
        <v>1240</v>
      </c>
      <c r="D134" s="3094" t="s">
        <v>76</v>
      </c>
      <c r="E134" s="2222">
        <v>1</v>
      </c>
      <c r="F134" s="540" t="s">
        <v>312</v>
      </c>
      <c r="G134" s="540"/>
      <c r="I134" s="3095"/>
      <c r="J134" s="3095"/>
    </row>
    <row r="135" spans="2:11" hidden="1" x14ac:dyDescent="0.3">
      <c r="B135" s="3036">
        <v>2</v>
      </c>
      <c r="C135" s="3034" t="s">
        <v>1240</v>
      </c>
      <c r="D135" s="3094" t="s">
        <v>1160</v>
      </c>
      <c r="E135" s="2222">
        <v>2</v>
      </c>
      <c r="F135" s="540" t="s">
        <v>312</v>
      </c>
      <c r="G135" s="540"/>
      <c r="I135" s="3095"/>
      <c r="J135" s="3095"/>
    </row>
    <row r="136" spans="2:11" hidden="1" x14ac:dyDescent="0.3">
      <c r="B136" s="3036">
        <v>3</v>
      </c>
      <c r="C136" s="3034" t="s">
        <v>1240</v>
      </c>
      <c r="D136" s="3094" t="s">
        <v>117</v>
      </c>
      <c r="E136" s="2222">
        <v>3</v>
      </c>
      <c r="F136" s="540" t="s">
        <v>312</v>
      </c>
      <c r="G136" s="540"/>
      <c r="I136" s="3095"/>
      <c r="J136" s="3095"/>
    </row>
    <row r="137" spans="2:11" hidden="1" x14ac:dyDescent="0.3">
      <c r="B137" s="3036">
        <v>4</v>
      </c>
      <c r="C137" s="3034" t="s">
        <v>1240</v>
      </c>
      <c r="D137" s="3094" t="s">
        <v>66</v>
      </c>
      <c r="E137" s="2222">
        <v>3</v>
      </c>
      <c r="F137" s="540" t="s">
        <v>312</v>
      </c>
      <c r="G137" s="540"/>
      <c r="I137" s="3095"/>
      <c r="J137" s="3095"/>
    </row>
    <row r="138" spans="2:11" hidden="1" x14ac:dyDescent="0.3">
      <c r="B138" s="3036">
        <v>5</v>
      </c>
      <c r="C138" s="3034" t="s">
        <v>1240</v>
      </c>
      <c r="D138" s="3096" t="s">
        <v>1257</v>
      </c>
      <c r="E138" s="2222">
        <v>1</v>
      </c>
      <c r="F138" s="540" t="e">
        <v>#N/A</v>
      </c>
      <c r="G138" s="540"/>
      <c r="I138" s="3095"/>
      <c r="J138" s="3095"/>
    </row>
    <row r="139" spans="2:11" hidden="1" x14ac:dyDescent="0.3">
      <c r="B139" s="3036">
        <v>6</v>
      </c>
      <c r="C139" s="3034" t="s">
        <v>1240</v>
      </c>
      <c r="D139" s="3094" t="s">
        <v>136</v>
      </c>
      <c r="E139" s="2222">
        <v>1350</v>
      </c>
      <c r="F139" s="540" t="s">
        <v>311</v>
      </c>
      <c r="G139" s="540"/>
      <c r="I139" s="3095"/>
      <c r="J139" s="3095"/>
    </row>
    <row r="140" spans="2:11" hidden="1" x14ac:dyDescent="0.3">
      <c r="B140" s="3036">
        <v>7</v>
      </c>
      <c r="C140" s="3034" t="s">
        <v>1240</v>
      </c>
      <c r="D140" s="3094" t="s">
        <v>1202</v>
      </c>
      <c r="E140" s="2222">
        <v>1</v>
      </c>
      <c r="F140" s="540" t="e">
        <v>#N/A</v>
      </c>
      <c r="G140" s="540"/>
      <c r="I140" s="3095"/>
      <c r="J140" s="3095"/>
    </row>
    <row r="141" spans="2:11" hidden="1" x14ac:dyDescent="0.3">
      <c r="B141" s="3036">
        <v>8</v>
      </c>
      <c r="C141" s="3034" t="s">
        <v>1240</v>
      </c>
      <c r="D141" s="3096" t="s">
        <v>1205</v>
      </c>
      <c r="E141" s="2222">
        <v>1</v>
      </c>
      <c r="F141" s="540" t="e">
        <v>#N/A</v>
      </c>
      <c r="G141" s="540"/>
      <c r="H141" s="2199"/>
      <c r="I141" s="3095"/>
      <c r="J141" s="3095"/>
      <c r="K141" s="2199"/>
    </row>
    <row r="142" spans="2:11" hidden="1" x14ac:dyDescent="0.3"/>
    <row r="143" spans="2:11" hidden="1" x14ac:dyDescent="0.3">
      <c r="B143" s="3036">
        <v>1</v>
      </c>
      <c r="C143" s="3034" t="s">
        <v>1241</v>
      </c>
      <c r="D143" s="3094" t="s">
        <v>76</v>
      </c>
      <c r="E143" s="2222">
        <v>1</v>
      </c>
      <c r="F143" s="540" t="s">
        <v>312</v>
      </c>
      <c r="G143" s="540"/>
      <c r="I143" s="3095"/>
      <c r="J143" s="3095"/>
    </row>
    <row r="144" spans="2:11" hidden="1" x14ac:dyDescent="0.3">
      <c r="B144" s="3036">
        <v>2</v>
      </c>
      <c r="C144" s="3034" t="s">
        <v>1241</v>
      </c>
      <c r="D144" s="3094" t="s">
        <v>1160</v>
      </c>
      <c r="E144" s="2222">
        <v>2</v>
      </c>
      <c r="F144" s="540" t="s">
        <v>312</v>
      </c>
      <c r="G144" s="540"/>
      <c r="I144" s="3095"/>
      <c r="J144" s="3095"/>
    </row>
    <row r="145" spans="2:11" hidden="1" x14ac:dyDescent="0.3">
      <c r="B145" s="3036">
        <v>3</v>
      </c>
      <c r="C145" s="3034" t="s">
        <v>1241</v>
      </c>
      <c r="D145" s="3094" t="s">
        <v>1162</v>
      </c>
      <c r="E145" s="2222">
        <v>1</v>
      </c>
      <c r="F145" s="540" t="s">
        <v>312</v>
      </c>
      <c r="G145" s="540"/>
      <c r="I145" s="3095"/>
      <c r="J145" s="3095"/>
    </row>
    <row r="146" spans="2:11" hidden="1" x14ac:dyDescent="0.3">
      <c r="B146" s="3036">
        <v>4</v>
      </c>
      <c r="C146" s="3034" t="s">
        <v>1241</v>
      </c>
      <c r="D146" s="3094" t="s">
        <v>117</v>
      </c>
      <c r="E146" s="2222">
        <v>3</v>
      </c>
      <c r="F146" s="540" t="s">
        <v>312</v>
      </c>
      <c r="G146" s="540"/>
      <c r="I146" s="3095"/>
      <c r="J146" s="3095"/>
    </row>
    <row r="147" spans="2:11" hidden="1" x14ac:dyDescent="0.3">
      <c r="B147" s="3036">
        <v>5</v>
      </c>
      <c r="C147" s="3034" t="s">
        <v>1241</v>
      </c>
      <c r="D147" s="3094" t="s">
        <v>66</v>
      </c>
      <c r="E147" s="2222">
        <v>3</v>
      </c>
      <c r="F147" s="540" t="s">
        <v>312</v>
      </c>
      <c r="G147" s="540"/>
      <c r="I147" s="3095"/>
      <c r="J147" s="3095"/>
    </row>
    <row r="148" spans="2:11" hidden="1" x14ac:dyDescent="0.3">
      <c r="B148" s="3036">
        <v>6</v>
      </c>
      <c r="C148" s="3034" t="s">
        <v>1241</v>
      </c>
      <c r="D148" s="3094" t="s">
        <v>1256</v>
      </c>
      <c r="E148" s="2222">
        <v>1</v>
      </c>
      <c r="F148" s="540" t="e">
        <v>#N/A</v>
      </c>
      <c r="G148" s="540"/>
      <c r="I148" s="3095"/>
      <c r="J148" s="3095"/>
    </row>
    <row r="149" spans="2:11" hidden="1" x14ac:dyDescent="0.3">
      <c r="B149" s="3036">
        <v>7</v>
      </c>
      <c r="C149" s="3034" t="s">
        <v>1241</v>
      </c>
      <c r="D149" s="3094" t="s">
        <v>136</v>
      </c>
      <c r="E149" s="2222">
        <v>2775</v>
      </c>
      <c r="F149" s="540" t="s">
        <v>311</v>
      </c>
      <c r="G149" s="540"/>
      <c r="I149" s="3095"/>
      <c r="J149" s="3095"/>
    </row>
    <row r="150" spans="2:11" hidden="1" x14ac:dyDescent="0.3">
      <c r="B150" s="3036">
        <v>8</v>
      </c>
      <c r="C150" s="3034" t="s">
        <v>1241</v>
      </c>
      <c r="D150" s="3094" t="s">
        <v>1202</v>
      </c>
      <c r="E150" s="2222">
        <v>1</v>
      </c>
      <c r="F150" s="540" t="e">
        <v>#N/A</v>
      </c>
      <c r="G150" s="540"/>
      <c r="I150" s="3095"/>
      <c r="J150" s="3095"/>
    </row>
    <row r="151" spans="2:11" hidden="1" x14ac:dyDescent="0.3">
      <c r="B151" s="3036">
        <v>9</v>
      </c>
      <c r="C151" s="3034" t="s">
        <v>1241</v>
      </c>
      <c r="D151" s="3096" t="s">
        <v>1223</v>
      </c>
      <c r="E151" s="2222">
        <v>1</v>
      </c>
      <c r="F151" s="540" t="e">
        <v>#N/A</v>
      </c>
      <c r="G151" s="540"/>
      <c r="H151" s="2199"/>
      <c r="I151" s="3095"/>
      <c r="J151" s="3095"/>
      <c r="K151" s="2199"/>
    </row>
    <row r="152" spans="2:11" hidden="1" x14ac:dyDescent="0.3"/>
    <row r="153" spans="2:11" hidden="1" x14ac:dyDescent="0.3">
      <c r="B153" s="3036">
        <v>1</v>
      </c>
      <c r="C153" s="3034" t="s">
        <v>1242</v>
      </c>
      <c r="D153" s="3094" t="s">
        <v>76</v>
      </c>
      <c r="E153" s="2222">
        <v>1</v>
      </c>
      <c r="F153" s="540" t="s">
        <v>312</v>
      </c>
      <c r="G153" s="540"/>
      <c r="I153" s="3095"/>
      <c r="J153" s="3095"/>
    </row>
    <row r="154" spans="2:11" hidden="1" x14ac:dyDescent="0.3">
      <c r="B154" s="3036">
        <v>2</v>
      </c>
      <c r="C154" s="3034" t="s">
        <v>1242</v>
      </c>
      <c r="D154" s="3094" t="s">
        <v>1160</v>
      </c>
      <c r="E154" s="2222">
        <v>3</v>
      </c>
      <c r="F154" s="540" t="s">
        <v>312</v>
      </c>
      <c r="G154" s="540"/>
      <c r="I154" s="3095"/>
      <c r="J154" s="3095"/>
    </row>
    <row r="155" spans="2:11" hidden="1" x14ac:dyDescent="0.3">
      <c r="B155" s="3036">
        <v>3</v>
      </c>
      <c r="C155" s="3034" t="s">
        <v>1242</v>
      </c>
      <c r="D155" s="3094" t="s">
        <v>117</v>
      </c>
      <c r="E155" s="2222">
        <v>3</v>
      </c>
      <c r="F155" s="540" t="s">
        <v>312</v>
      </c>
      <c r="G155" s="540"/>
      <c r="I155" s="3095"/>
      <c r="J155" s="3095"/>
    </row>
    <row r="156" spans="2:11" hidden="1" x14ac:dyDescent="0.3">
      <c r="B156" s="3036">
        <v>4</v>
      </c>
      <c r="C156" s="3034" t="s">
        <v>1242</v>
      </c>
      <c r="D156" s="3094" t="s">
        <v>66</v>
      </c>
      <c r="E156" s="2222">
        <v>3</v>
      </c>
      <c r="F156" s="540" t="s">
        <v>312</v>
      </c>
      <c r="G156" s="540"/>
      <c r="I156" s="3095"/>
      <c r="J156" s="3095"/>
    </row>
    <row r="157" spans="2:11" hidden="1" x14ac:dyDescent="0.3">
      <c r="B157" s="3036">
        <v>5</v>
      </c>
      <c r="C157" s="3034" t="s">
        <v>1242</v>
      </c>
      <c r="D157" s="3096" t="s">
        <v>1257</v>
      </c>
      <c r="E157" s="2222">
        <v>1</v>
      </c>
      <c r="F157" s="540" t="e">
        <v>#N/A</v>
      </c>
      <c r="G157" s="540"/>
      <c r="I157" s="3095"/>
      <c r="J157" s="3095"/>
    </row>
    <row r="158" spans="2:11" hidden="1" x14ac:dyDescent="0.3">
      <c r="B158" s="3036">
        <v>6</v>
      </c>
      <c r="C158" s="3034" t="s">
        <v>1242</v>
      </c>
      <c r="D158" s="3094" t="s">
        <v>136</v>
      </c>
      <c r="E158" s="2222">
        <v>1350</v>
      </c>
      <c r="F158" s="540" t="s">
        <v>311</v>
      </c>
      <c r="G158" s="540"/>
      <c r="I158" s="3095"/>
      <c r="J158" s="3095"/>
    </row>
    <row r="159" spans="2:11" hidden="1" x14ac:dyDescent="0.3">
      <c r="B159" s="3036">
        <v>7</v>
      </c>
      <c r="C159" s="3034" t="s">
        <v>1242</v>
      </c>
      <c r="D159" s="3094" t="s">
        <v>1202</v>
      </c>
      <c r="E159" s="2222">
        <v>1</v>
      </c>
      <c r="F159" s="540" t="e">
        <v>#N/A</v>
      </c>
      <c r="G159" s="540"/>
      <c r="I159" s="3095"/>
      <c r="J159" s="3095"/>
    </row>
    <row r="160" spans="2:11" hidden="1" x14ac:dyDescent="0.3">
      <c r="B160" s="3036">
        <v>8</v>
      </c>
      <c r="C160" s="3034" t="s">
        <v>1242</v>
      </c>
      <c r="D160" s="3096" t="s">
        <v>1243</v>
      </c>
      <c r="E160" s="2222">
        <v>1</v>
      </c>
      <c r="F160" s="540" t="e">
        <v>#N/A</v>
      </c>
      <c r="G160" s="540"/>
      <c r="H160" s="2199"/>
      <c r="I160" s="3095"/>
      <c r="J160" s="3095"/>
      <c r="K160" s="2199"/>
    </row>
    <row r="161" spans="2:11" hidden="1" x14ac:dyDescent="0.3"/>
    <row r="162" spans="2:11" hidden="1" x14ac:dyDescent="0.3">
      <c r="B162" s="3036">
        <v>1</v>
      </c>
      <c r="C162" s="3034" t="s">
        <v>1244</v>
      </c>
      <c r="D162" s="3096" t="s">
        <v>333</v>
      </c>
      <c r="E162" s="2222">
        <v>1</v>
      </c>
      <c r="F162" s="540" t="e">
        <v>#N/A</v>
      </c>
      <c r="G162" s="540"/>
      <c r="I162" s="3095"/>
      <c r="J162" s="3095"/>
    </row>
    <row r="163" spans="2:11" hidden="1" x14ac:dyDescent="0.3">
      <c r="B163" s="3036">
        <v>2</v>
      </c>
      <c r="C163" s="3034" t="s">
        <v>1244</v>
      </c>
      <c r="D163" s="3094" t="s">
        <v>66</v>
      </c>
      <c r="E163" s="2222">
        <v>3</v>
      </c>
      <c r="F163" s="540" t="s">
        <v>312</v>
      </c>
      <c r="G163" s="540"/>
      <c r="I163" s="3095"/>
      <c r="J163" s="3095"/>
    </row>
    <row r="164" spans="2:11" hidden="1" x14ac:dyDescent="0.3">
      <c r="B164" s="3036">
        <v>3</v>
      </c>
      <c r="C164" s="3034" t="s">
        <v>1244</v>
      </c>
      <c r="D164" s="3094" t="s">
        <v>1256</v>
      </c>
      <c r="E164" s="2222">
        <v>1</v>
      </c>
      <c r="F164" s="540" t="e">
        <v>#N/A</v>
      </c>
      <c r="G164" s="540"/>
      <c r="I164" s="3095"/>
      <c r="J164" s="3095"/>
    </row>
    <row r="165" spans="2:11" hidden="1" x14ac:dyDescent="0.3">
      <c r="B165" s="3036">
        <v>4</v>
      </c>
      <c r="C165" s="3034" t="s">
        <v>1244</v>
      </c>
      <c r="D165" s="3094" t="s">
        <v>136</v>
      </c>
      <c r="E165" s="2222">
        <v>1425</v>
      </c>
      <c r="F165" s="540" t="s">
        <v>311</v>
      </c>
      <c r="G165" s="540"/>
      <c r="I165" s="3095"/>
      <c r="J165" s="3095"/>
    </row>
    <row r="166" spans="2:11" hidden="1" x14ac:dyDescent="0.3">
      <c r="B166" s="3036">
        <v>5</v>
      </c>
      <c r="C166" s="3034" t="s">
        <v>1244</v>
      </c>
      <c r="D166" s="3096" t="s">
        <v>1187</v>
      </c>
      <c r="E166" s="2222">
        <v>1</v>
      </c>
      <c r="F166" s="540" t="e">
        <v>#N/A</v>
      </c>
      <c r="G166" s="540"/>
      <c r="I166" s="3095"/>
      <c r="J166" s="3095"/>
    </row>
    <row r="167" spans="2:11" hidden="1" x14ac:dyDescent="0.3">
      <c r="B167" s="3036">
        <v>6</v>
      </c>
      <c r="C167" s="3034" t="s">
        <v>1244</v>
      </c>
      <c r="D167" s="3096" t="s">
        <v>1188</v>
      </c>
      <c r="E167" s="2222">
        <v>1</v>
      </c>
      <c r="F167" s="540" t="e">
        <v>#N/A</v>
      </c>
      <c r="G167" s="540"/>
      <c r="I167" s="3095"/>
      <c r="J167" s="3095"/>
    </row>
    <row r="168" spans="2:11" hidden="1" x14ac:dyDescent="0.3">
      <c r="B168" s="3036">
        <v>7</v>
      </c>
      <c r="C168" s="3034" t="s">
        <v>1244</v>
      </c>
      <c r="D168" s="3096" t="s">
        <v>111</v>
      </c>
      <c r="E168" s="2222">
        <v>1</v>
      </c>
      <c r="F168" s="540" t="s">
        <v>312</v>
      </c>
      <c r="G168" s="540"/>
      <c r="H168" s="2199"/>
      <c r="I168" s="3095"/>
      <c r="J168" s="3095"/>
      <c r="K168" s="2199"/>
    </row>
    <row r="169" spans="2:11" hidden="1" x14ac:dyDescent="0.3"/>
    <row r="170" spans="2:11" hidden="1" x14ac:dyDescent="0.3">
      <c r="B170" s="3036">
        <v>1</v>
      </c>
      <c r="C170" s="3034" t="s">
        <v>1245</v>
      </c>
      <c r="D170" s="3096" t="s">
        <v>333</v>
      </c>
      <c r="E170" s="2222">
        <v>1</v>
      </c>
      <c r="F170" s="540" t="e">
        <v>#N/A</v>
      </c>
      <c r="G170" s="540"/>
      <c r="I170" s="3095"/>
      <c r="J170" s="3095"/>
    </row>
    <row r="171" spans="2:11" hidden="1" x14ac:dyDescent="0.3">
      <c r="B171" s="3036">
        <v>2</v>
      </c>
      <c r="C171" s="3034" t="s">
        <v>1245</v>
      </c>
      <c r="D171" s="3094" t="s">
        <v>66</v>
      </c>
      <c r="E171" s="2222">
        <v>3</v>
      </c>
      <c r="F171" s="540" t="s">
        <v>312</v>
      </c>
      <c r="G171" s="540"/>
      <c r="I171" s="3095"/>
      <c r="J171" s="3095"/>
    </row>
    <row r="172" spans="2:11" hidden="1" x14ac:dyDescent="0.3">
      <c r="B172" s="3036">
        <v>3</v>
      </c>
      <c r="C172" s="3034" t="s">
        <v>1245</v>
      </c>
      <c r="D172" s="3096" t="s">
        <v>1257</v>
      </c>
      <c r="E172" s="2222">
        <v>1</v>
      </c>
      <c r="F172" s="540" t="e">
        <v>#N/A</v>
      </c>
      <c r="G172" s="540"/>
      <c r="I172" s="3095"/>
      <c r="J172" s="3095"/>
    </row>
    <row r="173" spans="2:11" hidden="1" x14ac:dyDescent="0.3">
      <c r="B173" s="3036">
        <v>4</v>
      </c>
      <c r="C173" s="3034" t="s">
        <v>1245</v>
      </c>
      <c r="D173" s="3094" t="s">
        <v>136</v>
      </c>
      <c r="E173" s="2222">
        <v>0</v>
      </c>
      <c r="F173" s="540" t="s">
        <v>311</v>
      </c>
      <c r="G173" s="540"/>
      <c r="I173" s="3095"/>
      <c r="J173" s="3095"/>
    </row>
    <row r="174" spans="2:11" hidden="1" x14ac:dyDescent="0.3">
      <c r="B174" s="3036">
        <v>5</v>
      </c>
      <c r="C174" s="3034" t="s">
        <v>1245</v>
      </c>
      <c r="D174" s="3096" t="s">
        <v>1187</v>
      </c>
      <c r="E174" s="2222">
        <v>1</v>
      </c>
      <c r="F174" s="540" t="e">
        <v>#N/A</v>
      </c>
      <c r="G174" s="540"/>
      <c r="I174" s="3095"/>
      <c r="J174" s="3095"/>
    </row>
    <row r="175" spans="2:11" hidden="1" x14ac:dyDescent="0.3">
      <c r="B175" s="3036">
        <v>6</v>
      </c>
      <c r="C175" s="3034" t="s">
        <v>1245</v>
      </c>
      <c r="D175" s="3096" t="s">
        <v>1188</v>
      </c>
      <c r="E175" s="2222">
        <v>1</v>
      </c>
      <c r="F175" s="540" t="e">
        <v>#N/A</v>
      </c>
      <c r="G175" s="540"/>
      <c r="I175" s="3095"/>
      <c r="J175" s="3095"/>
    </row>
    <row r="176" spans="2:11" hidden="1" x14ac:dyDescent="0.3">
      <c r="B176" s="3036">
        <v>7</v>
      </c>
      <c r="C176" s="3034" t="s">
        <v>1245</v>
      </c>
      <c r="D176" s="3096" t="s">
        <v>111</v>
      </c>
      <c r="E176" s="2222">
        <v>1</v>
      </c>
      <c r="F176" s="540" t="s">
        <v>312</v>
      </c>
      <c r="G176" s="540"/>
      <c r="H176" s="2199"/>
      <c r="I176" s="3095"/>
      <c r="J176" s="3095"/>
      <c r="K176" s="2199"/>
    </row>
    <row r="177" spans="2:11" hidden="1" x14ac:dyDescent="0.3"/>
    <row r="178" spans="2:11" hidden="1" x14ac:dyDescent="0.3">
      <c r="B178" s="3036">
        <v>1</v>
      </c>
      <c r="C178" s="3034" t="s">
        <v>1246</v>
      </c>
      <c r="D178" s="3096" t="s">
        <v>333</v>
      </c>
      <c r="E178" s="2222">
        <v>1</v>
      </c>
      <c r="F178" s="540" t="e">
        <v>#N/A</v>
      </c>
      <c r="G178" s="540"/>
      <c r="I178" s="3095"/>
      <c r="J178" s="3095"/>
    </row>
    <row r="179" spans="2:11" hidden="1" x14ac:dyDescent="0.3">
      <c r="B179" s="3036">
        <v>2</v>
      </c>
      <c r="C179" s="3034" t="s">
        <v>1246</v>
      </c>
      <c r="D179" s="3094" t="s">
        <v>66</v>
      </c>
      <c r="E179" s="2222">
        <v>3</v>
      </c>
      <c r="F179" s="540" t="s">
        <v>312</v>
      </c>
      <c r="G179" s="540"/>
      <c r="I179" s="3095"/>
      <c r="J179" s="3095"/>
    </row>
    <row r="180" spans="2:11" hidden="1" x14ac:dyDescent="0.3">
      <c r="B180" s="3036">
        <v>3</v>
      </c>
      <c r="C180" s="3034" t="s">
        <v>1246</v>
      </c>
      <c r="D180" s="3094" t="s">
        <v>1256</v>
      </c>
      <c r="E180" s="2222">
        <v>1</v>
      </c>
      <c r="F180" s="540" t="e">
        <v>#N/A</v>
      </c>
      <c r="G180" s="540"/>
      <c r="I180" s="3095"/>
      <c r="J180" s="3095"/>
    </row>
    <row r="181" spans="2:11" hidden="1" x14ac:dyDescent="0.3">
      <c r="B181" s="3036">
        <v>4</v>
      </c>
      <c r="C181" s="3034" t="s">
        <v>1246</v>
      </c>
      <c r="D181" s="3094" t="s">
        <v>136</v>
      </c>
      <c r="E181" s="2222">
        <v>1425</v>
      </c>
      <c r="F181" s="540" t="s">
        <v>311</v>
      </c>
      <c r="G181" s="540"/>
      <c r="I181" s="3095"/>
      <c r="J181" s="3095"/>
    </row>
    <row r="182" spans="2:11" hidden="1" x14ac:dyDescent="0.3">
      <c r="B182" s="3036">
        <v>5</v>
      </c>
      <c r="C182" s="3034" t="s">
        <v>1246</v>
      </c>
      <c r="D182" s="3096" t="s">
        <v>1187</v>
      </c>
      <c r="E182" s="2222">
        <v>1</v>
      </c>
      <c r="F182" s="540" t="e">
        <v>#N/A</v>
      </c>
      <c r="G182" s="540"/>
      <c r="I182" s="3095"/>
      <c r="J182" s="3095"/>
    </row>
    <row r="183" spans="2:11" hidden="1" x14ac:dyDescent="0.3">
      <c r="B183" s="3036">
        <v>6</v>
      </c>
      <c r="C183" s="3034" t="s">
        <v>1246</v>
      </c>
      <c r="D183" s="3096" t="s">
        <v>1188</v>
      </c>
      <c r="E183" s="2222">
        <v>1</v>
      </c>
      <c r="F183" s="540" t="e">
        <v>#N/A</v>
      </c>
      <c r="G183" s="540"/>
      <c r="I183" s="3095"/>
      <c r="J183" s="3095"/>
    </row>
    <row r="184" spans="2:11" hidden="1" x14ac:dyDescent="0.3">
      <c r="B184" s="3036">
        <v>7</v>
      </c>
      <c r="C184" s="3034" t="s">
        <v>1246</v>
      </c>
      <c r="D184" s="3096" t="s">
        <v>111</v>
      </c>
      <c r="E184" s="2222">
        <v>1</v>
      </c>
      <c r="F184" s="540" t="s">
        <v>312</v>
      </c>
      <c r="G184" s="540"/>
      <c r="H184" s="2199"/>
      <c r="I184" s="3095"/>
      <c r="J184" s="3095"/>
      <c r="K184" s="2199"/>
    </row>
    <row r="185" spans="2:11" hidden="1" x14ac:dyDescent="0.3"/>
    <row r="186" spans="2:11" hidden="1" x14ac:dyDescent="0.3">
      <c r="B186" s="3036">
        <v>1</v>
      </c>
      <c r="C186" s="3034" t="s">
        <v>1186</v>
      </c>
      <c r="D186" s="3096" t="s">
        <v>333</v>
      </c>
      <c r="E186" s="2222">
        <v>1</v>
      </c>
      <c r="F186" s="540" t="e">
        <v>#N/A</v>
      </c>
      <c r="G186" s="540"/>
      <c r="I186" s="3095"/>
      <c r="J186" s="3095"/>
    </row>
    <row r="187" spans="2:11" hidden="1" x14ac:dyDescent="0.3">
      <c r="B187" s="3036">
        <v>2</v>
      </c>
      <c r="C187" s="3034" t="s">
        <v>1186</v>
      </c>
      <c r="D187" s="3094" t="s">
        <v>66</v>
      </c>
      <c r="E187" s="2222">
        <v>3</v>
      </c>
      <c r="F187" s="540" t="s">
        <v>312</v>
      </c>
      <c r="G187" s="540"/>
      <c r="I187" s="3095"/>
      <c r="J187" s="3095"/>
    </row>
    <row r="188" spans="2:11" hidden="1" x14ac:dyDescent="0.3">
      <c r="B188" s="3036">
        <v>3</v>
      </c>
      <c r="C188" s="3034" t="s">
        <v>1186</v>
      </c>
      <c r="D188" s="3096" t="s">
        <v>1257</v>
      </c>
      <c r="E188" s="2222">
        <v>1</v>
      </c>
      <c r="F188" s="540" t="e">
        <v>#N/A</v>
      </c>
      <c r="G188" s="540"/>
      <c r="I188" s="3095"/>
      <c r="J188" s="3095"/>
    </row>
    <row r="189" spans="2:11" hidden="1" x14ac:dyDescent="0.3">
      <c r="B189" s="3036">
        <v>4</v>
      </c>
      <c r="C189" s="3034" t="s">
        <v>1186</v>
      </c>
      <c r="D189" s="3094" t="s">
        <v>136</v>
      </c>
      <c r="E189" s="2222">
        <v>1</v>
      </c>
      <c r="F189" s="540" t="s">
        <v>311</v>
      </c>
      <c r="G189" s="540"/>
      <c r="I189" s="3095"/>
      <c r="J189" s="3095"/>
    </row>
    <row r="190" spans="2:11" hidden="1" x14ac:dyDescent="0.3">
      <c r="B190" s="3036">
        <v>5</v>
      </c>
      <c r="C190" s="3034" t="s">
        <v>1186</v>
      </c>
      <c r="D190" s="3096" t="s">
        <v>1188</v>
      </c>
      <c r="E190" s="2222">
        <v>1</v>
      </c>
      <c r="F190" s="540" t="e">
        <v>#N/A</v>
      </c>
      <c r="G190" s="540"/>
      <c r="I190" s="3095"/>
      <c r="J190" s="3095"/>
    </row>
    <row r="191" spans="2:11" hidden="1" x14ac:dyDescent="0.3">
      <c r="B191" s="3036">
        <v>6</v>
      </c>
      <c r="C191" s="3034" t="s">
        <v>1186</v>
      </c>
      <c r="D191" s="3096" t="s">
        <v>111</v>
      </c>
      <c r="E191" s="2222">
        <v>1</v>
      </c>
      <c r="F191" s="540" t="s">
        <v>312</v>
      </c>
      <c r="G191" s="540"/>
      <c r="H191" s="2199"/>
      <c r="I191" s="3095"/>
      <c r="J191" s="3095"/>
      <c r="K191" s="2199"/>
    </row>
    <row r="192" spans="2:11" hidden="1" x14ac:dyDescent="0.3"/>
    <row r="193" spans="2:11" hidden="1" x14ac:dyDescent="0.3">
      <c r="B193" s="3036">
        <v>1</v>
      </c>
      <c r="C193" s="3034" t="s">
        <v>1189</v>
      </c>
      <c r="D193" s="3096" t="s">
        <v>1259</v>
      </c>
      <c r="E193" s="2222">
        <v>1</v>
      </c>
      <c r="F193" s="540" t="e">
        <v>#N/A</v>
      </c>
      <c r="G193" s="540"/>
      <c r="I193" s="3095"/>
      <c r="J193" s="3095"/>
    </row>
    <row r="194" spans="2:11" hidden="1" x14ac:dyDescent="0.3">
      <c r="B194" s="3036">
        <v>2</v>
      </c>
      <c r="C194" s="3034" t="s">
        <v>1189</v>
      </c>
      <c r="D194" s="3096" t="s">
        <v>1889</v>
      </c>
      <c r="E194" s="2222">
        <v>1</v>
      </c>
      <c r="F194" s="540" t="e">
        <v>#N/A</v>
      </c>
      <c r="G194" s="540"/>
      <c r="H194" s="2199"/>
      <c r="I194" s="3095"/>
      <c r="J194" s="3095"/>
      <c r="K194" s="2199"/>
    </row>
    <row r="195" spans="2:11" hidden="1" x14ac:dyDescent="0.3"/>
    <row r="196" spans="2:11" hidden="1" x14ac:dyDescent="0.3">
      <c r="B196" s="3036">
        <v>1</v>
      </c>
      <c r="C196" s="3034" t="s">
        <v>1190</v>
      </c>
      <c r="D196" s="3096" t="s">
        <v>1258</v>
      </c>
      <c r="E196" s="2222">
        <v>1</v>
      </c>
      <c r="F196" s="540" t="s">
        <v>311</v>
      </c>
      <c r="G196" s="540"/>
      <c r="I196" s="3095"/>
      <c r="J196" s="3095"/>
    </row>
    <row r="197" spans="2:11" hidden="1" x14ac:dyDescent="0.3">
      <c r="B197" s="3036">
        <v>2</v>
      </c>
      <c r="C197" s="3034" t="s">
        <v>1190</v>
      </c>
      <c r="D197" s="3096" t="s">
        <v>1889</v>
      </c>
      <c r="E197" s="2222">
        <v>1</v>
      </c>
      <c r="F197" s="540" t="e">
        <v>#N/A</v>
      </c>
      <c r="G197" s="540"/>
      <c r="H197" s="2199"/>
      <c r="I197" s="3095"/>
      <c r="J197" s="3095"/>
      <c r="K197" s="2199"/>
    </row>
    <row r="198" spans="2:11" hidden="1" x14ac:dyDescent="0.3"/>
    <row r="199" spans="2:11" hidden="1" x14ac:dyDescent="0.3">
      <c r="B199" s="3036">
        <v>1</v>
      </c>
      <c r="C199" s="3034" t="s">
        <v>1191</v>
      </c>
      <c r="D199" s="3096" t="s">
        <v>97</v>
      </c>
      <c r="E199" s="2222">
        <v>1</v>
      </c>
      <c r="F199" s="540" t="s">
        <v>312</v>
      </c>
      <c r="G199" s="540"/>
      <c r="I199" s="3095"/>
      <c r="J199" s="3095"/>
    </row>
    <row r="200" spans="2:11" hidden="1" x14ac:dyDescent="0.3">
      <c r="B200" s="3036">
        <v>2</v>
      </c>
      <c r="C200" s="3034" t="s">
        <v>1191</v>
      </c>
      <c r="D200" s="3094" t="s">
        <v>1162</v>
      </c>
      <c r="E200" s="2222">
        <v>1</v>
      </c>
      <c r="F200" s="540" t="s">
        <v>312</v>
      </c>
      <c r="G200" s="540"/>
      <c r="I200" s="3095"/>
      <c r="J200" s="3095"/>
    </row>
    <row r="201" spans="2:11" hidden="1" x14ac:dyDescent="0.3">
      <c r="B201" s="3036">
        <v>3</v>
      </c>
      <c r="C201" s="3034" t="s">
        <v>1191</v>
      </c>
      <c r="D201" s="3096" t="s">
        <v>1260</v>
      </c>
      <c r="E201" s="2222">
        <v>1</v>
      </c>
      <c r="F201" s="540" t="s">
        <v>311</v>
      </c>
      <c r="G201" s="540"/>
      <c r="I201" s="3095"/>
      <c r="J201" s="3095"/>
    </row>
    <row r="202" spans="2:11" hidden="1" x14ac:dyDescent="0.3">
      <c r="B202" s="3036">
        <v>4</v>
      </c>
      <c r="C202" s="3034" t="s">
        <v>1191</v>
      </c>
      <c r="D202" s="3094" t="s">
        <v>66</v>
      </c>
      <c r="E202" s="2222">
        <v>3</v>
      </c>
      <c r="F202" s="540" t="s">
        <v>312</v>
      </c>
      <c r="G202" s="540"/>
      <c r="I202" s="3095"/>
      <c r="J202" s="3095"/>
    </row>
    <row r="203" spans="2:11" hidden="1" x14ac:dyDescent="0.3">
      <c r="B203" s="3036">
        <v>5</v>
      </c>
      <c r="C203" s="3034" t="s">
        <v>1191</v>
      </c>
      <c r="D203" s="3094" t="s">
        <v>1256</v>
      </c>
      <c r="E203" s="2222">
        <v>1</v>
      </c>
      <c r="F203" s="540" t="e">
        <v>#N/A</v>
      </c>
      <c r="G203" s="540"/>
      <c r="I203" s="3095"/>
      <c r="J203" s="3095"/>
    </row>
    <row r="204" spans="2:11" hidden="1" x14ac:dyDescent="0.3">
      <c r="B204" s="3036">
        <v>6</v>
      </c>
      <c r="C204" s="3034" t="s">
        <v>1191</v>
      </c>
      <c r="D204" s="3094" t="s">
        <v>136</v>
      </c>
      <c r="E204" s="2222">
        <v>295</v>
      </c>
      <c r="F204" s="540" t="s">
        <v>311</v>
      </c>
      <c r="G204" s="540"/>
      <c r="I204" s="3095"/>
      <c r="J204" s="3095"/>
    </row>
    <row r="205" spans="2:11" hidden="1" x14ac:dyDescent="0.3">
      <c r="B205" s="3036">
        <v>7</v>
      </c>
      <c r="C205" s="3034" t="s">
        <v>1191</v>
      </c>
      <c r="D205" s="3096" t="s">
        <v>1376</v>
      </c>
      <c r="E205" s="2222">
        <v>2</v>
      </c>
      <c r="F205" s="540" t="e">
        <v>#N/A</v>
      </c>
      <c r="G205" s="540"/>
      <c r="I205" s="3095"/>
      <c r="J205" s="3095"/>
    </row>
    <row r="206" spans="2:11" hidden="1" x14ac:dyDescent="0.3">
      <c r="B206" s="3036">
        <v>8</v>
      </c>
      <c r="C206" s="3034" t="s">
        <v>1191</v>
      </c>
      <c r="D206" s="3096" t="s">
        <v>1192</v>
      </c>
      <c r="E206" s="2222">
        <v>1</v>
      </c>
      <c r="F206" s="540" t="e">
        <v>#N/A</v>
      </c>
      <c r="G206" s="540"/>
      <c r="I206" s="3095"/>
      <c r="J206" s="3095"/>
    </row>
    <row r="207" spans="2:11" hidden="1" x14ac:dyDescent="0.3">
      <c r="B207" s="3036">
        <v>9</v>
      </c>
      <c r="C207" s="3034" t="s">
        <v>1191</v>
      </c>
      <c r="D207" s="3096" t="s">
        <v>1193</v>
      </c>
      <c r="E207" s="2222">
        <v>1</v>
      </c>
      <c r="F207" s="540" t="e">
        <v>#N/A</v>
      </c>
      <c r="G207" s="540"/>
      <c r="H207" s="2199"/>
      <c r="I207" s="3095"/>
      <c r="J207" s="3095"/>
      <c r="K207" s="2199"/>
    </row>
    <row r="208" spans="2:11" hidden="1" x14ac:dyDescent="0.3"/>
    <row r="209" spans="2:11" hidden="1" x14ac:dyDescent="0.3">
      <c r="B209" s="3036">
        <v>1</v>
      </c>
      <c r="C209" s="3034" t="s">
        <v>1194</v>
      </c>
      <c r="D209" s="3096" t="s">
        <v>97</v>
      </c>
      <c r="E209" s="2222">
        <v>1</v>
      </c>
      <c r="F209" s="540" t="s">
        <v>312</v>
      </c>
      <c r="G209" s="540"/>
      <c r="I209" s="3095"/>
      <c r="J209" s="3095"/>
    </row>
    <row r="210" spans="2:11" hidden="1" x14ac:dyDescent="0.3">
      <c r="B210" s="3036">
        <v>2</v>
      </c>
      <c r="C210" s="3034" t="s">
        <v>1194</v>
      </c>
      <c r="D210" s="3094" t="s">
        <v>1162</v>
      </c>
      <c r="E210" s="2222">
        <v>1</v>
      </c>
      <c r="F210" s="540" t="s">
        <v>312</v>
      </c>
      <c r="G210" s="540"/>
      <c r="I210" s="3095"/>
      <c r="J210" s="3095"/>
    </row>
    <row r="211" spans="2:11" hidden="1" x14ac:dyDescent="0.3">
      <c r="B211" s="3036">
        <v>3</v>
      </c>
      <c r="C211" s="3034" t="s">
        <v>1194</v>
      </c>
      <c r="D211" s="3096" t="s">
        <v>1257</v>
      </c>
      <c r="E211" s="2222">
        <v>1</v>
      </c>
      <c r="F211" s="540" t="e">
        <v>#N/A</v>
      </c>
      <c r="G211" s="540"/>
      <c r="I211" s="3095"/>
      <c r="J211" s="3095"/>
    </row>
    <row r="212" spans="2:11" hidden="1" x14ac:dyDescent="0.3">
      <c r="B212" s="3036">
        <v>4</v>
      </c>
      <c r="C212" s="3034" t="s">
        <v>1194</v>
      </c>
      <c r="D212" s="3094" t="s">
        <v>136</v>
      </c>
      <c r="E212" s="2222">
        <v>120</v>
      </c>
      <c r="F212" s="540" t="s">
        <v>311</v>
      </c>
      <c r="G212" s="540"/>
      <c r="I212" s="3095"/>
      <c r="J212" s="3095"/>
    </row>
    <row r="213" spans="2:11" hidden="1" x14ac:dyDescent="0.3">
      <c r="B213" s="3036">
        <v>5</v>
      </c>
      <c r="C213" s="3034" t="s">
        <v>1194</v>
      </c>
      <c r="D213" s="3096" t="s">
        <v>1376</v>
      </c>
      <c r="E213" s="2222">
        <v>2</v>
      </c>
      <c r="F213" s="540" t="e">
        <v>#N/A</v>
      </c>
      <c r="G213" s="540"/>
      <c r="I213" s="3095"/>
      <c r="J213" s="3095"/>
    </row>
    <row r="214" spans="2:11" hidden="1" x14ac:dyDescent="0.3">
      <c r="B214" s="3036">
        <v>6</v>
      </c>
      <c r="C214" s="3034" t="s">
        <v>1194</v>
      </c>
      <c r="D214" s="3096" t="s">
        <v>1192</v>
      </c>
      <c r="E214" s="2222">
        <v>1</v>
      </c>
      <c r="F214" s="540" t="e">
        <v>#N/A</v>
      </c>
      <c r="G214" s="540"/>
      <c r="I214" s="3095"/>
      <c r="J214" s="3095"/>
    </row>
    <row r="215" spans="2:11" hidden="1" x14ac:dyDescent="0.3">
      <c r="B215" s="3036">
        <v>7</v>
      </c>
      <c r="C215" s="3034" t="s">
        <v>1194</v>
      </c>
      <c r="D215" s="3096" t="s">
        <v>1193</v>
      </c>
      <c r="E215" s="2222">
        <v>1</v>
      </c>
      <c r="F215" s="540" t="e">
        <v>#N/A</v>
      </c>
      <c r="G215" s="540"/>
      <c r="H215" s="2199"/>
      <c r="I215" s="3095"/>
      <c r="J215" s="3095"/>
      <c r="K215" s="2199"/>
    </row>
    <row r="216" spans="2:11" hidden="1" x14ac:dyDescent="0.3"/>
    <row r="217" spans="2:11" hidden="1" x14ac:dyDescent="0.3">
      <c r="B217" s="3036">
        <v>1</v>
      </c>
      <c r="C217" s="3034" t="s">
        <v>1195</v>
      </c>
      <c r="D217" s="3096" t="s">
        <v>97</v>
      </c>
      <c r="E217" s="2222">
        <v>1</v>
      </c>
      <c r="F217" s="540" t="s">
        <v>312</v>
      </c>
      <c r="G217" s="540"/>
      <c r="I217" s="3095"/>
      <c r="J217" s="3095"/>
    </row>
    <row r="218" spans="2:11" hidden="1" x14ac:dyDescent="0.3">
      <c r="B218" s="3036">
        <v>2</v>
      </c>
      <c r="C218" s="3034" t="s">
        <v>1195</v>
      </c>
      <c r="D218" s="3094" t="s">
        <v>1162</v>
      </c>
      <c r="E218" s="2222">
        <v>2</v>
      </c>
      <c r="F218" s="540" t="s">
        <v>312</v>
      </c>
      <c r="G218" s="540"/>
      <c r="I218" s="3095"/>
      <c r="J218" s="3095"/>
    </row>
    <row r="219" spans="2:11" hidden="1" x14ac:dyDescent="0.3">
      <c r="B219" s="3036">
        <v>3</v>
      </c>
      <c r="C219" s="3034" t="s">
        <v>1195</v>
      </c>
      <c r="D219" s="3096" t="s">
        <v>1260</v>
      </c>
      <c r="E219" s="2222">
        <v>1</v>
      </c>
      <c r="F219" s="540" t="s">
        <v>311</v>
      </c>
      <c r="G219" s="540"/>
      <c r="I219" s="3095"/>
      <c r="J219" s="3095"/>
    </row>
    <row r="220" spans="2:11" hidden="1" x14ac:dyDescent="0.3">
      <c r="B220" s="3036">
        <v>4</v>
      </c>
      <c r="C220" s="3034" t="s">
        <v>1195</v>
      </c>
      <c r="D220" s="3094" t="s">
        <v>66</v>
      </c>
      <c r="E220" s="2222">
        <v>3</v>
      </c>
      <c r="F220" s="540" t="s">
        <v>312</v>
      </c>
      <c r="G220" s="540"/>
      <c r="I220" s="3095"/>
      <c r="J220" s="3095"/>
    </row>
    <row r="221" spans="2:11" hidden="1" x14ac:dyDescent="0.3">
      <c r="B221" s="3036">
        <v>5</v>
      </c>
      <c r="C221" s="3034" t="s">
        <v>1195</v>
      </c>
      <c r="D221" s="3096" t="s">
        <v>1324</v>
      </c>
      <c r="E221" s="2222">
        <v>1</v>
      </c>
      <c r="F221" s="540" t="e">
        <v>#N/A</v>
      </c>
      <c r="G221" s="540"/>
      <c r="I221" s="3095"/>
      <c r="J221" s="3095"/>
    </row>
    <row r="222" spans="2:11" hidden="1" x14ac:dyDescent="0.3">
      <c r="B222" s="3036">
        <v>6</v>
      </c>
      <c r="C222" s="3034" t="s">
        <v>1195</v>
      </c>
      <c r="D222" s="3094" t="s">
        <v>136</v>
      </c>
      <c r="E222" s="2222">
        <v>330</v>
      </c>
      <c r="F222" s="540" t="s">
        <v>311</v>
      </c>
      <c r="G222" s="540"/>
      <c r="I222" s="3095"/>
      <c r="J222" s="3095"/>
    </row>
    <row r="223" spans="2:11" hidden="1" x14ac:dyDescent="0.3">
      <c r="B223" s="3036">
        <v>7</v>
      </c>
      <c r="C223" s="3034" t="s">
        <v>1195</v>
      </c>
      <c r="D223" s="3096" t="s">
        <v>1376</v>
      </c>
      <c r="E223" s="2222">
        <v>3</v>
      </c>
      <c r="F223" s="540" t="e">
        <v>#N/A</v>
      </c>
      <c r="G223" s="540"/>
      <c r="I223" s="3095"/>
      <c r="J223" s="3095"/>
    </row>
    <row r="224" spans="2:11" hidden="1" x14ac:dyDescent="0.3">
      <c r="B224" s="3036">
        <v>8</v>
      </c>
      <c r="C224" s="3034" t="s">
        <v>1195</v>
      </c>
      <c r="D224" s="3096" t="s">
        <v>1192</v>
      </c>
      <c r="E224" s="2222">
        <v>2</v>
      </c>
      <c r="F224" s="540" t="e">
        <v>#N/A</v>
      </c>
      <c r="G224" s="540"/>
      <c r="I224" s="3095"/>
      <c r="J224" s="3095"/>
    </row>
    <row r="225" spans="2:11" hidden="1" x14ac:dyDescent="0.3">
      <c r="B225" s="3036">
        <v>9</v>
      </c>
      <c r="C225" s="3034" t="s">
        <v>1195</v>
      </c>
      <c r="D225" s="3096" t="s">
        <v>1193</v>
      </c>
      <c r="E225" s="2222">
        <v>2</v>
      </c>
      <c r="F225" s="540" t="e">
        <v>#N/A</v>
      </c>
      <c r="G225" s="540"/>
      <c r="H225" s="2199"/>
      <c r="I225" s="3095"/>
      <c r="J225" s="3095"/>
      <c r="K225" s="2199"/>
    </row>
    <row r="226" spans="2:11" hidden="1" x14ac:dyDescent="0.3"/>
    <row r="227" spans="2:11" hidden="1" x14ac:dyDescent="0.3">
      <c r="B227" s="3036">
        <v>1</v>
      </c>
      <c r="C227" s="3034" t="s">
        <v>1196</v>
      </c>
      <c r="D227" s="3094" t="s">
        <v>1162</v>
      </c>
      <c r="E227" s="2222">
        <v>1</v>
      </c>
      <c r="F227" s="540" t="s">
        <v>312</v>
      </c>
      <c r="G227" s="540"/>
      <c r="I227" s="3095"/>
      <c r="J227" s="3095"/>
    </row>
    <row r="228" spans="2:11" hidden="1" x14ac:dyDescent="0.3">
      <c r="B228" s="3036">
        <v>2</v>
      </c>
      <c r="C228" s="3034" t="s">
        <v>1196</v>
      </c>
      <c r="D228" s="3096" t="s">
        <v>1260</v>
      </c>
      <c r="E228" s="2222">
        <v>1</v>
      </c>
      <c r="F228" s="540" t="s">
        <v>311</v>
      </c>
      <c r="G228" s="540"/>
      <c r="I228" s="3095"/>
      <c r="J228" s="3095"/>
    </row>
    <row r="229" spans="2:11" hidden="1" x14ac:dyDescent="0.3">
      <c r="B229" s="3036">
        <v>3</v>
      </c>
      <c r="C229" s="3034" t="s">
        <v>1196</v>
      </c>
      <c r="D229" s="3094" t="s">
        <v>66</v>
      </c>
      <c r="E229" s="2222">
        <v>3</v>
      </c>
      <c r="F229" s="540" t="s">
        <v>312</v>
      </c>
      <c r="G229" s="540"/>
      <c r="I229" s="3095"/>
      <c r="J229" s="3095"/>
    </row>
    <row r="230" spans="2:11" hidden="1" x14ac:dyDescent="0.3">
      <c r="B230" s="3036">
        <v>4</v>
      </c>
      <c r="C230" s="3034" t="s">
        <v>1196</v>
      </c>
      <c r="D230" s="3096" t="s">
        <v>1257</v>
      </c>
      <c r="E230" s="2222">
        <v>1</v>
      </c>
      <c r="F230" s="540" t="e">
        <v>#N/A</v>
      </c>
      <c r="G230" s="540"/>
      <c r="I230" s="3095"/>
      <c r="J230" s="3095"/>
    </row>
    <row r="231" spans="2:11" hidden="1" x14ac:dyDescent="0.3">
      <c r="B231" s="3036">
        <v>5</v>
      </c>
      <c r="C231" s="3034" t="s">
        <v>1196</v>
      </c>
      <c r="D231" s="3094" t="s">
        <v>136</v>
      </c>
      <c r="E231" s="2222">
        <v>240</v>
      </c>
      <c r="F231" s="540" t="s">
        <v>311</v>
      </c>
      <c r="G231" s="540"/>
      <c r="I231" s="3095"/>
      <c r="J231" s="3095"/>
    </row>
    <row r="232" spans="2:11" hidden="1" x14ac:dyDescent="0.3">
      <c r="B232" s="3036">
        <v>6</v>
      </c>
      <c r="C232" s="3034" t="s">
        <v>1196</v>
      </c>
      <c r="D232" s="3096" t="s">
        <v>1376</v>
      </c>
      <c r="E232" s="2222">
        <v>3</v>
      </c>
      <c r="F232" s="540" t="e">
        <v>#N/A</v>
      </c>
      <c r="G232" s="540"/>
      <c r="I232" s="3095"/>
      <c r="J232" s="3095"/>
    </row>
    <row r="233" spans="2:11" hidden="1" x14ac:dyDescent="0.3">
      <c r="B233" s="3036">
        <v>7</v>
      </c>
      <c r="C233" s="3034" t="s">
        <v>1196</v>
      </c>
      <c r="D233" s="3096" t="s">
        <v>1192</v>
      </c>
      <c r="E233" s="2222">
        <v>1</v>
      </c>
      <c r="F233" s="540" t="e">
        <v>#N/A</v>
      </c>
      <c r="G233" s="540"/>
      <c r="I233" s="3095"/>
      <c r="J233" s="3095"/>
    </row>
    <row r="234" spans="2:11" hidden="1" x14ac:dyDescent="0.3">
      <c r="B234" s="3036">
        <v>8</v>
      </c>
      <c r="C234" s="3034" t="s">
        <v>1196</v>
      </c>
      <c r="D234" s="3096" t="s">
        <v>1193</v>
      </c>
      <c r="E234" s="2222">
        <v>1</v>
      </c>
      <c r="F234" s="540" t="e">
        <v>#N/A</v>
      </c>
      <c r="G234" s="540"/>
      <c r="H234" s="2199"/>
      <c r="I234" s="3095"/>
      <c r="J234" s="3095"/>
      <c r="K234" s="2199"/>
    </row>
    <row r="235" spans="2:11" hidden="1" x14ac:dyDescent="0.3"/>
    <row r="236" spans="2:11" hidden="1" x14ac:dyDescent="0.3">
      <c r="B236" s="3036">
        <v>1</v>
      </c>
      <c r="C236" s="3034" t="s">
        <v>1197</v>
      </c>
      <c r="D236" s="3096" t="s">
        <v>97</v>
      </c>
      <c r="E236" s="2222">
        <v>1</v>
      </c>
      <c r="F236" s="540" t="s">
        <v>312</v>
      </c>
      <c r="G236" s="540"/>
      <c r="I236" s="3095"/>
      <c r="J236" s="3095"/>
    </row>
    <row r="237" spans="2:11" hidden="1" x14ac:dyDescent="0.3">
      <c r="B237" s="3036">
        <v>2</v>
      </c>
      <c r="C237" s="3034" t="s">
        <v>1197</v>
      </c>
      <c r="D237" s="3094" t="s">
        <v>66</v>
      </c>
      <c r="E237" s="2222">
        <v>3</v>
      </c>
      <c r="F237" s="540" t="s">
        <v>312</v>
      </c>
      <c r="G237" s="540"/>
      <c r="I237" s="3095"/>
      <c r="J237" s="3095"/>
    </row>
    <row r="238" spans="2:11" hidden="1" x14ac:dyDescent="0.3">
      <c r="B238" s="3036">
        <v>3</v>
      </c>
      <c r="C238" s="3034" t="s">
        <v>1197</v>
      </c>
      <c r="D238" s="3094" t="s">
        <v>136</v>
      </c>
      <c r="E238" s="2222">
        <v>295</v>
      </c>
      <c r="F238" s="540" t="s">
        <v>311</v>
      </c>
      <c r="G238" s="540"/>
      <c r="I238" s="3095"/>
      <c r="J238" s="3095"/>
    </row>
    <row r="239" spans="2:11" hidden="1" x14ac:dyDescent="0.3">
      <c r="B239" s="3036">
        <v>4</v>
      </c>
      <c r="C239" s="3034" t="s">
        <v>1197</v>
      </c>
      <c r="D239" s="3096" t="s">
        <v>1376</v>
      </c>
      <c r="E239" s="2222">
        <v>2</v>
      </c>
      <c r="F239" s="540" t="e">
        <v>#N/A</v>
      </c>
      <c r="G239" s="540"/>
      <c r="I239" s="3095"/>
      <c r="J239" s="3095"/>
    </row>
    <row r="240" spans="2:11" hidden="1" x14ac:dyDescent="0.3">
      <c r="B240" s="3036">
        <v>5</v>
      </c>
      <c r="C240" s="3034" t="s">
        <v>1197</v>
      </c>
      <c r="D240" s="3096" t="s">
        <v>1198</v>
      </c>
      <c r="E240" s="2222">
        <v>1</v>
      </c>
      <c r="F240" s="540" t="e">
        <v>#N/A</v>
      </c>
      <c r="G240" s="540"/>
      <c r="I240" s="3095"/>
      <c r="J240" s="3095"/>
    </row>
    <row r="241" spans="2:11" hidden="1" x14ac:dyDescent="0.3">
      <c r="B241" s="3036">
        <v>6</v>
      </c>
      <c r="C241" s="3034" t="s">
        <v>1197</v>
      </c>
      <c r="D241" s="3096" t="s">
        <v>1200</v>
      </c>
      <c r="E241" s="2222">
        <v>1</v>
      </c>
      <c r="F241" s="540" t="e">
        <v>#N/A</v>
      </c>
      <c r="G241" s="540"/>
      <c r="H241" s="2199"/>
      <c r="I241" s="3095"/>
      <c r="J241" s="3095"/>
      <c r="K241" s="2199"/>
    </row>
    <row r="242" spans="2:11" hidden="1" x14ac:dyDescent="0.3"/>
    <row r="243" spans="2:11" hidden="1" x14ac:dyDescent="0.3">
      <c r="B243" s="3036">
        <v>1</v>
      </c>
      <c r="C243" s="3034" t="s">
        <v>1199</v>
      </c>
      <c r="D243" s="3096" t="s">
        <v>97</v>
      </c>
      <c r="E243" s="2222">
        <v>1</v>
      </c>
      <c r="F243" s="540" t="s">
        <v>312</v>
      </c>
      <c r="G243" s="540"/>
      <c r="I243" s="3095"/>
      <c r="J243" s="3095"/>
    </row>
    <row r="244" spans="2:11" hidden="1" x14ac:dyDescent="0.3">
      <c r="B244" s="3036">
        <v>2</v>
      </c>
      <c r="C244" s="3034" t="s">
        <v>1199</v>
      </c>
      <c r="D244" s="3094" t="s">
        <v>66</v>
      </c>
      <c r="E244" s="2222">
        <v>3</v>
      </c>
      <c r="F244" s="540" t="s">
        <v>312</v>
      </c>
      <c r="G244" s="540"/>
      <c r="I244" s="3095"/>
      <c r="J244" s="3095"/>
    </row>
    <row r="245" spans="2:11" hidden="1" x14ac:dyDescent="0.3">
      <c r="B245" s="3036">
        <v>3</v>
      </c>
      <c r="C245" s="3034" t="s">
        <v>1199</v>
      </c>
      <c r="D245" s="3094" t="s">
        <v>136</v>
      </c>
      <c r="E245" s="2222">
        <v>120</v>
      </c>
      <c r="F245" s="540" t="s">
        <v>311</v>
      </c>
      <c r="G245" s="540"/>
      <c r="I245" s="3095"/>
      <c r="J245" s="3095"/>
    </row>
    <row r="246" spans="2:11" hidden="1" x14ac:dyDescent="0.3">
      <c r="B246" s="3036">
        <v>4</v>
      </c>
      <c r="C246" s="3034" t="s">
        <v>1199</v>
      </c>
      <c r="D246" s="3096" t="s">
        <v>1376</v>
      </c>
      <c r="E246" s="2222">
        <v>2</v>
      </c>
      <c r="F246" s="540" t="e">
        <v>#N/A</v>
      </c>
      <c r="G246" s="540"/>
      <c r="I246" s="3095"/>
      <c r="J246" s="3095"/>
    </row>
    <row r="247" spans="2:11" hidden="1" x14ac:dyDescent="0.3">
      <c r="B247" s="3036">
        <v>5</v>
      </c>
      <c r="C247" s="3034" t="s">
        <v>1199</v>
      </c>
      <c r="D247" s="3096" t="s">
        <v>1198</v>
      </c>
      <c r="E247" s="2222">
        <v>1</v>
      </c>
      <c r="F247" s="540" t="e">
        <v>#N/A</v>
      </c>
      <c r="G247" s="540"/>
      <c r="I247" s="3095"/>
      <c r="J247" s="3095"/>
    </row>
    <row r="248" spans="2:11" hidden="1" x14ac:dyDescent="0.3">
      <c r="B248" s="3036">
        <v>6</v>
      </c>
      <c r="C248" s="3034" t="s">
        <v>1199</v>
      </c>
      <c r="D248" s="3096" t="s">
        <v>1200</v>
      </c>
      <c r="E248" s="2222">
        <v>1</v>
      </c>
      <c r="F248" s="540" t="e">
        <v>#N/A</v>
      </c>
      <c r="G248" s="540"/>
      <c r="H248" s="2199"/>
      <c r="I248" s="3095"/>
      <c r="J248" s="3095"/>
      <c r="K248" s="2199"/>
    </row>
    <row r="249" spans="2:11" hidden="1" x14ac:dyDescent="0.3"/>
    <row r="250" spans="2:11" hidden="1" x14ac:dyDescent="0.3">
      <c r="B250" s="3036">
        <v>1</v>
      </c>
      <c r="C250" s="3034" t="s">
        <v>1201</v>
      </c>
      <c r="D250" s="3096" t="s">
        <v>76</v>
      </c>
      <c r="E250" s="2222">
        <v>1</v>
      </c>
      <c r="F250" s="540" t="s">
        <v>312</v>
      </c>
      <c r="G250" s="540"/>
      <c r="I250" s="3095"/>
      <c r="J250" s="3095"/>
    </row>
    <row r="251" spans="2:11" hidden="1" x14ac:dyDescent="0.3">
      <c r="B251" s="3036">
        <v>2</v>
      </c>
      <c r="C251" s="3034" t="s">
        <v>1201</v>
      </c>
      <c r="D251" s="3097" t="s">
        <v>1323</v>
      </c>
      <c r="E251" s="2222">
        <v>2</v>
      </c>
      <c r="F251" s="540" t="e">
        <v>#N/A</v>
      </c>
      <c r="G251" s="540"/>
      <c r="I251" s="3095"/>
      <c r="J251" s="3095"/>
    </row>
    <row r="252" spans="2:11" hidden="1" x14ac:dyDescent="0.3">
      <c r="B252" s="3036">
        <v>3</v>
      </c>
      <c r="C252" s="3034" t="s">
        <v>1201</v>
      </c>
      <c r="D252" s="3096" t="s">
        <v>117</v>
      </c>
      <c r="E252" s="2222">
        <v>3</v>
      </c>
      <c r="F252" s="540" t="s">
        <v>312</v>
      </c>
      <c r="G252" s="540"/>
      <c r="I252" s="3095"/>
      <c r="J252" s="3095"/>
    </row>
    <row r="253" spans="2:11" hidden="1" x14ac:dyDescent="0.3">
      <c r="B253" s="3036">
        <v>4</v>
      </c>
      <c r="C253" s="3034" t="s">
        <v>1201</v>
      </c>
      <c r="D253" s="3096" t="s">
        <v>1257</v>
      </c>
      <c r="E253" s="2222">
        <v>1</v>
      </c>
      <c r="F253" s="540" t="e">
        <v>#N/A</v>
      </c>
      <c r="G253" s="540"/>
      <c r="I253" s="3095"/>
      <c r="J253" s="3095"/>
    </row>
    <row r="254" spans="2:11" hidden="1" x14ac:dyDescent="0.3">
      <c r="B254" s="3036">
        <v>5</v>
      </c>
      <c r="C254" s="3034" t="s">
        <v>1201</v>
      </c>
      <c r="D254" s="3094" t="s">
        <v>136</v>
      </c>
      <c r="E254" s="2222">
        <v>810</v>
      </c>
      <c r="F254" s="540" t="s">
        <v>311</v>
      </c>
      <c r="G254" s="540"/>
      <c r="I254" s="3095"/>
      <c r="J254" s="3095"/>
    </row>
    <row r="255" spans="2:11" hidden="1" x14ac:dyDescent="0.3">
      <c r="B255" s="3036">
        <v>6</v>
      </c>
      <c r="C255" s="3034" t="s">
        <v>1201</v>
      </c>
      <c r="D255" s="3096" t="s">
        <v>1202</v>
      </c>
      <c r="E255" s="2222">
        <v>1</v>
      </c>
      <c r="F255" s="540" t="e">
        <v>#N/A</v>
      </c>
      <c r="G255" s="540"/>
      <c r="I255" s="3095"/>
      <c r="J255" s="3095"/>
    </row>
    <row r="256" spans="2:11" hidden="1" x14ac:dyDescent="0.3">
      <c r="B256" s="3036">
        <v>7</v>
      </c>
      <c r="C256" s="3034" t="s">
        <v>1201</v>
      </c>
      <c r="D256" s="3096" t="s">
        <v>1203</v>
      </c>
      <c r="E256" s="2222">
        <v>1</v>
      </c>
      <c r="F256" s="540" t="e">
        <v>#N/A</v>
      </c>
      <c r="G256" s="540"/>
      <c r="H256" s="2199"/>
      <c r="I256" s="3095"/>
      <c r="J256" s="3095"/>
      <c r="K256" s="2199"/>
    </row>
    <row r="257" spans="2:11" hidden="1" x14ac:dyDescent="0.3"/>
    <row r="258" spans="2:11" hidden="1" x14ac:dyDescent="0.3">
      <c r="B258" s="3036">
        <v>1</v>
      </c>
      <c r="C258" s="3034" t="s">
        <v>1206</v>
      </c>
      <c r="D258" s="3096" t="s">
        <v>333</v>
      </c>
      <c r="E258" s="2222">
        <v>1</v>
      </c>
      <c r="F258" s="540" t="e">
        <v>#N/A</v>
      </c>
      <c r="G258" s="540"/>
      <c r="I258" s="3095"/>
      <c r="J258" s="3095"/>
    </row>
    <row r="259" spans="2:11" hidden="1" x14ac:dyDescent="0.3">
      <c r="B259" s="3036">
        <v>2</v>
      </c>
      <c r="C259" s="3034" t="s">
        <v>1206</v>
      </c>
      <c r="D259" s="3096" t="s">
        <v>1257</v>
      </c>
      <c r="E259" s="2222">
        <v>1</v>
      </c>
      <c r="F259" s="540" t="e">
        <v>#N/A</v>
      </c>
      <c r="G259" s="540"/>
      <c r="I259" s="3095"/>
      <c r="J259" s="3095"/>
    </row>
    <row r="260" spans="2:11" hidden="1" x14ac:dyDescent="0.3">
      <c r="B260" s="3036">
        <v>3</v>
      </c>
      <c r="C260" s="3034" t="s">
        <v>1206</v>
      </c>
      <c r="D260" s="3096" t="s">
        <v>1187</v>
      </c>
      <c r="E260" s="2222">
        <v>1</v>
      </c>
      <c r="F260" s="540" t="e">
        <v>#N/A</v>
      </c>
      <c r="G260" s="540"/>
      <c r="H260" s="2199"/>
      <c r="I260" s="3095"/>
      <c r="J260" s="3095"/>
      <c r="K260" s="2199"/>
    </row>
    <row r="261" spans="2:11" hidden="1" x14ac:dyDescent="0.3"/>
    <row r="262" spans="2:11" hidden="1" x14ac:dyDescent="0.3">
      <c r="B262" s="3036">
        <v>1</v>
      </c>
      <c r="C262" s="3034" t="s">
        <v>1207</v>
      </c>
      <c r="D262" s="3096" t="s">
        <v>1208</v>
      </c>
      <c r="E262" s="2222">
        <v>1</v>
      </c>
      <c r="F262" s="540" t="e">
        <v>#N/A</v>
      </c>
      <c r="G262" s="540"/>
      <c r="H262" s="2199"/>
      <c r="I262" s="3095"/>
      <c r="J262" s="3095"/>
      <c r="K262" s="2199"/>
    </row>
    <row r="263" spans="2:11" hidden="1" x14ac:dyDescent="0.3"/>
    <row r="264" spans="2:11" hidden="1" x14ac:dyDescent="0.3">
      <c r="B264" s="3036">
        <v>1</v>
      </c>
      <c r="C264" s="3034" t="s">
        <v>1209</v>
      </c>
      <c r="D264" s="3096" t="s">
        <v>1208</v>
      </c>
      <c r="E264" s="2222">
        <v>1</v>
      </c>
      <c r="F264" s="540" t="e">
        <v>#N/A</v>
      </c>
      <c r="G264" s="540"/>
      <c r="H264" s="2199"/>
      <c r="I264" s="3095"/>
      <c r="J264" s="3095"/>
      <c r="K264" s="2199"/>
    </row>
    <row r="265" spans="2:11" hidden="1" x14ac:dyDescent="0.3"/>
    <row r="266" spans="2:11" hidden="1" x14ac:dyDescent="0.3">
      <c r="B266" s="3036">
        <v>1</v>
      </c>
      <c r="C266" s="3034" t="s">
        <v>1210</v>
      </c>
      <c r="D266" s="3096" t="s">
        <v>1208</v>
      </c>
      <c r="E266" s="2222">
        <v>1</v>
      </c>
      <c r="F266" s="540" t="e">
        <v>#N/A</v>
      </c>
      <c r="G266" s="540"/>
      <c r="H266" s="2199"/>
      <c r="I266" s="3095"/>
      <c r="J266" s="3095"/>
      <c r="K266" s="2199"/>
    </row>
    <row r="267" spans="2:11" hidden="1" x14ac:dyDescent="0.3"/>
    <row r="268" spans="2:11" hidden="1" x14ac:dyDescent="0.3">
      <c r="B268" s="3036">
        <v>1</v>
      </c>
      <c r="C268" s="3034" t="s">
        <v>1211</v>
      </c>
      <c r="D268" s="3094" t="s">
        <v>136</v>
      </c>
      <c r="E268" s="2222">
        <v>1460</v>
      </c>
      <c r="F268" s="540" t="s">
        <v>311</v>
      </c>
      <c r="G268" s="540"/>
      <c r="I268" s="3095"/>
      <c r="J268" s="3095"/>
    </row>
    <row r="269" spans="2:11" hidden="1" x14ac:dyDescent="0.3">
      <c r="B269" s="3036">
        <v>2</v>
      </c>
      <c r="C269" s="3034" t="s">
        <v>1211</v>
      </c>
      <c r="D269" s="3096" t="s">
        <v>810</v>
      </c>
      <c r="E269" s="2222">
        <v>1</v>
      </c>
      <c r="F269" s="540" t="e">
        <v>#N/A</v>
      </c>
      <c r="G269" s="540"/>
      <c r="H269" s="2199"/>
      <c r="I269" s="3095"/>
      <c r="J269" s="3095"/>
      <c r="K269" s="2199"/>
    </row>
    <row r="270" spans="2:11" hidden="1" x14ac:dyDescent="0.3"/>
    <row r="271" spans="2:11" hidden="1" x14ac:dyDescent="0.3">
      <c r="B271" s="3036">
        <v>1</v>
      </c>
      <c r="C271" s="3034" t="s">
        <v>1212</v>
      </c>
      <c r="D271" s="3094" t="s">
        <v>136</v>
      </c>
      <c r="E271" s="2222">
        <v>2190</v>
      </c>
      <c r="F271" s="540" t="s">
        <v>311</v>
      </c>
      <c r="G271" s="540"/>
      <c r="I271" s="3095"/>
      <c r="J271" s="3095"/>
    </row>
    <row r="272" spans="2:11" hidden="1" x14ac:dyDescent="0.3">
      <c r="B272" s="3036">
        <v>2</v>
      </c>
      <c r="C272" s="3034" t="s">
        <v>1212</v>
      </c>
      <c r="D272" s="3096" t="s">
        <v>812</v>
      </c>
      <c r="E272" s="2222">
        <v>1</v>
      </c>
      <c r="F272" s="540" t="e">
        <v>#N/A</v>
      </c>
      <c r="G272" s="540"/>
      <c r="H272" s="2199"/>
      <c r="I272" s="3095"/>
      <c r="J272" s="3095"/>
      <c r="K272" s="2199"/>
    </row>
    <row r="273" spans="2:11" hidden="1" x14ac:dyDescent="0.3"/>
    <row r="274" spans="2:11" hidden="1" x14ac:dyDescent="0.3">
      <c r="B274" s="3036">
        <v>1</v>
      </c>
      <c r="C274" s="3034" t="s">
        <v>1213</v>
      </c>
      <c r="D274" s="3094" t="s">
        <v>136</v>
      </c>
      <c r="E274" s="2222">
        <v>2920</v>
      </c>
      <c r="F274" s="540" t="s">
        <v>311</v>
      </c>
      <c r="G274" s="540"/>
      <c r="I274" s="3095"/>
      <c r="J274" s="3095"/>
    </row>
    <row r="275" spans="2:11" hidden="1" x14ac:dyDescent="0.3">
      <c r="B275" s="3036">
        <v>2</v>
      </c>
      <c r="C275" s="3034" t="s">
        <v>1213</v>
      </c>
      <c r="D275" s="3096" t="s">
        <v>814</v>
      </c>
      <c r="E275" s="2222">
        <v>1</v>
      </c>
      <c r="F275" s="540" t="e">
        <v>#N/A</v>
      </c>
      <c r="G275" s="540"/>
      <c r="H275" s="2199"/>
      <c r="I275" s="3095"/>
      <c r="J275" s="3095"/>
      <c r="K275" s="2199"/>
    </row>
    <row r="276" spans="2:11" hidden="1" x14ac:dyDescent="0.3"/>
    <row r="277" spans="2:11" hidden="1" x14ac:dyDescent="0.3">
      <c r="B277" s="3036">
        <v>1</v>
      </c>
      <c r="C277" s="3034" t="s">
        <v>1214</v>
      </c>
      <c r="D277" s="3094" t="s">
        <v>136</v>
      </c>
      <c r="E277" s="2222">
        <v>2920</v>
      </c>
      <c r="F277" s="540" t="s">
        <v>311</v>
      </c>
      <c r="G277" s="540"/>
      <c r="I277" s="3095"/>
      <c r="J277" s="3095"/>
    </row>
    <row r="278" spans="2:11" hidden="1" x14ac:dyDescent="0.3">
      <c r="B278" s="3036">
        <v>2</v>
      </c>
      <c r="C278" s="3034" t="s">
        <v>1214</v>
      </c>
      <c r="D278" s="3096" t="s">
        <v>810</v>
      </c>
      <c r="E278" s="2222">
        <v>1</v>
      </c>
      <c r="F278" s="540" t="e">
        <v>#N/A</v>
      </c>
      <c r="G278" s="540"/>
      <c r="H278" s="2199"/>
      <c r="I278" s="3095"/>
      <c r="J278" s="3095"/>
      <c r="K278" s="2199"/>
    </row>
    <row r="279" spans="2:11" hidden="1" x14ac:dyDescent="0.3"/>
    <row r="280" spans="2:11" hidden="1" x14ac:dyDescent="0.3">
      <c r="B280" s="3036">
        <v>1</v>
      </c>
      <c r="C280" s="3034" t="s">
        <v>1215</v>
      </c>
      <c r="D280" s="3094" t="s">
        <v>136</v>
      </c>
      <c r="E280" s="2222">
        <v>4380</v>
      </c>
      <c r="F280" s="540" t="s">
        <v>311</v>
      </c>
      <c r="G280" s="540"/>
      <c r="I280" s="3095"/>
      <c r="J280" s="3095"/>
    </row>
    <row r="281" spans="2:11" hidden="1" x14ac:dyDescent="0.3">
      <c r="B281" s="3036">
        <v>2</v>
      </c>
      <c r="C281" s="3034" t="s">
        <v>1215</v>
      </c>
      <c r="D281" s="3096" t="s">
        <v>812</v>
      </c>
      <c r="E281" s="2222">
        <v>1</v>
      </c>
      <c r="F281" s="540" t="e">
        <v>#N/A</v>
      </c>
      <c r="G281" s="540"/>
      <c r="H281" s="2199"/>
      <c r="I281" s="3095"/>
      <c r="J281" s="3095"/>
      <c r="K281" s="2199"/>
    </row>
    <row r="282" spans="2:11" hidden="1" x14ac:dyDescent="0.3"/>
    <row r="283" spans="2:11" hidden="1" x14ac:dyDescent="0.3">
      <c r="B283" s="3036">
        <v>1</v>
      </c>
      <c r="C283" s="3034" t="s">
        <v>1216</v>
      </c>
      <c r="D283" s="3094" t="s">
        <v>136</v>
      </c>
      <c r="E283" s="2222">
        <v>5840</v>
      </c>
      <c r="F283" s="540" t="s">
        <v>311</v>
      </c>
      <c r="G283" s="540"/>
      <c r="I283" s="3095"/>
      <c r="J283" s="3095"/>
    </row>
    <row r="284" spans="2:11" hidden="1" x14ac:dyDescent="0.3">
      <c r="B284" s="3036">
        <v>2</v>
      </c>
      <c r="C284" s="3034" t="s">
        <v>1216</v>
      </c>
      <c r="D284" s="3096" t="s">
        <v>814</v>
      </c>
      <c r="E284" s="2222">
        <v>1</v>
      </c>
      <c r="F284" s="540" t="e">
        <v>#N/A</v>
      </c>
      <c r="G284" s="540"/>
      <c r="H284" s="2199"/>
      <c r="I284" s="3095"/>
      <c r="J284" s="3095"/>
      <c r="K284" s="2199"/>
    </row>
    <row r="285" spans="2:11" hidden="1" x14ac:dyDescent="0.3"/>
    <row r="286" spans="2:11" hidden="1" x14ac:dyDescent="0.3">
      <c r="B286" s="3036">
        <v>1</v>
      </c>
      <c r="C286" s="3034" t="s">
        <v>1217</v>
      </c>
      <c r="D286" s="3094" t="s">
        <v>136</v>
      </c>
      <c r="E286" s="2222">
        <v>2920</v>
      </c>
      <c r="F286" s="540" t="s">
        <v>311</v>
      </c>
      <c r="G286" s="540"/>
      <c r="I286" s="3095"/>
      <c r="J286" s="3095"/>
    </row>
    <row r="287" spans="2:11" hidden="1" x14ac:dyDescent="0.3">
      <c r="B287" s="3036">
        <v>2</v>
      </c>
      <c r="C287" s="3034" t="s">
        <v>1217</v>
      </c>
      <c r="D287" s="3096" t="s">
        <v>810</v>
      </c>
      <c r="E287" s="2222">
        <v>1</v>
      </c>
      <c r="F287" s="540" t="e">
        <v>#N/A</v>
      </c>
      <c r="G287" s="540"/>
      <c r="H287" s="2199"/>
      <c r="I287" s="3095"/>
      <c r="J287" s="3095"/>
      <c r="K287" s="2199"/>
    </row>
    <row r="288" spans="2:11" hidden="1" x14ac:dyDescent="0.3"/>
    <row r="289" spans="2:11" hidden="1" x14ac:dyDescent="0.3">
      <c r="B289" s="3036">
        <v>1</v>
      </c>
      <c r="C289" s="3034" t="s">
        <v>1218</v>
      </c>
      <c r="D289" s="3094" t="s">
        <v>136</v>
      </c>
      <c r="E289" s="2222">
        <v>4380</v>
      </c>
      <c r="F289" s="540" t="s">
        <v>311</v>
      </c>
      <c r="G289" s="540"/>
      <c r="I289" s="3095"/>
      <c r="J289" s="3095"/>
    </row>
    <row r="290" spans="2:11" hidden="1" x14ac:dyDescent="0.3">
      <c r="B290" s="3036">
        <v>2</v>
      </c>
      <c r="C290" s="3034" t="s">
        <v>1218</v>
      </c>
      <c r="D290" s="3096" t="s">
        <v>812</v>
      </c>
      <c r="E290" s="2222">
        <v>1</v>
      </c>
      <c r="F290" s="540" t="e">
        <v>#N/A</v>
      </c>
      <c r="G290" s="540"/>
      <c r="H290" s="2199"/>
      <c r="I290" s="3095"/>
      <c r="J290" s="3095"/>
      <c r="K290" s="2199"/>
    </row>
    <row r="291" spans="2:11" hidden="1" x14ac:dyDescent="0.3"/>
    <row r="292" spans="2:11" hidden="1" x14ac:dyDescent="0.3">
      <c r="B292" s="3036">
        <v>1</v>
      </c>
      <c r="C292" s="3034" t="s">
        <v>1219</v>
      </c>
      <c r="D292" s="3094" t="s">
        <v>136</v>
      </c>
      <c r="E292" s="2222">
        <v>5840</v>
      </c>
      <c r="F292" s="540" t="s">
        <v>311</v>
      </c>
      <c r="G292" s="540"/>
      <c r="I292" s="3095"/>
      <c r="J292" s="3095"/>
    </row>
    <row r="293" spans="2:11" hidden="1" x14ac:dyDescent="0.3">
      <c r="B293" s="3036">
        <v>2</v>
      </c>
      <c r="C293" s="3034" t="s">
        <v>1219</v>
      </c>
      <c r="D293" s="3096" t="s">
        <v>814</v>
      </c>
      <c r="E293" s="2222">
        <v>1</v>
      </c>
      <c r="F293" s="540" t="e">
        <v>#N/A</v>
      </c>
      <c r="G293" s="540"/>
      <c r="H293" s="2199"/>
      <c r="I293" s="3095"/>
      <c r="J293" s="3095"/>
      <c r="K293" s="2199"/>
    </row>
    <row r="294" spans="2:11" hidden="1" x14ac:dyDescent="0.3"/>
    <row r="295" spans="2:11" hidden="1" x14ac:dyDescent="0.3">
      <c r="B295" s="3036">
        <v>1</v>
      </c>
      <c r="C295" s="3034" t="s">
        <v>1220</v>
      </c>
      <c r="D295" s="3094" t="s">
        <v>136</v>
      </c>
      <c r="E295" s="2222">
        <v>410</v>
      </c>
      <c r="F295" s="540" t="s">
        <v>311</v>
      </c>
      <c r="G295" s="540"/>
      <c r="I295" s="3095"/>
      <c r="J295" s="3095"/>
    </row>
    <row r="296" spans="2:11" hidden="1" x14ac:dyDescent="0.3">
      <c r="B296" s="3036">
        <v>2</v>
      </c>
      <c r="C296" s="3034" t="s">
        <v>1220</v>
      </c>
      <c r="D296" s="3097" t="s">
        <v>1376</v>
      </c>
      <c r="E296" s="2222">
        <v>2</v>
      </c>
      <c r="F296" s="540" t="e">
        <v>#N/A</v>
      </c>
      <c r="G296" s="540"/>
      <c r="I296" s="3095"/>
      <c r="J296" s="3095"/>
    </row>
    <row r="297" spans="2:11" hidden="1" x14ac:dyDescent="0.3">
      <c r="B297" s="3036">
        <v>3</v>
      </c>
      <c r="C297" s="3034" t="s">
        <v>1220</v>
      </c>
      <c r="D297" s="3096" t="s">
        <v>1221</v>
      </c>
      <c r="E297" s="2222">
        <v>1</v>
      </c>
      <c r="F297" s="540" t="e">
        <v>#N/A</v>
      </c>
      <c r="G297" s="540"/>
      <c r="H297" s="2199"/>
      <c r="I297" s="3095"/>
      <c r="J297" s="3095"/>
      <c r="K297" s="2199"/>
    </row>
    <row r="298" spans="2:11" hidden="1" x14ac:dyDescent="0.3"/>
    <row r="299" spans="2:11" hidden="1" x14ac:dyDescent="0.3">
      <c r="B299" s="3036">
        <v>1</v>
      </c>
      <c r="C299" s="3034" t="s">
        <v>1224</v>
      </c>
      <c r="D299" s="3096" t="s">
        <v>1225</v>
      </c>
      <c r="E299" s="2222">
        <v>1</v>
      </c>
      <c r="F299" s="540" t="e">
        <v>#N/A</v>
      </c>
      <c r="G299" s="540"/>
      <c r="I299" s="3095"/>
      <c r="J299" s="3095"/>
    </row>
    <row r="300" spans="2:11" hidden="1" x14ac:dyDescent="0.3">
      <c r="B300" s="3036">
        <v>2</v>
      </c>
      <c r="C300" s="3034" t="s">
        <v>1224</v>
      </c>
      <c r="D300" s="3034" t="s">
        <v>1226</v>
      </c>
      <c r="E300" s="2222">
        <v>510</v>
      </c>
      <c r="F300" s="540" t="e">
        <v>#N/A</v>
      </c>
      <c r="G300" s="540"/>
      <c r="H300" s="2199"/>
      <c r="I300" s="3095"/>
      <c r="J300" s="3095"/>
      <c r="K300" s="2199"/>
    </row>
    <row r="301" spans="2:11" hidden="1" x14ac:dyDescent="0.3"/>
    <row r="302" spans="2:11" hidden="1" x14ac:dyDescent="0.3">
      <c r="B302" s="3036">
        <v>1</v>
      </c>
      <c r="C302" s="3034" t="s">
        <v>1227</v>
      </c>
      <c r="D302" s="3096" t="s">
        <v>1228</v>
      </c>
      <c r="E302" s="2222">
        <v>1</v>
      </c>
      <c r="F302" s="540" t="e">
        <v>#N/A</v>
      </c>
      <c r="G302" s="540"/>
      <c r="I302" s="3095"/>
      <c r="J302" s="3095"/>
    </row>
    <row r="303" spans="2:11" hidden="1" x14ac:dyDescent="0.3">
      <c r="B303" s="3036">
        <v>2</v>
      </c>
      <c r="C303" s="3034" t="s">
        <v>1227</v>
      </c>
      <c r="D303" s="3034" t="s">
        <v>1226</v>
      </c>
      <c r="E303" s="2222">
        <v>640</v>
      </c>
      <c r="F303" s="540" t="e">
        <v>#N/A</v>
      </c>
      <c r="G303" s="540"/>
      <c r="H303" s="2199"/>
      <c r="I303" s="3095"/>
      <c r="J303" s="3095"/>
      <c r="K303" s="2199"/>
    </row>
    <row r="304" spans="2:11" hidden="1" x14ac:dyDescent="0.3"/>
    <row r="305" spans="2:11" hidden="1" x14ac:dyDescent="0.3">
      <c r="B305" s="3036">
        <v>1</v>
      </c>
      <c r="C305" s="3034" t="s">
        <v>1229</v>
      </c>
      <c r="D305" s="3096" t="s">
        <v>1228</v>
      </c>
      <c r="E305" s="2222">
        <v>1</v>
      </c>
      <c r="F305" s="540" t="e">
        <v>#N/A</v>
      </c>
      <c r="G305" s="540"/>
      <c r="I305" s="3095"/>
      <c r="J305" s="3095"/>
    </row>
    <row r="306" spans="2:11" hidden="1" x14ac:dyDescent="0.3">
      <c r="B306" s="3036">
        <v>2</v>
      </c>
      <c r="C306" s="3034" t="s">
        <v>1229</v>
      </c>
      <c r="D306" s="3034" t="s">
        <v>1226</v>
      </c>
      <c r="E306" s="2222">
        <v>960</v>
      </c>
      <c r="F306" s="540" t="e">
        <v>#N/A</v>
      </c>
      <c r="G306" s="540"/>
      <c r="H306" s="2199"/>
      <c r="I306" s="3095"/>
      <c r="J306" s="3095"/>
      <c r="K306" s="2199"/>
    </row>
    <row r="307" spans="2:11" hidden="1" x14ac:dyDescent="0.3"/>
    <row r="308" spans="2:11" hidden="1" x14ac:dyDescent="0.3">
      <c r="B308" s="3036">
        <v>1</v>
      </c>
      <c r="C308" s="3034" t="s">
        <v>1230</v>
      </c>
      <c r="D308" s="3097" t="s">
        <v>858</v>
      </c>
      <c r="E308" s="2222">
        <v>1</v>
      </c>
      <c r="F308" s="540" t="e">
        <v>#N/A</v>
      </c>
      <c r="G308" s="540"/>
      <c r="I308" s="3095"/>
      <c r="J308" s="3095"/>
    </row>
    <row r="309" spans="2:11" hidden="1" x14ac:dyDescent="0.3">
      <c r="B309" s="3036">
        <v>2</v>
      </c>
      <c r="C309" s="3034" t="s">
        <v>1230</v>
      </c>
      <c r="D309" s="3096" t="s">
        <v>227</v>
      </c>
      <c r="E309" s="2222">
        <v>1</v>
      </c>
      <c r="F309" s="540" t="e">
        <v>#N/A</v>
      </c>
      <c r="G309" s="540"/>
      <c r="I309" s="3095"/>
      <c r="J309" s="3095"/>
    </row>
    <row r="310" spans="2:11" hidden="1" x14ac:dyDescent="0.3">
      <c r="B310" s="3036">
        <v>3</v>
      </c>
      <c r="C310" s="3034" t="s">
        <v>1230</v>
      </c>
      <c r="D310" s="3097" t="s">
        <v>1231</v>
      </c>
      <c r="E310" s="2222">
        <v>1</v>
      </c>
      <c r="F310" s="540" t="e">
        <v>#N/A</v>
      </c>
      <c r="G310" s="540"/>
      <c r="I310" s="3095"/>
      <c r="J310" s="3095"/>
    </row>
    <row r="311" spans="2:11" hidden="1" x14ac:dyDescent="0.3">
      <c r="B311" s="3036">
        <v>4</v>
      </c>
      <c r="C311" s="3034" t="s">
        <v>1230</v>
      </c>
      <c r="D311" s="3097" t="s">
        <v>1232</v>
      </c>
      <c r="E311" s="2222">
        <v>1</v>
      </c>
      <c r="F311" s="540" t="e">
        <v>#N/A</v>
      </c>
      <c r="G311" s="540"/>
      <c r="I311" s="3095"/>
      <c r="J311" s="3095"/>
    </row>
    <row r="312" spans="2:11" hidden="1" x14ac:dyDescent="0.3">
      <c r="B312" s="3036">
        <v>5</v>
      </c>
      <c r="C312" s="3034" t="s">
        <v>1230</v>
      </c>
      <c r="D312" s="3097" t="s">
        <v>193</v>
      </c>
      <c r="E312" s="2222">
        <v>1</v>
      </c>
      <c r="F312" s="540" t="e">
        <v>#N/A</v>
      </c>
      <c r="G312" s="540"/>
      <c r="H312" s="2199"/>
      <c r="I312" s="3095"/>
      <c r="J312" s="3095"/>
      <c r="K312" s="2199"/>
    </row>
    <row r="313" spans="2:11" hidden="1" x14ac:dyDescent="0.3"/>
    <row r="314" spans="2:11" hidden="1" x14ac:dyDescent="0.3">
      <c r="B314" s="3036">
        <v>1</v>
      </c>
      <c r="C314" s="3034" t="s">
        <v>1247</v>
      </c>
      <c r="D314" s="2173" t="s">
        <v>1248</v>
      </c>
      <c r="E314" s="2222">
        <v>1</v>
      </c>
      <c r="F314" s="540" t="s">
        <v>312</v>
      </c>
      <c r="G314" s="540"/>
      <c r="H314" s="2199"/>
      <c r="I314" s="3095"/>
      <c r="J314" s="3098"/>
      <c r="K314" s="2199"/>
    </row>
    <row r="315" spans="2:11" hidden="1" x14ac:dyDescent="0.3"/>
    <row r="316" spans="2:11" hidden="1" x14ac:dyDescent="0.3">
      <c r="B316" s="3036">
        <v>1</v>
      </c>
      <c r="C316" s="3034" t="s">
        <v>1249</v>
      </c>
      <c r="D316" s="2173" t="s">
        <v>1250</v>
      </c>
      <c r="E316" s="2222">
        <v>1</v>
      </c>
      <c r="F316" s="540" t="s">
        <v>312</v>
      </c>
      <c r="G316" s="540"/>
      <c r="H316" s="2199"/>
      <c r="I316" s="3095"/>
      <c r="J316" s="3098"/>
      <c r="K316" s="2199"/>
    </row>
    <row r="317" spans="2:11" hidden="1" x14ac:dyDescent="0.3"/>
    <row r="318" spans="2:11" hidden="1" x14ac:dyDescent="0.3">
      <c r="B318" s="3036">
        <v>1</v>
      </c>
      <c r="C318" s="3034" t="s">
        <v>1233</v>
      </c>
      <c r="D318" s="3096" t="s">
        <v>1325</v>
      </c>
      <c r="E318" s="2222">
        <v>3</v>
      </c>
      <c r="F318" s="540" t="e">
        <v>#N/A</v>
      </c>
      <c r="G318" s="540"/>
      <c r="I318" s="3095"/>
      <c r="J318" s="3095"/>
    </row>
    <row r="319" spans="2:11" hidden="1" x14ac:dyDescent="0.3">
      <c r="B319" s="3036">
        <v>2</v>
      </c>
      <c r="C319" s="3034" t="s">
        <v>1233</v>
      </c>
      <c r="D319" s="3094" t="s">
        <v>66</v>
      </c>
      <c r="E319" s="2222">
        <v>3</v>
      </c>
      <c r="F319" s="540" t="s">
        <v>312</v>
      </c>
      <c r="G319" s="540"/>
      <c r="I319" s="3095"/>
      <c r="J319" s="3095"/>
    </row>
    <row r="320" spans="2:11" hidden="1" x14ac:dyDescent="0.3">
      <c r="B320" s="3036">
        <v>3</v>
      </c>
      <c r="C320" s="3034" t="s">
        <v>1233</v>
      </c>
      <c r="D320" s="3096" t="s">
        <v>1326</v>
      </c>
      <c r="E320" s="2222">
        <v>3</v>
      </c>
      <c r="F320" s="540" t="s">
        <v>311</v>
      </c>
      <c r="G320" s="540"/>
      <c r="I320" s="3095"/>
      <c r="J320" s="3095"/>
    </row>
    <row r="321" spans="2:11" hidden="1" x14ac:dyDescent="0.3">
      <c r="B321" s="3036">
        <v>4</v>
      </c>
      <c r="C321" s="3034" t="s">
        <v>1233</v>
      </c>
      <c r="D321" s="3094" t="s">
        <v>67</v>
      </c>
      <c r="E321" s="2222">
        <v>3</v>
      </c>
      <c r="F321" s="540" t="s">
        <v>312</v>
      </c>
      <c r="G321" s="540"/>
      <c r="I321" s="3095"/>
      <c r="J321" s="3095"/>
    </row>
    <row r="322" spans="2:11" hidden="1" x14ac:dyDescent="0.3">
      <c r="B322" s="3036">
        <v>5</v>
      </c>
      <c r="C322" s="3034" t="s">
        <v>1233</v>
      </c>
      <c r="D322" s="3096" t="s">
        <v>348</v>
      </c>
      <c r="E322" s="2222">
        <v>1</v>
      </c>
      <c r="F322" s="540" t="e">
        <v>#N/A</v>
      </c>
      <c r="G322" s="540"/>
      <c r="I322" s="3095"/>
      <c r="J322" s="3095"/>
    </row>
    <row r="323" spans="2:11" hidden="1" x14ac:dyDescent="0.3">
      <c r="B323" s="3036">
        <v>6</v>
      </c>
      <c r="C323" s="3034" t="s">
        <v>1233</v>
      </c>
      <c r="D323" s="3096" t="s">
        <v>313</v>
      </c>
      <c r="E323" s="2222">
        <v>1</v>
      </c>
      <c r="F323" s="540" t="e">
        <v>#N/A</v>
      </c>
      <c r="G323" s="540"/>
      <c r="I323" s="3095"/>
      <c r="J323" s="3095"/>
    </row>
    <row r="324" spans="2:11" hidden="1" x14ac:dyDescent="0.3">
      <c r="B324" s="3036">
        <v>7</v>
      </c>
      <c r="C324" s="3034" t="s">
        <v>1233</v>
      </c>
      <c r="D324" s="3096" t="s">
        <v>1376</v>
      </c>
      <c r="E324" s="2222">
        <v>4</v>
      </c>
      <c r="F324" s="540" t="e">
        <v>#N/A</v>
      </c>
      <c r="G324" s="540"/>
      <c r="I324" s="3095"/>
      <c r="J324" s="3095"/>
    </row>
    <row r="325" spans="2:11" hidden="1" x14ac:dyDescent="0.3">
      <c r="B325" s="3036">
        <v>8</v>
      </c>
      <c r="C325" s="3034" t="s">
        <v>1233</v>
      </c>
      <c r="D325" s="3096" t="s">
        <v>330</v>
      </c>
      <c r="E325" s="2222">
        <v>1</v>
      </c>
      <c r="F325" s="540" t="e">
        <v>#N/A</v>
      </c>
      <c r="G325" s="540"/>
      <c r="I325" s="3095"/>
      <c r="J325" s="3095"/>
    </row>
    <row r="326" spans="2:11" hidden="1" x14ac:dyDescent="0.3">
      <c r="B326" s="3036">
        <v>9</v>
      </c>
      <c r="C326" s="3034" t="s">
        <v>1233</v>
      </c>
      <c r="D326" s="3096" t="s">
        <v>201</v>
      </c>
      <c r="E326" s="2222">
        <v>32</v>
      </c>
      <c r="F326" s="540" t="s">
        <v>312</v>
      </c>
      <c r="G326" s="540"/>
      <c r="I326" s="3095"/>
      <c r="J326" s="3095"/>
    </row>
    <row r="327" spans="2:11" hidden="1" x14ac:dyDescent="0.3">
      <c r="B327" s="3036">
        <v>10</v>
      </c>
      <c r="C327" s="3034" t="s">
        <v>1233</v>
      </c>
      <c r="D327" s="3094" t="s">
        <v>136</v>
      </c>
      <c r="E327" s="2222">
        <v>420</v>
      </c>
      <c r="F327" s="540" t="s">
        <v>311</v>
      </c>
      <c r="G327" s="540"/>
      <c r="H327" s="2199"/>
      <c r="I327" s="3095"/>
      <c r="J327" s="3095"/>
      <c r="K327" s="2199"/>
    </row>
    <row r="328" spans="2:11" hidden="1" x14ac:dyDescent="0.3"/>
    <row r="329" spans="2:11" hidden="1" x14ac:dyDescent="0.3">
      <c r="B329" s="3036">
        <v>1</v>
      </c>
      <c r="C329" s="3034" t="s">
        <v>1251</v>
      </c>
      <c r="D329" s="2173" t="s">
        <v>1252</v>
      </c>
      <c r="E329" s="2222">
        <v>1</v>
      </c>
      <c r="F329" s="540" t="s">
        <v>312</v>
      </c>
      <c r="G329" s="540"/>
      <c r="H329" s="2199"/>
      <c r="I329" s="3095"/>
      <c r="J329" s="3098"/>
      <c r="K329" s="2199"/>
    </row>
    <row r="330" spans="2:11" hidden="1" x14ac:dyDescent="0.3"/>
    <row r="331" spans="2:11" hidden="1" x14ac:dyDescent="0.3">
      <c r="B331" s="3036">
        <v>1</v>
      </c>
      <c r="C331" s="3034" t="s">
        <v>1253</v>
      </c>
      <c r="D331" s="2173" t="s">
        <v>1254</v>
      </c>
      <c r="E331" s="2222">
        <v>1</v>
      </c>
      <c r="F331" s="540" t="e">
        <v>#N/A</v>
      </c>
      <c r="G331" s="540"/>
      <c r="H331" s="2199"/>
      <c r="I331" s="3095"/>
      <c r="J331" s="3098"/>
      <c r="K331" s="2199"/>
    </row>
    <row r="332" spans="2:11" hidden="1" x14ac:dyDescent="0.3"/>
    <row r="333" spans="2:11" hidden="1" x14ac:dyDescent="0.3">
      <c r="B333" s="3036">
        <v>1</v>
      </c>
      <c r="C333" s="3034" t="s">
        <v>1239</v>
      </c>
      <c r="D333" s="3096" t="s">
        <v>866</v>
      </c>
      <c r="E333" s="2222">
        <v>1</v>
      </c>
      <c r="F333" s="540" t="e">
        <v>#N/A</v>
      </c>
      <c r="G333" s="540"/>
      <c r="H333" s="2199"/>
      <c r="I333" s="3095"/>
      <c r="J333" s="3095"/>
      <c r="K333" s="2199"/>
    </row>
    <row r="334" spans="2:11" hidden="1" x14ac:dyDescent="0.3"/>
    <row r="335" spans="2:11" hidden="1" x14ac:dyDescent="0.3">
      <c r="B335" s="3036">
        <v>1</v>
      </c>
      <c r="C335" s="3034" t="s">
        <v>1255</v>
      </c>
      <c r="D335" s="3096" t="s">
        <v>1225</v>
      </c>
      <c r="E335" s="2222">
        <v>1</v>
      </c>
      <c r="F335" s="540" t="e">
        <v>#N/A</v>
      </c>
      <c r="G335" s="540"/>
      <c r="I335" s="3095"/>
      <c r="J335" s="3095"/>
    </row>
    <row r="336" spans="2:11" hidden="1" x14ac:dyDescent="0.3">
      <c r="B336" s="3036">
        <v>2</v>
      </c>
      <c r="C336" s="3034" t="s">
        <v>1255</v>
      </c>
      <c r="D336" s="3034" t="s">
        <v>1226</v>
      </c>
      <c r="E336" s="2222">
        <v>60</v>
      </c>
      <c r="F336" s="540" t="e">
        <v>#N/A</v>
      </c>
      <c r="G336" s="540"/>
      <c r="H336" s="2199"/>
      <c r="I336" s="3095"/>
      <c r="J336" s="3095"/>
      <c r="K336" s="2199"/>
    </row>
    <row r="337" spans="7:11" hidden="1" x14ac:dyDescent="0.3"/>
    <row r="338" spans="7:11" hidden="1" x14ac:dyDescent="0.3"/>
    <row r="339" spans="7:11" x14ac:dyDescent="0.3">
      <c r="G339" s="3099"/>
    </row>
    <row r="344" spans="7:11" x14ac:dyDescent="0.3">
      <c r="G344" s="2182"/>
      <c r="H344" s="2182"/>
      <c r="J344" s="3099"/>
      <c r="K344" s="3100"/>
    </row>
  </sheetData>
  <mergeCells count="146">
    <mergeCell ref="BR52:BS52"/>
    <mergeCell ref="BN52:BO52"/>
    <mergeCell ref="BV52:BW52"/>
    <mergeCell ref="BX52:BY52"/>
    <mergeCell ref="BV53:BW53"/>
    <mergeCell ref="BX53:BY53"/>
    <mergeCell ref="BV76:BW76"/>
    <mergeCell ref="BX76:BY76"/>
    <mergeCell ref="BV87:BW87"/>
    <mergeCell ref="BX87:BY87"/>
    <mergeCell ref="BT52:BU52"/>
    <mergeCell ref="BT53:BU53"/>
    <mergeCell ref="BT76:BU76"/>
    <mergeCell ref="BT87:BU87"/>
    <mergeCell ref="BR87:BS87"/>
    <mergeCell ref="BN87:BO87"/>
    <mergeCell ref="BP87:BQ87"/>
    <mergeCell ref="BR76:BS76"/>
    <mergeCell ref="BN76:BO76"/>
    <mergeCell ref="BP52:BQ52"/>
    <mergeCell ref="BB87:BC87"/>
    <mergeCell ref="BD87:BE87"/>
    <mergeCell ref="BF87:BG87"/>
    <mergeCell ref="BJ87:BK87"/>
    <mergeCell ref="BP76:BQ76"/>
    <mergeCell ref="AT87:AU87"/>
    <mergeCell ref="AV87:AW87"/>
    <mergeCell ref="AX87:AY87"/>
    <mergeCell ref="AZ87:BA87"/>
    <mergeCell ref="BJ76:BK76"/>
    <mergeCell ref="BL76:BM76"/>
    <mergeCell ref="BB76:BC76"/>
    <mergeCell ref="BD76:BE76"/>
    <mergeCell ref="BF76:BG76"/>
    <mergeCell ref="AT76:AU76"/>
    <mergeCell ref="AV76:AW76"/>
    <mergeCell ref="AX76:AY76"/>
    <mergeCell ref="AZ76:BA76"/>
    <mergeCell ref="BH76:BI76"/>
    <mergeCell ref="BH87:BI87"/>
    <mergeCell ref="BL87:BM87"/>
    <mergeCell ref="AJ87:AK87"/>
    <mergeCell ref="AL87:AM87"/>
    <mergeCell ref="AN87:AO87"/>
    <mergeCell ref="AP87:AQ87"/>
    <mergeCell ref="AR87:AS87"/>
    <mergeCell ref="AF87:AG87"/>
    <mergeCell ref="AH87:AI87"/>
    <mergeCell ref="AD87:AE87"/>
    <mergeCell ref="F87:G87"/>
    <mergeCell ref="H87:I87"/>
    <mergeCell ref="J87:K87"/>
    <mergeCell ref="L87:M87"/>
    <mergeCell ref="N87:O87"/>
    <mergeCell ref="P87:Q87"/>
    <mergeCell ref="R87:S87"/>
    <mergeCell ref="T87:U87"/>
    <mergeCell ref="V87:W87"/>
    <mergeCell ref="X87:Y87"/>
    <mergeCell ref="Z87:AA87"/>
    <mergeCell ref="AB87:AC87"/>
    <mergeCell ref="AF76:AG76"/>
    <mergeCell ref="AH76:AI76"/>
    <mergeCell ref="AD76:AE76"/>
    <mergeCell ref="X76:Y76"/>
    <mergeCell ref="Z76:AA76"/>
    <mergeCell ref="AB76:AC76"/>
    <mergeCell ref="F76:G76"/>
    <mergeCell ref="H76:I76"/>
    <mergeCell ref="J76:K76"/>
    <mergeCell ref="L76:M76"/>
    <mergeCell ref="N76:O76"/>
    <mergeCell ref="P76:Q76"/>
    <mergeCell ref="R76:S76"/>
    <mergeCell ref="T76:U76"/>
    <mergeCell ref="V76:W76"/>
    <mergeCell ref="AJ76:AK76"/>
    <mergeCell ref="AL76:AM76"/>
    <mergeCell ref="AN76:AO76"/>
    <mergeCell ref="AP76:AQ76"/>
    <mergeCell ref="AR76:AS76"/>
    <mergeCell ref="AH53:AI53"/>
    <mergeCell ref="AJ53:AK53"/>
    <mergeCell ref="BR53:BS53"/>
    <mergeCell ref="BN53:BO53"/>
    <mergeCell ref="BP53:BQ53"/>
    <mergeCell ref="AN53:AO53"/>
    <mergeCell ref="AP53:AQ53"/>
    <mergeCell ref="AR53:AS53"/>
    <mergeCell ref="AT53:AU53"/>
    <mergeCell ref="AV53:AW53"/>
    <mergeCell ref="AX53:AY53"/>
    <mergeCell ref="AZ53:BA53"/>
    <mergeCell ref="BB53:BC53"/>
    <mergeCell ref="BD53:BE53"/>
    <mergeCell ref="BF53:BG53"/>
    <mergeCell ref="BH53:BI53"/>
    <mergeCell ref="BJ53:BK53"/>
    <mergeCell ref="BL53:BM53"/>
    <mergeCell ref="BJ52:BK52"/>
    <mergeCell ref="BL52:BM52"/>
    <mergeCell ref="AN52:AO52"/>
    <mergeCell ref="AP52:AQ52"/>
    <mergeCell ref="AR52:AS52"/>
    <mergeCell ref="BF52:BG52"/>
    <mergeCell ref="AV52:AW52"/>
    <mergeCell ref="AX52:AY52"/>
    <mergeCell ref="AZ52:BA52"/>
    <mergeCell ref="BB52:BC52"/>
    <mergeCell ref="BD52:BE52"/>
    <mergeCell ref="AT52:AU52"/>
    <mergeCell ref="BH52:BI52"/>
    <mergeCell ref="AF52:AG52"/>
    <mergeCell ref="AH52:AI52"/>
    <mergeCell ref="AJ52:AK52"/>
    <mergeCell ref="AL52:AM52"/>
    <mergeCell ref="T53:U53"/>
    <mergeCell ref="V53:W53"/>
    <mergeCell ref="X53:Y53"/>
    <mergeCell ref="Z53:AA53"/>
    <mergeCell ref="AB53:AC53"/>
    <mergeCell ref="AD52:AE52"/>
    <mergeCell ref="AL53:AM53"/>
    <mergeCell ref="AD53:AE53"/>
    <mergeCell ref="AF53:AG53"/>
    <mergeCell ref="X52:Y52"/>
    <mergeCell ref="Z52:AA52"/>
    <mergeCell ref="AB52:AC52"/>
    <mergeCell ref="T52:U52"/>
    <mergeCell ref="V52:W52"/>
    <mergeCell ref="D52:D53"/>
    <mergeCell ref="F53:G53"/>
    <mergeCell ref="H53:I53"/>
    <mergeCell ref="J53:K53"/>
    <mergeCell ref="L53:M53"/>
    <mergeCell ref="N53:O53"/>
    <mergeCell ref="P53:Q53"/>
    <mergeCell ref="R53:S53"/>
    <mergeCell ref="F52:G52"/>
    <mergeCell ref="H52:I52"/>
    <mergeCell ref="J52:K52"/>
    <mergeCell ref="L52:M52"/>
    <mergeCell ref="N52:O52"/>
    <mergeCell ref="P52:Q52"/>
    <mergeCell ref="R52:S52"/>
    <mergeCell ref="E52:E5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23">
    <pageSetUpPr fitToPage="1"/>
  </sheetPr>
  <dimension ref="A1:CO503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2353"/>
    <col min="2" max="2" width="6.42578125" style="2353" customWidth="1"/>
    <col min="3" max="3" width="7.7109375" style="2353" customWidth="1"/>
    <col min="4" max="4" width="81.140625" style="3028" customWidth="1"/>
    <col min="5" max="5" width="14.42578125" style="2353" customWidth="1"/>
    <col min="6" max="6" width="15.140625" style="2353" customWidth="1"/>
    <col min="7" max="7" width="17.5703125" style="2353" bestFit="1" customWidth="1"/>
    <col min="8" max="8" width="20.140625" style="2353" bestFit="1" customWidth="1"/>
    <col min="9" max="9" width="14.7109375" style="2353" bestFit="1" customWidth="1"/>
    <col min="10" max="10" width="24.7109375" style="2353" customWidth="1"/>
    <col min="11" max="12" width="13.5703125" style="2353" customWidth="1"/>
    <col min="13" max="13" width="13.7109375" style="2353" customWidth="1"/>
    <col min="14" max="14" width="20.140625" style="2353" bestFit="1" customWidth="1"/>
    <col min="15" max="15" width="13.7109375" style="2353" customWidth="1"/>
    <col min="16" max="16" width="27.85546875" style="2353" customWidth="1"/>
    <col min="17" max="17" width="13.140625" style="2353" customWidth="1"/>
    <col min="18" max="19" width="13.7109375" style="2353" customWidth="1"/>
    <col min="20" max="20" width="20.140625" style="2353" bestFit="1" customWidth="1"/>
    <col min="21" max="22" width="13.7109375" style="2353" customWidth="1"/>
    <col min="23" max="23" width="13.5703125" style="2353" customWidth="1"/>
    <col min="24" max="25" width="13.7109375" style="2353" customWidth="1"/>
    <col min="26" max="26" width="20.140625" style="2353" bestFit="1" customWidth="1"/>
    <col min="27" max="28" width="13.7109375" style="2353" customWidth="1"/>
    <col min="29" max="29" width="19.28515625" style="2353" customWidth="1"/>
    <col min="30" max="30" width="20.5703125" style="2353" customWidth="1"/>
    <col min="31" max="31" width="13.7109375" style="2353" customWidth="1"/>
    <col min="32" max="32" width="20.140625" style="2353" bestFit="1" customWidth="1"/>
    <col min="33" max="39" width="13.7109375" style="2353" customWidth="1"/>
    <col min="40" max="40" width="27.42578125" style="2353" customWidth="1"/>
    <col min="41" max="43" width="13.7109375" style="2353" customWidth="1"/>
    <col min="44" max="44" width="17" style="2353" customWidth="1"/>
    <col min="45" max="45" width="13.7109375" style="2353" customWidth="1"/>
    <col min="46" max="253" width="15.42578125" style="2353" customWidth="1"/>
    <col min="254" max="260" width="11.42578125" style="2353"/>
    <col min="261" max="261" width="4.140625" style="2353" customWidth="1"/>
    <col min="262" max="262" width="51.7109375" style="2353" customWidth="1"/>
    <col min="263" max="263" width="18.7109375" style="2353" customWidth="1"/>
    <col min="264" max="264" width="11.85546875" style="2353" bestFit="1" customWidth="1"/>
    <col min="265" max="265" width="13" style="2353" bestFit="1" customWidth="1"/>
    <col min="266" max="266" width="23.5703125" style="2353" bestFit="1" customWidth="1"/>
    <col min="267" max="267" width="7.5703125" style="2353" customWidth="1"/>
    <col min="268" max="268" width="49.7109375" style="2353" bestFit="1" customWidth="1"/>
    <col min="269" max="269" width="14.28515625" style="2353" bestFit="1" customWidth="1"/>
    <col min="270" max="270" width="11.85546875" style="2353" bestFit="1" customWidth="1"/>
    <col min="271" max="271" width="13" style="2353" bestFit="1" customWidth="1"/>
    <col min="272" max="272" width="23.5703125" style="2353" bestFit="1" customWidth="1"/>
    <col min="273" max="273" width="3.85546875" style="2353" customWidth="1"/>
    <col min="274" max="274" width="47.140625" style="2353" customWidth="1"/>
    <col min="275" max="275" width="13.85546875" style="2353" bestFit="1" customWidth="1"/>
    <col min="276" max="276" width="11.5703125" style="2353" customWidth="1"/>
    <col min="277" max="277" width="12.42578125" style="2353" bestFit="1" customWidth="1"/>
    <col min="278" max="278" width="21.7109375" style="2353" bestFit="1" customWidth="1"/>
    <col min="279" max="279" width="4.7109375" style="2353" customWidth="1"/>
    <col min="280" max="280" width="48.28515625" style="2353" bestFit="1" customWidth="1"/>
    <col min="281" max="281" width="13.85546875" style="2353" bestFit="1" customWidth="1"/>
    <col min="282" max="282" width="12.7109375" style="2353" customWidth="1"/>
    <col min="283" max="283" width="17.7109375" style="2353" bestFit="1" customWidth="1"/>
    <col min="284" max="284" width="21.7109375" style="2353" bestFit="1" customWidth="1"/>
    <col min="285" max="285" width="5" style="2353" customWidth="1"/>
    <col min="286" max="286" width="52.85546875" style="2353" customWidth="1"/>
    <col min="287" max="287" width="14.7109375" style="2353" customWidth="1"/>
    <col min="288" max="288" width="14" style="2353" customWidth="1"/>
    <col min="289" max="289" width="16.42578125" style="2353" customWidth="1"/>
    <col min="290" max="290" width="21.7109375" style="2353" bestFit="1" customWidth="1"/>
    <col min="291" max="291" width="4.7109375" style="2353" customWidth="1"/>
    <col min="292" max="292" width="48.28515625" style="2353" bestFit="1" customWidth="1"/>
    <col min="293" max="293" width="13.85546875" style="2353" customWidth="1"/>
    <col min="294" max="294" width="13.7109375" style="2353" customWidth="1"/>
    <col min="295" max="295" width="16.140625" style="2353" customWidth="1"/>
    <col min="296" max="296" width="22.140625" style="2353" bestFit="1" customWidth="1"/>
    <col min="297" max="297" width="3.140625" style="2353" customWidth="1"/>
    <col min="298" max="298" width="48.28515625" style="2353" bestFit="1" customWidth="1"/>
    <col min="299" max="299" width="15.140625" style="2353" customWidth="1"/>
    <col min="300" max="300" width="13.42578125" style="2353" customWidth="1"/>
    <col min="301" max="301" width="15.28515625" style="2353" customWidth="1"/>
    <col min="302" max="302" width="21" style="2353" customWidth="1"/>
    <col min="303" max="303" width="5.28515625" style="2353" customWidth="1"/>
    <col min="304" max="304" width="48.28515625" style="2353" bestFit="1" customWidth="1"/>
    <col min="305" max="305" width="14.85546875" style="2353" customWidth="1"/>
    <col min="306" max="306" width="11.42578125" style="2353"/>
    <col min="307" max="307" width="12.42578125" style="2353" bestFit="1" customWidth="1"/>
    <col min="308" max="308" width="21.7109375" style="2353" bestFit="1" customWidth="1"/>
    <col min="309" max="309" width="5.140625" style="2353" customWidth="1"/>
    <col min="310" max="310" width="47.28515625" style="2353" customWidth="1"/>
    <col min="311" max="311" width="15.7109375" style="2353" customWidth="1"/>
    <col min="312" max="312" width="15.28515625" style="2353" customWidth="1"/>
    <col min="313" max="313" width="12.42578125" style="2353" bestFit="1" customWidth="1"/>
    <col min="314" max="314" width="18.85546875" style="2353" bestFit="1" customWidth="1"/>
    <col min="315" max="315" width="5" style="2353" customWidth="1"/>
    <col min="316" max="316" width="50.28515625" style="2353" bestFit="1" customWidth="1"/>
    <col min="317" max="317" width="14.28515625" style="2353" bestFit="1" customWidth="1"/>
    <col min="318" max="318" width="11.42578125" style="2353"/>
    <col min="319" max="319" width="13.28515625" style="2353" bestFit="1" customWidth="1"/>
    <col min="320" max="320" width="18.85546875" style="2353" bestFit="1" customWidth="1"/>
    <col min="321" max="321" width="5.7109375" style="2353" customWidth="1"/>
    <col min="322" max="322" width="48.28515625" style="2353" bestFit="1" customWidth="1"/>
    <col min="323" max="323" width="14.28515625" style="2353" bestFit="1" customWidth="1"/>
    <col min="324" max="324" width="13.85546875" style="2353" customWidth="1"/>
    <col min="325" max="325" width="13.28515625" style="2353" bestFit="1" customWidth="1"/>
    <col min="326" max="326" width="18.85546875" style="2353" bestFit="1" customWidth="1"/>
    <col min="327" max="327" width="5.28515625" style="2353" customWidth="1"/>
    <col min="328" max="328" width="50.5703125" style="2353" customWidth="1"/>
    <col min="329" max="329" width="14.28515625" style="2353" bestFit="1" customWidth="1"/>
    <col min="330" max="330" width="17.7109375" style="2353" customWidth="1"/>
    <col min="331" max="331" width="13.28515625" style="2353" bestFit="1" customWidth="1"/>
    <col min="332" max="332" width="18.85546875" style="2353" bestFit="1" customWidth="1"/>
    <col min="333" max="333" width="3.85546875" style="2353" customWidth="1"/>
    <col min="334" max="334" width="48.28515625" style="2353" bestFit="1" customWidth="1"/>
    <col min="335" max="335" width="14.28515625" style="2353" bestFit="1" customWidth="1"/>
    <col min="336" max="336" width="11.42578125" style="2353"/>
    <col min="337" max="337" width="13.28515625" style="2353" bestFit="1" customWidth="1"/>
    <col min="338" max="338" width="18.85546875" style="2353" bestFit="1" customWidth="1"/>
    <col min="339" max="339" width="3.5703125" style="2353" customWidth="1"/>
    <col min="340" max="340" width="48.28515625" style="2353" bestFit="1" customWidth="1"/>
    <col min="341" max="341" width="14.42578125" style="2353" bestFit="1" customWidth="1"/>
    <col min="342" max="342" width="11.5703125" style="2353" bestFit="1" customWidth="1"/>
    <col min="343" max="343" width="13.42578125" style="2353" bestFit="1" customWidth="1"/>
    <col min="344" max="344" width="21.85546875" style="2353" bestFit="1" customWidth="1"/>
    <col min="345" max="345" width="11.42578125" style="2353"/>
    <col min="346" max="346" width="46.5703125" style="2353" customWidth="1"/>
    <col min="347" max="349" width="11.5703125" style="2353" bestFit="1" customWidth="1"/>
    <col min="350" max="350" width="18.85546875" style="2353" bestFit="1" customWidth="1"/>
    <col min="351" max="516" width="11.42578125" style="2353"/>
    <col min="517" max="517" width="4.140625" style="2353" customWidth="1"/>
    <col min="518" max="518" width="51.7109375" style="2353" customWidth="1"/>
    <col min="519" max="519" width="18.7109375" style="2353" customWidth="1"/>
    <col min="520" max="520" width="11.85546875" style="2353" bestFit="1" customWidth="1"/>
    <col min="521" max="521" width="13" style="2353" bestFit="1" customWidth="1"/>
    <col min="522" max="522" width="23.5703125" style="2353" bestFit="1" customWidth="1"/>
    <col min="523" max="523" width="7.5703125" style="2353" customWidth="1"/>
    <col min="524" max="524" width="49.7109375" style="2353" bestFit="1" customWidth="1"/>
    <col min="525" max="525" width="14.28515625" style="2353" bestFit="1" customWidth="1"/>
    <col min="526" max="526" width="11.85546875" style="2353" bestFit="1" customWidth="1"/>
    <col min="527" max="527" width="13" style="2353" bestFit="1" customWidth="1"/>
    <col min="528" max="528" width="23.5703125" style="2353" bestFit="1" customWidth="1"/>
    <col min="529" max="529" width="3.85546875" style="2353" customWidth="1"/>
    <col min="530" max="530" width="47.140625" style="2353" customWidth="1"/>
    <col min="531" max="531" width="13.85546875" style="2353" bestFit="1" customWidth="1"/>
    <col min="532" max="532" width="11.5703125" style="2353" customWidth="1"/>
    <col min="533" max="533" width="12.42578125" style="2353" bestFit="1" customWidth="1"/>
    <col min="534" max="534" width="21.7109375" style="2353" bestFit="1" customWidth="1"/>
    <col min="535" max="535" width="4.7109375" style="2353" customWidth="1"/>
    <col min="536" max="536" width="48.28515625" style="2353" bestFit="1" customWidth="1"/>
    <col min="537" max="537" width="13.85546875" style="2353" bestFit="1" customWidth="1"/>
    <col min="538" max="538" width="12.7109375" style="2353" customWidth="1"/>
    <col min="539" max="539" width="17.7109375" style="2353" bestFit="1" customWidth="1"/>
    <col min="540" max="540" width="21.7109375" style="2353" bestFit="1" customWidth="1"/>
    <col min="541" max="541" width="5" style="2353" customWidth="1"/>
    <col min="542" max="542" width="52.85546875" style="2353" customWidth="1"/>
    <col min="543" max="543" width="14.7109375" style="2353" customWidth="1"/>
    <col min="544" max="544" width="14" style="2353" customWidth="1"/>
    <col min="545" max="545" width="16.42578125" style="2353" customWidth="1"/>
    <col min="546" max="546" width="21.7109375" style="2353" bestFit="1" customWidth="1"/>
    <col min="547" max="547" width="4.7109375" style="2353" customWidth="1"/>
    <col min="548" max="548" width="48.28515625" style="2353" bestFit="1" customWidth="1"/>
    <col min="549" max="549" width="13.85546875" style="2353" customWidth="1"/>
    <col min="550" max="550" width="13.7109375" style="2353" customWidth="1"/>
    <col min="551" max="551" width="16.140625" style="2353" customWidth="1"/>
    <col min="552" max="552" width="22.140625" style="2353" bestFit="1" customWidth="1"/>
    <col min="553" max="553" width="3.140625" style="2353" customWidth="1"/>
    <col min="554" max="554" width="48.28515625" style="2353" bestFit="1" customWidth="1"/>
    <col min="555" max="555" width="15.140625" style="2353" customWidth="1"/>
    <col min="556" max="556" width="13.42578125" style="2353" customWidth="1"/>
    <col min="557" max="557" width="15.28515625" style="2353" customWidth="1"/>
    <col min="558" max="558" width="21" style="2353" customWidth="1"/>
    <col min="559" max="559" width="5.28515625" style="2353" customWidth="1"/>
    <col min="560" max="560" width="48.28515625" style="2353" bestFit="1" customWidth="1"/>
    <col min="561" max="561" width="14.85546875" style="2353" customWidth="1"/>
    <col min="562" max="562" width="11.42578125" style="2353"/>
    <col min="563" max="563" width="12.42578125" style="2353" bestFit="1" customWidth="1"/>
    <col min="564" max="564" width="21.7109375" style="2353" bestFit="1" customWidth="1"/>
    <col min="565" max="565" width="5.140625" style="2353" customWidth="1"/>
    <col min="566" max="566" width="47.28515625" style="2353" customWidth="1"/>
    <col min="567" max="567" width="15.7109375" style="2353" customWidth="1"/>
    <col min="568" max="568" width="15.28515625" style="2353" customWidth="1"/>
    <col min="569" max="569" width="12.42578125" style="2353" bestFit="1" customWidth="1"/>
    <col min="570" max="570" width="18.85546875" style="2353" bestFit="1" customWidth="1"/>
    <col min="571" max="571" width="5" style="2353" customWidth="1"/>
    <col min="572" max="572" width="50.28515625" style="2353" bestFit="1" customWidth="1"/>
    <col min="573" max="573" width="14.28515625" style="2353" bestFit="1" customWidth="1"/>
    <col min="574" max="574" width="11.42578125" style="2353"/>
    <col min="575" max="575" width="13.28515625" style="2353" bestFit="1" customWidth="1"/>
    <col min="576" max="576" width="18.85546875" style="2353" bestFit="1" customWidth="1"/>
    <col min="577" max="577" width="5.7109375" style="2353" customWidth="1"/>
    <col min="578" max="578" width="48.28515625" style="2353" bestFit="1" customWidth="1"/>
    <col min="579" max="579" width="14.28515625" style="2353" bestFit="1" customWidth="1"/>
    <col min="580" max="580" width="13.85546875" style="2353" customWidth="1"/>
    <col min="581" max="581" width="13.28515625" style="2353" bestFit="1" customWidth="1"/>
    <col min="582" max="582" width="18.85546875" style="2353" bestFit="1" customWidth="1"/>
    <col min="583" max="583" width="5.28515625" style="2353" customWidth="1"/>
    <col min="584" max="584" width="50.5703125" style="2353" customWidth="1"/>
    <col min="585" max="585" width="14.28515625" style="2353" bestFit="1" customWidth="1"/>
    <col min="586" max="586" width="17.7109375" style="2353" customWidth="1"/>
    <col min="587" max="587" width="13.28515625" style="2353" bestFit="1" customWidth="1"/>
    <col min="588" max="588" width="18.85546875" style="2353" bestFit="1" customWidth="1"/>
    <col min="589" max="589" width="3.85546875" style="2353" customWidth="1"/>
    <col min="590" max="590" width="48.28515625" style="2353" bestFit="1" customWidth="1"/>
    <col min="591" max="591" width="14.28515625" style="2353" bestFit="1" customWidth="1"/>
    <col min="592" max="592" width="11.42578125" style="2353"/>
    <col min="593" max="593" width="13.28515625" style="2353" bestFit="1" customWidth="1"/>
    <col min="594" max="594" width="18.85546875" style="2353" bestFit="1" customWidth="1"/>
    <col min="595" max="595" width="3.5703125" style="2353" customWidth="1"/>
    <col min="596" max="596" width="48.28515625" style="2353" bestFit="1" customWidth="1"/>
    <col min="597" max="597" width="14.42578125" style="2353" bestFit="1" customWidth="1"/>
    <col min="598" max="598" width="11.5703125" style="2353" bestFit="1" customWidth="1"/>
    <col min="599" max="599" width="13.42578125" style="2353" bestFit="1" customWidth="1"/>
    <col min="600" max="600" width="21.85546875" style="2353" bestFit="1" customWidth="1"/>
    <col min="601" max="601" width="11.42578125" style="2353"/>
    <col min="602" max="602" width="46.5703125" style="2353" customWidth="1"/>
    <col min="603" max="605" width="11.5703125" style="2353" bestFit="1" customWidth="1"/>
    <col min="606" max="606" width="18.85546875" style="2353" bestFit="1" customWidth="1"/>
    <col min="607" max="772" width="11.42578125" style="2353"/>
    <col min="773" max="773" width="4.140625" style="2353" customWidth="1"/>
    <col min="774" max="774" width="51.7109375" style="2353" customWidth="1"/>
    <col min="775" max="775" width="18.7109375" style="2353" customWidth="1"/>
    <col min="776" max="776" width="11.85546875" style="2353" bestFit="1" customWidth="1"/>
    <col min="777" max="777" width="13" style="2353" bestFit="1" customWidth="1"/>
    <col min="778" max="778" width="23.5703125" style="2353" bestFit="1" customWidth="1"/>
    <col min="779" max="779" width="7.5703125" style="2353" customWidth="1"/>
    <col min="780" max="780" width="49.7109375" style="2353" bestFit="1" customWidth="1"/>
    <col min="781" max="781" width="14.28515625" style="2353" bestFit="1" customWidth="1"/>
    <col min="782" max="782" width="11.85546875" style="2353" bestFit="1" customWidth="1"/>
    <col min="783" max="783" width="13" style="2353" bestFit="1" customWidth="1"/>
    <col min="784" max="784" width="23.5703125" style="2353" bestFit="1" customWidth="1"/>
    <col min="785" max="785" width="3.85546875" style="2353" customWidth="1"/>
    <col min="786" max="786" width="47.140625" style="2353" customWidth="1"/>
    <col min="787" max="787" width="13.85546875" style="2353" bestFit="1" customWidth="1"/>
    <col min="788" max="788" width="11.5703125" style="2353" customWidth="1"/>
    <col min="789" max="789" width="12.42578125" style="2353" bestFit="1" customWidth="1"/>
    <col min="790" max="790" width="21.7109375" style="2353" bestFit="1" customWidth="1"/>
    <col min="791" max="791" width="4.7109375" style="2353" customWidth="1"/>
    <col min="792" max="792" width="48.28515625" style="2353" bestFit="1" customWidth="1"/>
    <col min="793" max="793" width="13.85546875" style="2353" bestFit="1" customWidth="1"/>
    <col min="794" max="794" width="12.7109375" style="2353" customWidth="1"/>
    <col min="795" max="795" width="17.7109375" style="2353" bestFit="1" customWidth="1"/>
    <col min="796" max="796" width="21.7109375" style="2353" bestFit="1" customWidth="1"/>
    <col min="797" max="797" width="5" style="2353" customWidth="1"/>
    <col min="798" max="798" width="52.85546875" style="2353" customWidth="1"/>
    <col min="799" max="799" width="14.7109375" style="2353" customWidth="1"/>
    <col min="800" max="800" width="14" style="2353" customWidth="1"/>
    <col min="801" max="801" width="16.42578125" style="2353" customWidth="1"/>
    <col min="802" max="802" width="21.7109375" style="2353" bestFit="1" customWidth="1"/>
    <col min="803" max="803" width="4.7109375" style="2353" customWidth="1"/>
    <col min="804" max="804" width="48.28515625" style="2353" bestFit="1" customWidth="1"/>
    <col min="805" max="805" width="13.85546875" style="2353" customWidth="1"/>
    <col min="806" max="806" width="13.7109375" style="2353" customWidth="1"/>
    <col min="807" max="807" width="16.140625" style="2353" customWidth="1"/>
    <col min="808" max="808" width="22.140625" style="2353" bestFit="1" customWidth="1"/>
    <col min="809" max="809" width="3.140625" style="2353" customWidth="1"/>
    <col min="810" max="810" width="48.28515625" style="2353" bestFit="1" customWidth="1"/>
    <col min="811" max="811" width="15.140625" style="2353" customWidth="1"/>
    <col min="812" max="812" width="13.42578125" style="2353" customWidth="1"/>
    <col min="813" max="813" width="15.28515625" style="2353" customWidth="1"/>
    <col min="814" max="814" width="21" style="2353" customWidth="1"/>
    <col min="815" max="815" width="5.28515625" style="2353" customWidth="1"/>
    <col min="816" max="816" width="48.28515625" style="2353" bestFit="1" customWidth="1"/>
    <col min="817" max="817" width="14.85546875" style="2353" customWidth="1"/>
    <col min="818" max="818" width="11.42578125" style="2353"/>
    <col min="819" max="819" width="12.42578125" style="2353" bestFit="1" customWidth="1"/>
    <col min="820" max="820" width="21.7109375" style="2353" bestFit="1" customWidth="1"/>
    <col min="821" max="821" width="5.140625" style="2353" customWidth="1"/>
    <col min="822" max="822" width="47.28515625" style="2353" customWidth="1"/>
    <col min="823" max="823" width="15.7109375" style="2353" customWidth="1"/>
    <col min="824" max="824" width="15.28515625" style="2353" customWidth="1"/>
    <col min="825" max="825" width="12.42578125" style="2353" bestFit="1" customWidth="1"/>
    <col min="826" max="826" width="18.85546875" style="2353" bestFit="1" customWidth="1"/>
    <col min="827" max="827" width="5" style="2353" customWidth="1"/>
    <col min="828" max="828" width="50.28515625" style="2353" bestFit="1" customWidth="1"/>
    <col min="829" max="829" width="14.28515625" style="2353" bestFit="1" customWidth="1"/>
    <col min="830" max="830" width="11.42578125" style="2353"/>
    <col min="831" max="831" width="13.28515625" style="2353" bestFit="1" customWidth="1"/>
    <col min="832" max="832" width="18.85546875" style="2353" bestFit="1" customWidth="1"/>
    <col min="833" max="833" width="5.7109375" style="2353" customWidth="1"/>
    <col min="834" max="834" width="48.28515625" style="2353" bestFit="1" customWidth="1"/>
    <col min="835" max="835" width="14.28515625" style="2353" bestFit="1" customWidth="1"/>
    <col min="836" max="836" width="13.85546875" style="2353" customWidth="1"/>
    <col min="837" max="837" width="13.28515625" style="2353" bestFit="1" customWidth="1"/>
    <col min="838" max="838" width="18.85546875" style="2353" bestFit="1" customWidth="1"/>
    <col min="839" max="839" width="5.28515625" style="2353" customWidth="1"/>
    <col min="840" max="840" width="50.5703125" style="2353" customWidth="1"/>
    <col min="841" max="841" width="14.28515625" style="2353" bestFit="1" customWidth="1"/>
    <col min="842" max="842" width="17.7109375" style="2353" customWidth="1"/>
    <col min="843" max="843" width="13.28515625" style="2353" bestFit="1" customWidth="1"/>
    <col min="844" max="844" width="18.85546875" style="2353" bestFit="1" customWidth="1"/>
    <col min="845" max="845" width="3.85546875" style="2353" customWidth="1"/>
    <col min="846" max="846" width="48.28515625" style="2353" bestFit="1" customWidth="1"/>
    <col min="847" max="847" width="14.28515625" style="2353" bestFit="1" customWidth="1"/>
    <col min="848" max="848" width="11.42578125" style="2353"/>
    <col min="849" max="849" width="13.28515625" style="2353" bestFit="1" customWidth="1"/>
    <col min="850" max="850" width="18.85546875" style="2353" bestFit="1" customWidth="1"/>
    <col min="851" max="851" width="3.5703125" style="2353" customWidth="1"/>
    <col min="852" max="852" width="48.28515625" style="2353" bestFit="1" customWidth="1"/>
    <col min="853" max="853" width="14.42578125" style="2353" bestFit="1" customWidth="1"/>
    <col min="854" max="854" width="11.5703125" style="2353" bestFit="1" customWidth="1"/>
    <col min="855" max="855" width="13.42578125" style="2353" bestFit="1" customWidth="1"/>
    <col min="856" max="856" width="21.85546875" style="2353" bestFit="1" customWidth="1"/>
    <col min="857" max="857" width="11.42578125" style="2353"/>
    <col min="858" max="858" width="46.5703125" style="2353" customWidth="1"/>
    <col min="859" max="861" width="11.5703125" style="2353" bestFit="1" customWidth="1"/>
    <col min="862" max="862" width="18.85546875" style="2353" bestFit="1" customWidth="1"/>
    <col min="863" max="1028" width="11.42578125" style="2353"/>
    <col min="1029" max="1029" width="4.140625" style="2353" customWidth="1"/>
    <col min="1030" max="1030" width="51.7109375" style="2353" customWidth="1"/>
    <col min="1031" max="1031" width="18.7109375" style="2353" customWidth="1"/>
    <col min="1032" max="1032" width="11.85546875" style="2353" bestFit="1" customWidth="1"/>
    <col min="1033" max="1033" width="13" style="2353" bestFit="1" customWidth="1"/>
    <col min="1034" max="1034" width="23.5703125" style="2353" bestFit="1" customWidth="1"/>
    <col min="1035" max="1035" width="7.5703125" style="2353" customWidth="1"/>
    <col min="1036" max="1036" width="49.7109375" style="2353" bestFit="1" customWidth="1"/>
    <col min="1037" max="1037" width="14.28515625" style="2353" bestFit="1" customWidth="1"/>
    <col min="1038" max="1038" width="11.85546875" style="2353" bestFit="1" customWidth="1"/>
    <col min="1039" max="1039" width="13" style="2353" bestFit="1" customWidth="1"/>
    <col min="1040" max="1040" width="23.5703125" style="2353" bestFit="1" customWidth="1"/>
    <col min="1041" max="1041" width="3.85546875" style="2353" customWidth="1"/>
    <col min="1042" max="1042" width="47.140625" style="2353" customWidth="1"/>
    <col min="1043" max="1043" width="13.85546875" style="2353" bestFit="1" customWidth="1"/>
    <col min="1044" max="1044" width="11.5703125" style="2353" customWidth="1"/>
    <col min="1045" max="1045" width="12.42578125" style="2353" bestFit="1" customWidth="1"/>
    <col min="1046" max="1046" width="21.7109375" style="2353" bestFit="1" customWidth="1"/>
    <col min="1047" max="1047" width="4.7109375" style="2353" customWidth="1"/>
    <col min="1048" max="1048" width="48.28515625" style="2353" bestFit="1" customWidth="1"/>
    <col min="1049" max="1049" width="13.85546875" style="2353" bestFit="1" customWidth="1"/>
    <col min="1050" max="1050" width="12.7109375" style="2353" customWidth="1"/>
    <col min="1051" max="1051" width="17.7109375" style="2353" bestFit="1" customWidth="1"/>
    <col min="1052" max="1052" width="21.7109375" style="2353" bestFit="1" customWidth="1"/>
    <col min="1053" max="1053" width="5" style="2353" customWidth="1"/>
    <col min="1054" max="1054" width="52.85546875" style="2353" customWidth="1"/>
    <col min="1055" max="1055" width="14.7109375" style="2353" customWidth="1"/>
    <col min="1056" max="1056" width="14" style="2353" customWidth="1"/>
    <col min="1057" max="1057" width="16.42578125" style="2353" customWidth="1"/>
    <col min="1058" max="1058" width="21.7109375" style="2353" bestFit="1" customWidth="1"/>
    <col min="1059" max="1059" width="4.7109375" style="2353" customWidth="1"/>
    <col min="1060" max="1060" width="48.28515625" style="2353" bestFit="1" customWidth="1"/>
    <col min="1061" max="1061" width="13.85546875" style="2353" customWidth="1"/>
    <col min="1062" max="1062" width="13.7109375" style="2353" customWidth="1"/>
    <col min="1063" max="1063" width="16.140625" style="2353" customWidth="1"/>
    <col min="1064" max="1064" width="22.140625" style="2353" bestFit="1" customWidth="1"/>
    <col min="1065" max="1065" width="3.140625" style="2353" customWidth="1"/>
    <col min="1066" max="1066" width="48.28515625" style="2353" bestFit="1" customWidth="1"/>
    <col min="1067" max="1067" width="15.140625" style="2353" customWidth="1"/>
    <col min="1068" max="1068" width="13.42578125" style="2353" customWidth="1"/>
    <col min="1069" max="1069" width="15.28515625" style="2353" customWidth="1"/>
    <col min="1070" max="1070" width="21" style="2353" customWidth="1"/>
    <col min="1071" max="1071" width="5.28515625" style="2353" customWidth="1"/>
    <col min="1072" max="1072" width="48.28515625" style="2353" bestFit="1" customWidth="1"/>
    <col min="1073" max="1073" width="14.85546875" style="2353" customWidth="1"/>
    <col min="1074" max="1074" width="11.42578125" style="2353"/>
    <col min="1075" max="1075" width="12.42578125" style="2353" bestFit="1" customWidth="1"/>
    <col min="1076" max="1076" width="21.7109375" style="2353" bestFit="1" customWidth="1"/>
    <col min="1077" max="1077" width="5.140625" style="2353" customWidth="1"/>
    <col min="1078" max="1078" width="47.28515625" style="2353" customWidth="1"/>
    <col min="1079" max="1079" width="15.7109375" style="2353" customWidth="1"/>
    <col min="1080" max="1080" width="15.28515625" style="2353" customWidth="1"/>
    <col min="1081" max="1081" width="12.42578125" style="2353" bestFit="1" customWidth="1"/>
    <col min="1082" max="1082" width="18.85546875" style="2353" bestFit="1" customWidth="1"/>
    <col min="1083" max="1083" width="5" style="2353" customWidth="1"/>
    <col min="1084" max="1084" width="50.28515625" style="2353" bestFit="1" customWidth="1"/>
    <col min="1085" max="1085" width="14.28515625" style="2353" bestFit="1" customWidth="1"/>
    <col min="1086" max="1086" width="11.42578125" style="2353"/>
    <col min="1087" max="1087" width="13.28515625" style="2353" bestFit="1" customWidth="1"/>
    <col min="1088" max="1088" width="18.85546875" style="2353" bestFit="1" customWidth="1"/>
    <col min="1089" max="1089" width="5.7109375" style="2353" customWidth="1"/>
    <col min="1090" max="1090" width="48.28515625" style="2353" bestFit="1" customWidth="1"/>
    <col min="1091" max="1091" width="14.28515625" style="2353" bestFit="1" customWidth="1"/>
    <col min="1092" max="1092" width="13.85546875" style="2353" customWidth="1"/>
    <col min="1093" max="1093" width="13.28515625" style="2353" bestFit="1" customWidth="1"/>
    <col min="1094" max="1094" width="18.85546875" style="2353" bestFit="1" customWidth="1"/>
    <col min="1095" max="1095" width="5.28515625" style="2353" customWidth="1"/>
    <col min="1096" max="1096" width="50.5703125" style="2353" customWidth="1"/>
    <col min="1097" max="1097" width="14.28515625" style="2353" bestFit="1" customWidth="1"/>
    <col min="1098" max="1098" width="17.7109375" style="2353" customWidth="1"/>
    <col min="1099" max="1099" width="13.28515625" style="2353" bestFit="1" customWidth="1"/>
    <col min="1100" max="1100" width="18.85546875" style="2353" bestFit="1" customWidth="1"/>
    <col min="1101" max="1101" width="3.85546875" style="2353" customWidth="1"/>
    <col min="1102" max="1102" width="48.28515625" style="2353" bestFit="1" customWidth="1"/>
    <col min="1103" max="1103" width="14.28515625" style="2353" bestFit="1" customWidth="1"/>
    <col min="1104" max="1104" width="11.42578125" style="2353"/>
    <col min="1105" max="1105" width="13.28515625" style="2353" bestFit="1" customWidth="1"/>
    <col min="1106" max="1106" width="18.85546875" style="2353" bestFit="1" customWidth="1"/>
    <col min="1107" max="1107" width="3.5703125" style="2353" customWidth="1"/>
    <col min="1108" max="1108" width="48.28515625" style="2353" bestFit="1" customWidth="1"/>
    <col min="1109" max="1109" width="14.42578125" style="2353" bestFit="1" customWidth="1"/>
    <col min="1110" max="1110" width="11.5703125" style="2353" bestFit="1" customWidth="1"/>
    <col min="1111" max="1111" width="13.42578125" style="2353" bestFit="1" customWidth="1"/>
    <col min="1112" max="1112" width="21.85546875" style="2353" bestFit="1" customWidth="1"/>
    <col min="1113" max="1113" width="11.42578125" style="2353"/>
    <col min="1114" max="1114" width="46.5703125" style="2353" customWidth="1"/>
    <col min="1115" max="1117" width="11.5703125" style="2353" bestFit="1" customWidth="1"/>
    <col min="1118" max="1118" width="18.85546875" style="2353" bestFit="1" customWidth="1"/>
    <col min="1119" max="1284" width="11.42578125" style="2353"/>
    <col min="1285" max="1285" width="4.140625" style="2353" customWidth="1"/>
    <col min="1286" max="1286" width="51.7109375" style="2353" customWidth="1"/>
    <col min="1287" max="1287" width="18.7109375" style="2353" customWidth="1"/>
    <col min="1288" max="1288" width="11.85546875" style="2353" bestFit="1" customWidth="1"/>
    <col min="1289" max="1289" width="13" style="2353" bestFit="1" customWidth="1"/>
    <col min="1290" max="1290" width="23.5703125" style="2353" bestFit="1" customWidth="1"/>
    <col min="1291" max="1291" width="7.5703125" style="2353" customWidth="1"/>
    <col min="1292" max="1292" width="49.7109375" style="2353" bestFit="1" customWidth="1"/>
    <col min="1293" max="1293" width="14.28515625" style="2353" bestFit="1" customWidth="1"/>
    <col min="1294" max="1294" width="11.85546875" style="2353" bestFit="1" customWidth="1"/>
    <col min="1295" max="1295" width="13" style="2353" bestFit="1" customWidth="1"/>
    <col min="1296" max="1296" width="23.5703125" style="2353" bestFit="1" customWidth="1"/>
    <col min="1297" max="1297" width="3.85546875" style="2353" customWidth="1"/>
    <col min="1298" max="1298" width="47.140625" style="2353" customWidth="1"/>
    <col min="1299" max="1299" width="13.85546875" style="2353" bestFit="1" customWidth="1"/>
    <col min="1300" max="1300" width="11.5703125" style="2353" customWidth="1"/>
    <col min="1301" max="1301" width="12.42578125" style="2353" bestFit="1" customWidth="1"/>
    <col min="1302" max="1302" width="21.7109375" style="2353" bestFit="1" customWidth="1"/>
    <col min="1303" max="1303" width="4.7109375" style="2353" customWidth="1"/>
    <col min="1304" max="1304" width="48.28515625" style="2353" bestFit="1" customWidth="1"/>
    <col min="1305" max="1305" width="13.85546875" style="2353" bestFit="1" customWidth="1"/>
    <col min="1306" max="1306" width="12.7109375" style="2353" customWidth="1"/>
    <col min="1307" max="1307" width="17.7109375" style="2353" bestFit="1" customWidth="1"/>
    <col min="1308" max="1308" width="21.7109375" style="2353" bestFit="1" customWidth="1"/>
    <col min="1309" max="1309" width="5" style="2353" customWidth="1"/>
    <col min="1310" max="1310" width="52.85546875" style="2353" customWidth="1"/>
    <col min="1311" max="1311" width="14.7109375" style="2353" customWidth="1"/>
    <col min="1312" max="1312" width="14" style="2353" customWidth="1"/>
    <col min="1313" max="1313" width="16.42578125" style="2353" customWidth="1"/>
    <col min="1314" max="1314" width="21.7109375" style="2353" bestFit="1" customWidth="1"/>
    <col min="1315" max="1315" width="4.7109375" style="2353" customWidth="1"/>
    <col min="1316" max="1316" width="48.28515625" style="2353" bestFit="1" customWidth="1"/>
    <col min="1317" max="1317" width="13.85546875" style="2353" customWidth="1"/>
    <col min="1318" max="1318" width="13.7109375" style="2353" customWidth="1"/>
    <col min="1319" max="1319" width="16.140625" style="2353" customWidth="1"/>
    <col min="1320" max="1320" width="22.140625" style="2353" bestFit="1" customWidth="1"/>
    <col min="1321" max="1321" width="3.140625" style="2353" customWidth="1"/>
    <col min="1322" max="1322" width="48.28515625" style="2353" bestFit="1" customWidth="1"/>
    <col min="1323" max="1323" width="15.140625" style="2353" customWidth="1"/>
    <col min="1324" max="1324" width="13.42578125" style="2353" customWidth="1"/>
    <col min="1325" max="1325" width="15.28515625" style="2353" customWidth="1"/>
    <col min="1326" max="1326" width="21" style="2353" customWidth="1"/>
    <col min="1327" max="1327" width="5.28515625" style="2353" customWidth="1"/>
    <col min="1328" max="1328" width="48.28515625" style="2353" bestFit="1" customWidth="1"/>
    <col min="1329" max="1329" width="14.85546875" style="2353" customWidth="1"/>
    <col min="1330" max="1330" width="11.42578125" style="2353"/>
    <col min="1331" max="1331" width="12.42578125" style="2353" bestFit="1" customWidth="1"/>
    <col min="1332" max="1332" width="21.7109375" style="2353" bestFit="1" customWidth="1"/>
    <col min="1333" max="1333" width="5.140625" style="2353" customWidth="1"/>
    <col min="1334" max="1334" width="47.28515625" style="2353" customWidth="1"/>
    <col min="1335" max="1335" width="15.7109375" style="2353" customWidth="1"/>
    <col min="1336" max="1336" width="15.28515625" style="2353" customWidth="1"/>
    <col min="1337" max="1337" width="12.42578125" style="2353" bestFit="1" customWidth="1"/>
    <col min="1338" max="1338" width="18.85546875" style="2353" bestFit="1" customWidth="1"/>
    <col min="1339" max="1339" width="5" style="2353" customWidth="1"/>
    <col min="1340" max="1340" width="50.28515625" style="2353" bestFit="1" customWidth="1"/>
    <col min="1341" max="1341" width="14.28515625" style="2353" bestFit="1" customWidth="1"/>
    <col min="1342" max="1342" width="11.42578125" style="2353"/>
    <col min="1343" max="1343" width="13.28515625" style="2353" bestFit="1" customWidth="1"/>
    <col min="1344" max="1344" width="18.85546875" style="2353" bestFit="1" customWidth="1"/>
    <col min="1345" max="1345" width="5.7109375" style="2353" customWidth="1"/>
    <col min="1346" max="1346" width="48.28515625" style="2353" bestFit="1" customWidth="1"/>
    <col min="1347" max="1347" width="14.28515625" style="2353" bestFit="1" customWidth="1"/>
    <col min="1348" max="1348" width="13.85546875" style="2353" customWidth="1"/>
    <col min="1349" max="1349" width="13.28515625" style="2353" bestFit="1" customWidth="1"/>
    <col min="1350" max="1350" width="18.85546875" style="2353" bestFit="1" customWidth="1"/>
    <col min="1351" max="1351" width="5.28515625" style="2353" customWidth="1"/>
    <col min="1352" max="1352" width="50.5703125" style="2353" customWidth="1"/>
    <col min="1353" max="1353" width="14.28515625" style="2353" bestFit="1" customWidth="1"/>
    <col min="1354" max="1354" width="17.7109375" style="2353" customWidth="1"/>
    <col min="1355" max="1355" width="13.28515625" style="2353" bestFit="1" customWidth="1"/>
    <col min="1356" max="1356" width="18.85546875" style="2353" bestFit="1" customWidth="1"/>
    <col min="1357" max="1357" width="3.85546875" style="2353" customWidth="1"/>
    <col min="1358" max="1358" width="48.28515625" style="2353" bestFit="1" customWidth="1"/>
    <col min="1359" max="1359" width="14.28515625" style="2353" bestFit="1" customWidth="1"/>
    <col min="1360" max="1360" width="11.42578125" style="2353"/>
    <col min="1361" max="1361" width="13.28515625" style="2353" bestFit="1" customWidth="1"/>
    <col min="1362" max="1362" width="18.85546875" style="2353" bestFit="1" customWidth="1"/>
    <col min="1363" max="1363" width="3.5703125" style="2353" customWidth="1"/>
    <col min="1364" max="1364" width="48.28515625" style="2353" bestFit="1" customWidth="1"/>
    <col min="1365" max="1365" width="14.42578125" style="2353" bestFit="1" customWidth="1"/>
    <col min="1366" max="1366" width="11.5703125" style="2353" bestFit="1" customWidth="1"/>
    <col min="1367" max="1367" width="13.42578125" style="2353" bestFit="1" customWidth="1"/>
    <col min="1368" max="1368" width="21.85546875" style="2353" bestFit="1" customWidth="1"/>
    <col min="1369" max="1369" width="11.42578125" style="2353"/>
    <col min="1370" max="1370" width="46.5703125" style="2353" customWidth="1"/>
    <col min="1371" max="1373" width="11.5703125" style="2353" bestFit="1" customWidth="1"/>
    <col min="1374" max="1374" width="18.85546875" style="2353" bestFit="1" customWidth="1"/>
    <col min="1375" max="1540" width="11.42578125" style="2353"/>
    <col min="1541" max="1541" width="4.140625" style="2353" customWidth="1"/>
    <col min="1542" max="1542" width="51.7109375" style="2353" customWidth="1"/>
    <col min="1543" max="1543" width="18.7109375" style="2353" customWidth="1"/>
    <col min="1544" max="1544" width="11.85546875" style="2353" bestFit="1" customWidth="1"/>
    <col min="1545" max="1545" width="13" style="2353" bestFit="1" customWidth="1"/>
    <col min="1546" max="1546" width="23.5703125" style="2353" bestFit="1" customWidth="1"/>
    <col min="1547" max="1547" width="7.5703125" style="2353" customWidth="1"/>
    <col min="1548" max="1548" width="49.7109375" style="2353" bestFit="1" customWidth="1"/>
    <col min="1549" max="1549" width="14.28515625" style="2353" bestFit="1" customWidth="1"/>
    <col min="1550" max="1550" width="11.85546875" style="2353" bestFit="1" customWidth="1"/>
    <col min="1551" max="1551" width="13" style="2353" bestFit="1" customWidth="1"/>
    <col min="1552" max="1552" width="23.5703125" style="2353" bestFit="1" customWidth="1"/>
    <col min="1553" max="1553" width="3.85546875" style="2353" customWidth="1"/>
    <col min="1554" max="1554" width="47.140625" style="2353" customWidth="1"/>
    <col min="1555" max="1555" width="13.85546875" style="2353" bestFit="1" customWidth="1"/>
    <col min="1556" max="1556" width="11.5703125" style="2353" customWidth="1"/>
    <col min="1557" max="1557" width="12.42578125" style="2353" bestFit="1" customWidth="1"/>
    <col min="1558" max="1558" width="21.7109375" style="2353" bestFit="1" customWidth="1"/>
    <col min="1559" max="1559" width="4.7109375" style="2353" customWidth="1"/>
    <col min="1560" max="1560" width="48.28515625" style="2353" bestFit="1" customWidth="1"/>
    <col min="1561" max="1561" width="13.85546875" style="2353" bestFit="1" customWidth="1"/>
    <col min="1562" max="1562" width="12.7109375" style="2353" customWidth="1"/>
    <col min="1563" max="1563" width="17.7109375" style="2353" bestFit="1" customWidth="1"/>
    <col min="1564" max="1564" width="21.7109375" style="2353" bestFit="1" customWidth="1"/>
    <col min="1565" max="1565" width="5" style="2353" customWidth="1"/>
    <col min="1566" max="1566" width="52.85546875" style="2353" customWidth="1"/>
    <col min="1567" max="1567" width="14.7109375" style="2353" customWidth="1"/>
    <col min="1568" max="1568" width="14" style="2353" customWidth="1"/>
    <col min="1569" max="1569" width="16.42578125" style="2353" customWidth="1"/>
    <col min="1570" max="1570" width="21.7109375" style="2353" bestFit="1" customWidth="1"/>
    <col min="1571" max="1571" width="4.7109375" style="2353" customWidth="1"/>
    <col min="1572" max="1572" width="48.28515625" style="2353" bestFit="1" customWidth="1"/>
    <col min="1573" max="1573" width="13.85546875" style="2353" customWidth="1"/>
    <col min="1574" max="1574" width="13.7109375" style="2353" customWidth="1"/>
    <col min="1575" max="1575" width="16.140625" style="2353" customWidth="1"/>
    <col min="1576" max="1576" width="22.140625" style="2353" bestFit="1" customWidth="1"/>
    <col min="1577" max="1577" width="3.140625" style="2353" customWidth="1"/>
    <col min="1578" max="1578" width="48.28515625" style="2353" bestFit="1" customWidth="1"/>
    <col min="1579" max="1579" width="15.140625" style="2353" customWidth="1"/>
    <col min="1580" max="1580" width="13.42578125" style="2353" customWidth="1"/>
    <col min="1581" max="1581" width="15.28515625" style="2353" customWidth="1"/>
    <col min="1582" max="1582" width="21" style="2353" customWidth="1"/>
    <col min="1583" max="1583" width="5.28515625" style="2353" customWidth="1"/>
    <col min="1584" max="1584" width="48.28515625" style="2353" bestFit="1" customWidth="1"/>
    <col min="1585" max="1585" width="14.85546875" style="2353" customWidth="1"/>
    <col min="1586" max="1586" width="11.42578125" style="2353"/>
    <col min="1587" max="1587" width="12.42578125" style="2353" bestFit="1" customWidth="1"/>
    <col min="1588" max="1588" width="21.7109375" style="2353" bestFit="1" customWidth="1"/>
    <col min="1589" max="1589" width="5.140625" style="2353" customWidth="1"/>
    <col min="1590" max="1590" width="47.28515625" style="2353" customWidth="1"/>
    <col min="1591" max="1591" width="15.7109375" style="2353" customWidth="1"/>
    <col min="1592" max="1592" width="15.28515625" style="2353" customWidth="1"/>
    <col min="1593" max="1593" width="12.42578125" style="2353" bestFit="1" customWidth="1"/>
    <col min="1594" max="1594" width="18.85546875" style="2353" bestFit="1" customWidth="1"/>
    <col min="1595" max="1595" width="5" style="2353" customWidth="1"/>
    <col min="1596" max="1596" width="50.28515625" style="2353" bestFit="1" customWidth="1"/>
    <col min="1597" max="1597" width="14.28515625" style="2353" bestFit="1" customWidth="1"/>
    <col min="1598" max="1598" width="11.42578125" style="2353"/>
    <col min="1599" max="1599" width="13.28515625" style="2353" bestFit="1" customWidth="1"/>
    <col min="1600" max="1600" width="18.85546875" style="2353" bestFit="1" customWidth="1"/>
    <col min="1601" max="1601" width="5.7109375" style="2353" customWidth="1"/>
    <col min="1602" max="1602" width="48.28515625" style="2353" bestFit="1" customWidth="1"/>
    <col min="1603" max="1603" width="14.28515625" style="2353" bestFit="1" customWidth="1"/>
    <col min="1604" max="1604" width="13.85546875" style="2353" customWidth="1"/>
    <col min="1605" max="1605" width="13.28515625" style="2353" bestFit="1" customWidth="1"/>
    <col min="1606" max="1606" width="18.85546875" style="2353" bestFit="1" customWidth="1"/>
    <col min="1607" max="1607" width="5.28515625" style="2353" customWidth="1"/>
    <col min="1608" max="1608" width="50.5703125" style="2353" customWidth="1"/>
    <col min="1609" max="1609" width="14.28515625" style="2353" bestFit="1" customWidth="1"/>
    <col min="1610" max="1610" width="17.7109375" style="2353" customWidth="1"/>
    <col min="1611" max="1611" width="13.28515625" style="2353" bestFit="1" customWidth="1"/>
    <col min="1612" max="1612" width="18.85546875" style="2353" bestFit="1" customWidth="1"/>
    <col min="1613" max="1613" width="3.85546875" style="2353" customWidth="1"/>
    <col min="1614" max="1614" width="48.28515625" style="2353" bestFit="1" customWidth="1"/>
    <col min="1615" max="1615" width="14.28515625" style="2353" bestFit="1" customWidth="1"/>
    <col min="1616" max="1616" width="11.42578125" style="2353"/>
    <col min="1617" max="1617" width="13.28515625" style="2353" bestFit="1" customWidth="1"/>
    <col min="1618" max="1618" width="18.85546875" style="2353" bestFit="1" customWidth="1"/>
    <col min="1619" max="1619" width="3.5703125" style="2353" customWidth="1"/>
    <col min="1620" max="1620" width="48.28515625" style="2353" bestFit="1" customWidth="1"/>
    <col min="1621" max="1621" width="14.42578125" style="2353" bestFit="1" customWidth="1"/>
    <col min="1622" max="1622" width="11.5703125" style="2353" bestFit="1" customWidth="1"/>
    <col min="1623" max="1623" width="13.42578125" style="2353" bestFit="1" customWidth="1"/>
    <col min="1624" max="1624" width="21.85546875" style="2353" bestFit="1" customWidth="1"/>
    <col min="1625" max="1625" width="11.42578125" style="2353"/>
    <col min="1626" max="1626" width="46.5703125" style="2353" customWidth="1"/>
    <col min="1627" max="1629" width="11.5703125" style="2353" bestFit="1" customWidth="1"/>
    <col min="1630" max="1630" width="18.85546875" style="2353" bestFit="1" customWidth="1"/>
    <col min="1631" max="1796" width="11.42578125" style="2353"/>
    <col min="1797" max="1797" width="4.140625" style="2353" customWidth="1"/>
    <col min="1798" max="1798" width="51.7109375" style="2353" customWidth="1"/>
    <col min="1799" max="1799" width="18.7109375" style="2353" customWidth="1"/>
    <col min="1800" max="1800" width="11.85546875" style="2353" bestFit="1" customWidth="1"/>
    <col min="1801" max="1801" width="13" style="2353" bestFit="1" customWidth="1"/>
    <col min="1802" max="1802" width="23.5703125" style="2353" bestFit="1" customWidth="1"/>
    <col min="1803" max="1803" width="7.5703125" style="2353" customWidth="1"/>
    <col min="1804" max="1804" width="49.7109375" style="2353" bestFit="1" customWidth="1"/>
    <col min="1805" max="1805" width="14.28515625" style="2353" bestFit="1" customWidth="1"/>
    <col min="1806" max="1806" width="11.85546875" style="2353" bestFit="1" customWidth="1"/>
    <col min="1807" max="1807" width="13" style="2353" bestFit="1" customWidth="1"/>
    <col min="1808" max="1808" width="23.5703125" style="2353" bestFit="1" customWidth="1"/>
    <col min="1809" max="1809" width="3.85546875" style="2353" customWidth="1"/>
    <col min="1810" max="1810" width="47.140625" style="2353" customWidth="1"/>
    <col min="1811" max="1811" width="13.85546875" style="2353" bestFit="1" customWidth="1"/>
    <col min="1812" max="1812" width="11.5703125" style="2353" customWidth="1"/>
    <col min="1813" max="1813" width="12.42578125" style="2353" bestFit="1" customWidth="1"/>
    <col min="1814" max="1814" width="21.7109375" style="2353" bestFit="1" customWidth="1"/>
    <col min="1815" max="1815" width="4.7109375" style="2353" customWidth="1"/>
    <col min="1816" max="1816" width="48.28515625" style="2353" bestFit="1" customWidth="1"/>
    <col min="1817" max="1817" width="13.85546875" style="2353" bestFit="1" customWidth="1"/>
    <col min="1818" max="1818" width="12.7109375" style="2353" customWidth="1"/>
    <col min="1819" max="1819" width="17.7109375" style="2353" bestFit="1" customWidth="1"/>
    <col min="1820" max="1820" width="21.7109375" style="2353" bestFit="1" customWidth="1"/>
    <col min="1821" max="1821" width="5" style="2353" customWidth="1"/>
    <col min="1822" max="1822" width="52.85546875" style="2353" customWidth="1"/>
    <col min="1823" max="1823" width="14.7109375" style="2353" customWidth="1"/>
    <col min="1824" max="1824" width="14" style="2353" customWidth="1"/>
    <col min="1825" max="1825" width="16.42578125" style="2353" customWidth="1"/>
    <col min="1826" max="1826" width="21.7109375" style="2353" bestFit="1" customWidth="1"/>
    <col min="1827" max="1827" width="4.7109375" style="2353" customWidth="1"/>
    <col min="1828" max="1828" width="48.28515625" style="2353" bestFit="1" customWidth="1"/>
    <col min="1829" max="1829" width="13.85546875" style="2353" customWidth="1"/>
    <col min="1830" max="1830" width="13.7109375" style="2353" customWidth="1"/>
    <col min="1831" max="1831" width="16.140625" style="2353" customWidth="1"/>
    <col min="1832" max="1832" width="22.140625" style="2353" bestFit="1" customWidth="1"/>
    <col min="1833" max="1833" width="3.140625" style="2353" customWidth="1"/>
    <col min="1834" max="1834" width="48.28515625" style="2353" bestFit="1" customWidth="1"/>
    <col min="1835" max="1835" width="15.140625" style="2353" customWidth="1"/>
    <col min="1836" max="1836" width="13.42578125" style="2353" customWidth="1"/>
    <col min="1837" max="1837" width="15.28515625" style="2353" customWidth="1"/>
    <col min="1838" max="1838" width="21" style="2353" customWidth="1"/>
    <col min="1839" max="1839" width="5.28515625" style="2353" customWidth="1"/>
    <col min="1840" max="1840" width="48.28515625" style="2353" bestFit="1" customWidth="1"/>
    <col min="1841" max="1841" width="14.85546875" style="2353" customWidth="1"/>
    <col min="1842" max="1842" width="11.42578125" style="2353"/>
    <col min="1843" max="1843" width="12.42578125" style="2353" bestFit="1" customWidth="1"/>
    <col min="1844" max="1844" width="21.7109375" style="2353" bestFit="1" customWidth="1"/>
    <col min="1845" max="1845" width="5.140625" style="2353" customWidth="1"/>
    <col min="1846" max="1846" width="47.28515625" style="2353" customWidth="1"/>
    <col min="1847" max="1847" width="15.7109375" style="2353" customWidth="1"/>
    <col min="1848" max="1848" width="15.28515625" style="2353" customWidth="1"/>
    <col min="1849" max="1849" width="12.42578125" style="2353" bestFit="1" customWidth="1"/>
    <col min="1850" max="1850" width="18.85546875" style="2353" bestFit="1" customWidth="1"/>
    <col min="1851" max="1851" width="5" style="2353" customWidth="1"/>
    <col min="1852" max="1852" width="50.28515625" style="2353" bestFit="1" customWidth="1"/>
    <col min="1853" max="1853" width="14.28515625" style="2353" bestFit="1" customWidth="1"/>
    <col min="1854" max="1854" width="11.42578125" style="2353"/>
    <col min="1855" max="1855" width="13.28515625" style="2353" bestFit="1" customWidth="1"/>
    <col min="1856" max="1856" width="18.85546875" style="2353" bestFit="1" customWidth="1"/>
    <col min="1857" max="1857" width="5.7109375" style="2353" customWidth="1"/>
    <col min="1858" max="1858" width="48.28515625" style="2353" bestFit="1" customWidth="1"/>
    <col min="1859" max="1859" width="14.28515625" style="2353" bestFit="1" customWidth="1"/>
    <col min="1860" max="1860" width="13.85546875" style="2353" customWidth="1"/>
    <col min="1861" max="1861" width="13.28515625" style="2353" bestFit="1" customWidth="1"/>
    <col min="1862" max="1862" width="18.85546875" style="2353" bestFit="1" customWidth="1"/>
    <col min="1863" max="1863" width="5.28515625" style="2353" customWidth="1"/>
    <col min="1864" max="1864" width="50.5703125" style="2353" customWidth="1"/>
    <col min="1865" max="1865" width="14.28515625" style="2353" bestFit="1" customWidth="1"/>
    <col min="1866" max="1866" width="17.7109375" style="2353" customWidth="1"/>
    <col min="1867" max="1867" width="13.28515625" style="2353" bestFit="1" customWidth="1"/>
    <col min="1868" max="1868" width="18.85546875" style="2353" bestFit="1" customWidth="1"/>
    <col min="1869" max="1869" width="3.85546875" style="2353" customWidth="1"/>
    <col min="1870" max="1870" width="48.28515625" style="2353" bestFit="1" customWidth="1"/>
    <col min="1871" max="1871" width="14.28515625" style="2353" bestFit="1" customWidth="1"/>
    <col min="1872" max="1872" width="11.42578125" style="2353"/>
    <col min="1873" max="1873" width="13.28515625" style="2353" bestFit="1" customWidth="1"/>
    <col min="1874" max="1874" width="18.85546875" style="2353" bestFit="1" customWidth="1"/>
    <col min="1875" max="1875" width="3.5703125" style="2353" customWidth="1"/>
    <col min="1876" max="1876" width="48.28515625" style="2353" bestFit="1" customWidth="1"/>
    <col min="1877" max="1877" width="14.42578125" style="2353" bestFit="1" customWidth="1"/>
    <col min="1878" max="1878" width="11.5703125" style="2353" bestFit="1" customWidth="1"/>
    <col min="1879" max="1879" width="13.42578125" style="2353" bestFit="1" customWidth="1"/>
    <col min="1880" max="1880" width="21.85546875" style="2353" bestFit="1" customWidth="1"/>
    <col min="1881" max="1881" width="11.42578125" style="2353"/>
    <col min="1882" max="1882" width="46.5703125" style="2353" customWidth="1"/>
    <col min="1883" max="1885" width="11.5703125" style="2353" bestFit="1" customWidth="1"/>
    <col min="1886" max="1886" width="18.85546875" style="2353" bestFit="1" customWidth="1"/>
    <col min="1887" max="2052" width="11.42578125" style="2353"/>
    <col min="2053" max="2053" width="4.140625" style="2353" customWidth="1"/>
    <col min="2054" max="2054" width="51.7109375" style="2353" customWidth="1"/>
    <col min="2055" max="2055" width="18.7109375" style="2353" customWidth="1"/>
    <col min="2056" max="2056" width="11.85546875" style="2353" bestFit="1" customWidth="1"/>
    <col min="2057" max="2057" width="13" style="2353" bestFit="1" customWidth="1"/>
    <col min="2058" max="2058" width="23.5703125" style="2353" bestFit="1" customWidth="1"/>
    <col min="2059" max="2059" width="7.5703125" style="2353" customWidth="1"/>
    <col min="2060" max="2060" width="49.7109375" style="2353" bestFit="1" customWidth="1"/>
    <col min="2061" max="2061" width="14.28515625" style="2353" bestFit="1" customWidth="1"/>
    <col min="2062" max="2062" width="11.85546875" style="2353" bestFit="1" customWidth="1"/>
    <col min="2063" max="2063" width="13" style="2353" bestFit="1" customWidth="1"/>
    <col min="2064" max="2064" width="23.5703125" style="2353" bestFit="1" customWidth="1"/>
    <col min="2065" max="2065" width="3.85546875" style="2353" customWidth="1"/>
    <col min="2066" max="2066" width="47.140625" style="2353" customWidth="1"/>
    <col min="2067" max="2067" width="13.85546875" style="2353" bestFit="1" customWidth="1"/>
    <col min="2068" max="2068" width="11.5703125" style="2353" customWidth="1"/>
    <col min="2069" max="2069" width="12.42578125" style="2353" bestFit="1" customWidth="1"/>
    <col min="2070" max="2070" width="21.7109375" style="2353" bestFit="1" customWidth="1"/>
    <col min="2071" max="2071" width="4.7109375" style="2353" customWidth="1"/>
    <col min="2072" max="2072" width="48.28515625" style="2353" bestFit="1" customWidth="1"/>
    <col min="2073" max="2073" width="13.85546875" style="2353" bestFit="1" customWidth="1"/>
    <col min="2074" max="2074" width="12.7109375" style="2353" customWidth="1"/>
    <col min="2075" max="2075" width="17.7109375" style="2353" bestFit="1" customWidth="1"/>
    <col min="2076" max="2076" width="21.7109375" style="2353" bestFit="1" customWidth="1"/>
    <col min="2077" max="2077" width="5" style="2353" customWidth="1"/>
    <col min="2078" max="2078" width="52.85546875" style="2353" customWidth="1"/>
    <col min="2079" max="2079" width="14.7109375" style="2353" customWidth="1"/>
    <col min="2080" max="2080" width="14" style="2353" customWidth="1"/>
    <col min="2081" max="2081" width="16.42578125" style="2353" customWidth="1"/>
    <col min="2082" max="2082" width="21.7109375" style="2353" bestFit="1" customWidth="1"/>
    <col min="2083" max="2083" width="4.7109375" style="2353" customWidth="1"/>
    <col min="2084" max="2084" width="48.28515625" style="2353" bestFit="1" customWidth="1"/>
    <col min="2085" max="2085" width="13.85546875" style="2353" customWidth="1"/>
    <col min="2086" max="2086" width="13.7109375" style="2353" customWidth="1"/>
    <col min="2087" max="2087" width="16.140625" style="2353" customWidth="1"/>
    <col min="2088" max="2088" width="22.140625" style="2353" bestFit="1" customWidth="1"/>
    <col min="2089" max="2089" width="3.140625" style="2353" customWidth="1"/>
    <col min="2090" max="2090" width="48.28515625" style="2353" bestFit="1" customWidth="1"/>
    <col min="2091" max="2091" width="15.140625" style="2353" customWidth="1"/>
    <col min="2092" max="2092" width="13.42578125" style="2353" customWidth="1"/>
    <col min="2093" max="2093" width="15.28515625" style="2353" customWidth="1"/>
    <col min="2094" max="2094" width="21" style="2353" customWidth="1"/>
    <col min="2095" max="2095" width="5.28515625" style="2353" customWidth="1"/>
    <col min="2096" max="2096" width="48.28515625" style="2353" bestFit="1" customWidth="1"/>
    <col min="2097" max="2097" width="14.85546875" style="2353" customWidth="1"/>
    <col min="2098" max="2098" width="11.42578125" style="2353"/>
    <col min="2099" max="2099" width="12.42578125" style="2353" bestFit="1" customWidth="1"/>
    <col min="2100" max="2100" width="21.7109375" style="2353" bestFit="1" customWidth="1"/>
    <col min="2101" max="2101" width="5.140625" style="2353" customWidth="1"/>
    <col min="2102" max="2102" width="47.28515625" style="2353" customWidth="1"/>
    <col min="2103" max="2103" width="15.7109375" style="2353" customWidth="1"/>
    <col min="2104" max="2104" width="15.28515625" style="2353" customWidth="1"/>
    <col min="2105" max="2105" width="12.42578125" style="2353" bestFit="1" customWidth="1"/>
    <col min="2106" max="2106" width="18.85546875" style="2353" bestFit="1" customWidth="1"/>
    <col min="2107" max="2107" width="5" style="2353" customWidth="1"/>
    <col min="2108" max="2108" width="50.28515625" style="2353" bestFit="1" customWidth="1"/>
    <col min="2109" max="2109" width="14.28515625" style="2353" bestFit="1" customWidth="1"/>
    <col min="2110" max="2110" width="11.42578125" style="2353"/>
    <col min="2111" max="2111" width="13.28515625" style="2353" bestFit="1" customWidth="1"/>
    <col min="2112" max="2112" width="18.85546875" style="2353" bestFit="1" customWidth="1"/>
    <col min="2113" max="2113" width="5.7109375" style="2353" customWidth="1"/>
    <col min="2114" max="2114" width="48.28515625" style="2353" bestFit="1" customWidth="1"/>
    <col min="2115" max="2115" width="14.28515625" style="2353" bestFit="1" customWidth="1"/>
    <col min="2116" max="2116" width="13.85546875" style="2353" customWidth="1"/>
    <col min="2117" max="2117" width="13.28515625" style="2353" bestFit="1" customWidth="1"/>
    <col min="2118" max="2118" width="18.85546875" style="2353" bestFit="1" customWidth="1"/>
    <col min="2119" max="2119" width="5.28515625" style="2353" customWidth="1"/>
    <col min="2120" max="2120" width="50.5703125" style="2353" customWidth="1"/>
    <col min="2121" max="2121" width="14.28515625" style="2353" bestFit="1" customWidth="1"/>
    <col min="2122" max="2122" width="17.7109375" style="2353" customWidth="1"/>
    <col min="2123" max="2123" width="13.28515625" style="2353" bestFit="1" customWidth="1"/>
    <col min="2124" max="2124" width="18.85546875" style="2353" bestFit="1" customWidth="1"/>
    <col min="2125" max="2125" width="3.85546875" style="2353" customWidth="1"/>
    <col min="2126" max="2126" width="48.28515625" style="2353" bestFit="1" customWidth="1"/>
    <col min="2127" max="2127" width="14.28515625" style="2353" bestFit="1" customWidth="1"/>
    <col min="2128" max="2128" width="11.42578125" style="2353"/>
    <col min="2129" max="2129" width="13.28515625" style="2353" bestFit="1" customWidth="1"/>
    <col min="2130" max="2130" width="18.85546875" style="2353" bestFit="1" customWidth="1"/>
    <col min="2131" max="2131" width="3.5703125" style="2353" customWidth="1"/>
    <col min="2132" max="2132" width="48.28515625" style="2353" bestFit="1" customWidth="1"/>
    <col min="2133" max="2133" width="14.42578125" style="2353" bestFit="1" customWidth="1"/>
    <col min="2134" max="2134" width="11.5703125" style="2353" bestFit="1" customWidth="1"/>
    <col min="2135" max="2135" width="13.42578125" style="2353" bestFit="1" customWidth="1"/>
    <col min="2136" max="2136" width="21.85546875" style="2353" bestFit="1" customWidth="1"/>
    <col min="2137" max="2137" width="11.42578125" style="2353"/>
    <col min="2138" max="2138" width="46.5703125" style="2353" customWidth="1"/>
    <col min="2139" max="2141" width="11.5703125" style="2353" bestFit="1" customWidth="1"/>
    <col min="2142" max="2142" width="18.85546875" style="2353" bestFit="1" customWidth="1"/>
    <col min="2143" max="2308" width="11.42578125" style="2353"/>
    <col min="2309" max="2309" width="4.140625" style="2353" customWidth="1"/>
    <col min="2310" max="2310" width="51.7109375" style="2353" customWidth="1"/>
    <col min="2311" max="2311" width="18.7109375" style="2353" customWidth="1"/>
    <col min="2312" max="2312" width="11.85546875" style="2353" bestFit="1" customWidth="1"/>
    <col min="2313" max="2313" width="13" style="2353" bestFit="1" customWidth="1"/>
    <col min="2314" max="2314" width="23.5703125" style="2353" bestFit="1" customWidth="1"/>
    <col min="2315" max="2315" width="7.5703125" style="2353" customWidth="1"/>
    <col min="2316" max="2316" width="49.7109375" style="2353" bestFit="1" customWidth="1"/>
    <col min="2317" max="2317" width="14.28515625" style="2353" bestFit="1" customWidth="1"/>
    <col min="2318" max="2318" width="11.85546875" style="2353" bestFit="1" customWidth="1"/>
    <col min="2319" max="2319" width="13" style="2353" bestFit="1" customWidth="1"/>
    <col min="2320" max="2320" width="23.5703125" style="2353" bestFit="1" customWidth="1"/>
    <col min="2321" max="2321" width="3.85546875" style="2353" customWidth="1"/>
    <col min="2322" max="2322" width="47.140625" style="2353" customWidth="1"/>
    <col min="2323" max="2323" width="13.85546875" style="2353" bestFit="1" customWidth="1"/>
    <col min="2324" max="2324" width="11.5703125" style="2353" customWidth="1"/>
    <col min="2325" max="2325" width="12.42578125" style="2353" bestFit="1" customWidth="1"/>
    <col min="2326" max="2326" width="21.7109375" style="2353" bestFit="1" customWidth="1"/>
    <col min="2327" max="2327" width="4.7109375" style="2353" customWidth="1"/>
    <col min="2328" max="2328" width="48.28515625" style="2353" bestFit="1" customWidth="1"/>
    <col min="2329" max="2329" width="13.85546875" style="2353" bestFit="1" customWidth="1"/>
    <col min="2330" max="2330" width="12.7109375" style="2353" customWidth="1"/>
    <col min="2331" max="2331" width="17.7109375" style="2353" bestFit="1" customWidth="1"/>
    <col min="2332" max="2332" width="21.7109375" style="2353" bestFit="1" customWidth="1"/>
    <col min="2333" max="2333" width="5" style="2353" customWidth="1"/>
    <col min="2334" max="2334" width="52.85546875" style="2353" customWidth="1"/>
    <col min="2335" max="2335" width="14.7109375" style="2353" customWidth="1"/>
    <col min="2336" max="2336" width="14" style="2353" customWidth="1"/>
    <col min="2337" max="2337" width="16.42578125" style="2353" customWidth="1"/>
    <col min="2338" max="2338" width="21.7109375" style="2353" bestFit="1" customWidth="1"/>
    <col min="2339" max="2339" width="4.7109375" style="2353" customWidth="1"/>
    <col min="2340" max="2340" width="48.28515625" style="2353" bestFit="1" customWidth="1"/>
    <col min="2341" max="2341" width="13.85546875" style="2353" customWidth="1"/>
    <col min="2342" max="2342" width="13.7109375" style="2353" customWidth="1"/>
    <col min="2343" max="2343" width="16.140625" style="2353" customWidth="1"/>
    <col min="2344" max="2344" width="22.140625" style="2353" bestFit="1" customWidth="1"/>
    <col min="2345" max="2345" width="3.140625" style="2353" customWidth="1"/>
    <col min="2346" max="2346" width="48.28515625" style="2353" bestFit="1" customWidth="1"/>
    <col min="2347" max="2347" width="15.140625" style="2353" customWidth="1"/>
    <col min="2348" max="2348" width="13.42578125" style="2353" customWidth="1"/>
    <col min="2349" max="2349" width="15.28515625" style="2353" customWidth="1"/>
    <col min="2350" max="2350" width="21" style="2353" customWidth="1"/>
    <col min="2351" max="2351" width="5.28515625" style="2353" customWidth="1"/>
    <col min="2352" max="2352" width="48.28515625" style="2353" bestFit="1" customWidth="1"/>
    <col min="2353" max="2353" width="14.85546875" style="2353" customWidth="1"/>
    <col min="2354" max="2354" width="11.42578125" style="2353"/>
    <col min="2355" max="2355" width="12.42578125" style="2353" bestFit="1" customWidth="1"/>
    <col min="2356" max="2356" width="21.7109375" style="2353" bestFit="1" customWidth="1"/>
    <col min="2357" max="2357" width="5.140625" style="2353" customWidth="1"/>
    <col min="2358" max="2358" width="47.28515625" style="2353" customWidth="1"/>
    <col min="2359" max="2359" width="15.7109375" style="2353" customWidth="1"/>
    <col min="2360" max="2360" width="15.28515625" style="2353" customWidth="1"/>
    <col min="2361" max="2361" width="12.42578125" style="2353" bestFit="1" customWidth="1"/>
    <col min="2362" max="2362" width="18.85546875" style="2353" bestFit="1" customWidth="1"/>
    <col min="2363" max="2363" width="5" style="2353" customWidth="1"/>
    <col min="2364" max="2364" width="50.28515625" style="2353" bestFit="1" customWidth="1"/>
    <col min="2365" max="2365" width="14.28515625" style="2353" bestFit="1" customWidth="1"/>
    <col min="2366" max="2366" width="11.42578125" style="2353"/>
    <col min="2367" max="2367" width="13.28515625" style="2353" bestFit="1" customWidth="1"/>
    <col min="2368" max="2368" width="18.85546875" style="2353" bestFit="1" customWidth="1"/>
    <col min="2369" max="2369" width="5.7109375" style="2353" customWidth="1"/>
    <col min="2370" max="2370" width="48.28515625" style="2353" bestFit="1" customWidth="1"/>
    <col min="2371" max="2371" width="14.28515625" style="2353" bestFit="1" customWidth="1"/>
    <col min="2372" max="2372" width="13.85546875" style="2353" customWidth="1"/>
    <col min="2373" max="2373" width="13.28515625" style="2353" bestFit="1" customWidth="1"/>
    <col min="2374" max="2374" width="18.85546875" style="2353" bestFit="1" customWidth="1"/>
    <col min="2375" max="2375" width="5.28515625" style="2353" customWidth="1"/>
    <col min="2376" max="2376" width="50.5703125" style="2353" customWidth="1"/>
    <col min="2377" max="2377" width="14.28515625" style="2353" bestFit="1" customWidth="1"/>
    <col min="2378" max="2378" width="17.7109375" style="2353" customWidth="1"/>
    <col min="2379" max="2379" width="13.28515625" style="2353" bestFit="1" customWidth="1"/>
    <col min="2380" max="2380" width="18.85546875" style="2353" bestFit="1" customWidth="1"/>
    <col min="2381" max="2381" width="3.85546875" style="2353" customWidth="1"/>
    <col min="2382" max="2382" width="48.28515625" style="2353" bestFit="1" customWidth="1"/>
    <col min="2383" max="2383" width="14.28515625" style="2353" bestFit="1" customWidth="1"/>
    <col min="2384" max="2384" width="11.42578125" style="2353"/>
    <col min="2385" max="2385" width="13.28515625" style="2353" bestFit="1" customWidth="1"/>
    <col min="2386" max="2386" width="18.85546875" style="2353" bestFit="1" customWidth="1"/>
    <col min="2387" max="2387" width="3.5703125" style="2353" customWidth="1"/>
    <col min="2388" max="2388" width="48.28515625" style="2353" bestFit="1" customWidth="1"/>
    <col min="2389" max="2389" width="14.42578125" style="2353" bestFit="1" customWidth="1"/>
    <col min="2390" max="2390" width="11.5703125" style="2353" bestFit="1" customWidth="1"/>
    <col min="2391" max="2391" width="13.42578125" style="2353" bestFit="1" customWidth="1"/>
    <col min="2392" max="2392" width="21.85546875" style="2353" bestFit="1" customWidth="1"/>
    <col min="2393" max="2393" width="11.42578125" style="2353"/>
    <col min="2394" max="2394" width="46.5703125" style="2353" customWidth="1"/>
    <col min="2395" max="2397" width="11.5703125" style="2353" bestFit="1" customWidth="1"/>
    <col min="2398" max="2398" width="18.85546875" style="2353" bestFit="1" customWidth="1"/>
    <col min="2399" max="2564" width="11.42578125" style="2353"/>
    <col min="2565" max="2565" width="4.140625" style="2353" customWidth="1"/>
    <col min="2566" max="2566" width="51.7109375" style="2353" customWidth="1"/>
    <col min="2567" max="2567" width="18.7109375" style="2353" customWidth="1"/>
    <col min="2568" max="2568" width="11.85546875" style="2353" bestFit="1" customWidth="1"/>
    <col min="2569" max="2569" width="13" style="2353" bestFit="1" customWidth="1"/>
    <col min="2570" max="2570" width="23.5703125" style="2353" bestFit="1" customWidth="1"/>
    <col min="2571" max="2571" width="7.5703125" style="2353" customWidth="1"/>
    <col min="2572" max="2572" width="49.7109375" style="2353" bestFit="1" customWidth="1"/>
    <col min="2573" max="2573" width="14.28515625" style="2353" bestFit="1" customWidth="1"/>
    <col min="2574" max="2574" width="11.85546875" style="2353" bestFit="1" customWidth="1"/>
    <col min="2575" max="2575" width="13" style="2353" bestFit="1" customWidth="1"/>
    <col min="2576" max="2576" width="23.5703125" style="2353" bestFit="1" customWidth="1"/>
    <col min="2577" max="2577" width="3.85546875" style="2353" customWidth="1"/>
    <col min="2578" max="2578" width="47.140625" style="2353" customWidth="1"/>
    <col min="2579" max="2579" width="13.85546875" style="2353" bestFit="1" customWidth="1"/>
    <col min="2580" max="2580" width="11.5703125" style="2353" customWidth="1"/>
    <col min="2581" max="2581" width="12.42578125" style="2353" bestFit="1" customWidth="1"/>
    <col min="2582" max="2582" width="21.7109375" style="2353" bestFit="1" customWidth="1"/>
    <col min="2583" max="2583" width="4.7109375" style="2353" customWidth="1"/>
    <col min="2584" max="2584" width="48.28515625" style="2353" bestFit="1" customWidth="1"/>
    <col min="2585" max="2585" width="13.85546875" style="2353" bestFit="1" customWidth="1"/>
    <col min="2586" max="2586" width="12.7109375" style="2353" customWidth="1"/>
    <col min="2587" max="2587" width="17.7109375" style="2353" bestFit="1" customWidth="1"/>
    <col min="2588" max="2588" width="21.7109375" style="2353" bestFit="1" customWidth="1"/>
    <col min="2589" max="2589" width="5" style="2353" customWidth="1"/>
    <col min="2590" max="2590" width="52.85546875" style="2353" customWidth="1"/>
    <col min="2591" max="2591" width="14.7109375" style="2353" customWidth="1"/>
    <col min="2592" max="2592" width="14" style="2353" customWidth="1"/>
    <col min="2593" max="2593" width="16.42578125" style="2353" customWidth="1"/>
    <col min="2594" max="2594" width="21.7109375" style="2353" bestFit="1" customWidth="1"/>
    <col min="2595" max="2595" width="4.7109375" style="2353" customWidth="1"/>
    <col min="2596" max="2596" width="48.28515625" style="2353" bestFit="1" customWidth="1"/>
    <col min="2597" max="2597" width="13.85546875" style="2353" customWidth="1"/>
    <col min="2598" max="2598" width="13.7109375" style="2353" customWidth="1"/>
    <col min="2599" max="2599" width="16.140625" style="2353" customWidth="1"/>
    <col min="2600" max="2600" width="22.140625" style="2353" bestFit="1" customWidth="1"/>
    <col min="2601" max="2601" width="3.140625" style="2353" customWidth="1"/>
    <col min="2602" max="2602" width="48.28515625" style="2353" bestFit="1" customWidth="1"/>
    <col min="2603" max="2603" width="15.140625" style="2353" customWidth="1"/>
    <col min="2604" max="2604" width="13.42578125" style="2353" customWidth="1"/>
    <col min="2605" max="2605" width="15.28515625" style="2353" customWidth="1"/>
    <col min="2606" max="2606" width="21" style="2353" customWidth="1"/>
    <col min="2607" max="2607" width="5.28515625" style="2353" customWidth="1"/>
    <col min="2608" max="2608" width="48.28515625" style="2353" bestFit="1" customWidth="1"/>
    <col min="2609" max="2609" width="14.85546875" style="2353" customWidth="1"/>
    <col min="2610" max="2610" width="11.42578125" style="2353"/>
    <col min="2611" max="2611" width="12.42578125" style="2353" bestFit="1" customWidth="1"/>
    <col min="2612" max="2612" width="21.7109375" style="2353" bestFit="1" customWidth="1"/>
    <col min="2613" max="2613" width="5.140625" style="2353" customWidth="1"/>
    <col min="2614" max="2614" width="47.28515625" style="2353" customWidth="1"/>
    <col min="2615" max="2615" width="15.7109375" style="2353" customWidth="1"/>
    <col min="2616" max="2616" width="15.28515625" style="2353" customWidth="1"/>
    <col min="2617" max="2617" width="12.42578125" style="2353" bestFit="1" customWidth="1"/>
    <col min="2618" max="2618" width="18.85546875" style="2353" bestFit="1" customWidth="1"/>
    <col min="2619" max="2619" width="5" style="2353" customWidth="1"/>
    <col min="2620" max="2620" width="50.28515625" style="2353" bestFit="1" customWidth="1"/>
    <col min="2621" max="2621" width="14.28515625" style="2353" bestFit="1" customWidth="1"/>
    <col min="2622" max="2622" width="11.42578125" style="2353"/>
    <col min="2623" max="2623" width="13.28515625" style="2353" bestFit="1" customWidth="1"/>
    <col min="2624" max="2624" width="18.85546875" style="2353" bestFit="1" customWidth="1"/>
    <col min="2625" max="2625" width="5.7109375" style="2353" customWidth="1"/>
    <col min="2626" max="2626" width="48.28515625" style="2353" bestFit="1" customWidth="1"/>
    <col min="2627" max="2627" width="14.28515625" style="2353" bestFit="1" customWidth="1"/>
    <col min="2628" max="2628" width="13.85546875" style="2353" customWidth="1"/>
    <col min="2629" max="2629" width="13.28515625" style="2353" bestFit="1" customWidth="1"/>
    <col min="2630" max="2630" width="18.85546875" style="2353" bestFit="1" customWidth="1"/>
    <col min="2631" max="2631" width="5.28515625" style="2353" customWidth="1"/>
    <col min="2632" max="2632" width="50.5703125" style="2353" customWidth="1"/>
    <col min="2633" max="2633" width="14.28515625" style="2353" bestFit="1" customWidth="1"/>
    <col min="2634" max="2634" width="17.7109375" style="2353" customWidth="1"/>
    <col min="2635" max="2635" width="13.28515625" style="2353" bestFit="1" customWidth="1"/>
    <col min="2636" max="2636" width="18.85546875" style="2353" bestFit="1" customWidth="1"/>
    <col min="2637" max="2637" width="3.85546875" style="2353" customWidth="1"/>
    <col min="2638" max="2638" width="48.28515625" style="2353" bestFit="1" customWidth="1"/>
    <col min="2639" max="2639" width="14.28515625" style="2353" bestFit="1" customWidth="1"/>
    <col min="2640" max="2640" width="11.42578125" style="2353"/>
    <col min="2641" max="2641" width="13.28515625" style="2353" bestFit="1" customWidth="1"/>
    <col min="2642" max="2642" width="18.85546875" style="2353" bestFit="1" customWidth="1"/>
    <col min="2643" max="2643" width="3.5703125" style="2353" customWidth="1"/>
    <col min="2644" max="2644" width="48.28515625" style="2353" bestFit="1" customWidth="1"/>
    <col min="2645" max="2645" width="14.42578125" style="2353" bestFit="1" customWidth="1"/>
    <col min="2646" max="2646" width="11.5703125" style="2353" bestFit="1" customWidth="1"/>
    <col min="2647" max="2647" width="13.42578125" style="2353" bestFit="1" customWidth="1"/>
    <col min="2648" max="2648" width="21.85546875" style="2353" bestFit="1" customWidth="1"/>
    <col min="2649" max="2649" width="11.42578125" style="2353"/>
    <col min="2650" max="2650" width="46.5703125" style="2353" customWidth="1"/>
    <col min="2651" max="2653" width="11.5703125" style="2353" bestFit="1" customWidth="1"/>
    <col min="2654" max="2654" width="18.85546875" style="2353" bestFit="1" customWidth="1"/>
    <col min="2655" max="2820" width="11.42578125" style="2353"/>
    <col min="2821" max="2821" width="4.140625" style="2353" customWidth="1"/>
    <col min="2822" max="2822" width="51.7109375" style="2353" customWidth="1"/>
    <col min="2823" max="2823" width="18.7109375" style="2353" customWidth="1"/>
    <col min="2824" max="2824" width="11.85546875" style="2353" bestFit="1" customWidth="1"/>
    <col min="2825" max="2825" width="13" style="2353" bestFit="1" customWidth="1"/>
    <col min="2826" max="2826" width="23.5703125" style="2353" bestFit="1" customWidth="1"/>
    <col min="2827" max="2827" width="7.5703125" style="2353" customWidth="1"/>
    <col min="2828" max="2828" width="49.7109375" style="2353" bestFit="1" customWidth="1"/>
    <col min="2829" max="2829" width="14.28515625" style="2353" bestFit="1" customWidth="1"/>
    <col min="2830" max="2830" width="11.85546875" style="2353" bestFit="1" customWidth="1"/>
    <col min="2831" max="2831" width="13" style="2353" bestFit="1" customWidth="1"/>
    <col min="2832" max="2832" width="23.5703125" style="2353" bestFit="1" customWidth="1"/>
    <col min="2833" max="2833" width="3.85546875" style="2353" customWidth="1"/>
    <col min="2834" max="2834" width="47.140625" style="2353" customWidth="1"/>
    <col min="2835" max="2835" width="13.85546875" style="2353" bestFit="1" customWidth="1"/>
    <col min="2836" max="2836" width="11.5703125" style="2353" customWidth="1"/>
    <col min="2837" max="2837" width="12.42578125" style="2353" bestFit="1" customWidth="1"/>
    <col min="2838" max="2838" width="21.7109375" style="2353" bestFit="1" customWidth="1"/>
    <col min="2839" max="2839" width="4.7109375" style="2353" customWidth="1"/>
    <col min="2840" max="2840" width="48.28515625" style="2353" bestFit="1" customWidth="1"/>
    <col min="2841" max="2841" width="13.85546875" style="2353" bestFit="1" customWidth="1"/>
    <col min="2842" max="2842" width="12.7109375" style="2353" customWidth="1"/>
    <col min="2843" max="2843" width="17.7109375" style="2353" bestFit="1" customWidth="1"/>
    <col min="2844" max="2844" width="21.7109375" style="2353" bestFit="1" customWidth="1"/>
    <col min="2845" max="2845" width="5" style="2353" customWidth="1"/>
    <col min="2846" max="2846" width="52.85546875" style="2353" customWidth="1"/>
    <col min="2847" max="2847" width="14.7109375" style="2353" customWidth="1"/>
    <col min="2848" max="2848" width="14" style="2353" customWidth="1"/>
    <col min="2849" max="2849" width="16.42578125" style="2353" customWidth="1"/>
    <col min="2850" max="2850" width="21.7109375" style="2353" bestFit="1" customWidth="1"/>
    <col min="2851" max="2851" width="4.7109375" style="2353" customWidth="1"/>
    <col min="2852" max="2852" width="48.28515625" style="2353" bestFit="1" customWidth="1"/>
    <col min="2853" max="2853" width="13.85546875" style="2353" customWidth="1"/>
    <col min="2854" max="2854" width="13.7109375" style="2353" customWidth="1"/>
    <col min="2855" max="2855" width="16.140625" style="2353" customWidth="1"/>
    <col min="2856" max="2856" width="22.140625" style="2353" bestFit="1" customWidth="1"/>
    <col min="2857" max="2857" width="3.140625" style="2353" customWidth="1"/>
    <col min="2858" max="2858" width="48.28515625" style="2353" bestFit="1" customWidth="1"/>
    <col min="2859" max="2859" width="15.140625" style="2353" customWidth="1"/>
    <col min="2860" max="2860" width="13.42578125" style="2353" customWidth="1"/>
    <col min="2861" max="2861" width="15.28515625" style="2353" customWidth="1"/>
    <col min="2862" max="2862" width="21" style="2353" customWidth="1"/>
    <col min="2863" max="2863" width="5.28515625" style="2353" customWidth="1"/>
    <col min="2864" max="2864" width="48.28515625" style="2353" bestFit="1" customWidth="1"/>
    <col min="2865" max="2865" width="14.85546875" style="2353" customWidth="1"/>
    <col min="2866" max="2866" width="11.42578125" style="2353"/>
    <col min="2867" max="2867" width="12.42578125" style="2353" bestFit="1" customWidth="1"/>
    <col min="2868" max="2868" width="21.7109375" style="2353" bestFit="1" customWidth="1"/>
    <col min="2869" max="2869" width="5.140625" style="2353" customWidth="1"/>
    <col min="2870" max="2870" width="47.28515625" style="2353" customWidth="1"/>
    <col min="2871" max="2871" width="15.7109375" style="2353" customWidth="1"/>
    <col min="2872" max="2872" width="15.28515625" style="2353" customWidth="1"/>
    <col min="2873" max="2873" width="12.42578125" style="2353" bestFit="1" customWidth="1"/>
    <col min="2874" max="2874" width="18.85546875" style="2353" bestFit="1" customWidth="1"/>
    <col min="2875" max="2875" width="5" style="2353" customWidth="1"/>
    <col min="2876" max="2876" width="50.28515625" style="2353" bestFit="1" customWidth="1"/>
    <col min="2877" max="2877" width="14.28515625" style="2353" bestFit="1" customWidth="1"/>
    <col min="2878" max="2878" width="11.42578125" style="2353"/>
    <col min="2879" max="2879" width="13.28515625" style="2353" bestFit="1" customWidth="1"/>
    <col min="2880" max="2880" width="18.85546875" style="2353" bestFit="1" customWidth="1"/>
    <col min="2881" max="2881" width="5.7109375" style="2353" customWidth="1"/>
    <col min="2882" max="2882" width="48.28515625" style="2353" bestFit="1" customWidth="1"/>
    <col min="2883" max="2883" width="14.28515625" style="2353" bestFit="1" customWidth="1"/>
    <col min="2884" max="2884" width="13.85546875" style="2353" customWidth="1"/>
    <col min="2885" max="2885" width="13.28515625" style="2353" bestFit="1" customWidth="1"/>
    <col min="2886" max="2886" width="18.85546875" style="2353" bestFit="1" customWidth="1"/>
    <col min="2887" max="2887" width="5.28515625" style="2353" customWidth="1"/>
    <col min="2888" max="2888" width="50.5703125" style="2353" customWidth="1"/>
    <col min="2889" max="2889" width="14.28515625" style="2353" bestFit="1" customWidth="1"/>
    <col min="2890" max="2890" width="17.7109375" style="2353" customWidth="1"/>
    <col min="2891" max="2891" width="13.28515625" style="2353" bestFit="1" customWidth="1"/>
    <col min="2892" max="2892" width="18.85546875" style="2353" bestFit="1" customWidth="1"/>
    <col min="2893" max="2893" width="3.85546875" style="2353" customWidth="1"/>
    <col min="2894" max="2894" width="48.28515625" style="2353" bestFit="1" customWidth="1"/>
    <col min="2895" max="2895" width="14.28515625" style="2353" bestFit="1" customWidth="1"/>
    <col min="2896" max="2896" width="11.42578125" style="2353"/>
    <col min="2897" max="2897" width="13.28515625" style="2353" bestFit="1" customWidth="1"/>
    <col min="2898" max="2898" width="18.85546875" style="2353" bestFit="1" customWidth="1"/>
    <col min="2899" max="2899" width="3.5703125" style="2353" customWidth="1"/>
    <col min="2900" max="2900" width="48.28515625" style="2353" bestFit="1" customWidth="1"/>
    <col min="2901" max="2901" width="14.42578125" style="2353" bestFit="1" customWidth="1"/>
    <col min="2902" max="2902" width="11.5703125" style="2353" bestFit="1" customWidth="1"/>
    <col min="2903" max="2903" width="13.42578125" style="2353" bestFit="1" customWidth="1"/>
    <col min="2904" max="2904" width="21.85546875" style="2353" bestFit="1" customWidth="1"/>
    <col min="2905" max="2905" width="11.42578125" style="2353"/>
    <col min="2906" max="2906" width="46.5703125" style="2353" customWidth="1"/>
    <col min="2907" max="2909" width="11.5703125" style="2353" bestFit="1" customWidth="1"/>
    <col min="2910" max="2910" width="18.85546875" style="2353" bestFit="1" customWidth="1"/>
    <col min="2911" max="3076" width="11.42578125" style="2353"/>
    <col min="3077" max="3077" width="4.140625" style="2353" customWidth="1"/>
    <col min="3078" max="3078" width="51.7109375" style="2353" customWidth="1"/>
    <col min="3079" max="3079" width="18.7109375" style="2353" customWidth="1"/>
    <col min="3080" max="3080" width="11.85546875" style="2353" bestFit="1" customWidth="1"/>
    <col min="3081" max="3081" width="13" style="2353" bestFit="1" customWidth="1"/>
    <col min="3082" max="3082" width="23.5703125" style="2353" bestFit="1" customWidth="1"/>
    <col min="3083" max="3083" width="7.5703125" style="2353" customWidth="1"/>
    <col min="3084" max="3084" width="49.7109375" style="2353" bestFit="1" customWidth="1"/>
    <col min="3085" max="3085" width="14.28515625" style="2353" bestFit="1" customWidth="1"/>
    <col min="3086" max="3086" width="11.85546875" style="2353" bestFit="1" customWidth="1"/>
    <col min="3087" max="3087" width="13" style="2353" bestFit="1" customWidth="1"/>
    <col min="3088" max="3088" width="23.5703125" style="2353" bestFit="1" customWidth="1"/>
    <col min="3089" max="3089" width="3.85546875" style="2353" customWidth="1"/>
    <col min="3090" max="3090" width="47.140625" style="2353" customWidth="1"/>
    <col min="3091" max="3091" width="13.85546875" style="2353" bestFit="1" customWidth="1"/>
    <col min="3092" max="3092" width="11.5703125" style="2353" customWidth="1"/>
    <col min="3093" max="3093" width="12.42578125" style="2353" bestFit="1" customWidth="1"/>
    <col min="3094" max="3094" width="21.7109375" style="2353" bestFit="1" customWidth="1"/>
    <col min="3095" max="3095" width="4.7109375" style="2353" customWidth="1"/>
    <col min="3096" max="3096" width="48.28515625" style="2353" bestFit="1" customWidth="1"/>
    <col min="3097" max="3097" width="13.85546875" style="2353" bestFit="1" customWidth="1"/>
    <col min="3098" max="3098" width="12.7109375" style="2353" customWidth="1"/>
    <col min="3099" max="3099" width="17.7109375" style="2353" bestFit="1" customWidth="1"/>
    <col min="3100" max="3100" width="21.7109375" style="2353" bestFit="1" customWidth="1"/>
    <col min="3101" max="3101" width="5" style="2353" customWidth="1"/>
    <col min="3102" max="3102" width="52.85546875" style="2353" customWidth="1"/>
    <col min="3103" max="3103" width="14.7109375" style="2353" customWidth="1"/>
    <col min="3104" max="3104" width="14" style="2353" customWidth="1"/>
    <col min="3105" max="3105" width="16.42578125" style="2353" customWidth="1"/>
    <col min="3106" max="3106" width="21.7109375" style="2353" bestFit="1" customWidth="1"/>
    <col min="3107" max="3107" width="4.7109375" style="2353" customWidth="1"/>
    <col min="3108" max="3108" width="48.28515625" style="2353" bestFit="1" customWidth="1"/>
    <col min="3109" max="3109" width="13.85546875" style="2353" customWidth="1"/>
    <col min="3110" max="3110" width="13.7109375" style="2353" customWidth="1"/>
    <col min="3111" max="3111" width="16.140625" style="2353" customWidth="1"/>
    <col min="3112" max="3112" width="22.140625" style="2353" bestFit="1" customWidth="1"/>
    <col min="3113" max="3113" width="3.140625" style="2353" customWidth="1"/>
    <col min="3114" max="3114" width="48.28515625" style="2353" bestFit="1" customWidth="1"/>
    <col min="3115" max="3115" width="15.140625" style="2353" customWidth="1"/>
    <col min="3116" max="3116" width="13.42578125" style="2353" customWidth="1"/>
    <col min="3117" max="3117" width="15.28515625" style="2353" customWidth="1"/>
    <col min="3118" max="3118" width="21" style="2353" customWidth="1"/>
    <col min="3119" max="3119" width="5.28515625" style="2353" customWidth="1"/>
    <col min="3120" max="3120" width="48.28515625" style="2353" bestFit="1" customWidth="1"/>
    <col min="3121" max="3121" width="14.85546875" style="2353" customWidth="1"/>
    <col min="3122" max="3122" width="11.42578125" style="2353"/>
    <col min="3123" max="3123" width="12.42578125" style="2353" bestFit="1" customWidth="1"/>
    <col min="3124" max="3124" width="21.7109375" style="2353" bestFit="1" customWidth="1"/>
    <col min="3125" max="3125" width="5.140625" style="2353" customWidth="1"/>
    <col min="3126" max="3126" width="47.28515625" style="2353" customWidth="1"/>
    <col min="3127" max="3127" width="15.7109375" style="2353" customWidth="1"/>
    <col min="3128" max="3128" width="15.28515625" style="2353" customWidth="1"/>
    <col min="3129" max="3129" width="12.42578125" style="2353" bestFit="1" customWidth="1"/>
    <col min="3130" max="3130" width="18.85546875" style="2353" bestFit="1" customWidth="1"/>
    <col min="3131" max="3131" width="5" style="2353" customWidth="1"/>
    <col min="3132" max="3132" width="50.28515625" style="2353" bestFit="1" customWidth="1"/>
    <col min="3133" max="3133" width="14.28515625" style="2353" bestFit="1" customWidth="1"/>
    <col min="3134" max="3134" width="11.42578125" style="2353"/>
    <col min="3135" max="3135" width="13.28515625" style="2353" bestFit="1" customWidth="1"/>
    <col min="3136" max="3136" width="18.85546875" style="2353" bestFit="1" customWidth="1"/>
    <col min="3137" max="3137" width="5.7109375" style="2353" customWidth="1"/>
    <col min="3138" max="3138" width="48.28515625" style="2353" bestFit="1" customWidth="1"/>
    <col min="3139" max="3139" width="14.28515625" style="2353" bestFit="1" customWidth="1"/>
    <col min="3140" max="3140" width="13.85546875" style="2353" customWidth="1"/>
    <col min="3141" max="3141" width="13.28515625" style="2353" bestFit="1" customWidth="1"/>
    <col min="3142" max="3142" width="18.85546875" style="2353" bestFit="1" customWidth="1"/>
    <col min="3143" max="3143" width="5.28515625" style="2353" customWidth="1"/>
    <col min="3144" max="3144" width="50.5703125" style="2353" customWidth="1"/>
    <col min="3145" max="3145" width="14.28515625" style="2353" bestFit="1" customWidth="1"/>
    <col min="3146" max="3146" width="17.7109375" style="2353" customWidth="1"/>
    <col min="3147" max="3147" width="13.28515625" style="2353" bestFit="1" customWidth="1"/>
    <col min="3148" max="3148" width="18.85546875" style="2353" bestFit="1" customWidth="1"/>
    <col min="3149" max="3149" width="3.85546875" style="2353" customWidth="1"/>
    <col min="3150" max="3150" width="48.28515625" style="2353" bestFit="1" customWidth="1"/>
    <col min="3151" max="3151" width="14.28515625" style="2353" bestFit="1" customWidth="1"/>
    <col min="3152" max="3152" width="11.42578125" style="2353"/>
    <col min="3153" max="3153" width="13.28515625" style="2353" bestFit="1" customWidth="1"/>
    <col min="3154" max="3154" width="18.85546875" style="2353" bestFit="1" customWidth="1"/>
    <col min="3155" max="3155" width="3.5703125" style="2353" customWidth="1"/>
    <col min="3156" max="3156" width="48.28515625" style="2353" bestFit="1" customWidth="1"/>
    <col min="3157" max="3157" width="14.42578125" style="2353" bestFit="1" customWidth="1"/>
    <col min="3158" max="3158" width="11.5703125" style="2353" bestFit="1" customWidth="1"/>
    <col min="3159" max="3159" width="13.42578125" style="2353" bestFit="1" customWidth="1"/>
    <col min="3160" max="3160" width="21.85546875" style="2353" bestFit="1" customWidth="1"/>
    <col min="3161" max="3161" width="11.42578125" style="2353"/>
    <col min="3162" max="3162" width="46.5703125" style="2353" customWidth="1"/>
    <col min="3163" max="3165" width="11.5703125" style="2353" bestFit="1" customWidth="1"/>
    <col min="3166" max="3166" width="18.85546875" style="2353" bestFit="1" customWidth="1"/>
    <col min="3167" max="3332" width="11.42578125" style="2353"/>
    <col min="3333" max="3333" width="4.140625" style="2353" customWidth="1"/>
    <col min="3334" max="3334" width="51.7109375" style="2353" customWidth="1"/>
    <col min="3335" max="3335" width="18.7109375" style="2353" customWidth="1"/>
    <col min="3336" max="3336" width="11.85546875" style="2353" bestFit="1" customWidth="1"/>
    <col min="3337" max="3337" width="13" style="2353" bestFit="1" customWidth="1"/>
    <col min="3338" max="3338" width="23.5703125" style="2353" bestFit="1" customWidth="1"/>
    <col min="3339" max="3339" width="7.5703125" style="2353" customWidth="1"/>
    <col min="3340" max="3340" width="49.7109375" style="2353" bestFit="1" customWidth="1"/>
    <col min="3341" max="3341" width="14.28515625" style="2353" bestFit="1" customWidth="1"/>
    <col min="3342" max="3342" width="11.85546875" style="2353" bestFit="1" customWidth="1"/>
    <col min="3343" max="3343" width="13" style="2353" bestFit="1" customWidth="1"/>
    <col min="3344" max="3344" width="23.5703125" style="2353" bestFit="1" customWidth="1"/>
    <col min="3345" max="3345" width="3.85546875" style="2353" customWidth="1"/>
    <col min="3346" max="3346" width="47.140625" style="2353" customWidth="1"/>
    <col min="3347" max="3347" width="13.85546875" style="2353" bestFit="1" customWidth="1"/>
    <col min="3348" max="3348" width="11.5703125" style="2353" customWidth="1"/>
    <col min="3349" max="3349" width="12.42578125" style="2353" bestFit="1" customWidth="1"/>
    <col min="3350" max="3350" width="21.7109375" style="2353" bestFit="1" customWidth="1"/>
    <col min="3351" max="3351" width="4.7109375" style="2353" customWidth="1"/>
    <col min="3352" max="3352" width="48.28515625" style="2353" bestFit="1" customWidth="1"/>
    <col min="3353" max="3353" width="13.85546875" style="2353" bestFit="1" customWidth="1"/>
    <col min="3354" max="3354" width="12.7109375" style="2353" customWidth="1"/>
    <col min="3355" max="3355" width="17.7109375" style="2353" bestFit="1" customWidth="1"/>
    <col min="3356" max="3356" width="21.7109375" style="2353" bestFit="1" customWidth="1"/>
    <col min="3357" max="3357" width="5" style="2353" customWidth="1"/>
    <col min="3358" max="3358" width="52.85546875" style="2353" customWidth="1"/>
    <col min="3359" max="3359" width="14.7109375" style="2353" customWidth="1"/>
    <col min="3360" max="3360" width="14" style="2353" customWidth="1"/>
    <col min="3361" max="3361" width="16.42578125" style="2353" customWidth="1"/>
    <col min="3362" max="3362" width="21.7109375" style="2353" bestFit="1" customWidth="1"/>
    <col min="3363" max="3363" width="4.7109375" style="2353" customWidth="1"/>
    <col min="3364" max="3364" width="48.28515625" style="2353" bestFit="1" customWidth="1"/>
    <col min="3365" max="3365" width="13.85546875" style="2353" customWidth="1"/>
    <col min="3366" max="3366" width="13.7109375" style="2353" customWidth="1"/>
    <col min="3367" max="3367" width="16.140625" style="2353" customWidth="1"/>
    <col min="3368" max="3368" width="22.140625" style="2353" bestFit="1" customWidth="1"/>
    <col min="3369" max="3369" width="3.140625" style="2353" customWidth="1"/>
    <col min="3370" max="3370" width="48.28515625" style="2353" bestFit="1" customWidth="1"/>
    <col min="3371" max="3371" width="15.140625" style="2353" customWidth="1"/>
    <col min="3372" max="3372" width="13.42578125" style="2353" customWidth="1"/>
    <col min="3373" max="3373" width="15.28515625" style="2353" customWidth="1"/>
    <col min="3374" max="3374" width="21" style="2353" customWidth="1"/>
    <col min="3375" max="3375" width="5.28515625" style="2353" customWidth="1"/>
    <col min="3376" max="3376" width="48.28515625" style="2353" bestFit="1" customWidth="1"/>
    <col min="3377" max="3377" width="14.85546875" style="2353" customWidth="1"/>
    <col min="3378" max="3378" width="11.42578125" style="2353"/>
    <col min="3379" max="3379" width="12.42578125" style="2353" bestFit="1" customWidth="1"/>
    <col min="3380" max="3380" width="21.7109375" style="2353" bestFit="1" customWidth="1"/>
    <col min="3381" max="3381" width="5.140625" style="2353" customWidth="1"/>
    <col min="3382" max="3382" width="47.28515625" style="2353" customWidth="1"/>
    <col min="3383" max="3383" width="15.7109375" style="2353" customWidth="1"/>
    <col min="3384" max="3384" width="15.28515625" style="2353" customWidth="1"/>
    <col min="3385" max="3385" width="12.42578125" style="2353" bestFit="1" customWidth="1"/>
    <col min="3386" max="3386" width="18.85546875" style="2353" bestFit="1" customWidth="1"/>
    <col min="3387" max="3387" width="5" style="2353" customWidth="1"/>
    <col min="3388" max="3388" width="50.28515625" style="2353" bestFit="1" customWidth="1"/>
    <col min="3389" max="3389" width="14.28515625" style="2353" bestFit="1" customWidth="1"/>
    <col min="3390" max="3390" width="11.42578125" style="2353"/>
    <col min="3391" max="3391" width="13.28515625" style="2353" bestFit="1" customWidth="1"/>
    <col min="3392" max="3392" width="18.85546875" style="2353" bestFit="1" customWidth="1"/>
    <col min="3393" max="3393" width="5.7109375" style="2353" customWidth="1"/>
    <col min="3394" max="3394" width="48.28515625" style="2353" bestFit="1" customWidth="1"/>
    <col min="3395" max="3395" width="14.28515625" style="2353" bestFit="1" customWidth="1"/>
    <col min="3396" max="3396" width="13.85546875" style="2353" customWidth="1"/>
    <col min="3397" max="3397" width="13.28515625" style="2353" bestFit="1" customWidth="1"/>
    <col min="3398" max="3398" width="18.85546875" style="2353" bestFit="1" customWidth="1"/>
    <col min="3399" max="3399" width="5.28515625" style="2353" customWidth="1"/>
    <col min="3400" max="3400" width="50.5703125" style="2353" customWidth="1"/>
    <col min="3401" max="3401" width="14.28515625" style="2353" bestFit="1" customWidth="1"/>
    <col min="3402" max="3402" width="17.7109375" style="2353" customWidth="1"/>
    <col min="3403" max="3403" width="13.28515625" style="2353" bestFit="1" customWidth="1"/>
    <col min="3404" max="3404" width="18.85546875" style="2353" bestFit="1" customWidth="1"/>
    <col min="3405" max="3405" width="3.85546875" style="2353" customWidth="1"/>
    <col min="3406" max="3406" width="48.28515625" style="2353" bestFit="1" customWidth="1"/>
    <col min="3407" max="3407" width="14.28515625" style="2353" bestFit="1" customWidth="1"/>
    <col min="3408" max="3408" width="11.42578125" style="2353"/>
    <col min="3409" max="3409" width="13.28515625" style="2353" bestFit="1" customWidth="1"/>
    <col min="3410" max="3410" width="18.85546875" style="2353" bestFit="1" customWidth="1"/>
    <col min="3411" max="3411" width="3.5703125" style="2353" customWidth="1"/>
    <col min="3412" max="3412" width="48.28515625" style="2353" bestFit="1" customWidth="1"/>
    <col min="3413" max="3413" width="14.42578125" style="2353" bestFit="1" customWidth="1"/>
    <col min="3414" max="3414" width="11.5703125" style="2353" bestFit="1" customWidth="1"/>
    <col min="3415" max="3415" width="13.42578125" style="2353" bestFit="1" customWidth="1"/>
    <col min="3416" max="3416" width="21.85546875" style="2353" bestFit="1" customWidth="1"/>
    <col min="3417" max="3417" width="11.42578125" style="2353"/>
    <col min="3418" max="3418" width="46.5703125" style="2353" customWidth="1"/>
    <col min="3419" max="3421" width="11.5703125" style="2353" bestFit="1" customWidth="1"/>
    <col min="3422" max="3422" width="18.85546875" style="2353" bestFit="1" customWidth="1"/>
    <col min="3423" max="3588" width="11.42578125" style="2353"/>
    <col min="3589" max="3589" width="4.140625" style="2353" customWidth="1"/>
    <col min="3590" max="3590" width="51.7109375" style="2353" customWidth="1"/>
    <col min="3591" max="3591" width="18.7109375" style="2353" customWidth="1"/>
    <col min="3592" max="3592" width="11.85546875" style="2353" bestFit="1" customWidth="1"/>
    <col min="3593" max="3593" width="13" style="2353" bestFit="1" customWidth="1"/>
    <col min="3594" max="3594" width="23.5703125" style="2353" bestFit="1" customWidth="1"/>
    <col min="3595" max="3595" width="7.5703125" style="2353" customWidth="1"/>
    <col min="3596" max="3596" width="49.7109375" style="2353" bestFit="1" customWidth="1"/>
    <col min="3597" max="3597" width="14.28515625" style="2353" bestFit="1" customWidth="1"/>
    <col min="3598" max="3598" width="11.85546875" style="2353" bestFit="1" customWidth="1"/>
    <col min="3599" max="3599" width="13" style="2353" bestFit="1" customWidth="1"/>
    <col min="3600" max="3600" width="23.5703125" style="2353" bestFit="1" customWidth="1"/>
    <col min="3601" max="3601" width="3.85546875" style="2353" customWidth="1"/>
    <col min="3602" max="3602" width="47.140625" style="2353" customWidth="1"/>
    <col min="3603" max="3603" width="13.85546875" style="2353" bestFit="1" customWidth="1"/>
    <col min="3604" max="3604" width="11.5703125" style="2353" customWidth="1"/>
    <col min="3605" max="3605" width="12.42578125" style="2353" bestFit="1" customWidth="1"/>
    <col min="3606" max="3606" width="21.7109375" style="2353" bestFit="1" customWidth="1"/>
    <col min="3607" max="3607" width="4.7109375" style="2353" customWidth="1"/>
    <col min="3608" max="3608" width="48.28515625" style="2353" bestFit="1" customWidth="1"/>
    <col min="3609" max="3609" width="13.85546875" style="2353" bestFit="1" customWidth="1"/>
    <col min="3610" max="3610" width="12.7109375" style="2353" customWidth="1"/>
    <col min="3611" max="3611" width="17.7109375" style="2353" bestFit="1" customWidth="1"/>
    <col min="3612" max="3612" width="21.7109375" style="2353" bestFit="1" customWidth="1"/>
    <col min="3613" max="3613" width="5" style="2353" customWidth="1"/>
    <col min="3614" max="3614" width="52.85546875" style="2353" customWidth="1"/>
    <col min="3615" max="3615" width="14.7109375" style="2353" customWidth="1"/>
    <col min="3616" max="3616" width="14" style="2353" customWidth="1"/>
    <col min="3617" max="3617" width="16.42578125" style="2353" customWidth="1"/>
    <col min="3618" max="3618" width="21.7109375" style="2353" bestFit="1" customWidth="1"/>
    <col min="3619" max="3619" width="4.7109375" style="2353" customWidth="1"/>
    <col min="3620" max="3620" width="48.28515625" style="2353" bestFit="1" customWidth="1"/>
    <col min="3621" max="3621" width="13.85546875" style="2353" customWidth="1"/>
    <col min="3622" max="3622" width="13.7109375" style="2353" customWidth="1"/>
    <col min="3623" max="3623" width="16.140625" style="2353" customWidth="1"/>
    <col min="3624" max="3624" width="22.140625" style="2353" bestFit="1" customWidth="1"/>
    <col min="3625" max="3625" width="3.140625" style="2353" customWidth="1"/>
    <col min="3626" max="3626" width="48.28515625" style="2353" bestFit="1" customWidth="1"/>
    <col min="3627" max="3627" width="15.140625" style="2353" customWidth="1"/>
    <col min="3628" max="3628" width="13.42578125" style="2353" customWidth="1"/>
    <col min="3629" max="3629" width="15.28515625" style="2353" customWidth="1"/>
    <col min="3630" max="3630" width="21" style="2353" customWidth="1"/>
    <col min="3631" max="3631" width="5.28515625" style="2353" customWidth="1"/>
    <col min="3632" max="3632" width="48.28515625" style="2353" bestFit="1" customWidth="1"/>
    <col min="3633" max="3633" width="14.85546875" style="2353" customWidth="1"/>
    <col min="3634" max="3634" width="11.42578125" style="2353"/>
    <col min="3635" max="3635" width="12.42578125" style="2353" bestFit="1" customWidth="1"/>
    <col min="3636" max="3636" width="21.7109375" style="2353" bestFit="1" customWidth="1"/>
    <col min="3637" max="3637" width="5.140625" style="2353" customWidth="1"/>
    <col min="3638" max="3638" width="47.28515625" style="2353" customWidth="1"/>
    <col min="3639" max="3639" width="15.7109375" style="2353" customWidth="1"/>
    <col min="3640" max="3640" width="15.28515625" style="2353" customWidth="1"/>
    <col min="3641" max="3641" width="12.42578125" style="2353" bestFit="1" customWidth="1"/>
    <col min="3642" max="3642" width="18.85546875" style="2353" bestFit="1" customWidth="1"/>
    <col min="3643" max="3643" width="5" style="2353" customWidth="1"/>
    <col min="3644" max="3644" width="50.28515625" style="2353" bestFit="1" customWidth="1"/>
    <col min="3645" max="3645" width="14.28515625" style="2353" bestFit="1" customWidth="1"/>
    <col min="3646" max="3646" width="11.42578125" style="2353"/>
    <col min="3647" max="3647" width="13.28515625" style="2353" bestFit="1" customWidth="1"/>
    <col min="3648" max="3648" width="18.85546875" style="2353" bestFit="1" customWidth="1"/>
    <col min="3649" max="3649" width="5.7109375" style="2353" customWidth="1"/>
    <col min="3650" max="3650" width="48.28515625" style="2353" bestFit="1" customWidth="1"/>
    <col min="3651" max="3651" width="14.28515625" style="2353" bestFit="1" customWidth="1"/>
    <col min="3652" max="3652" width="13.85546875" style="2353" customWidth="1"/>
    <col min="3653" max="3653" width="13.28515625" style="2353" bestFit="1" customWidth="1"/>
    <col min="3654" max="3654" width="18.85546875" style="2353" bestFit="1" customWidth="1"/>
    <col min="3655" max="3655" width="5.28515625" style="2353" customWidth="1"/>
    <col min="3656" max="3656" width="50.5703125" style="2353" customWidth="1"/>
    <col min="3657" max="3657" width="14.28515625" style="2353" bestFit="1" customWidth="1"/>
    <col min="3658" max="3658" width="17.7109375" style="2353" customWidth="1"/>
    <col min="3659" max="3659" width="13.28515625" style="2353" bestFit="1" customWidth="1"/>
    <col min="3660" max="3660" width="18.85546875" style="2353" bestFit="1" customWidth="1"/>
    <col min="3661" max="3661" width="3.85546875" style="2353" customWidth="1"/>
    <col min="3662" max="3662" width="48.28515625" style="2353" bestFit="1" customWidth="1"/>
    <col min="3663" max="3663" width="14.28515625" style="2353" bestFit="1" customWidth="1"/>
    <col min="3664" max="3664" width="11.42578125" style="2353"/>
    <col min="3665" max="3665" width="13.28515625" style="2353" bestFit="1" customWidth="1"/>
    <col min="3666" max="3666" width="18.85546875" style="2353" bestFit="1" customWidth="1"/>
    <col min="3667" max="3667" width="3.5703125" style="2353" customWidth="1"/>
    <col min="3668" max="3668" width="48.28515625" style="2353" bestFit="1" customWidth="1"/>
    <col min="3669" max="3669" width="14.42578125" style="2353" bestFit="1" customWidth="1"/>
    <col min="3670" max="3670" width="11.5703125" style="2353" bestFit="1" customWidth="1"/>
    <col min="3671" max="3671" width="13.42578125" style="2353" bestFit="1" customWidth="1"/>
    <col min="3672" max="3672" width="21.85546875" style="2353" bestFit="1" customWidth="1"/>
    <col min="3673" max="3673" width="11.42578125" style="2353"/>
    <col min="3674" max="3674" width="46.5703125" style="2353" customWidth="1"/>
    <col min="3675" max="3677" width="11.5703125" style="2353" bestFit="1" customWidth="1"/>
    <col min="3678" max="3678" width="18.85546875" style="2353" bestFit="1" customWidth="1"/>
    <col min="3679" max="3844" width="11.42578125" style="2353"/>
    <col min="3845" max="3845" width="4.140625" style="2353" customWidth="1"/>
    <col min="3846" max="3846" width="51.7109375" style="2353" customWidth="1"/>
    <col min="3847" max="3847" width="18.7109375" style="2353" customWidth="1"/>
    <col min="3848" max="3848" width="11.85546875" style="2353" bestFit="1" customWidth="1"/>
    <col min="3849" max="3849" width="13" style="2353" bestFit="1" customWidth="1"/>
    <col min="3850" max="3850" width="23.5703125" style="2353" bestFit="1" customWidth="1"/>
    <col min="3851" max="3851" width="7.5703125" style="2353" customWidth="1"/>
    <col min="3852" max="3852" width="49.7109375" style="2353" bestFit="1" customWidth="1"/>
    <col min="3853" max="3853" width="14.28515625" style="2353" bestFit="1" customWidth="1"/>
    <col min="3854" max="3854" width="11.85546875" style="2353" bestFit="1" customWidth="1"/>
    <col min="3855" max="3855" width="13" style="2353" bestFit="1" customWidth="1"/>
    <col min="3856" max="3856" width="23.5703125" style="2353" bestFit="1" customWidth="1"/>
    <col min="3857" max="3857" width="3.85546875" style="2353" customWidth="1"/>
    <col min="3858" max="3858" width="47.140625" style="2353" customWidth="1"/>
    <col min="3859" max="3859" width="13.85546875" style="2353" bestFit="1" customWidth="1"/>
    <col min="3860" max="3860" width="11.5703125" style="2353" customWidth="1"/>
    <col min="3861" max="3861" width="12.42578125" style="2353" bestFit="1" customWidth="1"/>
    <col min="3862" max="3862" width="21.7109375" style="2353" bestFit="1" customWidth="1"/>
    <col min="3863" max="3863" width="4.7109375" style="2353" customWidth="1"/>
    <col min="3864" max="3864" width="48.28515625" style="2353" bestFit="1" customWidth="1"/>
    <col min="3865" max="3865" width="13.85546875" style="2353" bestFit="1" customWidth="1"/>
    <col min="3866" max="3866" width="12.7109375" style="2353" customWidth="1"/>
    <col min="3867" max="3867" width="17.7109375" style="2353" bestFit="1" customWidth="1"/>
    <col min="3868" max="3868" width="21.7109375" style="2353" bestFit="1" customWidth="1"/>
    <col min="3869" max="3869" width="5" style="2353" customWidth="1"/>
    <col min="3870" max="3870" width="52.85546875" style="2353" customWidth="1"/>
    <col min="3871" max="3871" width="14.7109375" style="2353" customWidth="1"/>
    <col min="3872" max="3872" width="14" style="2353" customWidth="1"/>
    <col min="3873" max="3873" width="16.42578125" style="2353" customWidth="1"/>
    <col min="3874" max="3874" width="21.7109375" style="2353" bestFit="1" customWidth="1"/>
    <col min="3875" max="3875" width="4.7109375" style="2353" customWidth="1"/>
    <col min="3876" max="3876" width="48.28515625" style="2353" bestFit="1" customWidth="1"/>
    <col min="3877" max="3877" width="13.85546875" style="2353" customWidth="1"/>
    <col min="3878" max="3878" width="13.7109375" style="2353" customWidth="1"/>
    <col min="3879" max="3879" width="16.140625" style="2353" customWidth="1"/>
    <col min="3880" max="3880" width="22.140625" style="2353" bestFit="1" customWidth="1"/>
    <col min="3881" max="3881" width="3.140625" style="2353" customWidth="1"/>
    <col min="3882" max="3882" width="48.28515625" style="2353" bestFit="1" customWidth="1"/>
    <col min="3883" max="3883" width="15.140625" style="2353" customWidth="1"/>
    <col min="3884" max="3884" width="13.42578125" style="2353" customWidth="1"/>
    <col min="3885" max="3885" width="15.28515625" style="2353" customWidth="1"/>
    <col min="3886" max="3886" width="21" style="2353" customWidth="1"/>
    <col min="3887" max="3887" width="5.28515625" style="2353" customWidth="1"/>
    <col min="3888" max="3888" width="48.28515625" style="2353" bestFit="1" customWidth="1"/>
    <col min="3889" max="3889" width="14.85546875" style="2353" customWidth="1"/>
    <col min="3890" max="3890" width="11.42578125" style="2353"/>
    <col min="3891" max="3891" width="12.42578125" style="2353" bestFit="1" customWidth="1"/>
    <col min="3892" max="3892" width="21.7109375" style="2353" bestFit="1" customWidth="1"/>
    <col min="3893" max="3893" width="5.140625" style="2353" customWidth="1"/>
    <col min="3894" max="3894" width="47.28515625" style="2353" customWidth="1"/>
    <col min="3895" max="3895" width="15.7109375" style="2353" customWidth="1"/>
    <col min="3896" max="3896" width="15.28515625" style="2353" customWidth="1"/>
    <col min="3897" max="3897" width="12.42578125" style="2353" bestFit="1" customWidth="1"/>
    <col min="3898" max="3898" width="18.85546875" style="2353" bestFit="1" customWidth="1"/>
    <col min="3899" max="3899" width="5" style="2353" customWidth="1"/>
    <col min="3900" max="3900" width="50.28515625" style="2353" bestFit="1" customWidth="1"/>
    <col min="3901" max="3901" width="14.28515625" style="2353" bestFit="1" customWidth="1"/>
    <col min="3902" max="3902" width="11.42578125" style="2353"/>
    <col min="3903" max="3903" width="13.28515625" style="2353" bestFit="1" customWidth="1"/>
    <col min="3904" max="3904" width="18.85546875" style="2353" bestFit="1" customWidth="1"/>
    <col min="3905" max="3905" width="5.7109375" style="2353" customWidth="1"/>
    <col min="3906" max="3906" width="48.28515625" style="2353" bestFit="1" customWidth="1"/>
    <col min="3907" max="3907" width="14.28515625" style="2353" bestFit="1" customWidth="1"/>
    <col min="3908" max="3908" width="13.85546875" style="2353" customWidth="1"/>
    <col min="3909" max="3909" width="13.28515625" style="2353" bestFit="1" customWidth="1"/>
    <col min="3910" max="3910" width="18.85546875" style="2353" bestFit="1" customWidth="1"/>
    <col min="3911" max="3911" width="5.28515625" style="2353" customWidth="1"/>
    <col min="3912" max="3912" width="50.5703125" style="2353" customWidth="1"/>
    <col min="3913" max="3913" width="14.28515625" style="2353" bestFit="1" customWidth="1"/>
    <col min="3914" max="3914" width="17.7109375" style="2353" customWidth="1"/>
    <col min="3915" max="3915" width="13.28515625" style="2353" bestFit="1" customWidth="1"/>
    <col min="3916" max="3916" width="18.85546875" style="2353" bestFit="1" customWidth="1"/>
    <col min="3917" max="3917" width="3.85546875" style="2353" customWidth="1"/>
    <col min="3918" max="3918" width="48.28515625" style="2353" bestFit="1" customWidth="1"/>
    <col min="3919" max="3919" width="14.28515625" style="2353" bestFit="1" customWidth="1"/>
    <col min="3920" max="3920" width="11.42578125" style="2353"/>
    <col min="3921" max="3921" width="13.28515625" style="2353" bestFit="1" customWidth="1"/>
    <col min="3922" max="3922" width="18.85546875" style="2353" bestFit="1" customWidth="1"/>
    <col min="3923" max="3923" width="3.5703125" style="2353" customWidth="1"/>
    <col min="3924" max="3924" width="48.28515625" style="2353" bestFit="1" customWidth="1"/>
    <col min="3925" max="3925" width="14.42578125" style="2353" bestFit="1" customWidth="1"/>
    <col min="3926" max="3926" width="11.5703125" style="2353" bestFit="1" customWidth="1"/>
    <col min="3927" max="3927" width="13.42578125" style="2353" bestFit="1" customWidth="1"/>
    <col min="3928" max="3928" width="21.85546875" style="2353" bestFit="1" customWidth="1"/>
    <col min="3929" max="3929" width="11.42578125" style="2353"/>
    <col min="3930" max="3930" width="46.5703125" style="2353" customWidth="1"/>
    <col min="3931" max="3933" width="11.5703125" style="2353" bestFit="1" customWidth="1"/>
    <col min="3934" max="3934" width="18.85546875" style="2353" bestFit="1" customWidth="1"/>
    <col min="3935" max="4100" width="11.42578125" style="2353"/>
    <col min="4101" max="4101" width="4.140625" style="2353" customWidth="1"/>
    <col min="4102" max="4102" width="51.7109375" style="2353" customWidth="1"/>
    <col min="4103" max="4103" width="18.7109375" style="2353" customWidth="1"/>
    <col min="4104" max="4104" width="11.85546875" style="2353" bestFit="1" customWidth="1"/>
    <col min="4105" max="4105" width="13" style="2353" bestFit="1" customWidth="1"/>
    <col min="4106" max="4106" width="23.5703125" style="2353" bestFit="1" customWidth="1"/>
    <col min="4107" max="4107" width="7.5703125" style="2353" customWidth="1"/>
    <col min="4108" max="4108" width="49.7109375" style="2353" bestFit="1" customWidth="1"/>
    <col min="4109" max="4109" width="14.28515625" style="2353" bestFit="1" customWidth="1"/>
    <col min="4110" max="4110" width="11.85546875" style="2353" bestFit="1" customWidth="1"/>
    <col min="4111" max="4111" width="13" style="2353" bestFit="1" customWidth="1"/>
    <col min="4112" max="4112" width="23.5703125" style="2353" bestFit="1" customWidth="1"/>
    <col min="4113" max="4113" width="3.85546875" style="2353" customWidth="1"/>
    <col min="4114" max="4114" width="47.140625" style="2353" customWidth="1"/>
    <col min="4115" max="4115" width="13.85546875" style="2353" bestFit="1" customWidth="1"/>
    <col min="4116" max="4116" width="11.5703125" style="2353" customWidth="1"/>
    <col min="4117" max="4117" width="12.42578125" style="2353" bestFit="1" customWidth="1"/>
    <col min="4118" max="4118" width="21.7109375" style="2353" bestFit="1" customWidth="1"/>
    <col min="4119" max="4119" width="4.7109375" style="2353" customWidth="1"/>
    <col min="4120" max="4120" width="48.28515625" style="2353" bestFit="1" customWidth="1"/>
    <col min="4121" max="4121" width="13.85546875" style="2353" bestFit="1" customWidth="1"/>
    <col min="4122" max="4122" width="12.7109375" style="2353" customWidth="1"/>
    <col min="4123" max="4123" width="17.7109375" style="2353" bestFit="1" customWidth="1"/>
    <col min="4124" max="4124" width="21.7109375" style="2353" bestFit="1" customWidth="1"/>
    <col min="4125" max="4125" width="5" style="2353" customWidth="1"/>
    <col min="4126" max="4126" width="52.85546875" style="2353" customWidth="1"/>
    <col min="4127" max="4127" width="14.7109375" style="2353" customWidth="1"/>
    <col min="4128" max="4128" width="14" style="2353" customWidth="1"/>
    <col min="4129" max="4129" width="16.42578125" style="2353" customWidth="1"/>
    <col min="4130" max="4130" width="21.7109375" style="2353" bestFit="1" customWidth="1"/>
    <col min="4131" max="4131" width="4.7109375" style="2353" customWidth="1"/>
    <col min="4132" max="4132" width="48.28515625" style="2353" bestFit="1" customWidth="1"/>
    <col min="4133" max="4133" width="13.85546875" style="2353" customWidth="1"/>
    <col min="4134" max="4134" width="13.7109375" style="2353" customWidth="1"/>
    <col min="4135" max="4135" width="16.140625" style="2353" customWidth="1"/>
    <col min="4136" max="4136" width="22.140625" style="2353" bestFit="1" customWidth="1"/>
    <col min="4137" max="4137" width="3.140625" style="2353" customWidth="1"/>
    <col min="4138" max="4138" width="48.28515625" style="2353" bestFit="1" customWidth="1"/>
    <col min="4139" max="4139" width="15.140625" style="2353" customWidth="1"/>
    <col min="4140" max="4140" width="13.42578125" style="2353" customWidth="1"/>
    <col min="4141" max="4141" width="15.28515625" style="2353" customWidth="1"/>
    <col min="4142" max="4142" width="21" style="2353" customWidth="1"/>
    <col min="4143" max="4143" width="5.28515625" style="2353" customWidth="1"/>
    <col min="4144" max="4144" width="48.28515625" style="2353" bestFit="1" customWidth="1"/>
    <col min="4145" max="4145" width="14.85546875" style="2353" customWidth="1"/>
    <col min="4146" max="4146" width="11.42578125" style="2353"/>
    <col min="4147" max="4147" width="12.42578125" style="2353" bestFit="1" customWidth="1"/>
    <col min="4148" max="4148" width="21.7109375" style="2353" bestFit="1" customWidth="1"/>
    <col min="4149" max="4149" width="5.140625" style="2353" customWidth="1"/>
    <col min="4150" max="4150" width="47.28515625" style="2353" customWidth="1"/>
    <col min="4151" max="4151" width="15.7109375" style="2353" customWidth="1"/>
    <col min="4152" max="4152" width="15.28515625" style="2353" customWidth="1"/>
    <col min="4153" max="4153" width="12.42578125" style="2353" bestFit="1" customWidth="1"/>
    <col min="4154" max="4154" width="18.85546875" style="2353" bestFit="1" customWidth="1"/>
    <col min="4155" max="4155" width="5" style="2353" customWidth="1"/>
    <col min="4156" max="4156" width="50.28515625" style="2353" bestFit="1" customWidth="1"/>
    <col min="4157" max="4157" width="14.28515625" style="2353" bestFit="1" customWidth="1"/>
    <col min="4158" max="4158" width="11.42578125" style="2353"/>
    <col min="4159" max="4159" width="13.28515625" style="2353" bestFit="1" customWidth="1"/>
    <col min="4160" max="4160" width="18.85546875" style="2353" bestFit="1" customWidth="1"/>
    <col min="4161" max="4161" width="5.7109375" style="2353" customWidth="1"/>
    <col min="4162" max="4162" width="48.28515625" style="2353" bestFit="1" customWidth="1"/>
    <col min="4163" max="4163" width="14.28515625" style="2353" bestFit="1" customWidth="1"/>
    <col min="4164" max="4164" width="13.85546875" style="2353" customWidth="1"/>
    <col min="4165" max="4165" width="13.28515625" style="2353" bestFit="1" customWidth="1"/>
    <col min="4166" max="4166" width="18.85546875" style="2353" bestFit="1" customWidth="1"/>
    <col min="4167" max="4167" width="5.28515625" style="2353" customWidth="1"/>
    <col min="4168" max="4168" width="50.5703125" style="2353" customWidth="1"/>
    <col min="4169" max="4169" width="14.28515625" style="2353" bestFit="1" customWidth="1"/>
    <col min="4170" max="4170" width="17.7109375" style="2353" customWidth="1"/>
    <col min="4171" max="4171" width="13.28515625" style="2353" bestFit="1" customWidth="1"/>
    <col min="4172" max="4172" width="18.85546875" style="2353" bestFit="1" customWidth="1"/>
    <col min="4173" max="4173" width="3.85546875" style="2353" customWidth="1"/>
    <col min="4174" max="4174" width="48.28515625" style="2353" bestFit="1" customWidth="1"/>
    <col min="4175" max="4175" width="14.28515625" style="2353" bestFit="1" customWidth="1"/>
    <col min="4176" max="4176" width="11.42578125" style="2353"/>
    <col min="4177" max="4177" width="13.28515625" style="2353" bestFit="1" customWidth="1"/>
    <col min="4178" max="4178" width="18.85546875" style="2353" bestFit="1" customWidth="1"/>
    <col min="4179" max="4179" width="3.5703125" style="2353" customWidth="1"/>
    <col min="4180" max="4180" width="48.28515625" style="2353" bestFit="1" customWidth="1"/>
    <col min="4181" max="4181" width="14.42578125" style="2353" bestFit="1" customWidth="1"/>
    <col min="4182" max="4182" width="11.5703125" style="2353" bestFit="1" customWidth="1"/>
    <col min="4183" max="4183" width="13.42578125" style="2353" bestFit="1" customWidth="1"/>
    <col min="4184" max="4184" width="21.85546875" style="2353" bestFit="1" customWidth="1"/>
    <col min="4185" max="4185" width="11.42578125" style="2353"/>
    <col min="4186" max="4186" width="46.5703125" style="2353" customWidth="1"/>
    <col min="4187" max="4189" width="11.5703125" style="2353" bestFit="1" customWidth="1"/>
    <col min="4190" max="4190" width="18.85546875" style="2353" bestFit="1" customWidth="1"/>
    <col min="4191" max="4356" width="11.42578125" style="2353"/>
    <col min="4357" max="4357" width="4.140625" style="2353" customWidth="1"/>
    <col min="4358" max="4358" width="51.7109375" style="2353" customWidth="1"/>
    <col min="4359" max="4359" width="18.7109375" style="2353" customWidth="1"/>
    <col min="4360" max="4360" width="11.85546875" style="2353" bestFit="1" customWidth="1"/>
    <col min="4361" max="4361" width="13" style="2353" bestFit="1" customWidth="1"/>
    <col min="4362" max="4362" width="23.5703125" style="2353" bestFit="1" customWidth="1"/>
    <col min="4363" max="4363" width="7.5703125" style="2353" customWidth="1"/>
    <col min="4364" max="4364" width="49.7109375" style="2353" bestFit="1" customWidth="1"/>
    <col min="4365" max="4365" width="14.28515625" style="2353" bestFit="1" customWidth="1"/>
    <col min="4366" max="4366" width="11.85546875" style="2353" bestFit="1" customWidth="1"/>
    <col min="4367" max="4367" width="13" style="2353" bestFit="1" customWidth="1"/>
    <col min="4368" max="4368" width="23.5703125" style="2353" bestFit="1" customWidth="1"/>
    <col min="4369" max="4369" width="3.85546875" style="2353" customWidth="1"/>
    <col min="4370" max="4370" width="47.140625" style="2353" customWidth="1"/>
    <col min="4371" max="4371" width="13.85546875" style="2353" bestFit="1" customWidth="1"/>
    <col min="4372" max="4372" width="11.5703125" style="2353" customWidth="1"/>
    <col min="4373" max="4373" width="12.42578125" style="2353" bestFit="1" customWidth="1"/>
    <col min="4374" max="4374" width="21.7109375" style="2353" bestFit="1" customWidth="1"/>
    <col min="4375" max="4375" width="4.7109375" style="2353" customWidth="1"/>
    <col min="4376" max="4376" width="48.28515625" style="2353" bestFit="1" customWidth="1"/>
    <col min="4377" max="4377" width="13.85546875" style="2353" bestFit="1" customWidth="1"/>
    <col min="4378" max="4378" width="12.7109375" style="2353" customWidth="1"/>
    <col min="4379" max="4379" width="17.7109375" style="2353" bestFit="1" customWidth="1"/>
    <col min="4380" max="4380" width="21.7109375" style="2353" bestFit="1" customWidth="1"/>
    <col min="4381" max="4381" width="5" style="2353" customWidth="1"/>
    <col min="4382" max="4382" width="52.85546875" style="2353" customWidth="1"/>
    <col min="4383" max="4383" width="14.7109375" style="2353" customWidth="1"/>
    <col min="4384" max="4384" width="14" style="2353" customWidth="1"/>
    <col min="4385" max="4385" width="16.42578125" style="2353" customWidth="1"/>
    <col min="4386" max="4386" width="21.7109375" style="2353" bestFit="1" customWidth="1"/>
    <col min="4387" max="4387" width="4.7109375" style="2353" customWidth="1"/>
    <col min="4388" max="4388" width="48.28515625" style="2353" bestFit="1" customWidth="1"/>
    <col min="4389" max="4389" width="13.85546875" style="2353" customWidth="1"/>
    <col min="4390" max="4390" width="13.7109375" style="2353" customWidth="1"/>
    <col min="4391" max="4391" width="16.140625" style="2353" customWidth="1"/>
    <col min="4392" max="4392" width="22.140625" style="2353" bestFit="1" customWidth="1"/>
    <col min="4393" max="4393" width="3.140625" style="2353" customWidth="1"/>
    <col min="4394" max="4394" width="48.28515625" style="2353" bestFit="1" customWidth="1"/>
    <col min="4395" max="4395" width="15.140625" style="2353" customWidth="1"/>
    <col min="4396" max="4396" width="13.42578125" style="2353" customWidth="1"/>
    <col min="4397" max="4397" width="15.28515625" style="2353" customWidth="1"/>
    <col min="4398" max="4398" width="21" style="2353" customWidth="1"/>
    <col min="4399" max="4399" width="5.28515625" style="2353" customWidth="1"/>
    <col min="4400" max="4400" width="48.28515625" style="2353" bestFit="1" customWidth="1"/>
    <col min="4401" max="4401" width="14.85546875" style="2353" customWidth="1"/>
    <col min="4402" max="4402" width="11.42578125" style="2353"/>
    <col min="4403" max="4403" width="12.42578125" style="2353" bestFit="1" customWidth="1"/>
    <col min="4404" max="4404" width="21.7109375" style="2353" bestFit="1" customWidth="1"/>
    <col min="4405" max="4405" width="5.140625" style="2353" customWidth="1"/>
    <col min="4406" max="4406" width="47.28515625" style="2353" customWidth="1"/>
    <col min="4407" max="4407" width="15.7109375" style="2353" customWidth="1"/>
    <col min="4408" max="4408" width="15.28515625" style="2353" customWidth="1"/>
    <col min="4409" max="4409" width="12.42578125" style="2353" bestFit="1" customWidth="1"/>
    <col min="4410" max="4410" width="18.85546875" style="2353" bestFit="1" customWidth="1"/>
    <col min="4411" max="4411" width="5" style="2353" customWidth="1"/>
    <col min="4412" max="4412" width="50.28515625" style="2353" bestFit="1" customWidth="1"/>
    <col min="4413" max="4413" width="14.28515625" style="2353" bestFit="1" customWidth="1"/>
    <col min="4414" max="4414" width="11.42578125" style="2353"/>
    <col min="4415" max="4415" width="13.28515625" style="2353" bestFit="1" customWidth="1"/>
    <col min="4416" max="4416" width="18.85546875" style="2353" bestFit="1" customWidth="1"/>
    <col min="4417" max="4417" width="5.7109375" style="2353" customWidth="1"/>
    <col min="4418" max="4418" width="48.28515625" style="2353" bestFit="1" customWidth="1"/>
    <col min="4419" max="4419" width="14.28515625" style="2353" bestFit="1" customWidth="1"/>
    <col min="4420" max="4420" width="13.85546875" style="2353" customWidth="1"/>
    <col min="4421" max="4421" width="13.28515625" style="2353" bestFit="1" customWidth="1"/>
    <col min="4422" max="4422" width="18.85546875" style="2353" bestFit="1" customWidth="1"/>
    <col min="4423" max="4423" width="5.28515625" style="2353" customWidth="1"/>
    <col min="4424" max="4424" width="50.5703125" style="2353" customWidth="1"/>
    <col min="4425" max="4425" width="14.28515625" style="2353" bestFit="1" customWidth="1"/>
    <col min="4426" max="4426" width="17.7109375" style="2353" customWidth="1"/>
    <col min="4427" max="4427" width="13.28515625" style="2353" bestFit="1" customWidth="1"/>
    <col min="4428" max="4428" width="18.85546875" style="2353" bestFit="1" customWidth="1"/>
    <col min="4429" max="4429" width="3.85546875" style="2353" customWidth="1"/>
    <col min="4430" max="4430" width="48.28515625" style="2353" bestFit="1" customWidth="1"/>
    <col min="4431" max="4431" width="14.28515625" style="2353" bestFit="1" customWidth="1"/>
    <col min="4432" max="4432" width="11.42578125" style="2353"/>
    <col min="4433" max="4433" width="13.28515625" style="2353" bestFit="1" customWidth="1"/>
    <col min="4434" max="4434" width="18.85546875" style="2353" bestFit="1" customWidth="1"/>
    <col min="4435" max="4435" width="3.5703125" style="2353" customWidth="1"/>
    <col min="4436" max="4436" width="48.28515625" style="2353" bestFit="1" customWidth="1"/>
    <col min="4437" max="4437" width="14.42578125" style="2353" bestFit="1" customWidth="1"/>
    <col min="4438" max="4438" width="11.5703125" style="2353" bestFit="1" customWidth="1"/>
    <col min="4439" max="4439" width="13.42578125" style="2353" bestFit="1" customWidth="1"/>
    <col min="4440" max="4440" width="21.85546875" style="2353" bestFit="1" customWidth="1"/>
    <col min="4441" max="4441" width="11.42578125" style="2353"/>
    <col min="4442" max="4442" width="46.5703125" style="2353" customWidth="1"/>
    <col min="4443" max="4445" width="11.5703125" style="2353" bestFit="1" customWidth="1"/>
    <col min="4446" max="4446" width="18.85546875" style="2353" bestFit="1" customWidth="1"/>
    <col min="4447" max="4612" width="11.42578125" style="2353"/>
    <col min="4613" max="4613" width="4.140625" style="2353" customWidth="1"/>
    <col min="4614" max="4614" width="51.7109375" style="2353" customWidth="1"/>
    <col min="4615" max="4615" width="18.7109375" style="2353" customWidth="1"/>
    <col min="4616" max="4616" width="11.85546875" style="2353" bestFit="1" customWidth="1"/>
    <col min="4617" max="4617" width="13" style="2353" bestFit="1" customWidth="1"/>
    <col min="4618" max="4618" width="23.5703125" style="2353" bestFit="1" customWidth="1"/>
    <col min="4619" max="4619" width="7.5703125" style="2353" customWidth="1"/>
    <col min="4620" max="4620" width="49.7109375" style="2353" bestFit="1" customWidth="1"/>
    <col min="4621" max="4621" width="14.28515625" style="2353" bestFit="1" customWidth="1"/>
    <col min="4622" max="4622" width="11.85546875" style="2353" bestFit="1" customWidth="1"/>
    <col min="4623" max="4623" width="13" style="2353" bestFit="1" customWidth="1"/>
    <col min="4624" max="4624" width="23.5703125" style="2353" bestFit="1" customWidth="1"/>
    <col min="4625" max="4625" width="3.85546875" style="2353" customWidth="1"/>
    <col min="4626" max="4626" width="47.140625" style="2353" customWidth="1"/>
    <col min="4627" max="4627" width="13.85546875" style="2353" bestFit="1" customWidth="1"/>
    <col min="4628" max="4628" width="11.5703125" style="2353" customWidth="1"/>
    <col min="4629" max="4629" width="12.42578125" style="2353" bestFit="1" customWidth="1"/>
    <col min="4630" max="4630" width="21.7109375" style="2353" bestFit="1" customWidth="1"/>
    <col min="4631" max="4631" width="4.7109375" style="2353" customWidth="1"/>
    <col min="4632" max="4632" width="48.28515625" style="2353" bestFit="1" customWidth="1"/>
    <col min="4633" max="4633" width="13.85546875" style="2353" bestFit="1" customWidth="1"/>
    <col min="4634" max="4634" width="12.7109375" style="2353" customWidth="1"/>
    <col min="4635" max="4635" width="17.7109375" style="2353" bestFit="1" customWidth="1"/>
    <col min="4636" max="4636" width="21.7109375" style="2353" bestFit="1" customWidth="1"/>
    <col min="4637" max="4637" width="5" style="2353" customWidth="1"/>
    <col min="4638" max="4638" width="52.85546875" style="2353" customWidth="1"/>
    <col min="4639" max="4639" width="14.7109375" style="2353" customWidth="1"/>
    <col min="4640" max="4640" width="14" style="2353" customWidth="1"/>
    <col min="4641" max="4641" width="16.42578125" style="2353" customWidth="1"/>
    <col min="4642" max="4642" width="21.7109375" style="2353" bestFit="1" customWidth="1"/>
    <col min="4643" max="4643" width="4.7109375" style="2353" customWidth="1"/>
    <col min="4644" max="4644" width="48.28515625" style="2353" bestFit="1" customWidth="1"/>
    <col min="4645" max="4645" width="13.85546875" style="2353" customWidth="1"/>
    <col min="4646" max="4646" width="13.7109375" style="2353" customWidth="1"/>
    <col min="4647" max="4647" width="16.140625" style="2353" customWidth="1"/>
    <col min="4648" max="4648" width="22.140625" style="2353" bestFit="1" customWidth="1"/>
    <col min="4649" max="4649" width="3.140625" style="2353" customWidth="1"/>
    <col min="4650" max="4650" width="48.28515625" style="2353" bestFit="1" customWidth="1"/>
    <col min="4651" max="4651" width="15.140625" style="2353" customWidth="1"/>
    <col min="4652" max="4652" width="13.42578125" style="2353" customWidth="1"/>
    <col min="4653" max="4653" width="15.28515625" style="2353" customWidth="1"/>
    <col min="4654" max="4654" width="21" style="2353" customWidth="1"/>
    <col min="4655" max="4655" width="5.28515625" style="2353" customWidth="1"/>
    <col min="4656" max="4656" width="48.28515625" style="2353" bestFit="1" customWidth="1"/>
    <col min="4657" max="4657" width="14.85546875" style="2353" customWidth="1"/>
    <col min="4658" max="4658" width="11.42578125" style="2353"/>
    <col min="4659" max="4659" width="12.42578125" style="2353" bestFit="1" customWidth="1"/>
    <col min="4660" max="4660" width="21.7109375" style="2353" bestFit="1" customWidth="1"/>
    <col min="4661" max="4661" width="5.140625" style="2353" customWidth="1"/>
    <col min="4662" max="4662" width="47.28515625" style="2353" customWidth="1"/>
    <col min="4663" max="4663" width="15.7109375" style="2353" customWidth="1"/>
    <col min="4664" max="4664" width="15.28515625" style="2353" customWidth="1"/>
    <col min="4665" max="4665" width="12.42578125" style="2353" bestFit="1" customWidth="1"/>
    <col min="4666" max="4666" width="18.85546875" style="2353" bestFit="1" customWidth="1"/>
    <col min="4667" max="4667" width="5" style="2353" customWidth="1"/>
    <col min="4668" max="4668" width="50.28515625" style="2353" bestFit="1" customWidth="1"/>
    <col min="4669" max="4669" width="14.28515625" style="2353" bestFit="1" customWidth="1"/>
    <col min="4670" max="4670" width="11.42578125" style="2353"/>
    <col min="4671" max="4671" width="13.28515625" style="2353" bestFit="1" customWidth="1"/>
    <col min="4672" max="4672" width="18.85546875" style="2353" bestFit="1" customWidth="1"/>
    <col min="4673" max="4673" width="5.7109375" style="2353" customWidth="1"/>
    <col min="4674" max="4674" width="48.28515625" style="2353" bestFit="1" customWidth="1"/>
    <col min="4675" max="4675" width="14.28515625" style="2353" bestFit="1" customWidth="1"/>
    <col min="4676" max="4676" width="13.85546875" style="2353" customWidth="1"/>
    <col min="4677" max="4677" width="13.28515625" style="2353" bestFit="1" customWidth="1"/>
    <col min="4678" max="4678" width="18.85546875" style="2353" bestFit="1" customWidth="1"/>
    <col min="4679" max="4679" width="5.28515625" style="2353" customWidth="1"/>
    <col min="4680" max="4680" width="50.5703125" style="2353" customWidth="1"/>
    <col min="4681" max="4681" width="14.28515625" style="2353" bestFit="1" customWidth="1"/>
    <col min="4682" max="4682" width="17.7109375" style="2353" customWidth="1"/>
    <col min="4683" max="4683" width="13.28515625" style="2353" bestFit="1" customWidth="1"/>
    <col min="4684" max="4684" width="18.85546875" style="2353" bestFit="1" customWidth="1"/>
    <col min="4685" max="4685" width="3.85546875" style="2353" customWidth="1"/>
    <col min="4686" max="4686" width="48.28515625" style="2353" bestFit="1" customWidth="1"/>
    <col min="4687" max="4687" width="14.28515625" style="2353" bestFit="1" customWidth="1"/>
    <col min="4688" max="4688" width="11.42578125" style="2353"/>
    <col min="4689" max="4689" width="13.28515625" style="2353" bestFit="1" customWidth="1"/>
    <col min="4690" max="4690" width="18.85546875" style="2353" bestFit="1" customWidth="1"/>
    <col min="4691" max="4691" width="3.5703125" style="2353" customWidth="1"/>
    <col min="4692" max="4692" width="48.28515625" style="2353" bestFit="1" customWidth="1"/>
    <col min="4693" max="4693" width="14.42578125" style="2353" bestFit="1" customWidth="1"/>
    <col min="4694" max="4694" width="11.5703125" style="2353" bestFit="1" customWidth="1"/>
    <col min="4695" max="4695" width="13.42578125" style="2353" bestFit="1" customWidth="1"/>
    <col min="4696" max="4696" width="21.85546875" style="2353" bestFit="1" customWidth="1"/>
    <col min="4697" max="4697" width="11.42578125" style="2353"/>
    <col min="4698" max="4698" width="46.5703125" style="2353" customWidth="1"/>
    <col min="4699" max="4701" width="11.5703125" style="2353" bestFit="1" customWidth="1"/>
    <col min="4702" max="4702" width="18.85546875" style="2353" bestFit="1" customWidth="1"/>
    <col min="4703" max="4868" width="11.42578125" style="2353"/>
    <col min="4869" max="4869" width="4.140625" style="2353" customWidth="1"/>
    <col min="4870" max="4870" width="51.7109375" style="2353" customWidth="1"/>
    <col min="4871" max="4871" width="18.7109375" style="2353" customWidth="1"/>
    <col min="4872" max="4872" width="11.85546875" style="2353" bestFit="1" customWidth="1"/>
    <col min="4873" max="4873" width="13" style="2353" bestFit="1" customWidth="1"/>
    <col min="4874" max="4874" width="23.5703125" style="2353" bestFit="1" customWidth="1"/>
    <col min="4875" max="4875" width="7.5703125" style="2353" customWidth="1"/>
    <col min="4876" max="4876" width="49.7109375" style="2353" bestFit="1" customWidth="1"/>
    <col min="4877" max="4877" width="14.28515625" style="2353" bestFit="1" customWidth="1"/>
    <col min="4878" max="4878" width="11.85546875" style="2353" bestFit="1" customWidth="1"/>
    <col min="4879" max="4879" width="13" style="2353" bestFit="1" customWidth="1"/>
    <col min="4880" max="4880" width="23.5703125" style="2353" bestFit="1" customWidth="1"/>
    <col min="4881" max="4881" width="3.85546875" style="2353" customWidth="1"/>
    <col min="4882" max="4882" width="47.140625" style="2353" customWidth="1"/>
    <col min="4883" max="4883" width="13.85546875" style="2353" bestFit="1" customWidth="1"/>
    <col min="4884" max="4884" width="11.5703125" style="2353" customWidth="1"/>
    <col min="4885" max="4885" width="12.42578125" style="2353" bestFit="1" customWidth="1"/>
    <col min="4886" max="4886" width="21.7109375" style="2353" bestFit="1" customWidth="1"/>
    <col min="4887" max="4887" width="4.7109375" style="2353" customWidth="1"/>
    <col min="4888" max="4888" width="48.28515625" style="2353" bestFit="1" customWidth="1"/>
    <col min="4889" max="4889" width="13.85546875" style="2353" bestFit="1" customWidth="1"/>
    <col min="4890" max="4890" width="12.7109375" style="2353" customWidth="1"/>
    <col min="4891" max="4891" width="17.7109375" style="2353" bestFit="1" customWidth="1"/>
    <col min="4892" max="4892" width="21.7109375" style="2353" bestFit="1" customWidth="1"/>
    <col min="4893" max="4893" width="5" style="2353" customWidth="1"/>
    <col min="4894" max="4894" width="52.85546875" style="2353" customWidth="1"/>
    <col min="4895" max="4895" width="14.7109375" style="2353" customWidth="1"/>
    <col min="4896" max="4896" width="14" style="2353" customWidth="1"/>
    <col min="4897" max="4897" width="16.42578125" style="2353" customWidth="1"/>
    <col min="4898" max="4898" width="21.7109375" style="2353" bestFit="1" customWidth="1"/>
    <col min="4899" max="4899" width="4.7109375" style="2353" customWidth="1"/>
    <col min="4900" max="4900" width="48.28515625" style="2353" bestFit="1" customWidth="1"/>
    <col min="4901" max="4901" width="13.85546875" style="2353" customWidth="1"/>
    <col min="4902" max="4902" width="13.7109375" style="2353" customWidth="1"/>
    <col min="4903" max="4903" width="16.140625" style="2353" customWidth="1"/>
    <col min="4904" max="4904" width="22.140625" style="2353" bestFit="1" customWidth="1"/>
    <col min="4905" max="4905" width="3.140625" style="2353" customWidth="1"/>
    <col min="4906" max="4906" width="48.28515625" style="2353" bestFit="1" customWidth="1"/>
    <col min="4907" max="4907" width="15.140625" style="2353" customWidth="1"/>
    <col min="4908" max="4908" width="13.42578125" style="2353" customWidth="1"/>
    <col min="4909" max="4909" width="15.28515625" style="2353" customWidth="1"/>
    <col min="4910" max="4910" width="21" style="2353" customWidth="1"/>
    <col min="4911" max="4911" width="5.28515625" style="2353" customWidth="1"/>
    <col min="4912" max="4912" width="48.28515625" style="2353" bestFit="1" customWidth="1"/>
    <col min="4913" max="4913" width="14.85546875" style="2353" customWidth="1"/>
    <col min="4914" max="4914" width="11.42578125" style="2353"/>
    <col min="4915" max="4915" width="12.42578125" style="2353" bestFit="1" customWidth="1"/>
    <col min="4916" max="4916" width="21.7109375" style="2353" bestFit="1" customWidth="1"/>
    <col min="4917" max="4917" width="5.140625" style="2353" customWidth="1"/>
    <col min="4918" max="4918" width="47.28515625" style="2353" customWidth="1"/>
    <col min="4919" max="4919" width="15.7109375" style="2353" customWidth="1"/>
    <col min="4920" max="4920" width="15.28515625" style="2353" customWidth="1"/>
    <col min="4921" max="4921" width="12.42578125" style="2353" bestFit="1" customWidth="1"/>
    <col min="4922" max="4922" width="18.85546875" style="2353" bestFit="1" customWidth="1"/>
    <col min="4923" max="4923" width="5" style="2353" customWidth="1"/>
    <col min="4924" max="4924" width="50.28515625" style="2353" bestFit="1" customWidth="1"/>
    <col min="4925" max="4925" width="14.28515625" style="2353" bestFit="1" customWidth="1"/>
    <col min="4926" max="4926" width="11.42578125" style="2353"/>
    <col min="4927" max="4927" width="13.28515625" style="2353" bestFit="1" customWidth="1"/>
    <col min="4928" max="4928" width="18.85546875" style="2353" bestFit="1" customWidth="1"/>
    <col min="4929" max="4929" width="5.7109375" style="2353" customWidth="1"/>
    <col min="4930" max="4930" width="48.28515625" style="2353" bestFit="1" customWidth="1"/>
    <col min="4931" max="4931" width="14.28515625" style="2353" bestFit="1" customWidth="1"/>
    <col min="4932" max="4932" width="13.85546875" style="2353" customWidth="1"/>
    <col min="4933" max="4933" width="13.28515625" style="2353" bestFit="1" customWidth="1"/>
    <col min="4934" max="4934" width="18.85546875" style="2353" bestFit="1" customWidth="1"/>
    <col min="4935" max="4935" width="5.28515625" style="2353" customWidth="1"/>
    <col min="4936" max="4936" width="50.5703125" style="2353" customWidth="1"/>
    <col min="4937" max="4937" width="14.28515625" style="2353" bestFit="1" customWidth="1"/>
    <col min="4938" max="4938" width="17.7109375" style="2353" customWidth="1"/>
    <col min="4939" max="4939" width="13.28515625" style="2353" bestFit="1" customWidth="1"/>
    <col min="4940" max="4940" width="18.85546875" style="2353" bestFit="1" customWidth="1"/>
    <col min="4941" max="4941" width="3.85546875" style="2353" customWidth="1"/>
    <col min="4942" max="4942" width="48.28515625" style="2353" bestFit="1" customWidth="1"/>
    <col min="4943" max="4943" width="14.28515625" style="2353" bestFit="1" customWidth="1"/>
    <col min="4944" max="4944" width="11.42578125" style="2353"/>
    <col min="4945" max="4945" width="13.28515625" style="2353" bestFit="1" customWidth="1"/>
    <col min="4946" max="4946" width="18.85546875" style="2353" bestFit="1" customWidth="1"/>
    <col min="4947" max="4947" width="3.5703125" style="2353" customWidth="1"/>
    <col min="4948" max="4948" width="48.28515625" style="2353" bestFit="1" customWidth="1"/>
    <col min="4949" max="4949" width="14.42578125" style="2353" bestFit="1" customWidth="1"/>
    <col min="4950" max="4950" width="11.5703125" style="2353" bestFit="1" customWidth="1"/>
    <col min="4951" max="4951" width="13.42578125" style="2353" bestFit="1" customWidth="1"/>
    <col min="4952" max="4952" width="21.85546875" style="2353" bestFit="1" customWidth="1"/>
    <col min="4953" max="4953" width="11.42578125" style="2353"/>
    <col min="4954" max="4954" width="46.5703125" style="2353" customWidth="1"/>
    <col min="4955" max="4957" width="11.5703125" style="2353" bestFit="1" customWidth="1"/>
    <col min="4958" max="4958" width="18.85546875" style="2353" bestFit="1" customWidth="1"/>
    <col min="4959" max="5124" width="11.42578125" style="2353"/>
    <col min="5125" max="5125" width="4.140625" style="2353" customWidth="1"/>
    <col min="5126" max="5126" width="51.7109375" style="2353" customWidth="1"/>
    <col min="5127" max="5127" width="18.7109375" style="2353" customWidth="1"/>
    <col min="5128" max="5128" width="11.85546875" style="2353" bestFit="1" customWidth="1"/>
    <col min="5129" max="5129" width="13" style="2353" bestFit="1" customWidth="1"/>
    <col min="5130" max="5130" width="23.5703125" style="2353" bestFit="1" customWidth="1"/>
    <col min="5131" max="5131" width="7.5703125" style="2353" customWidth="1"/>
    <col min="5132" max="5132" width="49.7109375" style="2353" bestFit="1" customWidth="1"/>
    <col min="5133" max="5133" width="14.28515625" style="2353" bestFit="1" customWidth="1"/>
    <col min="5134" max="5134" width="11.85546875" style="2353" bestFit="1" customWidth="1"/>
    <col min="5135" max="5135" width="13" style="2353" bestFit="1" customWidth="1"/>
    <col min="5136" max="5136" width="23.5703125" style="2353" bestFit="1" customWidth="1"/>
    <col min="5137" max="5137" width="3.85546875" style="2353" customWidth="1"/>
    <col min="5138" max="5138" width="47.140625" style="2353" customWidth="1"/>
    <col min="5139" max="5139" width="13.85546875" style="2353" bestFit="1" customWidth="1"/>
    <col min="5140" max="5140" width="11.5703125" style="2353" customWidth="1"/>
    <col min="5141" max="5141" width="12.42578125" style="2353" bestFit="1" customWidth="1"/>
    <col min="5142" max="5142" width="21.7109375" style="2353" bestFit="1" customWidth="1"/>
    <col min="5143" max="5143" width="4.7109375" style="2353" customWidth="1"/>
    <col min="5144" max="5144" width="48.28515625" style="2353" bestFit="1" customWidth="1"/>
    <col min="5145" max="5145" width="13.85546875" style="2353" bestFit="1" customWidth="1"/>
    <col min="5146" max="5146" width="12.7109375" style="2353" customWidth="1"/>
    <col min="5147" max="5147" width="17.7109375" style="2353" bestFit="1" customWidth="1"/>
    <col min="5148" max="5148" width="21.7109375" style="2353" bestFit="1" customWidth="1"/>
    <col min="5149" max="5149" width="5" style="2353" customWidth="1"/>
    <col min="5150" max="5150" width="52.85546875" style="2353" customWidth="1"/>
    <col min="5151" max="5151" width="14.7109375" style="2353" customWidth="1"/>
    <col min="5152" max="5152" width="14" style="2353" customWidth="1"/>
    <col min="5153" max="5153" width="16.42578125" style="2353" customWidth="1"/>
    <col min="5154" max="5154" width="21.7109375" style="2353" bestFit="1" customWidth="1"/>
    <col min="5155" max="5155" width="4.7109375" style="2353" customWidth="1"/>
    <col min="5156" max="5156" width="48.28515625" style="2353" bestFit="1" customWidth="1"/>
    <col min="5157" max="5157" width="13.85546875" style="2353" customWidth="1"/>
    <col min="5158" max="5158" width="13.7109375" style="2353" customWidth="1"/>
    <col min="5159" max="5159" width="16.140625" style="2353" customWidth="1"/>
    <col min="5160" max="5160" width="22.140625" style="2353" bestFit="1" customWidth="1"/>
    <col min="5161" max="5161" width="3.140625" style="2353" customWidth="1"/>
    <col min="5162" max="5162" width="48.28515625" style="2353" bestFit="1" customWidth="1"/>
    <col min="5163" max="5163" width="15.140625" style="2353" customWidth="1"/>
    <col min="5164" max="5164" width="13.42578125" style="2353" customWidth="1"/>
    <col min="5165" max="5165" width="15.28515625" style="2353" customWidth="1"/>
    <col min="5166" max="5166" width="21" style="2353" customWidth="1"/>
    <col min="5167" max="5167" width="5.28515625" style="2353" customWidth="1"/>
    <col min="5168" max="5168" width="48.28515625" style="2353" bestFit="1" customWidth="1"/>
    <col min="5169" max="5169" width="14.85546875" style="2353" customWidth="1"/>
    <col min="5170" max="5170" width="11.42578125" style="2353"/>
    <col min="5171" max="5171" width="12.42578125" style="2353" bestFit="1" customWidth="1"/>
    <col min="5172" max="5172" width="21.7109375" style="2353" bestFit="1" customWidth="1"/>
    <col min="5173" max="5173" width="5.140625" style="2353" customWidth="1"/>
    <col min="5174" max="5174" width="47.28515625" style="2353" customWidth="1"/>
    <col min="5175" max="5175" width="15.7109375" style="2353" customWidth="1"/>
    <col min="5176" max="5176" width="15.28515625" style="2353" customWidth="1"/>
    <col min="5177" max="5177" width="12.42578125" style="2353" bestFit="1" customWidth="1"/>
    <col min="5178" max="5178" width="18.85546875" style="2353" bestFit="1" customWidth="1"/>
    <col min="5179" max="5179" width="5" style="2353" customWidth="1"/>
    <col min="5180" max="5180" width="50.28515625" style="2353" bestFit="1" customWidth="1"/>
    <col min="5181" max="5181" width="14.28515625" style="2353" bestFit="1" customWidth="1"/>
    <col min="5182" max="5182" width="11.42578125" style="2353"/>
    <col min="5183" max="5183" width="13.28515625" style="2353" bestFit="1" customWidth="1"/>
    <col min="5184" max="5184" width="18.85546875" style="2353" bestFit="1" customWidth="1"/>
    <col min="5185" max="5185" width="5.7109375" style="2353" customWidth="1"/>
    <col min="5186" max="5186" width="48.28515625" style="2353" bestFit="1" customWidth="1"/>
    <col min="5187" max="5187" width="14.28515625" style="2353" bestFit="1" customWidth="1"/>
    <col min="5188" max="5188" width="13.85546875" style="2353" customWidth="1"/>
    <col min="5189" max="5189" width="13.28515625" style="2353" bestFit="1" customWidth="1"/>
    <col min="5190" max="5190" width="18.85546875" style="2353" bestFit="1" customWidth="1"/>
    <col min="5191" max="5191" width="5.28515625" style="2353" customWidth="1"/>
    <col min="5192" max="5192" width="50.5703125" style="2353" customWidth="1"/>
    <col min="5193" max="5193" width="14.28515625" style="2353" bestFit="1" customWidth="1"/>
    <col min="5194" max="5194" width="17.7109375" style="2353" customWidth="1"/>
    <col min="5195" max="5195" width="13.28515625" style="2353" bestFit="1" customWidth="1"/>
    <col min="5196" max="5196" width="18.85546875" style="2353" bestFit="1" customWidth="1"/>
    <col min="5197" max="5197" width="3.85546875" style="2353" customWidth="1"/>
    <col min="5198" max="5198" width="48.28515625" style="2353" bestFit="1" customWidth="1"/>
    <col min="5199" max="5199" width="14.28515625" style="2353" bestFit="1" customWidth="1"/>
    <col min="5200" max="5200" width="11.42578125" style="2353"/>
    <col min="5201" max="5201" width="13.28515625" style="2353" bestFit="1" customWidth="1"/>
    <col min="5202" max="5202" width="18.85546875" style="2353" bestFit="1" customWidth="1"/>
    <col min="5203" max="5203" width="3.5703125" style="2353" customWidth="1"/>
    <col min="5204" max="5204" width="48.28515625" style="2353" bestFit="1" customWidth="1"/>
    <col min="5205" max="5205" width="14.42578125" style="2353" bestFit="1" customWidth="1"/>
    <col min="5206" max="5206" width="11.5703125" style="2353" bestFit="1" customWidth="1"/>
    <col min="5207" max="5207" width="13.42578125" style="2353" bestFit="1" customWidth="1"/>
    <col min="5208" max="5208" width="21.85546875" style="2353" bestFit="1" customWidth="1"/>
    <col min="5209" max="5209" width="11.42578125" style="2353"/>
    <col min="5210" max="5210" width="46.5703125" style="2353" customWidth="1"/>
    <col min="5211" max="5213" width="11.5703125" style="2353" bestFit="1" customWidth="1"/>
    <col min="5214" max="5214" width="18.85546875" style="2353" bestFit="1" customWidth="1"/>
    <col min="5215" max="5380" width="11.42578125" style="2353"/>
    <col min="5381" max="5381" width="4.140625" style="2353" customWidth="1"/>
    <col min="5382" max="5382" width="51.7109375" style="2353" customWidth="1"/>
    <col min="5383" max="5383" width="18.7109375" style="2353" customWidth="1"/>
    <col min="5384" max="5384" width="11.85546875" style="2353" bestFit="1" customWidth="1"/>
    <col min="5385" max="5385" width="13" style="2353" bestFit="1" customWidth="1"/>
    <col min="5386" max="5386" width="23.5703125" style="2353" bestFit="1" customWidth="1"/>
    <col min="5387" max="5387" width="7.5703125" style="2353" customWidth="1"/>
    <col min="5388" max="5388" width="49.7109375" style="2353" bestFit="1" customWidth="1"/>
    <col min="5389" max="5389" width="14.28515625" style="2353" bestFit="1" customWidth="1"/>
    <col min="5390" max="5390" width="11.85546875" style="2353" bestFit="1" customWidth="1"/>
    <col min="5391" max="5391" width="13" style="2353" bestFit="1" customWidth="1"/>
    <col min="5392" max="5392" width="23.5703125" style="2353" bestFit="1" customWidth="1"/>
    <col min="5393" max="5393" width="3.85546875" style="2353" customWidth="1"/>
    <col min="5394" max="5394" width="47.140625" style="2353" customWidth="1"/>
    <col min="5395" max="5395" width="13.85546875" style="2353" bestFit="1" customWidth="1"/>
    <col min="5396" max="5396" width="11.5703125" style="2353" customWidth="1"/>
    <col min="5397" max="5397" width="12.42578125" style="2353" bestFit="1" customWidth="1"/>
    <col min="5398" max="5398" width="21.7109375" style="2353" bestFit="1" customWidth="1"/>
    <col min="5399" max="5399" width="4.7109375" style="2353" customWidth="1"/>
    <col min="5400" max="5400" width="48.28515625" style="2353" bestFit="1" customWidth="1"/>
    <col min="5401" max="5401" width="13.85546875" style="2353" bestFit="1" customWidth="1"/>
    <col min="5402" max="5402" width="12.7109375" style="2353" customWidth="1"/>
    <col min="5403" max="5403" width="17.7109375" style="2353" bestFit="1" customWidth="1"/>
    <col min="5404" max="5404" width="21.7109375" style="2353" bestFit="1" customWidth="1"/>
    <col min="5405" max="5405" width="5" style="2353" customWidth="1"/>
    <col min="5406" max="5406" width="52.85546875" style="2353" customWidth="1"/>
    <col min="5407" max="5407" width="14.7109375" style="2353" customWidth="1"/>
    <col min="5408" max="5408" width="14" style="2353" customWidth="1"/>
    <col min="5409" max="5409" width="16.42578125" style="2353" customWidth="1"/>
    <col min="5410" max="5410" width="21.7109375" style="2353" bestFit="1" customWidth="1"/>
    <col min="5411" max="5411" width="4.7109375" style="2353" customWidth="1"/>
    <col min="5412" max="5412" width="48.28515625" style="2353" bestFit="1" customWidth="1"/>
    <col min="5413" max="5413" width="13.85546875" style="2353" customWidth="1"/>
    <col min="5414" max="5414" width="13.7109375" style="2353" customWidth="1"/>
    <col min="5415" max="5415" width="16.140625" style="2353" customWidth="1"/>
    <col min="5416" max="5416" width="22.140625" style="2353" bestFit="1" customWidth="1"/>
    <col min="5417" max="5417" width="3.140625" style="2353" customWidth="1"/>
    <col min="5418" max="5418" width="48.28515625" style="2353" bestFit="1" customWidth="1"/>
    <col min="5419" max="5419" width="15.140625" style="2353" customWidth="1"/>
    <col min="5420" max="5420" width="13.42578125" style="2353" customWidth="1"/>
    <col min="5421" max="5421" width="15.28515625" style="2353" customWidth="1"/>
    <col min="5422" max="5422" width="21" style="2353" customWidth="1"/>
    <col min="5423" max="5423" width="5.28515625" style="2353" customWidth="1"/>
    <col min="5424" max="5424" width="48.28515625" style="2353" bestFit="1" customWidth="1"/>
    <col min="5425" max="5425" width="14.85546875" style="2353" customWidth="1"/>
    <col min="5426" max="5426" width="11.42578125" style="2353"/>
    <col min="5427" max="5427" width="12.42578125" style="2353" bestFit="1" customWidth="1"/>
    <col min="5428" max="5428" width="21.7109375" style="2353" bestFit="1" customWidth="1"/>
    <col min="5429" max="5429" width="5.140625" style="2353" customWidth="1"/>
    <col min="5430" max="5430" width="47.28515625" style="2353" customWidth="1"/>
    <col min="5431" max="5431" width="15.7109375" style="2353" customWidth="1"/>
    <col min="5432" max="5432" width="15.28515625" style="2353" customWidth="1"/>
    <col min="5433" max="5433" width="12.42578125" style="2353" bestFit="1" customWidth="1"/>
    <col min="5434" max="5434" width="18.85546875" style="2353" bestFit="1" customWidth="1"/>
    <col min="5435" max="5435" width="5" style="2353" customWidth="1"/>
    <col min="5436" max="5436" width="50.28515625" style="2353" bestFit="1" customWidth="1"/>
    <col min="5437" max="5437" width="14.28515625" style="2353" bestFit="1" customWidth="1"/>
    <col min="5438" max="5438" width="11.42578125" style="2353"/>
    <col min="5439" max="5439" width="13.28515625" style="2353" bestFit="1" customWidth="1"/>
    <col min="5440" max="5440" width="18.85546875" style="2353" bestFit="1" customWidth="1"/>
    <col min="5441" max="5441" width="5.7109375" style="2353" customWidth="1"/>
    <col min="5442" max="5442" width="48.28515625" style="2353" bestFit="1" customWidth="1"/>
    <col min="5443" max="5443" width="14.28515625" style="2353" bestFit="1" customWidth="1"/>
    <col min="5444" max="5444" width="13.85546875" style="2353" customWidth="1"/>
    <col min="5445" max="5445" width="13.28515625" style="2353" bestFit="1" customWidth="1"/>
    <col min="5446" max="5446" width="18.85546875" style="2353" bestFit="1" customWidth="1"/>
    <col min="5447" max="5447" width="5.28515625" style="2353" customWidth="1"/>
    <col min="5448" max="5448" width="50.5703125" style="2353" customWidth="1"/>
    <col min="5449" max="5449" width="14.28515625" style="2353" bestFit="1" customWidth="1"/>
    <col min="5450" max="5450" width="17.7109375" style="2353" customWidth="1"/>
    <col min="5451" max="5451" width="13.28515625" style="2353" bestFit="1" customWidth="1"/>
    <col min="5452" max="5452" width="18.85546875" style="2353" bestFit="1" customWidth="1"/>
    <col min="5453" max="5453" width="3.85546875" style="2353" customWidth="1"/>
    <col min="5454" max="5454" width="48.28515625" style="2353" bestFit="1" customWidth="1"/>
    <col min="5455" max="5455" width="14.28515625" style="2353" bestFit="1" customWidth="1"/>
    <col min="5456" max="5456" width="11.42578125" style="2353"/>
    <col min="5457" max="5457" width="13.28515625" style="2353" bestFit="1" customWidth="1"/>
    <col min="5458" max="5458" width="18.85546875" style="2353" bestFit="1" customWidth="1"/>
    <col min="5459" max="5459" width="3.5703125" style="2353" customWidth="1"/>
    <col min="5460" max="5460" width="48.28515625" style="2353" bestFit="1" customWidth="1"/>
    <col min="5461" max="5461" width="14.42578125" style="2353" bestFit="1" customWidth="1"/>
    <col min="5462" max="5462" width="11.5703125" style="2353" bestFit="1" customWidth="1"/>
    <col min="5463" max="5463" width="13.42578125" style="2353" bestFit="1" customWidth="1"/>
    <col min="5464" max="5464" width="21.85546875" style="2353" bestFit="1" customWidth="1"/>
    <col min="5465" max="5465" width="11.42578125" style="2353"/>
    <col min="5466" max="5466" width="46.5703125" style="2353" customWidth="1"/>
    <col min="5467" max="5469" width="11.5703125" style="2353" bestFit="1" customWidth="1"/>
    <col min="5470" max="5470" width="18.85546875" style="2353" bestFit="1" customWidth="1"/>
    <col min="5471" max="5636" width="11.42578125" style="2353"/>
    <col min="5637" max="5637" width="4.140625" style="2353" customWidth="1"/>
    <col min="5638" max="5638" width="51.7109375" style="2353" customWidth="1"/>
    <col min="5639" max="5639" width="18.7109375" style="2353" customWidth="1"/>
    <col min="5640" max="5640" width="11.85546875" style="2353" bestFit="1" customWidth="1"/>
    <col min="5641" max="5641" width="13" style="2353" bestFit="1" customWidth="1"/>
    <col min="5642" max="5642" width="23.5703125" style="2353" bestFit="1" customWidth="1"/>
    <col min="5643" max="5643" width="7.5703125" style="2353" customWidth="1"/>
    <col min="5644" max="5644" width="49.7109375" style="2353" bestFit="1" customWidth="1"/>
    <col min="5645" max="5645" width="14.28515625" style="2353" bestFit="1" customWidth="1"/>
    <col min="5646" max="5646" width="11.85546875" style="2353" bestFit="1" customWidth="1"/>
    <col min="5647" max="5647" width="13" style="2353" bestFit="1" customWidth="1"/>
    <col min="5648" max="5648" width="23.5703125" style="2353" bestFit="1" customWidth="1"/>
    <col min="5649" max="5649" width="3.85546875" style="2353" customWidth="1"/>
    <col min="5650" max="5650" width="47.140625" style="2353" customWidth="1"/>
    <col min="5651" max="5651" width="13.85546875" style="2353" bestFit="1" customWidth="1"/>
    <col min="5652" max="5652" width="11.5703125" style="2353" customWidth="1"/>
    <col min="5653" max="5653" width="12.42578125" style="2353" bestFit="1" customWidth="1"/>
    <col min="5654" max="5654" width="21.7109375" style="2353" bestFit="1" customWidth="1"/>
    <col min="5655" max="5655" width="4.7109375" style="2353" customWidth="1"/>
    <col min="5656" max="5656" width="48.28515625" style="2353" bestFit="1" customWidth="1"/>
    <col min="5657" max="5657" width="13.85546875" style="2353" bestFit="1" customWidth="1"/>
    <col min="5658" max="5658" width="12.7109375" style="2353" customWidth="1"/>
    <col min="5659" max="5659" width="17.7109375" style="2353" bestFit="1" customWidth="1"/>
    <col min="5660" max="5660" width="21.7109375" style="2353" bestFit="1" customWidth="1"/>
    <col min="5661" max="5661" width="5" style="2353" customWidth="1"/>
    <col min="5662" max="5662" width="52.85546875" style="2353" customWidth="1"/>
    <col min="5663" max="5663" width="14.7109375" style="2353" customWidth="1"/>
    <col min="5664" max="5664" width="14" style="2353" customWidth="1"/>
    <col min="5665" max="5665" width="16.42578125" style="2353" customWidth="1"/>
    <col min="5666" max="5666" width="21.7109375" style="2353" bestFit="1" customWidth="1"/>
    <col min="5667" max="5667" width="4.7109375" style="2353" customWidth="1"/>
    <col min="5668" max="5668" width="48.28515625" style="2353" bestFit="1" customWidth="1"/>
    <col min="5669" max="5669" width="13.85546875" style="2353" customWidth="1"/>
    <col min="5670" max="5670" width="13.7109375" style="2353" customWidth="1"/>
    <col min="5671" max="5671" width="16.140625" style="2353" customWidth="1"/>
    <col min="5672" max="5672" width="22.140625" style="2353" bestFit="1" customWidth="1"/>
    <col min="5673" max="5673" width="3.140625" style="2353" customWidth="1"/>
    <col min="5674" max="5674" width="48.28515625" style="2353" bestFit="1" customWidth="1"/>
    <col min="5675" max="5675" width="15.140625" style="2353" customWidth="1"/>
    <col min="5676" max="5676" width="13.42578125" style="2353" customWidth="1"/>
    <col min="5677" max="5677" width="15.28515625" style="2353" customWidth="1"/>
    <col min="5678" max="5678" width="21" style="2353" customWidth="1"/>
    <col min="5679" max="5679" width="5.28515625" style="2353" customWidth="1"/>
    <col min="5680" max="5680" width="48.28515625" style="2353" bestFit="1" customWidth="1"/>
    <col min="5681" max="5681" width="14.85546875" style="2353" customWidth="1"/>
    <col min="5682" max="5682" width="11.42578125" style="2353"/>
    <col min="5683" max="5683" width="12.42578125" style="2353" bestFit="1" customWidth="1"/>
    <col min="5684" max="5684" width="21.7109375" style="2353" bestFit="1" customWidth="1"/>
    <col min="5685" max="5685" width="5.140625" style="2353" customWidth="1"/>
    <col min="5686" max="5686" width="47.28515625" style="2353" customWidth="1"/>
    <col min="5687" max="5687" width="15.7109375" style="2353" customWidth="1"/>
    <col min="5688" max="5688" width="15.28515625" style="2353" customWidth="1"/>
    <col min="5689" max="5689" width="12.42578125" style="2353" bestFit="1" customWidth="1"/>
    <col min="5690" max="5690" width="18.85546875" style="2353" bestFit="1" customWidth="1"/>
    <col min="5691" max="5691" width="5" style="2353" customWidth="1"/>
    <col min="5692" max="5692" width="50.28515625" style="2353" bestFit="1" customWidth="1"/>
    <col min="5693" max="5693" width="14.28515625" style="2353" bestFit="1" customWidth="1"/>
    <col min="5694" max="5694" width="11.42578125" style="2353"/>
    <col min="5695" max="5695" width="13.28515625" style="2353" bestFit="1" customWidth="1"/>
    <col min="5696" max="5696" width="18.85546875" style="2353" bestFit="1" customWidth="1"/>
    <col min="5697" max="5697" width="5.7109375" style="2353" customWidth="1"/>
    <col min="5698" max="5698" width="48.28515625" style="2353" bestFit="1" customWidth="1"/>
    <col min="5699" max="5699" width="14.28515625" style="2353" bestFit="1" customWidth="1"/>
    <col min="5700" max="5700" width="13.85546875" style="2353" customWidth="1"/>
    <col min="5701" max="5701" width="13.28515625" style="2353" bestFit="1" customWidth="1"/>
    <col min="5702" max="5702" width="18.85546875" style="2353" bestFit="1" customWidth="1"/>
    <col min="5703" max="5703" width="5.28515625" style="2353" customWidth="1"/>
    <col min="5704" max="5704" width="50.5703125" style="2353" customWidth="1"/>
    <col min="5705" max="5705" width="14.28515625" style="2353" bestFit="1" customWidth="1"/>
    <col min="5706" max="5706" width="17.7109375" style="2353" customWidth="1"/>
    <col min="5707" max="5707" width="13.28515625" style="2353" bestFit="1" customWidth="1"/>
    <col min="5708" max="5708" width="18.85546875" style="2353" bestFit="1" customWidth="1"/>
    <col min="5709" max="5709" width="3.85546875" style="2353" customWidth="1"/>
    <col min="5710" max="5710" width="48.28515625" style="2353" bestFit="1" customWidth="1"/>
    <col min="5711" max="5711" width="14.28515625" style="2353" bestFit="1" customWidth="1"/>
    <col min="5712" max="5712" width="11.42578125" style="2353"/>
    <col min="5713" max="5713" width="13.28515625" style="2353" bestFit="1" customWidth="1"/>
    <col min="5714" max="5714" width="18.85546875" style="2353" bestFit="1" customWidth="1"/>
    <col min="5715" max="5715" width="3.5703125" style="2353" customWidth="1"/>
    <col min="5716" max="5716" width="48.28515625" style="2353" bestFit="1" customWidth="1"/>
    <col min="5717" max="5717" width="14.42578125" style="2353" bestFit="1" customWidth="1"/>
    <col min="5718" max="5718" width="11.5703125" style="2353" bestFit="1" customWidth="1"/>
    <col min="5719" max="5719" width="13.42578125" style="2353" bestFit="1" customWidth="1"/>
    <col min="5720" max="5720" width="21.85546875" style="2353" bestFit="1" customWidth="1"/>
    <col min="5721" max="5721" width="11.42578125" style="2353"/>
    <col min="5722" max="5722" width="46.5703125" style="2353" customWidth="1"/>
    <col min="5723" max="5725" width="11.5703125" style="2353" bestFit="1" customWidth="1"/>
    <col min="5726" max="5726" width="18.85546875" style="2353" bestFit="1" customWidth="1"/>
    <col min="5727" max="5892" width="11.42578125" style="2353"/>
    <col min="5893" max="5893" width="4.140625" style="2353" customWidth="1"/>
    <col min="5894" max="5894" width="51.7109375" style="2353" customWidth="1"/>
    <col min="5895" max="5895" width="18.7109375" style="2353" customWidth="1"/>
    <col min="5896" max="5896" width="11.85546875" style="2353" bestFit="1" customWidth="1"/>
    <col min="5897" max="5897" width="13" style="2353" bestFit="1" customWidth="1"/>
    <col min="5898" max="5898" width="23.5703125" style="2353" bestFit="1" customWidth="1"/>
    <col min="5899" max="5899" width="7.5703125" style="2353" customWidth="1"/>
    <col min="5900" max="5900" width="49.7109375" style="2353" bestFit="1" customWidth="1"/>
    <col min="5901" max="5901" width="14.28515625" style="2353" bestFit="1" customWidth="1"/>
    <col min="5902" max="5902" width="11.85546875" style="2353" bestFit="1" customWidth="1"/>
    <col min="5903" max="5903" width="13" style="2353" bestFit="1" customWidth="1"/>
    <col min="5904" max="5904" width="23.5703125" style="2353" bestFit="1" customWidth="1"/>
    <col min="5905" max="5905" width="3.85546875" style="2353" customWidth="1"/>
    <col min="5906" max="5906" width="47.140625" style="2353" customWidth="1"/>
    <col min="5907" max="5907" width="13.85546875" style="2353" bestFit="1" customWidth="1"/>
    <col min="5908" max="5908" width="11.5703125" style="2353" customWidth="1"/>
    <col min="5909" max="5909" width="12.42578125" style="2353" bestFit="1" customWidth="1"/>
    <col min="5910" max="5910" width="21.7109375" style="2353" bestFit="1" customWidth="1"/>
    <col min="5911" max="5911" width="4.7109375" style="2353" customWidth="1"/>
    <col min="5912" max="5912" width="48.28515625" style="2353" bestFit="1" customWidth="1"/>
    <col min="5913" max="5913" width="13.85546875" style="2353" bestFit="1" customWidth="1"/>
    <col min="5914" max="5914" width="12.7109375" style="2353" customWidth="1"/>
    <col min="5915" max="5915" width="17.7109375" style="2353" bestFit="1" customWidth="1"/>
    <col min="5916" max="5916" width="21.7109375" style="2353" bestFit="1" customWidth="1"/>
    <col min="5917" max="5917" width="5" style="2353" customWidth="1"/>
    <col min="5918" max="5918" width="52.85546875" style="2353" customWidth="1"/>
    <col min="5919" max="5919" width="14.7109375" style="2353" customWidth="1"/>
    <col min="5920" max="5920" width="14" style="2353" customWidth="1"/>
    <col min="5921" max="5921" width="16.42578125" style="2353" customWidth="1"/>
    <col min="5922" max="5922" width="21.7109375" style="2353" bestFit="1" customWidth="1"/>
    <col min="5923" max="5923" width="4.7109375" style="2353" customWidth="1"/>
    <col min="5924" max="5924" width="48.28515625" style="2353" bestFit="1" customWidth="1"/>
    <col min="5925" max="5925" width="13.85546875" style="2353" customWidth="1"/>
    <col min="5926" max="5926" width="13.7109375" style="2353" customWidth="1"/>
    <col min="5927" max="5927" width="16.140625" style="2353" customWidth="1"/>
    <col min="5928" max="5928" width="22.140625" style="2353" bestFit="1" customWidth="1"/>
    <col min="5929" max="5929" width="3.140625" style="2353" customWidth="1"/>
    <col min="5930" max="5930" width="48.28515625" style="2353" bestFit="1" customWidth="1"/>
    <col min="5931" max="5931" width="15.140625" style="2353" customWidth="1"/>
    <col min="5932" max="5932" width="13.42578125" style="2353" customWidth="1"/>
    <col min="5933" max="5933" width="15.28515625" style="2353" customWidth="1"/>
    <col min="5934" max="5934" width="21" style="2353" customWidth="1"/>
    <col min="5935" max="5935" width="5.28515625" style="2353" customWidth="1"/>
    <col min="5936" max="5936" width="48.28515625" style="2353" bestFit="1" customWidth="1"/>
    <col min="5937" max="5937" width="14.85546875" style="2353" customWidth="1"/>
    <col min="5938" max="5938" width="11.42578125" style="2353"/>
    <col min="5939" max="5939" width="12.42578125" style="2353" bestFit="1" customWidth="1"/>
    <col min="5940" max="5940" width="21.7109375" style="2353" bestFit="1" customWidth="1"/>
    <col min="5941" max="5941" width="5.140625" style="2353" customWidth="1"/>
    <col min="5942" max="5942" width="47.28515625" style="2353" customWidth="1"/>
    <col min="5943" max="5943" width="15.7109375" style="2353" customWidth="1"/>
    <col min="5944" max="5944" width="15.28515625" style="2353" customWidth="1"/>
    <col min="5945" max="5945" width="12.42578125" style="2353" bestFit="1" customWidth="1"/>
    <col min="5946" max="5946" width="18.85546875" style="2353" bestFit="1" customWidth="1"/>
    <col min="5947" max="5947" width="5" style="2353" customWidth="1"/>
    <col min="5948" max="5948" width="50.28515625" style="2353" bestFit="1" customWidth="1"/>
    <col min="5949" max="5949" width="14.28515625" style="2353" bestFit="1" customWidth="1"/>
    <col min="5950" max="5950" width="11.42578125" style="2353"/>
    <col min="5951" max="5951" width="13.28515625" style="2353" bestFit="1" customWidth="1"/>
    <col min="5952" max="5952" width="18.85546875" style="2353" bestFit="1" customWidth="1"/>
    <col min="5953" max="5953" width="5.7109375" style="2353" customWidth="1"/>
    <col min="5954" max="5954" width="48.28515625" style="2353" bestFit="1" customWidth="1"/>
    <col min="5955" max="5955" width="14.28515625" style="2353" bestFit="1" customWidth="1"/>
    <col min="5956" max="5956" width="13.85546875" style="2353" customWidth="1"/>
    <col min="5957" max="5957" width="13.28515625" style="2353" bestFit="1" customWidth="1"/>
    <col min="5958" max="5958" width="18.85546875" style="2353" bestFit="1" customWidth="1"/>
    <col min="5959" max="5959" width="5.28515625" style="2353" customWidth="1"/>
    <col min="5960" max="5960" width="50.5703125" style="2353" customWidth="1"/>
    <col min="5961" max="5961" width="14.28515625" style="2353" bestFit="1" customWidth="1"/>
    <col min="5962" max="5962" width="17.7109375" style="2353" customWidth="1"/>
    <col min="5963" max="5963" width="13.28515625" style="2353" bestFit="1" customWidth="1"/>
    <col min="5964" max="5964" width="18.85546875" style="2353" bestFit="1" customWidth="1"/>
    <col min="5965" max="5965" width="3.85546875" style="2353" customWidth="1"/>
    <col min="5966" max="5966" width="48.28515625" style="2353" bestFit="1" customWidth="1"/>
    <col min="5967" max="5967" width="14.28515625" style="2353" bestFit="1" customWidth="1"/>
    <col min="5968" max="5968" width="11.42578125" style="2353"/>
    <col min="5969" max="5969" width="13.28515625" style="2353" bestFit="1" customWidth="1"/>
    <col min="5970" max="5970" width="18.85546875" style="2353" bestFit="1" customWidth="1"/>
    <col min="5971" max="5971" width="3.5703125" style="2353" customWidth="1"/>
    <col min="5972" max="5972" width="48.28515625" style="2353" bestFit="1" customWidth="1"/>
    <col min="5973" max="5973" width="14.42578125" style="2353" bestFit="1" customWidth="1"/>
    <col min="5974" max="5974" width="11.5703125" style="2353" bestFit="1" customWidth="1"/>
    <col min="5975" max="5975" width="13.42578125" style="2353" bestFit="1" customWidth="1"/>
    <col min="5976" max="5976" width="21.85546875" style="2353" bestFit="1" customWidth="1"/>
    <col min="5977" max="5977" width="11.42578125" style="2353"/>
    <col min="5978" max="5978" width="46.5703125" style="2353" customWidth="1"/>
    <col min="5979" max="5981" width="11.5703125" style="2353" bestFit="1" customWidth="1"/>
    <col min="5982" max="5982" width="18.85546875" style="2353" bestFit="1" customWidth="1"/>
    <col min="5983" max="6148" width="11.42578125" style="2353"/>
    <col min="6149" max="6149" width="4.140625" style="2353" customWidth="1"/>
    <col min="6150" max="6150" width="51.7109375" style="2353" customWidth="1"/>
    <col min="6151" max="6151" width="18.7109375" style="2353" customWidth="1"/>
    <col min="6152" max="6152" width="11.85546875" style="2353" bestFit="1" customWidth="1"/>
    <col min="6153" max="6153" width="13" style="2353" bestFit="1" customWidth="1"/>
    <col min="6154" max="6154" width="23.5703125" style="2353" bestFit="1" customWidth="1"/>
    <col min="6155" max="6155" width="7.5703125" style="2353" customWidth="1"/>
    <col min="6156" max="6156" width="49.7109375" style="2353" bestFit="1" customWidth="1"/>
    <col min="6157" max="6157" width="14.28515625" style="2353" bestFit="1" customWidth="1"/>
    <col min="6158" max="6158" width="11.85546875" style="2353" bestFit="1" customWidth="1"/>
    <col min="6159" max="6159" width="13" style="2353" bestFit="1" customWidth="1"/>
    <col min="6160" max="6160" width="23.5703125" style="2353" bestFit="1" customWidth="1"/>
    <col min="6161" max="6161" width="3.85546875" style="2353" customWidth="1"/>
    <col min="6162" max="6162" width="47.140625" style="2353" customWidth="1"/>
    <col min="6163" max="6163" width="13.85546875" style="2353" bestFit="1" customWidth="1"/>
    <col min="6164" max="6164" width="11.5703125" style="2353" customWidth="1"/>
    <col min="6165" max="6165" width="12.42578125" style="2353" bestFit="1" customWidth="1"/>
    <col min="6166" max="6166" width="21.7109375" style="2353" bestFit="1" customWidth="1"/>
    <col min="6167" max="6167" width="4.7109375" style="2353" customWidth="1"/>
    <col min="6168" max="6168" width="48.28515625" style="2353" bestFit="1" customWidth="1"/>
    <col min="6169" max="6169" width="13.85546875" style="2353" bestFit="1" customWidth="1"/>
    <col min="6170" max="6170" width="12.7109375" style="2353" customWidth="1"/>
    <col min="6171" max="6171" width="17.7109375" style="2353" bestFit="1" customWidth="1"/>
    <col min="6172" max="6172" width="21.7109375" style="2353" bestFit="1" customWidth="1"/>
    <col min="6173" max="6173" width="5" style="2353" customWidth="1"/>
    <col min="6174" max="6174" width="52.85546875" style="2353" customWidth="1"/>
    <col min="6175" max="6175" width="14.7109375" style="2353" customWidth="1"/>
    <col min="6176" max="6176" width="14" style="2353" customWidth="1"/>
    <col min="6177" max="6177" width="16.42578125" style="2353" customWidth="1"/>
    <col min="6178" max="6178" width="21.7109375" style="2353" bestFit="1" customWidth="1"/>
    <col min="6179" max="6179" width="4.7109375" style="2353" customWidth="1"/>
    <col min="6180" max="6180" width="48.28515625" style="2353" bestFit="1" customWidth="1"/>
    <col min="6181" max="6181" width="13.85546875" style="2353" customWidth="1"/>
    <col min="6182" max="6182" width="13.7109375" style="2353" customWidth="1"/>
    <col min="6183" max="6183" width="16.140625" style="2353" customWidth="1"/>
    <col min="6184" max="6184" width="22.140625" style="2353" bestFit="1" customWidth="1"/>
    <col min="6185" max="6185" width="3.140625" style="2353" customWidth="1"/>
    <col min="6186" max="6186" width="48.28515625" style="2353" bestFit="1" customWidth="1"/>
    <col min="6187" max="6187" width="15.140625" style="2353" customWidth="1"/>
    <col min="6188" max="6188" width="13.42578125" style="2353" customWidth="1"/>
    <col min="6189" max="6189" width="15.28515625" style="2353" customWidth="1"/>
    <col min="6190" max="6190" width="21" style="2353" customWidth="1"/>
    <col min="6191" max="6191" width="5.28515625" style="2353" customWidth="1"/>
    <col min="6192" max="6192" width="48.28515625" style="2353" bestFit="1" customWidth="1"/>
    <col min="6193" max="6193" width="14.85546875" style="2353" customWidth="1"/>
    <col min="6194" max="6194" width="11.42578125" style="2353"/>
    <col min="6195" max="6195" width="12.42578125" style="2353" bestFit="1" customWidth="1"/>
    <col min="6196" max="6196" width="21.7109375" style="2353" bestFit="1" customWidth="1"/>
    <col min="6197" max="6197" width="5.140625" style="2353" customWidth="1"/>
    <col min="6198" max="6198" width="47.28515625" style="2353" customWidth="1"/>
    <col min="6199" max="6199" width="15.7109375" style="2353" customWidth="1"/>
    <col min="6200" max="6200" width="15.28515625" style="2353" customWidth="1"/>
    <col min="6201" max="6201" width="12.42578125" style="2353" bestFit="1" customWidth="1"/>
    <col min="6202" max="6202" width="18.85546875" style="2353" bestFit="1" customWidth="1"/>
    <col min="6203" max="6203" width="5" style="2353" customWidth="1"/>
    <col min="6204" max="6204" width="50.28515625" style="2353" bestFit="1" customWidth="1"/>
    <col min="6205" max="6205" width="14.28515625" style="2353" bestFit="1" customWidth="1"/>
    <col min="6206" max="6206" width="11.42578125" style="2353"/>
    <col min="6207" max="6207" width="13.28515625" style="2353" bestFit="1" customWidth="1"/>
    <col min="6208" max="6208" width="18.85546875" style="2353" bestFit="1" customWidth="1"/>
    <col min="6209" max="6209" width="5.7109375" style="2353" customWidth="1"/>
    <col min="6210" max="6210" width="48.28515625" style="2353" bestFit="1" customWidth="1"/>
    <col min="6211" max="6211" width="14.28515625" style="2353" bestFit="1" customWidth="1"/>
    <col min="6212" max="6212" width="13.85546875" style="2353" customWidth="1"/>
    <col min="6213" max="6213" width="13.28515625" style="2353" bestFit="1" customWidth="1"/>
    <col min="6214" max="6214" width="18.85546875" style="2353" bestFit="1" customWidth="1"/>
    <col min="6215" max="6215" width="5.28515625" style="2353" customWidth="1"/>
    <col min="6216" max="6216" width="50.5703125" style="2353" customWidth="1"/>
    <col min="6217" max="6217" width="14.28515625" style="2353" bestFit="1" customWidth="1"/>
    <col min="6218" max="6218" width="17.7109375" style="2353" customWidth="1"/>
    <col min="6219" max="6219" width="13.28515625" style="2353" bestFit="1" customWidth="1"/>
    <col min="6220" max="6220" width="18.85546875" style="2353" bestFit="1" customWidth="1"/>
    <col min="6221" max="6221" width="3.85546875" style="2353" customWidth="1"/>
    <col min="6222" max="6222" width="48.28515625" style="2353" bestFit="1" customWidth="1"/>
    <col min="6223" max="6223" width="14.28515625" style="2353" bestFit="1" customWidth="1"/>
    <col min="6224" max="6224" width="11.42578125" style="2353"/>
    <col min="6225" max="6225" width="13.28515625" style="2353" bestFit="1" customWidth="1"/>
    <col min="6226" max="6226" width="18.85546875" style="2353" bestFit="1" customWidth="1"/>
    <col min="6227" max="6227" width="3.5703125" style="2353" customWidth="1"/>
    <col min="6228" max="6228" width="48.28515625" style="2353" bestFit="1" customWidth="1"/>
    <col min="6229" max="6229" width="14.42578125" style="2353" bestFit="1" customWidth="1"/>
    <col min="6230" max="6230" width="11.5703125" style="2353" bestFit="1" customWidth="1"/>
    <col min="6231" max="6231" width="13.42578125" style="2353" bestFit="1" customWidth="1"/>
    <col min="6232" max="6232" width="21.85546875" style="2353" bestFit="1" customWidth="1"/>
    <col min="6233" max="6233" width="11.42578125" style="2353"/>
    <col min="6234" max="6234" width="46.5703125" style="2353" customWidth="1"/>
    <col min="6235" max="6237" width="11.5703125" style="2353" bestFit="1" customWidth="1"/>
    <col min="6238" max="6238" width="18.85546875" style="2353" bestFit="1" customWidth="1"/>
    <col min="6239" max="6404" width="11.42578125" style="2353"/>
    <col min="6405" max="6405" width="4.140625" style="2353" customWidth="1"/>
    <col min="6406" max="6406" width="51.7109375" style="2353" customWidth="1"/>
    <col min="6407" max="6407" width="18.7109375" style="2353" customWidth="1"/>
    <col min="6408" max="6408" width="11.85546875" style="2353" bestFit="1" customWidth="1"/>
    <col min="6409" max="6409" width="13" style="2353" bestFit="1" customWidth="1"/>
    <col min="6410" max="6410" width="23.5703125" style="2353" bestFit="1" customWidth="1"/>
    <col min="6411" max="6411" width="7.5703125" style="2353" customWidth="1"/>
    <col min="6412" max="6412" width="49.7109375" style="2353" bestFit="1" customWidth="1"/>
    <col min="6413" max="6413" width="14.28515625" style="2353" bestFit="1" customWidth="1"/>
    <col min="6414" max="6414" width="11.85546875" style="2353" bestFit="1" customWidth="1"/>
    <col min="6415" max="6415" width="13" style="2353" bestFit="1" customWidth="1"/>
    <col min="6416" max="6416" width="23.5703125" style="2353" bestFit="1" customWidth="1"/>
    <col min="6417" max="6417" width="3.85546875" style="2353" customWidth="1"/>
    <col min="6418" max="6418" width="47.140625" style="2353" customWidth="1"/>
    <col min="6419" max="6419" width="13.85546875" style="2353" bestFit="1" customWidth="1"/>
    <col min="6420" max="6420" width="11.5703125" style="2353" customWidth="1"/>
    <col min="6421" max="6421" width="12.42578125" style="2353" bestFit="1" customWidth="1"/>
    <col min="6422" max="6422" width="21.7109375" style="2353" bestFit="1" customWidth="1"/>
    <col min="6423" max="6423" width="4.7109375" style="2353" customWidth="1"/>
    <col min="6424" max="6424" width="48.28515625" style="2353" bestFit="1" customWidth="1"/>
    <col min="6425" max="6425" width="13.85546875" style="2353" bestFit="1" customWidth="1"/>
    <col min="6426" max="6426" width="12.7109375" style="2353" customWidth="1"/>
    <col min="6427" max="6427" width="17.7109375" style="2353" bestFit="1" customWidth="1"/>
    <col min="6428" max="6428" width="21.7109375" style="2353" bestFit="1" customWidth="1"/>
    <col min="6429" max="6429" width="5" style="2353" customWidth="1"/>
    <col min="6430" max="6430" width="52.85546875" style="2353" customWidth="1"/>
    <col min="6431" max="6431" width="14.7109375" style="2353" customWidth="1"/>
    <col min="6432" max="6432" width="14" style="2353" customWidth="1"/>
    <col min="6433" max="6433" width="16.42578125" style="2353" customWidth="1"/>
    <col min="6434" max="6434" width="21.7109375" style="2353" bestFit="1" customWidth="1"/>
    <col min="6435" max="6435" width="4.7109375" style="2353" customWidth="1"/>
    <col min="6436" max="6436" width="48.28515625" style="2353" bestFit="1" customWidth="1"/>
    <col min="6437" max="6437" width="13.85546875" style="2353" customWidth="1"/>
    <col min="6438" max="6438" width="13.7109375" style="2353" customWidth="1"/>
    <col min="6439" max="6439" width="16.140625" style="2353" customWidth="1"/>
    <col min="6440" max="6440" width="22.140625" style="2353" bestFit="1" customWidth="1"/>
    <col min="6441" max="6441" width="3.140625" style="2353" customWidth="1"/>
    <col min="6442" max="6442" width="48.28515625" style="2353" bestFit="1" customWidth="1"/>
    <col min="6443" max="6443" width="15.140625" style="2353" customWidth="1"/>
    <col min="6444" max="6444" width="13.42578125" style="2353" customWidth="1"/>
    <col min="6445" max="6445" width="15.28515625" style="2353" customWidth="1"/>
    <col min="6446" max="6446" width="21" style="2353" customWidth="1"/>
    <col min="6447" max="6447" width="5.28515625" style="2353" customWidth="1"/>
    <col min="6448" max="6448" width="48.28515625" style="2353" bestFit="1" customWidth="1"/>
    <col min="6449" max="6449" width="14.85546875" style="2353" customWidth="1"/>
    <col min="6450" max="6450" width="11.42578125" style="2353"/>
    <col min="6451" max="6451" width="12.42578125" style="2353" bestFit="1" customWidth="1"/>
    <col min="6452" max="6452" width="21.7109375" style="2353" bestFit="1" customWidth="1"/>
    <col min="6453" max="6453" width="5.140625" style="2353" customWidth="1"/>
    <col min="6454" max="6454" width="47.28515625" style="2353" customWidth="1"/>
    <col min="6455" max="6455" width="15.7109375" style="2353" customWidth="1"/>
    <col min="6456" max="6456" width="15.28515625" style="2353" customWidth="1"/>
    <col min="6457" max="6457" width="12.42578125" style="2353" bestFit="1" customWidth="1"/>
    <col min="6458" max="6458" width="18.85546875" style="2353" bestFit="1" customWidth="1"/>
    <col min="6459" max="6459" width="5" style="2353" customWidth="1"/>
    <col min="6460" max="6460" width="50.28515625" style="2353" bestFit="1" customWidth="1"/>
    <col min="6461" max="6461" width="14.28515625" style="2353" bestFit="1" customWidth="1"/>
    <col min="6462" max="6462" width="11.42578125" style="2353"/>
    <col min="6463" max="6463" width="13.28515625" style="2353" bestFit="1" customWidth="1"/>
    <col min="6464" max="6464" width="18.85546875" style="2353" bestFit="1" customWidth="1"/>
    <col min="6465" max="6465" width="5.7109375" style="2353" customWidth="1"/>
    <col min="6466" max="6466" width="48.28515625" style="2353" bestFit="1" customWidth="1"/>
    <col min="6467" max="6467" width="14.28515625" style="2353" bestFit="1" customWidth="1"/>
    <col min="6468" max="6468" width="13.85546875" style="2353" customWidth="1"/>
    <col min="6469" max="6469" width="13.28515625" style="2353" bestFit="1" customWidth="1"/>
    <col min="6470" max="6470" width="18.85546875" style="2353" bestFit="1" customWidth="1"/>
    <col min="6471" max="6471" width="5.28515625" style="2353" customWidth="1"/>
    <col min="6472" max="6472" width="50.5703125" style="2353" customWidth="1"/>
    <col min="6473" max="6473" width="14.28515625" style="2353" bestFit="1" customWidth="1"/>
    <col min="6474" max="6474" width="17.7109375" style="2353" customWidth="1"/>
    <col min="6475" max="6475" width="13.28515625" style="2353" bestFit="1" customWidth="1"/>
    <col min="6476" max="6476" width="18.85546875" style="2353" bestFit="1" customWidth="1"/>
    <col min="6477" max="6477" width="3.85546875" style="2353" customWidth="1"/>
    <col min="6478" max="6478" width="48.28515625" style="2353" bestFit="1" customWidth="1"/>
    <col min="6479" max="6479" width="14.28515625" style="2353" bestFit="1" customWidth="1"/>
    <col min="6480" max="6480" width="11.42578125" style="2353"/>
    <col min="6481" max="6481" width="13.28515625" style="2353" bestFit="1" customWidth="1"/>
    <col min="6482" max="6482" width="18.85546875" style="2353" bestFit="1" customWidth="1"/>
    <col min="6483" max="6483" width="3.5703125" style="2353" customWidth="1"/>
    <col min="6484" max="6484" width="48.28515625" style="2353" bestFit="1" customWidth="1"/>
    <col min="6485" max="6485" width="14.42578125" style="2353" bestFit="1" customWidth="1"/>
    <col min="6486" max="6486" width="11.5703125" style="2353" bestFit="1" customWidth="1"/>
    <col min="6487" max="6487" width="13.42578125" style="2353" bestFit="1" customWidth="1"/>
    <col min="6488" max="6488" width="21.85546875" style="2353" bestFit="1" customWidth="1"/>
    <col min="6489" max="6489" width="11.42578125" style="2353"/>
    <col min="6490" max="6490" width="46.5703125" style="2353" customWidth="1"/>
    <col min="6491" max="6493" width="11.5703125" style="2353" bestFit="1" customWidth="1"/>
    <col min="6494" max="6494" width="18.85546875" style="2353" bestFit="1" customWidth="1"/>
    <col min="6495" max="6660" width="11.42578125" style="2353"/>
    <col min="6661" max="6661" width="4.140625" style="2353" customWidth="1"/>
    <col min="6662" max="6662" width="51.7109375" style="2353" customWidth="1"/>
    <col min="6663" max="6663" width="18.7109375" style="2353" customWidth="1"/>
    <col min="6664" max="6664" width="11.85546875" style="2353" bestFit="1" customWidth="1"/>
    <col min="6665" max="6665" width="13" style="2353" bestFit="1" customWidth="1"/>
    <col min="6666" max="6666" width="23.5703125" style="2353" bestFit="1" customWidth="1"/>
    <col min="6667" max="6667" width="7.5703125" style="2353" customWidth="1"/>
    <col min="6668" max="6668" width="49.7109375" style="2353" bestFit="1" customWidth="1"/>
    <col min="6669" max="6669" width="14.28515625" style="2353" bestFit="1" customWidth="1"/>
    <col min="6670" max="6670" width="11.85546875" style="2353" bestFit="1" customWidth="1"/>
    <col min="6671" max="6671" width="13" style="2353" bestFit="1" customWidth="1"/>
    <col min="6672" max="6672" width="23.5703125" style="2353" bestFit="1" customWidth="1"/>
    <col min="6673" max="6673" width="3.85546875" style="2353" customWidth="1"/>
    <col min="6674" max="6674" width="47.140625" style="2353" customWidth="1"/>
    <col min="6675" max="6675" width="13.85546875" style="2353" bestFit="1" customWidth="1"/>
    <col min="6676" max="6676" width="11.5703125" style="2353" customWidth="1"/>
    <col min="6677" max="6677" width="12.42578125" style="2353" bestFit="1" customWidth="1"/>
    <col min="6678" max="6678" width="21.7109375" style="2353" bestFit="1" customWidth="1"/>
    <col min="6679" max="6679" width="4.7109375" style="2353" customWidth="1"/>
    <col min="6680" max="6680" width="48.28515625" style="2353" bestFit="1" customWidth="1"/>
    <col min="6681" max="6681" width="13.85546875" style="2353" bestFit="1" customWidth="1"/>
    <col min="6682" max="6682" width="12.7109375" style="2353" customWidth="1"/>
    <col min="6683" max="6683" width="17.7109375" style="2353" bestFit="1" customWidth="1"/>
    <col min="6684" max="6684" width="21.7109375" style="2353" bestFit="1" customWidth="1"/>
    <col min="6685" max="6685" width="5" style="2353" customWidth="1"/>
    <col min="6686" max="6686" width="52.85546875" style="2353" customWidth="1"/>
    <col min="6687" max="6687" width="14.7109375" style="2353" customWidth="1"/>
    <col min="6688" max="6688" width="14" style="2353" customWidth="1"/>
    <col min="6689" max="6689" width="16.42578125" style="2353" customWidth="1"/>
    <col min="6690" max="6690" width="21.7109375" style="2353" bestFit="1" customWidth="1"/>
    <col min="6691" max="6691" width="4.7109375" style="2353" customWidth="1"/>
    <col min="6692" max="6692" width="48.28515625" style="2353" bestFit="1" customWidth="1"/>
    <col min="6693" max="6693" width="13.85546875" style="2353" customWidth="1"/>
    <col min="6694" max="6694" width="13.7109375" style="2353" customWidth="1"/>
    <col min="6695" max="6695" width="16.140625" style="2353" customWidth="1"/>
    <col min="6696" max="6696" width="22.140625" style="2353" bestFit="1" customWidth="1"/>
    <col min="6697" max="6697" width="3.140625" style="2353" customWidth="1"/>
    <col min="6698" max="6698" width="48.28515625" style="2353" bestFit="1" customWidth="1"/>
    <col min="6699" max="6699" width="15.140625" style="2353" customWidth="1"/>
    <col min="6700" max="6700" width="13.42578125" style="2353" customWidth="1"/>
    <col min="6701" max="6701" width="15.28515625" style="2353" customWidth="1"/>
    <col min="6702" max="6702" width="21" style="2353" customWidth="1"/>
    <col min="6703" max="6703" width="5.28515625" style="2353" customWidth="1"/>
    <col min="6704" max="6704" width="48.28515625" style="2353" bestFit="1" customWidth="1"/>
    <col min="6705" max="6705" width="14.85546875" style="2353" customWidth="1"/>
    <col min="6706" max="6706" width="11.42578125" style="2353"/>
    <col min="6707" max="6707" width="12.42578125" style="2353" bestFit="1" customWidth="1"/>
    <col min="6708" max="6708" width="21.7109375" style="2353" bestFit="1" customWidth="1"/>
    <col min="6709" max="6709" width="5.140625" style="2353" customWidth="1"/>
    <col min="6710" max="6710" width="47.28515625" style="2353" customWidth="1"/>
    <col min="6711" max="6711" width="15.7109375" style="2353" customWidth="1"/>
    <col min="6712" max="6712" width="15.28515625" style="2353" customWidth="1"/>
    <col min="6713" max="6713" width="12.42578125" style="2353" bestFit="1" customWidth="1"/>
    <col min="6714" max="6714" width="18.85546875" style="2353" bestFit="1" customWidth="1"/>
    <col min="6715" max="6715" width="5" style="2353" customWidth="1"/>
    <col min="6716" max="6716" width="50.28515625" style="2353" bestFit="1" customWidth="1"/>
    <col min="6717" max="6717" width="14.28515625" style="2353" bestFit="1" customWidth="1"/>
    <col min="6718" max="6718" width="11.42578125" style="2353"/>
    <col min="6719" max="6719" width="13.28515625" style="2353" bestFit="1" customWidth="1"/>
    <col min="6720" max="6720" width="18.85546875" style="2353" bestFit="1" customWidth="1"/>
    <col min="6721" max="6721" width="5.7109375" style="2353" customWidth="1"/>
    <col min="6722" max="6722" width="48.28515625" style="2353" bestFit="1" customWidth="1"/>
    <col min="6723" max="6723" width="14.28515625" style="2353" bestFit="1" customWidth="1"/>
    <col min="6724" max="6724" width="13.85546875" style="2353" customWidth="1"/>
    <col min="6725" max="6725" width="13.28515625" style="2353" bestFit="1" customWidth="1"/>
    <col min="6726" max="6726" width="18.85546875" style="2353" bestFit="1" customWidth="1"/>
    <col min="6727" max="6727" width="5.28515625" style="2353" customWidth="1"/>
    <col min="6728" max="6728" width="50.5703125" style="2353" customWidth="1"/>
    <col min="6729" max="6729" width="14.28515625" style="2353" bestFit="1" customWidth="1"/>
    <col min="6730" max="6730" width="17.7109375" style="2353" customWidth="1"/>
    <col min="6731" max="6731" width="13.28515625" style="2353" bestFit="1" customWidth="1"/>
    <col min="6732" max="6732" width="18.85546875" style="2353" bestFit="1" customWidth="1"/>
    <col min="6733" max="6733" width="3.85546875" style="2353" customWidth="1"/>
    <col min="6734" max="6734" width="48.28515625" style="2353" bestFit="1" customWidth="1"/>
    <col min="6735" max="6735" width="14.28515625" style="2353" bestFit="1" customWidth="1"/>
    <col min="6736" max="6736" width="11.42578125" style="2353"/>
    <col min="6737" max="6737" width="13.28515625" style="2353" bestFit="1" customWidth="1"/>
    <col min="6738" max="6738" width="18.85546875" style="2353" bestFit="1" customWidth="1"/>
    <col min="6739" max="6739" width="3.5703125" style="2353" customWidth="1"/>
    <col min="6740" max="6740" width="48.28515625" style="2353" bestFit="1" customWidth="1"/>
    <col min="6741" max="6741" width="14.42578125" style="2353" bestFit="1" customWidth="1"/>
    <col min="6742" max="6742" width="11.5703125" style="2353" bestFit="1" customWidth="1"/>
    <col min="6743" max="6743" width="13.42578125" style="2353" bestFit="1" customWidth="1"/>
    <col min="6744" max="6744" width="21.85546875" style="2353" bestFit="1" customWidth="1"/>
    <col min="6745" max="6745" width="11.42578125" style="2353"/>
    <col min="6746" max="6746" width="46.5703125" style="2353" customWidth="1"/>
    <col min="6747" max="6749" width="11.5703125" style="2353" bestFit="1" customWidth="1"/>
    <col min="6750" max="6750" width="18.85546875" style="2353" bestFit="1" customWidth="1"/>
    <col min="6751" max="6916" width="11.42578125" style="2353"/>
    <col min="6917" max="6917" width="4.140625" style="2353" customWidth="1"/>
    <col min="6918" max="6918" width="51.7109375" style="2353" customWidth="1"/>
    <col min="6919" max="6919" width="18.7109375" style="2353" customWidth="1"/>
    <col min="6920" max="6920" width="11.85546875" style="2353" bestFit="1" customWidth="1"/>
    <col min="6921" max="6921" width="13" style="2353" bestFit="1" customWidth="1"/>
    <col min="6922" max="6922" width="23.5703125" style="2353" bestFit="1" customWidth="1"/>
    <col min="6923" max="6923" width="7.5703125" style="2353" customWidth="1"/>
    <col min="6924" max="6924" width="49.7109375" style="2353" bestFit="1" customWidth="1"/>
    <col min="6925" max="6925" width="14.28515625" style="2353" bestFit="1" customWidth="1"/>
    <col min="6926" max="6926" width="11.85546875" style="2353" bestFit="1" customWidth="1"/>
    <col min="6927" max="6927" width="13" style="2353" bestFit="1" customWidth="1"/>
    <col min="6928" max="6928" width="23.5703125" style="2353" bestFit="1" customWidth="1"/>
    <col min="6929" max="6929" width="3.85546875" style="2353" customWidth="1"/>
    <col min="6930" max="6930" width="47.140625" style="2353" customWidth="1"/>
    <col min="6931" max="6931" width="13.85546875" style="2353" bestFit="1" customWidth="1"/>
    <col min="6932" max="6932" width="11.5703125" style="2353" customWidth="1"/>
    <col min="6933" max="6933" width="12.42578125" style="2353" bestFit="1" customWidth="1"/>
    <col min="6934" max="6934" width="21.7109375" style="2353" bestFit="1" customWidth="1"/>
    <col min="6935" max="6935" width="4.7109375" style="2353" customWidth="1"/>
    <col min="6936" max="6936" width="48.28515625" style="2353" bestFit="1" customWidth="1"/>
    <col min="6937" max="6937" width="13.85546875" style="2353" bestFit="1" customWidth="1"/>
    <col min="6938" max="6938" width="12.7109375" style="2353" customWidth="1"/>
    <col min="6939" max="6939" width="17.7109375" style="2353" bestFit="1" customWidth="1"/>
    <col min="6940" max="6940" width="21.7109375" style="2353" bestFit="1" customWidth="1"/>
    <col min="6941" max="6941" width="5" style="2353" customWidth="1"/>
    <col min="6942" max="6942" width="52.85546875" style="2353" customWidth="1"/>
    <col min="6943" max="6943" width="14.7109375" style="2353" customWidth="1"/>
    <col min="6944" max="6944" width="14" style="2353" customWidth="1"/>
    <col min="6945" max="6945" width="16.42578125" style="2353" customWidth="1"/>
    <col min="6946" max="6946" width="21.7109375" style="2353" bestFit="1" customWidth="1"/>
    <col min="6947" max="6947" width="4.7109375" style="2353" customWidth="1"/>
    <col min="6948" max="6948" width="48.28515625" style="2353" bestFit="1" customWidth="1"/>
    <col min="6949" max="6949" width="13.85546875" style="2353" customWidth="1"/>
    <col min="6950" max="6950" width="13.7109375" style="2353" customWidth="1"/>
    <col min="6951" max="6951" width="16.140625" style="2353" customWidth="1"/>
    <col min="6952" max="6952" width="22.140625" style="2353" bestFit="1" customWidth="1"/>
    <col min="6953" max="6953" width="3.140625" style="2353" customWidth="1"/>
    <col min="6954" max="6954" width="48.28515625" style="2353" bestFit="1" customWidth="1"/>
    <col min="6955" max="6955" width="15.140625" style="2353" customWidth="1"/>
    <col min="6956" max="6956" width="13.42578125" style="2353" customWidth="1"/>
    <col min="6957" max="6957" width="15.28515625" style="2353" customWidth="1"/>
    <col min="6958" max="6958" width="21" style="2353" customWidth="1"/>
    <col min="6959" max="6959" width="5.28515625" style="2353" customWidth="1"/>
    <col min="6960" max="6960" width="48.28515625" style="2353" bestFit="1" customWidth="1"/>
    <col min="6961" max="6961" width="14.85546875" style="2353" customWidth="1"/>
    <col min="6962" max="6962" width="11.42578125" style="2353"/>
    <col min="6963" max="6963" width="12.42578125" style="2353" bestFit="1" customWidth="1"/>
    <col min="6964" max="6964" width="21.7109375" style="2353" bestFit="1" customWidth="1"/>
    <col min="6965" max="6965" width="5.140625" style="2353" customWidth="1"/>
    <col min="6966" max="6966" width="47.28515625" style="2353" customWidth="1"/>
    <col min="6967" max="6967" width="15.7109375" style="2353" customWidth="1"/>
    <col min="6968" max="6968" width="15.28515625" style="2353" customWidth="1"/>
    <col min="6969" max="6969" width="12.42578125" style="2353" bestFit="1" customWidth="1"/>
    <col min="6970" max="6970" width="18.85546875" style="2353" bestFit="1" customWidth="1"/>
    <col min="6971" max="6971" width="5" style="2353" customWidth="1"/>
    <col min="6972" max="6972" width="50.28515625" style="2353" bestFit="1" customWidth="1"/>
    <col min="6973" max="6973" width="14.28515625" style="2353" bestFit="1" customWidth="1"/>
    <col min="6974" max="6974" width="11.42578125" style="2353"/>
    <col min="6975" max="6975" width="13.28515625" style="2353" bestFit="1" customWidth="1"/>
    <col min="6976" max="6976" width="18.85546875" style="2353" bestFit="1" customWidth="1"/>
    <col min="6977" max="6977" width="5.7109375" style="2353" customWidth="1"/>
    <col min="6978" max="6978" width="48.28515625" style="2353" bestFit="1" customWidth="1"/>
    <col min="6979" max="6979" width="14.28515625" style="2353" bestFit="1" customWidth="1"/>
    <col min="6980" max="6980" width="13.85546875" style="2353" customWidth="1"/>
    <col min="6981" max="6981" width="13.28515625" style="2353" bestFit="1" customWidth="1"/>
    <col min="6982" max="6982" width="18.85546875" style="2353" bestFit="1" customWidth="1"/>
    <col min="6983" max="6983" width="5.28515625" style="2353" customWidth="1"/>
    <col min="6984" max="6984" width="50.5703125" style="2353" customWidth="1"/>
    <col min="6985" max="6985" width="14.28515625" style="2353" bestFit="1" customWidth="1"/>
    <col min="6986" max="6986" width="17.7109375" style="2353" customWidth="1"/>
    <col min="6987" max="6987" width="13.28515625" style="2353" bestFit="1" customWidth="1"/>
    <col min="6988" max="6988" width="18.85546875" style="2353" bestFit="1" customWidth="1"/>
    <col min="6989" max="6989" width="3.85546875" style="2353" customWidth="1"/>
    <col min="6990" max="6990" width="48.28515625" style="2353" bestFit="1" customWidth="1"/>
    <col min="6991" max="6991" width="14.28515625" style="2353" bestFit="1" customWidth="1"/>
    <col min="6992" max="6992" width="11.42578125" style="2353"/>
    <col min="6993" max="6993" width="13.28515625" style="2353" bestFit="1" customWidth="1"/>
    <col min="6994" max="6994" width="18.85546875" style="2353" bestFit="1" customWidth="1"/>
    <col min="6995" max="6995" width="3.5703125" style="2353" customWidth="1"/>
    <col min="6996" max="6996" width="48.28515625" style="2353" bestFit="1" customWidth="1"/>
    <col min="6997" max="6997" width="14.42578125" style="2353" bestFit="1" customWidth="1"/>
    <col min="6998" max="6998" width="11.5703125" style="2353" bestFit="1" customWidth="1"/>
    <col min="6999" max="6999" width="13.42578125" style="2353" bestFit="1" customWidth="1"/>
    <col min="7000" max="7000" width="21.85546875" style="2353" bestFit="1" customWidth="1"/>
    <col min="7001" max="7001" width="11.42578125" style="2353"/>
    <col min="7002" max="7002" width="46.5703125" style="2353" customWidth="1"/>
    <col min="7003" max="7005" width="11.5703125" style="2353" bestFit="1" customWidth="1"/>
    <col min="7006" max="7006" width="18.85546875" style="2353" bestFit="1" customWidth="1"/>
    <col min="7007" max="7172" width="11.42578125" style="2353"/>
    <col min="7173" max="7173" width="4.140625" style="2353" customWidth="1"/>
    <col min="7174" max="7174" width="51.7109375" style="2353" customWidth="1"/>
    <col min="7175" max="7175" width="18.7109375" style="2353" customWidth="1"/>
    <col min="7176" max="7176" width="11.85546875" style="2353" bestFit="1" customWidth="1"/>
    <col min="7177" max="7177" width="13" style="2353" bestFit="1" customWidth="1"/>
    <col min="7178" max="7178" width="23.5703125" style="2353" bestFit="1" customWidth="1"/>
    <col min="7179" max="7179" width="7.5703125" style="2353" customWidth="1"/>
    <col min="7180" max="7180" width="49.7109375" style="2353" bestFit="1" customWidth="1"/>
    <col min="7181" max="7181" width="14.28515625" style="2353" bestFit="1" customWidth="1"/>
    <col min="7182" max="7182" width="11.85546875" style="2353" bestFit="1" customWidth="1"/>
    <col min="7183" max="7183" width="13" style="2353" bestFit="1" customWidth="1"/>
    <col min="7184" max="7184" width="23.5703125" style="2353" bestFit="1" customWidth="1"/>
    <col min="7185" max="7185" width="3.85546875" style="2353" customWidth="1"/>
    <col min="7186" max="7186" width="47.140625" style="2353" customWidth="1"/>
    <col min="7187" max="7187" width="13.85546875" style="2353" bestFit="1" customWidth="1"/>
    <col min="7188" max="7188" width="11.5703125" style="2353" customWidth="1"/>
    <col min="7189" max="7189" width="12.42578125" style="2353" bestFit="1" customWidth="1"/>
    <col min="7190" max="7190" width="21.7109375" style="2353" bestFit="1" customWidth="1"/>
    <col min="7191" max="7191" width="4.7109375" style="2353" customWidth="1"/>
    <col min="7192" max="7192" width="48.28515625" style="2353" bestFit="1" customWidth="1"/>
    <col min="7193" max="7193" width="13.85546875" style="2353" bestFit="1" customWidth="1"/>
    <col min="7194" max="7194" width="12.7109375" style="2353" customWidth="1"/>
    <col min="7195" max="7195" width="17.7109375" style="2353" bestFit="1" customWidth="1"/>
    <col min="7196" max="7196" width="21.7109375" style="2353" bestFit="1" customWidth="1"/>
    <col min="7197" max="7197" width="5" style="2353" customWidth="1"/>
    <col min="7198" max="7198" width="52.85546875" style="2353" customWidth="1"/>
    <col min="7199" max="7199" width="14.7109375" style="2353" customWidth="1"/>
    <col min="7200" max="7200" width="14" style="2353" customWidth="1"/>
    <col min="7201" max="7201" width="16.42578125" style="2353" customWidth="1"/>
    <col min="7202" max="7202" width="21.7109375" style="2353" bestFit="1" customWidth="1"/>
    <col min="7203" max="7203" width="4.7109375" style="2353" customWidth="1"/>
    <col min="7204" max="7204" width="48.28515625" style="2353" bestFit="1" customWidth="1"/>
    <col min="7205" max="7205" width="13.85546875" style="2353" customWidth="1"/>
    <col min="7206" max="7206" width="13.7109375" style="2353" customWidth="1"/>
    <col min="7207" max="7207" width="16.140625" style="2353" customWidth="1"/>
    <col min="7208" max="7208" width="22.140625" style="2353" bestFit="1" customWidth="1"/>
    <col min="7209" max="7209" width="3.140625" style="2353" customWidth="1"/>
    <col min="7210" max="7210" width="48.28515625" style="2353" bestFit="1" customWidth="1"/>
    <col min="7211" max="7211" width="15.140625" style="2353" customWidth="1"/>
    <col min="7212" max="7212" width="13.42578125" style="2353" customWidth="1"/>
    <col min="7213" max="7213" width="15.28515625" style="2353" customWidth="1"/>
    <col min="7214" max="7214" width="21" style="2353" customWidth="1"/>
    <col min="7215" max="7215" width="5.28515625" style="2353" customWidth="1"/>
    <col min="7216" max="7216" width="48.28515625" style="2353" bestFit="1" customWidth="1"/>
    <col min="7217" max="7217" width="14.85546875" style="2353" customWidth="1"/>
    <col min="7218" max="7218" width="11.42578125" style="2353"/>
    <col min="7219" max="7219" width="12.42578125" style="2353" bestFit="1" customWidth="1"/>
    <col min="7220" max="7220" width="21.7109375" style="2353" bestFit="1" customWidth="1"/>
    <col min="7221" max="7221" width="5.140625" style="2353" customWidth="1"/>
    <col min="7222" max="7222" width="47.28515625" style="2353" customWidth="1"/>
    <col min="7223" max="7223" width="15.7109375" style="2353" customWidth="1"/>
    <col min="7224" max="7224" width="15.28515625" style="2353" customWidth="1"/>
    <col min="7225" max="7225" width="12.42578125" style="2353" bestFit="1" customWidth="1"/>
    <col min="7226" max="7226" width="18.85546875" style="2353" bestFit="1" customWidth="1"/>
    <col min="7227" max="7227" width="5" style="2353" customWidth="1"/>
    <col min="7228" max="7228" width="50.28515625" style="2353" bestFit="1" customWidth="1"/>
    <col min="7229" max="7229" width="14.28515625" style="2353" bestFit="1" customWidth="1"/>
    <col min="7230" max="7230" width="11.42578125" style="2353"/>
    <col min="7231" max="7231" width="13.28515625" style="2353" bestFit="1" customWidth="1"/>
    <col min="7232" max="7232" width="18.85546875" style="2353" bestFit="1" customWidth="1"/>
    <col min="7233" max="7233" width="5.7109375" style="2353" customWidth="1"/>
    <col min="7234" max="7234" width="48.28515625" style="2353" bestFit="1" customWidth="1"/>
    <col min="7235" max="7235" width="14.28515625" style="2353" bestFit="1" customWidth="1"/>
    <col min="7236" max="7236" width="13.85546875" style="2353" customWidth="1"/>
    <col min="7237" max="7237" width="13.28515625" style="2353" bestFit="1" customWidth="1"/>
    <col min="7238" max="7238" width="18.85546875" style="2353" bestFit="1" customWidth="1"/>
    <col min="7239" max="7239" width="5.28515625" style="2353" customWidth="1"/>
    <col min="7240" max="7240" width="50.5703125" style="2353" customWidth="1"/>
    <col min="7241" max="7241" width="14.28515625" style="2353" bestFit="1" customWidth="1"/>
    <col min="7242" max="7242" width="17.7109375" style="2353" customWidth="1"/>
    <col min="7243" max="7243" width="13.28515625" style="2353" bestFit="1" customWidth="1"/>
    <col min="7244" max="7244" width="18.85546875" style="2353" bestFit="1" customWidth="1"/>
    <col min="7245" max="7245" width="3.85546875" style="2353" customWidth="1"/>
    <col min="7246" max="7246" width="48.28515625" style="2353" bestFit="1" customWidth="1"/>
    <col min="7247" max="7247" width="14.28515625" style="2353" bestFit="1" customWidth="1"/>
    <col min="7248" max="7248" width="11.42578125" style="2353"/>
    <col min="7249" max="7249" width="13.28515625" style="2353" bestFit="1" customWidth="1"/>
    <col min="7250" max="7250" width="18.85546875" style="2353" bestFit="1" customWidth="1"/>
    <col min="7251" max="7251" width="3.5703125" style="2353" customWidth="1"/>
    <col min="7252" max="7252" width="48.28515625" style="2353" bestFit="1" customWidth="1"/>
    <col min="7253" max="7253" width="14.42578125" style="2353" bestFit="1" customWidth="1"/>
    <col min="7254" max="7254" width="11.5703125" style="2353" bestFit="1" customWidth="1"/>
    <col min="7255" max="7255" width="13.42578125" style="2353" bestFit="1" customWidth="1"/>
    <col min="7256" max="7256" width="21.85546875" style="2353" bestFit="1" customWidth="1"/>
    <col min="7257" max="7257" width="11.42578125" style="2353"/>
    <col min="7258" max="7258" width="46.5703125" style="2353" customWidth="1"/>
    <col min="7259" max="7261" width="11.5703125" style="2353" bestFit="1" customWidth="1"/>
    <col min="7262" max="7262" width="18.85546875" style="2353" bestFit="1" customWidth="1"/>
    <col min="7263" max="7428" width="11.42578125" style="2353"/>
    <col min="7429" max="7429" width="4.140625" style="2353" customWidth="1"/>
    <col min="7430" max="7430" width="51.7109375" style="2353" customWidth="1"/>
    <col min="7431" max="7431" width="18.7109375" style="2353" customWidth="1"/>
    <col min="7432" max="7432" width="11.85546875" style="2353" bestFit="1" customWidth="1"/>
    <col min="7433" max="7433" width="13" style="2353" bestFit="1" customWidth="1"/>
    <col min="7434" max="7434" width="23.5703125" style="2353" bestFit="1" customWidth="1"/>
    <col min="7435" max="7435" width="7.5703125" style="2353" customWidth="1"/>
    <col min="7436" max="7436" width="49.7109375" style="2353" bestFit="1" customWidth="1"/>
    <col min="7437" max="7437" width="14.28515625" style="2353" bestFit="1" customWidth="1"/>
    <col min="7438" max="7438" width="11.85546875" style="2353" bestFit="1" customWidth="1"/>
    <col min="7439" max="7439" width="13" style="2353" bestFit="1" customWidth="1"/>
    <col min="7440" max="7440" width="23.5703125" style="2353" bestFit="1" customWidth="1"/>
    <col min="7441" max="7441" width="3.85546875" style="2353" customWidth="1"/>
    <col min="7442" max="7442" width="47.140625" style="2353" customWidth="1"/>
    <col min="7443" max="7443" width="13.85546875" style="2353" bestFit="1" customWidth="1"/>
    <col min="7444" max="7444" width="11.5703125" style="2353" customWidth="1"/>
    <col min="7445" max="7445" width="12.42578125" style="2353" bestFit="1" customWidth="1"/>
    <col min="7446" max="7446" width="21.7109375" style="2353" bestFit="1" customWidth="1"/>
    <col min="7447" max="7447" width="4.7109375" style="2353" customWidth="1"/>
    <col min="7448" max="7448" width="48.28515625" style="2353" bestFit="1" customWidth="1"/>
    <col min="7449" max="7449" width="13.85546875" style="2353" bestFit="1" customWidth="1"/>
    <col min="7450" max="7450" width="12.7109375" style="2353" customWidth="1"/>
    <col min="7451" max="7451" width="17.7109375" style="2353" bestFit="1" customWidth="1"/>
    <col min="7452" max="7452" width="21.7109375" style="2353" bestFit="1" customWidth="1"/>
    <col min="7453" max="7453" width="5" style="2353" customWidth="1"/>
    <col min="7454" max="7454" width="52.85546875" style="2353" customWidth="1"/>
    <col min="7455" max="7455" width="14.7109375" style="2353" customWidth="1"/>
    <col min="7456" max="7456" width="14" style="2353" customWidth="1"/>
    <col min="7457" max="7457" width="16.42578125" style="2353" customWidth="1"/>
    <col min="7458" max="7458" width="21.7109375" style="2353" bestFit="1" customWidth="1"/>
    <col min="7459" max="7459" width="4.7109375" style="2353" customWidth="1"/>
    <col min="7460" max="7460" width="48.28515625" style="2353" bestFit="1" customWidth="1"/>
    <col min="7461" max="7461" width="13.85546875" style="2353" customWidth="1"/>
    <col min="7462" max="7462" width="13.7109375" style="2353" customWidth="1"/>
    <col min="7463" max="7463" width="16.140625" style="2353" customWidth="1"/>
    <col min="7464" max="7464" width="22.140625" style="2353" bestFit="1" customWidth="1"/>
    <col min="7465" max="7465" width="3.140625" style="2353" customWidth="1"/>
    <col min="7466" max="7466" width="48.28515625" style="2353" bestFit="1" customWidth="1"/>
    <col min="7467" max="7467" width="15.140625" style="2353" customWidth="1"/>
    <col min="7468" max="7468" width="13.42578125" style="2353" customWidth="1"/>
    <col min="7469" max="7469" width="15.28515625" style="2353" customWidth="1"/>
    <col min="7470" max="7470" width="21" style="2353" customWidth="1"/>
    <col min="7471" max="7471" width="5.28515625" style="2353" customWidth="1"/>
    <col min="7472" max="7472" width="48.28515625" style="2353" bestFit="1" customWidth="1"/>
    <col min="7473" max="7473" width="14.85546875" style="2353" customWidth="1"/>
    <col min="7474" max="7474" width="11.42578125" style="2353"/>
    <col min="7475" max="7475" width="12.42578125" style="2353" bestFit="1" customWidth="1"/>
    <col min="7476" max="7476" width="21.7109375" style="2353" bestFit="1" customWidth="1"/>
    <col min="7477" max="7477" width="5.140625" style="2353" customWidth="1"/>
    <col min="7478" max="7478" width="47.28515625" style="2353" customWidth="1"/>
    <col min="7479" max="7479" width="15.7109375" style="2353" customWidth="1"/>
    <col min="7480" max="7480" width="15.28515625" style="2353" customWidth="1"/>
    <col min="7481" max="7481" width="12.42578125" style="2353" bestFit="1" customWidth="1"/>
    <col min="7482" max="7482" width="18.85546875" style="2353" bestFit="1" customWidth="1"/>
    <col min="7483" max="7483" width="5" style="2353" customWidth="1"/>
    <col min="7484" max="7484" width="50.28515625" style="2353" bestFit="1" customWidth="1"/>
    <col min="7485" max="7485" width="14.28515625" style="2353" bestFit="1" customWidth="1"/>
    <col min="7486" max="7486" width="11.42578125" style="2353"/>
    <col min="7487" max="7487" width="13.28515625" style="2353" bestFit="1" customWidth="1"/>
    <col min="7488" max="7488" width="18.85546875" style="2353" bestFit="1" customWidth="1"/>
    <col min="7489" max="7489" width="5.7109375" style="2353" customWidth="1"/>
    <col min="7490" max="7490" width="48.28515625" style="2353" bestFit="1" customWidth="1"/>
    <col min="7491" max="7491" width="14.28515625" style="2353" bestFit="1" customWidth="1"/>
    <col min="7492" max="7492" width="13.85546875" style="2353" customWidth="1"/>
    <col min="7493" max="7493" width="13.28515625" style="2353" bestFit="1" customWidth="1"/>
    <col min="7494" max="7494" width="18.85546875" style="2353" bestFit="1" customWidth="1"/>
    <col min="7495" max="7495" width="5.28515625" style="2353" customWidth="1"/>
    <col min="7496" max="7496" width="50.5703125" style="2353" customWidth="1"/>
    <col min="7497" max="7497" width="14.28515625" style="2353" bestFit="1" customWidth="1"/>
    <col min="7498" max="7498" width="17.7109375" style="2353" customWidth="1"/>
    <col min="7499" max="7499" width="13.28515625" style="2353" bestFit="1" customWidth="1"/>
    <col min="7500" max="7500" width="18.85546875" style="2353" bestFit="1" customWidth="1"/>
    <col min="7501" max="7501" width="3.85546875" style="2353" customWidth="1"/>
    <col min="7502" max="7502" width="48.28515625" style="2353" bestFit="1" customWidth="1"/>
    <col min="7503" max="7503" width="14.28515625" style="2353" bestFit="1" customWidth="1"/>
    <col min="7504" max="7504" width="11.42578125" style="2353"/>
    <col min="7505" max="7505" width="13.28515625" style="2353" bestFit="1" customWidth="1"/>
    <col min="7506" max="7506" width="18.85546875" style="2353" bestFit="1" customWidth="1"/>
    <col min="7507" max="7507" width="3.5703125" style="2353" customWidth="1"/>
    <col min="7508" max="7508" width="48.28515625" style="2353" bestFit="1" customWidth="1"/>
    <col min="7509" max="7509" width="14.42578125" style="2353" bestFit="1" customWidth="1"/>
    <col min="7510" max="7510" width="11.5703125" style="2353" bestFit="1" customWidth="1"/>
    <col min="7511" max="7511" width="13.42578125" style="2353" bestFit="1" customWidth="1"/>
    <col min="7512" max="7512" width="21.85546875" style="2353" bestFit="1" customWidth="1"/>
    <col min="7513" max="7513" width="11.42578125" style="2353"/>
    <col min="7514" max="7514" width="46.5703125" style="2353" customWidth="1"/>
    <col min="7515" max="7517" width="11.5703125" style="2353" bestFit="1" customWidth="1"/>
    <col min="7518" max="7518" width="18.85546875" style="2353" bestFit="1" customWidth="1"/>
    <col min="7519" max="7684" width="11.42578125" style="2353"/>
    <col min="7685" max="7685" width="4.140625" style="2353" customWidth="1"/>
    <col min="7686" max="7686" width="51.7109375" style="2353" customWidth="1"/>
    <col min="7687" max="7687" width="18.7109375" style="2353" customWidth="1"/>
    <col min="7688" max="7688" width="11.85546875" style="2353" bestFit="1" customWidth="1"/>
    <col min="7689" max="7689" width="13" style="2353" bestFit="1" customWidth="1"/>
    <col min="7690" max="7690" width="23.5703125" style="2353" bestFit="1" customWidth="1"/>
    <col min="7691" max="7691" width="7.5703125" style="2353" customWidth="1"/>
    <col min="7692" max="7692" width="49.7109375" style="2353" bestFit="1" customWidth="1"/>
    <col min="7693" max="7693" width="14.28515625" style="2353" bestFit="1" customWidth="1"/>
    <col min="7694" max="7694" width="11.85546875" style="2353" bestFit="1" customWidth="1"/>
    <col min="7695" max="7695" width="13" style="2353" bestFit="1" customWidth="1"/>
    <col min="7696" max="7696" width="23.5703125" style="2353" bestFit="1" customWidth="1"/>
    <col min="7697" max="7697" width="3.85546875" style="2353" customWidth="1"/>
    <col min="7698" max="7698" width="47.140625" style="2353" customWidth="1"/>
    <col min="7699" max="7699" width="13.85546875" style="2353" bestFit="1" customWidth="1"/>
    <col min="7700" max="7700" width="11.5703125" style="2353" customWidth="1"/>
    <col min="7701" max="7701" width="12.42578125" style="2353" bestFit="1" customWidth="1"/>
    <col min="7702" max="7702" width="21.7109375" style="2353" bestFit="1" customWidth="1"/>
    <col min="7703" max="7703" width="4.7109375" style="2353" customWidth="1"/>
    <col min="7704" max="7704" width="48.28515625" style="2353" bestFit="1" customWidth="1"/>
    <col min="7705" max="7705" width="13.85546875" style="2353" bestFit="1" customWidth="1"/>
    <col min="7706" max="7706" width="12.7109375" style="2353" customWidth="1"/>
    <col min="7707" max="7707" width="17.7109375" style="2353" bestFit="1" customWidth="1"/>
    <col min="7708" max="7708" width="21.7109375" style="2353" bestFit="1" customWidth="1"/>
    <col min="7709" max="7709" width="5" style="2353" customWidth="1"/>
    <col min="7710" max="7710" width="52.85546875" style="2353" customWidth="1"/>
    <col min="7711" max="7711" width="14.7109375" style="2353" customWidth="1"/>
    <col min="7712" max="7712" width="14" style="2353" customWidth="1"/>
    <col min="7713" max="7713" width="16.42578125" style="2353" customWidth="1"/>
    <col min="7714" max="7714" width="21.7109375" style="2353" bestFit="1" customWidth="1"/>
    <col min="7715" max="7715" width="4.7109375" style="2353" customWidth="1"/>
    <col min="7716" max="7716" width="48.28515625" style="2353" bestFit="1" customWidth="1"/>
    <col min="7717" max="7717" width="13.85546875" style="2353" customWidth="1"/>
    <col min="7718" max="7718" width="13.7109375" style="2353" customWidth="1"/>
    <col min="7719" max="7719" width="16.140625" style="2353" customWidth="1"/>
    <col min="7720" max="7720" width="22.140625" style="2353" bestFit="1" customWidth="1"/>
    <col min="7721" max="7721" width="3.140625" style="2353" customWidth="1"/>
    <col min="7722" max="7722" width="48.28515625" style="2353" bestFit="1" customWidth="1"/>
    <col min="7723" max="7723" width="15.140625" style="2353" customWidth="1"/>
    <col min="7724" max="7724" width="13.42578125" style="2353" customWidth="1"/>
    <col min="7725" max="7725" width="15.28515625" style="2353" customWidth="1"/>
    <col min="7726" max="7726" width="21" style="2353" customWidth="1"/>
    <col min="7727" max="7727" width="5.28515625" style="2353" customWidth="1"/>
    <col min="7728" max="7728" width="48.28515625" style="2353" bestFit="1" customWidth="1"/>
    <col min="7729" max="7729" width="14.85546875" style="2353" customWidth="1"/>
    <col min="7730" max="7730" width="11.42578125" style="2353"/>
    <col min="7731" max="7731" width="12.42578125" style="2353" bestFit="1" customWidth="1"/>
    <col min="7732" max="7732" width="21.7109375" style="2353" bestFit="1" customWidth="1"/>
    <col min="7733" max="7733" width="5.140625" style="2353" customWidth="1"/>
    <col min="7734" max="7734" width="47.28515625" style="2353" customWidth="1"/>
    <col min="7735" max="7735" width="15.7109375" style="2353" customWidth="1"/>
    <col min="7736" max="7736" width="15.28515625" style="2353" customWidth="1"/>
    <col min="7737" max="7737" width="12.42578125" style="2353" bestFit="1" customWidth="1"/>
    <col min="7738" max="7738" width="18.85546875" style="2353" bestFit="1" customWidth="1"/>
    <col min="7739" max="7739" width="5" style="2353" customWidth="1"/>
    <col min="7740" max="7740" width="50.28515625" style="2353" bestFit="1" customWidth="1"/>
    <col min="7741" max="7741" width="14.28515625" style="2353" bestFit="1" customWidth="1"/>
    <col min="7742" max="7742" width="11.42578125" style="2353"/>
    <col min="7743" max="7743" width="13.28515625" style="2353" bestFit="1" customWidth="1"/>
    <col min="7744" max="7744" width="18.85546875" style="2353" bestFit="1" customWidth="1"/>
    <col min="7745" max="7745" width="5.7109375" style="2353" customWidth="1"/>
    <col min="7746" max="7746" width="48.28515625" style="2353" bestFit="1" customWidth="1"/>
    <col min="7747" max="7747" width="14.28515625" style="2353" bestFit="1" customWidth="1"/>
    <col min="7748" max="7748" width="13.85546875" style="2353" customWidth="1"/>
    <col min="7749" max="7749" width="13.28515625" style="2353" bestFit="1" customWidth="1"/>
    <col min="7750" max="7750" width="18.85546875" style="2353" bestFit="1" customWidth="1"/>
    <col min="7751" max="7751" width="5.28515625" style="2353" customWidth="1"/>
    <col min="7752" max="7752" width="50.5703125" style="2353" customWidth="1"/>
    <col min="7753" max="7753" width="14.28515625" style="2353" bestFit="1" customWidth="1"/>
    <col min="7754" max="7754" width="17.7109375" style="2353" customWidth="1"/>
    <col min="7755" max="7755" width="13.28515625" style="2353" bestFit="1" customWidth="1"/>
    <col min="7756" max="7756" width="18.85546875" style="2353" bestFit="1" customWidth="1"/>
    <col min="7757" max="7757" width="3.85546875" style="2353" customWidth="1"/>
    <col min="7758" max="7758" width="48.28515625" style="2353" bestFit="1" customWidth="1"/>
    <col min="7759" max="7759" width="14.28515625" style="2353" bestFit="1" customWidth="1"/>
    <col min="7760" max="7760" width="11.42578125" style="2353"/>
    <col min="7761" max="7761" width="13.28515625" style="2353" bestFit="1" customWidth="1"/>
    <col min="7762" max="7762" width="18.85546875" style="2353" bestFit="1" customWidth="1"/>
    <col min="7763" max="7763" width="3.5703125" style="2353" customWidth="1"/>
    <col min="7764" max="7764" width="48.28515625" style="2353" bestFit="1" customWidth="1"/>
    <col min="7765" max="7765" width="14.42578125" style="2353" bestFit="1" customWidth="1"/>
    <col min="7766" max="7766" width="11.5703125" style="2353" bestFit="1" customWidth="1"/>
    <col min="7767" max="7767" width="13.42578125" style="2353" bestFit="1" customWidth="1"/>
    <col min="7768" max="7768" width="21.85546875" style="2353" bestFit="1" customWidth="1"/>
    <col min="7769" max="7769" width="11.42578125" style="2353"/>
    <col min="7770" max="7770" width="46.5703125" style="2353" customWidth="1"/>
    <col min="7771" max="7773" width="11.5703125" style="2353" bestFit="1" customWidth="1"/>
    <col min="7774" max="7774" width="18.85546875" style="2353" bestFit="1" customWidth="1"/>
    <col min="7775" max="7940" width="11.42578125" style="2353"/>
    <col min="7941" max="7941" width="4.140625" style="2353" customWidth="1"/>
    <col min="7942" max="7942" width="51.7109375" style="2353" customWidth="1"/>
    <col min="7943" max="7943" width="18.7109375" style="2353" customWidth="1"/>
    <col min="7944" max="7944" width="11.85546875" style="2353" bestFit="1" customWidth="1"/>
    <col min="7945" max="7945" width="13" style="2353" bestFit="1" customWidth="1"/>
    <col min="7946" max="7946" width="23.5703125" style="2353" bestFit="1" customWidth="1"/>
    <col min="7947" max="7947" width="7.5703125" style="2353" customWidth="1"/>
    <col min="7948" max="7948" width="49.7109375" style="2353" bestFit="1" customWidth="1"/>
    <col min="7949" max="7949" width="14.28515625" style="2353" bestFit="1" customWidth="1"/>
    <col min="7950" max="7950" width="11.85546875" style="2353" bestFit="1" customWidth="1"/>
    <col min="7951" max="7951" width="13" style="2353" bestFit="1" customWidth="1"/>
    <col min="7952" max="7952" width="23.5703125" style="2353" bestFit="1" customWidth="1"/>
    <col min="7953" max="7953" width="3.85546875" style="2353" customWidth="1"/>
    <col min="7954" max="7954" width="47.140625" style="2353" customWidth="1"/>
    <col min="7955" max="7955" width="13.85546875" style="2353" bestFit="1" customWidth="1"/>
    <col min="7956" max="7956" width="11.5703125" style="2353" customWidth="1"/>
    <col min="7957" max="7957" width="12.42578125" style="2353" bestFit="1" customWidth="1"/>
    <col min="7958" max="7958" width="21.7109375" style="2353" bestFit="1" customWidth="1"/>
    <col min="7959" max="7959" width="4.7109375" style="2353" customWidth="1"/>
    <col min="7960" max="7960" width="48.28515625" style="2353" bestFit="1" customWidth="1"/>
    <col min="7961" max="7961" width="13.85546875" style="2353" bestFit="1" customWidth="1"/>
    <col min="7962" max="7962" width="12.7109375" style="2353" customWidth="1"/>
    <col min="7963" max="7963" width="17.7109375" style="2353" bestFit="1" customWidth="1"/>
    <col min="7964" max="7964" width="21.7109375" style="2353" bestFit="1" customWidth="1"/>
    <col min="7965" max="7965" width="5" style="2353" customWidth="1"/>
    <col min="7966" max="7966" width="52.85546875" style="2353" customWidth="1"/>
    <col min="7967" max="7967" width="14.7109375" style="2353" customWidth="1"/>
    <col min="7968" max="7968" width="14" style="2353" customWidth="1"/>
    <col min="7969" max="7969" width="16.42578125" style="2353" customWidth="1"/>
    <col min="7970" max="7970" width="21.7109375" style="2353" bestFit="1" customWidth="1"/>
    <col min="7971" max="7971" width="4.7109375" style="2353" customWidth="1"/>
    <col min="7972" max="7972" width="48.28515625" style="2353" bestFit="1" customWidth="1"/>
    <col min="7973" max="7973" width="13.85546875" style="2353" customWidth="1"/>
    <col min="7974" max="7974" width="13.7109375" style="2353" customWidth="1"/>
    <col min="7975" max="7975" width="16.140625" style="2353" customWidth="1"/>
    <col min="7976" max="7976" width="22.140625" style="2353" bestFit="1" customWidth="1"/>
    <col min="7977" max="7977" width="3.140625" style="2353" customWidth="1"/>
    <col min="7978" max="7978" width="48.28515625" style="2353" bestFit="1" customWidth="1"/>
    <col min="7979" max="7979" width="15.140625" style="2353" customWidth="1"/>
    <col min="7980" max="7980" width="13.42578125" style="2353" customWidth="1"/>
    <col min="7981" max="7981" width="15.28515625" style="2353" customWidth="1"/>
    <col min="7982" max="7982" width="21" style="2353" customWidth="1"/>
    <col min="7983" max="7983" width="5.28515625" style="2353" customWidth="1"/>
    <col min="7984" max="7984" width="48.28515625" style="2353" bestFit="1" customWidth="1"/>
    <col min="7985" max="7985" width="14.85546875" style="2353" customWidth="1"/>
    <col min="7986" max="7986" width="11.42578125" style="2353"/>
    <col min="7987" max="7987" width="12.42578125" style="2353" bestFit="1" customWidth="1"/>
    <col min="7988" max="7988" width="21.7109375" style="2353" bestFit="1" customWidth="1"/>
    <col min="7989" max="7989" width="5.140625" style="2353" customWidth="1"/>
    <col min="7990" max="7990" width="47.28515625" style="2353" customWidth="1"/>
    <col min="7991" max="7991" width="15.7109375" style="2353" customWidth="1"/>
    <col min="7992" max="7992" width="15.28515625" style="2353" customWidth="1"/>
    <col min="7993" max="7993" width="12.42578125" style="2353" bestFit="1" customWidth="1"/>
    <col min="7994" max="7994" width="18.85546875" style="2353" bestFit="1" customWidth="1"/>
    <col min="7995" max="7995" width="5" style="2353" customWidth="1"/>
    <col min="7996" max="7996" width="50.28515625" style="2353" bestFit="1" customWidth="1"/>
    <col min="7997" max="7997" width="14.28515625" style="2353" bestFit="1" customWidth="1"/>
    <col min="7998" max="7998" width="11.42578125" style="2353"/>
    <col min="7999" max="7999" width="13.28515625" style="2353" bestFit="1" customWidth="1"/>
    <col min="8000" max="8000" width="18.85546875" style="2353" bestFit="1" customWidth="1"/>
    <col min="8001" max="8001" width="5.7109375" style="2353" customWidth="1"/>
    <col min="8002" max="8002" width="48.28515625" style="2353" bestFit="1" customWidth="1"/>
    <col min="8003" max="8003" width="14.28515625" style="2353" bestFit="1" customWidth="1"/>
    <col min="8004" max="8004" width="13.85546875" style="2353" customWidth="1"/>
    <col min="8005" max="8005" width="13.28515625" style="2353" bestFit="1" customWidth="1"/>
    <col min="8006" max="8006" width="18.85546875" style="2353" bestFit="1" customWidth="1"/>
    <col min="8007" max="8007" width="5.28515625" style="2353" customWidth="1"/>
    <col min="8008" max="8008" width="50.5703125" style="2353" customWidth="1"/>
    <col min="8009" max="8009" width="14.28515625" style="2353" bestFit="1" customWidth="1"/>
    <col min="8010" max="8010" width="17.7109375" style="2353" customWidth="1"/>
    <col min="8011" max="8011" width="13.28515625" style="2353" bestFit="1" customWidth="1"/>
    <col min="8012" max="8012" width="18.85546875" style="2353" bestFit="1" customWidth="1"/>
    <col min="8013" max="8013" width="3.85546875" style="2353" customWidth="1"/>
    <col min="8014" max="8014" width="48.28515625" style="2353" bestFit="1" customWidth="1"/>
    <col min="8015" max="8015" width="14.28515625" style="2353" bestFit="1" customWidth="1"/>
    <col min="8016" max="8016" width="11.42578125" style="2353"/>
    <col min="8017" max="8017" width="13.28515625" style="2353" bestFit="1" customWidth="1"/>
    <col min="8018" max="8018" width="18.85546875" style="2353" bestFit="1" customWidth="1"/>
    <col min="8019" max="8019" width="3.5703125" style="2353" customWidth="1"/>
    <col min="8020" max="8020" width="48.28515625" style="2353" bestFit="1" customWidth="1"/>
    <col min="8021" max="8021" width="14.42578125" style="2353" bestFit="1" customWidth="1"/>
    <col min="8022" max="8022" width="11.5703125" style="2353" bestFit="1" customWidth="1"/>
    <col min="8023" max="8023" width="13.42578125" style="2353" bestFit="1" customWidth="1"/>
    <col min="8024" max="8024" width="21.85546875" style="2353" bestFit="1" customWidth="1"/>
    <col min="8025" max="8025" width="11.42578125" style="2353"/>
    <col min="8026" max="8026" width="46.5703125" style="2353" customWidth="1"/>
    <col min="8027" max="8029" width="11.5703125" style="2353" bestFit="1" customWidth="1"/>
    <col min="8030" max="8030" width="18.85546875" style="2353" bestFit="1" customWidth="1"/>
    <col min="8031" max="8196" width="11.42578125" style="2353"/>
    <col min="8197" max="8197" width="4.140625" style="2353" customWidth="1"/>
    <col min="8198" max="8198" width="51.7109375" style="2353" customWidth="1"/>
    <col min="8199" max="8199" width="18.7109375" style="2353" customWidth="1"/>
    <col min="8200" max="8200" width="11.85546875" style="2353" bestFit="1" customWidth="1"/>
    <col min="8201" max="8201" width="13" style="2353" bestFit="1" customWidth="1"/>
    <col min="8202" max="8202" width="23.5703125" style="2353" bestFit="1" customWidth="1"/>
    <col min="8203" max="8203" width="7.5703125" style="2353" customWidth="1"/>
    <col min="8204" max="8204" width="49.7109375" style="2353" bestFit="1" customWidth="1"/>
    <col min="8205" max="8205" width="14.28515625" style="2353" bestFit="1" customWidth="1"/>
    <col min="8206" max="8206" width="11.85546875" style="2353" bestFit="1" customWidth="1"/>
    <col min="8207" max="8207" width="13" style="2353" bestFit="1" customWidth="1"/>
    <col min="8208" max="8208" width="23.5703125" style="2353" bestFit="1" customWidth="1"/>
    <col min="8209" max="8209" width="3.85546875" style="2353" customWidth="1"/>
    <col min="8210" max="8210" width="47.140625" style="2353" customWidth="1"/>
    <col min="8211" max="8211" width="13.85546875" style="2353" bestFit="1" customWidth="1"/>
    <col min="8212" max="8212" width="11.5703125" style="2353" customWidth="1"/>
    <col min="8213" max="8213" width="12.42578125" style="2353" bestFit="1" customWidth="1"/>
    <col min="8214" max="8214" width="21.7109375" style="2353" bestFit="1" customWidth="1"/>
    <col min="8215" max="8215" width="4.7109375" style="2353" customWidth="1"/>
    <col min="8216" max="8216" width="48.28515625" style="2353" bestFit="1" customWidth="1"/>
    <col min="8217" max="8217" width="13.85546875" style="2353" bestFit="1" customWidth="1"/>
    <col min="8218" max="8218" width="12.7109375" style="2353" customWidth="1"/>
    <col min="8219" max="8219" width="17.7109375" style="2353" bestFit="1" customWidth="1"/>
    <col min="8220" max="8220" width="21.7109375" style="2353" bestFit="1" customWidth="1"/>
    <col min="8221" max="8221" width="5" style="2353" customWidth="1"/>
    <col min="8222" max="8222" width="52.85546875" style="2353" customWidth="1"/>
    <col min="8223" max="8223" width="14.7109375" style="2353" customWidth="1"/>
    <col min="8224" max="8224" width="14" style="2353" customWidth="1"/>
    <col min="8225" max="8225" width="16.42578125" style="2353" customWidth="1"/>
    <col min="8226" max="8226" width="21.7109375" style="2353" bestFit="1" customWidth="1"/>
    <col min="8227" max="8227" width="4.7109375" style="2353" customWidth="1"/>
    <col min="8228" max="8228" width="48.28515625" style="2353" bestFit="1" customWidth="1"/>
    <col min="8229" max="8229" width="13.85546875" style="2353" customWidth="1"/>
    <col min="8230" max="8230" width="13.7109375" style="2353" customWidth="1"/>
    <col min="8231" max="8231" width="16.140625" style="2353" customWidth="1"/>
    <col min="8232" max="8232" width="22.140625" style="2353" bestFit="1" customWidth="1"/>
    <col min="8233" max="8233" width="3.140625" style="2353" customWidth="1"/>
    <col min="8234" max="8234" width="48.28515625" style="2353" bestFit="1" customWidth="1"/>
    <col min="8235" max="8235" width="15.140625" style="2353" customWidth="1"/>
    <col min="8236" max="8236" width="13.42578125" style="2353" customWidth="1"/>
    <col min="8237" max="8237" width="15.28515625" style="2353" customWidth="1"/>
    <col min="8238" max="8238" width="21" style="2353" customWidth="1"/>
    <col min="8239" max="8239" width="5.28515625" style="2353" customWidth="1"/>
    <col min="8240" max="8240" width="48.28515625" style="2353" bestFit="1" customWidth="1"/>
    <col min="8241" max="8241" width="14.85546875" style="2353" customWidth="1"/>
    <col min="8242" max="8242" width="11.42578125" style="2353"/>
    <col min="8243" max="8243" width="12.42578125" style="2353" bestFit="1" customWidth="1"/>
    <col min="8244" max="8244" width="21.7109375" style="2353" bestFit="1" customWidth="1"/>
    <col min="8245" max="8245" width="5.140625" style="2353" customWidth="1"/>
    <col min="8246" max="8246" width="47.28515625" style="2353" customWidth="1"/>
    <col min="8247" max="8247" width="15.7109375" style="2353" customWidth="1"/>
    <col min="8248" max="8248" width="15.28515625" style="2353" customWidth="1"/>
    <col min="8249" max="8249" width="12.42578125" style="2353" bestFit="1" customWidth="1"/>
    <col min="8250" max="8250" width="18.85546875" style="2353" bestFit="1" customWidth="1"/>
    <col min="8251" max="8251" width="5" style="2353" customWidth="1"/>
    <col min="8252" max="8252" width="50.28515625" style="2353" bestFit="1" customWidth="1"/>
    <col min="8253" max="8253" width="14.28515625" style="2353" bestFit="1" customWidth="1"/>
    <col min="8254" max="8254" width="11.42578125" style="2353"/>
    <col min="8255" max="8255" width="13.28515625" style="2353" bestFit="1" customWidth="1"/>
    <col min="8256" max="8256" width="18.85546875" style="2353" bestFit="1" customWidth="1"/>
    <col min="8257" max="8257" width="5.7109375" style="2353" customWidth="1"/>
    <col min="8258" max="8258" width="48.28515625" style="2353" bestFit="1" customWidth="1"/>
    <col min="8259" max="8259" width="14.28515625" style="2353" bestFit="1" customWidth="1"/>
    <col min="8260" max="8260" width="13.85546875" style="2353" customWidth="1"/>
    <col min="8261" max="8261" width="13.28515625" style="2353" bestFit="1" customWidth="1"/>
    <col min="8262" max="8262" width="18.85546875" style="2353" bestFit="1" customWidth="1"/>
    <col min="8263" max="8263" width="5.28515625" style="2353" customWidth="1"/>
    <col min="8264" max="8264" width="50.5703125" style="2353" customWidth="1"/>
    <col min="8265" max="8265" width="14.28515625" style="2353" bestFit="1" customWidth="1"/>
    <col min="8266" max="8266" width="17.7109375" style="2353" customWidth="1"/>
    <col min="8267" max="8267" width="13.28515625" style="2353" bestFit="1" customWidth="1"/>
    <col min="8268" max="8268" width="18.85546875" style="2353" bestFit="1" customWidth="1"/>
    <col min="8269" max="8269" width="3.85546875" style="2353" customWidth="1"/>
    <col min="8270" max="8270" width="48.28515625" style="2353" bestFit="1" customWidth="1"/>
    <col min="8271" max="8271" width="14.28515625" style="2353" bestFit="1" customWidth="1"/>
    <col min="8272" max="8272" width="11.42578125" style="2353"/>
    <col min="8273" max="8273" width="13.28515625" style="2353" bestFit="1" customWidth="1"/>
    <col min="8274" max="8274" width="18.85546875" style="2353" bestFit="1" customWidth="1"/>
    <col min="8275" max="8275" width="3.5703125" style="2353" customWidth="1"/>
    <col min="8276" max="8276" width="48.28515625" style="2353" bestFit="1" customWidth="1"/>
    <col min="8277" max="8277" width="14.42578125" style="2353" bestFit="1" customWidth="1"/>
    <col min="8278" max="8278" width="11.5703125" style="2353" bestFit="1" customWidth="1"/>
    <col min="8279" max="8279" width="13.42578125" style="2353" bestFit="1" customWidth="1"/>
    <col min="8280" max="8280" width="21.85546875" style="2353" bestFit="1" customWidth="1"/>
    <col min="8281" max="8281" width="11.42578125" style="2353"/>
    <col min="8282" max="8282" width="46.5703125" style="2353" customWidth="1"/>
    <col min="8283" max="8285" width="11.5703125" style="2353" bestFit="1" customWidth="1"/>
    <col min="8286" max="8286" width="18.85546875" style="2353" bestFit="1" customWidth="1"/>
    <col min="8287" max="8452" width="11.42578125" style="2353"/>
    <col min="8453" max="8453" width="4.140625" style="2353" customWidth="1"/>
    <col min="8454" max="8454" width="51.7109375" style="2353" customWidth="1"/>
    <col min="8455" max="8455" width="18.7109375" style="2353" customWidth="1"/>
    <col min="8456" max="8456" width="11.85546875" style="2353" bestFit="1" customWidth="1"/>
    <col min="8457" max="8457" width="13" style="2353" bestFit="1" customWidth="1"/>
    <col min="8458" max="8458" width="23.5703125" style="2353" bestFit="1" customWidth="1"/>
    <col min="8459" max="8459" width="7.5703125" style="2353" customWidth="1"/>
    <col min="8460" max="8460" width="49.7109375" style="2353" bestFit="1" customWidth="1"/>
    <col min="8461" max="8461" width="14.28515625" style="2353" bestFit="1" customWidth="1"/>
    <col min="8462" max="8462" width="11.85546875" style="2353" bestFit="1" customWidth="1"/>
    <col min="8463" max="8463" width="13" style="2353" bestFit="1" customWidth="1"/>
    <col min="8464" max="8464" width="23.5703125" style="2353" bestFit="1" customWidth="1"/>
    <col min="8465" max="8465" width="3.85546875" style="2353" customWidth="1"/>
    <col min="8466" max="8466" width="47.140625" style="2353" customWidth="1"/>
    <col min="8467" max="8467" width="13.85546875" style="2353" bestFit="1" customWidth="1"/>
    <col min="8468" max="8468" width="11.5703125" style="2353" customWidth="1"/>
    <col min="8469" max="8469" width="12.42578125" style="2353" bestFit="1" customWidth="1"/>
    <col min="8470" max="8470" width="21.7109375" style="2353" bestFit="1" customWidth="1"/>
    <col min="8471" max="8471" width="4.7109375" style="2353" customWidth="1"/>
    <col min="8472" max="8472" width="48.28515625" style="2353" bestFit="1" customWidth="1"/>
    <col min="8473" max="8473" width="13.85546875" style="2353" bestFit="1" customWidth="1"/>
    <col min="8474" max="8474" width="12.7109375" style="2353" customWidth="1"/>
    <col min="8475" max="8475" width="17.7109375" style="2353" bestFit="1" customWidth="1"/>
    <col min="8476" max="8476" width="21.7109375" style="2353" bestFit="1" customWidth="1"/>
    <col min="8477" max="8477" width="5" style="2353" customWidth="1"/>
    <col min="8478" max="8478" width="52.85546875" style="2353" customWidth="1"/>
    <col min="8479" max="8479" width="14.7109375" style="2353" customWidth="1"/>
    <col min="8480" max="8480" width="14" style="2353" customWidth="1"/>
    <col min="8481" max="8481" width="16.42578125" style="2353" customWidth="1"/>
    <col min="8482" max="8482" width="21.7109375" style="2353" bestFit="1" customWidth="1"/>
    <col min="8483" max="8483" width="4.7109375" style="2353" customWidth="1"/>
    <col min="8484" max="8484" width="48.28515625" style="2353" bestFit="1" customWidth="1"/>
    <col min="8485" max="8485" width="13.85546875" style="2353" customWidth="1"/>
    <col min="8486" max="8486" width="13.7109375" style="2353" customWidth="1"/>
    <col min="8487" max="8487" width="16.140625" style="2353" customWidth="1"/>
    <col min="8488" max="8488" width="22.140625" style="2353" bestFit="1" customWidth="1"/>
    <col min="8489" max="8489" width="3.140625" style="2353" customWidth="1"/>
    <col min="8490" max="8490" width="48.28515625" style="2353" bestFit="1" customWidth="1"/>
    <col min="8491" max="8491" width="15.140625" style="2353" customWidth="1"/>
    <col min="8492" max="8492" width="13.42578125" style="2353" customWidth="1"/>
    <col min="8493" max="8493" width="15.28515625" style="2353" customWidth="1"/>
    <col min="8494" max="8494" width="21" style="2353" customWidth="1"/>
    <col min="8495" max="8495" width="5.28515625" style="2353" customWidth="1"/>
    <col min="8496" max="8496" width="48.28515625" style="2353" bestFit="1" customWidth="1"/>
    <col min="8497" max="8497" width="14.85546875" style="2353" customWidth="1"/>
    <col min="8498" max="8498" width="11.42578125" style="2353"/>
    <col min="8499" max="8499" width="12.42578125" style="2353" bestFit="1" customWidth="1"/>
    <col min="8500" max="8500" width="21.7109375" style="2353" bestFit="1" customWidth="1"/>
    <col min="8501" max="8501" width="5.140625" style="2353" customWidth="1"/>
    <col min="8502" max="8502" width="47.28515625" style="2353" customWidth="1"/>
    <col min="8503" max="8503" width="15.7109375" style="2353" customWidth="1"/>
    <col min="8504" max="8504" width="15.28515625" style="2353" customWidth="1"/>
    <col min="8505" max="8505" width="12.42578125" style="2353" bestFit="1" customWidth="1"/>
    <col min="8506" max="8506" width="18.85546875" style="2353" bestFit="1" customWidth="1"/>
    <col min="8507" max="8507" width="5" style="2353" customWidth="1"/>
    <col min="8508" max="8508" width="50.28515625" style="2353" bestFit="1" customWidth="1"/>
    <col min="8509" max="8509" width="14.28515625" style="2353" bestFit="1" customWidth="1"/>
    <col min="8510" max="8510" width="11.42578125" style="2353"/>
    <col min="8511" max="8511" width="13.28515625" style="2353" bestFit="1" customWidth="1"/>
    <col min="8512" max="8512" width="18.85546875" style="2353" bestFit="1" customWidth="1"/>
    <col min="8513" max="8513" width="5.7109375" style="2353" customWidth="1"/>
    <col min="8514" max="8514" width="48.28515625" style="2353" bestFit="1" customWidth="1"/>
    <col min="8515" max="8515" width="14.28515625" style="2353" bestFit="1" customWidth="1"/>
    <col min="8516" max="8516" width="13.85546875" style="2353" customWidth="1"/>
    <col min="8517" max="8517" width="13.28515625" style="2353" bestFit="1" customWidth="1"/>
    <col min="8518" max="8518" width="18.85546875" style="2353" bestFit="1" customWidth="1"/>
    <col min="8519" max="8519" width="5.28515625" style="2353" customWidth="1"/>
    <col min="8520" max="8520" width="50.5703125" style="2353" customWidth="1"/>
    <col min="8521" max="8521" width="14.28515625" style="2353" bestFit="1" customWidth="1"/>
    <col min="8522" max="8522" width="17.7109375" style="2353" customWidth="1"/>
    <col min="8523" max="8523" width="13.28515625" style="2353" bestFit="1" customWidth="1"/>
    <col min="8524" max="8524" width="18.85546875" style="2353" bestFit="1" customWidth="1"/>
    <col min="8525" max="8525" width="3.85546875" style="2353" customWidth="1"/>
    <col min="8526" max="8526" width="48.28515625" style="2353" bestFit="1" customWidth="1"/>
    <col min="8527" max="8527" width="14.28515625" style="2353" bestFit="1" customWidth="1"/>
    <col min="8528" max="8528" width="11.42578125" style="2353"/>
    <col min="8529" max="8529" width="13.28515625" style="2353" bestFit="1" customWidth="1"/>
    <col min="8530" max="8530" width="18.85546875" style="2353" bestFit="1" customWidth="1"/>
    <col min="8531" max="8531" width="3.5703125" style="2353" customWidth="1"/>
    <col min="8532" max="8532" width="48.28515625" style="2353" bestFit="1" customWidth="1"/>
    <col min="8533" max="8533" width="14.42578125" style="2353" bestFit="1" customWidth="1"/>
    <col min="8534" max="8534" width="11.5703125" style="2353" bestFit="1" customWidth="1"/>
    <col min="8535" max="8535" width="13.42578125" style="2353" bestFit="1" customWidth="1"/>
    <col min="8536" max="8536" width="21.85546875" style="2353" bestFit="1" customWidth="1"/>
    <col min="8537" max="8537" width="11.42578125" style="2353"/>
    <col min="8538" max="8538" width="46.5703125" style="2353" customWidth="1"/>
    <col min="8539" max="8541" width="11.5703125" style="2353" bestFit="1" customWidth="1"/>
    <col min="8542" max="8542" width="18.85546875" style="2353" bestFit="1" customWidth="1"/>
    <col min="8543" max="8708" width="11.42578125" style="2353"/>
    <col min="8709" max="8709" width="4.140625" style="2353" customWidth="1"/>
    <col min="8710" max="8710" width="51.7109375" style="2353" customWidth="1"/>
    <col min="8711" max="8711" width="18.7109375" style="2353" customWidth="1"/>
    <col min="8712" max="8712" width="11.85546875" style="2353" bestFit="1" customWidth="1"/>
    <col min="8713" max="8713" width="13" style="2353" bestFit="1" customWidth="1"/>
    <col min="8714" max="8714" width="23.5703125" style="2353" bestFit="1" customWidth="1"/>
    <col min="8715" max="8715" width="7.5703125" style="2353" customWidth="1"/>
    <col min="8716" max="8716" width="49.7109375" style="2353" bestFit="1" customWidth="1"/>
    <col min="8717" max="8717" width="14.28515625" style="2353" bestFit="1" customWidth="1"/>
    <col min="8718" max="8718" width="11.85546875" style="2353" bestFit="1" customWidth="1"/>
    <col min="8719" max="8719" width="13" style="2353" bestFit="1" customWidth="1"/>
    <col min="8720" max="8720" width="23.5703125" style="2353" bestFit="1" customWidth="1"/>
    <col min="8721" max="8721" width="3.85546875" style="2353" customWidth="1"/>
    <col min="8722" max="8722" width="47.140625" style="2353" customWidth="1"/>
    <col min="8723" max="8723" width="13.85546875" style="2353" bestFit="1" customWidth="1"/>
    <col min="8724" max="8724" width="11.5703125" style="2353" customWidth="1"/>
    <col min="8725" max="8725" width="12.42578125" style="2353" bestFit="1" customWidth="1"/>
    <col min="8726" max="8726" width="21.7109375" style="2353" bestFit="1" customWidth="1"/>
    <col min="8727" max="8727" width="4.7109375" style="2353" customWidth="1"/>
    <col min="8728" max="8728" width="48.28515625" style="2353" bestFit="1" customWidth="1"/>
    <col min="8729" max="8729" width="13.85546875" style="2353" bestFit="1" customWidth="1"/>
    <col min="8730" max="8730" width="12.7109375" style="2353" customWidth="1"/>
    <col min="8731" max="8731" width="17.7109375" style="2353" bestFit="1" customWidth="1"/>
    <col min="8732" max="8732" width="21.7109375" style="2353" bestFit="1" customWidth="1"/>
    <col min="8733" max="8733" width="5" style="2353" customWidth="1"/>
    <col min="8734" max="8734" width="52.85546875" style="2353" customWidth="1"/>
    <col min="8735" max="8735" width="14.7109375" style="2353" customWidth="1"/>
    <col min="8736" max="8736" width="14" style="2353" customWidth="1"/>
    <col min="8737" max="8737" width="16.42578125" style="2353" customWidth="1"/>
    <col min="8738" max="8738" width="21.7109375" style="2353" bestFit="1" customWidth="1"/>
    <col min="8739" max="8739" width="4.7109375" style="2353" customWidth="1"/>
    <col min="8740" max="8740" width="48.28515625" style="2353" bestFit="1" customWidth="1"/>
    <col min="8741" max="8741" width="13.85546875" style="2353" customWidth="1"/>
    <col min="8742" max="8742" width="13.7109375" style="2353" customWidth="1"/>
    <col min="8743" max="8743" width="16.140625" style="2353" customWidth="1"/>
    <col min="8744" max="8744" width="22.140625" style="2353" bestFit="1" customWidth="1"/>
    <col min="8745" max="8745" width="3.140625" style="2353" customWidth="1"/>
    <col min="8746" max="8746" width="48.28515625" style="2353" bestFit="1" customWidth="1"/>
    <col min="8747" max="8747" width="15.140625" style="2353" customWidth="1"/>
    <col min="8748" max="8748" width="13.42578125" style="2353" customWidth="1"/>
    <col min="8749" max="8749" width="15.28515625" style="2353" customWidth="1"/>
    <col min="8750" max="8750" width="21" style="2353" customWidth="1"/>
    <col min="8751" max="8751" width="5.28515625" style="2353" customWidth="1"/>
    <col min="8752" max="8752" width="48.28515625" style="2353" bestFit="1" customWidth="1"/>
    <col min="8753" max="8753" width="14.85546875" style="2353" customWidth="1"/>
    <col min="8754" max="8754" width="11.42578125" style="2353"/>
    <col min="8755" max="8755" width="12.42578125" style="2353" bestFit="1" customWidth="1"/>
    <col min="8756" max="8756" width="21.7109375" style="2353" bestFit="1" customWidth="1"/>
    <col min="8757" max="8757" width="5.140625" style="2353" customWidth="1"/>
    <col min="8758" max="8758" width="47.28515625" style="2353" customWidth="1"/>
    <col min="8759" max="8759" width="15.7109375" style="2353" customWidth="1"/>
    <col min="8760" max="8760" width="15.28515625" style="2353" customWidth="1"/>
    <col min="8761" max="8761" width="12.42578125" style="2353" bestFit="1" customWidth="1"/>
    <col min="8762" max="8762" width="18.85546875" style="2353" bestFit="1" customWidth="1"/>
    <col min="8763" max="8763" width="5" style="2353" customWidth="1"/>
    <col min="8764" max="8764" width="50.28515625" style="2353" bestFit="1" customWidth="1"/>
    <col min="8765" max="8765" width="14.28515625" style="2353" bestFit="1" customWidth="1"/>
    <col min="8766" max="8766" width="11.42578125" style="2353"/>
    <col min="8767" max="8767" width="13.28515625" style="2353" bestFit="1" customWidth="1"/>
    <col min="8768" max="8768" width="18.85546875" style="2353" bestFit="1" customWidth="1"/>
    <col min="8769" max="8769" width="5.7109375" style="2353" customWidth="1"/>
    <col min="8770" max="8770" width="48.28515625" style="2353" bestFit="1" customWidth="1"/>
    <col min="8771" max="8771" width="14.28515625" style="2353" bestFit="1" customWidth="1"/>
    <col min="8772" max="8772" width="13.85546875" style="2353" customWidth="1"/>
    <col min="8773" max="8773" width="13.28515625" style="2353" bestFit="1" customWidth="1"/>
    <col min="8774" max="8774" width="18.85546875" style="2353" bestFit="1" customWidth="1"/>
    <col min="8775" max="8775" width="5.28515625" style="2353" customWidth="1"/>
    <col min="8776" max="8776" width="50.5703125" style="2353" customWidth="1"/>
    <col min="8777" max="8777" width="14.28515625" style="2353" bestFit="1" customWidth="1"/>
    <col min="8778" max="8778" width="17.7109375" style="2353" customWidth="1"/>
    <col min="8779" max="8779" width="13.28515625" style="2353" bestFit="1" customWidth="1"/>
    <col min="8780" max="8780" width="18.85546875" style="2353" bestFit="1" customWidth="1"/>
    <col min="8781" max="8781" width="3.85546875" style="2353" customWidth="1"/>
    <col min="8782" max="8782" width="48.28515625" style="2353" bestFit="1" customWidth="1"/>
    <col min="8783" max="8783" width="14.28515625" style="2353" bestFit="1" customWidth="1"/>
    <col min="8784" max="8784" width="11.42578125" style="2353"/>
    <col min="8785" max="8785" width="13.28515625" style="2353" bestFit="1" customWidth="1"/>
    <col min="8786" max="8786" width="18.85546875" style="2353" bestFit="1" customWidth="1"/>
    <col min="8787" max="8787" width="3.5703125" style="2353" customWidth="1"/>
    <col min="8788" max="8788" width="48.28515625" style="2353" bestFit="1" customWidth="1"/>
    <col min="8789" max="8789" width="14.42578125" style="2353" bestFit="1" customWidth="1"/>
    <col min="8790" max="8790" width="11.5703125" style="2353" bestFit="1" customWidth="1"/>
    <col min="8791" max="8791" width="13.42578125" style="2353" bestFit="1" customWidth="1"/>
    <col min="8792" max="8792" width="21.85546875" style="2353" bestFit="1" customWidth="1"/>
    <col min="8793" max="8793" width="11.42578125" style="2353"/>
    <col min="8794" max="8794" width="46.5703125" style="2353" customWidth="1"/>
    <col min="8795" max="8797" width="11.5703125" style="2353" bestFit="1" customWidth="1"/>
    <col min="8798" max="8798" width="18.85546875" style="2353" bestFit="1" customWidth="1"/>
    <col min="8799" max="8964" width="11.42578125" style="2353"/>
    <col min="8965" max="8965" width="4.140625" style="2353" customWidth="1"/>
    <col min="8966" max="8966" width="51.7109375" style="2353" customWidth="1"/>
    <col min="8967" max="8967" width="18.7109375" style="2353" customWidth="1"/>
    <col min="8968" max="8968" width="11.85546875" style="2353" bestFit="1" customWidth="1"/>
    <col min="8969" max="8969" width="13" style="2353" bestFit="1" customWidth="1"/>
    <col min="8970" max="8970" width="23.5703125" style="2353" bestFit="1" customWidth="1"/>
    <col min="8971" max="8971" width="7.5703125" style="2353" customWidth="1"/>
    <col min="8972" max="8972" width="49.7109375" style="2353" bestFit="1" customWidth="1"/>
    <col min="8973" max="8973" width="14.28515625" style="2353" bestFit="1" customWidth="1"/>
    <col min="8974" max="8974" width="11.85546875" style="2353" bestFit="1" customWidth="1"/>
    <col min="8975" max="8975" width="13" style="2353" bestFit="1" customWidth="1"/>
    <col min="8976" max="8976" width="23.5703125" style="2353" bestFit="1" customWidth="1"/>
    <col min="8977" max="8977" width="3.85546875" style="2353" customWidth="1"/>
    <col min="8978" max="8978" width="47.140625" style="2353" customWidth="1"/>
    <col min="8979" max="8979" width="13.85546875" style="2353" bestFit="1" customWidth="1"/>
    <col min="8980" max="8980" width="11.5703125" style="2353" customWidth="1"/>
    <col min="8981" max="8981" width="12.42578125" style="2353" bestFit="1" customWidth="1"/>
    <col min="8982" max="8982" width="21.7109375" style="2353" bestFit="1" customWidth="1"/>
    <col min="8983" max="8983" width="4.7109375" style="2353" customWidth="1"/>
    <col min="8984" max="8984" width="48.28515625" style="2353" bestFit="1" customWidth="1"/>
    <col min="8985" max="8985" width="13.85546875" style="2353" bestFit="1" customWidth="1"/>
    <col min="8986" max="8986" width="12.7109375" style="2353" customWidth="1"/>
    <col min="8987" max="8987" width="17.7109375" style="2353" bestFit="1" customWidth="1"/>
    <col min="8988" max="8988" width="21.7109375" style="2353" bestFit="1" customWidth="1"/>
    <col min="8989" max="8989" width="5" style="2353" customWidth="1"/>
    <col min="8990" max="8990" width="52.85546875" style="2353" customWidth="1"/>
    <col min="8991" max="8991" width="14.7109375" style="2353" customWidth="1"/>
    <col min="8992" max="8992" width="14" style="2353" customWidth="1"/>
    <col min="8993" max="8993" width="16.42578125" style="2353" customWidth="1"/>
    <col min="8994" max="8994" width="21.7109375" style="2353" bestFit="1" customWidth="1"/>
    <col min="8995" max="8995" width="4.7109375" style="2353" customWidth="1"/>
    <col min="8996" max="8996" width="48.28515625" style="2353" bestFit="1" customWidth="1"/>
    <col min="8997" max="8997" width="13.85546875" style="2353" customWidth="1"/>
    <col min="8998" max="8998" width="13.7109375" style="2353" customWidth="1"/>
    <col min="8999" max="8999" width="16.140625" style="2353" customWidth="1"/>
    <col min="9000" max="9000" width="22.140625" style="2353" bestFit="1" customWidth="1"/>
    <col min="9001" max="9001" width="3.140625" style="2353" customWidth="1"/>
    <col min="9002" max="9002" width="48.28515625" style="2353" bestFit="1" customWidth="1"/>
    <col min="9003" max="9003" width="15.140625" style="2353" customWidth="1"/>
    <col min="9004" max="9004" width="13.42578125" style="2353" customWidth="1"/>
    <col min="9005" max="9005" width="15.28515625" style="2353" customWidth="1"/>
    <col min="9006" max="9006" width="21" style="2353" customWidth="1"/>
    <col min="9007" max="9007" width="5.28515625" style="2353" customWidth="1"/>
    <col min="9008" max="9008" width="48.28515625" style="2353" bestFit="1" customWidth="1"/>
    <col min="9009" max="9009" width="14.85546875" style="2353" customWidth="1"/>
    <col min="9010" max="9010" width="11.42578125" style="2353"/>
    <col min="9011" max="9011" width="12.42578125" style="2353" bestFit="1" customWidth="1"/>
    <col min="9012" max="9012" width="21.7109375" style="2353" bestFit="1" customWidth="1"/>
    <col min="9013" max="9013" width="5.140625" style="2353" customWidth="1"/>
    <col min="9014" max="9014" width="47.28515625" style="2353" customWidth="1"/>
    <col min="9015" max="9015" width="15.7109375" style="2353" customWidth="1"/>
    <col min="9016" max="9016" width="15.28515625" style="2353" customWidth="1"/>
    <col min="9017" max="9017" width="12.42578125" style="2353" bestFit="1" customWidth="1"/>
    <col min="9018" max="9018" width="18.85546875" style="2353" bestFit="1" customWidth="1"/>
    <col min="9019" max="9019" width="5" style="2353" customWidth="1"/>
    <col min="9020" max="9020" width="50.28515625" style="2353" bestFit="1" customWidth="1"/>
    <col min="9021" max="9021" width="14.28515625" style="2353" bestFit="1" customWidth="1"/>
    <col min="9022" max="9022" width="11.42578125" style="2353"/>
    <col min="9023" max="9023" width="13.28515625" style="2353" bestFit="1" customWidth="1"/>
    <col min="9024" max="9024" width="18.85546875" style="2353" bestFit="1" customWidth="1"/>
    <col min="9025" max="9025" width="5.7109375" style="2353" customWidth="1"/>
    <col min="9026" max="9026" width="48.28515625" style="2353" bestFit="1" customWidth="1"/>
    <col min="9027" max="9027" width="14.28515625" style="2353" bestFit="1" customWidth="1"/>
    <col min="9028" max="9028" width="13.85546875" style="2353" customWidth="1"/>
    <col min="9029" max="9029" width="13.28515625" style="2353" bestFit="1" customWidth="1"/>
    <col min="9030" max="9030" width="18.85546875" style="2353" bestFit="1" customWidth="1"/>
    <col min="9031" max="9031" width="5.28515625" style="2353" customWidth="1"/>
    <col min="9032" max="9032" width="50.5703125" style="2353" customWidth="1"/>
    <col min="9033" max="9033" width="14.28515625" style="2353" bestFit="1" customWidth="1"/>
    <col min="9034" max="9034" width="17.7109375" style="2353" customWidth="1"/>
    <col min="9035" max="9035" width="13.28515625" style="2353" bestFit="1" customWidth="1"/>
    <col min="9036" max="9036" width="18.85546875" style="2353" bestFit="1" customWidth="1"/>
    <col min="9037" max="9037" width="3.85546875" style="2353" customWidth="1"/>
    <col min="9038" max="9038" width="48.28515625" style="2353" bestFit="1" customWidth="1"/>
    <col min="9039" max="9039" width="14.28515625" style="2353" bestFit="1" customWidth="1"/>
    <col min="9040" max="9040" width="11.42578125" style="2353"/>
    <col min="9041" max="9041" width="13.28515625" style="2353" bestFit="1" customWidth="1"/>
    <col min="9042" max="9042" width="18.85546875" style="2353" bestFit="1" customWidth="1"/>
    <col min="9043" max="9043" width="3.5703125" style="2353" customWidth="1"/>
    <col min="9044" max="9044" width="48.28515625" style="2353" bestFit="1" customWidth="1"/>
    <col min="9045" max="9045" width="14.42578125" style="2353" bestFit="1" customWidth="1"/>
    <col min="9046" max="9046" width="11.5703125" style="2353" bestFit="1" customWidth="1"/>
    <col min="9047" max="9047" width="13.42578125" style="2353" bestFit="1" customWidth="1"/>
    <col min="9048" max="9048" width="21.85546875" style="2353" bestFit="1" customWidth="1"/>
    <col min="9049" max="9049" width="11.42578125" style="2353"/>
    <col min="9050" max="9050" width="46.5703125" style="2353" customWidth="1"/>
    <col min="9051" max="9053" width="11.5703125" style="2353" bestFit="1" customWidth="1"/>
    <col min="9054" max="9054" width="18.85546875" style="2353" bestFit="1" customWidth="1"/>
    <col min="9055" max="9220" width="11.42578125" style="2353"/>
    <col min="9221" max="9221" width="4.140625" style="2353" customWidth="1"/>
    <col min="9222" max="9222" width="51.7109375" style="2353" customWidth="1"/>
    <col min="9223" max="9223" width="18.7109375" style="2353" customWidth="1"/>
    <col min="9224" max="9224" width="11.85546875" style="2353" bestFit="1" customWidth="1"/>
    <col min="9225" max="9225" width="13" style="2353" bestFit="1" customWidth="1"/>
    <col min="9226" max="9226" width="23.5703125" style="2353" bestFit="1" customWidth="1"/>
    <col min="9227" max="9227" width="7.5703125" style="2353" customWidth="1"/>
    <col min="9228" max="9228" width="49.7109375" style="2353" bestFit="1" customWidth="1"/>
    <col min="9229" max="9229" width="14.28515625" style="2353" bestFit="1" customWidth="1"/>
    <col min="9230" max="9230" width="11.85546875" style="2353" bestFit="1" customWidth="1"/>
    <col min="9231" max="9231" width="13" style="2353" bestFit="1" customWidth="1"/>
    <col min="9232" max="9232" width="23.5703125" style="2353" bestFit="1" customWidth="1"/>
    <col min="9233" max="9233" width="3.85546875" style="2353" customWidth="1"/>
    <col min="9234" max="9234" width="47.140625" style="2353" customWidth="1"/>
    <col min="9235" max="9235" width="13.85546875" style="2353" bestFit="1" customWidth="1"/>
    <col min="9236" max="9236" width="11.5703125" style="2353" customWidth="1"/>
    <col min="9237" max="9237" width="12.42578125" style="2353" bestFit="1" customWidth="1"/>
    <col min="9238" max="9238" width="21.7109375" style="2353" bestFit="1" customWidth="1"/>
    <col min="9239" max="9239" width="4.7109375" style="2353" customWidth="1"/>
    <col min="9240" max="9240" width="48.28515625" style="2353" bestFit="1" customWidth="1"/>
    <col min="9241" max="9241" width="13.85546875" style="2353" bestFit="1" customWidth="1"/>
    <col min="9242" max="9242" width="12.7109375" style="2353" customWidth="1"/>
    <col min="9243" max="9243" width="17.7109375" style="2353" bestFit="1" customWidth="1"/>
    <col min="9244" max="9244" width="21.7109375" style="2353" bestFit="1" customWidth="1"/>
    <col min="9245" max="9245" width="5" style="2353" customWidth="1"/>
    <col min="9246" max="9246" width="52.85546875" style="2353" customWidth="1"/>
    <col min="9247" max="9247" width="14.7109375" style="2353" customWidth="1"/>
    <col min="9248" max="9248" width="14" style="2353" customWidth="1"/>
    <col min="9249" max="9249" width="16.42578125" style="2353" customWidth="1"/>
    <col min="9250" max="9250" width="21.7109375" style="2353" bestFit="1" customWidth="1"/>
    <col min="9251" max="9251" width="4.7109375" style="2353" customWidth="1"/>
    <col min="9252" max="9252" width="48.28515625" style="2353" bestFit="1" customWidth="1"/>
    <col min="9253" max="9253" width="13.85546875" style="2353" customWidth="1"/>
    <col min="9254" max="9254" width="13.7109375" style="2353" customWidth="1"/>
    <col min="9255" max="9255" width="16.140625" style="2353" customWidth="1"/>
    <col min="9256" max="9256" width="22.140625" style="2353" bestFit="1" customWidth="1"/>
    <col min="9257" max="9257" width="3.140625" style="2353" customWidth="1"/>
    <col min="9258" max="9258" width="48.28515625" style="2353" bestFit="1" customWidth="1"/>
    <col min="9259" max="9259" width="15.140625" style="2353" customWidth="1"/>
    <col min="9260" max="9260" width="13.42578125" style="2353" customWidth="1"/>
    <col min="9261" max="9261" width="15.28515625" style="2353" customWidth="1"/>
    <col min="9262" max="9262" width="21" style="2353" customWidth="1"/>
    <col min="9263" max="9263" width="5.28515625" style="2353" customWidth="1"/>
    <col min="9264" max="9264" width="48.28515625" style="2353" bestFit="1" customWidth="1"/>
    <col min="9265" max="9265" width="14.85546875" style="2353" customWidth="1"/>
    <col min="9266" max="9266" width="11.42578125" style="2353"/>
    <col min="9267" max="9267" width="12.42578125" style="2353" bestFit="1" customWidth="1"/>
    <col min="9268" max="9268" width="21.7109375" style="2353" bestFit="1" customWidth="1"/>
    <col min="9269" max="9269" width="5.140625" style="2353" customWidth="1"/>
    <col min="9270" max="9270" width="47.28515625" style="2353" customWidth="1"/>
    <col min="9271" max="9271" width="15.7109375" style="2353" customWidth="1"/>
    <col min="9272" max="9272" width="15.28515625" style="2353" customWidth="1"/>
    <col min="9273" max="9273" width="12.42578125" style="2353" bestFit="1" customWidth="1"/>
    <col min="9274" max="9274" width="18.85546875" style="2353" bestFit="1" customWidth="1"/>
    <col min="9275" max="9275" width="5" style="2353" customWidth="1"/>
    <col min="9276" max="9276" width="50.28515625" style="2353" bestFit="1" customWidth="1"/>
    <col min="9277" max="9277" width="14.28515625" style="2353" bestFit="1" customWidth="1"/>
    <col min="9278" max="9278" width="11.42578125" style="2353"/>
    <col min="9279" max="9279" width="13.28515625" style="2353" bestFit="1" customWidth="1"/>
    <col min="9280" max="9280" width="18.85546875" style="2353" bestFit="1" customWidth="1"/>
    <col min="9281" max="9281" width="5.7109375" style="2353" customWidth="1"/>
    <col min="9282" max="9282" width="48.28515625" style="2353" bestFit="1" customWidth="1"/>
    <col min="9283" max="9283" width="14.28515625" style="2353" bestFit="1" customWidth="1"/>
    <col min="9284" max="9284" width="13.85546875" style="2353" customWidth="1"/>
    <col min="9285" max="9285" width="13.28515625" style="2353" bestFit="1" customWidth="1"/>
    <col min="9286" max="9286" width="18.85546875" style="2353" bestFit="1" customWidth="1"/>
    <col min="9287" max="9287" width="5.28515625" style="2353" customWidth="1"/>
    <col min="9288" max="9288" width="50.5703125" style="2353" customWidth="1"/>
    <col min="9289" max="9289" width="14.28515625" style="2353" bestFit="1" customWidth="1"/>
    <col min="9290" max="9290" width="17.7109375" style="2353" customWidth="1"/>
    <col min="9291" max="9291" width="13.28515625" style="2353" bestFit="1" customWidth="1"/>
    <col min="9292" max="9292" width="18.85546875" style="2353" bestFit="1" customWidth="1"/>
    <col min="9293" max="9293" width="3.85546875" style="2353" customWidth="1"/>
    <col min="9294" max="9294" width="48.28515625" style="2353" bestFit="1" customWidth="1"/>
    <col min="9295" max="9295" width="14.28515625" style="2353" bestFit="1" customWidth="1"/>
    <col min="9296" max="9296" width="11.42578125" style="2353"/>
    <col min="9297" max="9297" width="13.28515625" style="2353" bestFit="1" customWidth="1"/>
    <col min="9298" max="9298" width="18.85546875" style="2353" bestFit="1" customWidth="1"/>
    <col min="9299" max="9299" width="3.5703125" style="2353" customWidth="1"/>
    <col min="9300" max="9300" width="48.28515625" style="2353" bestFit="1" customWidth="1"/>
    <col min="9301" max="9301" width="14.42578125" style="2353" bestFit="1" customWidth="1"/>
    <col min="9302" max="9302" width="11.5703125" style="2353" bestFit="1" customWidth="1"/>
    <col min="9303" max="9303" width="13.42578125" style="2353" bestFit="1" customWidth="1"/>
    <col min="9304" max="9304" width="21.85546875" style="2353" bestFit="1" customWidth="1"/>
    <col min="9305" max="9305" width="11.42578125" style="2353"/>
    <col min="9306" max="9306" width="46.5703125" style="2353" customWidth="1"/>
    <col min="9307" max="9309" width="11.5703125" style="2353" bestFit="1" customWidth="1"/>
    <col min="9310" max="9310" width="18.85546875" style="2353" bestFit="1" customWidth="1"/>
    <col min="9311" max="9476" width="11.42578125" style="2353"/>
    <col min="9477" max="9477" width="4.140625" style="2353" customWidth="1"/>
    <col min="9478" max="9478" width="51.7109375" style="2353" customWidth="1"/>
    <col min="9479" max="9479" width="18.7109375" style="2353" customWidth="1"/>
    <col min="9480" max="9480" width="11.85546875" style="2353" bestFit="1" customWidth="1"/>
    <col min="9481" max="9481" width="13" style="2353" bestFit="1" customWidth="1"/>
    <col min="9482" max="9482" width="23.5703125" style="2353" bestFit="1" customWidth="1"/>
    <col min="9483" max="9483" width="7.5703125" style="2353" customWidth="1"/>
    <col min="9484" max="9484" width="49.7109375" style="2353" bestFit="1" customWidth="1"/>
    <col min="9485" max="9485" width="14.28515625" style="2353" bestFit="1" customWidth="1"/>
    <col min="9486" max="9486" width="11.85546875" style="2353" bestFit="1" customWidth="1"/>
    <col min="9487" max="9487" width="13" style="2353" bestFit="1" customWidth="1"/>
    <col min="9488" max="9488" width="23.5703125" style="2353" bestFit="1" customWidth="1"/>
    <col min="9489" max="9489" width="3.85546875" style="2353" customWidth="1"/>
    <col min="9490" max="9490" width="47.140625" style="2353" customWidth="1"/>
    <col min="9491" max="9491" width="13.85546875" style="2353" bestFit="1" customWidth="1"/>
    <col min="9492" max="9492" width="11.5703125" style="2353" customWidth="1"/>
    <col min="9493" max="9493" width="12.42578125" style="2353" bestFit="1" customWidth="1"/>
    <col min="9494" max="9494" width="21.7109375" style="2353" bestFit="1" customWidth="1"/>
    <col min="9495" max="9495" width="4.7109375" style="2353" customWidth="1"/>
    <col min="9496" max="9496" width="48.28515625" style="2353" bestFit="1" customWidth="1"/>
    <col min="9497" max="9497" width="13.85546875" style="2353" bestFit="1" customWidth="1"/>
    <col min="9498" max="9498" width="12.7109375" style="2353" customWidth="1"/>
    <col min="9499" max="9499" width="17.7109375" style="2353" bestFit="1" customWidth="1"/>
    <col min="9500" max="9500" width="21.7109375" style="2353" bestFit="1" customWidth="1"/>
    <col min="9501" max="9501" width="5" style="2353" customWidth="1"/>
    <col min="9502" max="9502" width="52.85546875" style="2353" customWidth="1"/>
    <col min="9503" max="9503" width="14.7109375" style="2353" customWidth="1"/>
    <col min="9504" max="9504" width="14" style="2353" customWidth="1"/>
    <col min="9505" max="9505" width="16.42578125" style="2353" customWidth="1"/>
    <col min="9506" max="9506" width="21.7109375" style="2353" bestFit="1" customWidth="1"/>
    <col min="9507" max="9507" width="4.7109375" style="2353" customWidth="1"/>
    <col min="9508" max="9508" width="48.28515625" style="2353" bestFit="1" customWidth="1"/>
    <col min="9509" max="9509" width="13.85546875" style="2353" customWidth="1"/>
    <col min="9510" max="9510" width="13.7109375" style="2353" customWidth="1"/>
    <col min="9511" max="9511" width="16.140625" style="2353" customWidth="1"/>
    <col min="9512" max="9512" width="22.140625" style="2353" bestFit="1" customWidth="1"/>
    <col min="9513" max="9513" width="3.140625" style="2353" customWidth="1"/>
    <col min="9514" max="9514" width="48.28515625" style="2353" bestFit="1" customWidth="1"/>
    <col min="9515" max="9515" width="15.140625" style="2353" customWidth="1"/>
    <col min="9516" max="9516" width="13.42578125" style="2353" customWidth="1"/>
    <col min="9517" max="9517" width="15.28515625" style="2353" customWidth="1"/>
    <col min="9518" max="9518" width="21" style="2353" customWidth="1"/>
    <col min="9519" max="9519" width="5.28515625" style="2353" customWidth="1"/>
    <col min="9520" max="9520" width="48.28515625" style="2353" bestFit="1" customWidth="1"/>
    <col min="9521" max="9521" width="14.85546875" style="2353" customWidth="1"/>
    <col min="9522" max="9522" width="11.42578125" style="2353"/>
    <col min="9523" max="9523" width="12.42578125" style="2353" bestFit="1" customWidth="1"/>
    <col min="9524" max="9524" width="21.7109375" style="2353" bestFit="1" customWidth="1"/>
    <col min="9525" max="9525" width="5.140625" style="2353" customWidth="1"/>
    <col min="9526" max="9526" width="47.28515625" style="2353" customWidth="1"/>
    <col min="9527" max="9527" width="15.7109375" style="2353" customWidth="1"/>
    <col min="9528" max="9528" width="15.28515625" style="2353" customWidth="1"/>
    <col min="9529" max="9529" width="12.42578125" style="2353" bestFit="1" customWidth="1"/>
    <col min="9530" max="9530" width="18.85546875" style="2353" bestFit="1" customWidth="1"/>
    <col min="9531" max="9531" width="5" style="2353" customWidth="1"/>
    <col min="9532" max="9532" width="50.28515625" style="2353" bestFit="1" customWidth="1"/>
    <col min="9533" max="9533" width="14.28515625" style="2353" bestFit="1" customWidth="1"/>
    <col min="9534" max="9534" width="11.42578125" style="2353"/>
    <col min="9535" max="9535" width="13.28515625" style="2353" bestFit="1" customWidth="1"/>
    <col min="9536" max="9536" width="18.85546875" style="2353" bestFit="1" customWidth="1"/>
    <col min="9537" max="9537" width="5.7109375" style="2353" customWidth="1"/>
    <col min="9538" max="9538" width="48.28515625" style="2353" bestFit="1" customWidth="1"/>
    <col min="9539" max="9539" width="14.28515625" style="2353" bestFit="1" customWidth="1"/>
    <col min="9540" max="9540" width="13.85546875" style="2353" customWidth="1"/>
    <col min="9541" max="9541" width="13.28515625" style="2353" bestFit="1" customWidth="1"/>
    <col min="9542" max="9542" width="18.85546875" style="2353" bestFit="1" customWidth="1"/>
    <col min="9543" max="9543" width="5.28515625" style="2353" customWidth="1"/>
    <col min="9544" max="9544" width="50.5703125" style="2353" customWidth="1"/>
    <col min="9545" max="9545" width="14.28515625" style="2353" bestFit="1" customWidth="1"/>
    <col min="9546" max="9546" width="17.7109375" style="2353" customWidth="1"/>
    <col min="9547" max="9547" width="13.28515625" style="2353" bestFit="1" customWidth="1"/>
    <col min="9548" max="9548" width="18.85546875" style="2353" bestFit="1" customWidth="1"/>
    <col min="9549" max="9549" width="3.85546875" style="2353" customWidth="1"/>
    <col min="9550" max="9550" width="48.28515625" style="2353" bestFit="1" customWidth="1"/>
    <col min="9551" max="9551" width="14.28515625" style="2353" bestFit="1" customWidth="1"/>
    <col min="9552" max="9552" width="11.42578125" style="2353"/>
    <col min="9553" max="9553" width="13.28515625" style="2353" bestFit="1" customWidth="1"/>
    <col min="9554" max="9554" width="18.85546875" style="2353" bestFit="1" customWidth="1"/>
    <col min="9555" max="9555" width="3.5703125" style="2353" customWidth="1"/>
    <col min="9556" max="9556" width="48.28515625" style="2353" bestFit="1" customWidth="1"/>
    <col min="9557" max="9557" width="14.42578125" style="2353" bestFit="1" customWidth="1"/>
    <col min="9558" max="9558" width="11.5703125" style="2353" bestFit="1" customWidth="1"/>
    <col min="9559" max="9559" width="13.42578125" style="2353" bestFit="1" customWidth="1"/>
    <col min="9560" max="9560" width="21.85546875" style="2353" bestFit="1" customWidth="1"/>
    <col min="9561" max="9561" width="11.42578125" style="2353"/>
    <col min="9562" max="9562" width="46.5703125" style="2353" customWidth="1"/>
    <col min="9563" max="9565" width="11.5703125" style="2353" bestFit="1" customWidth="1"/>
    <col min="9566" max="9566" width="18.85546875" style="2353" bestFit="1" customWidth="1"/>
    <col min="9567" max="9732" width="11.42578125" style="2353"/>
    <col min="9733" max="9733" width="4.140625" style="2353" customWidth="1"/>
    <col min="9734" max="9734" width="51.7109375" style="2353" customWidth="1"/>
    <col min="9735" max="9735" width="18.7109375" style="2353" customWidth="1"/>
    <col min="9736" max="9736" width="11.85546875" style="2353" bestFit="1" customWidth="1"/>
    <col min="9737" max="9737" width="13" style="2353" bestFit="1" customWidth="1"/>
    <col min="9738" max="9738" width="23.5703125" style="2353" bestFit="1" customWidth="1"/>
    <col min="9739" max="9739" width="7.5703125" style="2353" customWidth="1"/>
    <col min="9740" max="9740" width="49.7109375" style="2353" bestFit="1" customWidth="1"/>
    <col min="9741" max="9741" width="14.28515625" style="2353" bestFit="1" customWidth="1"/>
    <col min="9742" max="9742" width="11.85546875" style="2353" bestFit="1" customWidth="1"/>
    <col min="9743" max="9743" width="13" style="2353" bestFit="1" customWidth="1"/>
    <col min="9744" max="9744" width="23.5703125" style="2353" bestFit="1" customWidth="1"/>
    <col min="9745" max="9745" width="3.85546875" style="2353" customWidth="1"/>
    <col min="9746" max="9746" width="47.140625" style="2353" customWidth="1"/>
    <col min="9747" max="9747" width="13.85546875" style="2353" bestFit="1" customWidth="1"/>
    <col min="9748" max="9748" width="11.5703125" style="2353" customWidth="1"/>
    <col min="9749" max="9749" width="12.42578125" style="2353" bestFit="1" customWidth="1"/>
    <col min="9750" max="9750" width="21.7109375" style="2353" bestFit="1" customWidth="1"/>
    <col min="9751" max="9751" width="4.7109375" style="2353" customWidth="1"/>
    <col min="9752" max="9752" width="48.28515625" style="2353" bestFit="1" customWidth="1"/>
    <col min="9753" max="9753" width="13.85546875" style="2353" bestFit="1" customWidth="1"/>
    <col min="9754" max="9754" width="12.7109375" style="2353" customWidth="1"/>
    <col min="9755" max="9755" width="17.7109375" style="2353" bestFit="1" customWidth="1"/>
    <col min="9756" max="9756" width="21.7109375" style="2353" bestFit="1" customWidth="1"/>
    <col min="9757" max="9757" width="5" style="2353" customWidth="1"/>
    <col min="9758" max="9758" width="52.85546875" style="2353" customWidth="1"/>
    <col min="9759" max="9759" width="14.7109375" style="2353" customWidth="1"/>
    <col min="9760" max="9760" width="14" style="2353" customWidth="1"/>
    <col min="9761" max="9761" width="16.42578125" style="2353" customWidth="1"/>
    <col min="9762" max="9762" width="21.7109375" style="2353" bestFit="1" customWidth="1"/>
    <col min="9763" max="9763" width="4.7109375" style="2353" customWidth="1"/>
    <col min="9764" max="9764" width="48.28515625" style="2353" bestFit="1" customWidth="1"/>
    <col min="9765" max="9765" width="13.85546875" style="2353" customWidth="1"/>
    <col min="9766" max="9766" width="13.7109375" style="2353" customWidth="1"/>
    <col min="9767" max="9767" width="16.140625" style="2353" customWidth="1"/>
    <col min="9768" max="9768" width="22.140625" style="2353" bestFit="1" customWidth="1"/>
    <col min="9769" max="9769" width="3.140625" style="2353" customWidth="1"/>
    <col min="9770" max="9770" width="48.28515625" style="2353" bestFit="1" customWidth="1"/>
    <col min="9771" max="9771" width="15.140625" style="2353" customWidth="1"/>
    <col min="9772" max="9772" width="13.42578125" style="2353" customWidth="1"/>
    <col min="9773" max="9773" width="15.28515625" style="2353" customWidth="1"/>
    <col min="9774" max="9774" width="21" style="2353" customWidth="1"/>
    <col min="9775" max="9775" width="5.28515625" style="2353" customWidth="1"/>
    <col min="9776" max="9776" width="48.28515625" style="2353" bestFit="1" customWidth="1"/>
    <col min="9777" max="9777" width="14.85546875" style="2353" customWidth="1"/>
    <col min="9778" max="9778" width="11.42578125" style="2353"/>
    <col min="9779" max="9779" width="12.42578125" style="2353" bestFit="1" customWidth="1"/>
    <col min="9780" max="9780" width="21.7109375" style="2353" bestFit="1" customWidth="1"/>
    <col min="9781" max="9781" width="5.140625" style="2353" customWidth="1"/>
    <col min="9782" max="9782" width="47.28515625" style="2353" customWidth="1"/>
    <col min="9783" max="9783" width="15.7109375" style="2353" customWidth="1"/>
    <col min="9784" max="9784" width="15.28515625" style="2353" customWidth="1"/>
    <col min="9785" max="9785" width="12.42578125" style="2353" bestFit="1" customWidth="1"/>
    <col min="9786" max="9786" width="18.85546875" style="2353" bestFit="1" customWidth="1"/>
    <col min="9787" max="9787" width="5" style="2353" customWidth="1"/>
    <col min="9788" max="9788" width="50.28515625" style="2353" bestFit="1" customWidth="1"/>
    <col min="9789" max="9789" width="14.28515625" style="2353" bestFit="1" customWidth="1"/>
    <col min="9790" max="9790" width="11.42578125" style="2353"/>
    <col min="9791" max="9791" width="13.28515625" style="2353" bestFit="1" customWidth="1"/>
    <col min="9792" max="9792" width="18.85546875" style="2353" bestFit="1" customWidth="1"/>
    <col min="9793" max="9793" width="5.7109375" style="2353" customWidth="1"/>
    <col min="9794" max="9794" width="48.28515625" style="2353" bestFit="1" customWidth="1"/>
    <col min="9795" max="9795" width="14.28515625" style="2353" bestFit="1" customWidth="1"/>
    <col min="9796" max="9796" width="13.85546875" style="2353" customWidth="1"/>
    <col min="9797" max="9797" width="13.28515625" style="2353" bestFit="1" customWidth="1"/>
    <col min="9798" max="9798" width="18.85546875" style="2353" bestFit="1" customWidth="1"/>
    <col min="9799" max="9799" width="5.28515625" style="2353" customWidth="1"/>
    <col min="9800" max="9800" width="50.5703125" style="2353" customWidth="1"/>
    <col min="9801" max="9801" width="14.28515625" style="2353" bestFit="1" customWidth="1"/>
    <col min="9802" max="9802" width="17.7109375" style="2353" customWidth="1"/>
    <col min="9803" max="9803" width="13.28515625" style="2353" bestFit="1" customWidth="1"/>
    <col min="9804" max="9804" width="18.85546875" style="2353" bestFit="1" customWidth="1"/>
    <col min="9805" max="9805" width="3.85546875" style="2353" customWidth="1"/>
    <col min="9806" max="9806" width="48.28515625" style="2353" bestFit="1" customWidth="1"/>
    <col min="9807" max="9807" width="14.28515625" style="2353" bestFit="1" customWidth="1"/>
    <col min="9808" max="9808" width="11.42578125" style="2353"/>
    <col min="9809" max="9809" width="13.28515625" style="2353" bestFit="1" customWidth="1"/>
    <col min="9810" max="9810" width="18.85546875" style="2353" bestFit="1" customWidth="1"/>
    <col min="9811" max="9811" width="3.5703125" style="2353" customWidth="1"/>
    <col min="9812" max="9812" width="48.28515625" style="2353" bestFit="1" customWidth="1"/>
    <col min="9813" max="9813" width="14.42578125" style="2353" bestFit="1" customWidth="1"/>
    <col min="9814" max="9814" width="11.5703125" style="2353" bestFit="1" customWidth="1"/>
    <col min="9815" max="9815" width="13.42578125" style="2353" bestFit="1" customWidth="1"/>
    <col min="9816" max="9816" width="21.85546875" style="2353" bestFit="1" customWidth="1"/>
    <col min="9817" max="9817" width="11.42578125" style="2353"/>
    <col min="9818" max="9818" width="46.5703125" style="2353" customWidth="1"/>
    <col min="9819" max="9821" width="11.5703125" style="2353" bestFit="1" customWidth="1"/>
    <col min="9822" max="9822" width="18.85546875" style="2353" bestFit="1" customWidth="1"/>
    <col min="9823" max="9988" width="11.42578125" style="2353"/>
    <col min="9989" max="9989" width="4.140625" style="2353" customWidth="1"/>
    <col min="9990" max="9990" width="51.7109375" style="2353" customWidth="1"/>
    <col min="9991" max="9991" width="18.7109375" style="2353" customWidth="1"/>
    <col min="9992" max="9992" width="11.85546875" style="2353" bestFit="1" customWidth="1"/>
    <col min="9993" max="9993" width="13" style="2353" bestFit="1" customWidth="1"/>
    <col min="9994" max="9994" width="23.5703125" style="2353" bestFit="1" customWidth="1"/>
    <col min="9995" max="9995" width="7.5703125" style="2353" customWidth="1"/>
    <col min="9996" max="9996" width="49.7109375" style="2353" bestFit="1" customWidth="1"/>
    <col min="9997" max="9997" width="14.28515625" style="2353" bestFit="1" customWidth="1"/>
    <col min="9998" max="9998" width="11.85546875" style="2353" bestFit="1" customWidth="1"/>
    <col min="9999" max="9999" width="13" style="2353" bestFit="1" customWidth="1"/>
    <col min="10000" max="10000" width="23.5703125" style="2353" bestFit="1" customWidth="1"/>
    <col min="10001" max="10001" width="3.85546875" style="2353" customWidth="1"/>
    <col min="10002" max="10002" width="47.140625" style="2353" customWidth="1"/>
    <col min="10003" max="10003" width="13.85546875" style="2353" bestFit="1" customWidth="1"/>
    <col min="10004" max="10004" width="11.5703125" style="2353" customWidth="1"/>
    <col min="10005" max="10005" width="12.42578125" style="2353" bestFit="1" customWidth="1"/>
    <col min="10006" max="10006" width="21.7109375" style="2353" bestFit="1" customWidth="1"/>
    <col min="10007" max="10007" width="4.7109375" style="2353" customWidth="1"/>
    <col min="10008" max="10008" width="48.28515625" style="2353" bestFit="1" customWidth="1"/>
    <col min="10009" max="10009" width="13.85546875" style="2353" bestFit="1" customWidth="1"/>
    <col min="10010" max="10010" width="12.7109375" style="2353" customWidth="1"/>
    <col min="10011" max="10011" width="17.7109375" style="2353" bestFit="1" customWidth="1"/>
    <col min="10012" max="10012" width="21.7109375" style="2353" bestFit="1" customWidth="1"/>
    <col min="10013" max="10013" width="5" style="2353" customWidth="1"/>
    <col min="10014" max="10014" width="52.85546875" style="2353" customWidth="1"/>
    <col min="10015" max="10015" width="14.7109375" style="2353" customWidth="1"/>
    <col min="10016" max="10016" width="14" style="2353" customWidth="1"/>
    <col min="10017" max="10017" width="16.42578125" style="2353" customWidth="1"/>
    <col min="10018" max="10018" width="21.7109375" style="2353" bestFit="1" customWidth="1"/>
    <col min="10019" max="10019" width="4.7109375" style="2353" customWidth="1"/>
    <col min="10020" max="10020" width="48.28515625" style="2353" bestFit="1" customWidth="1"/>
    <col min="10021" max="10021" width="13.85546875" style="2353" customWidth="1"/>
    <col min="10022" max="10022" width="13.7109375" style="2353" customWidth="1"/>
    <col min="10023" max="10023" width="16.140625" style="2353" customWidth="1"/>
    <col min="10024" max="10024" width="22.140625" style="2353" bestFit="1" customWidth="1"/>
    <col min="10025" max="10025" width="3.140625" style="2353" customWidth="1"/>
    <col min="10026" max="10026" width="48.28515625" style="2353" bestFit="1" customWidth="1"/>
    <col min="10027" max="10027" width="15.140625" style="2353" customWidth="1"/>
    <col min="10028" max="10028" width="13.42578125" style="2353" customWidth="1"/>
    <col min="10029" max="10029" width="15.28515625" style="2353" customWidth="1"/>
    <col min="10030" max="10030" width="21" style="2353" customWidth="1"/>
    <col min="10031" max="10031" width="5.28515625" style="2353" customWidth="1"/>
    <col min="10032" max="10032" width="48.28515625" style="2353" bestFit="1" customWidth="1"/>
    <col min="10033" max="10033" width="14.85546875" style="2353" customWidth="1"/>
    <col min="10034" max="10034" width="11.42578125" style="2353"/>
    <col min="10035" max="10035" width="12.42578125" style="2353" bestFit="1" customWidth="1"/>
    <col min="10036" max="10036" width="21.7109375" style="2353" bestFit="1" customWidth="1"/>
    <col min="10037" max="10037" width="5.140625" style="2353" customWidth="1"/>
    <col min="10038" max="10038" width="47.28515625" style="2353" customWidth="1"/>
    <col min="10039" max="10039" width="15.7109375" style="2353" customWidth="1"/>
    <col min="10040" max="10040" width="15.28515625" style="2353" customWidth="1"/>
    <col min="10041" max="10041" width="12.42578125" style="2353" bestFit="1" customWidth="1"/>
    <col min="10042" max="10042" width="18.85546875" style="2353" bestFit="1" customWidth="1"/>
    <col min="10043" max="10043" width="5" style="2353" customWidth="1"/>
    <col min="10044" max="10044" width="50.28515625" style="2353" bestFit="1" customWidth="1"/>
    <col min="10045" max="10045" width="14.28515625" style="2353" bestFit="1" customWidth="1"/>
    <col min="10046" max="10046" width="11.42578125" style="2353"/>
    <col min="10047" max="10047" width="13.28515625" style="2353" bestFit="1" customWidth="1"/>
    <col min="10048" max="10048" width="18.85546875" style="2353" bestFit="1" customWidth="1"/>
    <col min="10049" max="10049" width="5.7109375" style="2353" customWidth="1"/>
    <col min="10050" max="10050" width="48.28515625" style="2353" bestFit="1" customWidth="1"/>
    <col min="10051" max="10051" width="14.28515625" style="2353" bestFit="1" customWidth="1"/>
    <col min="10052" max="10052" width="13.85546875" style="2353" customWidth="1"/>
    <col min="10053" max="10053" width="13.28515625" style="2353" bestFit="1" customWidth="1"/>
    <col min="10054" max="10054" width="18.85546875" style="2353" bestFit="1" customWidth="1"/>
    <col min="10055" max="10055" width="5.28515625" style="2353" customWidth="1"/>
    <col min="10056" max="10056" width="50.5703125" style="2353" customWidth="1"/>
    <col min="10057" max="10057" width="14.28515625" style="2353" bestFit="1" customWidth="1"/>
    <col min="10058" max="10058" width="17.7109375" style="2353" customWidth="1"/>
    <col min="10059" max="10059" width="13.28515625" style="2353" bestFit="1" customWidth="1"/>
    <col min="10060" max="10060" width="18.85546875" style="2353" bestFit="1" customWidth="1"/>
    <col min="10061" max="10061" width="3.85546875" style="2353" customWidth="1"/>
    <col min="10062" max="10062" width="48.28515625" style="2353" bestFit="1" customWidth="1"/>
    <col min="10063" max="10063" width="14.28515625" style="2353" bestFit="1" customWidth="1"/>
    <col min="10064" max="10064" width="11.42578125" style="2353"/>
    <col min="10065" max="10065" width="13.28515625" style="2353" bestFit="1" customWidth="1"/>
    <col min="10066" max="10066" width="18.85546875" style="2353" bestFit="1" customWidth="1"/>
    <col min="10067" max="10067" width="3.5703125" style="2353" customWidth="1"/>
    <col min="10068" max="10068" width="48.28515625" style="2353" bestFit="1" customWidth="1"/>
    <col min="10069" max="10069" width="14.42578125" style="2353" bestFit="1" customWidth="1"/>
    <col min="10070" max="10070" width="11.5703125" style="2353" bestFit="1" customWidth="1"/>
    <col min="10071" max="10071" width="13.42578125" style="2353" bestFit="1" customWidth="1"/>
    <col min="10072" max="10072" width="21.85546875" style="2353" bestFit="1" customWidth="1"/>
    <col min="10073" max="10073" width="11.42578125" style="2353"/>
    <col min="10074" max="10074" width="46.5703125" style="2353" customWidth="1"/>
    <col min="10075" max="10077" width="11.5703125" style="2353" bestFit="1" customWidth="1"/>
    <col min="10078" max="10078" width="18.85546875" style="2353" bestFit="1" customWidth="1"/>
    <col min="10079" max="10244" width="11.42578125" style="2353"/>
    <col min="10245" max="10245" width="4.140625" style="2353" customWidth="1"/>
    <col min="10246" max="10246" width="51.7109375" style="2353" customWidth="1"/>
    <col min="10247" max="10247" width="18.7109375" style="2353" customWidth="1"/>
    <col min="10248" max="10248" width="11.85546875" style="2353" bestFit="1" customWidth="1"/>
    <col min="10249" max="10249" width="13" style="2353" bestFit="1" customWidth="1"/>
    <col min="10250" max="10250" width="23.5703125" style="2353" bestFit="1" customWidth="1"/>
    <col min="10251" max="10251" width="7.5703125" style="2353" customWidth="1"/>
    <col min="10252" max="10252" width="49.7109375" style="2353" bestFit="1" customWidth="1"/>
    <col min="10253" max="10253" width="14.28515625" style="2353" bestFit="1" customWidth="1"/>
    <col min="10254" max="10254" width="11.85546875" style="2353" bestFit="1" customWidth="1"/>
    <col min="10255" max="10255" width="13" style="2353" bestFit="1" customWidth="1"/>
    <col min="10256" max="10256" width="23.5703125" style="2353" bestFit="1" customWidth="1"/>
    <col min="10257" max="10257" width="3.85546875" style="2353" customWidth="1"/>
    <col min="10258" max="10258" width="47.140625" style="2353" customWidth="1"/>
    <col min="10259" max="10259" width="13.85546875" style="2353" bestFit="1" customWidth="1"/>
    <col min="10260" max="10260" width="11.5703125" style="2353" customWidth="1"/>
    <col min="10261" max="10261" width="12.42578125" style="2353" bestFit="1" customWidth="1"/>
    <col min="10262" max="10262" width="21.7109375" style="2353" bestFit="1" customWidth="1"/>
    <col min="10263" max="10263" width="4.7109375" style="2353" customWidth="1"/>
    <col min="10264" max="10264" width="48.28515625" style="2353" bestFit="1" customWidth="1"/>
    <col min="10265" max="10265" width="13.85546875" style="2353" bestFit="1" customWidth="1"/>
    <col min="10266" max="10266" width="12.7109375" style="2353" customWidth="1"/>
    <col min="10267" max="10267" width="17.7109375" style="2353" bestFit="1" customWidth="1"/>
    <col min="10268" max="10268" width="21.7109375" style="2353" bestFit="1" customWidth="1"/>
    <col min="10269" max="10269" width="5" style="2353" customWidth="1"/>
    <col min="10270" max="10270" width="52.85546875" style="2353" customWidth="1"/>
    <col min="10271" max="10271" width="14.7109375" style="2353" customWidth="1"/>
    <col min="10272" max="10272" width="14" style="2353" customWidth="1"/>
    <col min="10273" max="10273" width="16.42578125" style="2353" customWidth="1"/>
    <col min="10274" max="10274" width="21.7109375" style="2353" bestFit="1" customWidth="1"/>
    <col min="10275" max="10275" width="4.7109375" style="2353" customWidth="1"/>
    <col min="10276" max="10276" width="48.28515625" style="2353" bestFit="1" customWidth="1"/>
    <col min="10277" max="10277" width="13.85546875" style="2353" customWidth="1"/>
    <col min="10278" max="10278" width="13.7109375" style="2353" customWidth="1"/>
    <col min="10279" max="10279" width="16.140625" style="2353" customWidth="1"/>
    <col min="10280" max="10280" width="22.140625" style="2353" bestFit="1" customWidth="1"/>
    <col min="10281" max="10281" width="3.140625" style="2353" customWidth="1"/>
    <col min="10282" max="10282" width="48.28515625" style="2353" bestFit="1" customWidth="1"/>
    <col min="10283" max="10283" width="15.140625" style="2353" customWidth="1"/>
    <col min="10284" max="10284" width="13.42578125" style="2353" customWidth="1"/>
    <col min="10285" max="10285" width="15.28515625" style="2353" customWidth="1"/>
    <col min="10286" max="10286" width="21" style="2353" customWidth="1"/>
    <col min="10287" max="10287" width="5.28515625" style="2353" customWidth="1"/>
    <col min="10288" max="10288" width="48.28515625" style="2353" bestFit="1" customWidth="1"/>
    <col min="10289" max="10289" width="14.85546875" style="2353" customWidth="1"/>
    <col min="10290" max="10290" width="11.42578125" style="2353"/>
    <col min="10291" max="10291" width="12.42578125" style="2353" bestFit="1" customWidth="1"/>
    <col min="10292" max="10292" width="21.7109375" style="2353" bestFit="1" customWidth="1"/>
    <col min="10293" max="10293" width="5.140625" style="2353" customWidth="1"/>
    <col min="10294" max="10294" width="47.28515625" style="2353" customWidth="1"/>
    <col min="10295" max="10295" width="15.7109375" style="2353" customWidth="1"/>
    <col min="10296" max="10296" width="15.28515625" style="2353" customWidth="1"/>
    <col min="10297" max="10297" width="12.42578125" style="2353" bestFit="1" customWidth="1"/>
    <col min="10298" max="10298" width="18.85546875" style="2353" bestFit="1" customWidth="1"/>
    <col min="10299" max="10299" width="5" style="2353" customWidth="1"/>
    <col min="10300" max="10300" width="50.28515625" style="2353" bestFit="1" customWidth="1"/>
    <col min="10301" max="10301" width="14.28515625" style="2353" bestFit="1" customWidth="1"/>
    <col min="10302" max="10302" width="11.42578125" style="2353"/>
    <col min="10303" max="10303" width="13.28515625" style="2353" bestFit="1" customWidth="1"/>
    <col min="10304" max="10304" width="18.85546875" style="2353" bestFit="1" customWidth="1"/>
    <col min="10305" max="10305" width="5.7109375" style="2353" customWidth="1"/>
    <col min="10306" max="10306" width="48.28515625" style="2353" bestFit="1" customWidth="1"/>
    <col min="10307" max="10307" width="14.28515625" style="2353" bestFit="1" customWidth="1"/>
    <col min="10308" max="10308" width="13.85546875" style="2353" customWidth="1"/>
    <col min="10309" max="10309" width="13.28515625" style="2353" bestFit="1" customWidth="1"/>
    <col min="10310" max="10310" width="18.85546875" style="2353" bestFit="1" customWidth="1"/>
    <col min="10311" max="10311" width="5.28515625" style="2353" customWidth="1"/>
    <col min="10312" max="10312" width="50.5703125" style="2353" customWidth="1"/>
    <col min="10313" max="10313" width="14.28515625" style="2353" bestFit="1" customWidth="1"/>
    <col min="10314" max="10314" width="17.7109375" style="2353" customWidth="1"/>
    <col min="10315" max="10315" width="13.28515625" style="2353" bestFit="1" customWidth="1"/>
    <col min="10316" max="10316" width="18.85546875" style="2353" bestFit="1" customWidth="1"/>
    <col min="10317" max="10317" width="3.85546875" style="2353" customWidth="1"/>
    <col min="10318" max="10318" width="48.28515625" style="2353" bestFit="1" customWidth="1"/>
    <col min="10319" max="10319" width="14.28515625" style="2353" bestFit="1" customWidth="1"/>
    <col min="10320" max="10320" width="11.42578125" style="2353"/>
    <col min="10321" max="10321" width="13.28515625" style="2353" bestFit="1" customWidth="1"/>
    <col min="10322" max="10322" width="18.85546875" style="2353" bestFit="1" customWidth="1"/>
    <col min="10323" max="10323" width="3.5703125" style="2353" customWidth="1"/>
    <col min="10324" max="10324" width="48.28515625" style="2353" bestFit="1" customWidth="1"/>
    <col min="10325" max="10325" width="14.42578125" style="2353" bestFit="1" customWidth="1"/>
    <col min="10326" max="10326" width="11.5703125" style="2353" bestFit="1" customWidth="1"/>
    <col min="10327" max="10327" width="13.42578125" style="2353" bestFit="1" customWidth="1"/>
    <col min="10328" max="10328" width="21.85546875" style="2353" bestFit="1" customWidth="1"/>
    <col min="10329" max="10329" width="11.42578125" style="2353"/>
    <col min="10330" max="10330" width="46.5703125" style="2353" customWidth="1"/>
    <col min="10331" max="10333" width="11.5703125" style="2353" bestFit="1" customWidth="1"/>
    <col min="10334" max="10334" width="18.85546875" style="2353" bestFit="1" customWidth="1"/>
    <col min="10335" max="10500" width="11.42578125" style="2353"/>
    <col min="10501" max="10501" width="4.140625" style="2353" customWidth="1"/>
    <col min="10502" max="10502" width="51.7109375" style="2353" customWidth="1"/>
    <col min="10503" max="10503" width="18.7109375" style="2353" customWidth="1"/>
    <col min="10504" max="10504" width="11.85546875" style="2353" bestFit="1" customWidth="1"/>
    <col min="10505" max="10505" width="13" style="2353" bestFit="1" customWidth="1"/>
    <col min="10506" max="10506" width="23.5703125" style="2353" bestFit="1" customWidth="1"/>
    <col min="10507" max="10507" width="7.5703125" style="2353" customWidth="1"/>
    <col min="10508" max="10508" width="49.7109375" style="2353" bestFit="1" customWidth="1"/>
    <col min="10509" max="10509" width="14.28515625" style="2353" bestFit="1" customWidth="1"/>
    <col min="10510" max="10510" width="11.85546875" style="2353" bestFit="1" customWidth="1"/>
    <col min="10511" max="10511" width="13" style="2353" bestFit="1" customWidth="1"/>
    <col min="10512" max="10512" width="23.5703125" style="2353" bestFit="1" customWidth="1"/>
    <col min="10513" max="10513" width="3.85546875" style="2353" customWidth="1"/>
    <col min="10514" max="10514" width="47.140625" style="2353" customWidth="1"/>
    <col min="10515" max="10515" width="13.85546875" style="2353" bestFit="1" customWidth="1"/>
    <col min="10516" max="10516" width="11.5703125" style="2353" customWidth="1"/>
    <col min="10517" max="10517" width="12.42578125" style="2353" bestFit="1" customWidth="1"/>
    <col min="10518" max="10518" width="21.7109375" style="2353" bestFit="1" customWidth="1"/>
    <col min="10519" max="10519" width="4.7109375" style="2353" customWidth="1"/>
    <col min="10520" max="10520" width="48.28515625" style="2353" bestFit="1" customWidth="1"/>
    <col min="10521" max="10521" width="13.85546875" style="2353" bestFit="1" customWidth="1"/>
    <col min="10522" max="10522" width="12.7109375" style="2353" customWidth="1"/>
    <col min="10523" max="10523" width="17.7109375" style="2353" bestFit="1" customWidth="1"/>
    <col min="10524" max="10524" width="21.7109375" style="2353" bestFit="1" customWidth="1"/>
    <col min="10525" max="10525" width="5" style="2353" customWidth="1"/>
    <col min="10526" max="10526" width="52.85546875" style="2353" customWidth="1"/>
    <col min="10527" max="10527" width="14.7109375" style="2353" customWidth="1"/>
    <col min="10528" max="10528" width="14" style="2353" customWidth="1"/>
    <col min="10529" max="10529" width="16.42578125" style="2353" customWidth="1"/>
    <col min="10530" max="10530" width="21.7109375" style="2353" bestFit="1" customWidth="1"/>
    <col min="10531" max="10531" width="4.7109375" style="2353" customWidth="1"/>
    <col min="10532" max="10532" width="48.28515625" style="2353" bestFit="1" customWidth="1"/>
    <col min="10533" max="10533" width="13.85546875" style="2353" customWidth="1"/>
    <col min="10534" max="10534" width="13.7109375" style="2353" customWidth="1"/>
    <col min="10535" max="10535" width="16.140625" style="2353" customWidth="1"/>
    <col min="10536" max="10536" width="22.140625" style="2353" bestFit="1" customWidth="1"/>
    <col min="10537" max="10537" width="3.140625" style="2353" customWidth="1"/>
    <col min="10538" max="10538" width="48.28515625" style="2353" bestFit="1" customWidth="1"/>
    <col min="10539" max="10539" width="15.140625" style="2353" customWidth="1"/>
    <col min="10540" max="10540" width="13.42578125" style="2353" customWidth="1"/>
    <col min="10541" max="10541" width="15.28515625" style="2353" customWidth="1"/>
    <col min="10542" max="10542" width="21" style="2353" customWidth="1"/>
    <col min="10543" max="10543" width="5.28515625" style="2353" customWidth="1"/>
    <col min="10544" max="10544" width="48.28515625" style="2353" bestFit="1" customWidth="1"/>
    <col min="10545" max="10545" width="14.85546875" style="2353" customWidth="1"/>
    <col min="10546" max="10546" width="11.42578125" style="2353"/>
    <col min="10547" max="10547" width="12.42578125" style="2353" bestFit="1" customWidth="1"/>
    <col min="10548" max="10548" width="21.7109375" style="2353" bestFit="1" customWidth="1"/>
    <col min="10549" max="10549" width="5.140625" style="2353" customWidth="1"/>
    <col min="10550" max="10550" width="47.28515625" style="2353" customWidth="1"/>
    <col min="10551" max="10551" width="15.7109375" style="2353" customWidth="1"/>
    <col min="10552" max="10552" width="15.28515625" style="2353" customWidth="1"/>
    <col min="10553" max="10553" width="12.42578125" style="2353" bestFit="1" customWidth="1"/>
    <col min="10554" max="10554" width="18.85546875" style="2353" bestFit="1" customWidth="1"/>
    <col min="10555" max="10555" width="5" style="2353" customWidth="1"/>
    <col min="10556" max="10556" width="50.28515625" style="2353" bestFit="1" customWidth="1"/>
    <col min="10557" max="10557" width="14.28515625" style="2353" bestFit="1" customWidth="1"/>
    <col min="10558" max="10558" width="11.42578125" style="2353"/>
    <col min="10559" max="10559" width="13.28515625" style="2353" bestFit="1" customWidth="1"/>
    <col min="10560" max="10560" width="18.85546875" style="2353" bestFit="1" customWidth="1"/>
    <col min="10561" max="10561" width="5.7109375" style="2353" customWidth="1"/>
    <col min="10562" max="10562" width="48.28515625" style="2353" bestFit="1" customWidth="1"/>
    <col min="10563" max="10563" width="14.28515625" style="2353" bestFit="1" customWidth="1"/>
    <col min="10564" max="10564" width="13.85546875" style="2353" customWidth="1"/>
    <col min="10565" max="10565" width="13.28515625" style="2353" bestFit="1" customWidth="1"/>
    <col min="10566" max="10566" width="18.85546875" style="2353" bestFit="1" customWidth="1"/>
    <col min="10567" max="10567" width="5.28515625" style="2353" customWidth="1"/>
    <col min="10568" max="10568" width="50.5703125" style="2353" customWidth="1"/>
    <col min="10569" max="10569" width="14.28515625" style="2353" bestFit="1" customWidth="1"/>
    <col min="10570" max="10570" width="17.7109375" style="2353" customWidth="1"/>
    <col min="10571" max="10571" width="13.28515625" style="2353" bestFit="1" customWidth="1"/>
    <col min="10572" max="10572" width="18.85546875" style="2353" bestFit="1" customWidth="1"/>
    <col min="10573" max="10573" width="3.85546875" style="2353" customWidth="1"/>
    <col min="10574" max="10574" width="48.28515625" style="2353" bestFit="1" customWidth="1"/>
    <col min="10575" max="10575" width="14.28515625" style="2353" bestFit="1" customWidth="1"/>
    <col min="10576" max="10576" width="11.42578125" style="2353"/>
    <col min="10577" max="10577" width="13.28515625" style="2353" bestFit="1" customWidth="1"/>
    <col min="10578" max="10578" width="18.85546875" style="2353" bestFit="1" customWidth="1"/>
    <col min="10579" max="10579" width="3.5703125" style="2353" customWidth="1"/>
    <col min="10580" max="10580" width="48.28515625" style="2353" bestFit="1" customWidth="1"/>
    <col min="10581" max="10581" width="14.42578125" style="2353" bestFit="1" customWidth="1"/>
    <col min="10582" max="10582" width="11.5703125" style="2353" bestFit="1" customWidth="1"/>
    <col min="10583" max="10583" width="13.42578125" style="2353" bestFit="1" customWidth="1"/>
    <col min="10584" max="10584" width="21.85546875" style="2353" bestFit="1" customWidth="1"/>
    <col min="10585" max="10585" width="11.42578125" style="2353"/>
    <col min="10586" max="10586" width="46.5703125" style="2353" customWidth="1"/>
    <col min="10587" max="10589" width="11.5703125" style="2353" bestFit="1" customWidth="1"/>
    <col min="10590" max="10590" width="18.85546875" style="2353" bestFit="1" customWidth="1"/>
    <col min="10591" max="10756" width="11.42578125" style="2353"/>
    <col min="10757" max="10757" width="4.140625" style="2353" customWidth="1"/>
    <col min="10758" max="10758" width="51.7109375" style="2353" customWidth="1"/>
    <col min="10759" max="10759" width="18.7109375" style="2353" customWidth="1"/>
    <col min="10760" max="10760" width="11.85546875" style="2353" bestFit="1" customWidth="1"/>
    <col min="10761" max="10761" width="13" style="2353" bestFit="1" customWidth="1"/>
    <col min="10762" max="10762" width="23.5703125" style="2353" bestFit="1" customWidth="1"/>
    <col min="10763" max="10763" width="7.5703125" style="2353" customWidth="1"/>
    <col min="10764" max="10764" width="49.7109375" style="2353" bestFit="1" customWidth="1"/>
    <col min="10765" max="10765" width="14.28515625" style="2353" bestFit="1" customWidth="1"/>
    <col min="10766" max="10766" width="11.85546875" style="2353" bestFit="1" customWidth="1"/>
    <col min="10767" max="10767" width="13" style="2353" bestFit="1" customWidth="1"/>
    <col min="10768" max="10768" width="23.5703125" style="2353" bestFit="1" customWidth="1"/>
    <col min="10769" max="10769" width="3.85546875" style="2353" customWidth="1"/>
    <col min="10770" max="10770" width="47.140625" style="2353" customWidth="1"/>
    <col min="10771" max="10771" width="13.85546875" style="2353" bestFit="1" customWidth="1"/>
    <col min="10772" max="10772" width="11.5703125" style="2353" customWidth="1"/>
    <col min="10773" max="10773" width="12.42578125" style="2353" bestFit="1" customWidth="1"/>
    <col min="10774" max="10774" width="21.7109375" style="2353" bestFit="1" customWidth="1"/>
    <col min="10775" max="10775" width="4.7109375" style="2353" customWidth="1"/>
    <col min="10776" max="10776" width="48.28515625" style="2353" bestFit="1" customWidth="1"/>
    <col min="10777" max="10777" width="13.85546875" style="2353" bestFit="1" customWidth="1"/>
    <col min="10778" max="10778" width="12.7109375" style="2353" customWidth="1"/>
    <col min="10779" max="10779" width="17.7109375" style="2353" bestFit="1" customWidth="1"/>
    <col min="10780" max="10780" width="21.7109375" style="2353" bestFit="1" customWidth="1"/>
    <col min="10781" max="10781" width="5" style="2353" customWidth="1"/>
    <col min="10782" max="10782" width="52.85546875" style="2353" customWidth="1"/>
    <col min="10783" max="10783" width="14.7109375" style="2353" customWidth="1"/>
    <col min="10784" max="10784" width="14" style="2353" customWidth="1"/>
    <col min="10785" max="10785" width="16.42578125" style="2353" customWidth="1"/>
    <col min="10786" max="10786" width="21.7109375" style="2353" bestFit="1" customWidth="1"/>
    <col min="10787" max="10787" width="4.7109375" style="2353" customWidth="1"/>
    <col min="10788" max="10788" width="48.28515625" style="2353" bestFit="1" customWidth="1"/>
    <col min="10789" max="10789" width="13.85546875" style="2353" customWidth="1"/>
    <col min="10790" max="10790" width="13.7109375" style="2353" customWidth="1"/>
    <col min="10791" max="10791" width="16.140625" style="2353" customWidth="1"/>
    <col min="10792" max="10792" width="22.140625" style="2353" bestFit="1" customWidth="1"/>
    <col min="10793" max="10793" width="3.140625" style="2353" customWidth="1"/>
    <col min="10794" max="10794" width="48.28515625" style="2353" bestFit="1" customWidth="1"/>
    <col min="10795" max="10795" width="15.140625" style="2353" customWidth="1"/>
    <col min="10796" max="10796" width="13.42578125" style="2353" customWidth="1"/>
    <col min="10797" max="10797" width="15.28515625" style="2353" customWidth="1"/>
    <col min="10798" max="10798" width="21" style="2353" customWidth="1"/>
    <col min="10799" max="10799" width="5.28515625" style="2353" customWidth="1"/>
    <col min="10800" max="10800" width="48.28515625" style="2353" bestFit="1" customWidth="1"/>
    <col min="10801" max="10801" width="14.85546875" style="2353" customWidth="1"/>
    <col min="10802" max="10802" width="11.42578125" style="2353"/>
    <col min="10803" max="10803" width="12.42578125" style="2353" bestFit="1" customWidth="1"/>
    <col min="10804" max="10804" width="21.7109375" style="2353" bestFit="1" customWidth="1"/>
    <col min="10805" max="10805" width="5.140625" style="2353" customWidth="1"/>
    <col min="10806" max="10806" width="47.28515625" style="2353" customWidth="1"/>
    <col min="10807" max="10807" width="15.7109375" style="2353" customWidth="1"/>
    <col min="10808" max="10808" width="15.28515625" style="2353" customWidth="1"/>
    <col min="10809" max="10809" width="12.42578125" style="2353" bestFit="1" customWidth="1"/>
    <col min="10810" max="10810" width="18.85546875" style="2353" bestFit="1" customWidth="1"/>
    <col min="10811" max="10811" width="5" style="2353" customWidth="1"/>
    <col min="10812" max="10812" width="50.28515625" style="2353" bestFit="1" customWidth="1"/>
    <col min="10813" max="10813" width="14.28515625" style="2353" bestFit="1" customWidth="1"/>
    <col min="10814" max="10814" width="11.42578125" style="2353"/>
    <col min="10815" max="10815" width="13.28515625" style="2353" bestFit="1" customWidth="1"/>
    <col min="10816" max="10816" width="18.85546875" style="2353" bestFit="1" customWidth="1"/>
    <col min="10817" max="10817" width="5.7109375" style="2353" customWidth="1"/>
    <col min="10818" max="10818" width="48.28515625" style="2353" bestFit="1" customWidth="1"/>
    <col min="10819" max="10819" width="14.28515625" style="2353" bestFit="1" customWidth="1"/>
    <col min="10820" max="10820" width="13.85546875" style="2353" customWidth="1"/>
    <col min="10821" max="10821" width="13.28515625" style="2353" bestFit="1" customWidth="1"/>
    <col min="10822" max="10822" width="18.85546875" style="2353" bestFit="1" customWidth="1"/>
    <col min="10823" max="10823" width="5.28515625" style="2353" customWidth="1"/>
    <col min="10824" max="10824" width="50.5703125" style="2353" customWidth="1"/>
    <col min="10825" max="10825" width="14.28515625" style="2353" bestFit="1" customWidth="1"/>
    <col min="10826" max="10826" width="17.7109375" style="2353" customWidth="1"/>
    <col min="10827" max="10827" width="13.28515625" style="2353" bestFit="1" customWidth="1"/>
    <col min="10828" max="10828" width="18.85546875" style="2353" bestFit="1" customWidth="1"/>
    <col min="10829" max="10829" width="3.85546875" style="2353" customWidth="1"/>
    <col min="10830" max="10830" width="48.28515625" style="2353" bestFit="1" customWidth="1"/>
    <col min="10831" max="10831" width="14.28515625" style="2353" bestFit="1" customWidth="1"/>
    <col min="10832" max="10832" width="11.42578125" style="2353"/>
    <col min="10833" max="10833" width="13.28515625" style="2353" bestFit="1" customWidth="1"/>
    <col min="10834" max="10834" width="18.85546875" style="2353" bestFit="1" customWidth="1"/>
    <col min="10835" max="10835" width="3.5703125" style="2353" customWidth="1"/>
    <col min="10836" max="10836" width="48.28515625" style="2353" bestFit="1" customWidth="1"/>
    <col min="10837" max="10837" width="14.42578125" style="2353" bestFit="1" customWidth="1"/>
    <col min="10838" max="10838" width="11.5703125" style="2353" bestFit="1" customWidth="1"/>
    <col min="10839" max="10839" width="13.42578125" style="2353" bestFit="1" customWidth="1"/>
    <col min="10840" max="10840" width="21.85546875" style="2353" bestFit="1" customWidth="1"/>
    <col min="10841" max="10841" width="11.42578125" style="2353"/>
    <col min="10842" max="10842" width="46.5703125" style="2353" customWidth="1"/>
    <col min="10843" max="10845" width="11.5703125" style="2353" bestFit="1" customWidth="1"/>
    <col min="10846" max="10846" width="18.85546875" style="2353" bestFit="1" customWidth="1"/>
    <col min="10847" max="11012" width="11.42578125" style="2353"/>
    <col min="11013" max="11013" width="4.140625" style="2353" customWidth="1"/>
    <col min="11014" max="11014" width="51.7109375" style="2353" customWidth="1"/>
    <col min="11015" max="11015" width="18.7109375" style="2353" customWidth="1"/>
    <col min="11016" max="11016" width="11.85546875" style="2353" bestFit="1" customWidth="1"/>
    <col min="11017" max="11017" width="13" style="2353" bestFit="1" customWidth="1"/>
    <col min="11018" max="11018" width="23.5703125" style="2353" bestFit="1" customWidth="1"/>
    <col min="11019" max="11019" width="7.5703125" style="2353" customWidth="1"/>
    <col min="11020" max="11020" width="49.7109375" style="2353" bestFit="1" customWidth="1"/>
    <col min="11021" max="11021" width="14.28515625" style="2353" bestFit="1" customWidth="1"/>
    <col min="11022" max="11022" width="11.85546875" style="2353" bestFit="1" customWidth="1"/>
    <col min="11023" max="11023" width="13" style="2353" bestFit="1" customWidth="1"/>
    <col min="11024" max="11024" width="23.5703125" style="2353" bestFit="1" customWidth="1"/>
    <col min="11025" max="11025" width="3.85546875" style="2353" customWidth="1"/>
    <col min="11026" max="11026" width="47.140625" style="2353" customWidth="1"/>
    <col min="11027" max="11027" width="13.85546875" style="2353" bestFit="1" customWidth="1"/>
    <col min="11028" max="11028" width="11.5703125" style="2353" customWidth="1"/>
    <col min="11029" max="11029" width="12.42578125" style="2353" bestFit="1" customWidth="1"/>
    <col min="11030" max="11030" width="21.7109375" style="2353" bestFit="1" customWidth="1"/>
    <col min="11031" max="11031" width="4.7109375" style="2353" customWidth="1"/>
    <col min="11032" max="11032" width="48.28515625" style="2353" bestFit="1" customWidth="1"/>
    <col min="11033" max="11033" width="13.85546875" style="2353" bestFit="1" customWidth="1"/>
    <col min="11034" max="11034" width="12.7109375" style="2353" customWidth="1"/>
    <col min="11035" max="11035" width="17.7109375" style="2353" bestFit="1" customWidth="1"/>
    <col min="11036" max="11036" width="21.7109375" style="2353" bestFit="1" customWidth="1"/>
    <col min="11037" max="11037" width="5" style="2353" customWidth="1"/>
    <col min="11038" max="11038" width="52.85546875" style="2353" customWidth="1"/>
    <col min="11039" max="11039" width="14.7109375" style="2353" customWidth="1"/>
    <col min="11040" max="11040" width="14" style="2353" customWidth="1"/>
    <col min="11041" max="11041" width="16.42578125" style="2353" customWidth="1"/>
    <col min="11042" max="11042" width="21.7109375" style="2353" bestFit="1" customWidth="1"/>
    <col min="11043" max="11043" width="4.7109375" style="2353" customWidth="1"/>
    <col min="11044" max="11044" width="48.28515625" style="2353" bestFit="1" customWidth="1"/>
    <col min="11045" max="11045" width="13.85546875" style="2353" customWidth="1"/>
    <col min="11046" max="11046" width="13.7109375" style="2353" customWidth="1"/>
    <col min="11047" max="11047" width="16.140625" style="2353" customWidth="1"/>
    <col min="11048" max="11048" width="22.140625" style="2353" bestFit="1" customWidth="1"/>
    <col min="11049" max="11049" width="3.140625" style="2353" customWidth="1"/>
    <col min="11050" max="11050" width="48.28515625" style="2353" bestFit="1" customWidth="1"/>
    <col min="11051" max="11051" width="15.140625" style="2353" customWidth="1"/>
    <col min="11052" max="11052" width="13.42578125" style="2353" customWidth="1"/>
    <col min="11053" max="11053" width="15.28515625" style="2353" customWidth="1"/>
    <col min="11054" max="11054" width="21" style="2353" customWidth="1"/>
    <col min="11055" max="11055" width="5.28515625" style="2353" customWidth="1"/>
    <col min="11056" max="11056" width="48.28515625" style="2353" bestFit="1" customWidth="1"/>
    <col min="11057" max="11057" width="14.85546875" style="2353" customWidth="1"/>
    <col min="11058" max="11058" width="11.42578125" style="2353"/>
    <col min="11059" max="11059" width="12.42578125" style="2353" bestFit="1" customWidth="1"/>
    <col min="11060" max="11060" width="21.7109375" style="2353" bestFit="1" customWidth="1"/>
    <col min="11061" max="11061" width="5.140625" style="2353" customWidth="1"/>
    <col min="11062" max="11062" width="47.28515625" style="2353" customWidth="1"/>
    <col min="11063" max="11063" width="15.7109375" style="2353" customWidth="1"/>
    <col min="11064" max="11064" width="15.28515625" style="2353" customWidth="1"/>
    <col min="11065" max="11065" width="12.42578125" style="2353" bestFit="1" customWidth="1"/>
    <col min="11066" max="11066" width="18.85546875" style="2353" bestFit="1" customWidth="1"/>
    <col min="11067" max="11067" width="5" style="2353" customWidth="1"/>
    <col min="11068" max="11068" width="50.28515625" style="2353" bestFit="1" customWidth="1"/>
    <col min="11069" max="11069" width="14.28515625" style="2353" bestFit="1" customWidth="1"/>
    <col min="11070" max="11070" width="11.42578125" style="2353"/>
    <col min="11071" max="11071" width="13.28515625" style="2353" bestFit="1" customWidth="1"/>
    <col min="11072" max="11072" width="18.85546875" style="2353" bestFit="1" customWidth="1"/>
    <col min="11073" max="11073" width="5.7109375" style="2353" customWidth="1"/>
    <col min="11074" max="11074" width="48.28515625" style="2353" bestFit="1" customWidth="1"/>
    <col min="11075" max="11075" width="14.28515625" style="2353" bestFit="1" customWidth="1"/>
    <col min="11076" max="11076" width="13.85546875" style="2353" customWidth="1"/>
    <col min="11077" max="11077" width="13.28515625" style="2353" bestFit="1" customWidth="1"/>
    <col min="11078" max="11078" width="18.85546875" style="2353" bestFit="1" customWidth="1"/>
    <col min="11079" max="11079" width="5.28515625" style="2353" customWidth="1"/>
    <col min="11080" max="11080" width="50.5703125" style="2353" customWidth="1"/>
    <col min="11081" max="11081" width="14.28515625" style="2353" bestFit="1" customWidth="1"/>
    <col min="11082" max="11082" width="17.7109375" style="2353" customWidth="1"/>
    <col min="11083" max="11083" width="13.28515625" style="2353" bestFit="1" customWidth="1"/>
    <col min="11084" max="11084" width="18.85546875" style="2353" bestFit="1" customWidth="1"/>
    <col min="11085" max="11085" width="3.85546875" style="2353" customWidth="1"/>
    <col min="11086" max="11086" width="48.28515625" style="2353" bestFit="1" customWidth="1"/>
    <col min="11087" max="11087" width="14.28515625" style="2353" bestFit="1" customWidth="1"/>
    <col min="11088" max="11088" width="11.42578125" style="2353"/>
    <col min="11089" max="11089" width="13.28515625" style="2353" bestFit="1" customWidth="1"/>
    <col min="11090" max="11090" width="18.85546875" style="2353" bestFit="1" customWidth="1"/>
    <col min="11091" max="11091" width="3.5703125" style="2353" customWidth="1"/>
    <col min="11092" max="11092" width="48.28515625" style="2353" bestFit="1" customWidth="1"/>
    <col min="11093" max="11093" width="14.42578125" style="2353" bestFit="1" customWidth="1"/>
    <col min="11094" max="11094" width="11.5703125" style="2353" bestFit="1" customWidth="1"/>
    <col min="11095" max="11095" width="13.42578125" style="2353" bestFit="1" customWidth="1"/>
    <col min="11096" max="11096" width="21.85546875" style="2353" bestFit="1" customWidth="1"/>
    <col min="11097" max="11097" width="11.42578125" style="2353"/>
    <col min="11098" max="11098" width="46.5703125" style="2353" customWidth="1"/>
    <col min="11099" max="11101" width="11.5703125" style="2353" bestFit="1" customWidth="1"/>
    <col min="11102" max="11102" width="18.85546875" style="2353" bestFit="1" customWidth="1"/>
    <col min="11103" max="11268" width="11.42578125" style="2353"/>
    <col min="11269" max="11269" width="4.140625" style="2353" customWidth="1"/>
    <col min="11270" max="11270" width="51.7109375" style="2353" customWidth="1"/>
    <col min="11271" max="11271" width="18.7109375" style="2353" customWidth="1"/>
    <col min="11272" max="11272" width="11.85546875" style="2353" bestFit="1" customWidth="1"/>
    <col min="11273" max="11273" width="13" style="2353" bestFit="1" customWidth="1"/>
    <col min="11274" max="11274" width="23.5703125" style="2353" bestFit="1" customWidth="1"/>
    <col min="11275" max="11275" width="7.5703125" style="2353" customWidth="1"/>
    <col min="11276" max="11276" width="49.7109375" style="2353" bestFit="1" customWidth="1"/>
    <col min="11277" max="11277" width="14.28515625" style="2353" bestFit="1" customWidth="1"/>
    <col min="11278" max="11278" width="11.85546875" style="2353" bestFit="1" customWidth="1"/>
    <col min="11279" max="11279" width="13" style="2353" bestFit="1" customWidth="1"/>
    <col min="11280" max="11280" width="23.5703125" style="2353" bestFit="1" customWidth="1"/>
    <col min="11281" max="11281" width="3.85546875" style="2353" customWidth="1"/>
    <col min="11282" max="11282" width="47.140625" style="2353" customWidth="1"/>
    <col min="11283" max="11283" width="13.85546875" style="2353" bestFit="1" customWidth="1"/>
    <col min="11284" max="11284" width="11.5703125" style="2353" customWidth="1"/>
    <col min="11285" max="11285" width="12.42578125" style="2353" bestFit="1" customWidth="1"/>
    <col min="11286" max="11286" width="21.7109375" style="2353" bestFit="1" customWidth="1"/>
    <col min="11287" max="11287" width="4.7109375" style="2353" customWidth="1"/>
    <col min="11288" max="11288" width="48.28515625" style="2353" bestFit="1" customWidth="1"/>
    <col min="11289" max="11289" width="13.85546875" style="2353" bestFit="1" customWidth="1"/>
    <col min="11290" max="11290" width="12.7109375" style="2353" customWidth="1"/>
    <col min="11291" max="11291" width="17.7109375" style="2353" bestFit="1" customWidth="1"/>
    <col min="11292" max="11292" width="21.7109375" style="2353" bestFit="1" customWidth="1"/>
    <col min="11293" max="11293" width="5" style="2353" customWidth="1"/>
    <col min="11294" max="11294" width="52.85546875" style="2353" customWidth="1"/>
    <col min="11295" max="11295" width="14.7109375" style="2353" customWidth="1"/>
    <col min="11296" max="11296" width="14" style="2353" customWidth="1"/>
    <col min="11297" max="11297" width="16.42578125" style="2353" customWidth="1"/>
    <col min="11298" max="11298" width="21.7109375" style="2353" bestFit="1" customWidth="1"/>
    <col min="11299" max="11299" width="4.7109375" style="2353" customWidth="1"/>
    <col min="11300" max="11300" width="48.28515625" style="2353" bestFit="1" customWidth="1"/>
    <col min="11301" max="11301" width="13.85546875" style="2353" customWidth="1"/>
    <col min="11302" max="11302" width="13.7109375" style="2353" customWidth="1"/>
    <col min="11303" max="11303" width="16.140625" style="2353" customWidth="1"/>
    <col min="11304" max="11304" width="22.140625" style="2353" bestFit="1" customWidth="1"/>
    <col min="11305" max="11305" width="3.140625" style="2353" customWidth="1"/>
    <col min="11306" max="11306" width="48.28515625" style="2353" bestFit="1" customWidth="1"/>
    <col min="11307" max="11307" width="15.140625" style="2353" customWidth="1"/>
    <col min="11308" max="11308" width="13.42578125" style="2353" customWidth="1"/>
    <col min="11309" max="11309" width="15.28515625" style="2353" customWidth="1"/>
    <col min="11310" max="11310" width="21" style="2353" customWidth="1"/>
    <col min="11311" max="11311" width="5.28515625" style="2353" customWidth="1"/>
    <col min="11312" max="11312" width="48.28515625" style="2353" bestFit="1" customWidth="1"/>
    <col min="11313" max="11313" width="14.85546875" style="2353" customWidth="1"/>
    <col min="11314" max="11314" width="11.42578125" style="2353"/>
    <col min="11315" max="11315" width="12.42578125" style="2353" bestFit="1" customWidth="1"/>
    <col min="11316" max="11316" width="21.7109375" style="2353" bestFit="1" customWidth="1"/>
    <col min="11317" max="11317" width="5.140625" style="2353" customWidth="1"/>
    <col min="11318" max="11318" width="47.28515625" style="2353" customWidth="1"/>
    <col min="11319" max="11319" width="15.7109375" style="2353" customWidth="1"/>
    <col min="11320" max="11320" width="15.28515625" style="2353" customWidth="1"/>
    <col min="11321" max="11321" width="12.42578125" style="2353" bestFit="1" customWidth="1"/>
    <col min="11322" max="11322" width="18.85546875" style="2353" bestFit="1" customWidth="1"/>
    <col min="11323" max="11323" width="5" style="2353" customWidth="1"/>
    <col min="11324" max="11324" width="50.28515625" style="2353" bestFit="1" customWidth="1"/>
    <col min="11325" max="11325" width="14.28515625" style="2353" bestFit="1" customWidth="1"/>
    <col min="11326" max="11326" width="11.42578125" style="2353"/>
    <col min="11327" max="11327" width="13.28515625" style="2353" bestFit="1" customWidth="1"/>
    <col min="11328" max="11328" width="18.85546875" style="2353" bestFit="1" customWidth="1"/>
    <col min="11329" max="11329" width="5.7109375" style="2353" customWidth="1"/>
    <col min="11330" max="11330" width="48.28515625" style="2353" bestFit="1" customWidth="1"/>
    <col min="11331" max="11331" width="14.28515625" style="2353" bestFit="1" customWidth="1"/>
    <col min="11332" max="11332" width="13.85546875" style="2353" customWidth="1"/>
    <col min="11333" max="11333" width="13.28515625" style="2353" bestFit="1" customWidth="1"/>
    <col min="11334" max="11334" width="18.85546875" style="2353" bestFit="1" customWidth="1"/>
    <col min="11335" max="11335" width="5.28515625" style="2353" customWidth="1"/>
    <col min="11336" max="11336" width="50.5703125" style="2353" customWidth="1"/>
    <col min="11337" max="11337" width="14.28515625" style="2353" bestFit="1" customWidth="1"/>
    <col min="11338" max="11338" width="17.7109375" style="2353" customWidth="1"/>
    <col min="11339" max="11339" width="13.28515625" style="2353" bestFit="1" customWidth="1"/>
    <col min="11340" max="11340" width="18.85546875" style="2353" bestFit="1" customWidth="1"/>
    <col min="11341" max="11341" width="3.85546875" style="2353" customWidth="1"/>
    <col min="11342" max="11342" width="48.28515625" style="2353" bestFit="1" customWidth="1"/>
    <col min="11343" max="11343" width="14.28515625" style="2353" bestFit="1" customWidth="1"/>
    <col min="11344" max="11344" width="11.42578125" style="2353"/>
    <col min="11345" max="11345" width="13.28515625" style="2353" bestFit="1" customWidth="1"/>
    <col min="11346" max="11346" width="18.85546875" style="2353" bestFit="1" customWidth="1"/>
    <col min="11347" max="11347" width="3.5703125" style="2353" customWidth="1"/>
    <col min="11348" max="11348" width="48.28515625" style="2353" bestFit="1" customWidth="1"/>
    <col min="11349" max="11349" width="14.42578125" style="2353" bestFit="1" customWidth="1"/>
    <col min="11350" max="11350" width="11.5703125" style="2353" bestFit="1" customWidth="1"/>
    <col min="11351" max="11351" width="13.42578125" style="2353" bestFit="1" customWidth="1"/>
    <col min="11352" max="11352" width="21.85546875" style="2353" bestFit="1" customWidth="1"/>
    <col min="11353" max="11353" width="11.42578125" style="2353"/>
    <col min="11354" max="11354" width="46.5703125" style="2353" customWidth="1"/>
    <col min="11355" max="11357" width="11.5703125" style="2353" bestFit="1" customWidth="1"/>
    <col min="11358" max="11358" width="18.85546875" style="2353" bestFit="1" customWidth="1"/>
    <col min="11359" max="11524" width="11.42578125" style="2353"/>
    <col min="11525" max="11525" width="4.140625" style="2353" customWidth="1"/>
    <col min="11526" max="11526" width="51.7109375" style="2353" customWidth="1"/>
    <col min="11527" max="11527" width="18.7109375" style="2353" customWidth="1"/>
    <col min="11528" max="11528" width="11.85546875" style="2353" bestFit="1" customWidth="1"/>
    <col min="11529" max="11529" width="13" style="2353" bestFit="1" customWidth="1"/>
    <col min="11530" max="11530" width="23.5703125" style="2353" bestFit="1" customWidth="1"/>
    <col min="11531" max="11531" width="7.5703125" style="2353" customWidth="1"/>
    <col min="11532" max="11532" width="49.7109375" style="2353" bestFit="1" customWidth="1"/>
    <col min="11533" max="11533" width="14.28515625" style="2353" bestFit="1" customWidth="1"/>
    <col min="11534" max="11534" width="11.85546875" style="2353" bestFit="1" customWidth="1"/>
    <col min="11535" max="11535" width="13" style="2353" bestFit="1" customWidth="1"/>
    <col min="11536" max="11536" width="23.5703125" style="2353" bestFit="1" customWidth="1"/>
    <col min="11537" max="11537" width="3.85546875" style="2353" customWidth="1"/>
    <col min="11538" max="11538" width="47.140625" style="2353" customWidth="1"/>
    <col min="11539" max="11539" width="13.85546875" style="2353" bestFit="1" customWidth="1"/>
    <col min="11540" max="11540" width="11.5703125" style="2353" customWidth="1"/>
    <col min="11541" max="11541" width="12.42578125" style="2353" bestFit="1" customWidth="1"/>
    <col min="11542" max="11542" width="21.7109375" style="2353" bestFit="1" customWidth="1"/>
    <col min="11543" max="11543" width="4.7109375" style="2353" customWidth="1"/>
    <col min="11544" max="11544" width="48.28515625" style="2353" bestFit="1" customWidth="1"/>
    <col min="11545" max="11545" width="13.85546875" style="2353" bestFit="1" customWidth="1"/>
    <col min="11546" max="11546" width="12.7109375" style="2353" customWidth="1"/>
    <col min="11547" max="11547" width="17.7109375" style="2353" bestFit="1" customWidth="1"/>
    <col min="11548" max="11548" width="21.7109375" style="2353" bestFit="1" customWidth="1"/>
    <col min="11549" max="11549" width="5" style="2353" customWidth="1"/>
    <col min="11550" max="11550" width="52.85546875" style="2353" customWidth="1"/>
    <col min="11551" max="11551" width="14.7109375" style="2353" customWidth="1"/>
    <col min="11552" max="11552" width="14" style="2353" customWidth="1"/>
    <col min="11553" max="11553" width="16.42578125" style="2353" customWidth="1"/>
    <col min="11554" max="11554" width="21.7109375" style="2353" bestFit="1" customWidth="1"/>
    <col min="11555" max="11555" width="4.7109375" style="2353" customWidth="1"/>
    <col min="11556" max="11556" width="48.28515625" style="2353" bestFit="1" customWidth="1"/>
    <col min="11557" max="11557" width="13.85546875" style="2353" customWidth="1"/>
    <col min="11558" max="11558" width="13.7109375" style="2353" customWidth="1"/>
    <col min="11559" max="11559" width="16.140625" style="2353" customWidth="1"/>
    <col min="11560" max="11560" width="22.140625" style="2353" bestFit="1" customWidth="1"/>
    <col min="11561" max="11561" width="3.140625" style="2353" customWidth="1"/>
    <col min="11562" max="11562" width="48.28515625" style="2353" bestFit="1" customWidth="1"/>
    <col min="11563" max="11563" width="15.140625" style="2353" customWidth="1"/>
    <col min="11564" max="11564" width="13.42578125" style="2353" customWidth="1"/>
    <col min="11565" max="11565" width="15.28515625" style="2353" customWidth="1"/>
    <col min="11566" max="11566" width="21" style="2353" customWidth="1"/>
    <col min="11567" max="11567" width="5.28515625" style="2353" customWidth="1"/>
    <col min="11568" max="11568" width="48.28515625" style="2353" bestFit="1" customWidth="1"/>
    <col min="11569" max="11569" width="14.85546875" style="2353" customWidth="1"/>
    <col min="11570" max="11570" width="11.42578125" style="2353"/>
    <col min="11571" max="11571" width="12.42578125" style="2353" bestFit="1" customWidth="1"/>
    <col min="11572" max="11572" width="21.7109375" style="2353" bestFit="1" customWidth="1"/>
    <col min="11573" max="11573" width="5.140625" style="2353" customWidth="1"/>
    <col min="11574" max="11574" width="47.28515625" style="2353" customWidth="1"/>
    <col min="11575" max="11575" width="15.7109375" style="2353" customWidth="1"/>
    <col min="11576" max="11576" width="15.28515625" style="2353" customWidth="1"/>
    <col min="11577" max="11577" width="12.42578125" style="2353" bestFit="1" customWidth="1"/>
    <col min="11578" max="11578" width="18.85546875" style="2353" bestFit="1" customWidth="1"/>
    <col min="11579" max="11579" width="5" style="2353" customWidth="1"/>
    <col min="11580" max="11580" width="50.28515625" style="2353" bestFit="1" customWidth="1"/>
    <col min="11581" max="11581" width="14.28515625" style="2353" bestFit="1" customWidth="1"/>
    <col min="11582" max="11582" width="11.42578125" style="2353"/>
    <col min="11583" max="11583" width="13.28515625" style="2353" bestFit="1" customWidth="1"/>
    <col min="11584" max="11584" width="18.85546875" style="2353" bestFit="1" customWidth="1"/>
    <col min="11585" max="11585" width="5.7109375" style="2353" customWidth="1"/>
    <col min="11586" max="11586" width="48.28515625" style="2353" bestFit="1" customWidth="1"/>
    <col min="11587" max="11587" width="14.28515625" style="2353" bestFit="1" customWidth="1"/>
    <col min="11588" max="11588" width="13.85546875" style="2353" customWidth="1"/>
    <col min="11589" max="11589" width="13.28515625" style="2353" bestFit="1" customWidth="1"/>
    <col min="11590" max="11590" width="18.85546875" style="2353" bestFit="1" customWidth="1"/>
    <col min="11591" max="11591" width="5.28515625" style="2353" customWidth="1"/>
    <col min="11592" max="11592" width="50.5703125" style="2353" customWidth="1"/>
    <col min="11593" max="11593" width="14.28515625" style="2353" bestFit="1" customWidth="1"/>
    <col min="11594" max="11594" width="17.7109375" style="2353" customWidth="1"/>
    <col min="11595" max="11595" width="13.28515625" style="2353" bestFit="1" customWidth="1"/>
    <col min="11596" max="11596" width="18.85546875" style="2353" bestFit="1" customWidth="1"/>
    <col min="11597" max="11597" width="3.85546875" style="2353" customWidth="1"/>
    <col min="11598" max="11598" width="48.28515625" style="2353" bestFit="1" customWidth="1"/>
    <col min="11599" max="11599" width="14.28515625" style="2353" bestFit="1" customWidth="1"/>
    <col min="11600" max="11600" width="11.42578125" style="2353"/>
    <col min="11601" max="11601" width="13.28515625" style="2353" bestFit="1" customWidth="1"/>
    <col min="11602" max="11602" width="18.85546875" style="2353" bestFit="1" customWidth="1"/>
    <col min="11603" max="11603" width="3.5703125" style="2353" customWidth="1"/>
    <col min="11604" max="11604" width="48.28515625" style="2353" bestFit="1" customWidth="1"/>
    <col min="11605" max="11605" width="14.42578125" style="2353" bestFit="1" customWidth="1"/>
    <col min="11606" max="11606" width="11.5703125" style="2353" bestFit="1" customWidth="1"/>
    <col min="11607" max="11607" width="13.42578125" style="2353" bestFit="1" customWidth="1"/>
    <col min="11608" max="11608" width="21.85546875" style="2353" bestFit="1" customWidth="1"/>
    <col min="11609" max="11609" width="11.42578125" style="2353"/>
    <col min="11610" max="11610" width="46.5703125" style="2353" customWidth="1"/>
    <col min="11611" max="11613" width="11.5703125" style="2353" bestFit="1" customWidth="1"/>
    <col min="11614" max="11614" width="18.85546875" style="2353" bestFit="1" customWidth="1"/>
    <col min="11615" max="11780" width="11.42578125" style="2353"/>
    <col min="11781" max="11781" width="4.140625" style="2353" customWidth="1"/>
    <col min="11782" max="11782" width="51.7109375" style="2353" customWidth="1"/>
    <col min="11783" max="11783" width="18.7109375" style="2353" customWidth="1"/>
    <col min="11784" max="11784" width="11.85546875" style="2353" bestFit="1" customWidth="1"/>
    <col min="11785" max="11785" width="13" style="2353" bestFit="1" customWidth="1"/>
    <col min="11786" max="11786" width="23.5703125" style="2353" bestFit="1" customWidth="1"/>
    <col min="11787" max="11787" width="7.5703125" style="2353" customWidth="1"/>
    <col min="11788" max="11788" width="49.7109375" style="2353" bestFit="1" customWidth="1"/>
    <col min="11789" max="11789" width="14.28515625" style="2353" bestFit="1" customWidth="1"/>
    <col min="11790" max="11790" width="11.85546875" style="2353" bestFit="1" customWidth="1"/>
    <col min="11791" max="11791" width="13" style="2353" bestFit="1" customWidth="1"/>
    <col min="11792" max="11792" width="23.5703125" style="2353" bestFit="1" customWidth="1"/>
    <col min="11793" max="11793" width="3.85546875" style="2353" customWidth="1"/>
    <col min="11794" max="11794" width="47.140625" style="2353" customWidth="1"/>
    <col min="11795" max="11795" width="13.85546875" style="2353" bestFit="1" customWidth="1"/>
    <col min="11796" max="11796" width="11.5703125" style="2353" customWidth="1"/>
    <col min="11797" max="11797" width="12.42578125" style="2353" bestFit="1" customWidth="1"/>
    <col min="11798" max="11798" width="21.7109375" style="2353" bestFit="1" customWidth="1"/>
    <col min="11799" max="11799" width="4.7109375" style="2353" customWidth="1"/>
    <col min="11800" max="11800" width="48.28515625" style="2353" bestFit="1" customWidth="1"/>
    <col min="11801" max="11801" width="13.85546875" style="2353" bestFit="1" customWidth="1"/>
    <col min="11802" max="11802" width="12.7109375" style="2353" customWidth="1"/>
    <col min="11803" max="11803" width="17.7109375" style="2353" bestFit="1" customWidth="1"/>
    <col min="11804" max="11804" width="21.7109375" style="2353" bestFit="1" customWidth="1"/>
    <col min="11805" max="11805" width="5" style="2353" customWidth="1"/>
    <col min="11806" max="11806" width="52.85546875" style="2353" customWidth="1"/>
    <col min="11807" max="11807" width="14.7109375" style="2353" customWidth="1"/>
    <col min="11808" max="11808" width="14" style="2353" customWidth="1"/>
    <col min="11809" max="11809" width="16.42578125" style="2353" customWidth="1"/>
    <col min="11810" max="11810" width="21.7109375" style="2353" bestFit="1" customWidth="1"/>
    <col min="11811" max="11811" width="4.7109375" style="2353" customWidth="1"/>
    <col min="11812" max="11812" width="48.28515625" style="2353" bestFit="1" customWidth="1"/>
    <col min="11813" max="11813" width="13.85546875" style="2353" customWidth="1"/>
    <col min="11814" max="11814" width="13.7109375" style="2353" customWidth="1"/>
    <col min="11815" max="11815" width="16.140625" style="2353" customWidth="1"/>
    <col min="11816" max="11816" width="22.140625" style="2353" bestFit="1" customWidth="1"/>
    <col min="11817" max="11817" width="3.140625" style="2353" customWidth="1"/>
    <col min="11818" max="11818" width="48.28515625" style="2353" bestFit="1" customWidth="1"/>
    <col min="11819" max="11819" width="15.140625" style="2353" customWidth="1"/>
    <col min="11820" max="11820" width="13.42578125" style="2353" customWidth="1"/>
    <col min="11821" max="11821" width="15.28515625" style="2353" customWidth="1"/>
    <col min="11822" max="11822" width="21" style="2353" customWidth="1"/>
    <col min="11823" max="11823" width="5.28515625" style="2353" customWidth="1"/>
    <col min="11824" max="11824" width="48.28515625" style="2353" bestFit="1" customWidth="1"/>
    <col min="11825" max="11825" width="14.85546875" style="2353" customWidth="1"/>
    <col min="11826" max="11826" width="11.42578125" style="2353"/>
    <col min="11827" max="11827" width="12.42578125" style="2353" bestFit="1" customWidth="1"/>
    <col min="11828" max="11828" width="21.7109375" style="2353" bestFit="1" customWidth="1"/>
    <col min="11829" max="11829" width="5.140625" style="2353" customWidth="1"/>
    <col min="11830" max="11830" width="47.28515625" style="2353" customWidth="1"/>
    <col min="11831" max="11831" width="15.7109375" style="2353" customWidth="1"/>
    <col min="11832" max="11832" width="15.28515625" style="2353" customWidth="1"/>
    <col min="11833" max="11833" width="12.42578125" style="2353" bestFit="1" customWidth="1"/>
    <col min="11834" max="11834" width="18.85546875" style="2353" bestFit="1" customWidth="1"/>
    <col min="11835" max="11835" width="5" style="2353" customWidth="1"/>
    <col min="11836" max="11836" width="50.28515625" style="2353" bestFit="1" customWidth="1"/>
    <col min="11837" max="11837" width="14.28515625" style="2353" bestFit="1" customWidth="1"/>
    <col min="11838" max="11838" width="11.42578125" style="2353"/>
    <col min="11839" max="11839" width="13.28515625" style="2353" bestFit="1" customWidth="1"/>
    <col min="11840" max="11840" width="18.85546875" style="2353" bestFit="1" customWidth="1"/>
    <col min="11841" max="11841" width="5.7109375" style="2353" customWidth="1"/>
    <col min="11842" max="11842" width="48.28515625" style="2353" bestFit="1" customWidth="1"/>
    <col min="11843" max="11843" width="14.28515625" style="2353" bestFit="1" customWidth="1"/>
    <col min="11844" max="11844" width="13.85546875" style="2353" customWidth="1"/>
    <col min="11845" max="11845" width="13.28515625" style="2353" bestFit="1" customWidth="1"/>
    <col min="11846" max="11846" width="18.85546875" style="2353" bestFit="1" customWidth="1"/>
    <col min="11847" max="11847" width="5.28515625" style="2353" customWidth="1"/>
    <col min="11848" max="11848" width="50.5703125" style="2353" customWidth="1"/>
    <col min="11849" max="11849" width="14.28515625" style="2353" bestFit="1" customWidth="1"/>
    <col min="11850" max="11850" width="17.7109375" style="2353" customWidth="1"/>
    <col min="11851" max="11851" width="13.28515625" style="2353" bestFit="1" customWidth="1"/>
    <col min="11852" max="11852" width="18.85546875" style="2353" bestFit="1" customWidth="1"/>
    <col min="11853" max="11853" width="3.85546875" style="2353" customWidth="1"/>
    <col min="11854" max="11854" width="48.28515625" style="2353" bestFit="1" customWidth="1"/>
    <col min="11855" max="11855" width="14.28515625" style="2353" bestFit="1" customWidth="1"/>
    <col min="11856" max="11856" width="11.42578125" style="2353"/>
    <col min="11857" max="11857" width="13.28515625" style="2353" bestFit="1" customWidth="1"/>
    <col min="11858" max="11858" width="18.85546875" style="2353" bestFit="1" customWidth="1"/>
    <col min="11859" max="11859" width="3.5703125" style="2353" customWidth="1"/>
    <col min="11860" max="11860" width="48.28515625" style="2353" bestFit="1" customWidth="1"/>
    <col min="11861" max="11861" width="14.42578125" style="2353" bestFit="1" customWidth="1"/>
    <col min="11862" max="11862" width="11.5703125" style="2353" bestFit="1" customWidth="1"/>
    <col min="11863" max="11863" width="13.42578125" style="2353" bestFit="1" customWidth="1"/>
    <col min="11864" max="11864" width="21.85546875" style="2353" bestFit="1" customWidth="1"/>
    <col min="11865" max="11865" width="11.42578125" style="2353"/>
    <col min="11866" max="11866" width="46.5703125" style="2353" customWidth="1"/>
    <col min="11867" max="11869" width="11.5703125" style="2353" bestFit="1" customWidth="1"/>
    <col min="11870" max="11870" width="18.85546875" style="2353" bestFit="1" customWidth="1"/>
    <col min="11871" max="12036" width="11.42578125" style="2353"/>
    <col min="12037" max="12037" width="4.140625" style="2353" customWidth="1"/>
    <col min="12038" max="12038" width="51.7109375" style="2353" customWidth="1"/>
    <col min="12039" max="12039" width="18.7109375" style="2353" customWidth="1"/>
    <col min="12040" max="12040" width="11.85546875" style="2353" bestFit="1" customWidth="1"/>
    <col min="12041" max="12041" width="13" style="2353" bestFit="1" customWidth="1"/>
    <col min="12042" max="12042" width="23.5703125" style="2353" bestFit="1" customWidth="1"/>
    <col min="12043" max="12043" width="7.5703125" style="2353" customWidth="1"/>
    <col min="12044" max="12044" width="49.7109375" style="2353" bestFit="1" customWidth="1"/>
    <col min="12045" max="12045" width="14.28515625" style="2353" bestFit="1" customWidth="1"/>
    <col min="12046" max="12046" width="11.85546875" style="2353" bestFit="1" customWidth="1"/>
    <col min="12047" max="12047" width="13" style="2353" bestFit="1" customWidth="1"/>
    <col min="12048" max="12048" width="23.5703125" style="2353" bestFit="1" customWidth="1"/>
    <col min="12049" max="12049" width="3.85546875" style="2353" customWidth="1"/>
    <col min="12050" max="12050" width="47.140625" style="2353" customWidth="1"/>
    <col min="12051" max="12051" width="13.85546875" style="2353" bestFit="1" customWidth="1"/>
    <col min="12052" max="12052" width="11.5703125" style="2353" customWidth="1"/>
    <col min="12053" max="12053" width="12.42578125" style="2353" bestFit="1" customWidth="1"/>
    <col min="12054" max="12054" width="21.7109375" style="2353" bestFit="1" customWidth="1"/>
    <col min="12055" max="12055" width="4.7109375" style="2353" customWidth="1"/>
    <col min="12056" max="12056" width="48.28515625" style="2353" bestFit="1" customWidth="1"/>
    <col min="12057" max="12057" width="13.85546875" style="2353" bestFit="1" customWidth="1"/>
    <col min="12058" max="12058" width="12.7109375" style="2353" customWidth="1"/>
    <col min="12059" max="12059" width="17.7109375" style="2353" bestFit="1" customWidth="1"/>
    <col min="12060" max="12060" width="21.7109375" style="2353" bestFit="1" customWidth="1"/>
    <col min="12061" max="12061" width="5" style="2353" customWidth="1"/>
    <col min="12062" max="12062" width="52.85546875" style="2353" customWidth="1"/>
    <col min="12063" max="12063" width="14.7109375" style="2353" customWidth="1"/>
    <col min="12064" max="12064" width="14" style="2353" customWidth="1"/>
    <col min="12065" max="12065" width="16.42578125" style="2353" customWidth="1"/>
    <col min="12066" max="12066" width="21.7109375" style="2353" bestFit="1" customWidth="1"/>
    <col min="12067" max="12067" width="4.7109375" style="2353" customWidth="1"/>
    <col min="12068" max="12068" width="48.28515625" style="2353" bestFit="1" customWidth="1"/>
    <col min="12069" max="12069" width="13.85546875" style="2353" customWidth="1"/>
    <col min="12070" max="12070" width="13.7109375" style="2353" customWidth="1"/>
    <col min="12071" max="12071" width="16.140625" style="2353" customWidth="1"/>
    <col min="12072" max="12072" width="22.140625" style="2353" bestFit="1" customWidth="1"/>
    <col min="12073" max="12073" width="3.140625" style="2353" customWidth="1"/>
    <col min="12074" max="12074" width="48.28515625" style="2353" bestFit="1" customWidth="1"/>
    <col min="12075" max="12075" width="15.140625" style="2353" customWidth="1"/>
    <col min="12076" max="12076" width="13.42578125" style="2353" customWidth="1"/>
    <col min="12077" max="12077" width="15.28515625" style="2353" customWidth="1"/>
    <col min="12078" max="12078" width="21" style="2353" customWidth="1"/>
    <col min="12079" max="12079" width="5.28515625" style="2353" customWidth="1"/>
    <col min="12080" max="12080" width="48.28515625" style="2353" bestFit="1" customWidth="1"/>
    <col min="12081" max="12081" width="14.85546875" style="2353" customWidth="1"/>
    <col min="12082" max="12082" width="11.42578125" style="2353"/>
    <col min="12083" max="12083" width="12.42578125" style="2353" bestFit="1" customWidth="1"/>
    <col min="12084" max="12084" width="21.7109375" style="2353" bestFit="1" customWidth="1"/>
    <col min="12085" max="12085" width="5.140625" style="2353" customWidth="1"/>
    <col min="12086" max="12086" width="47.28515625" style="2353" customWidth="1"/>
    <col min="12087" max="12087" width="15.7109375" style="2353" customWidth="1"/>
    <col min="12088" max="12088" width="15.28515625" style="2353" customWidth="1"/>
    <col min="12089" max="12089" width="12.42578125" style="2353" bestFit="1" customWidth="1"/>
    <col min="12090" max="12090" width="18.85546875" style="2353" bestFit="1" customWidth="1"/>
    <col min="12091" max="12091" width="5" style="2353" customWidth="1"/>
    <col min="12092" max="12092" width="50.28515625" style="2353" bestFit="1" customWidth="1"/>
    <col min="12093" max="12093" width="14.28515625" style="2353" bestFit="1" customWidth="1"/>
    <col min="12094" max="12094" width="11.42578125" style="2353"/>
    <col min="12095" max="12095" width="13.28515625" style="2353" bestFit="1" customWidth="1"/>
    <col min="12096" max="12096" width="18.85546875" style="2353" bestFit="1" customWidth="1"/>
    <col min="12097" max="12097" width="5.7109375" style="2353" customWidth="1"/>
    <col min="12098" max="12098" width="48.28515625" style="2353" bestFit="1" customWidth="1"/>
    <col min="12099" max="12099" width="14.28515625" style="2353" bestFit="1" customWidth="1"/>
    <col min="12100" max="12100" width="13.85546875" style="2353" customWidth="1"/>
    <col min="12101" max="12101" width="13.28515625" style="2353" bestFit="1" customWidth="1"/>
    <col min="12102" max="12102" width="18.85546875" style="2353" bestFit="1" customWidth="1"/>
    <col min="12103" max="12103" width="5.28515625" style="2353" customWidth="1"/>
    <col min="12104" max="12104" width="50.5703125" style="2353" customWidth="1"/>
    <col min="12105" max="12105" width="14.28515625" style="2353" bestFit="1" customWidth="1"/>
    <col min="12106" max="12106" width="17.7109375" style="2353" customWidth="1"/>
    <col min="12107" max="12107" width="13.28515625" style="2353" bestFit="1" customWidth="1"/>
    <col min="12108" max="12108" width="18.85546875" style="2353" bestFit="1" customWidth="1"/>
    <col min="12109" max="12109" width="3.85546875" style="2353" customWidth="1"/>
    <col min="12110" max="12110" width="48.28515625" style="2353" bestFit="1" customWidth="1"/>
    <col min="12111" max="12111" width="14.28515625" style="2353" bestFit="1" customWidth="1"/>
    <col min="12112" max="12112" width="11.42578125" style="2353"/>
    <col min="12113" max="12113" width="13.28515625" style="2353" bestFit="1" customWidth="1"/>
    <col min="12114" max="12114" width="18.85546875" style="2353" bestFit="1" customWidth="1"/>
    <col min="12115" max="12115" width="3.5703125" style="2353" customWidth="1"/>
    <col min="12116" max="12116" width="48.28515625" style="2353" bestFit="1" customWidth="1"/>
    <col min="12117" max="12117" width="14.42578125" style="2353" bestFit="1" customWidth="1"/>
    <col min="12118" max="12118" width="11.5703125" style="2353" bestFit="1" customWidth="1"/>
    <col min="12119" max="12119" width="13.42578125" style="2353" bestFit="1" customWidth="1"/>
    <col min="12120" max="12120" width="21.85546875" style="2353" bestFit="1" customWidth="1"/>
    <col min="12121" max="12121" width="11.42578125" style="2353"/>
    <col min="12122" max="12122" width="46.5703125" style="2353" customWidth="1"/>
    <col min="12123" max="12125" width="11.5703125" style="2353" bestFit="1" customWidth="1"/>
    <col min="12126" max="12126" width="18.85546875" style="2353" bestFit="1" customWidth="1"/>
    <col min="12127" max="12292" width="11.42578125" style="2353"/>
    <col min="12293" max="12293" width="4.140625" style="2353" customWidth="1"/>
    <col min="12294" max="12294" width="51.7109375" style="2353" customWidth="1"/>
    <col min="12295" max="12295" width="18.7109375" style="2353" customWidth="1"/>
    <col min="12296" max="12296" width="11.85546875" style="2353" bestFit="1" customWidth="1"/>
    <col min="12297" max="12297" width="13" style="2353" bestFit="1" customWidth="1"/>
    <col min="12298" max="12298" width="23.5703125" style="2353" bestFit="1" customWidth="1"/>
    <col min="12299" max="12299" width="7.5703125" style="2353" customWidth="1"/>
    <col min="12300" max="12300" width="49.7109375" style="2353" bestFit="1" customWidth="1"/>
    <col min="12301" max="12301" width="14.28515625" style="2353" bestFit="1" customWidth="1"/>
    <col min="12302" max="12302" width="11.85546875" style="2353" bestFit="1" customWidth="1"/>
    <col min="12303" max="12303" width="13" style="2353" bestFit="1" customWidth="1"/>
    <col min="12304" max="12304" width="23.5703125" style="2353" bestFit="1" customWidth="1"/>
    <col min="12305" max="12305" width="3.85546875" style="2353" customWidth="1"/>
    <col min="12306" max="12306" width="47.140625" style="2353" customWidth="1"/>
    <col min="12307" max="12307" width="13.85546875" style="2353" bestFit="1" customWidth="1"/>
    <col min="12308" max="12308" width="11.5703125" style="2353" customWidth="1"/>
    <col min="12309" max="12309" width="12.42578125" style="2353" bestFit="1" customWidth="1"/>
    <col min="12310" max="12310" width="21.7109375" style="2353" bestFit="1" customWidth="1"/>
    <col min="12311" max="12311" width="4.7109375" style="2353" customWidth="1"/>
    <col min="12312" max="12312" width="48.28515625" style="2353" bestFit="1" customWidth="1"/>
    <col min="12313" max="12313" width="13.85546875" style="2353" bestFit="1" customWidth="1"/>
    <col min="12314" max="12314" width="12.7109375" style="2353" customWidth="1"/>
    <col min="12315" max="12315" width="17.7109375" style="2353" bestFit="1" customWidth="1"/>
    <col min="12316" max="12316" width="21.7109375" style="2353" bestFit="1" customWidth="1"/>
    <col min="12317" max="12317" width="5" style="2353" customWidth="1"/>
    <col min="12318" max="12318" width="52.85546875" style="2353" customWidth="1"/>
    <col min="12319" max="12319" width="14.7109375" style="2353" customWidth="1"/>
    <col min="12320" max="12320" width="14" style="2353" customWidth="1"/>
    <col min="12321" max="12321" width="16.42578125" style="2353" customWidth="1"/>
    <col min="12322" max="12322" width="21.7109375" style="2353" bestFit="1" customWidth="1"/>
    <col min="12323" max="12323" width="4.7109375" style="2353" customWidth="1"/>
    <col min="12324" max="12324" width="48.28515625" style="2353" bestFit="1" customWidth="1"/>
    <col min="12325" max="12325" width="13.85546875" style="2353" customWidth="1"/>
    <col min="12326" max="12326" width="13.7109375" style="2353" customWidth="1"/>
    <col min="12327" max="12327" width="16.140625" style="2353" customWidth="1"/>
    <col min="12328" max="12328" width="22.140625" style="2353" bestFit="1" customWidth="1"/>
    <col min="12329" max="12329" width="3.140625" style="2353" customWidth="1"/>
    <col min="12330" max="12330" width="48.28515625" style="2353" bestFit="1" customWidth="1"/>
    <col min="12331" max="12331" width="15.140625" style="2353" customWidth="1"/>
    <col min="12332" max="12332" width="13.42578125" style="2353" customWidth="1"/>
    <col min="12333" max="12333" width="15.28515625" style="2353" customWidth="1"/>
    <col min="12334" max="12334" width="21" style="2353" customWidth="1"/>
    <col min="12335" max="12335" width="5.28515625" style="2353" customWidth="1"/>
    <col min="12336" max="12336" width="48.28515625" style="2353" bestFit="1" customWidth="1"/>
    <col min="12337" max="12337" width="14.85546875" style="2353" customWidth="1"/>
    <col min="12338" max="12338" width="11.42578125" style="2353"/>
    <col min="12339" max="12339" width="12.42578125" style="2353" bestFit="1" customWidth="1"/>
    <col min="12340" max="12340" width="21.7109375" style="2353" bestFit="1" customWidth="1"/>
    <col min="12341" max="12341" width="5.140625" style="2353" customWidth="1"/>
    <col min="12342" max="12342" width="47.28515625" style="2353" customWidth="1"/>
    <col min="12343" max="12343" width="15.7109375" style="2353" customWidth="1"/>
    <col min="12344" max="12344" width="15.28515625" style="2353" customWidth="1"/>
    <col min="12345" max="12345" width="12.42578125" style="2353" bestFit="1" customWidth="1"/>
    <col min="12346" max="12346" width="18.85546875" style="2353" bestFit="1" customWidth="1"/>
    <col min="12347" max="12347" width="5" style="2353" customWidth="1"/>
    <col min="12348" max="12348" width="50.28515625" style="2353" bestFit="1" customWidth="1"/>
    <col min="12349" max="12349" width="14.28515625" style="2353" bestFit="1" customWidth="1"/>
    <col min="12350" max="12350" width="11.42578125" style="2353"/>
    <col min="12351" max="12351" width="13.28515625" style="2353" bestFit="1" customWidth="1"/>
    <col min="12352" max="12352" width="18.85546875" style="2353" bestFit="1" customWidth="1"/>
    <col min="12353" max="12353" width="5.7109375" style="2353" customWidth="1"/>
    <col min="12354" max="12354" width="48.28515625" style="2353" bestFit="1" customWidth="1"/>
    <col min="12355" max="12355" width="14.28515625" style="2353" bestFit="1" customWidth="1"/>
    <col min="12356" max="12356" width="13.85546875" style="2353" customWidth="1"/>
    <col min="12357" max="12357" width="13.28515625" style="2353" bestFit="1" customWidth="1"/>
    <col min="12358" max="12358" width="18.85546875" style="2353" bestFit="1" customWidth="1"/>
    <col min="12359" max="12359" width="5.28515625" style="2353" customWidth="1"/>
    <col min="12360" max="12360" width="50.5703125" style="2353" customWidth="1"/>
    <col min="12361" max="12361" width="14.28515625" style="2353" bestFit="1" customWidth="1"/>
    <col min="12362" max="12362" width="17.7109375" style="2353" customWidth="1"/>
    <col min="12363" max="12363" width="13.28515625" style="2353" bestFit="1" customWidth="1"/>
    <col min="12364" max="12364" width="18.85546875" style="2353" bestFit="1" customWidth="1"/>
    <col min="12365" max="12365" width="3.85546875" style="2353" customWidth="1"/>
    <col min="12366" max="12366" width="48.28515625" style="2353" bestFit="1" customWidth="1"/>
    <col min="12367" max="12367" width="14.28515625" style="2353" bestFit="1" customWidth="1"/>
    <col min="12368" max="12368" width="11.42578125" style="2353"/>
    <col min="12369" max="12369" width="13.28515625" style="2353" bestFit="1" customWidth="1"/>
    <col min="12370" max="12370" width="18.85546875" style="2353" bestFit="1" customWidth="1"/>
    <col min="12371" max="12371" width="3.5703125" style="2353" customWidth="1"/>
    <col min="12372" max="12372" width="48.28515625" style="2353" bestFit="1" customWidth="1"/>
    <col min="12373" max="12373" width="14.42578125" style="2353" bestFit="1" customWidth="1"/>
    <col min="12374" max="12374" width="11.5703125" style="2353" bestFit="1" customWidth="1"/>
    <col min="12375" max="12375" width="13.42578125" style="2353" bestFit="1" customWidth="1"/>
    <col min="12376" max="12376" width="21.85546875" style="2353" bestFit="1" customWidth="1"/>
    <col min="12377" max="12377" width="11.42578125" style="2353"/>
    <col min="12378" max="12378" width="46.5703125" style="2353" customWidth="1"/>
    <col min="12379" max="12381" width="11.5703125" style="2353" bestFit="1" customWidth="1"/>
    <col min="12382" max="12382" width="18.85546875" style="2353" bestFit="1" customWidth="1"/>
    <col min="12383" max="12548" width="11.42578125" style="2353"/>
    <col min="12549" max="12549" width="4.140625" style="2353" customWidth="1"/>
    <col min="12550" max="12550" width="51.7109375" style="2353" customWidth="1"/>
    <col min="12551" max="12551" width="18.7109375" style="2353" customWidth="1"/>
    <col min="12552" max="12552" width="11.85546875" style="2353" bestFit="1" customWidth="1"/>
    <col min="12553" max="12553" width="13" style="2353" bestFit="1" customWidth="1"/>
    <col min="12554" max="12554" width="23.5703125" style="2353" bestFit="1" customWidth="1"/>
    <col min="12555" max="12555" width="7.5703125" style="2353" customWidth="1"/>
    <col min="12556" max="12556" width="49.7109375" style="2353" bestFit="1" customWidth="1"/>
    <col min="12557" max="12557" width="14.28515625" style="2353" bestFit="1" customWidth="1"/>
    <col min="12558" max="12558" width="11.85546875" style="2353" bestFit="1" customWidth="1"/>
    <col min="12559" max="12559" width="13" style="2353" bestFit="1" customWidth="1"/>
    <col min="12560" max="12560" width="23.5703125" style="2353" bestFit="1" customWidth="1"/>
    <col min="12561" max="12561" width="3.85546875" style="2353" customWidth="1"/>
    <col min="12562" max="12562" width="47.140625" style="2353" customWidth="1"/>
    <col min="12563" max="12563" width="13.85546875" style="2353" bestFit="1" customWidth="1"/>
    <col min="12564" max="12564" width="11.5703125" style="2353" customWidth="1"/>
    <col min="12565" max="12565" width="12.42578125" style="2353" bestFit="1" customWidth="1"/>
    <col min="12566" max="12566" width="21.7109375" style="2353" bestFit="1" customWidth="1"/>
    <col min="12567" max="12567" width="4.7109375" style="2353" customWidth="1"/>
    <col min="12568" max="12568" width="48.28515625" style="2353" bestFit="1" customWidth="1"/>
    <col min="12569" max="12569" width="13.85546875" style="2353" bestFit="1" customWidth="1"/>
    <col min="12570" max="12570" width="12.7109375" style="2353" customWidth="1"/>
    <col min="12571" max="12571" width="17.7109375" style="2353" bestFit="1" customWidth="1"/>
    <col min="12572" max="12572" width="21.7109375" style="2353" bestFit="1" customWidth="1"/>
    <col min="12573" max="12573" width="5" style="2353" customWidth="1"/>
    <col min="12574" max="12574" width="52.85546875" style="2353" customWidth="1"/>
    <col min="12575" max="12575" width="14.7109375" style="2353" customWidth="1"/>
    <col min="12576" max="12576" width="14" style="2353" customWidth="1"/>
    <col min="12577" max="12577" width="16.42578125" style="2353" customWidth="1"/>
    <col min="12578" max="12578" width="21.7109375" style="2353" bestFit="1" customWidth="1"/>
    <col min="12579" max="12579" width="4.7109375" style="2353" customWidth="1"/>
    <col min="12580" max="12580" width="48.28515625" style="2353" bestFit="1" customWidth="1"/>
    <col min="12581" max="12581" width="13.85546875" style="2353" customWidth="1"/>
    <col min="12582" max="12582" width="13.7109375" style="2353" customWidth="1"/>
    <col min="12583" max="12583" width="16.140625" style="2353" customWidth="1"/>
    <col min="12584" max="12584" width="22.140625" style="2353" bestFit="1" customWidth="1"/>
    <col min="12585" max="12585" width="3.140625" style="2353" customWidth="1"/>
    <col min="12586" max="12586" width="48.28515625" style="2353" bestFit="1" customWidth="1"/>
    <col min="12587" max="12587" width="15.140625" style="2353" customWidth="1"/>
    <col min="12588" max="12588" width="13.42578125" style="2353" customWidth="1"/>
    <col min="12589" max="12589" width="15.28515625" style="2353" customWidth="1"/>
    <col min="12590" max="12590" width="21" style="2353" customWidth="1"/>
    <col min="12591" max="12591" width="5.28515625" style="2353" customWidth="1"/>
    <col min="12592" max="12592" width="48.28515625" style="2353" bestFit="1" customWidth="1"/>
    <col min="12593" max="12593" width="14.85546875" style="2353" customWidth="1"/>
    <col min="12594" max="12594" width="11.42578125" style="2353"/>
    <col min="12595" max="12595" width="12.42578125" style="2353" bestFit="1" customWidth="1"/>
    <col min="12596" max="12596" width="21.7109375" style="2353" bestFit="1" customWidth="1"/>
    <col min="12597" max="12597" width="5.140625" style="2353" customWidth="1"/>
    <col min="12598" max="12598" width="47.28515625" style="2353" customWidth="1"/>
    <col min="12599" max="12599" width="15.7109375" style="2353" customWidth="1"/>
    <col min="12600" max="12600" width="15.28515625" style="2353" customWidth="1"/>
    <col min="12601" max="12601" width="12.42578125" style="2353" bestFit="1" customWidth="1"/>
    <col min="12602" max="12602" width="18.85546875" style="2353" bestFit="1" customWidth="1"/>
    <col min="12603" max="12603" width="5" style="2353" customWidth="1"/>
    <col min="12604" max="12604" width="50.28515625" style="2353" bestFit="1" customWidth="1"/>
    <col min="12605" max="12605" width="14.28515625" style="2353" bestFit="1" customWidth="1"/>
    <col min="12606" max="12606" width="11.42578125" style="2353"/>
    <col min="12607" max="12607" width="13.28515625" style="2353" bestFit="1" customWidth="1"/>
    <col min="12608" max="12608" width="18.85546875" style="2353" bestFit="1" customWidth="1"/>
    <col min="12609" max="12609" width="5.7109375" style="2353" customWidth="1"/>
    <col min="12610" max="12610" width="48.28515625" style="2353" bestFit="1" customWidth="1"/>
    <col min="12611" max="12611" width="14.28515625" style="2353" bestFit="1" customWidth="1"/>
    <col min="12612" max="12612" width="13.85546875" style="2353" customWidth="1"/>
    <col min="12613" max="12613" width="13.28515625" style="2353" bestFit="1" customWidth="1"/>
    <col min="12614" max="12614" width="18.85546875" style="2353" bestFit="1" customWidth="1"/>
    <col min="12615" max="12615" width="5.28515625" style="2353" customWidth="1"/>
    <col min="12616" max="12616" width="50.5703125" style="2353" customWidth="1"/>
    <col min="12617" max="12617" width="14.28515625" style="2353" bestFit="1" customWidth="1"/>
    <col min="12618" max="12618" width="17.7109375" style="2353" customWidth="1"/>
    <col min="12619" max="12619" width="13.28515625" style="2353" bestFit="1" customWidth="1"/>
    <col min="12620" max="12620" width="18.85546875" style="2353" bestFit="1" customWidth="1"/>
    <col min="12621" max="12621" width="3.85546875" style="2353" customWidth="1"/>
    <col min="12622" max="12622" width="48.28515625" style="2353" bestFit="1" customWidth="1"/>
    <col min="12623" max="12623" width="14.28515625" style="2353" bestFit="1" customWidth="1"/>
    <col min="12624" max="12624" width="11.42578125" style="2353"/>
    <col min="12625" max="12625" width="13.28515625" style="2353" bestFit="1" customWidth="1"/>
    <col min="12626" max="12626" width="18.85546875" style="2353" bestFit="1" customWidth="1"/>
    <col min="12627" max="12627" width="3.5703125" style="2353" customWidth="1"/>
    <col min="12628" max="12628" width="48.28515625" style="2353" bestFit="1" customWidth="1"/>
    <col min="12629" max="12629" width="14.42578125" style="2353" bestFit="1" customWidth="1"/>
    <col min="12630" max="12630" width="11.5703125" style="2353" bestFit="1" customWidth="1"/>
    <col min="12631" max="12631" width="13.42578125" style="2353" bestFit="1" customWidth="1"/>
    <col min="12632" max="12632" width="21.85546875" style="2353" bestFit="1" customWidth="1"/>
    <col min="12633" max="12633" width="11.42578125" style="2353"/>
    <col min="12634" max="12634" width="46.5703125" style="2353" customWidth="1"/>
    <col min="12635" max="12637" width="11.5703125" style="2353" bestFit="1" customWidth="1"/>
    <col min="12638" max="12638" width="18.85546875" style="2353" bestFit="1" customWidth="1"/>
    <col min="12639" max="12804" width="11.42578125" style="2353"/>
    <col min="12805" max="12805" width="4.140625" style="2353" customWidth="1"/>
    <col min="12806" max="12806" width="51.7109375" style="2353" customWidth="1"/>
    <col min="12807" max="12807" width="18.7109375" style="2353" customWidth="1"/>
    <col min="12808" max="12808" width="11.85546875" style="2353" bestFit="1" customWidth="1"/>
    <col min="12809" max="12809" width="13" style="2353" bestFit="1" customWidth="1"/>
    <col min="12810" max="12810" width="23.5703125" style="2353" bestFit="1" customWidth="1"/>
    <col min="12811" max="12811" width="7.5703125" style="2353" customWidth="1"/>
    <col min="12812" max="12812" width="49.7109375" style="2353" bestFit="1" customWidth="1"/>
    <col min="12813" max="12813" width="14.28515625" style="2353" bestFit="1" customWidth="1"/>
    <col min="12814" max="12814" width="11.85546875" style="2353" bestFit="1" customWidth="1"/>
    <col min="12815" max="12815" width="13" style="2353" bestFit="1" customWidth="1"/>
    <col min="12816" max="12816" width="23.5703125" style="2353" bestFit="1" customWidth="1"/>
    <col min="12817" max="12817" width="3.85546875" style="2353" customWidth="1"/>
    <col min="12818" max="12818" width="47.140625" style="2353" customWidth="1"/>
    <col min="12819" max="12819" width="13.85546875" style="2353" bestFit="1" customWidth="1"/>
    <col min="12820" max="12820" width="11.5703125" style="2353" customWidth="1"/>
    <col min="12821" max="12821" width="12.42578125" style="2353" bestFit="1" customWidth="1"/>
    <col min="12822" max="12822" width="21.7109375" style="2353" bestFit="1" customWidth="1"/>
    <col min="12823" max="12823" width="4.7109375" style="2353" customWidth="1"/>
    <col min="12824" max="12824" width="48.28515625" style="2353" bestFit="1" customWidth="1"/>
    <col min="12825" max="12825" width="13.85546875" style="2353" bestFit="1" customWidth="1"/>
    <col min="12826" max="12826" width="12.7109375" style="2353" customWidth="1"/>
    <col min="12827" max="12827" width="17.7109375" style="2353" bestFit="1" customWidth="1"/>
    <col min="12828" max="12828" width="21.7109375" style="2353" bestFit="1" customWidth="1"/>
    <col min="12829" max="12829" width="5" style="2353" customWidth="1"/>
    <col min="12830" max="12830" width="52.85546875" style="2353" customWidth="1"/>
    <col min="12831" max="12831" width="14.7109375" style="2353" customWidth="1"/>
    <col min="12832" max="12832" width="14" style="2353" customWidth="1"/>
    <col min="12833" max="12833" width="16.42578125" style="2353" customWidth="1"/>
    <col min="12834" max="12834" width="21.7109375" style="2353" bestFit="1" customWidth="1"/>
    <col min="12835" max="12835" width="4.7109375" style="2353" customWidth="1"/>
    <col min="12836" max="12836" width="48.28515625" style="2353" bestFit="1" customWidth="1"/>
    <col min="12837" max="12837" width="13.85546875" style="2353" customWidth="1"/>
    <col min="12838" max="12838" width="13.7109375" style="2353" customWidth="1"/>
    <col min="12839" max="12839" width="16.140625" style="2353" customWidth="1"/>
    <col min="12840" max="12840" width="22.140625" style="2353" bestFit="1" customWidth="1"/>
    <col min="12841" max="12841" width="3.140625" style="2353" customWidth="1"/>
    <col min="12842" max="12842" width="48.28515625" style="2353" bestFit="1" customWidth="1"/>
    <col min="12843" max="12843" width="15.140625" style="2353" customWidth="1"/>
    <col min="12844" max="12844" width="13.42578125" style="2353" customWidth="1"/>
    <col min="12845" max="12845" width="15.28515625" style="2353" customWidth="1"/>
    <col min="12846" max="12846" width="21" style="2353" customWidth="1"/>
    <col min="12847" max="12847" width="5.28515625" style="2353" customWidth="1"/>
    <col min="12848" max="12848" width="48.28515625" style="2353" bestFit="1" customWidth="1"/>
    <col min="12849" max="12849" width="14.85546875" style="2353" customWidth="1"/>
    <col min="12850" max="12850" width="11.42578125" style="2353"/>
    <col min="12851" max="12851" width="12.42578125" style="2353" bestFit="1" customWidth="1"/>
    <col min="12852" max="12852" width="21.7109375" style="2353" bestFit="1" customWidth="1"/>
    <col min="12853" max="12853" width="5.140625" style="2353" customWidth="1"/>
    <col min="12854" max="12854" width="47.28515625" style="2353" customWidth="1"/>
    <col min="12855" max="12855" width="15.7109375" style="2353" customWidth="1"/>
    <col min="12856" max="12856" width="15.28515625" style="2353" customWidth="1"/>
    <col min="12857" max="12857" width="12.42578125" style="2353" bestFit="1" customWidth="1"/>
    <col min="12858" max="12858" width="18.85546875" style="2353" bestFit="1" customWidth="1"/>
    <col min="12859" max="12859" width="5" style="2353" customWidth="1"/>
    <col min="12860" max="12860" width="50.28515625" style="2353" bestFit="1" customWidth="1"/>
    <col min="12861" max="12861" width="14.28515625" style="2353" bestFit="1" customWidth="1"/>
    <col min="12862" max="12862" width="11.42578125" style="2353"/>
    <col min="12863" max="12863" width="13.28515625" style="2353" bestFit="1" customWidth="1"/>
    <col min="12864" max="12864" width="18.85546875" style="2353" bestFit="1" customWidth="1"/>
    <col min="12865" max="12865" width="5.7109375" style="2353" customWidth="1"/>
    <col min="12866" max="12866" width="48.28515625" style="2353" bestFit="1" customWidth="1"/>
    <col min="12867" max="12867" width="14.28515625" style="2353" bestFit="1" customWidth="1"/>
    <col min="12868" max="12868" width="13.85546875" style="2353" customWidth="1"/>
    <col min="12869" max="12869" width="13.28515625" style="2353" bestFit="1" customWidth="1"/>
    <col min="12870" max="12870" width="18.85546875" style="2353" bestFit="1" customWidth="1"/>
    <col min="12871" max="12871" width="5.28515625" style="2353" customWidth="1"/>
    <col min="12872" max="12872" width="50.5703125" style="2353" customWidth="1"/>
    <col min="12873" max="12873" width="14.28515625" style="2353" bestFit="1" customWidth="1"/>
    <col min="12874" max="12874" width="17.7109375" style="2353" customWidth="1"/>
    <col min="12875" max="12875" width="13.28515625" style="2353" bestFit="1" customWidth="1"/>
    <col min="12876" max="12876" width="18.85546875" style="2353" bestFit="1" customWidth="1"/>
    <col min="12877" max="12877" width="3.85546875" style="2353" customWidth="1"/>
    <col min="12878" max="12878" width="48.28515625" style="2353" bestFit="1" customWidth="1"/>
    <col min="12879" max="12879" width="14.28515625" style="2353" bestFit="1" customWidth="1"/>
    <col min="12880" max="12880" width="11.42578125" style="2353"/>
    <col min="12881" max="12881" width="13.28515625" style="2353" bestFit="1" customWidth="1"/>
    <col min="12882" max="12882" width="18.85546875" style="2353" bestFit="1" customWidth="1"/>
    <col min="12883" max="12883" width="3.5703125" style="2353" customWidth="1"/>
    <col min="12884" max="12884" width="48.28515625" style="2353" bestFit="1" customWidth="1"/>
    <col min="12885" max="12885" width="14.42578125" style="2353" bestFit="1" customWidth="1"/>
    <col min="12886" max="12886" width="11.5703125" style="2353" bestFit="1" customWidth="1"/>
    <col min="12887" max="12887" width="13.42578125" style="2353" bestFit="1" customWidth="1"/>
    <col min="12888" max="12888" width="21.85546875" style="2353" bestFit="1" customWidth="1"/>
    <col min="12889" max="12889" width="11.42578125" style="2353"/>
    <col min="12890" max="12890" width="46.5703125" style="2353" customWidth="1"/>
    <col min="12891" max="12893" width="11.5703125" style="2353" bestFit="1" customWidth="1"/>
    <col min="12894" max="12894" width="18.85546875" style="2353" bestFit="1" customWidth="1"/>
    <col min="12895" max="13060" width="11.42578125" style="2353"/>
    <col min="13061" max="13061" width="4.140625" style="2353" customWidth="1"/>
    <col min="13062" max="13062" width="51.7109375" style="2353" customWidth="1"/>
    <col min="13063" max="13063" width="18.7109375" style="2353" customWidth="1"/>
    <col min="13064" max="13064" width="11.85546875" style="2353" bestFit="1" customWidth="1"/>
    <col min="13065" max="13065" width="13" style="2353" bestFit="1" customWidth="1"/>
    <col min="13066" max="13066" width="23.5703125" style="2353" bestFit="1" customWidth="1"/>
    <col min="13067" max="13067" width="7.5703125" style="2353" customWidth="1"/>
    <col min="13068" max="13068" width="49.7109375" style="2353" bestFit="1" customWidth="1"/>
    <col min="13069" max="13069" width="14.28515625" style="2353" bestFit="1" customWidth="1"/>
    <col min="13070" max="13070" width="11.85546875" style="2353" bestFit="1" customWidth="1"/>
    <col min="13071" max="13071" width="13" style="2353" bestFit="1" customWidth="1"/>
    <col min="13072" max="13072" width="23.5703125" style="2353" bestFit="1" customWidth="1"/>
    <col min="13073" max="13073" width="3.85546875" style="2353" customWidth="1"/>
    <col min="13074" max="13074" width="47.140625" style="2353" customWidth="1"/>
    <col min="13075" max="13075" width="13.85546875" style="2353" bestFit="1" customWidth="1"/>
    <col min="13076" max="13076" width="11.5703125" style="2353" customWidth="1"/>
    <col min="13077" max="13077" width="12.42578125" style="2353" bestFit="1" customWidth="1"/>
    <col min="13078" max="13078" width="21.7109375" style="2353" bestFit="1" customWidth="1"/>
    <col min="13079" max="13079" width="4.7109375" style="2353" customWidth="1"/>
    <col min="13080" max="13080" width="48.28515625" style="2353" bestFit="1" customWidth="1"/>
    <col min="13081" max="13081" width="13.85546875" style="2353" bestFit="1" customWidth="1"/>
    <col min="13082" max="13082" width="12.7109375" style="2353" customWidth="1"/>
    <col min="13083" max="13083" width="17.7109375" style="2353" bestFit="1" customWidth="1"/>
    <col min="13084" max="13084" width="21.7109375" style="2353" bestFit="1" customWidth="1"/>
    <col min="13085" max="13085" width="5" style="2353" customWidth="1"/>
    <col min="13086" max="13086" width="52.85546875" style="2353" customWidth="1"/>
    <col min="13087" max="13087" width="14.7109375" style="2353" customWidth="1"/>
    <col min="13088" max="13088" width="14" style="2353" customWidth="1"/>
    <col min="13089" max="13089" width="16.42578125" style="2353" customWidth="1"/>
    <col min="13090" max="13090" width="21.7109375" style="2353" bestFit="1" customWidth="1"/>
    <col min="13091" max="13091" width="4.7109375" style="2353" customWidth="1"/>
    <col min="13092" max="13092" width="48.28515625" style="2353" bestFit="1" customWidth="1"/>
    <col min="13093" max="13093" width="13.85546875" style="2353" customWidth="1"/>
    <col min="13094" max="13094" width="13.7109375" style="2353" customWidth="1"/>
    <col min="13095" max="13095" width="16.140625" style="2353" customWidth="1"/>
    <col min="13096" max="13096" width="22.140625" style="2353" bestFit="1" customWidth="1"/>
    <col min="13097" max="13097" width="3.140625" style="2353" customWidth="1"/>
    <col min="13098" max="13098" width="48.28515625" style="2353" bestFit="1" customWidth="1"/>
    <col min="13099" max="13099" width="15.140625" style="2353" customWidth="1"/>
    <col min="13100" max="13100" width="13.42578125" style="2353" customWidth="1"/>
    <col min="13101" max="13101" width="15.28515625" style="2353" customWidth="1"/>
    <col min="13102" max="13102" width="21" style="2353" customWidth="1"/>
    <col min="13103" max="13103" width="5.28515625" style="2353" customWidth="1"/>
    <col min="13104" max="13104" width="48.28515625" style="2353" bestFit="1" customWidth="1"/>
    <col min="13105" max="13105" width="14.85546875" style="2353" customWidth="1"/>
    <col min="13106" max="13106" width="11.42578125" style="2353"/>
    <col min="13107" max="13107" width="12.42578125" style="2353" bestFit="1" customWidth="1"/>
    <col min="13108" max="13108" width="21.7109375" style="2353" bestFit="1" customWidth="1"/>
    <col min="13109" max="13109" width="5.140625" style="2353" customWidth="1"/>
    <col min="13110" max="13110" width="47.28515625" style="2353" customWidth="1"/>
    <col min="13111" max="13111" width="15.7109375" style="2353" customWidth="1"/>
    <col min="13112" max="13112" width="15.28515625" style="2353" customWidth="1"/>
    <col min="13113" max="13113" width="12.42578125" style="2353" bestFit="1" customWidth="1"/>
    <col min="13114" max="13114" width="18.85546875" style="2353" bestFit="1" customWidth="1"/>
    <col min="13115" max="13115" width="5" style="2353" customWidth="1"/>
    <col min="13116" max="13116" width="50.28515625" style="2353" bestFit="1" customWidth="1"/>
    <col min="13117" max="13117" width="14.28515625" style="2353" bestFit="1" customWidth="1"/>
    <col min="13118" max="13118" width="11.42578125" style="2353"/>
    <col min="13119" max="13119" width="13.28515625" style="2353" bestFit="1" customWidth="1"/>
    <col min="13120" max="13120" width="18.85546875" style="2353" bestFit="1" customWidth="1"/>
    <col min="13121" max="13121" width="5.7109375" style="2353" customWidth="1"/>
    <col min="13122" max="13122" width="48.28515625" style="2353" bestFit="1" customWidth="1"/>
    <col min="13123" max="13123" width="14.28515625" style="2353" bestFit="1" customWidth="1"/>
    <col min="13124" max="13124" width="13.85546875" style="2353" customWidth="1"/>
    <col min="13125" max="13125" width="13.28515625" style="2353" bestFit="1" customWidth="1"/>
    <col min="13126" max="13126" width="18.85546875" style="2353" bestFit="1" customWidth="1"/>
    <col min="13127" max="13127" width="5.28515625" style="2353" customWidth="1"/>
    <col min="13128" max="13128" width="50.5703125" style="2353" customWidth="1"/>
    <col min="13129" max="13129" width="14.28515625" style="2353" bestFit="1" customWidth="1"/>
    <col min="13130" max="13130" width="17.7109375" style="2353" customWidth="1"/>
    <col min="13131" max="13131" width="13.28515625" style="2353" bestFit="1" customWidth="1"/>
    <col min="13132" max="13132" width="18.85546875" style="2353" bestFit="1" customWidth="1"/>
    <col min="13133" max="13133" width="3.85546875" style="2353" customWidth="1"/>
    <col min="13134" max="13134" width="48.28515625" style="2353" bestFit="1" customWidth="1"/>
    <col min="13135" max="13135" width="14.28515625" style="2353" bestFit="1" customWidth="1"/>
    <col min="13136" max="13136" width="11.42578125" style="2353"/>
    <col min="13137" max="13137" width="13.28515625" style="2353" bestFit="1" customWidth="1"/>
    <col min="13138" max="13138" width="18.85546875" style="2353" bestFit="1" customWidth="1"/>
    <col min="13139" max="13139" width="3.5703125" style="2353" customWidth="1"/>
    <col min="13140" max="13140" width="48.28515625" style="2353" bestFit="1" customWidth="1"/>
    <col min="13141" max="13141" width="14.42578125" style="2353" bestFit="1" customWidth="1"/>
    <col min="13142" max="13142" width="11.5703125" style="2353" bestFit="1" customWidth="1"/>
    <col min="13143" max="13143" width="13.42578125" style="2353" bestFit="1" customWidth="1"/>
    <col min="13144" max="13144" width="21.85546875" style="2353" bestFit="1" customWidth="1"/>
    <col min="13145" max="13145" width="11.42578125" style="2353"/>
    <col min="13146" max="13146" width="46.5703125" style="2353" customWidth="1"/>
    <col min="13147" max="13149" width="11.5703125" style="2353" bestFit="1" customWidth="1"/>
    <col min="13150" max="13150" width="18.85546875" style="2353" bestFit="1" customWidth="1"/>
    <col min="13151" max="13316" width="11.42578125" style="2353"/>
    <col min="13317" max="13317" width="4.140625" style="2353" customWidth="1"/>
    <col min="13318" max="13318" width="51.7109375" style="2353" customWidth="1"/>
    <col min="13319" max="13319" width="18.7109375" style="2353" customWidth="1"/>
    <col min="13320" max="13320" width="11.85546875" style="2353" bestFit="1" customWidth="1"/>
    <col min="13321" max="13321" width="13" style="2353" bestFit="1" customWidth="1"/>
    <col min="13322" max="13322" width="23.5703125" style="2353" bestFit="1" customWidth="1"/>
    <col min="13323" max="13323" width="7.5703125" style="2353" customWidth="1"/>
    <col min="13324" max="13324" width="49.7109375" style="2353" bestFit="1" customWidth="1"/>
    <col min="13325" max="13325" width="14.28515625" style="2353" bestFit="1" customWidth="1"/>
    <col min="13326" max="13326" width="11.85546875" style="2353" bestFit="1" customWidth="1"/>
    <col min="13327" max="13327" width="13" style="2353" bestFit="1" customWidth="1"/>
    <col min="13328" max="13328" width="23.5703125" style="2353" bestFit="1" customWidth="1"/>
    <col min="13329" max="13329" width="3.85546875" style="2353" customWidth="1"/>
    <col min="13330" max="13330" width="47.140625" style="2353" customWidth="1"/>
    <col min="13331" max="13331" width="13.85546875" style="2353" bestFit="1" customWidth="1"/>
    <col min="13332" max="13332" width="11.5703125" style="2353" customWidth="1"/>
    <col min="13333" max="13333" width="12.42578125" style="2353" bestFit="1" customWidth="1"/>
    <col min="13334" max="13334" width="21.7109375" style="2353" bestFit="1" customWidth="1"/>
    <col min="13335" max="13335" width="4.7109375" style="2353" customWidth="1"/>
    <col min="13336" max="13336" width="48.28515625" style="2353" bestFit="1" customWidth="1"/>
    <col min="13337" max="13337" width="13.85546875" style="2353" bestFit="1" customWidth="1"/>
    <col min="13338" max="13338" width="12.7109375" style="2353" customWidth="1"/>
    <col min="13339" max="13339" width="17.7109375" style="2353" bestFit="1" customWidth="1"/>
    <col min="13340" max="13340" width="21.7109375" style="2353" bestFit="1" customWidth="1"/>
    <col min="13341" max="13341" width="5" style="2353" customWidth="1"/>
    <col min="13342" max="13342" width="52.85546875" style="2353" customWidth="1"/>
    <col min="13343" max="13343" width="14.7109375" style="2353" customWidth="1"/>
    <col min="13344" max="13344" width="14" style="2353" customWidth="1"/>
    <col min="13345" max="13345" width="16.42578125" style="2353" customWidth="1"/>
    <col min="13346" max="13346" width="21.7109375" style="2353" bestFit="1" customWidth="1"/>
    <col min="13347" max="13347" width="4.7109375" style="2353" customWidth="1"/>
    <col min="13348" max="13348" width="48.28515625" style="2353" bestFit="1" customWidth="1"/>
    <col min="13349" max="13349" width="13.85546875" style="2353" customWidth="1"/>
    <col min="13350" max="13350" width="13.7109375" style="2353" customWidth="1"/>
    <col min="13351" max="13351" width="16.140625" style="2353" customWidth="1"/>
    <col min="13352" max="13352" width="22.140625" style="2353" bestFit="1" customWidth="1"/>
    <col min="13353" max="13353" width="3.140625" style="2353" customWidth="1"/>
    <col min="13354" max="13354" width="48.28515625" style="2353" bestFit="1" customWidth="1"/>
    <col min="13355" max="13355" width="15.140625" style="2353" customWidth="1"/>
    <col min="13356" max="13356" width="13.42578125" style="2353" customWidth="1"/>
    <col min="13357" max="13357" width="15.28515625" style="2353" customWidth="1"/>
    <col min="13358" max="13358" width="21" style="2353" customWidth="1"/>
    <col min="13359" max="13359" width="5.28515625" style="2353" customWidth="1"/>
    <col min="13360" max="13360" width="48.28515625" style="2353" bestFit="1" customWidth="1"/>
    <col min="13361" max="13361" width="14.85546875" style="2353" customWidth="1"/>
    <col min="13362" max="13362" width="11.42578125" style="2353"/>
    <col min="13363" max="13363" width="12.42578125" style="2353" bestFit="1" customWidth="1"/>
    <col min="13364" max="13364" width="21.7109375" style="2353" bestFit="1" customWidth="1"/>
    <col min="13365" max="13365" width="5.140625" style="2353" customWidth="1"/>
    <col min="13366" max="13366" width="47.28515625" style="2353" customWidth="1"/>
    <col min="13367" max="13367" width="15.7109375" style="2353" customWidth="1"/>
    <col min="13368" max="13368" width="15.28515625" style="2353" customWidth="1"/>
    <col min="13369" max="13369" width="12.42578125" style="2353" bestFit="1" customWidth="1"/>
    <col min="13370" max="13370" width="18.85546875" style="2353" bestFit="1" customWidth="1"/>
    <col min="13371" max="13371" width="5" style="2353" customWidth="1"/>
    <col min="13372" max="13372" width="50.28515625" style="2353" bestFit="1" customWidth="1"/>
    <col min="13373" max="13373" width="14.28515625" style="2353" bestFit="1" customWidth="1"/>
    <col min="13374" max="13374" width="11.42578125" style="2353"/>
    <col min="13375" max="13375" width="13.28515625" style="2353" bestFit="1" customWidth="1"/>
    <col min="13376" max="13376" width="18.85546875" style="2353" bestFit="1" customWidth="1"/>
    <col min="13377" max="13377" width="5.7109375" style="2353" customWidth="1"/>
    <col min="13378" max="13378" width="48.28515625" style="2353" bestFit="1" customWidth="1"/>
    <col min="13379" max="13379" width="14.28515625" style="2353" bestFit="1" customWidth="1"/>
    <col min="13380" max="13380" width="13.85546875" style="2353" customWidth="1"/>
    <col min="13381" max="13381" width="13.28515625" style="2353" bestFit="1" customWidth="1"/>
    <col min="13382" max="13382" width="18.85546875" style="2353" bestFit="1" customWidth="1"/>
    <col min="13383" max="13383" width="5.28515625" style="2353" customWidth="1"/>
    <col min="13384" max="13384" width="50.5703125" style="2353" customWidth="1"/>
    <col min="13385" max="13385" width="14.28515625" style="2353" bestFit="1" customWidth="1"/>
    <col min="13386" max="13386" width="17.7109375" style="2353" customWidth="1"/>
    <col min="13387" max="13387" width="13.28515625" style="2353" bestFit="1" customWidth="1"/>
    <col min="13388" max="13388" width="18.85546875" style="2353" bestFit="1" customWidth="1"/>
    <col min="13389" max="13389" width="3.85546875" style="2353" customWidth="1"/>
    <col min="13390" max="13390" width="48.28515625" style="2353" bestFit="1" customWidth="1"/>
    <col min="13391" max="13391" width="14.28515625" style="2353" bestFit="1" customWidth="1"/>
    <col min="13392" max="13392" width="11.42578125" style="2353"/>
    <col min="13393" max="13393" width="13.28515625" style="2353" bestFit="1" customWidth="1"/>
    <col min="13394" max="13394" width="18.85546875" style="2353" bestFit="1" customWidth="1"/>
    <col min="13395" max="13395" width="3.5703125" style="2353" customWidth="1"/>
    <col min="13396" max="13396" width="48.28515625" style="2353" bestFit="1" customWidth="1"/>
    <col min="13397" max="13397" width="14.42578125" style="2353" bestFit="1" customWidth="1"/>
    <col min="13398" max="13398" width="11.5703125" style="2353" bestFit="1" customWidth="1"/>
    <col min="13399" max="13399" width="13.42578125" style="2353" bestFit="1" customWidth="1"/>
    <col min="13400" max="13400" width="21.85546875" style="2353" bestFit="1" customWidth="1"/>
    <col min="13401" max="13401" width="11.42578125" style="2353"/>
    <col min="13402" max="13402" width="46.5703125" style="2353" customWidth="1"/>
    <col min="13403" max="13405" width="11.5703125" style="2353" bestFit="1" customWidth="1"/>
    <col min="13406" max="13406" width="18.85546875" style="2353" bestFit="1" customWidth="1"/>
    <col min="13407" max="13572" width="11.42578125" style="2353"/>
    <col min="13573" max="13573" width="4.140625" style="2353" customWidth="1"/>
    <col min="13574" max="13574" width="51.7109375" style="2353" customWidth="1"/>
    <col min="13575" max="13575" width="18.7109375" style="2353" customWidth="1"/>
    <col min="13576" max="13576" width="11.85546875" style="2353" bestFit="1" customWidth="1"/>
    <col min="13577" max="13577" width="13" style="2353" bestFit="1" customWidth="1"/>
    <col min="13578" max="13578" width="23.5703125" style="2353" bestFit="1" customWidth="1"/>
    <col min="13579" max="13579" width="7.5703125" style="2353" customWidth="1"/>
    <col min="13580" max="13580" width="49.7109375" style="2353" bestFit="1" customWidth="1"/>
    <col min="13581" max="13581" width="14.28515625" style="2353" bestFit="1" customWidth="1"/>
    <col min="13582" max="13582" width="11.85546875" style="2353" bestFit="1" customWidth="1"/>
    <col min="13583" max="13583" width="13" style="2353" bestFit="1" customWidth="1"/>
    <col min="13584" max="13584" width="23.5703125" style="2353" bestFit="1" customWidth="1"/>
    <col min="13585" max="13585" width="3.85546875" style="2353" customWidth="1"/>
    <col min="13586" max="13586" width="47.140625" style="2353" customWidth="1"/>
    <col min="13587" max="13587" width="13.85546875" style="2353" bestFit="1" customWidth="1"/>
    <col min="13588" max="13588" width="11.5703125" style="2353" customWidth="1"/>
    <col min="13589" max="13589" width="12.42578125" style="2353" bestFit="1" customWidth="1"/>
    <col min="13590" max="13590" width="21.7109375" style="2353" bestFit="1" customWidth="1"/>
    <col min="13591" max="13591" width="4.7109375" style="2353" customWidth="1"/>
    <col min="13592" max="13592" width="48.28515625" style="2353" bestFit="1" customWidth="1"/>
    <col min="13593" max="13593" width="13.85546875" style="2353" bestFit="1" customWidth="1"/>
    <col min="13594" max="13594" width="12.7109375" style="2353" customWidth="1"/>
    <col min="13595" max="13595" width="17.7109375" style="2353" bestFit="1" customWidth="1"/>
    <col min="13596" max="13596" width="21.7109375" style="2353" bestFit="1" customWidth="1"/>
    <col min="13597" max="13597" width="5" style="2353" customWidth="1"/>
    <col min="13598" max="13598" width="52.85546875" style="2353" customWidth="1"/>
    <col min="13599" max="13599" width="14.7109375" style="2353" customWidth="1"/>
    <col min="13600" max="13600" width="14" style="2353" customWidth="1"/>
    <col min="13601" max="13601" width="16.42578125" style="2353" customWidth="1"/>
    <col min="13602" max="13602" width="21.7109375" style="2353" bestFit="1" customWidth="1"/>
    <col min="13603" max="13603" width="4.7109375" style="2353" customWidth="1"/>
    <col min="13604" max="13604" width="48.28515625" style="2353" bestFit="1" customWidth="1"/>
    <col min="13605" max="13605" width="13.85546875" style="2353" customWidth="1"/>
    <col min="13606" max="13606" width="13.7109375" style="2353" customWidth="1"/>
    <col min="13607" max="13607" width="16.140625" style="2353" customWidth="1"/>
    <col min="13608" max="13608" width="22.140625" style="2353" bestFit="1" customWidth="1"/>
    <col min="13609" max="13609" width="3.140625" style="2353" customWidth="1"/>
    <col min="13610" max="13610" width="48.28515625" style="2353" bestFit="1" customWidth="1"/>
    <col min="13611" max="13611" width="15.140625" style="2353" customWidth="1"/>
    <col min="13612" max="13612" width="13.42578125" style="2353" customWidth="1"/>
    <col min="13613" max="13613" width="15.28515625" style="2353" customWidth="1"/>
    <col min="13614" max="13614" width="21" style="2353" customWidth="1"/>
    <col min="13615" max="13615" width="5.28515625" style="2353" customWidth="1"/>
    <col min="13616" max="13616" width="48.28515625" style="2353" bestFit="1" customWidth="1"/>
    <col min="13617" max="13617" width="14.85546875" style="2353" customWidth="1"/>
    <col min="13618" max="13618" width="11.42578125" style="2353"/>
    <col min="13619" max="13619" width="12.42578125" style="2353" bestFit="1" customWidth="1"/>
    <col min="13620" max="13620" width="21.7109375" style="2353" bestFit="1" customWidth="1"/>
    <col min="13621" max="13621" width="5.140625" style="2353" customWidth="1"/>
    <col min="13622" max="13622" width="47.28515625" style="2353" customWidth="1"/>
    <col min="13623" max="13623" width="15.7109375" style="2353" customWidth="1"/>
    <col min="13624" max="13624" width="15.28515625" style="2353" customWidth="1"/>
    <col min="13625" max="13625" width="12.42578125" style="2353" bestFit="1" customWidth="1"/>
    <col min="13626" max="13626" width="18.85546875" style="2353" bestFit="1" customWidth="1"/>
    <col min="13627" max="13627" width="5" style="2353" customWidth="1"/>
    <col min="13628" max="13628" width="50.28515625" style="2353" bestFit="1" customWidth="1"/>
    <col min="13629" max="13629" width="14.28515625" style="2353" bestFit="1" customWidth="1"/>
    <col min="13630" max="13630" width="11.42578125" style="2353"/>
    <col min="13631" max="13631" width="13.28515625" style="2353" bestFit="1" customWidth="1"/>
    <col min="13632" max="13632" width="18.85546875" style="2353" bestFit="1" customWidth="1"/>
    <col min="13633" max="13633" width="5.7109375" style="2353" customWidth="1"/>
    <col min="13634" max="13634" width="48.28515625" style="2353" bestFit="1" customWidth="1"/>
    <col min="13635" max="13635" width="14.28515625" style="2353" bestFit="1" customWidth="1"/>
    <col min="13636" max="13636" width="13.85546875" style="2353" customWidth="1"/>
    <col min="13637" max="13637" width="13.28515625" style="2353" bestFit="1" customWidth="1"/>
    <col min="13638" max="13638" width="18.85546875" style="2353" bestFit="1" customWidth="1"/>
    <col min="13639" max="13639" width="5.28515625" style="2353" customWidth="1"/>
    <col min="13640" max="13640" width="50.5703125" style="2353" customWidth="1"/>
    <col min="13641" max="13641" width="14.28515625" style="2353" bestFit="1" customWidth="1"/>
    <col min="13642" max="13642" width="17.7109375" style="2353" customWidth="1"/>
    <col min="13643" max="13643" width="13.28515625" style="2353" bestFit="1" customWidth="1"/>
    <col min="13644" max="13644" width="18.85546875" style="2353" bestFit="1" customWidth="1"/>
    <col min="13645" max="13645" width="3.85546875" style="2353" customWidth="1"/>
    <col min="13646" max="13646" width="48.28515625" style="2353" bestFit="1" customWidth="1"/>
    <col min="13647" max="13647" width="14.28515625" style="2353" bestFit="1" customWidth="1"/>
    <col min="13648" max="13648" width="11.42578125" style="2353"/>
    <col min="13649" max="13649" width="13.28515625" style="2353" bestFit="1" customWidth="1"/>
    <col min="13650" max="13650" width="18.85546875" style="2353" bestFit="1" customWidth="1"/>
    <col min="13651" max="13651" width="3.5703125" style="2353" customWidth="1"/>
    <col min="13652" max="13652" width="48.28515625" style="2353" bestFit="1" customWidth="1"/>
    <col min="13653" max="13653" width="14.42578125" style="2353" bestFit="1" customWidth="1"/>
    <col min="13654" max="13654" width="11.5703125" style="2353" bestFit="1" customWidth="1"/>
    <col min="13655" max="13655" width="13.42578125" style="2353" bestFit="1" customWidth="1"/>
    <col min="13656" max="13656" width="21.85546875" style="2353" bestFit="1" customWidth="1"/>
    <col min="13657" max="13657" width="11.42578125" style="2353"/>
    <col min="13658" max="13658" width="46.5703125" style="2353" customWidth="1"/>
    <col min="13659" max="13661" width="11.5703125" style="2353" bestFit="1" customWidth="1"/>
    <col min="13662" max="13662" width="18.85546875" style="2353" bestFit="1" customWidth="1"/>
    <col min="13663" max="13828" width="11.42578125" style="2353"/>
    <col min="13829" max="13829" width="4.140625" style="2353" customWidth="1"/>
    <col min="13830" max="13830" width="51.7109375" style="2353" customWidth="1"/>
    <col min="13831" max="13831" width="18.7109375" style="2353" customWidth="1"/>
    <col min="13832" max="13832" width="11.85546875" style="2353" bestFit="1" customWidth="1"/>
    <col min="13833" max="13833" width="13" style="2353" bestFit="1" customWidth="1"/>
    <col min="13834" max="13834" width="23.5703125" style="2353" bestFit="1" customWidth="1"/>
    <col min="13835" max="13835" width="7.5703125" style="2353" customWidth="1"/>
    <col min="13836" max="13836" width="49.7109375" style="2353" bestFit="1" customWidth="1"/>
    <col min="13837" max="13837" width="14.28515625" style="2353" bestFit="1" customWidth="1"/>
    <col min="13838" max="13838" width="11.85546875" style="2353" bestFit="1" customWidth="1"/>
    <col min="13839" max="13839" width="13" style="2353" bestFit="1" customWidth="1"/>
    <col min="13840" max="13840" width="23.5703125" style="2353" bestFit="1" customWidth="1"/>
    <col min="13841" max="13841" width="3.85546875" style="2353" customWidth="1"/>
    <col min="13842" max="13842" width="47.140625" style="2353" customWidth="1"/>
    <col min="13843" max="13843" width="13.85546875" style="2353" bestFit="1" customWidth="1"/>
    <col min="13844" max="13844" width="11.5703125" style="2353" customWidth="1"/>
    <col min="13845" max="13845" width="12.42578125" style="2353" bestFit="1" customWidth="1"/>
    <col min="13846" max="13846" width="21.7109375" style="2353" bestFit="1" customWidth="1"/>
    <col min="13847" max="13847" width="4.7109375" style="2353" customWidth="1"/>
    <col min="13848" max="13848" width="48.28515625" style="2353" bestFit="1" customWidth="1"/>
    <col min="13849" max="13849" width="13.85546875" style="2353" bestFit="1" customWidth="1"/>
    <col min="13850" max="13850" width="12.7109375" style="2353" customWidth="1"/>
    <col min="13851" max="13851" width="17.7109375" style="2353" bestFit="1" customWidth="1"/>
    <col min="13852" max="13852" width="21.7109375" style="2353" bestFit="1" customWidth="1"/>
    <col min="13853" max="13853" width="5" style="2353" customWidth="1"/>
    <col min="13854" max="13854" width="52.85546875" style="2353" customWidth="1"/>
    <col min="13855" max="13855" width="14.7109375" style="2353" customWidth="1"/>
    <col min="13856" max="13856" width="14" style="2353" customWidth="1"/>
    <col min="13857" max="13857" width="16.42578125" style="2353" customWidth="1"/>
    <col min="13858" max="13858" width="21.7109375" style="2353" bestFit="1" customWidth="1"/>
    <col min="13859" max="13859" width="4.7109375" style="2353" customWidth="1"/>
    <col min="13860" max="13860" width="48.28515625" style="2353" bestFit="1" customWidth="1"/>
    <col min="13861" max="13861" width="13.85546875" style="2353" customWidth="1"/>
    <col min="13862" max="13862" width="13.7109375" style="2353" customWidth="1"/>
    <col min="13863" max="13863" width="16.140625" style="2353" customWidth="1"/>
    <col min="13864" max="13864" width="22.140625" style="2353" bestFit="1" customWidth="1"/>
    <col min="13865" max="13865" width="3.140625" style="2353" customWidth="1"/>
    <col min="13866" max="13866" width="48.28515625" style="2353" bestFit="1" customWidth="1"/>
    <col min="13867" max="13867" width="15.140625" style="2353" customWidth="1"/>
    <col min="13868" max="13868" width="13.42578125" style="2353" customWidth="1"/>
    <col min="13869" max="13869" width="15.28515625" style="2353" customWidth="1"/>
    <col min="13870" max="13870" width="21" style="2353" customWidth="1"/>
    <col min="13871" max="13871" width="5.28515625" style="2353" customWidth="1"/>
    <col min="13872" max="13872" width="48.28515625" style="2353" bestFit="1" customWidth="1"/>
    <col min="13873" max="13873" width="14.85546875" style="2353" customWidth="1"/>
    <col min="13874" max="13874" width="11.42578125" style="2353"/>
    <col min="13875" max="13875" width="12.42578125" style="2353" bestFit="1" customWidth="1"/>
    <col min="13876" max="13876" width="21.7109375" style="2353" bestFit="1" customWidth="1"/>
    <col min="13877" max="13877" width="5.140625" style="2353" customWidth="1"/>
    <col min="13878" max="13878" width="47.28515625" style="2353" customWidth="1"/>
    <col min="13879" max="13879" width="15.7109375" style="2353" customWidth="1"/>
    <col min="13880" max="13880" width="15.28515625" style="2353" customWidth="1"/>
    <col min="13881" max="13881" width="12.42578125" style="2353" bestFit="1" customWidth="1"/>
    <col min="13882" max="13882" width="18.85546875" style="2353" bestFit="1" customWidth="1"/>
    <col min="13883" max="13883" width="5" style="2353" customWidth="1"/>
    <col min="13884" max="13884" width="50.28515625" style="2353" bestFit="1" customWidth="1"/>
    <col min="13885" max="13885" width="14.28515625" style="2353" bestFit="1" customWidth="1"/>
    <col min="13886" max="13886" width="11.42578125" style="2353"/>
    <col min="13887" max="13887" width="13.28515625" style="2353" bestFit="1" customWidth="1"/>
    <col min="13888" max="13888" width="18.85546875" style="2353" bestFit="1" customWidth="1"/>
    <col min="13889" max="13889" width="5.7109375" style="2353" customWidth="1"/>
    <col min="13890" max="13890" width="48.28515625" style="2353" bestFit="1" customWidth="1"/>
    <col min="13891" max="13891" width="14.28515625" style="2353" bestFit="1" customWidth="1"/>
    <col min="13892" max="13892" width="13.85546875" style="2353" customWidth="1"/>
    <col min="13893" max="13893" width="13.28515625" style="2353" bestFit="1" customWidth="1"/>
    <col min="13894" max="13894" width="18.85546875" style="2353" bestFit="1" customWidth="1"/>
    <col min="13895" max="13895" width="5.28515625" style="2353" customWidth="1"/>
    <col min="13896" max="13896" width="50.5703125" style="2353" customWidth="1"/>
    <col min="13897" max="13897" width="14.28515625" style="2353" bestFit="1" customWidth="1"/>
    <col min="13898" max="13898" width="17.7109375" style="2353" customWidth="1"/>
    <col min="13899" max="13899" width="13.28515625" style="2353" bestFit="1" customWidth="1"/>
    <col min="13900" max="13900" width="18.85546875" style="2353" bestFit="1" customWidth="1"/>
    <col min="13901" max="13901" width="3.85546875" style="2353" customWidth="1"/>
    <col min="13902" max="13902" width="48.28515625" style="2353" bestFit="1" customWidth="1"/>
    <col min="13903" max="13903" width="14.28515625" style="2353" bestFit="1" customWidth="1"/>
    <col min="13904" max="13904" width="11.42578125" style="2353"/>
    <col min="13905" max="13905" width="13.28515625" style="2353" bestFit="1" customWidth="1"/>
    <col min="13906" max="13906" width="18.85546875" style="2353" bestFit="1" customWidth="1"/>
    <col min="13907" max="13907" width="3.5703125" style="2353" customWidth="1"/>
    <col min="13908" max="13908" width="48.28515625" style="2353" bestFit="1" customWidth="1"/>
    <col min="13909" max="13909" width="14.42578125" style="2353" bestFit="1" customWidth="1"/>
    <col min="13910" max="13910" width="11.5703125" style="2353" bestFit="1" customWidth="1"/>
    <col min="13911" max="13911" width="13.42578125" style="2353" bestFit="1" customWidth="1"/>
    <col min="13912" max="13912" width="21.85546875" style="2353" bestFit="1" customWidth="1"/>
    <col min="13913" max="13913" width="11.42578125" style="2353"/>
    <col min="13914" max="13914" width="46.5703125" style="2353" customWidth="1"/>
    <col min="13915" max="13917" width="11.5703125" style="2353" bestFit="1" customWidth="1"/>
    <col min="13918" max="13918" width="18.85546875" style="2353" bestFit="1" customWidth="1"/>
    <col min="13919" max="14084" width="11.42578125" style="2353"/>
    <col min="14085" max="14085" width="4.140625" style="2353" customWidth="1"/>
    <col min="14086" max="14086" width="51.7109375" style="2353" customWidth="1"/>
    <col min="14087" max="14087" width="18.7109375" style="2353" customWidth="1"/>
    <col min="14088" max="14088" width="11.85546875" style="2353" bestFit="1" customWidth="1"/>
    <col min="14089" max="14089" width="13" style="2353" bestFit="1" customWidth="1"/>
    <col min="14090" max="14090" width="23.5703125" style="2353" bestFit="1" customWidth="1"/>
    <col min="14091" max="14091" width="7.5703125" style="2353" customWidth="1"/>
    <col min="14092" max="14092" width="49.7109375" style="2353" bestFit="1" customWidth="1"/>
    <col min="14093" max="14093" width="14.28515625" style="2353" bestFit="1" customWidth="1"/>
    <col min="14094" max="14094" width="11.85546875" style="2353" bestFit="1" customWidth="1"/>
    <col min="14095" max="14095" width="13" style="2353" bestFit="1" customWidth="1"/>
    <col min="14096" max="14096" width="23.5703125" style="2353" bestFit="1" customWidth="1"/>
    <col min="14097" max="14097" width="3.85546875" style="2353" customWidth="1"/>
    <col min="14098" max="14098" width="47.140625" style="2353" customWidth="1"/>
    <col min="14099" max="14099" width="13.85546875" style="2353" bestFit="1" customWidth="1"/>
    <col min="14100" max="14100" width="11.5703125" style="2353" customWidth="1"/>
    <col min="14101" max="14101" width="12.42578125" style="2353" bestFit="1" customWidth="1"/>
    <col min="14102" max="14102" width="21.7109375" style="2353" bestFit="1" customWidth="1"/>
    <col min="14103" max="14103" width="4.7109375" style="2353" customWidth="1"/>
    <col min="14104" max="14104" width="48.28515625" style="2353" bestFit="1" customWidth="1"/>
    <col min="14105" max="14105" width="13.85546875" style="2353" bestFit="1" customWidth="1"/>
    <col min="14106" max="14106" width="12.7109375" style="2353" customWidth="1"/>
    <col min="14107" max="14107" width="17.7109375" style="2353" bestFit="1" customWidth="1"/>
    <col min="14108" max="14108" width="21.7109375" style="2353" bestFit="1" customWidth="1"/>
    <col min="14109" max="14109" width="5" style="2353" customWidth="1"/>
    <col min="14110" max="14110" width="52.85546875" style="2353" customWidth="1"/>
    <col min="14111" max="14111" width="14.7109375" style="2353" customWidth="1"/>
    <col min="14112" max="14112" width="14" style="2353" customWidth="1"/>
    <col min="14113" max="14113" width="16.42578125" style="2353" customWidth="1"/>
    <col min="14114" max="14114" width="21.7109375" style="2353" bestFit="1" customWidth="1"/>
    <col min="14115" max="14115" width="4.7109375" style="2353" customWidth="1"/>
    <col min="14116" max="14116" width="48.28515625" style="2353" bestFit="1" customWidth="1"/>
    <col min="14117" max="14117" width="13.85546875" style="2353" customWidth="1"/>
    <col min="14118" max="14118" width="13.7109375" style="2353" customWidth="1"/>
    <col min="14119" max="14119" width="16.140625" style="2353" customWidth="1"/>
    <col min="14120" max="14120" width="22.140625" style="2353" bestFit="1" customWidth="1"/>
    <col min="14121" max="14121" width="3.140625" style="2353" customWidth="1"/>
    <col min="14122" max="14122" width="48.28515625" style="2353" bestFit="1" customWidth="1"/>
    <col min="14123" max="14123" width="15.140625" style="2353" customWidth="1"/>
    <col min="14124" max="14124" width="13.42578125" style="2353" customWidth="1"/>
    <col min="14125" max="14125" width="15.28515625" style="2353" customWidth="1"/>
    <col min="14126" max="14126" width="21" style="2353" customWidth="1"/>
    <col min="14127" max="14127" width="5.28515625" style="2353" customWidth="1"/>
    <col min="14128" max="14128" width="48.28515625" style="2353" bestFit="1" customWidth="1"/>
    <col min="14129" max="14129" width="14.85546875" style="2353" customWidth="1"/>
    <col min="14130" max="14130" width="11.42578125" style="2353"/>
    <col min="14131" max="14131" width="12.42578125" style="2353" bestFit="1" customWidth="1"/>
    <col min="14132" max="14132" width="21.7109375" style="2353" bestFit="1" customWidth="1"/>
    <col min="14133" max="14133" width="5.140625" style="2353" customWidth="1"/>
    <col min="14134" max="14134" width="47.28515625" style="2353" customWidth="1"/>
    <col min="14135" max="14135" width="15.7109375" style="2353" customWidth="1"/>
    <col min="14136" max="14136" width="15.28515625" style="2353" customWidth="1"/>
    <col min="14137" max="14137" width="12.42578125" style="2353" bestFit="1" customWidth="1"/>
    <col min="14138" max="14138" width="18.85546875" style="2353" bestFit="1" customWidth="1"/>
    <col min="14139" max="14139" width="5" style="2353" customWidth="1"/>
    <col min="14140" max="14140" width="50.28515625" style="2353" bestFit="1" customWidth="1"/>
    <col min="14141" max="14141" width="14.28515625" style="2353" bestFit="1" customWidth="1"/>
    <col min="14142" max="14142" width="11.42578125" style="2353"/>
    <col min="14143" max="14143" width="13.28515625" style="2353" bestFit="1" customWidth="1"/>
    <col min="14144" max="14144" width="18.85546875" style="2353" bestFit="1" customWidth="1"/>
    <col min="14145" max="14145" width="5.7109375" style="2353" customWidth="1"/>
    <col min="14146" max="14146" width="48.28515625" style="2353" bestFit="1" customWidth="1"/>
    <col min="14147" max="14147" width="14.28515625" style="2353" bestFit="1" customWidth="1"/>
    <col min="14148" max="14148" width="13.85546875" style="2353" customWidth="1"/>
    <col min="14149" max="14149" width="13.28515625" style="2353" bestFit="1" customWidth="1"/>
    <col min="14150" max="14150" width="18.85546875" style="2353" bestFit="1" customWidth="1"/>
    <col min="14151" max="14151" width="5.28515625" style="2353" customWidth="1"/>
    <col min="14152" max="14152" width="50.5703125" style="2353" customWidth="1"/>
    <col min="14153" max="14153" width="14.28515625" style="2353" bestFit="1" customWidth="1"/>
    <col min="14154" max="14154" width="17.7109375" style="2353" customWidth="1"/>
    <col min="14155" max="14155" width="13.28515625" style="2353" bestFit="1" customWidth="1"/>
    <col min="14156" max="14156" width="18.85546875" style="2353" bestFit="1" customWidth="1"/>
    <col min="14157" max="14157" width="3.85546875" style="2353" customWidth="1"/>
    <col min="14158" max="14158" width="48.28515625" style="2353" bestFit="1" customWidth="1"/>
    <col min="14159" max="14159" width="14.28515625" style="2353" bestFit="1" customWidth="1"/>
    <col min="14160" max="14160" width="11.42578125" style="2353"/>
    <col min="14161" max="14161" width="13.28515625" style="2353" bestFit="1" customWidth="1"/>
    <col min="14162" max="14162" width="18.85546875" style="2353" bestFit="1" customWidth="1"/>
    <col min="14163" max="14163" width="3.5703125" style="2353" customWidth="1"/>
    <col min="14164" max="14164" width="48.28515625" style="2353" bestFit="1" customWidth="1"/>
    <col min="14165" max="14165" width="14.42578125" style="2353" bestFit="1" customWidth="1"/>
    <col min="14166" max="14166" width="11.5703125" style="2353" bestFit="1" customWidth="1"/>
    <col min="14167" max="14167" width="13.42578125" style="2353" bestFit="1" customWidth="1"/>
    <col min="14168" max="14168" width="21.85546875" style="2353" bestFit="1" customWidth="1"/>
    <col min="14169" max="14169" width="11.42578125" style="2353"/>
    <col min="14170" max="14170" width="46.5703125" style="2353" customWidth="1"/>
    <col min="14171" max="14173" width="11.5703125" style="2353" bestFit="1" customWidth="1"/>
    <col min="14174" max="14174" width="18.85546875" style="2353" bestFit="1" customWidth="1"/>
    <col min="14175" max="14340" width="11.42578125" style="2353"/>
    <col min="14341" max="14341" width="4.140625" style="2353" customWidth="1"/>
    <col min="14342" max="14342" width="51.7109375" style="2353" customWidth="1"/>
    <col min="14343" max="14343" width="18.7109375" style="2353" customWidth="1"/>
    <col min="14344" max="14344" width="11.85546875" style="2353" bestFit="1" customWidth="1"/>
    <col min="14345" max="14345" width="13" style="2353" bestFit="1" customWidth="1"/>
    <col min="14346" max="14346" width="23.5703125" style="2353" bestFit="1" customWidth="1"/>
    <col min="14347" max="14347" width="7.5703125" style="2353" customWidth="1"/>
    <col min="14348" max="14348" width="49.7109375" style="2353" bestFit="1" customWidth="1"/>
    <col min="14349" max="14349" width="14.28515625" style="2353" bestFit="1" customWidth="1"/>
    <col min="14350" max="14350" width="11.85546875" style="2353" bestFit="1" customWidth="1"/>
    <col min="14351" max="14351" width="13" style="2353" bestFit="1" customWidth="1"/>
    <col min="14352" max="14352" width="23.5703125" style="2353" bestFit="1" customWidth="1"/>
    <col min="14353" max="14353" width="3.85546875" style="2353" customWidth="1"/>
    <col min="14354" max="14354" width="47.140625" style="2353" customWidth="1"/>
    <col min="14355" max="14355" width="13.85546875" style="2353" bestFit="1" customWidth="1"/>
    <col min="14356" max="14356" width="11.5703125" style="2353" customWidth="1"/>
    <col min="14357" max="14357" width="12.42578125" style="2353" bestFit="1" customWidth="1"/>
    <col min="14358" max="14358" width="21.7109375" style="2353" bestFit="1" customWidth="1"/>
    <col min="14359" max="14359" width="4.7109375" style="2353" customWidth="1"/>
    <col min="14360" max="14360" width="48.28515625" style="2353" bestFit="1" customWidth="1"/>
    <col min="14361" max="14361" width="13.85546875" style="2353" bestFit="1" customWidth="1"/>
    <col min="14362" max="14362" width="12.7109375" style="2353" customWidth="1"/>
    <col min="14363" max="14363" width="17.7109375" style="2353" bestFit="1" customWidth="1"/>
    <col min="14364" max="14364" width="21.7109375" style="2353" bestFit="1" customWidth="1"/>
    <col min="14365" max="14365" width="5" style="2353" customWidth="1"/>
    <col min="14366" max="14366" width="52.85546875" style="2353" customWidth="1"/>
    <col min="14367" max="14367" width="14.7109375" style="2353" customWidth="1"/>
    <col min="14368" max="14368" width="14" style="2353" customWidth="1"/>
    <col min="14369" max="14369" width="16.42578125" style="2353" customWidth="1"/>
    <col min="14370" max="14370" width="21.7109375" style="2353" bestFit="1" customWidth="1"/>
    <col min="14371" max="14371" width="4.7109375" style="2353" customWidth="1"/>
    <col min="14372" max="14372" width="48.28515625" style="2353" bestFit="1" customWidth="1"/>
    <col min="14373" max="14373" width="13.85546875" style="2353" customWidth="1"/>
    <col min="14374" max="14374" width="13.7109375" style="2353" customWidth="1"/>
    <col min="14375" max="14375" width="16.140625" style="2353" customWidth="1"/>
    <col min="14376" max="14376" width="22.140625" style="2353" bestFit="1" customWidth="1"/>
    <col min="14377" max="14377" width="3.140625" style="2353" customWidth="1"/>
    <col min="14378" max="14378" width="48.28515625" style="2353" bestFit="1" customWidth="1"/>
    <col min="14379" max="14379" width="15.140625" style="2353" customWidth="1"/>
    <col min="14380" max="14380" width="13.42578125" style="2353" customWidth="1"/>
    <col min="14381" max="14381" width="15.28515625" style="2353" customWidth="1"/>
    <col min="14382" max="14382" width="21" style="2353" customWidth="1"/>
    <col min="14383" max="14383" width="5.28515625" style="2353" customWidth="1"/>
    <col min="14384" max="14384" width="48.28515625" style="2353" bestFit="1" customWidth="1"/>
    <col min="14385" max="14385" width="14.85546875" style="2353" customWidth="1"/>
    <col min="14386" max="14386" width="11.42578125" style="2353"/>
    <col min="14387" max="14387" width="12.42578125" style="2353" bestFit="1" customWidth="1"/>
    <col min="14388" max="14388" width="21.7109375" style="2353" bestFit="1" customWidth="1"/>
    <col min="14389" max="14389" width="5.140625" style="2353" customWidth="1"/>
    <col min="14390" max="14390" width="47.28515625" style="2353" customWidth="1"/>
    <col min="14391" max="14391" width="15.7109375" style="2353" customWidth="1"/>
    <col min="14392" max="14392" width="15.28515625" style="2353" customWidth="1"/>
    <col min="14393" max="14393" width="12.42578125" style="2353" bestFit="1" customWidth="1"/>
    <col min="14394" max="14394" width="18.85546875" style="2353" bestFit="1" customWidth="1"/>
    <col min="14395" max="14395" width="5" style="2353" customWidth="1"/>
    <col min="14396" max="14396" width="50.28515625" style="2353" bestFit="1" customWidth="1"/>
    <col min="14397" max="14397" width="14.28515625" style="2353" bestFit="1" customWidth="1"/>
    <col min="14398" max="14398" width="11.42578125" style="2353"/>
    <col min="14399" max="14399" width="13.28515625" style="2353" bestFit="1" customWidth="1"/>
    <col min="14400" max="14400" width="18.85546875" style="2353" bestFit="1" customWidth="1"/>
    <col min="14401" max="14401" width="5.7109375" style="2353" customWidth="1"/>
    <col min="14402" max="14402" width="48.28515625" style="2353" bestFit="1" customWidth="1"/>
    <col min="14403" max="14403" width="14.28515625" style="2353" bestFit="1" customWidth="1"/>
    <col min="14404" max="14404" width="13.85546875" style="2353" customWidth="1"/>
    <col min="14405" max="14405" width="13.28515625" style="2353" bestFit="1" customWidth="1"/>
    <col min="14406" max="14406" width="18.85546875" style="2353" bestFit="1" customWidth="1"/>
    <col min="14407" max="14407" width="5.28515625" style="2353" customWidth="1"/>
    <col min="14408" max="14408" width="50.5703125" style="2353" customWidth="1"/>
    <col min="14409" max="14409" width="14.28515625" style="2353" bestFit="1" customWidth="1"/>
    <col min="14410" max="14410" width="17.7109375" style="2353" customWidth="1"/>
    <col min="14411" max="14411" width="13.28515625" style="2353" bestFit="1" customWidth="1"/>
    <col min="14412" max="14412" width="18.85546875" style="2353" bestFit="1" customWidth="1"/>
    <col min="14413" max="14413" width="3.85546875" style="2353" customWidth="1"/>
    <col min="14414" max="14414" width="48.28515625" style="2353" bestFit="1" customWidth="1"/>
    <col min="14415" max="14415" width="14.28515625" style="2353" bestFit="1" customWidth="1"/>
    <col min="14416" max="14416" width="11.42578125" style="2353"/>
    <col min="14417" max="14417" width="13.28515625" style="2353" bestFit="1" customWidth="1"/>
    <col min="14418" max="14418" width="18.85546875" style="2353" bestFit="1" customWidth="1"/>
    <col min="14419" max="14419" width="3.5703125" style="2353" customWidth="1"/>
    <col min="14420" max="14420" width="48.28515625" style="2353" bestFit="1" customWidth="1"/>
    <col min="14421" max="14421" width="14.42578125" style="2353" bestFit="1" customWidth="1"/>
    <col min="14422" max="14422" width="11.5703125" style="2353" bestFit="1" customWidth="1"/>
    <col min="14423" max="14423" width="13.42578125" style="2353" bestFit="1" customWidth="1"/>
    <col min="14424" max="14424" width="21.85546875" style="2353" bestFit="1" customWidth="1"/>
    <col min="14425" max="14425" width="11.42578125" style="2353"/>
    <col min="14426" max="14426" width="46.5703125" style="2353" customWidth="1"/>
    <col min="14427" max="14429" width="11.5703125" style="2353" bestFit="1" customWidth="1"/>
    <col min="14430" max="14430" width="18.85546875" style="2353" bestFit="1" customWidth="1"/>
    <col min="14431" max="14596" width="11.42578125" style="2353"/>
    <col min="14597" max="14597" width="4.140625" style="2353" customWidth="1"/>
    <col min="14598" max="14598" width="51.7109375" style="2353" customWidth="1"/>
    <col min="14599" max="14599" width="18.7109375" style="2353" customWidth="1"/>
    <col min="14600" max="14600" width="11.85546875" style="2353" bestFit="1" customWidth="1"/>
    <col min="14601" max="14601" width="13" style="2353" bestFit="1" customWidth="1"/>
    <col min="14602" max="14602" width="23.5703125" style="2353" bestFit="1" customWidth="1"/>
    <col min="14603" max="14603" width="7.5703125" style="2353" customWidth="1"/>
    <col min="14604" max="14604" width="49.7109375" style="2353" bestFit="1" customWidth="1"/>
    <col min="14605" max="14605" width="14.28515625" style="2353" bestFit="1" customWidth="1"/>
    <col min="14606" max="14606" width="11.85546875" style="2353" bestFit="1" customWidth="1"/>
    <col min="14607" max="14607" width="13" style="2353" bestFit="1" customWidth="1"/>
    <col min="14608" max="14608" width="23.5703125" style="2353" bestFit="1" customWidth="1"/>
    <col min="14609" max="14609" width="3.85546875" style="2353" customWidth="1"/>
    <col min="14610" max="14610" width="47.140625" style="2353" customWidth="1"/>
    <col min="14611" max="14611" width="13.85546875" style="2353" bestFit="1" customWidth="1"/>
    <col min="14612" max="14612" width="11.5703125" style="2353" customWidth="1"/>
    <col min="14613" max="14613" width="12.42578125" style="2353" bestFit="1" customWidth="1"/>
    <col min="14614" max="14614" width="21.7109375" style="2353" bestFit="1" customWidth="1"/>
    <col min="14615" max="14615" width="4.7109375" style="2353" customWidth="1"/>
    <col min="14616" max="14616" width="48.28515625" style="2353" bestFit="1" customWidth="1"/>
    <col min="14617" max="14617" width="13.85546875" style="2353" bestFit="1" customWidth="1"/>
    <col min="14618" max="14618" width="12.7109375" style="2353" customWidth="1"/>
    <col min="14619" max="14619" width="17.7109375" style="2353" bestFit="1" customWidth="1"/>
    <col min="14620" max="14620" width="21.7109375" style="2353" bestFit="1" customWidth="1"/>
    <col min="14621" max="14621" width="5" style="2353" customWidth="1"/>
    <col min="14622" max="14622" width="52.85546875" style="2353" customWidth="1"/>
    <col min="14623" max="14623" width="14.7109375" style="2353" customWidth="1"/>
    <col min="14624" max="14624" width="14" style="2353" customWidth="1"/>
    <col min="14625" max="14625" width="16.42578125" style="2353" customWidth="1"/>
    <col min="14626" max="14626" width="21.7109375" style="2353" bestFit="1" customWidth="1"/>
    <col min="14627" max="14627" width="4.7109375" style="2353" customWidth="1"/>
    <col min="14628" max="14628" width="48.28515625" style="2353" bestFit="1" customWidth="1"/>
    <col min="14629" max="14629" width="13.85546875" style="2353" customWidth="1"/>
    <col min="14630" max="14630" width="13.7109375" style="2353" customWidth="1"/>
    <col min="14631" max="14631" width="16.140625" style="2353" customWidth="1"/>
    <col min="14632" max="14632" width="22.140625" style="2353" bestFit="1" customWidth="1"/>
    <col min="14633" max="14633" width="3.140625" style="2353" customWidth="1"/>
    <col min="14634" max="14634" width="48.28515625" style="2353" bestFit="1" customWidth="1"/>
    <col min="14635" max="14635" width="15.140625" style="2353" customWidth="1"/>
    <col min="14636" max="14636" width="13.42578125" style="2353" customWidth="1"/>
    <col min="14637" max="14637" width="15.28515625" style="2353" customWidth="1"/>
    <col min="14638" max="14638" width="21" style="2353" customWidth="1"/>
    <col min="14639" max="14639" width="5.28515625" style="2353" customWidth="1"/>
    <col min="14640" max="14640" width="48.28515625" style="2353" bestFit="1" customWidth="1"/>
    <col min="14641" max="14641" width="14.85546875" style="2353" customWidth="1"/>
    <col min="14642" max="14642" width="11.42578125" style="2353"/>
    <col min="14643" max="14643" width="12.42578125" style="2353" bestFit="1" customWidth="1"/>
    <col min="14644" max="14644" width="21.7109375" style="2353" bestFit="1" customWidth="1"/>
    <col min="14645" max="14645" width="5.140625" style="2353" customWidth="1"/>
    <col min="14646" max="14646" width="47.28515625" style="2353" customWidth="1"/>
    <col min="14647" max="14647" width="15.7109375" style="2353" customWidth="1"/>
    <col min="14648" max="14648" width="15.28515625" style="2353" customWidth="1"/>
    <col min="14649" max="14649" width="12.42578125" style="2353" bestFit="1" customWidth="1"/>
    <col min="14650" max="14650" width="18.85546875" style="2353" bestFit="1" customWidth="1"/>
    <col min="14651" max="14651" width="5" style="2353" customWidth="1"/>
    <col min="14652" max="14652" width="50.28515625" style="2353" bestFit="1" customWidth="1"/>
    <col min="14653" max="14653" width="14.28515625" style="2353" bestFit="1" customWidth="1"/>
    <col min="14654" max="14654" width="11.42578125" style="2353"/>
    <col min="14655" max="14655" width="13.28515625" style="2353" bestFit="1" customWidth="1"/>
    <col min="14656" max="14656" width="18.85546875" style="2353" bestFit="1" customWidth="1"/>
    <col min="14657" max="14657" width="5.7109375" style="2353" customWidth="1"/>
    <col min="14658" max="14658" width="48.28515625" style="2353" bestFit="1" customWidth="1"/>
    <col min="14659" max="14659" width="14.28515625" style="2353" bestFit="1" customWidth="1"/>
    <col min="14660" max="14660" width="13.85546875" style="2353" customWidth="1"/>
    <col min="14661" max="14661" width="13.28515625" style="2353" bestFit="1" customWidth="1"/>
    <col min="14662" max="14662" width="18.85546875" style="2353" bestFit="1" customWidth="1"/>
    <col min="14663" max="14663" width="5.28515625" style="2353" customWidth="1"/>
    <col min="14664" max="14664" width="50.5703125" style="2353" customWidth="1"/>
    <col min="14665" max="14665" width="14.28515625" style="2353" bestFit="1" customWidth="1"/>
    <col min="14666" max="14666" width="17.7109375" style="2353" customWidth="1"/>
    <col min="14667" max="14667" width="13.28515625" style="2353" bestFit="1" customWidth="1"/>
    <col min="14668" max="14668" width="18.85546875" style="2353" bestFit="1" customWidth="1"/>
    <col min="14669" max="14669" width="3.85546875" style="2353" customWidth="1"/>
    <col min="14670" max="14670" width="48.28515625" style="2353" bestFit="1" customWidth="1"/>
    <col min="14671" max="14671" width="14.28515625" style="2353" bestFit="1" customWidth="1"/>
    <col min="14672" max="14672" width="11.42578125" style="2353"/>
    <col min="14673" max="14673" width="13.28515625" style="2353" bestFit="1" customWidth="1"/>
    <col min="14674" max="14674" width="18.85546875" style="2353" bestFit="1" customWidth="1"/>
    <col min="14675" max="14675" width="3.5703125" style="2353" customWidth="1"/>
    <col min="14676" max="14676" width="48.28515625" style="2353" bestFit="1" customWidth="1"/>
    <col min="14677" max="14677" width="14.42578125" style="2353" bestFit="1" customWidth="1"/>
    <col min="14678" max="14678" width="11.5703125" style="2353" bestFit="1" customWidth="1"/>
    <col min="14679" max="14679" width="13.42578125" style="2353" bestFit="1" customWidth="1"/>
    <col min="14680" max="14680" width="21.85546875" style="2353" bestFit="1" customWidth="1"/>
    <col min="14681" max="14681" width="11.42578125" style="2353"/>
    <col min="14682" max="14682" width="46.5703125" style="2353" customWidth="1"/>
    <col min="14683" max="14685" width="11.5703125" style="2353" bestFit="1" customWidth="1"/>
    <col min="14686" max="14686" width="18.85546875" style="2353" bestFit="1" customWidth="1"/>
    <col min="14687" max="14852" width="11.42578125" style="2353"/>
    <col min="14853" max="14853" width="4.140625" style="2353" customWidth="1"/>
    <col min="14854" max="14854" width="51.7109375" style="2353" customWidth="1"/>
    <col min="14855" max="14855" width="18.7109375" style="2353" customWidth="1"/>
    <col min="14856" max="14856" width="11.85546875" style="2353" bestFit="1" customWidth="1"/>
    <col min="14857" max="14857" width="13" style="2353" bestFit="1" customWidth="1"/>
    <col min="14858" max="14858" width="23.5703125" style="2353" bestFit="1" customWidth="1"/>
    <col min="14859" max="14859" width="7.5703125" style="2353" customWidth="1"/>
    <col min="14860" max="14860" width="49.7109375" style="2353" bestFit="1" customWidth="1"/>
    <col min="14861" max="14861" width="14.28515625" style="2353" bestFit="1" customWidth="1"/>
    <col min="14862" max="14862" width="11.85546875" style="2353" bestFit="1" customWidth="1"/>
    <col min="14863" max="14863" width="13" style="2353" bestFit="1" customWidth="1"/>
    <col min="14864" max="14864" width="23.5703125" style="2353" bestFit="1" customWidth="1"/>
    <col min="14865" max="14865" width="3.85546875" style="2353" customWidth="1"/>
    <col min="14866" max="14866" width="47.140625" style="2353" customWidth="1"/>
    <col min="14867" max="14867" width="13.85546875" style="2353" bestFit="1" customWidth="1"/>
    <col min="14868" max="14868" width="11.5703125" style="2353" customWidth="1"/>
    <col min="14869" max="14869" width="12.42578125" style="2353" bestFit="1" customWidth="1"/>
    <col min="14870" max="14870" width="21.7109375" style="2353" bestFit="1" customWidth="1"/>
    <col min="14871" max="14871" width="4.7109375" style="2353" customWidth="1"/>
    <col min="14872" max="14872" width="48.28515625" style="2353" bestFit="1" customWidth="1"/>
    <col min="14873" max="14873" width="13.85546875" style="2353" bestFit="1" customWidth="1"/>
    <col min="14874" max="14874" width="12.7109375" style="2353" customWidth="1"/>
    <col min="14875" max="14875" width="17.7109375" style="2353" bestFit="1" customWidth="1"/>
    <col min="14876" max="14876" width="21.7109375" style="2353" bestFit="1" customWidth="1"/>
    <col min="14877" max="14877" width="5" style="2353" customWidth="1"/>
    <col min="14878" max="14878" width="52.85546875" style="2353" customWidth="1"/>
    <col min="14879" max="14879" width="14.7109375" style="2353" customWidth="1"/>
    <col min="14880" max="14880" width="14" style="2353" customWidth="1"/>
    <col min="14881" max="14881" width="16.42578125" style="2353" customWidth="1"/>
    <col min="14882" max="14882" width="21.7109375" style="2353" bestFit="1" customWidth="1"/>
    <col min="14883" max="14883" width="4.7109375" style="2353" customWidth="1"/>
    <col min="14884" max="14884" width="48.28515625" style="2353" bestFit="1" customWidth="1"/>
    <col min="14885" max="14885" width="13.85546875" style="2353" customWidth="1"/>
    <col min="14886" max="14886" width="13.7109375" style="2353" customWidth="1"/>
    <col min="14887" max="14887" width="16.140625" style="2353" customWidth="1"/>
    <col min="14888" max="14888" width="22.140625" style="2353" bestFit="1" customWidth="1"/>
    <col min="14889" max="14889" width="3.140625" style="2353" customWidth="1"/>
    <col min="14890" max="14890" width="48.28515625" style="2353" bestFit="1" customWidth="1"/>
    <col min="14891" max="14891" width="15.140625" style="2353" customWidth="1"/>
    <col min="14892" max="14892" width="13.42578125" style="2353" customWidth="1"/>
    <col min="14893" max="14893" width="15.28515625" style="2353" customWidth="1"/>
    <col min="14894" max="14894" width="21" style="2353" customWidth="1"/>
    <col min="14895" max="14895" width="5.28515625" style="2353" customWidth="1"/>
    <col min="14896" max="14896" width="48.28515625" style="2353" bestFit="1" customWidth="1"/>
    <col min="14897" max="14897" width="14.85546875" style="2353" customWidth="1"/>
    <col min="14898" max="14898" width="11.42578125" style="2353"/>
    <col min="14899" max="14899" width="12.42578125" style="2353" bestFit="1" customWidth="1"/>
    <col min="14900" max="14900" width="21.7109375" style="2353" bestFit="1" customWidth="1"/>
    <col min="14901" max="14901" width="5.140625" style="2353" customWidth="1"/>
    <col min="14902" max="14902" width="47.28515625" style="2353" customWidth="1"/>
    <col min="14903" max="14903" width="15.7109375" style="2353" customWidth="1"/>
    <col min="14904" max="14904" width="15.28515625" style="2353" customWidth="1"/>
    <col min="14905" max="14905" width="12.42578125" style="2353" bestFit="1" customWidth="1"/>
    <col min="14906" max="14906" width="18.85546875" style="2353" bestFit="1" customWidth="1"/>
    <col min="14907" max="14907" width="5" style="2353" customWidth="1"/>
    <col min="14908" max="14908" width="50.28515625" style="2353" bestFit="1" customWidth="1"/>
    <col min="14909" max="14909" width="14.28515625" style="2353" bestFit="1" customWidth="1"/>
    <col min="14910" max="14910" width="11.42578125" style="2353"/>
    <col min="14911" max="14911" width="13.28515625" style="2353" bestFit="1" customWidth="1"/>
    <col min="14912" max="14912" width="18.85546875" style="2353" bestFit="1" customWidth="1"/>
    <col min="14913" max="14913" width="5.7109375" style="2353" customWidth="1"/>
    <col min="14914" max="14914" width="48.28515625" style="2353" bestFit="1" customWidth="1"/>
    <col min="14915" max="14915" width="14.28515625" style="2353" bestFit="1" customWidth="1"/>
    <col min="14916" max="14916" width="13.85546875" style="2353" customWidth="1"/>
    <col min="14917" max="14917" width="13.28515625" style="2353" bestFit="1" customWidth="1"/>
    <col min="14918" max="14918" width="18.85546875" style="2353" bestFit="1" customWidth="1"/>
    <col min="14919" max="14919" width="5.28515625" style="2353" customWidth="1"/>
    <col min="14920" max="14920" width="50.5703125" style="2353" customWidth="1"/>
    <col min="14921" max="14921" width="14.28515625" style="2353" bestFit="1" customWidth="1"/>
    <col min="14922" max="14922" width="17.7109375" style="2353" customWidth="1"/>
    <col min="14923" max="14923" width="13.28515625" style="2353" bestFit="1" customWidth="1"/>
    <col min="14924" max="14924" width="18.85546875" style="2353" bestFit="1" customWidth="1"/>
    <col min="14925" max="14925" width="3.85546875" style="2353" customWidth="1"/>
    <col min="14926" max="14926" width="48.28515625" style="2353" bestFit="1" customWidth="1"/>
    <col min="14927" max="14927" width="14.28515625" style="2353" bestFit="1" customWidth="1"/>
    <col min="14928" max="14928" width="11.42578125" style="2353"/>
    <col min="14929" max="14929" width="13.28515625" style="2353" bestFit="1" customWidth="1"/>
    <col min="14930" max="14930" width="18.85546875" style="2353" bestFit="1" customWidth="1"/>
    <col min="14931" max="14931" width="3.5703125" style="2353" customWidth="1"/>
    <col min="14932" max="14932" width="48.28515625" style="2353" bestFit="1" customWidth="1"/>
    <col min="14933" max="14933" width="14.42578125" style="2353" bestFit="1" customWidth="1"/>
    <col min="14934" max="14934" width="11.5703125" style="2353" bestFit="1" customWidth="1"/>
    <col min="14935" max="14935" width="13.42578125" style="2353" bestFit="1" customWidth="1"/>
    <col min="14936" max="14936" width="21.85546875" style="2353" bestFit="1" customWidth="1"/>
    <col min="14937" max="14937" width="11.42578125" style="2353"/>
    <col min="14938" max="14938" width="46.5703125" style="2353" customWidth="1"/>
    <col min="14939" max="14941" width="11.5703125" style="2353" bestFit="1" customWidth="1"/>
    <col min="14942" max="14942" width="18.85546875" style="2353" bestFit="1" customWidth="1"/>
    <col min="14943" max="15108" width="11.42578125" style="2353"/>
    <col min="15109" max="15109" width="4.140625" style="2353" customWidth="1"/>
    <col min="15110" max="15110" width="51.7109375" style="2353" customWidth="1"/>
    <col min="15111" max="15111" width="18.7109375" style="2353" customWidth="1"/>
    <col min="15112" max="15112" width="11.85546875" style="2353" bestFit="1" customWidth="1"/>
    <col min="15113" max="15113" width="13" style="2353" bestFit="1" customWidth="1"/>
    <col min="15114" max="15114" width="23.5703125" style="2353" bestFit="1" customWidth="1"/>
    <col min="15115" max="15115" width="7.5703125" style="2353" customWidth="1"/>
    <col min="15116" max="15116" width="49.7109375" style="2353" bestFit="1" customWidth="1"/>
    <col min="15117" max="15117" width="14.28515625" style="2353" bestFit="1" customWidth="1"/>
    <col min="15118" max="15118" width="11.85546875" style="2353" bestFit="1" customWidth="1"/>
    <col min="15119" max="15119" width="13" style="2353" bestFit="1" customWidth="1"/>
    <col min="15120" max="15120" width="23.5703125" style="2353" bestFit="1" customWidth="1"/>
    <col min="15121" max="15121" width="3.85546875" style="2353" customWidth="1"/>
    <col min="15122" max="15122" width="47.140625" style="2353" customWidth="1"/>
    <col min="15123" max="15123" width="13.85546875" style="2353" bestFit="1" customWidth="1"/>
    <col min="15124" max="15124" width="11.5703125" style="2353" customWidth="1"/>
    <col min="15125" max="15125" width="12.42578125" style="2353" bestFit="1" customWidth="1"/>
    <col min="15126" max="15126" width="21.7109375" style="2353" bestFit="1" customWidth="1"/>
    <col min="15127" max="15127" width="4.7109375" style="2353" customWidth="1"/>
    <col min="15128" max="15128" width="48.28515625" style="2353" bestFit="1" customWidth="1"/>
    <col min="15129" max="15129" width="13.85546875" style="2353" bestFit="1" customWidth="1"/>
    <col min="15130" max="15130" width="12.7109375" style="2353" customWidth="1"/>
    <col min="15131" max="15131" width="17.7109375" style="2353" bestFit="1" customWidth="1"/>
    <col min="15132" max="15132" width="21.7109375" style="2353" bestFit="1" customWidth="1"/>
    <col min="15133" max="15133" width="5" style="2353" customWidth="1"/>
    <col min="15134" max="15134" width="52.85546875" style="2353" customWidth="1"/>
    <col min="15135" max="15135" width="14.7109375" style="2353" customWidth="1"/>
    <col min="15136" max="15136" width="14" style="2353" customWidth="1"/>
    <col min="15137" max="15137" width="16.42578125" style="2353" customWidth="1"/>
    <col min="15138" max="15138" width="21.7109375" style="2353" bestFit="1" customWidth="1"/>
    <col min="15139" max="15139" width="4.7109375" style="2353" customWidth="1"/>
    <col min="15140" max="15140" width="48.28515625" style="2353" bestFit="1" customWidth="1"/>
    <col min="15141" max="15141" width="13.85546875" style="2353" customWidth="1"/>
    <col min="15142" max="15142" width="13.7109375" style="2353" customWidth="1"/>
    <col min="15143" max="15143" width="16.140625" style="2353" customWidth="1"/>
    <col min="15144" max="15144" width="22.140625" style="2353" bestFit="1" customWidth="1"/>
    <col min="15145" max="15145" width="3.140625" style="2353" customWidth="1"/>
    <col min="15146" max="15146" width="48.28515625" style="2353" bestFit="1" customWidth="1"/>
    <col min="15147" max="15147" width="15.140625" style="2353" customWidth="1"/>
    <col min="15148" max="15148" width="13.42578125" style="2353" customWidth="1"/>
    <col min="15149" max="15149" width="15.28515625" style="2353" customWidth="1"/>
    <col min="15150" max="15150" width="21" style="2353" customWidth="1"/>
    <col min="15151" max="15151" width="5.28515625" style="2353" customWidth="1"/>
    <col min="15152" max="15152" width="48.28515625" style="2353" bestFit="1" customWidth="1"/>
    <col min="15153" max="15153" width="14.85546875" style="2353" customWidth="1"/>
    <col min="15154" max="15154" width="11.42578125" style="2353"/>
    <col min="15155" max="15155" width="12.42578125" style="2353" bestFit="1" customWidth="1"/>
    <col min="15156" max="15156" width="21.7109375" style="2353" bestFit="1" customWidth="1"/>
    <col min="15157" max="15157" width="5.140625" style="2353" customWidth="1"/>
    <col min="15158" max="15158" width="47.28515625" style="2353" customWidth="1"/>
    <col min="15159" max="15159" width="15.7109375" style="2353" customWidth="1"/>
    <col min="15160" max="15160" width="15.28515625" style="2353" customWidth="1"/>
    <col min="15161" max="15161" width="12.42578125" style="2353" bestFit="1" customWidth="1"/>
    <col min="15162" max="15162" width="18.85546875" style="2353" bestFit="1" customWidth="1"/>
    <col min="15163" max="15163" width="5" style="2353" customWidth="1"/>
    <col min="15164" max="15164" width="50.28515625" style="2353" bestFit="1" customWidth="1"/>
    <col min="15165" max="15165" width="14.28515625" style="2353" bestFit="1" customWidth="1"/>
    <col min="15166" max="15166" width="11.42578125" style="2353"/>
    <col min="15167" max="15167" width="13.28515625" style="2353" bestFit="1" customWidth="1"/>
    <col min="15168" max="15168" width="18.85546875" style="2353" bestFit="1" customWidth="1"/>
    <col min="15169" max="15169" width="5.7109375" style="2353" customWidth="1"/>
    <col min="15170" max="15170" width="48.28515625" style="2353" bestFit="1" customWidth="1"/>
    <col min="15171" max="15171" width="14.28515625" style="2353" bestFit="1" customWidth="1"/>
    <col min="15172" max="15172" width="13.85546875" style="2353" customWidth="1"/>
    <col min="15173" max="15173" width="13.28515625" style="2353" bestFit="1" customWidth="1"/>
    <col min="15174" max="15174" width="18.85546875" style="2353" bestFit="1" customWidth="1"/>
    <col min="15175" max="15175" width="5.28515625" style="2353" customWidth="1"/>
    <col min="15176" max="15176" width="50.5703125" style="2353" customWidth="1"/>
    <col min="15177" max="15177" width="14.28515625" style="2353" bestFit="1" customWidth="1"/>
    <col min="15178" max="15178" width="17.7109375" style="2353" customWidth="1"/>
    <col min="15179" max="15179" width="13.28515625" style="2353" bestFit="1" customWidth="1"/>
    <col min="15180" max="15180" width="18.85546875" style="2353" bestFit="1" customWidth="1"/>
    <col min="15181" max="15181" width="3.85546875" style="2353" customWidth="1"/>
    <col min="15182" max="15182" width="48.28515625" style="2353" bestFit="1" customWidth="1"/>
    <col min="15183" max="15183" width="14.28515625" style="2353" bestFit="1" customWidth="1"/>
    <col min="15184" max="15184" width="11.42578125" style="2353"/>
    <col min="15185" max="15185" width="13.28515625" style="2353" bestFit="1" customWidth="1"/>
    <col min="15186" max="15186" width="18.85546875" style="2353" bestFit="1" customWidth="1"/>
    <col min="15187" max="15187" width="3.5703125" style="2353" customWidth="1"/>
    <col min="15188" max="15188" width="48.28515625" style="2353" bestFit="1" customWidth="1"/>
    <col min="15189" max="15189" width="14.42578125" style="2353" bestFit="1" customWidth="1"/>
    <col min="15190" max="15190" width="11.5703125" style="2353" bestFit="1" customWidth="1"/>
    <col min="15191" max="15191" width="13.42578125" style="2353" bestFit="1" customWidth="1"/>
    <col min="15192" max="15192" width="21.85546875" style="2353" bestFit="1" customWidth="1"/>
    <col min="15193" max="15193" width="11.42578125" style="2353"/>
    <col min="15194" max="15194" width="46.5703125" style="2353" customWidth="1"/>
    <col min="15195" max="15197" width="11.5703125" style="2353" bestFit="1" customWidth="1"/>
    <col min="15198" max="15198" width="18.85546875" style="2353" bestFit="1" customWidth="1"/>
    <col min="15199" max="15364" width="11.42578125" style="2353"/>
    <col min="15365" max="15365" width="4.140625" style="2353" customWidth="1"/>
    <col min="15366" max="15366" width="51.7109375" style="2353" customWidth="1"/>
    <col min="15367" max="15367" width="18.7109375" style="2353" customWidth="1"/>
    <col min="15368" max="15368" width="11.85546875" style="2353" bestFit="1" customWidth="1"/>
    <col min="15369" max="15369" width="13" style="2353" bestFit="1" customWidth="1"/>
    <col min="15370" max="15370" width="23.5703125" style="2353" bestFit="1" customWidth="1"/>
    <col min="15371" max="15371" width="7.5703125" style="2353" customWidth="1"/>
    <col min="15372" max="15372" width="49.7109375" style="2353" bestFit="1" customWidth="1"/>
    <col min="15373" max="15373" width="14.28515625" style="2353" bestFit="1" customWidth="1"/>
    <col min="15374" max="15374" width="11.85546875" style="2353" bestFit="1" customWidth="1"/>
    <col min="15375" max="15375" width="13" style="2353" bestFit="1" customWidth="1"/>
    <col min="15376" max="15376" width="23.5703125" style="2353" bestFit="1" customWidth="1"/>
    <col min="15377" max="15377" width="3.85546875" style="2353" customWidth="1"/>
    <col min="15378" max="15378" width="47.140625" style="2353" customWidth="1"/>
    <col min="15379" max="15379" width="13.85546875" style="2353" bestFit="1" customWidth="1"/>
    <col min="15380" max="15380" width="11.5703125" style="2353" customWidth="1"/>
    <col min="15381" max="15381" width="12.42578125" style="2353" bestFit="1" customWidth="1"/>
    <col min="15382" max="15382" width="21.7109375" style="2353" bestFit="1" customWidth="1"/>
    <col min="15383" max="15383" width="4.7109375" style="2353" customWidth="1"/>
    <col min="15384" max="15384" width="48.28515625" style="2353" bestFit="1" customWidth="1"/>
    <col min="15385" max="15385" width="13.85546875" style="2353" bestFit="1" customWidth="1"/>
    <col min="15386" max="15386" width="12.7109375" style="2353" customWidth="1"/>
    <col min="15387" max="15387" width="17.7109375" style="2353" bestFit="1" customWidth="1"/>
    <col min="15388" max="15388" width="21.7109375" style="2353" bestFit="1" customWidth="1"/>
    <col min="15389" max="15389" width="5" style="2353" customWidth="1"/>
    <col min="15390" max="15390" width="52.85546875" style="2353" customWidth="1"/>
    <col min="15391" max="15391" width="14.7109375" style="2353" customWidth="1"/>
    <col min="15392" max="15392" width="14" style="2353" customWidth="1"/>
    <col min="15393" max="15393" width="16.42578125" style="2353" customWidth="1"/>
    <col min="15394" max="15394" width="21.7109375" style="2353" bestFit="1" customWidth="1"/>
    <col min="15395" max="15395" width="4.7109375" style="2353" customWidth="1"/>
    <col min="15396" max="15396" width="48.28515625" style="2353" bestFit="1" customWidth="1"/>
    <col min="15397" max="15397" width="13.85546875" style="2353" customWidth="1"/>
    <col min="15398" max="15398" width="13.7109375" style="2353" customWidth="1"/>
    <col min="15399" max="15399" width="16.140625" style="2353" customWidth="1"/>
    <col min="15400" max="15400" width="22.140625" style="2353" bestFit="1" customWidth="1"/>
    <col min="15401" max="15401" width="3.140625" style="2353" customWidth="1"/>
    <col min="15402" max="15402" width="48.28515625" style="2353" bestFit="1" customWidth="1"/>
    <col min="15403" max="15403" width="15.140625" style="2353" customWidth="1"/>
    <col min="15404" max="15404" width="13.42578125" style="2353" customWidth="1"/>
    <col min="15405" max="15405" width="15.28515625" style="2353" customWidth="1"/>
    <col min="15406" max="15406" width="21" style="2353" customWidth="1"/>
    <col min="15407" max="15407" width="5.28515625" style="2353" customWidth="1"/>
    <col min="15408" max="15408" width="48.28515625" style="2353" bestFit="1" customWidth="1"/>
    <col min="15409" max="15409" width="14.85546875" style="2353" customWidth="1"/>
    <col min="15410" max="15410" width="11.42578125" style="2353"/>
    <col min="15411" max="15411" width="12.42578125" style="2353" bestFit="1" customWidth="1"/>
    <col min="15412" max="15412" width="21.7109375" style="2353" bestFit="1" customWidth="1"/>
    <col min="15413" max="15413" width="5.140625" style="2353" customWidth="1"/>
    <col min="15414" max="15414" width="47.28515625" style="2353" customWidth="1"/>
    <col min="15415" max="15415" width="15.7109375" style="2353" customWidth="1"/>
    <col min="15416" max="15416" width="15.28515625" style="2353" customWidth="1"/>
    <col min="15417" max="15417" width="12.42578125" style="2353" bestFit="1" customWidth="1"/>
    <col min="15418" max="15418" width="18.85546875" style="2353" bestFit="1" customWidth="1"/>
    <col min="15419" max="15419" width="5" style="2353" customWidth="1"/>
    <col min="15420" max="15420" width="50.28515625" style="2353" bestFit="1" customWidth="1"/>
    <col min="15421" max="15421" width="14.28515625" style="2353" bestFit="1" customWidth="1"/>
    <col min="15422" max="15422" width="11.42578125" style="2353"/>
    <col min="15423" max="15423" width="13.28515625" style="2353" bestFit="1" customWidth="1"/>
    <col min="15424" max="15424" width="18.85546875" style="2353" bestFit="1" customWidth="1"/>
    <col min="15425" max="15425" width="5.7109375" style="2353" customWidth="1"/>
    <col min="15426" max="15426" width="48.28515625" style="2353" bestFit="1" customWidth="1"/>
    <col min="15427" max="15427" width="14.28515625" style="2353" bestFit="1" customWidth="1"/>
    <col min="15428" max="15428" width="13.85546875" style="2353" customWidth="1"/>
    <col min="15429" max="15429" width="13.28515625" style="2353" bestFit="1" customWidth="1"/>
    <col min="15430" max="15430" width="18.85546875" style="2353" bestFit="1" customWidth="1"/>
    <col min="15431" max="15431" width="5.28515625" style="2353" customWidth="1"/>
    <col min="15432" max="15432" width="50.5703125" style="2353" customWidth="1"/>
    <col min="15433" max="15433" width="14.28515625" style="2353" bestFit="1" customWidth="1"/>
    <col min="15434" max="15434" width="17.7109375" style="2353" customWidth="1"/>
    <col min="15435" max="15435" width="13.28515625" style="2353" bestFit="1" customWidth="1"/>
    <col min="15436" max="15436" width="18.85546875" style="2353" bestFit="1" customWidth="1"/>
    <col min="15437" max="15437" width="3.85546875" style="2353" customWidth="1"/>
    <col min="15438" max="15438" width="48.28515625" style="2353" bestFit="1" customWidth="1"/>
    <col min="15439" max="15439" width="14.28515625" style="2353" bestFit="1" customWidth="1"/>
    <col min="15440" max="15440" width="11.42578125" style="2353"/>
    <col min="15441" max="15441" width="13.28515625" style="2353" bestFit="1" customWidth="1"/>
    <col min="15442" max="15442" width="18.85546875" style="2353" bestFit="1" customWidth="1"/>
    <col min="15443" max="15443" width="3.5703125" style="2353" customWidth="1"/>
    <col min="15444" max="15444" width="48.28515625" style="2353" bestFit="1" customWidth="1"/>
    <col min="15445" max="15445" width="14.42578125" style="2353" bestFit="1" customWidth="1"/>
    <col min="15446" max="15446" width="11.5703125" style="2353" bestFit="1" customWidth="1"/>
    <col min="15447" max="15447" width="13.42578125" style="2353" bestFit="1" customWidth="1"/>
    <col min="15448" max="15448" width="21.85546875" style="2353" bestFit="1" customWidth="1"/>
    <col min="15449" max="15449" width="11.42578125" style="2353"/>
    <col min="15450" max="15450" width="46.5703125" style="2353" customWidth="1"/>
    <col min="15451" max="15453" width="11.5703125" style="2353" bestFit="1" customWidth="1"/>
    <col min="15454" max="15454" width="18.85546875" style="2353" bestFit="1" customWidth="1"/>
    <col min="15455" max="15620" width="11.42578125" style="2353"/>
    <col min="15621" max="15621" width="4.140625" style="2353" customWidth="1"/>
    <col min="15622" max="15622" width="51.7109375" style="2353" customWidth="1"/>
    <col min="15623" max="15623" width="18.7109375" style="2353" customWidth="1"/>
    <col min="15624" max="15624" width="11.85546875" style="2353" bestFit="1" customWidth="1"/>
    <col min="15625" max="15625" width="13" style="2353" bestFit="1" customWidth="1"/>
    <col min="15626" max="15626" width="23.5703125" style="2353" bestFit="1" customWidth="1"/>
    <col min="15627" max="15627" width="7.5703125" style="2353" customWidth="1"/>
    <col min="15628" max="15628" width="49.7109375" style="2353" bestFit="1" customWidth="1"/>
    <col min="15629" max="15629" width="14.28515625" style="2353" bestFit="1" customWidth="1"/>
    <col min="15630" max="15630" width="11.85546875" style="2353" bestFit="1" customWidth="1"/>
    <col min="15631" max="15631" width="13" style="2353" bestFit="1" customWidth="1"/>
    <col min="15632" max="15632" width="23.5703125" style="2353" bestFit="1" customWidth="1"/>
    <col min="15633" max="15633" width="3.85546875" style="2353" customWidth="1"/>
    <col min="15634" max="15634" width="47.140625" style="2353" customWidth="1"/>
    <col min="15635" max="15635" width="13.85546875" style="2353" bestFit="1" customWidth="1"/>
    <col min="15636" max="15636" width="11.5703125" style="2353" customWidth="1"/>
    <col min="15637" max="15637" width="12.42578125" style="2353" bestFit="1" customWidth="1"/>
    <col min="15638" max="15638" width="21.7109375" style="2353" bestFit="1" customWidth="1"/>
    <col min="15639" max="15639" width="4.7109375" style="2353" customWidth="1"/>
    <col min="15640" max="15640" width="48.28515625" style="2353" bestFit="1" customWidth="1"/>
    <col min="15641" max="15641" width="13.85546875" style="2353" bestFit="1" customWidth="1"/>
    <col min="15642" max="15642" width="12.7109375" style="2353" customWidth="1"/>
    <col min="15643" max="15643" width="17.7109375" style="2353" bestFit="1" customWidth="1"/>
    <col min="15644" max="15644" width="21.7109375" style="2353" bestFit="1" customWidth="1"/>
    <col min="15645" max="15645" width="5" style="2353" customWidth="1"/>
    <col min="15646" max="15646" width="52.85546875" style="2353" customWidth="1"/>
    <col min="15647" max="15647" width="14.7109375" style="2353" customWidth="1"/>
    <col min="15648" max="15648" width="14" style="2353" customWidth="1"/>
    <col min="15649" max="15649" width="16.42578125" style="2353" customWidth="1"/>
    <col min="15650" max="15650" width="21.7109375" style="2353" bestFit="1" customWidth="1"/>
    <col min="15651" max="15651" width="4.7109375" style="2353" customWidth="1"/>
    <col min="15652" max="15652" width="48.28515625" style="2353" bestFit="1" customWidth="1"/>
    <col min="15653" max="15653" width="13.85546875" style="2353" customWidth="1"/>
    <col min="15654" max="15654" width="13.7109375" style="2353" customWidth="1"/>
    <col min="15655" max="15655" width="16.140625" style="2353" customWidth="1"/>
    <col min="15656" max="15656" width="22.140625" style="2353" bestFit="1" customWidth="1"/>
    <col min="15657" max="15657" width="3.140625" style="2353" customWidth="1"/>
    <col min="15658" max="15658" width="48.28515625" style="2353" bestFit="1" customWidth="1"/>
    <col min="15659" max="15659" width="15.140625" style="2353" customWidth="1"/>
    <col min="15660" max="15660" width="13.42578125" style="2353" customWidth="1"/>
    <col min="15661" max="15661" width="15.28515625" style="2353" customWidth="1"/>
    <col min="15662" max="15662" width="21" style="2353" customWidth="1"/>
    <col min="15663" max="15663" width="5.28515625" style="2353" customWidth="1"/>
    <col min="15664" max="15664" width="48.28515625" style="2353" bestFit="1" customWidth="1"/>
    <col min="15665" max="15665" width="14.85546875" style="2353" customWidth="1"/>
    <col min="15666" max="15666" width="11.42578125" style="2353"/>
    <col min="15667" max="15667" width="12.42578125" style="2353" bestFit="1" customWidth="1"/>
    <col min="15668" max="15668" width="21.7109375" style="2353" bestFit="1" customWidth="1"/>
    <col min="15669" max="15669" width="5.140625" style="2353" customWidth="1"/>
    <col min="15670" max="15670" width="47.28515625" style="2353" customWidth="1"/>
    <col min="15671" max="15671" width="15.7109375" style="2353" customWidth="1"/>
    <col min="15672" max="15672" width="15.28515625" style="2353" customWidth="1"/>
    <col min="15673" max="15673" width="12.42578125" style="2353" bestFit="1" customWidth="1"/>
    <col min="15674" max="15674" width="18.85546875" style="2353" bestFit="1" customWidth="1"/>
    <col min="15675" max="15675" width="5" style="2353" customWidth="1"/>
    <col min="15676" max="15676" width="50.28515625" style="2353" bestFit="1" customWidth="1"/>
    <col min="15677" max="15677" width="14.28515625" style="2353" bestFit="1" customWidth="1"/>
    <col min="15678" max="15678" width="11.42578125" style="2353"/>
    <col min="15679" max="15679" width="13.28515625" style="2353" bestFit="1" customWidth="1"/>
    <col min="15680" max="15680" width="18.85546875" style="2353" bestFit="1" customWidth="1"/>
    <col min="15681" max="15681" width="5.7109375" style="2353" customWidth="1"/>
    <col min="15682" max="15682" width="48.28515625" style="2353" bestFit="1" customWidth="1"/>
    <col min="15683" max="15683" width="14.28515625" style="2353" bestFit="1" customWidth="1"/>
    <col min="15684" max="15684" width="13.85546875" style="2353" customWidth="1"/>
    <col min="15685" max="15685" width="13.28515625" style="2353" bestFit="1" customWidth="1"/>
    <col min="15686" max="15686" width="18.85546875" style="2353" bestFit="1" customWidth="1"/>
    <col min="15687" max="15687" width="5.28515625" style="2353" customWidth="1"/>
    <col min="15688" max="15688" width="50.5703125" style="2353" customWidth="1"/>
    <col min="15689" max="15689" width="14.28515625" style="2353" bestFit="1" customWidth="1"/>
    <col min="15690" max="15690" width="17.7109375" style="2353" customWidth="1"/>
    <col min="15691" max="15691" width="13.28515625" style="2353" bestFit="1" customWidth="1"/>
    <col min="15692" max="15692" width="18.85546875" style="2353" bestFit="1" customWidth="1"/>
    <col min="15693" max="15693" width="3.85546875" style="2353" customWidth="1"/>
    <col min="15694" max="15694" width="48.28515625" style="2353" bestFit="1" customWidth="1"/>
    <col min="15695" max="15695" width="14.28515625" style="2353" bestFit="1" customWidth="1"/>
    <col min="15696" max="15696" width="11.42578125" style="2353"/>
    <col min="15697" max="15697" width="13.28515625" style="2353" bestFit="1" customWidth="1"/>
    <col min="15698" max="15698" width="18.85546875" style="2353" bestFit="1" customWidth="1"/>
    <col min="15699" max="15699" width="3.5703125" style="2353" customWidth="1"/>
    <col min="15700" max="15700" width="48.28515625" style="2353" bestFit="1" customWidth="1"/>
    <col min="15701" max="15701" width="14.42578125" style="2353" bestFit="1" customWidth="1"/>
    <col min="15702" max="15702" width="11.5703125" style="2353" bestFit="1" customWidth="1"/>
    <col min="15703" max="15703" width="13.42578125" style="2353" bestFit="1" customWidth="1"/>
    <col min="15704" max="15704" width="21.85546875" style="2353" bestFit="1" customWidth="1"/>
    <col min="15705" max="15705" width="11.42578125" style="2353"/>
    <col min="15706" max="15706" width="46.5703125" style="2353" customWidth="1"/>
    <col min="15707" max="15709" width="11.5703125" style="2353" bestFit="1" customWidth="1"/>
    <col min="15710" max="15710" width="18.85546875" style="2353" bestFit="1" customWidth="1"/>
    <col min="15711" max="15876" width="11.42578125" style="2353"/>
    <col min="15877" max="15877" width="4.140625" style="2353" customWidth="1"/>
    <col min="15878" max="15878" width="51.7109375" style="2353" customWidth="1"/>
    <col min="15879" max="15879" width="18.7109375" style="2353" customWidth="1"/>
    <col min="15880" max="15880" width="11.85546875" style="2353" bestFit="1" customWidth="1"/>
    <col min="15881" max="15881" width="13" style="2353" bestFit="1" customWidth="1"/>
    <col min="15882" max="15882" width="23.5703125" style="2353" bestFit="1" customWidth="1"/>
    <col min="15883" max="15883" width="7.5703125" style="2353" customWidth="1"/>
    <col min="15884" max="15884" width="49.7109375" style="2353" bestFit="1" customWidth="1"/>
    <col min="15885" max="15885" width="14.28515625" style="2353" bestFit="1" customWidth="1"/>
    <col min="15886" max="15886" width="11.85546875" style="2353" bestFit="1" customWidth="1"/>
    <col min="15887" max="15887" width="13" style="2353" bestFit="1" customWidth="1"/>
    <col min="15888" max="15888" width="23.5703125" style="2353" bestFit="1" customWidth="1"/>
    <col min="15889" max="15889" width="3.85546875" style="2353" customWidth="1"/>
    <col min="15890" max="15890" width="47.140625" style="2353" customWidth="1"/>
    <col min="15891" max="15891" width="13.85546875" style="2353" bestFit="1" customWidth="1"/>
    <col min="15892" max="15892" width="11.5703125" style="2353" customWidth="1"/>
    <col min="15893" max="15893" width="12.42578125" style="2353" bestFit="1" customWidth="1"/>
    <col min="15894" max="15894" width="21.7109375" style="2353" bestFit="1" customWidth="1"/>
    <col min="15895" max="15895" width="4.7109375" style="2353" customWidth="1"/>
    <col min="15896" max="15896" width="48.28515625" style="2353" bestFit="1" customWidth="1"/>
    <col min="15897" max="15897" width="13.85546875" style="2353" bestFit="1" customWidth="1"/>
    <col min="15898" max="15898" width="12.7109375" style="2353" customWidth="1"/>
    <col min="15899" max="15899" width="17.7109375" style="2353" bestFit="1" customWidth="1"/>
    <col min="15900" max="15900" width="21.7109375" style="2353" bestFit="1" customWidth="1"/>
    <col min="15901" max="15901" width="5" style="2353" customWidth="1"/>
    <col min="15902" max="15902" width="52.85546875" style="2353" customWidth="1"/>
    <col min="15903" max="15903" width="14.7109375" style="2353" customWidth="1"/>
    <col min="15904" max="15904" width="14" style="2353" customWidth="1"/>
    <col min="15905" max="15905" width="16.42578125" style="2353" customWidth="1"/>
    <col min="15906" max="15906" width="21.7109375" style="2353" bestFit="1" customWidth="1"/>
    <col min="15907" max="15907" width="4.7109375" style="2353" customWidth="1"/>
    <col min="15908" max="15908" width="48.28515625" style="2353" bestFit="1" customWidth="1"/>
    <col min="15909" max="15909" width="13.85546875" style="2353" customWidth="1"/>
    <col min="15910" max="15910" width="13.7109375" style="2353" customWidth="1"/>
    <col min="15911" max="15911" width="16.140625" style="2353" customWidth="1"/>
    <col min="15912" max="15912" width="22.140625" style="2353" bestFit="1" customWidth="1"/>
    <col min="15913" max="15913" width="3.140625" style="2353" customWidth="1"/>
    <col min="15914" max="15914" width="48.28515625" style="2353" bestFit="1" customWidth="1"/>
    <col min="15915" max="15915" width="15.140625" style="2353" customWidth="1"/>
    <col min="15916" max="15916" width="13.42578125" style="2353" customWidth="1"/>
    <col min="15917" max="15917" width="15.28515625" style="2353" customWidth="1"/>
    <col min="15918" max="15918" width="21" style="2353" customWidth="1"/>
    <col min="15919" max="15919" width="5.28515625" style="2353" customWidth="1"/>
    <col min="15920" max="15920" width="48.28515625" style="2353" bestFit="1" customWidth="1"/>
    <col min="15921" max="15921" width="14.85546875" style="2353" customWidth="1"/>
    <col min="15922" max="15922" width="11.42578125" style="2353"/>
    <col min="15923" max="15923" width="12.42578125" style="2353" bestFit="1" customWidth="1"/>
    <col min="15924" max="15924" width="21.7109375" style="2353" bestFit="1" customWidth="1"/>
    <col min="15925" max="15925" width="5.140625" style="2353" customWidth="1"/>
    <col min="15926" max="15926" width="47.28515625" style="2353" customWidth="1"/>
    <col min="15927" max="15927" width="15.7109375" style="2353" customWidth="1"/>
    <col min="15928" max="15928" width="15.28515625" style="2353" customWidth="1"/>
    <col min="15929" max="15929" width="12.42578125" style="2353" bestFit="1" customWidth="1"/>
    <col min="15930" max="15930" width="18.85546875" style="2353" bestFit="1" customWidth="1"/>
    <col min="15931" max="15931" width="5" style="2353" customWidth="1"/>
    <col min="15932" max="15932" width="50.28515625" style="2353" bestFit="1" customWidth="1"/>
    <col min="15933" max="15933" width="14.28515625" style="2353" bestFit="1" customWidth="1"/>
    <col min="15934" max="15934" width="11.42578125" style="2353"/>
    <col min="15935" max="15935" width="13.28515625" style="2353" bestFit="1" customWidth="1"/>
    <col min="15936" max="15936" width="18.85546875" style="2353" bestFit="1" customWidth="1"/>
    <col min="15937" max="15937" width="5.7109375" style="2353" customWidth="1"/>
    <col min="15938" max="15938" width="48.28515625" style="2353" bestFit="1" customWidth="1"/>
    <col min="15939" max="15939" width="14.28515625" style="2353" bestFit="1" customWidth="1"/>
    <col min="15940" max="15940" width="13.85546875" style="2353" customWidth="1"/>
    <col min="15941" max="15941" width="13.28515625" style="2353" bestFit="1" customWidth="1"/>
    <col min="15942" max="15942" width="18.85546875" style="2353" bestFit="1" customWidth="1"/>
    <col min="15943" max="15943" width="5.28515625" style="2353" customWidth="1"/>
    <col min="15944" max="15944" width="50.5703125" style="2353" customWidth="1"/>
    <col min="15945" max="15945" width="14.28515625" style="2353" bestFit="1" customWidth="1"/>
    <col min="15946" max="15946" width="17.7109375" style="2353" customWidth="1"/>
    <col min="15947" max="15947" width="13.28515625" style="2353" bestFit="1" customWidth="1"/>
    <col min="15948" max="15948" width="18.85546875" style="2353" bestFit="1" customWidth="1"/>
    <col min="15949" max="15949" width="3.85546875" style="2353" customWidth="1"/>
    <col min="15950" max="15950" width="48.28515625" style="2353" bestFit="1" customWidth="1"/>
    <col min="15951" max="15951" width="14.28515625" style="2353" bestFit="1" customWidth="1"/>
    <col min="15952" max="15952" width="11.42578125" style="2353"/>
    <col min="15953" max="15953" width="13.28515625" style="2353" bestFit="1" customWidth="1"/>
    <col min="15954" max="15954" width="18.85546875" style="2353" bestFit="1" customWidth="1"/>
    <col min="15955" max="15955" width="3.5703125" style="2353" customWidth="1"/>
    <col min="15956" max="15956" width="48.28515625" style="2353" bestFit="1" customWidth="1"/>
    <col min="15957" max="15957" width="14.42578125" style="2353" bestFit="1" customWidth="1"/>
    <col min="15958" max="15958" width="11.5703125" style="2353" bestFit="1" customWidth="1"/>
    <col min="15959" max="15959" width="13.42578125" style="2353" bestFit="1" customWidth="1"/>
    <col min="15960" max="15960" width="21.85546875" style="2353" bestFit="1" customWidth="1"/>
    <col min="15961" max="15961" width="11.42578125" style="2353"/>
    <col min="15962" max="15962" width="46.5703125" style="2353" customWidth="1"/>
    <col min="15963" max="15965" width="11.5703125" style="2353" bestFit="1" customWidth="1"/>
    <col min="15966" max="15966" width="18.85546875" style="2353" bestFit="1" customWidth="1"/>
    <col min="15967" max="16132" width="11.42578125" style="2353"/>
    <col min="16133" max="16133" width="4.140625" style="2353" customWidth="1"/>
    <col min="16134" max="16134" width="51.7109375" style="2353" customWidth="1"/>
    <col min="16135" max="16135" width="18.7109375" style="2353" customWidth="1"/>
    <col min="16136" max="16136" width="11.85546875" style="2353" bestFit="1" customWidth="1"/>
    <col min="16137" max="16137" width="13" style="2353" bestFit="1" customWidth="1"/>
    <col min="16138" max="16138" width="23.5703125" style="2353" bestFit="1" customWidth="1"/>
    <col min="16139" max="16139" width="7.5703125" style="2353" customWidth="1"/>
    <col min="16140" max="16140" width="49.7109375" style="2353" bestFit="1" customWidth="1"/>
    <col min="16141" max="16141" width="14.28515625" style="2353" bestFit="1" customWidth="1"/>
    <col min="16142" max="16142" width="11.85546875" style="2353" bestFit="1" customWidth="1"/>
    <col min="16143" max="16143" width="13" style="2353" bestFit="1" customWidth="1"/>
    <col min="16144" max="16144" width="23.5703125" style="2353" bestFit="1" customWidth="1"/>
    <col min="16145" max="16145" width="3.85546875" style="2353" customWidth="1"/>
    <col min="16146" max="16146" width="47.140625" style="2353" customWidth="1"/>
    <col min="16147" max="16147" width="13.85546875" style="2353" bestFit="1" customWidth="1"/>
    <col min="16148" max="16148" width="11.5703125" style="2353" customWidth="1"/>
    <col min="16149" max="16149" width="12.42578125" style="2353" bestFit="1" customWidth="1"/>
    <col min="16150" max="16150" width="21.7109375" style="2353" bestFit="1" customWidth="1"/>
    <col min="16151" max="16151" width="4.7109375" style="2353" customWidth="1"/>
    <col min="16152" max="16152" width="48.28515625" style="2353" bestFit="1" customWidth="1"/>
    <col min="16153" max="16153" width="13.85546875" style="2353" bestFit="1" customWidth="1"/>
    <col min="16154" max="16154" width="12.7109375" style="2353" customWidth="1"/>
    <col min="16155" max="16155" width="17.7109375" style="2353" bestFit="1" customWidth="1"/>
    <col min="16156" max="16156" width="21.7109375" style="2353" bestFit="1" customWidth="1"/>
    <col min="16157" max="16157" width="5" style="2353" customWidth="1"/>
    <col min="16158" max="16158" width="52.85546875" style="2353" customWidth="1"/>
    <col min="16159" max="16159" width="14.7109375" style="2353" customWidth="1"/>
    <col min="16160" max="16160" width="14" style="2353" customWidth="1"/>
    <col min="16161" max="16161" width="16.42578125" style="2353" customWidth="1"/>
    <col min="16162" max="16162" width="21.7109375" style="2353" bestFit="1" customWidth="1"/>
    <col min="16163" max="16163" width="4.7109375" style="2353" customWidth="1"/>
    <col min="16164" max="16164" width="48.28515625" style="2353" bestFit="1" customWidth="1"/>
    <col min="16165" max="16165" width="13.85546875" style="2353" customWidth="1"/>
    <col min="16166" max="16166" width="13.7109375" style="2353" customWidth="1"/>
    <col min="16167" max="16167" width="16.140625" style="2353" customWidth="1"/>
    <col min="16168" max="16168" width="22.140625" style="2353" bestFit="1" customWidth="1"/>
    <col min="16169" max="16169" width="3.140625" style="2353" customWidth="1"/>
    <col min="16170" max="16170" width="48.28515625" style="2353" bestFit="1" customWidth="1"/>
    <col min="16171" max="16171" width="15.140625" style="2353" customWidth="1"/>
    <col min="16172" max="16172" width="13.42578125" style="2353" customWidth="1"/>
    <col min="16173" max="16173" width="15.28515625" style="2353" customWidth="1"/>
    <col min="16174" max="16174" width="21" style="2353" customWidth="1"/>
    <col min="16175" max="16175" width="5.28515625" style="2353" customWidth="1"/>
    <col min="16176" max="16176" width="48.28515625" style="2353" bestFit="1" customWidth="1"/>
    <col min="16177" max="16177" width="14.85546875" style="2353" customWidth="1"/>
    <col min="16178" max="16178" width="11.42578125" style="2353"/>
    <col min="16179" max="16179" width="12.42578125" style="2353" bestFit="1" customWidth="1"/>
    <col min="16180" max="16180" width="21.7109375" style="2353" bestFit="1" customWidth="1"/>
    <col min="16181" max="16181" width="5.140625" style="2353" customWidth="1"/>
    <col min="16182" max="16182" width="47.28515625" style="2353" customWidth="1"/>
    <col min="16183" max="16183" width="15.7109375" style="2353" customWidth="1"/>
    <col min="16184" max="16184" width="15.28515625" style="2353" customWidth="1"/>
    <col min="16185" max="16185" width="12.42578125" style="2353" bestFit="1" customWidth="1"/>
    <col min="16186" max="16186" width="18.85546875" style="2353" bestFit="1" customWidth="1"/>
    <col min="16187" max="16187" width="5" style="2353" customWidth="1"/>
    <col min="16188" max="16188" width="50.28515625" style="2353" bestFit="1" customWidth="1"/>
    <col min="16189" max="16189" width="14.28515625" style="2353" bestFit="1" customWidth="1"/>
    <col min="16190" max="16190" width="11.42578125" style="2353"/>
    <col min="16191" max="16191" width="13.28515625" style="2353" bestFit="1" customWidth="1"/>
    <col min="16192" max="16192" width="18.85546875" style="2353" bestFit="1" customWidth="1"/>
    <col min="16193" max="16193" width="5.7109375" style="2353" customWidth="1"/>
    <col min="16194" max="16194" width="48.28515625" style="2353" bestFit="1" customWidth="1"/>
    <col min="16195" max="16195" width="14.28515625" style="2353" bestFit="1" customWidth="1"/>
    <col min="16196" max="16196" width="13.85546875" style="2353" customWidth="1"/>
    <col min="16197" max="16197" width="13.28515625" style="2353" bestFit="1" customWidth="1"/>
    <col min="16198" max="16198" width="18.85546875" style="2353" bestFit="1" customWidth="1"/>
    <col min="16199" max="16199" width="5.28515625" style="2353" customWidth="1"/>
    <col min="16200" max="16200" width="50.5703125" style="2353" customWidth="1"/>
    <col min="16201" max="16201" width="14.28515625" style="2353" bestFit="1" customWidth="1"/>
    <col min="16202" max="16202" width="17.7109375" style="2353" customWidth="1"/>
    <col min="16203" max="16203" width="13.28515625" style="2353" bestFit="1" customWidth="1"/>
    <col min="16204" max="16204" width="18.85546875" style="2353" bestFit="1" customWidth="1"/>
    <col min="16205" max="16205" width="3.85546875" style="2353" customWidth="1"/>
    <col min="16206" max="16206" width="48.28515625" style="2353" bestFit="1" customWidth="1"/>
    <col min="16207" max="16207" width="14.28515625" style="2353" bestFit="1" customWidth="1"/>
    <col min="16208" max="16208" width="11.42578125" style="2353"/>
    <col min="16209" max="16209" width="13.28515625" style="2353" bestFit="1" customWidth="1"/>
    <col min="16210" max="16210" width="18.85546875" style="2353" bestFit="1" customWidth="1"/>
    <col min="16211" max="16211" width="3.5703125" style="2353" customWidth="1"/>
    <col min="16212" max="16212" width="48.28515625" style="2353" bestFit="1" customWidth="1"/>
    <col min="16213" max="16213" width="14.42578125" style="2353" bestFit="1" customWidth="1"/>
    <col min="16214" max="16214" width="11.5703125" style="2353" bestFit="1" customWidth="1"/>
    <col min="16215" max="16215" width="13.42578125" style="2353" bestFit="1" customWidth="1"/>
    <col min="16216" max="16216" width="21.85546875" style="2353" bestFit="1" customWidth="1"/>
    <col min="16217" max="16217" width="11.42578125" style="2353"/>
    <col min="16218" max="16218" width="46.5703125" style="2353" customWidth="1"/>
    <col min="16219" max="16221" width="11.5703125" style="2353" bestFit="1" customWidth="1"/>
    <col min="16222" max="16222" width="18.85546875" style="2353" bestFit="1" customWidth="1"/>
    <col min="16223" max="16384" width="11.42578125" style="2353"/>
  </cols>
  <sheetData>
    <row r="1" spans="1:5" x14ac:dyDescent="0.3">
      <c r="D1" s="3027"/>
    </row>
    <row r="2" spans="1:5" ht="18.75" x14ac:dyDescent="0.3">
      <c r="B2" s="1021" t="s">
        <v>2804</v>
      </c>
      <c r="D2" s="3027"/>
    </row>
    <row r="3" spans="1:5" ht="18.75" x14ac:dyDescent="0.3">
      <c r="B3" s="1021" t="s">
        <v>2831</v>
      </c>
      <c r="D3" s="3027"/>
    </row>
    <row r="4" spans="1:5" ht="18.75" x14ac:dyDescent="0.3">
      <c r="B4" s="1021" t="s">
        <v>2816</v>
      </c>
      <c r="D4" s="3027"/>
    </row>
    <row r="5" spans="1:5" x14ac:dyDescent="0.3">
      <c r="B5" s="597" t="s">
        <v>3372</v>
      </c>
      <c r="D5" s="3027"/>
    </row>
    <row r="6" spans="1:5" x14ac:dyDescent="0.3">
      <c r="D6" s="3027"/>
    </row>
    <row r="7" spans="1:5" x14ac:dyDescent="0.3">
      <c r="D7" s="3027"/>
    </row>
    <row r="8" spans="1:5" x14ac:dyDescent="0.3">
      <c r="B8" s="597"/>
    </row>
    <row r="9" spans="1:5" x14ac:dyDescent="0.3">
      <c r="C9" s="2802"/>
    </row>
    <row r="10" spans="1:5" s="2067" customFormat="1" ht="25.5" x14ac:dyDescent="0.3">
      <c r="A10" s="1206"/>
      <c r="B10" s="2746"/>
      <c r="C10" s="2218" t="s">
        <v>775</v>
      </c>
      <c r="D10" s="1928" t="s">
        <v>884</v>
      </c>
      <c r="E10" s="1928" t="s">
        <v>3362</v>
      </c>
    </row>
    <row r="11" spans="1:5" s="2067" customFormat="1" x14ac:dyDescent="0.3">
      <c r="A11" s="1206"/>
      <c r="B11" s="2748"/>
      <c r="C11" s="2733" t="s">
        <v>1184</v>
      </c>
      <c r="D11" s="2762" t="s">
        <v>1261</v>
      </c>
      <c r="E11" s="540">
        <v>26384351.568004742</v>
      </c>
    </row>
    <row r="12" spans="1:5" s="2067" customFormat="1" ht="30" x14ac:dyDescent="0.3">
      <c r="A12" s="1206"/>
      <c r="B12" s="2748"/>
      <c r="C12" s="2733" t="s">
        <v>1204</v>
      </c>
      <c r="D12" s="2762" t="s">
        <v>1024</v>
      </c>
      <c r="E12" s="2931">
        <v>19959641.726410519</v>
      </c>
    </row>
    <row r="13" spans="1:5" s="2067" customFormat="1" x14ac:dyDescent="0.3">
      <c r="A13" s="1206"/>
      <c r="B13" s="2748"/>
      <c r="C13" s="2733" t="s">
        <v>1222</v>
      </c>
      <c r="D13" s="2762" t="s">
        <v>1025</v>
      </c>
      <c r="E13" s="2931">
        <v>33498155.214621775</v>
      </c>
    </row>
    <row r="14" spans="1:5" s="2067" customFormat="1" ht="30" x14ac:dyDescent="0.3">
      <c r="A14" s="1206"/>
      <c r="B14" s="2748"/>
      <c r="C14" s="2733" t="s">
        <v>1240</v>
      </c>
      <c r="D14" s="2762" t="s">
        <v>1026</v>
      </c>
      <c r="E14" s="2931">
        <v>33498155.214621775</v>
      </c>
    </row>
    <row r="15" spans="1:5" s="2067" customFormat="1" ht="30" x14ac:dyDescent="0.3">
      <c r="A15" s="1206"/>
      <c r="B15" s="2748"/>
      <c r="C15" s="2733" t="s">
        <v>1241</v>
      </c>
      <c r="D15" s="2762" t="s">
        <v>1029</v>
      </c>
      <c r="E15" s="2931">
        <v>33498155.214621775</v>
      </c>
    </row>
    <row r="16" spans="1:5" s="2067" customFormat="1" ht="30" x14ac:dyDescent="0.3">
      <c r="A16" s="1206"/>
      <c r="B16" s="2748"/>
      <c r="C16" s="2733" t="s">
        <v>1242</v>
      </c>
      <c r="D16" s="2762" t="s">
        <v>1030</v>
      </c>
      <c r="E16" s="2931">
        <v>33498155.214621775</v>
      </c>
    </row>
    <row r="17" spans="1:5" s="2067" customFormat="1" x14ac:dyDescent="0.3">
      <c r="A17" s="1206"/>
      <c r="B17" s="2748"/>
      <c r="C17" s="2733" t="s">
        <v>1244</v>
      </c>
      <c r="D17" s="2762" t="s">
        <v>1032</v>
      </c>
      <c r="E17" s="2931">
        <v>31713751.575321902</v>
      </c>
    </row>
    <row r="18" spans="1:5" s="2067" customFormat="1" ht="30" x14ac:dyDescent="0.3">
      <c r="A18" s="1206"/>
      <c r="B18" s="2748"/>
      <c r="C18" s="2733" t="s">
        <v>1245</v>
      </c>
      <c r="D18" s="2762" t="s">
        <v>1262</v>
      </c>
      <c r="E18" s="2931">
        <v>23147471.786529604</v>
      </c>
    </row>
    <row r="19" spans="1:5" s="2067" customFormat="1" x14ac:dyDescent="0.3">
      <c r="A19" s="1206"/>
      <c r="B19" s="2748"/>
      <c r="C19" s="2733" t="s">
        <v>1246</v>
      </c>
      <c r="D19" s="2762" t="s">
        <v>1034</v>
      </c>
      <c r="E19" s="2931">
        <v>31713751.575321902</v>
      </c>
    </row>
    <row r="20" spans="1:5" s="2067" customFormat="1" ht="30" x14ac:dyDescent="0.3">
      <c r="A20" s="1206"/>
      <c r="B20" s="2748"/>
      <c r="C20" s="2733" t="s">
        <v>1186</v>
      </c>
      <c r="D20" s="2762" t="s">
        <v>1263</v>
      </c>
      <c r="E20" s="2931">
        <v>23147471.786529604</v>
      </c>
    </row>
    <row r="21" spans="1:5" s="2067" customFormat="1" x14ac:dyDescent="0.3">
      <c r="A21" s="1206"/>
      <c r="B21" s="2748"/>
      <c r="C21" s="2733" t="s">
        <v>1189</v>
      </c>
      <c r="D21" s="2762" t="s">
        <v>2772</v>
      </c>
      <c r="E21" s="2931">
        <v>0</v>
      </c>
    </row>
    <row r="22" spans="1:5" s="2067" customFormat="1" x14ac:dyDescent="0.3">
      <c r="A22" s="1206"/>
      <c r="B22" s="2748"/>
      <c r="C22" s="2733" t="s">
        <v>1191</v>
      </c>
      <c r="D22" s="2762" t="s">
        <v>2152</v>
      </c>
      <c r="E22" s="2931">
        <v>17911424.458212819</v>
      </c>
    </row>
    <row r="23" spans="1:5" s="2067" customFormat="1" x14ac:dyDescent="0.3">
      <c r="A23" s="1206"/>
      <c r="B23" s="2748"/>
      <c r="C23" s="2733" t="s">
        <v>1197</v>
      </c>
      <c r="D23" s="2762" t="s">
        <v>2153</v>
      </c>
      <c r="E23" s="2931">
        <v>4522515.5300487531</v>
      </c>
    </row>
    <row r="24" spans="1:5" s="2067" customFormat="1" x14ac:dyDescent="0.3">
      <c r="A24" s="1206"/>
      <c r="B24" s="2748"/>
      <c r="C24" s="2733" t="s">
        <v>1201</v>
      </c>
      <c r="D24" s="2762" t="s">
        <v>1264</v>
      </c>
      <c r="E24" s="2931">
        <v>14996043.40179095</v>
      </c>
    </row>
    <row r="25" spans="1:5" s="2067" customFormat="1" x14ac:dyDescent="0.3">
      <c r="A25" s="1206"/>
      <c r="B25" s="2748"/>
      <c r="C25" s="2733" t="s">
        <v>1206</v>
      </c>
      <c r="D25" s="2762" t="s">
        <v>1265</v>
      </c>
      <c r="E25" s="2931">
        <v>18190158.50939551</v>
      </c>
    </row>
    <row r="26" spans="1:5" s="2067" customFormat="1" x14ac:dyDescent="0.3">
      <c r="A26" s="1206"/>
      <c r="B26" s="2748"/>
      <c r="C26" s="2733" t="s">
        <v>1211</v>
      </c>
      <c r="D26" s="2762" t="s">
        <v>1266</v>
      </c>
      <c r="E26" s="2931">
        <v>17132559.577584594</v>
      </c>
    </row>
    <row r="27" spans="1:5" s="2067" customFormat="1" x14ac:dyDescent="0.3">
      <c r="A27" s="1206"/>
      <c r="B27" s="2748"/>
      <c r="C27" s="2733" t="s">
        <v>1212</v>
      </c>
      <c r="D27" s="2762" t="s">
        <v>1267</v>
      </c>
      <c r="E27" s="2931">
        <v>25698839.366376892</v>
      </c>
    </row>
    <row r="28" spans="1:5" s="2067" customFormat="1" x14ac:dyDescent="0.3">
      <c r="A28" s="1206"/>
      <c r="B28" s="2748"/>
      <c r="C28" s="2733" t="s">
        <v>1213</v>
      </c>
      <c r="D28" s="2762" t="s">
        <v>1268</v>
      </c>
      <c r="E28" s="2931">
        <v>25698839.366376892</v>
      </c>
    </row>
    <row r="29" spans="1:5" s="2067" customFormat="1" x14ac:dyDescent="0.3">
      <c r="A29" s="1206"/>
      <c r="B29" s="2748"/>
      <c r="C29" s="2733" t="s">
        <v>1214</v>
      </c>
      <c r="D29" s="2762" t="s">
        <v>1269</v>
      </c>
      <c r="E29" s="2931">
        <v>17132559.577584594</v>
      </c>
    </row>
    <row r="30" spans="1:5" s="2067" customFormat="1" x14ac:dyDescent="0.3">
      <c r="A30" s="1206"/>
      <c r="B30" s="2748"/>
      <c r="C30" s="2733" t="s">
        <v>1215</v>
      </c>
      <c r="D30" s="2762" t="s">
        <v>1270</v>
      </c>
      <c r="E30" s="2931">
        <v>34265119.155169189</v>
      </c>
    </row>
    <row r="31" spans="1:5" s="2067" customFormat="1" x14ac:dyDescent="0.3">
      <c r="A31" s="1206"/>
      <c r="B31" s="2748"/>
      <c r="C31" s="2733" t="s">
        <v>1216</v>
      </c>
      <c r="D31" s="2762" t="s">
        <v>1271</v>
      </c>
      <c r="E31" s="2931">
        <v>42831398.943961486</v>
      </c>
    </row>
    <row r="32" spans="1:5" s="2067" customFormat="1" ht="30" x14ac:dyDescent="0.3">
      <c r="A32" s="1206"/>
      <c r="B32" s="2748"/>
      <c r="C32" s="2733" t="s">
        <v>1217</v>
      </c>
      <c r="D32" s="2762" t="s">
        <v>1272</v>
      </c>
      <c r="E32" s="2931">
        <v>17132559.577584594</v>
      </c>
    </row>
    <row r="33" spans="1:5" s="2067" customFormat="1" ht="30" x14ac:dyDescent="0.3">
      <c r="A33" s="1206"/>
      <c r="B33" s="2748"/>
      <c r="C33" s="2733" t="s">
        <v>1218</v>
      </c>
      <c r="D33" s="2762" t="s">
        <v>1273</v>
      </c>
      <c r="E33" s="2931">
        <v>34265119.155169189</v>
      </c>
    </row>
    <row r="34" spans="1:5" s="2067" customFormat="1" ht="30" x14ac:dyDescent="0.3">
      <c r="A34" s="1206"/>
      <c r="B34" s="2748"/>
      <c r="C34" s="2733" t="s">
        <v>1219</v>
      </c>
      <c r="D34" s="2762" t="s">
        <v>1274</v>
      </c>
      <c r="E34" s="2931">
        <v>42831398.943961486</v>
      </c>
    </row>
    <row r="35" spans="1:5" s="2067" customFormat="1" ht="30" x14ac:dyDescent="0.3">
      <c r="A35" s="1206"/>
      <c r="B35" s="2748"/>
      <c r="C35" s="2733" t="s">
        <v>1224</v>
      </c>
      <c r="D35" s="2762" t="s">
        <v>2916</v>
      </c>
      <c r="E35" s="2931">
        <v>55745188.934348509</v>
      </c>
    </row>
    <row r="36" spans="1:5" s="2067" customFormat="1" ht="30" x14ac:dyDescent="0.3">
      <c r="A36" s="1206"/>
      <c r="B36" s="2748"/>
      <c r="C36" s="2733" t="s">
        <v>1227</v>
      </c>
      <c r="D36" s="2762" t="s">
        <v>2917</v>
      </c>
      <c r="E36" s="2931">
        <v>43255404.893396623</v>
      </c>
    </row>
    <row r="37" spans="1:5" s="2067" customFormat="1" ht="30" x14ac:dyDescent="0.3">
      <c r="A37" s="1206"/>
      <c r="B37" s="2748"/>
      <c r="C37" s="2733" t="s">
        <v>1229</v>
      </c>
      <c r="D37" s="2762" t="s">
        <v>2918</v>
      </c>
      <c r="E37" s="2931">
        <v>40942740.468490124</v>
      </c>
    </row>
    <row r="38" spans="1:5" s="2067" customFormat="1" x14ac:dyDescent="0.3">
      <c r="A38" s="1206"/>
      <c r="B38" s="2748"/>
      <c r="C38" s="2733" t="s">
        <v>1230</v>
      </c>
      <c r="D38" s="2762" t="s">
        <v>2919</v>
      </c>
      <c r="E38" s="2931">
        <v>18530817.863805968</v>
      </c>
    </row>
    <row r="39" spans="1:5" s="2067" customFormat="1" x14ac:dyDescent="0.3">
      <c r="A39" s="1206"/>
      <c r="B39" s="2748"/>
      <c r="C39" s="2733" t="s">
        <v>1249</v>
      </c>
      <c r="D39" s="2762" t="s">
        <v>1248</v>
      </c>
      <c r="E39" s="2931">
        <v>0</v>
      </c>
    </row>
    <row r="40" spans="1:5" s="2067" customFormat="1" x14ac:dyDescent="0.3">
      <c r="A40" s="1206"/>
      <c r="B40" s="2748"/>
      <c r="C40" s="2733" t="s">
        <v>1233</v>
      </c>
      <c r="D40" s="2762" t="s">
        <v>1250</v>
      </c>
      <c r="E40" s="2931">
        <v>0</v>
      </c>
    </row>
    <row r="41" spans="1:5" s="2067" customFormat="1" x14ac:dyDescent="0.3">
      <c r="A41" s="1206"/>
      <c r="B41" s="2748"/>
      <c r="C41" s="2733" t="s">
        <v>1251</v>
      </c>
      <c r="D41" s="2762" t="s">
        <v>1252</v>
      </c>
      <c r="E41" s="2931">
        <v>0</v>
      </c>
    </row>
    <row r="42" spans="1:5" s="2067" customFormat="1" x14ac:dyDescent="0.3">
      <c r="A42" s="1206"/>
      <c r="B42" s="2748"/>
      <c r="C42" s="2733" t="s">
        <v>1253</v>
      </c>
      <c r="D42" s="2762" t="s">
        <v>1254</v>
      </c>
      <c r="E42" s="2931">
        <v>0</v>
      </c>
    </row>
    <row r="43" spans="1:5" s="2067" customFormat="1" x14ac:dyDescent="0.3">
      <c r="A43" s="1206"/>
      <c r="B43" s="2748"/>
      <c r="C43" s="2733" t="s">
        <v>1239</v>
      </c>
      <c r="D43" s="2762" t="s">
        <v>1275</v>
      </c>
      <c r="E43" s="2931">
        <v>16394677.763663398</v>
      </c>
    </row>
    <row r="44" spans="1:5" s="2067" customFormat="1" x14ac:dyDescent="0.3">
      <c r="A44" s="1206"/>
      <c r="B44" s="2748"/>
      <c r="C44" s="2733" t="s">
        <v>2147</v>
      </c>
      <c r="D44" s="2762" t="s">
        <v>2775</v>
      </c>
      <c r="E44" s="2931">
        <v>15152920.193532662</v>
      </c>
    </row>
    <row r="45" spans="1:5" s="2694" customFormat="1" ht="30" x14ac:dyDescent="0.3">
      <c r="A45" s="2354"/>
      <c r="B45" s="2748"/>
      <c r="C45" s="2901" t="s">
        <v>2148</v>
      </c>
      <c r="D45" s="2762" t="s">
        <v>2776</v>
      </c>
      <c r="E45" s="2931">
        <v>0</v>
      </c>
    </row>
    <row r="46" spans="1:5" s="2694" customFormat="1" x14ac:dyDescent="0.3">
      <c r="A46" s="2354"/>
      <c r="B46" s="2748"/>
      <c r="C46" s="2901" t="s">
        <v>2205</v>
      </c>
      <c r="D46" s="2762" t="s">
        <v>2243</v>
      </c>
      <c r="E46" s="2931">
        <v>4957313.2771340953</v>
      </c>
    </row>
    <row r="47" spans="1:5" s="2067" customFormat="1" x14ac:dyDescent="0.3">
      <c r="A47" s="1206"/>
      <c r="B47" s="1206"/>
      <c r="D47" s="2201"/>
    </row>
    <row r="48" spans="1:5" s="2067" customFormat="1" x14ac:dyDescent="0.3">
      <c r="A48" s="1206"/>
      <c r="B48" s="1206"/>
      <c r="D48" s="2201"/>
    </row>
    <row r="49" spans="1:93" s="2067" customFormat="1" x14ac:dyDescent="0.3">
      <c r="A49" s="1206"/>
      <c r="B49" s="1206"/>
      <c r="D49" s="2201"/>
      <c r="G49" s="2182"/>
      <c r="O49" s="2182"/>
      <c r="AW49" s="2182"/>
      <c r="AY49" s="2182"/>
      <c r="BE49" s="2182"/>
      <c r="BW49" s="2182"/>
    </row>
    <row r="50" spans="1:93" s="2067" customFormat="1" x14ac:dyDescent="0.3">
      <c r="D50" s="2201"/>
      <c r="G50" s="2182"/>
      <c r="I50" s="2182"/>
      <c r="K50" s="2182"/>
      <c r="M50" s="2182"/>
      <c r="O50" s="2182"/>
      <c r="Q50" s="2182"/>
      <c r="S50" s="2182"/>
      <c r="U50" s="2182"/>
      <c r="W50" s="2182"/>
      <c r="Y50" s="2182"/>
      <c r="AA50" s="2182"/>
      <c r="AC50" s="2182"/>
      <c r="AE50" s="2182"/>
      <c r="AG50" s="2182"/>
      <c r="AI50" s="2182"/>
      <c r="AK50" s="2182"/>
      <c r="AM50" s="2182"/>
      <c r="AO50" s="2182"/>
      <c r="AQ50" s="2182"/>
      <c r="AS50" s="2182"/>
      <c r="AW50" s="2182"/>
      <c r="AY50" s="2182"/>
      <c r="BA50" s="2182"/>
      <c r="BC50" s="2182"/>
      <c r="BE50" s="2182"/>
      <c r="BG50" s="2182"/>
      <c r="BO50" s="2182"/>
      <c r="BQ50" s="2182"/>
      <c r="BS50" s="2182"/>
      <c r="BW50" s="2182"/>
      <c r="BY50" s="2182"/>
      <c r="BZ50" s="2182"/>
      <c r="CA50" s="2182"/>
      <c r="CC50" s="2182"/>
      <c r="CE50" s="2182"/>
      <c r="CG50" s="2182"/>
      <c r="CI50" s="2182"/>
      <c r="CK50" s="2182"/>
      <c r="CL50" s="2182"/>
      <c r="CM50" s="2182"/>
    </row>
    <row r="51" spans="1:93" s="2067" customFormat="1" x14ac:dyDescent="0.3">
      <c r="D51" s="2201"/>
      <c r="G51" s="2182"/>
      <c r="I51" s="2182"/>
      <c r="K51" s="2182"/>
      <c r="M51" s="2182"/>
      <c r="O51" s="2182"/>
      <c r="Q51" s="2182"/>
      <c r="S51" s="2182"/>
      <c r="U51" s="2182"/>
      <c r="W51" s="2182"/>
      <c r="Y51" s="2182"/>
      <c r="AA51" s="2182"/>
      <c r="AC51" s="2182"/>
      <c r="AE51" s="2182"/>
      <c r="AG51" s="2182"/>
      <c r="AI51" s="2182"/>
      <c r="AK51" s="2182"/>
      <c r="AM51" s="2182"/>
      <c r="AO51" s="2182"/>
      <c r="AQ51" s="2182"/>
      <c r="AS51" s="2182"/>
      <c r="AU51" s="2182"/>
      <c r="AW51" s="2182"/>
      <c r="AY51" s="2182"/>
      <c r="BA51" s="2182"/>
      <c r="BC51" s="2182"/>
      <c r="BE51" s="2182"/>
      <c r="BG51" s="2182"/>
      <c r="BI51" s="2182"/>
      <c r="BK51" s="2182"/>
      <c r="BM51" s="2182"/>
      <c r="BO51" s="2182"/>
      <c r="BQ51" s="2182"/>
      <c r="BS51" s="2182"/>
      <c r="BU51" s="2182"/>
      <c r="BW51" s="2182"/>
      <c r="BY51" s="2182"/>
      <c r="BZ51" s="2182"/>
      <c r="CA51" s="2182"/>
      <c r="CC51" s="2182"/>
      <c r="CE51" s="2182"/>
      <c r="CG51" s="2182"/>
      <c r="CI51" s="2182"/>
      <c r="CK51" s="2182"/>
      <c r="CL51" s="2182"/>
      <c r="CM51" s="2182"/>
      <c r="CO51" s="2182"/>
    </row>
    <row r="52" spans="1:93" s="597" customFormat="1" ht="13.9" customHeight="1" x14ac:dyDescent="0.2">
      <c r="D52" s="3804" t="s">
        <v>1653</v>
      </c>
      <c r="E52" s="3780" t="s">
        <v>3359</v>
      </c>
      <c r="F52" s="3746" t="s">
        <v>1184</v>
      </c>
      <c r="G52" s="3747"/>
      <c r="H52" s="3746" t="s">
        <v>1204</v>
      </c>
      <c r="I52" s="3747"/>
      <c r="J52" s="3746" t="s">
        <v>1222</v>
      </c>
      <c r="K52" s="3747"/>
      <c r="L52" s="3746" t="s">
        <v>1240</v>
      </c>
      <c r="M52" s="3747"/>
      <c r="N52" s="3746" t="s">
        <v>1241</v>
      </c>
      <c r="O52" s="3747"/>
      <c r="P52" s="3746" t="s">
        <v>1242</v>
      </c>
      <c r="Q52" s="3747"/>
      <c r="R52" s="3746" t="s">
        <v>1244</v>
      </c>
      <c r="S52" s="3747"/>
      <c r="T52" s="3746" t="s">
        <v>1245</v>
      </c>
      <c r="U52" s="3747"/>
      <c r="V52" s="3746" t="s">
        <v>1246</v>
      </c>
      <c r="W52" s="3747"/>
      <c r="X52" s="3746" t="s">
        <v>1186</v>
      </c>
      <c r="Y52" s="3747"/>
      <c r="Z52" s="3746" t="s">
        <v>1189</v>
      </c>
      <c r="AA52" s="3747"/>
      <c r="AB52" s="3746" t="s">
        <v>1191</v>
      </c>
      <c r="AC52" s="3747"/>
      <c r="AD52" s="3746" t="s">
        <v>1197</v>
      </c>
      <c r="AE52" s="3747"/>
      <c r="AF52" s="3746" t="s">
        <v>1201</v>
      </c>
      <c r="AG52" s="3747"/>
      <c r="AH52" s="3746" t="s">
        <v>1206</v>
      </c>
      <c r="AI52" s="3747"/>
      <c r="AJ52" s="3746" t="s">
        <v>1211</v>
      </c>
      <c r="AK52" s="3747"/>
      <c r="AL52" s="3746" t="s">
        <v>1212</v>
      </c>
      <c r="AM52" s="3747"/>
      <c r="AN52" s="3746" t="s">
        <v>1213</v>
      </c>
      <c r="AO52" s="3747"/>
      <c r="AP52" s="3746" t="s">
        <v>1214</v>
      </c>
      <c r="AQ52" s="3747"/>
      <c r="AR52" s="3746" t="s">
        <v>1215</v>
      </c>
      <c r="AS52" s="3747"/>
      <c r="AT52" s="3746" t="s">
        <v>1216</v>
      </c>
      <c r="AU52" s="3747"/>
      <c r="AV52" s="3746" t="s">
        <v>1217</v>
      </c>
      <c r="AW52" s="3747"/>
      <c r="AX52" s="3746" t="s">
        <v>1218</v>
      </c>
      <c r="AY52" s="3747"/>
      <c r="AZ52" s="3746" t="s">
        <v>1219</v>
      </c>
      <c r="BA52" s="3747"/>
      <c r="BB52" s="3746" t="s">
        <v>1224</v>
      </c>
      <c r="BC52" s="3747"/>
      <c r="BD52" s="3746" t="s">
        <v>1227</v>
      </c>
      <c r="BE52" s="3747"/>
      <c r="BF52" s="3746" t="s">
        <v>1229</v>
      </c>
      <c r="BG52" s="3747"/>
      <c r="BH52" s="3746" t="s">
        <v>1230</v>
      </c>
      <c r="BI52" s="3747"/>
      <c r="BJ52" s="3746" t="s">
        <v>1249</v>
      </c>
      <c r="BK52" s="3747"/>
      <c r="BL52" s="3746" t="s">
        <v>1233</v>
      </c>
      <c r="BM52" s="3747"/>
      <c r="BN52" s="3746" t="s">
        <v>1251</v>
      </c>
      <c r="BO52" s="3747"/>
      <c r="BP52" s="3746" t="s">
        <v>1253</v>
      </c>
      <c r="BQ52" s="3747"/>
      <c r="BR52" s="3746" t="s">
        <v>1239</v>
      </c>
      <c r="BS52" s="3747"/>
      <c r="BT52" s="3746" t="s">
        <v>2147</v>
      </c>
      <c r="BU52" s="3747"/>
      <c r="BV52" s="3746" t="s">
        <v>2148</v>
      </c>
      <c r="BW52" s="3747"/>
      <c r="BX52" s="3746" t="s">
        <v>2205</v>
      </c>
      <c r="BY52" s="3747"/>
    </row>
    <row r="53" spans="1:93" s="597" customFormat="1" ht="39.75" customHeight="1" x14ac:dyDescent="0.2">
      <c r="D53" s="3804"/>
      <c r="E53" s="3741"/>
      <c r="F53" s="3744" t="s">
        <v>1261</v>
      </c>
      <c r="G53" s="3745"/>
      <c r="H53" s="3744" t="s">
        <v>1024</v>
      </c>
      <c r="I53" s="3745"/>
      <c r="J53" s="3744" t="s">
        <v>1025</v>
      </c>
      <c r="K53" s="3745"/>
      <c r="L53" s="3744" t="s">
        <v>1026</v>
      </c>
      <c r="M53" s="3745"/>
      <c r="N53" s="3744" t="s">
        <v>1029</v>
      </c>
      <c r="O53" s="3745"/>
      <c r="P53" s="3744" t="s">
        <v>1030</v>
      </c>
      <c r="Q53" s="3745"/>
      <c r="R53" s="3744" t="s">
        <v>1032</v>
      </c>
      <c r="S53" s="3745"/>
      <c r="T53" s="3744" t="s">
        <v>1262</v>
      </c>
      <c r="U53" s="3745"/>
      <c r="V53" s="3744" t="s">
        <v>1034</v>
      </c>
      <c r="W53" s="3745"/>
      <c r="X53" s="3744" t="s">
        <v>1263</v>
      </c>
      <c r="Y53" s="3745"/>
      <c r="Z53" s="3744" t="s">
        <v>2772</v>
      </c>
      <c r="AA53" s="3745"/>
      <c r="AB53" s="3744" t="s">
        <v>2152</v>
      </c>
      <c r="AC53" s="3745"/>
      <c r="AD53" s="3744" t="s">
        <v>2153</v>
      </c>
      <c r="AE53" s="3745"/>
      <c r="AF53" s="3744" t="s">
        <v>1264</v>
      </c>
      <c r="AG53" s="3745"/>
      <c r="AH53" s="3744" t="s">
        <v>1265</v>
      </c>
      <c r="AI53" s="3745"/>
      <c r="AJ53" s="3744" t="s">
        <v>1266</v>
      </c>
      <c r="AK53" s="3745"/>
      <c r="AL53" s="3744" t="s">
        <v>1267</v>
      </c>
      <c r="AM53" s="3745"/>
      <c r="AN53" s="3744" t="s">
        <v>1268</v>
      </c>
      <c r="AO53" s="3745"/>
      <c r="AP53" s="3744" t="s">
        <v>1269</v>
      </c>
      <c r="AQ53" s="3745"/>
      <c r="AR53" s="3744" t="s">
        <v>1270</v>
      </c>
      <c r="AS53" s="3745"/>
      <c r="AT53" s="3744" t="s">
        <v>1271</v>
      </c>
      <c r="AU53" s="3745"/>
      <c r="AV53" s="3744" t="s">
        <v>1272</v>
      </c>
      <c r="AW53" s="3745"/>
      <c r="AX53" s="3744" t="s">
        <v>1273</v>
      </c>
      <c r="AY53" s="3745"/>
      <c r="AZ53" s="3744" t="s">
        <v>1274</v>
      </c>
      <c r="BA53" s="3745"/>
      <c r="BB53" s="3744" t="s">
        <v>2916</v>
      </c>
      <c r="BC53" s="3745"/>
      <c r="BD53" s="3744" t="s">
        <v>2917</v>
      </c>
      <c r="BE53" s="3745"/>
      <c r="BF53" s="3744" t="s">
        <v>2918</v>
      </c>
      <c r="BG53" s="3745"/>
      <c r="BH53" s="3744" t="s">
        <v>2919</v>
      </c>
      <c r="BI53" s="3745"/>
      <c r="BJ53" s="3744" t="s">
        <v>1248</v>
      </c>
      <c r="BK53" s="3745"/>
      <c r="BL53" s="3744" t="s">
        <v>1250</v>
      </c>
      <c r="BM53" s="3745"/>
      <c r="BN53" s="3744" t="s">
        <v>1252</v>
      </c>
      <c r="BO53" s="3745"/>
      <c r="BP53" s="3744" t="s">
        <v>1254</v>
      </c>
      <c r="BQ53" s="3745"/>
      <c r="BR53" s="3744" t="s">
        <v>1275</v>
      </c>
      <c r="BS53" s="3745"/>
      <c r="BT53" s="3744" t="s">
        <v>2775</v>
      </c>
      <c r="BU53" s="3745"/>
      <c r="BV53" s="3744" t="s">
        <v>2776</v>
      </c>
      <c r="BW53" s="3745"/>
      <c r="BX53" s="3744" t="s">
        <v>2243</v>
      </c>
      <c r="BY53" s="3745"/>
    </row>
    <row r="54" spans="1:93" s="2067" customFormat="1" x14ac:dyDescent="0.3">
      <c r="D54" s="3030" t="s">
        <v>2191</v>
      </c>
      <c r="E54" s="540">
        <v>0</v>
      </c>
      <c r="F54" s="2186">
        <v>0</v>
      </c>
      <c r="G54" s="2180">
        <v>0</v>
      </c>
      <c r="H54" s="2186">
        <v>0</v>
      </c>
      <c r="I54" s="2180">
        <v>0</v>
      </c>
      <c r="J54" s="2186">
        <v>0</v>
      </c>
      <c r="K54" s="2180">
        <v>0</v>
      </c>
      <c r="L54" s="2186">
        <v>0</v>
      </c>
      <c r="M54" s="2180">
        <v>0</v>
      </c>
      <c r="N54" s="2186">
        <v>0</v>
      </c>
      <c r="O54" s="2180">
        <v>0</v>
      </c>
      <c r="P54" s="2186">
        <v>0</v>
      </c>
      <c r="Q54" s="2180">
        <v>0</v>
      </c>
      <c r="R54" s="2186">
        <v>0</v>
      </c>
      <c r="S54" s="2180">
        <v>0</v>
      </c>
      <c r="T54" s="2186">
        <v>0</v>
      </c>
      <c r="U54" s="2180">
        <v>0</v>
      </c>
      <c r="V54" s="2186">
        <v>0</v>
      </c>
      <c r="W54" s="2180">
        <v>0</v>
      </c>
      <c r="X54" s="2186">
        <v>0</v>
      </c>
      <c r="Y54" s="2180">
        <v>0</v>
      </c>
      <c r="Z54" s="2186">
        <v>1</v>
      </c>
      <c r="AA54" s="2180">
        <v>0</v>
      </c>
      <c r="AB54" s="2186">
        <v>0</v>
      </c>
      <c r="AC54" s="2180">
        <v>0</v>
      </c>
      <c r="AD54" s="2186">
        <v>0</v>
      </c>
      <c r="AE54" s="2180">
        <v>0</v>
      </c>
      <c r="AF54" s="2186">
        <v>0</v>
      </c>
      <c r="AG54" s="2180">
        <v>0</v>
      </c>
      <c r="AH54" s="2186">
        <v>0</v>
      </c>
      <c r="AI54" s="2180">
        <v>0</v>
      </c>
      <c r="AJ54" s="2186">
        <v>0</v>
      </c>
      <c r="AK54" s="2180">
        <v>0</v>
      </c>
      <c r="AL54" s="2186">
        <v>0</v>
      </c>
      <c r="AM54" s="2180">
        <v>0</v>
      </c>
      <c r="AN54" s="2186">
        <v>0</v>
      </c>
      <c r="AO54" s="2180">
        <v>0</v>
      </c>
      <c r="AP54" s="2186">
        <v>0</v>
      </c>
      <c r="AQ54" s="2180">
        <v>0</v>
      </c>
      <c r="AR54" s="2186">
        <v>0</v>
      </c>
      <c r="AS54" s="2180">
        <v>0</v>
      </c>
      <c r="AT54" s="2186">
        <v>0</v>
      </c>
      <c r="AU54" s="2180">
        <v>0</v>
      </c>
      <c r="AV54" s="2186">
        <v>0</v>
      </c>
      <c r="AW54" s="2180">
        <v>0</v>
      </c>
      <c r="AX54" s="2186">
        <v>0</v>
      </c>
      <c r="AY54" s="2180">
        <v>0</v>
      </c>
      <c r="AZ54" s="2186">
        <v>0</v>
      </c>
      <c r="BA54" s="2180">
        <v>0</v>
      </c>
      <c r="BB54" s="2186">
        <v>0</v>
      </c>
      <c r="BC54" s="2180">
        <v>0</v>
      </c>
      <c r="BD54" s="2186">
        <v>0</v>
      </c>
      <c r="BE54" s="2180">
        <v>0</v>
      </c>
      <c r="BF54" s="2186">
        <v>0</v>
      </c>
      <c r="BG54" s="2180">
        <v>0</v>
      </c>
      <c r="BH54" s="2186">
        <v>0</v>
      </c>
      <c r="BI54" s="2180">
        <v>0</v>
      </c>
      <c r="BJ54" s="2186">
        <v>0</v>
      </c>
      <c r="BK54" s="2180">
        <v>0</v>
      </c>
      <c r="BL54" s="2186">
        <v>0</v>
      </c>
      <c r="BM54" s="2180">
        <v>0</v>
      </c>
      <c r="BN54" s="2186">
        <v>0</v>
      </c>
      <c r="BO54" s="2180">
        <v>0</v>
      </c>
      <c r="BP54" s="2186">
        <v>0</v>
      </c>
      <c r="BQ54" s="2180">
        <v>0</v>
      </c>
      <c r="BR54" s="2186">
        <v>0</v>
      </c>
      <c r="BS54" s="2180">
        <v>0</v>
      </c>
      <c r="BT54" s="2186">
        <v>0</v>
      </c>
      <c r="BU54" s="2180">
        <v>0</v>
      </c>
      <c r="BV54" s="2186">
        <v>0</v>
      </c>
      <c r="BW54" s="2180">
        <v>0</v>
      </c>
      <c r="BX54" s="2186">
        <v>0</v>
      </c>
      <c r="BY54" s="2180">
        <v>0</v>
      </c>
    </row>
    <row r="55" spans="1:93" s="2067" customFormat="1" x14ac:dyDescent="0.3">
      <c r="D55" s="3030" t="s">
        <v>2245</v>
      </c>
      <c r="E55" s="540">
        <v>0</v>
      </c>
      <c r="F55" s="2186">
        <v>0</v>
      </c>
      <c r="G55" s="2180">
        <v>0</v>
      </c>
      <c r="H55" s="2186">
        <v>0</v>
      </c>
      <c r="I55" s="2180">
        <v>0</v>
      </c>
      <c r="J55" s="2186">
        <v>0</v>
      </c>
      <c r="K55" s="2180">
        <v>0</v>
      </c>
      <c r="L55" s="2186">
        <v>0</v>
      </c>
      <c r="M55" s="2180">
        <v>0</v>
      </c>
      <c r="N55" s="2186">
        <v>0</v>
      </c>
      <c r="O55" s="2180">
        <v>0</v>
      </c>
      <c r="P55" s="2186">
        <v>0</v>
      </c>
      <c r="Q55" s="2180">
        <v>0</v>
      </c>
      <c r="R55" s="2186">
        <v>0</v>
      </c>
      <c r="S55" s="2180">
        <v>0</v>
      </c>
      <c r="T55" s="2186">
        <v>0</v>
      </c>
      <c r="U55" s="2180">
        <v>0</v>
      </c>
      <c r="V55" s="2186">
        <v>0</v>
      </c>
      <c r="W55" s="2180">
        <v>0</v>
      </c>
      <c r="X55" s="2186">
        <v>0</v>
      </c>
      <c r="Y55" s="2180">
        <v>0</v>
      </c>
      <c r="Z55" s="2186">
        <v>0</v>
      </c>
      <c r="AA55" s="2180">
        <v>0</v>
      </c>
      <c r="AB55" s="2186">
        <v>0</v>
      </c>
      <c r="AC55" s="2180">
        <v>0</v>
      </c>
      <c r="AD55" s="2186">
        <v>0</v>
      </c>
      <c r="AE55" s="2180">
        <v>0</v>
      </c>
      <c r="AF55" s="2186">
        <v>0</v>
      </c>
      <c r="AG55" s="2180">
        <v>0</v>
      </c>
      <c r="AH55" s="2186">
        <v>0</v>
      </c>
      <c r="AI55" s="2180">
        <v>0</v>
      </c>
      <c r="AJ55" s="2186">
        <v>0</v>
      </c>
      <c r="AK55" s="2180">
        <v>0</v>
      </c>
      <c r="AL55" s="2186">
        <v>0</v>
      </c>
      <c r="AM55" s="2180">
        <v>0</v>
      </c>
      <c r="AN55" s="2186">
        <v>0</v>
      </c>
      <c r="AO55" s="2180">
        <v>0</v>
      </c>
      <c r="AP55" s="2186">
        <v>0</v>
      </c>
      <c r="AQ55" s="2180">
        <v>0</v>
      </c>
      <c r="AR55" s="2186">
        <v>0</v>
      </c>
      <c r="AS55" s="2180">
        <v>0</v>
      </c>
      <c r="AT55" s="2186">
        <v>0</v>
      </c>
      <c r="AU55" s="2180">
        <v>0</v>
      </c>
      <c r="AV55" s="2186">
        <v>0</v>
      </c>
      <c r="AW55" s="2180">
        <v>0</v>
      </c>
      <c r="AX55" s="2186">
        <v>0</v>
      </c>
      <c r="AY55" s="2180">
        <v>0</v>
      </c>
      <c r="AZ55" s="2186">
        <v>0</v>
      </c>
      <c r="BA55" s="2180">
        <v>0</v>
      </c>
      <c r="BB55" s="2186">
        <v>0</v>
      </c>
      <c r="BC55" s="2180">
        <v>0</v>
      </c>
      <c r="BD55" s="2186">
        <v>0</v>
      </c>
      <c r="BE55" s="2180">
        <v>0</v>
      </c>
      <c r="BF55" s="2186">
        <v>0</v>
      </c>
      <c r="BG55" s="2180">
        <v>0</v>
      </c>
      <c r="BH55" s="2186">
        <v>0</v>
      </c>
      <c r="BI55" s="2180">
        <v>0</v>
      </c>
      <c r="BJ55" s="2186">
        <v>0</v>
      </c>
      <c r="BK55" s="2180">
        <v>0</v>
      </c>
      <c r="BL55" s="2186">
        <v>0</v>
      </c>
      <c r="BM55" s="2180">
        <v>0</v>
      </c>
      <c r="BN55" s="2186">
        <v>0</v>
      </c>
      <c r="BO55" s="2180">
        <v>0</v>
      </c>
      <c r="BP55" s="2186">
        <v>0</v>
      </c>
      <c r="BQ55" s="2180">
        <v>0</v>
      </c>
      <c r="BR55" s="2186">
        <v>0</v>
      </c>
      <c r="BS55" s="2180">
        <v>0</v>
      </c>
      <c r="BT55" s="2186">
        <v>0</v>
      </c>
      <c r="BU55" s="2180">
        <v>0</v>
      </c>
      <c r="BV55" s="2186">
        <v>1</v>
      </c>
      <c r="BW55" s="2180">
        <v>0</v>
      </c>
      <c r="BX55" s="2186">
        <v>0</v>
      </c>
      <c r="BY55" s="2180">
        <v>0</v>
      </c>
    </row>
    <row r="56" spans="1:93" s="2067" customFormat="1" x14ac:dyDescent="0.3">
      <c r="D56" s="3030" t="s">
        <v>1258</v>
      </c>
      <c r="E56" s="540">
        <v>0</v>
      </c>
      <c r="F56" s="2186">
        <v>0</v>
      </c>
      <c r="G56" s="2180">
        <v>0</v>
      </c>
      <c r="H56" s="2186">
        <v>0</v>
      </c>
      <c r="I56" s="2180">
        <v>0</v>
      </c>
      <c r="J56" s="2186">
        <v>0</v>
      </c>
      <c r="K56" s="2180">
        <v>0</v>
      </c>
      <c r="L56" s="2186">
        <v>0</v>
      </c>
      <c r="M56" s="2180">
        <v>0</v>
      </c>
      <c r="N56" s="2186">
        <v>0</v>
      </c>
      <c r="O56" s="2180">
        <v>0</v>
      </c>
      <c r="P56" s="2186">
        <v>0</v>
      </c>
      <c r="Q56" s="2180">
        <v>0</v>
      </c>
      <c r="R56" s="2186">
        <v>0</v>
      </c>
      <c r="S56" s="2180">
        <v>0</v>
      </c>
      <c r="T56" s="2186">
        <v>0</v>
      </c>
      <c r="U56" s="2180">
        <v>0</v>
      </c>
      <c r="V56" s="2186">
        <v>0</v>
      </c>
      <c r="W56" s="2180">
        <v>0</v>
      </c>
      <c r="X56" s="2186">
        <v>0</v>
      </c>
      <c r="Y56" s="2180">
        <v>0</v>
      </c>
      <c r="Z56" s="2186">
        <v>0</v>
      </c>
      <c r="AA56" s="2180">
        <v>0</v>
      </c>
      <c r="AB56" s="2186">
        <v>0</v>
      </c>
      <c r="AC56" s="2180">
        <v>0</v>
      </c>
      <c r="AD56" s="2186">
        <v>0</v>
      </c>
      <c r="AE56" s="2180">
        <v>0</v>
      </c>
      <c r="AF56" s="2186">
        <v>0</v>
      </c>
      <c r="AG56" s="2180">
        <v>0</v>
      </c>
      <c r="AH56" s="2186">
        <v>0</v>
      </c>
      <c r="AI56" s="2180">
        <v>0</v>
      </c>
      <c r="AJ56" s="2186">
        <v>0</v>
      </c>
      <c r="AK56" s="2180">
        <v>0</v>
      </c>
      <c r="AL56" s="2186">
        <v>0</v>
      </c>
      <c r="AM56" s="2180">
        <v>0</v>
      </c>
      <c r="AN56" s="2186">
        <v>0</v>
      </c>
      <c r="AO56" s="2180">
        <v>0</v>
      </c>
      <c r="AP56" s="2186">
        <v>0</v>
      </c>
      <c r="AQ56" s="2180">
        <v>0</v>
      </c>
      <c r="AR56" s="2186">
        <v>0</v>
      </c>
      <c r="AS56" s="2180">
        <v>0</v>
      </c>
      <c r="AT56" s="2186">
        <v>0</v>
      </c>
      <c r="AU56" s="2180">
        <v>0</v>
      </c>
      <c r="AV56" s="2186">
        <v>0</v>
      </c>
      <c r="AW56" s="2180">
        <v>0</v>
      </c>
      <c r="AX56" s="2186">
        <v>0</v>
      </c>
      <c r="AY56" s="2180">
        <v>0</v>
      </c>
      <c r="AZ56" s="2186">
        <v>0</v>
      </c>
      <c r="BA56" s="2180">
        <v>0</v>
      </c>
      <c r="BB56" s="2186">
        <v>0</v>
      </c>
      <c r="BC56" s="2180">
        <v>0</v>
      </c>
      <c r="BD56" s="2186">
        <v>0</v>
      </c>
      <c r="BE56" s="2180">
        <v>0</v>
      </c>
      <c r="BF56" s="2186">
        <v>0</v>
      </c>
      <c r="BG56" s="2180">
        <v>0</v>
      </c>
      <c r="BH56" s="2186">
        <v>0</v>
      </c>
      <c r="BI56" s="2180">
        <v>0</v>
      </c>
      <c r="BJ56" s="2186">
        <v>0</v>
      </c>
      <c r="BK56" s="2180">
        <v>0</v>
      </c>
      <c r="BL56" s="2186">
        <v>0</v>
      </c>
      <c r="BM56" s="2180">
        <v>0</v>
      </c>
      <c r="BN56" s="2186">
        <v>0</v>
      </c>
      <c r="BO56" s="2180">
        <v>0</v>
      </c>
      <c r="BP56" s="2186">
        <v>0</v>
      </c>
      <c r="BQ56" s="2180">
        <v>0</v>
      </c>
      <c r="BR56" s="2186">
        <v>0</v>
      </c>
      <c r="BS56" s="2180">
        <v>0</v>
      </c>
      <c r="BT56" s="2186">
        <v>0</v>
      </c>
      <c r="BU56" s="2180">
        <v>0</v>
      </c>
      <c r="BV56" s="2186">
        <v>0</v>
      </c>
      <c r="BW56" s="2180">
        <v>0</v>
      </c>
      <c r="BX56" s="2186">
        <v>0</v>
      </c>
      <c r="BY56" s="2180">
        <v>0</v>
      </c>
    </row>
    <row r="57" spans="1:93" s="2067" customFormat="1" x14ac:dyDescent="0.3">
      <c r="D57" s="3030" t="s">
        <v>66</v>
      </c>
      <c r="E57" s="540">
        <v>1652437.7590446984</v>
      </c>
      <c r="F57" s="2186">
        <v>3</v>
      </c>
      <c r="G57" s="2180">
        <v>4957313.2771340953</v>
      </c>
      <c r="H57" s="2186">
        <v>3</v>
      </c>
      <c r="I57" s="2180">
        <v>4957313.2771340953</v>
      </c>
      <c r="J57" s="2186">
        <v>3</v>
      </c>
      <c r="K57" s="2180">
        <v>4957313.2771340953</v>
      </c>
      <c r="L57" s="2186">
        <v>3</v>
      </c>
      <c r="M57" s="2180">
        <v>4957313.2771340953</v>
      </c>
      <c r="N57" s="2186">
        <v>3</v>
      </c>
      <c r="O57" s="2180">
        <v>4957313.2771340953</v>
      </c>
      <c r="P57" s="2186">
        <v>3</v>
      </c>
      <c r="Q57" s="2180">
        <v>4957313.2771340953</v>
      </c>
      <c r="R57" s="2186">
        <v>3</v>
      </c>
      <c r="S57" s="2180">
        <v>4957313.2771340953</v>
      </c>
      <c r="T57" s="2186">
        <v>3</v>
      </c>
      <c r="U57" s="2180">
        <v>4957313.2771340953</v>
      </c>
      <c r="V57" s="2186">
        <v>3</v>
      </c>
      <c r="W57" s="2180">
        <v>4957313.2771340953</v>
      </c>
      <c r="X57" s="2186">
        <v>3</v>
      </c>
      <c r="Y57" s="2180">
        <v>4957313.2771340953</v>
      </c>
      <c r="Z57" s="2186">
        <v>0</v>
      </c>
      <c r="AA57" s="2180">
        <v>0</v>
      </c>
      <c r="AB57" s="2186">
        <v>0</v>
      </c>
      <c r="AC57" s="2180">
        <v>0</v>
      </c>
      <c r="AD57" s="2186">
        <v>0</v>
      </c>
      <c r="AE57" s="2180">
        <v>0</v>
      </c>
      <c r="AF57" s="2186">
        <v>0</v>
      </c>
      <c r="AG57" s="2180">
        <v>0</v>
      </c>
      <c r="AH57" s="2186">
        <v>0</v>
      </c>
      <c r="AI57" s="2180">
        <v>0</v>
      </c>
      <c r="AJ57" s="2186">
        <v>0</v>
      </c>
      <c r="AK57" s="2180">
        <v>0</v>
      </c>
      <c r="AL57" s="2186">
        <v>0</v>
      </c>
      <c r="AM57" s="2180">
        <v>0</v>
      </c>
      <c r="AN57" s="2186">
        <v>0</v>
      </c>
      <c r="AO57" s="2180">
        <v>0</v>
      </c>
      <c r="AP57" s="2186">
        <v>0</v>
      </c>
      <c r="AQ57" s="2180">
        <v>0</v>
      </c>
      <c r="AR57" s="2186">
        <v>0</v>
      </c>
      <c r="AS57" s="2180">
        <v>0</v>
      </c>
      <c r="AT57" s="2186">
        <v>0</v>
      </c>
      <c r="AU57" s="2180">
        <v>0</v>
      </c>
      <c r="AV57" s="2186">
        <v>0</v>
      </c>
      <c r="AW57" s="2180">
        <v>0</v>
      </c>
      <c r="AX57" s="2186">
        <v>0</v>
      </c>
      <c r="AY57" s="2180">
        <v>0</v>
      </c>
      <c r="AZ57" s="2186">
        <v>0</v>
      </c>
      <c r="BA57" s="2180">
        <v>0</v>
      </c>
      <c r="BB57" s="2186">
        <v>0</v>
      </c>
      <c r="BC57" s="2180">
        <v>0</v>
      </c>
      <c r="BD57" s="2186">
        <v>0</v>
      </c>
      <c r="BE57" s="2180">
        <v>0</v>
      </c>
      <c r="BF57" s="2186">
        <v>0</v>
      </c>
      <c r="BG57" s="2180">
        <v>0</v>
      </c>
      <c r="BH57" s="2186">
        <v>0</v>
      </c>
      <c r="BI57" s="2180">
        <v>0</v>
      </c>
      <c r="BJ57" s="2186">
        <v>0</v>
      </c>
      <c r="BK57" s="2180">
        <v>0</v>
      </c>
      <c r="BL57" s="2186">
        <v>0</v>
      </c>
      <c r="BM57" s="2180">
        <v>0</v>
      </c>
      <c r="BN57" s="2186">
        <v>0</v>
      </c>
      <c r="BO57" s="2180">
        <v>0</v>
      </c>
      <c r="BP57" s="2186">
        <v>0</v>
      </c>
      <c r="BQ57" s="2180">
        <v>0</v>
      </c>
      <c r="BR57" s="2186">
        <v>0</v>
      </c>
      <c r="BS57" s="2180">
        <v>0</v>
      </c>
      <c r="BT57" s="2186">
        <v>0</v>
      </c>
      <c r="BU57" s="2180">
        <v>0</v>
      </c>
      <c r="BV57" s="2186">
        <v>0</v>
      </c>
      <c r="BW57" s="2180">
        <v>0</v>
      </c>
      <c r="BX57" s="2186">
        <v>3</v>
      </c>
      <c r="BY57" s="2180">
        <v>4957313.2771340953</v>
      </c>
    </row>
    <row r="58" spans="1:93" s="2067" customFormat="1" x14ac:dyDescent="0.3">
      <c r="D58" s="3030" t="s">
        <v>76</v>
      </c>
      <c r="E58" s="540">
        <v>2398206.0381954024</v>
      </c>
      <c r="F58" s="2186">
        <v>1</v>
      </c>
      <c r="G58" s="2180">
        <v>2398206.0381954024</v>
      </c>
      <c r="H58" s="2186">
        <v>1</v>
      </c>
      <c r="I58" s="2180">
        <v>2398206.0381954024</v>
      </c>
      <c r="J58" s="2186">
        <v>1</v>
      </c>
      <c r="K58" s="2180">
        <v>2398206.0381954024</v>
      </c>
      <c r="L58" s="2186">
        <v>1</v>
      </c>
      <c r="M58" s="2180">
        <v>2398206.0381954024</v>
      </c>
      <c r="N58" s="2186">
        <v>1</v>
      </c>
      <c r="O58" s="2180">
        <v>2398206.0381954024</v>
      </c>
      <c r="P58" s="2186">
        <v>1</v>
      </c>
      <c r="Q58" s="2180">
        <v>2398206.0381954024</v>
      </c>
      <c r="R58" s="2186">
        <v>0</v>
      </c>
      <c r="S58" s="2180">
        <v>0</v>
      </c>
      <c r="T58" s="2186">
        <v>0</v>
      </c>
      <c r="U58" s="2180">
        <v>0</v>
      </c>
      <c r="V58" s="2186">
        <v>0</v>
      </c>
      <c r="W58" s="2180">
        <v>0</v>
      </c>
      <c r="X58" s="2186">
        <v>0</v>
      </c>
      <c r="Y58" s="2180">
        <v>0</v>
      </c>
      <c r="Z58" s="2186">
        <v>0</v>
      </c>
      <c r="AA58" s="2180">
        <v>0</v>
      </c>
      <c r="AB58" s="2186">
        <v>0</v>
      </c>
      <c r="AC58" s="2180">
        <v>0</v>
      </c>
      <c r="AD58" s="2186">
        <v>0</v>
      </c>
      <c r="AE58" s="2180">
        <v>0</v>
      </c>
      <c r="AF58" s="2186">
        <v>1</v>
      </c>
      <c r="AG58" s="2180">
        <v>2398206.0381954024</v>
      </c>
      <c r="AH58" s="2186">
        <v>0</v>
      </c>
      <c r="AI58" s="2180">
        <v>0</v>
      </c>
      <c r="AJ58" s="2186">
        <v>0</v>
      </c>
      <c r="AK58" s="2180">
        <v>0</v>
      </c>
      <c r="AL58" s="2186">
        <v>0</v>
      </c>
      <c r="AM58" s="2180">
        <v>0</v>
      </c>
      <c r="AN58" s="2186">
        <v>0</v>
      </c>
      <c r="AO58" s="2180">
        <v>0</v>
      </c>
      <c r="AP58" s="2186">
        <v>0</v>
      </c>
      <c r="AQ58" s="2180">
        <v>0</v>
      </c>
      <c r="AR58" s="2186">
        <v>0</v>
      </c>
      <c r="AS58" s="2180">
        <v>0</v>
      </c>
      <c r="AT58" s="2186">
        <v>0</v>
      </c>
      <c r="AU58" s="2180">
        <v>0</v>
      </c>
      <c r="AV58" s="2186">
        <v>0</v>
      </c>
      <c r="AW58" s="2180">
        <v>0</v>
      </c>
      <c r="AX58" s="2186">
        <v>0</v>
      </c>
      <c r="AY58" s="2180">
        <v>0</v>
      </c>
      <c r="AZ58" s="2186">
        <v>0</v>
      </c>
      <c r="BA58" s="2180">
        <v>0</v>
      </c>
      <c r="BB58" s="2186">
        <v>0</v>
      </c>
      <c r="BC58" s="2180">
        <v>0</v>
      </c>
      <c r="BD58" s="2186">
        <v>0</v>
      </c>
      <c r="BE58" s="2180">
        <v>0</v>
      </c>
      <c r="BF58" s="2186">
        <v>0</v>
      </c>
      <c r="BG58" s="2180">
        <v>0</v>
      </c>
      <c r="BH58" s="2186">
        <v>0</v>
      </c>
      <c r="BI58" s="2180">
        <v>0</v>
      </c>
      <c r="BJ58" s="2186">
        <v>0</v>
      </c>
      <c r="BK58" s="2180">
        <v>0</v>
      </c>
      <c r="BL58" s="2186">
        <v>0</v>
      </c>
      <c r="BM58" s="2180">
        <v>0</v>
      </c>
      <c r="BN58" s="2186">
        <v>0</v>
      </c>
      <c r="BO58" s="2180">
        <v>0</v>
      </c>
      <c r="BP58" s="2186">
        <v>0</v>
      </c>
      <c r="BQ58" s="2180">
        <v>0</v>
      </c>
      <c r="BR58" s="2186">
        <v>0</v>
      </c>
      <c r="BS58" s="2180">
        <v>0</v>
      </c>
      <c r="BT58" s="2186">
        <v>0</v>
      </c>
      <c r="BU58" s="2180">
        <v>0</v>
      </c>
      <c r="BV58" s="2186">
        <v>0</v>
      </c>
      <c r="BW58" s="2180">
        <v>0</v>
      </c>
      <c r="BX58" s="2186">
        <v>0</v>
      </c>
      <c r="BY58" s="2180">
        <v>0</v>
      </c>
    </row>
    <row r="59" spans="1:93" s="2067" customFormat="1" x14ac:dyDescent="0.3">
      <c r="D59" s="3030" t="s">
        <v>2146</v>
      </c>
      <c r="E59" s="540"/>
      <c r="F59" s="2186">
        <v>0</v>
      </c>
      <c r="G59" s="2180">
        <v>0</v>
      </c>
      <c r="H59" s="2186">
        <v>0</v>
      </c>
      <c r="I59" s="2180">
        <v>0</v>
      </c>
      <c r="J59" s="2186">
        <v>0</v>
      </c>
      <c r="K59" s="2180">
        <v>0</v>
      </c>
      <c r="L59" s="2186">
        <v>0</v>
      </c>
      <c r="M59" s="2180">
        <v>0</v>
      </c>
      <c r="N59" s="2186">
        <v>0</v>
      </c>
      <c r="O59" s="2180">
        <v>0</v>
      </c>
      <c r="P59" s="2186">
        <v>0</v>
      </c>
      <c r="Q59" s="2180">
        <v>0</v>
      </c>
      <c r="R59" s="2186">
        <v>0</v>
      </c>
      <c r="S59" s="2180">
        <v>0</v>
      </c>
      <c r="T59" s="2186">
        <v>0</v>
      </c>
      <c r="U59" s="2180">
        <v>0</v>
      </c>
      <c r="V59" s="2186">
        <v>0</v>
      </c>
      <c r="W59" s="2180">
        <v>0</v>
      </c>
      <c r="X59" s="2186">
        <v>0</v>
      </c>
      <c r="Y59" s="2180">
        <v>0</v>
      </c>
      <c r="Z59" s="2186">
        <v>0</v>
      </c>
      <c r="AA59" s="2180">
        <v>0</v>
      </c>
      <c r="AB59" s="2186">
        <v>1</v>
      </c>
      <c r="AC59" s="2180">
        <v>0</v>
      </c>
      <c r="AD59" s="2186">
        <v>1</v>
      </c>
      <c r="AE59" s="2180">
        <v>0</v>
      </c>
      <c r="AF59" s="2186">
        <v>0</v>
      </c>
      <c r="AG59" s="2180">
        <v>0</v>
      </c>
      <c r="AH59" s="2186">
        <v>0</v>
      </c>
      <c r="AI59" s="2180">
        <v>0</v>
      </c>
      <c r="AJ59" s="2186">
        <v>0</v>
      </c>
      <c r="AK59" s="2180">
        <v>0</v>
      </c>
      <c r="AL59" s="2186">
        <v>0</v>
      </c>
      <c r="AM59" s="2180">
        <v>0</v>
      </c>
      <c r="AN59" s="2186">
        <v>0</v>
      </c>
      <c r="AO59" s="2180">
        <v>0</v>
      </c>
      <c r="AP59" s="2186">
        <v>0</v>
      </c>
      <c r="AQ59" s="2180">
        <v>0</v>
      </c>
      <c r="AR59" s="2186">
        <v>0</v>
      </c>
      <c r="AS59" s="2180">
        <v>0</v>
      </c>
      <c r="AT59" s="2186">
        <v>0</v>
      </c>
      <c r="AU59" s="2180">
        <v>0</v>
      </c>
      <c r="AV59" s="2186">
        <v>0</v>
      </c>
      <c r="AW59" s="2180">
        <v>0</v>
      </c>
      <c r="AX59" s="2186">
        <v>0</v>
      </c>
      <c r="AY59" s="2180">
        <v>0</v>
      </c>
      <c r="AZ59" s="2186">
        <v>0</v>
      </c>
      <c r="BA59" s="2180">
        <v>0</v>
      </c>
      <c r="BB59" s="2186">
        <v>0</v>
      </c>
      <c r="BC59" s="2180">
        <v>0</v>
      </c>
      <c r="BD59" s="2186">
        <v>0</v>
      </c>
      <c r="BE59" s="2180">
        <v>0</v>
      </c>
      <c r="BF59" s="2186">
        <v>0</v>
      </c>
      <c r="BG59" s="2180">
        <v>0</v>
      </c>
      <c r="BH59" s="2186">
        <v>0</v>
      </c>
      <c r="BI59" s="2180">
        <v>0</v>
      </c>
      <c r="BJ59" s="2186">
        <v>0</v>
      </c>
      <c r="BK59" s="2180">
        <v>0</v>
      </c>
      <c r="BL59" s="2186">
        <v>0</v>
      </c>
      <c r="BM59" s="2180">
        <v>0</v>
      </c>
      <c r="BN59" s="2186">
        <v>0</v>
      </c>
      <c r="BO59" s="2180">
        <v>0</v>
      </c>
      <c r="BP59" s="2186">
        <v>0</v>
      </c>
      <c r="BQ59" s="2180">
        <v>0</v>
      </c>
      <c r="BR59" s="2186">
        <v>2</v>
      </c>
      <c r="BS59" s="2180">
        <v>0</v>
      </c>
      <c r="BT59" s="2186">
        <v>0</v>
      </c>
      <c r="BU59" s="2180">
        <v>0</v>
      </c>
      <c r="BV59" s="2186">
        <v>0</v>
      </c>
      <c r="BW59" s="2180">
        <v>0</v>
      </c>
      <c r="BX59" s="2186">
        <v>0</v>
      </c>
      <c r="BY59" s="2180">
        <v>0</v>
      </c>
    </row>
    <row r="60" spans="1:93" s="2067" customFormat="1" x14ac:dyDescent="0.3">
      <c r="D60" s="3030" t="s">
        <v>97</v>
      </c>
      <c r="E60" s="540"/>
      <c r="F60" s="2186">
        <v>0</v>
      </c>
      <c r="G60" s="2180">
        <v>0</v>
      </c>
      <c r="H60" s="2186">
        <v>0</v>
      </c>
      <c r="I60" s="2180">
        <v>0</v>
      </c>
      <c r="J60" s="2186">
        <v>0</v>
      </c>
      <c r="K60" s="2180">
        <v>0</v>
      </c>
      <c r="L60" s="2186">
        <v>0</v>
      </c>
      <c r="M60" s="2180">
        <v>0</v>
      </c>
      <c r="N60" s="2186">
        <v>0</v>
      </c>
      <c r="O60" s="2180">
        <v>0</v>
      </c>
      <c r="P60" s="2186">
        <v>0</v>
      </c>
      <c r="Q60" s="2180">
        <v>0</v>
      </c>
      <c r="R60" s="2186">
        <v>0</v>
      </c>
      <c r="S60" s="2180">
        <v>0</v>
      </c>
      <c r="T60" s="2186">
        <v>0</v>
      </c>
      <c r="U60" s="2180">
        <v>0</v>
      </c>
      <c r="V60" s="2186">
        <v>0</v>
      </c>
      <c r="W60" s="2180">
        <v>0</v>
      </c>
      <c r="X60" s="2186">
        <v>0</v>
      </c>
      <c r="Y60" s="2180">
        <v>0</v>
      </c>
      <c r="Z60" s="2186">
        <v>0</v>
      </c>
      <c r="AA60" s="2180">
        <v>0</v>
      </c>
      <c r="AB60" s="2186">
        <v>0</v>
      </c>
      <c r="AC60" s="2180">
        <v>0</v>
      </c>
      <c r="AD60" s="2186">
        <v>0</v>
      </c>
      <c r="AE60" s="2180">
        <v>0</v>
      </c>
      <c r="AF60" s="2186">
        <v>0</v>
      </c>
      <c r="AG60" s="2180">
        <v>0</v>
      </c>
      <c r="AH60" s="2186">
        <v>0</v>
      </c>
      <c r="AI60" s="2180">
        <v>0</v>
      </c>
      <c r="AJ60" s="2186">
        <v>0</v>
      </c>
      <c r="AK60" s="2180">
        <v>0</v>
      </c>
      <c r="AL60" s="2186">
        <v>0</v>
      </c>
      <c r="AM60" s="2180">
        <v>0</v>
      </c>
      <c r="AN60" s="2186">
        <v>0</v>
      </c>
      <c r="AO60" s="2180">
        <v>0</v>
      </c>
      <c r="AP60" s="2186">
        <v>0</v>
      </c>
      <c r="AQ60" s="2180">
        <v>0</v>
      </c>
      <c r="AR60" s="2186">
        <v>0</v>
      </c>
      <c r="AS60" s="2180">
        <v>0</v>
      </c>
      <c r="AT60" s="2186">
        <v>0</v>
      </c>
      <c r="AU60" s="2180">
        <v>0</v>
      </c>
      <c r="AV60" s="2186">
        <v>0</v>
      </c>
      <c r="AW60" s="2180">
        <v>0</v>
      </c>
      <c r="AX60" s="2186">
        <v>0</v>
      </c>
      <c r="AY60" s="2180">
        <v>0</v>
      </c>
      <c r="AZ60" s="2186">
        <v>0</v>
      </c>
      <c r="BA60" s="2180">
        <v>0</v>
      </c>
      <c r="BB60" s="2186">
        <v>0</v>
      </c>
      <c r="BC60" s="2180">
        <v>0</v>
      </c>
      <c r="BD60" s="2186">
        <v>0</v>
      </c>
      <c r="BE60" s="2180">
        <v>0</v>
      </c>
      <c r="BF60" s="2186">
        <v>0</v>
      </c>
      <c r="BG60" s="2180">
        <v>0</v>
      </c>
      <c r="BH60" s="2186">
        <v>0</v>
      </c>
      <c r="BI60" s="2180">
        <v>0</v>
      </c>
      <c r="BJ60" s="2186">
        <v>0</v>
      </c>
      <c r="BK60" s="2180">
        <v>0</v>
      </c>
      <c r="BL60" s="2186">
        <v>0</v>
      </c>
      <c r="BM60" s="2180">
        <v>0</v>
      </c>
      <c r="BN60" s="2186">
        <v>0</v>
      </c>
      <c r="BO60" s="2180">
        <v>0</v>
      </c>
      <c r="BP60" s="2186">
        <v>0</v>
      </c>
      <c r="BQ60" s="2180">
        <v>0</v>
      </c>
      <c r="BR60" s="2186">
        <v>0</v>
      </c>
      <c r="BS60" s="2180">
        <v>0</v>
      </c>
      <c r="BT60" s="2186">
        <v>0</v>
      </c>
      <c r="BU60" s="2180">
        <v>0</v>
      </c>
      <c r="BV60" s="2186">
        <v>0</v>
      </c>
      <c r="BW60" s="2180">
        <v>0</v>
      </c>
      <c r="BX60" s="2186">
        <v>0</v>
      </c>
      <c r="BY60" s="2180">
        <v>0</v>
      </c>
    </row>
    <row r="61" spans="1:93" s="2067" customFormat="1" x14ac:dyDescent="0.3">
      <c r="D61" s="3030" t="s">
        <v>1160</v>
      </c>
      <c r="E61" s="540">
        <v>3258977.741660499</v>
      </c>
      <c r="F61" s="2186">
        <v>1</v>
      </c>
      <c r="G61" s="2180">
        <v>3258977.741660499</v>
      </c>
      <c r="H61" s="2186">
        <v>1</v>
      </c>
      <c r="I61" s="2180">
        <v>3258977.741660499</v>
      </c>
      <c r="J61" s="2186">
        <v>2</v>
      </c>
      <c r="K61" s="2180">
        <v>6517955.483320998</v>
      </c>
      <c r="L61" s="2186">
        <v>2</v>
      </c>
      <c r="M61" s="2180">
        <v>6517955.483320998</v>
      </c>
      <c r="N61" s="2186">
        <v>2</v>
      </c>
      <c r="O61" s="2180">
        <v>6517955.483320998</v>
      </c>
      <c r="P61" s="2186">
        <v>2</v>
      </c>
      <c r="Q61" s="2180">
        <v>6517955.483320998</v>
      </c>
      <c r="R61" s="2186">
        <v>0</v>
      </c>
      <c r="S61" s="2180">
        <v>0</v>
      </c>
      <c r="T61" s="2186">
        <v>0</v>
      </c>
      <c r="U61" s="2180">
        <v>0</v>
      </c>
      <c r="V61" s="2186">
        <v>0</v>
      </c>
      <c r="W61" s="2180">
        <v>0</v>
      </c>
      <c r="X61" s="2186">
        <v>0</v>
      </c>
      <c r="Y61" s="2180">
        <v>0</v>
      </c>
      <c r="Z61" s="2186">
        <v>0</v>
      </c>
      <c r="AA61" s="2180">
        <v>0</v>
      </c>
      <c r="AB61" s="2186">
        <v>0</v>
      </c>
      <c r="AC61" s="2180">
        <v>0</v>
      </c>
      <c r="AD61" s="2186">
        <v>0</v>
      </c>
      <c r="AE61" s="2180">
        <v>0</v>
      </c>
      <c r="AF61" s="2186">
        <v>2</v>
      </c>
      <c r="AG61" s="2180">
        <v>6517955.483320998</v>
      </c>
      <c r="AH61" s="2186">
        <v>0</v>
      </c>
      <c r="AI61" s="2180">
        <v>0</v>
      </c>
      <c r="AJ61" s="2186">
        <v>0</v>
      </c>
      <c r="AK61" s="2180">
        <v>0</v>
      </c>
      <c r="AL61" s="2186">
        <v>0</v>
      </c>
      <c r="AM61" s="2180">
        <v>0</v>
      </c>
      <c r="AN61" s="2186">
        <v>0</v>
      </c>
      <c r="AO61" s="2180">
        <v>0</v>
      </c>
      <c r="AP61" s="2186">
        <v>0</v>
      </c>
      <c r="AQ61" s="2180">
        <v>0</v>
      </c>
      <c r="AR61" s="2186">
        <v>0</v>
      </c>
      <c r="AS61" s="2180">
        <v>0</v>
      </c>
      <c r="AT61" s="2186">
        <v>0</v>
      </c>
      <c r="AU61" s="2180">
        <v>0</v>
      </c>
      <c r="AV61" s="2186">
        <v>0</v>
      </c>
      <c r="AW61" s="2180">
        <v>0</v>
      </c>
      <c r="AX61" s="2186">
        <v>0</v>
      </c>
      <c r="AY61" s="2180">
        <v>0</v>
      </c>
      <c r="AZ61" s="2186">
        <v>0</v>
      </c>
      <c r="BA61" s="2180">
        <v>0</v>
      </c>
      <c r="BB61" s="2186">
        <v>0</v>
      </c>
      <c r="BC61" s="2180">
        <v>0</v>
      </c>
      <c r="BD61" s="2186">
        <v>0</v>
      </c>
      <c r="BE61" s="2180">
        <v>0</v>
      </c>
      <c r="BF61" s="2186">
        <v>0</v>
      </c>
      <c r="BG61" s="2180">
        <v>0</v>
      </c>
      <c r="BH61" s="2186">
        <v>0</v>
      </c>
      <c r="BI61" s="2180">
        <v>0</v>
      </c>
      <c r="BJ61" s="2186">
        <v>0</v>
      </c>
      <c r="BK61" s="2180">
        <v>0</v>
      </c>
      <c r="BL61" s="2186">
        <v>0</v>
      </c>
      <c r="BM61" s="2180">
        <v>0</v>
      </c>
      <c r="BN61" s="2186">
        <v>0</v>
      </c>
      <c r="BO61" s="2180">
        <v>0</v>
      </c>
      <c r="BP61" s="2186">
        <v>0</v>
      </c>
      <c r="BQ61" s="2180">
        <v>0</v>
      </c>
      <c r="BR61" s="2186">
        <v>0</v>
      </c>
      <c r="BS61" s="2180">
        <v>0</v>
      </c>
      <c r="BT61" s="2186">
        <v>0</v>
      </c>
      <c r="BU61" s="2180">
        <v>0</v>
      </c>
      <c r="BV61" s="2186">
        <v>0</v>
      </c>
      <c r="BW61" s="2180">
        <v>0</v>
      </c>
      <c r="BX61" s="2186">
        <v>0</v>
      </c>
      <c r="BY61" s="2180">
        <v>0</v>
      </c>
    </row>
    <row r="62" spans="1:93" s="2067" customFormat="1" x14ac:dyDescent="0.3">
      <c r="D62" s="3030" t="s">
        <v>1162</v>
      </c>
      <c r="E62" s="540">
        <v>3265262.7891459726</v>
      </c>
      <c r="F62" s="2186">
        <v>1</v>
      </c>
      <c r="G62" s="2180">
        <v>3265262.7891459726</v>
      </c>
      <c r="H62" s="2186">
        <v>1</v>
      </c>
      <c r="I62" s="2180">
        <v>3265262.7891459726</v>
      </c>
      <c r="J62" s="2186">
        <v>1</v>
      </c>
      <c r="K62" s="2180">
        <v>3265262.7891459726</v>
      </c>
      <c r="L62" s="2186">
        <v>1</v>
      </c>
      <c r="M62" s="2180">
        <v>3265262.7891459726</v>
      </c>
      <c r="N62" s="2186">
        <v>1</v>
      </c>
      <c r="O62" s="2180">
        <v>3265262.7891459726</v>
      </c>
      <c r="P62" s="2186">
        <v>1</v>
      </c>
      <c r="Q62" s="2180">
        <v>3265262.7891459726</v>
      </c>
      <c r="R62" s="2186">
        <v>0</v>
      </c>
      <c r="S62" s="2180">
        <v>0</v>
      </c>
      <c r="T62" s="2186">
        <v>0</v>
      </c>
      <c r="U62" s="2180">
        <v>0</v>
      </c>
      <c r="V62" s="2186">
        <v>0</v>
      </c>
      <c r="W62" s="2180">
        <v>0</v>
      </c>
      <c r="X62" s="2186">
        <v>0</v>
      </c>
      <c r="Y62" s="2180">
        <v>0</v>
      </c>
      <c r="Z62" s="2186">
        <v>0</v>
      </c>
      <c r="AA62" s="2180">
        <v>0</v>
      </c>
      <c r="AB62" s="2186">
        <v>1</v>
      </c>
      <c r="AC62" s="2180">
        <v>3265262.7891459726</v>
      </c>
      <c r="AD62" s="2186">
        <v>0</v>
      </c>
      <c r="AE62" s="2180">
        <v>0</v>
      </c>
      <c r="AF62" s="2186">
        <v>0</v>
      </c>
      <c r="AG62" s="2180">
        <v>0</v>
      </c>
      <c r="AH62" s="2186">
        <v>0</v>
      </c>
      <c r="AI62" s="2180">
        <v>0</v>
      </c>
      <c r="AJ62" s="2186">
        <v>0</v>
      </c>
      <c r="AK62" s="2180">
        <v>0</v>
      </c>
      <c r="AL62" s="2186">
        <v>0</v>
      </c>
      <c r="AM62" s="2180">
        <v>0</v>
      </c>
      <c r="AN62" s="2186">
        <v>0</v>
      </c>
      <c r="AO62" s="2180">
        <v>0</v>
      </c>
      <c r="AP62" s="2186">
        <v>0</v>
      </c>
      <c r="AQ62" s="2180">
        <v>0</v>
      </c>
      <c r="AR62" s="2186">
        <v>0</v>
      </c>
      <c r="AS62" s="2180">
        <v>0</v>
      </c>
      <c r="AT62" s="2186">
        <v>0</v>
      </c>
      <c r="AU62" s="2180">
        <v>0</v>
      </c>
      <c r="AV62" s="2186">
        <v>0</v>
      </c>
      <c r="AW62" s="2180">
        <v>0</v>
      </c>
      <c r="AX62" s="2186">
        <v>0</v>
      </c>
      <c r="AY62" s="2180">
        <v>0</v>
      </c>
      <c r="AZ62" s="2186">
        <v>0</v>
      </c>
      <c r="BA62" s="2180">
        <v>0</v>
      </c>
      <c r="BB62" s="2186">
        <v>0</v>
      </c>
      <c r="BC62" s="2180">
        <v>0</v>
      </c>
      <c r="BD62" s="2186">
        <v>0</v>
      </c>
      <c r="BE62" s="2180">
        <v>0</v>
      </c>
      <c r="BF62" s="2186">
        <v>0</v>
      </c>
      <c r="BG62" s="2180">
        <v>0</v>
      </c>
      <c r="BH62" s="2186">
        <v>0</v>
      </c>
      <c r="BI62" s="2180">
        <v>0</v>
      </c>
      <c r="BJ62" s="2186">
        <v>0</v>
      </c>
      <c r="BK62" s="2180">
        <v>0</v>
      </c>
      <c r="BL62" s="2186">
        <v>0</v>
      </c>
      <c r="BM62" s="2180">
        <v>0</v>
      </c>
      <c r="BN62" s="2186">
        <v>0</v>
      </c>
      <c r="BO62" s="2180">
        <v>0</v>
      </c>
      <c r="BP62" s="2186">
        <v>0</v>
      </c>
      <c r="BQ62" s="2180">
        <v>0</v>
      </c>
      <c r="BR62" s="2186">
        <v>0</v>
      </c>
      <c r="BS62" s="2180">
        <v>0</v>
      </c>
      <c r="BT62" s="2186">
        <v>0</v>
      </c>
      <c r="BU62" s="2180">
        <v>0</v>
      </c>
      <c r="BV62" s="2186">
        <v>0</v>
      </c>
      <c r="BW62" s="2180">
        <v>0</v>
      </c>
      <c r="BX62" s="2186">
        <v>0</v>
      </c>
      <c r="BY62" s="2180">
        <v>0</v>
      </c>
    </row>
    <row r="63" spans="1:93" s="2067" customFormat="1" x14ac:dyDescent="0.3">
      <c r="D63" s="3030" t="s">
        <v>1260</v>
      </c>
      <c r="E63" s="540"/>
      <c r="F63" s="2186">
        <v>0</v>
      </c>
      <c r="G63" s="2180">
        <v>0</v>
      </c>
      <c r="H63" s="2186">
        <v>0</v>
      </c>
      <c r="I63" s="2180">
        <v>0</v>
      </c>
      <c r="J63" s="2186">
        <v>0</v>
      </c>
      <c r="K63" s="2180">
        <v>0</v>
      </c>
      <c r="L63" s="2186">
        <v>0</v>
      </c>
      <c r="M63" s="2180">
        <v>0</v>
      </c>
      <c r="N63" s="2186">
        <v>0</v>
      </c>
      <c r="O63" s="2180">
        <v>0</v>
      </c>
      <c r="P63" s="2186">
        <v>0</v>
      </c>
      <c r="Q63" s="2180">
        <v>0</v>
      </c>
      <c r="R63" s="2186">
        <v>0</v>
      </c>
      <c r="S63" s="2180">
        <v>0</v>
      </c>
      <c r="T63" s="2186">
        <v>0</v>
      </c>
      <c r="U63" s="2180">
        <v>0</v>
      </c>
      <c r="V63" s="2186">
        <v>0</v>
      </c>
      <c r="W63" s="2180">
        <v>0</v>
      </c>
      <c r="X63" s="2186">
        <v>0</v>
      </c>
      <c r="Y63" s="2180">
        <v>0</v>
      </c>
      <c r="Z63" s="2186">
        <v>0</v>
      </c>
      <c r="AA63" s="2180">
        <v>0</v>
      </c>
      <c r="AB63" s="2186">
        <v>0</v>
      </c>
      <c r="AC63" s="2180">
        <v>0</v>
      </c>
      <c r="AD63" s="2186">
        <v>0</v>
      </c>
      <c r="AE63" s="2180">
        <v>0</v>
      </c>
      <c r="AF63" s="2186">
        <v>0</v>
      </c>
      <c r="AG63" s="2180">
        <v>0</v>
      </c>
      <c r="AH63" s="2186">
        <v>0</v>
      </c>
      <c r="AI63" s="2180">
        <v>0</v>
      </c>
      <c r="AJ63" s="2186">
        <v>0</v>
      </c>
      <c r="AK63" s="2180">
        <v>0</v>
      </c>
      <c r="AL63" s="2186">
        <v>0</v>
      </c>
      <c r="AM63" s="2180">
        <v>0</v>
      </c>
      <c r="AN63" s="2186">
        <v>0</v>
      </c>
      <c r="AO63" s="2180">
        <v>0</v>
      </c>
      <c r="AP63" s="2186">
        <v>0</v>
      </c>
      <c r="AQ63" s="2180">
        <v>0</v>
      </c>
      <c r="AR63" s="2186">
        <v>0</v>
      </c>
      <c r="AS63" s="2180">
        <v>0</v>
      </c>
      <c r="AT63" s="2186">
        <v>0</v>
      </c>
      <c r="AU63" s="2180">
        <v>0</v>
      </c>
      <c r="AV63" s="2186">
        <v>0</v>
      </c>
      <c r="AW63" s="2180">
        <v>0</v>
      </c>
      <c r="AX63" s="2186">
        <v>0</v>
      </c>
      <c r="AY63" s="2180">
        <v>0</v>
      </c>
      <c r="AZ63" s="2186">
        <v>0</v>
      </c>
      <c r="BA63" s="2180">
        <v>0</v>
      </c>
      <c r="BB63" s="2186">
        <v>0</v>
      </c>
      <c r="BC63" s="2180">
        <v>0</v>
      </c>
      <c r="BD63" s="2186">
        <v>0</v>
      </c>
      <c r="BE63" s="2180">
        <v>0</v>
      </c>
      <c r="BF63" s="2186">
        <v>0</v>
      </c>
      <c r="BG63" s="2180">
        <v>0</v>
      </c>
      <c r="BH63" s="2186">
        <v>0</v>
      </c>
      <c r="BI63" s="2180">
        <v>0</v>
      </c>
      <c r="BJ63" s="2186">
        <v>0</v>
      </c>
      <c r="BK63" s="2180">
        <v>0</v>
      </c>
      <c r="BL63" s="2186">
        <v>0</v>
      </c>
      <c r="BM63" s="2180">
        <v>0</v>
      </c>
      <c r="BN63" s="2186">
        <v>0</v>
      </c>
      <c r="BO63" s="2180">
        <v>0</v>
      </c>
      <c r="BP63" s="2186">
        <v>0</v>
      </c>
      <c r="BQ63" s="2180">
        <v>0</v>
      </c>
      <c r="BR63" s="2186">
        <v>0</v>
      </c>
      <c r="BS63" s="2180">
        <v>0</v>
      </c>
      <c r="BT63" s="2186">
        <v>0</v>
      </c>
      <c r="BU63" s="2180">
        <v>0</v>
      </c>
      <c r="BV63" s="2186">
        <v>0</v>
      </c>
      <c r="BW63" s="2180">
        <v>0</v>
      </c>
      <c r="BX63" s="2186">
        <v>0</v>
      </c>
      <c r="BY63" s="2180">
        <v>0</v>
      </c>
    </row>
    <row r="64" spans="1:93" s="2067" customFormat="1" x14ac:dyDescent="0.3">
      <c r="D64" s="3030" t="s">
        <v>117</v>
      </c>
      <c r="E64" s="540">
        <v>2026627.2934248501</v>
      </c>
      <c r="F64" s="2186">
        <v>3</v>
      </c>
      <c r="G64" s="2180">
        <v>6079881.8802745501</v>
      </c>
      <c r="H64" s="2186">
        <v>3</v>
      </c>
      <c r="I64" s="2180">
        <v>6079881.8802745501</v>
      </c>
      <c r="J64" s="2186">
        <v>3</v>
      </c>
      <c r="K64" s="2180">
        <v>6079881.8802745501</v>
      </c>
      <c r="L64" s="2186">
        <v>3</v>
      </c>
      <c r="M64" s="2180">
        <v>6079881.8802745501</v>
      </c>
      <c r="N64" s="2186">
        <v>3</v>
      </c>
      <c r="O64" s="2180">
        <v>6079881.8802745501</v>
      </c>
      <c r="P64" s="2186">
        <v>3</v>
      </c>
      <c r="Q64" s="2180">
        <v>6079881.8802745501</v>
      </c>
      <c r="R64" s="2186">
        <v>0</v>
      </c>
      <c r="S64" s="2180">
        <v>0</v>
      </c>
      <c r="T64" s="2186">
        <v>0</v>
      </c>
      <c r="U64" s="2180">
        <v>0</v>
      </c>
      <c r="V64" s="2186">
        <v>0</v>
      </c>
      <c r="W64" s="2180">
        <v>0</v>
      </c>
      <c r="X64" s="2186">
        <v>0</v>
      </c>
      <c r="Y64" s="2180">
        <v>0</v>
      </c>
      <c r="Z64" s="2186">
        <v>0</v>
      </c>
      <c r="AA64" s="2180">
        <v>0</v>
      </c>
      <c r="AB64" s="2186">
        <v>3</v>
      </c>
      <c r="AC64" s="2180">
        <v>6079881.8802745501</v>
      </c>
      <c r="AD64" s="2186">
        <v>0</v>
      </c>
      <c r="AE64" s="2180">
        <v>0</v>
      </c>
      <c r="AF64" s="2186">
        <v>3</v>
      </c>
      <c r="AG64" s="2180">
        <v>6079881.8802745501</v>
      </c>
      <c r="AH64" s="2186">
        <v>0</v>
      </c>
      <c r="AI64" s="2180">
        <v>0</v>
      </c>
      <c r="AJ64" s="2186">
        <v>0</v>
      </c>
      <c r="AK64" s="2180">
        <v>0</v>
      </c>
      <c r="AL64" s="2186">
        <v>0</v>
      </c>
      <c r="AM64" s="2180">
        <v>0</v>
      </c>
      <c r="AN64" s="2186">
        <v>0</v>
      </c>
      <c r="AO64" s="2180">
        <v>0</v>
      </c>
      <c r="AP64" s="2186">
        <v>0</v>
      </c>
      <c r="AQ64" s="2180">
        <v>0</v>
      </c>
      <c r="AR64" s="2186">
        <v>0</v>
      </c>
      <c r="AS64" s="2180">
        <v>0</v>
      </c>
      <c r="AT64" s="2186">
        <v>0</v>
      </c>
      <c r="AU64" s="2180">
        <v>0</v>
      </c>
      <c r="AV64" s="2186">
        <v>0</v>
      </c>
      <c r="AW64" s="2180">
        <v>0</v>
      </c>
      <c r="AX64" s="2186">
        <v>0</v>
      </c>
      <c r="AY64" s="2180">
        <v>0</v>
      </c>
      <c r="AZ64" s="2186">
        <v>0</v>
      </c>
      <c r="BA64" s="2180">
        <v>0</v>
      </c>
      <c r="BB64" s="2186">
        <v>0</v>
      </c>
      <c r="BC64" s="2180">
        <v>0</v>
      </c>
      <c r="BD64" s="2186">
        <v>0</v>
      </c>
      <c r="BE64" s="2180">
        <v>0</v>
      </c>
      <c r="BF64" s="2186">
        <v>0</v>
      </c>
      <c r="BG64" s="2180">
        <v>0</v>
      </c>
      <c r="BH64" s="2186">
        <v>0</v>
      </c>
      <c r="BI64" s="2180">
        <v>0</v>
      </c>
      <c r="BJ64" s="2186">
        <v>0</v>
      </c>
      <c r="BK64" s="2180">
        <v>0</v>
      </c>
      <c r="BL64" s="2186">
        <v>0</v>
      </c>
      <c r="BM64" s="2180">
        <v>0</v>
      </c>
      <c r="BN64" s="2186">
        <v>0</v>
      </c>
      <c r="BO64" s="2180">
        <v>0</v>
      </c>
      <c r="BP64" s="2186">
        <v>0</v>
      </c>
      <c r="BQ64" s="2180">
        <v>0</v>
      </c>
      <c r="BR64" s="2186">
        <v>0</v>
      </c>
      <c r="BS64" s="2180">
        <v>0</v>
      </c>
      <c r="BT64" s="2186">
        <v>0</v>
      </c>
      <c r="BU64" s="2180">
        <v>0</v>
      </c>
      <c r="BV64" s="2186">
        <v>0</v>
      </c>
      <c r="BW64" s="2180">
        <v>0</v>
      </c>
      <c r="BX64" s="2186">
        <v>0</v>
      </c>
      <c r="BY64" s="2180">
        <v>0</v>
      </c>
    </row>
    <row r="65" spans="4:77" s="2067" customFormat="1" x14ac:dyDescent="0.3">
      <c r="D65" s="3030" t="s">
        <v>1165</v>
      </c>
      <c r="E65" s="540">
        <v>2026627.2934248501</v>
      </c>
      <c r="F65" s="2186">
        <v>0</v>
      </c>
      <c r="G65" s="2180">
        <v>0</v>
      </c>
      <c r="H65" s="2186">
        <v>0</v>
      </c>
      <c r="I65" s="2180">
        <v>0</v>
      </c>
      <c r="J65" s="2186">
        <v>0</v>
      </c>
      <c r="K65" s="2180">
        <v>0</v>
      </c>
      <c r="L65" s="2186">
        <v>0</v>
      </c>
      <c r="M65" s="2180">
        <v>0</v>
      </c>
      <c r="N65" s="2186">
        <v>0</v>
      </c>
      <c r="O65" s="2180">
        <v>0</v>
      </c>
      <c r="P65" s="2186">
        <v>0</v>
      </c>
      <c r="Q65" s="2180">
        <v>0</v>
      </c>
      <c r="R65" s="2186">
        <v>0</v>
      </c>
      <c r="S65" s="2180">
        <v>0</v>
      </c>
      <c r="T65" s="2186">
        <v>0</v>
      </c>
      <c r="U65" s="2180">
        <v>0</v>
      </c>
      <c r="V65" s="2186">
        <v>0</v>
      </c>
      <c r="W65" s="2180">
        <v>0</v>
      </c>
      <c r="X65" s="2186">
        <v>0</v>
      </c>
      <c r="Y65" s="2180">
        <v>0</v>
      </c>
      <c r="Z65" s="2186">
        <v>0</v>
      </c>
      <c r="AA65" s="2180">
        <v>0</v>
      </c>
      <c r="AB65" s="2186">
        <v>0</v>
      </c>
      <c r="AC65" s="2180">
        <v>0</v>
      </c>
      <c r="AD65" s="2186">
        <v>0</v>
      </c>
      <c r="AE65" s="2180">
        <v>0</v>
      </c>
      <c r="AF65" s="2186">
        <v>0</v>
      </c>
      <c r="AG65" s="2180">
        <v>0</v>
      </c>
      <c r="AH65" s="2186">
        <v>0</v>
      </c>
      <c r="AI65" s="2180">
        <v>0</v>
      </c>
      <c r="AJ65" s="2186">
        <v>0</v>
      </c>
      <c r="AK65" s="2180">
        <v>0</v>
      </c>
      <c r="AL65" s="2186">
        <v>0</v>
      </c>
      <c r="AM65" s="2180">
        <v>0</v>
      </c>
      <c r="AN65" s="2186">
        <v>0</v>
      </c>
      <c r="AO65" s="2180">
        <v>0</v>
      </c>
      <c r="AP65" s="2186">
        <v>0</v>
      </c>
      <c r="AQ65" s="2180">
        <v>0</v>
      </c>
      <c r="AR65" s="2186">
        <v>0</v>
      </c>
      <c r="AS65" s="2180">
        <v>0</v>
      </c>
      <c r="AT65" s="2186">
        <v>0</v>
      </c>
      <c r="AU65" s="2180">
        <v>0</v>
      </c>
      <c r="AV65" s="2186">
        <v>0</v>
      </c>
      <c r="AW65" s="2180">
        <v>0</v>
      </c>
      <c r="AX65" s="2186">
        <v>0</v>
      </c>
      <c r="AY65" s="2180">
        <v>0</v>
      </c>
      <c r="AZ65" s="2186">
        <v>0</v>
      </c>
      <c r="BA65" s="2180">
        <v>0</v>
      </c>
      <c r="BB65" s="2186">
        <v>0</v>
      </c>
      <c r="BC65" s="2180">
        <v>0</v>
      </c>
      <c r="BD65" s="2186">
        <v>0</v>
      </c>
      <c r="BE65" s="2180">
        <v>0</v>
      </c>
      <c r="BF65" s="2186">
        <v>0</v>
      </c>
      <c r="BG65" s="2180">
        <v>0</v>
      </c>
      <c r="BH65" s="2186">
        <v>0</v>
      </c>
      <c r="BI65" s="2180">
        <v>0</v>
      </c>
      <c r="BJ65" s="2186">
        <v>0</v>
      </c>
      <c r="BK65" s="2180">
        <v>0</v>
      </c>
      <c r="BL65" s="2186">
        <v>0</v>
      </c>
      <c r="BM65" s="2180">
        <v>0</v>
      </c>
      <c r="BN65" s="2186">
        <v>0</v>
      </c>
      <c r="BO65" s="2180">
        <v>0</v>
      </c>
      <c r="BP65" s="2186">
        <v>0</v>
      </c>
      <c r="BQ65" s="2180">
        <v>0</v>
      </c>
      <c r="BR65" s="2186">
        <v>0</v>
      </c>
      <c r="BS65" s="2180">
        <v>0</v>
      </c>
      <c r="BT65" s="2186">
        <v>0</v>
      </c>
      <c r="BU65" s="2180">
        <v>0</v>
      </c>
      <c r="BV65" s="2186">
        <v>0</v>
      </c>
      <c r="BW65" s="2180">
        <v>0</v>
      </c>
      <c r="BX65" s="2186">
        <v>0</v>
      </c>
      <c r="BY65" s="2180">
        <v>0</v>
      </c>
    </row>
    <row r="66" spans="4:77" s="2067" customFormat="1" x14ac:dyDescent="0.3">
      <c r="D66" s="3030" t="s">
        <v>2114</v>
      </c>
      <c r="E66" s="540">
        <v>18190158.50939551</v>
      </c>
      <c r="F66" s="2186">
        <v>0</v>
      </c>
      <c r="G66" s="2180">
        <v>0</v>
      </c>
      <c r="H66" s="2186">
        <v>0</v>
      </c>
      <c r="I66" s="2180">
        <v>0</v>
      </c>
      <c r="J66" s="2186">
        <v>0</v>
      </c>
      <c r="K66" s="2180">
        <v>0</v>
      </c>
      <c r="L66" s="2186">
        <v>0</v>
      </c>
      <c r="M66" s="2180">
        <v>0</v>
      </c>
      <c r="N66" s="2186">
        <v>0</v>
      </c>
      <c r="O66" s="2180">
        <v>0</v>
      </c>
      <c r="P66" s="2186">
        <v>0</v>
      </c>
      <c r="Q66" s="2180">
        <v>0</v>
      </c>
      <c r="R66" s="2186">
        <v>1</v>
      </c>
      <c r="S66" s="2180">
        <v>18190158.50939551</v>
      </c>
      <c r="T66" s="2186">
        <v>1</v>
      </c>
      <c r="U66" s="2180">
        <v>18190158.50939551</v>
      </c>
      <c r="V66" s="2186">
        <v>0</v>
      </c>
      <c r="W66" s="2180">
        <v>0</v>
      </c>
      <c r="X66" s="2186">
        <v>0</v>
      </c>
      <c r="Y66" s="2180">
        <v>0</v>
      </c>
      <c r="Z66" s="2186">
        <v>0</v>
      </c>
      <c r="AA66" s="2180">
        <v>0</v>
      </c>
      <c r="AB66" s="2186">
        <v>0</v>
      </c>
      <c r="AC66" s="2180">
        <v>0</v>
      </c>
      <c r="AD66" s="2186">
        <v>0</v>
      </c>
      <c r="AE66" s="2180">
        <v>0</v>
      </c>
      <c r="AF66" s="2186">
        <v>0</v>
      </c>
      <c r="AG66" s="2180">
        <v>0</v>
      </c>
      <c r="AH66" s="2186">
        <v>1</v>
      </c>
      <c r="AI66" s="2180">
        <v>18190158.50939551</v>
      </c>
      <c r="AJ66" s="2186">
        <v>0</v>
      </c>
      <c r="AK66" s="2180">
        <v>0</v>
      </c>
      <c r="AL66" s="2186">
        <v>0</v>
      </c>
      <c r="AM66" s="2180">
        <v>0</v>
      </c>
      <c r="AN66" s="2186">
        <v>0</v>
      </c>
      <c r="AO66" s="2180">
        <v>0</v>
      </c>
      <c r="AP66" s="2186">
        <v>0</v>
      </c>
      <c r="AQ66" s="2180">
        <v>0</v>
      </c>
      <c r="AR66" s="2186">
        <v>0</v>
      </c>
      <c r="AS66" s="2180">
        <v>0</v>
      </c>
      <c r="AT66" s="2186">
        <v>0</v>
      </c>
      <c r="AU66" s="2180">
        <v>0</v>
      </c>
      <c r="AV66" s="2186">
        <v>0</v>
      </c>
      <c r="AW66" s="2180">
        <v>0</v>
      </c>
      <c r="AX66" s="2186">
        <v>0</v>
      </c>
      <c r="AY66" s="2180">
        <v>0</v>
      </c>
      <c r="AZ66" s="2186">
        <v>0</v>
      </c>
      <c r="BA66" s="2180">
        <v>0</v>
      </c>
      <c r="BB66" s="2186">
        <v>0</v>
      </c>
      <c r="BC66" s="2180">
        <v>0</v>
      </c>
      <c r="BD66" s="2186">
        <v>0</v>
      </c>
      <c r="BE66" s="2180">
        <v>0</v>
      </c>
      <c r="BF66" s="2186">
        <v>0</v>
      </c>
      <c r="BG66" s="2180">
        <v>0</v>
      </c>
      <c r="BH66" s="2186">
        <v>0</v>
      </c>
      <c r="BI66" s="2180">
        <v>0</v>
      </c>
      <c r="BJ66" s="2186">
        <v>0</v>
      </c>
      <c r="BK66" s="2180">
        <v>0</v>
      </c>
      <c r="BL66" s="2186">
        <v>0</v>
      </c>
      <c r="BM66" s="2180">
        <v>0</v>
      </c>
      <c r="BN66" s="2186">
        <v>0</v>
      </c>
      <c r="BO66" s="2180">
        <v>0</v>
      </c>
      <c r="BP66" s="2186">
        <v>0</v>
      </c>
      <c r="BQ66" s="2180">
        <v>0</v>
      </c>
      <c r="BR66" s="2186">
        <v>0</v>
      </c>
      <c r="BS66" s="2180">
        <v>0</v>
      </c>
      <c r="BT66" s="2186">
        <v>0</v>
      </c>
      <c r="BU66" s="2180">
        <v>0</v>
      </c>
      <c r="BV66" s="2186">
        <v>0</v>
      </c>
      <c r="BW66" s="2180">
        <v>0</v>
      </c>
      <c r="BX66" s="2186">
        <v>0</v>
      </c>
      <c r="BY66" s="2180">
        <v>0</v>
      </c>
    </row>
    <row r="67" spans="4:77" s="2067" customFormat="1" x14ac:dyDescent="0.3">
      <c r="D67" s="3030" t="s">
        <v>2115</v>
      </c>
      <c r="E67" s="540">
        <v>18190158.50939551</v>
      </c>
      <c r="F67" s="2186">
        <v>0</v>
      </c>
      <c r="G67" s="2180">
        <v>0</v>
      </c>
      <c r="H67" s="2186">
        <v>0</v>
      </c>
      <c r="I67" s="2180">
        <v>0</v>
      </c>
      <c r="J67" s="2186">
        <v>0</v>
      </c>
      <c r="K67" s="2180">
        <v>0</v>
      </c>
      <c r="L67" s="2186">
        <v>0</v>
      </c>
      <c r="M67" s="2180">
        <v>0</v>
      </c>
      <c r="N67" s="2186">
        <v>0</v>
      </c>
      <c r="O67" s="2180">
        <v>0</v>
      </c>
      <c r="P67" s="2186">
        <v>0</v>
      </c>
      <c r="Q67" s="2180">
        <v>0</v>
      </c>
      <c r="R67" s="2186">
        <v>0</v>
      </c>
      <c r="S67" s="2180">
        <v>0</v>
      </c>
      <c r="T67" s="2186">
        <v>0</v>
      </c>
      <c r="U67" s="2180">
        <v>0</v>
      </c>
      <c r="V67" s="2186">
        <v>1</v>
      </c>
      <c r="W67" s="2180">
        <v>18190158.50939551</v>
      </c>
      <c r="X67" s="2186">
        <v>1</v>
      </c>
      <c r="Y67" s="2180">
        <v>18190158.50939551</v>
      </c>
      <c r="Z67" s="2186">
        <v>0</v>
      </c>
      <c r="AA67" s="2180">
        <v>0</v>
      </c>
      <c r="AB67" s="2186">
        <v>0</v>
      </c>
      <c r="AC67" s="2180">
        <v>0</v>
      </c>
      <c r="AD67" s="2186">
        <v>0</v>
      </c>
      <c r="AE67" s="2180">
        <v>0</v>
      </c>
      <c r="AF67" s="2186">
        <v>0</v>
      </c>
      <c r="AG67" s="2180">
        <v>0</v>
      </c>
      <c r="AH67" s="2186">
        <v>0</v>
      </c>
      <c r="AI67" s="2180">
        <v>0</v>
      </c>
      <c r="AJ67" s="2186">
        <v>0</v>
      </c>
      <c r="AK67" s="2180">
        <v>0</v>
      </c>
      <c r="AL67" s="2186">
        <v>0</v>
      </c>
      <c r="AM67" s="2180">
        <v>0</v>
      </c>
      <c r="AN67" s="2186">
        <v>0</v>
      </c>
      <c r="AO67" s="2180">
        <v>0</v>
      </c>
      <c r="AP67" s="2186">
        <v>0</v>
      </c>
      <c r="AQ67" s="2180">
        <v>0</v>
      </c>
      <c r="AR67" s="2186">
        <v>0</v>
      </c>
      <c r="AS67" s="2180">
        <v>0</v>
      </c>
      <c r="AT67" s="2186">
        <v>0</v>
      </c>
      <c r="AU67" s="2180">
        <v>0</v>
      </c>
      <c r="AV67" s="2186">
        <v>0</v>
      </c>
      <c r="AW67" s="2180">
        <v>0</v>
      </c>
      <c r="AX67" s="2186">
        <v>0</v>
      </c>
      <c r="AY67" s="2180">
        <v>0</v>
      </c>
      <c r="AZ67" s="2186">
        <v>0</v>
      </c>
      <c r="BA67" s="2180">
        <v>0</v>
      </c>
      <c r="BB67" s="2186">
        <v>0</v>
      </c>
      <c r="BC67" s="2180">
        <v>0</v>
      </c>
      <c r="BD67" s="2186">
        <v>0</v>
      </c>
      <c r="BE67" s="2180">
        <v>0</v>
      </c>
      <c r="BF67" s="2186">
        <v>0</v>
      </c>
      <c r="BG67" s="2180">
        <v>0</v>
      </c>
      <c r="BH67" s="2186">
        <v>0</v>
      </c>
      <c r="BI67" s="2180">
        <v>0</v>
      </c>
      <c r="BJ67" s="2186">
        <v>0</v>
      </c>
      <c r="BK67" s="2180">
        <v>0</v>
      </c>
      <c r="BL67" s="2186">
        <v>0</v>
      </c>
      <c r="BM67" s="2180">
        <v>0</v>
      </c>
      <c r="BN67" s="2186">
        <v>0</v>
      </c>
      <c r="BO67" s="2180">
        <v>0</v>
      </c>
      <c r="BP67" s="2186">
        <v>0</v>
      </c>
      <c r="BQ67" s="2180">
        <v>0</v>
      </c>
      <c r="BR67" s="2186">
        <v>0</v>
      </c>
      <c r="BS67" s="2180">
        <v>0</v>
      </c>
      <c r="BT67" s="2186">
        <v>0</v>
      </c>
      <c r="BU67" s="2180">
        <v>0</v>
      </c>
      <c r="BV67" s="2186">
        <v>0</v>
      </c>
      <c r="BW67" s="2180">
        <v>0</v>
      </c>
      <c r="BX67" s="2186">
        <v>0</v>
      </c>
      <c r="BY67" s="2180">
        <v>0</v>
      </c>
    </row>
    <row r="68" spans="4:77" s="2067" customFormat="1" x14ac:dyDescent="0.3">
      <c r="D68" s="3030" t="s">
        <v>2185</v>
      </c>
      <c r="F68" s="2186">
        <v>0</v>
      </c>
      <c r="G68" s="2180">
        <v>0</v>
      </c>
      <c r="H68" s="2186">
        <v>0</v>
      </c>
      <c r="I68" s="2180">
        <v>0</v>
      </c>
      <c r="J68" s="2186">
        <v>0</v>
      </c>
      <c r="K68" s="2180">
        <v>0</v>
      </c>
      <c r="L68" s="2186">
        <v>0</v>
      </c>
      <c r="M68" s="2180">
        <v>0</v>
      </c>
      <c r="N68" s="2186">
        <v>0</v>
      </c>
      <c r="O68" s="2180">
        <v>0</v>
      </c>
      <c r="P68" s="2186">
        <v>0</v>
      </c>
      <c r="Q68" s="2180">
        <v>0</v>
      </c>
      <c r="R68" s="2186">
        <v>0</v>
      </c>
      <c r="S68" s="2180">
        <v>0</v>
      </c>
      <c r="T68" s="2186">
        <v>0</v>
      </c>
      <c r="U68" s="2180">
        <v>0</v>
      </c>
      <c r="V68" s="2186">
        <v>0</v>
      </c>
      <c r="W68" s="2180">
        <v>0</v>
      </c>
      <c r="X68" s="2186">
        <v>0</v>
      </c>
      <c r="Y68" s="2180">
        <v>0</v>
      </c>
      <c r="Z68" s="2186">
        <v>0</v>
      </c>
      <c r="AA68" s="2180">
        <v>0</v>
      </c>
      <c r="AB68" s="2186">
        <v>0</v>
      </c>
      <c r="AC68" s="2180">
        <v>0</v>
      </c>
      <c r="AD68" s="2186">
        <v>0</v>
      </c>
      <c r="AE68" s="2180">
        <v>0</v>
      </c>
      <c r="AF68" s="2186">
        <v>0</v>
      </c>
      <c r="AG68" s="2180">
        <v>0</v>
      </c>
      <c r="AH68" s="2186">
        <v>0</v>
      </c>
      <c r="AI68" s="2180">
        <v>0</v>
      </c>
      <c r="AJ68" s="2186">
        <v>0</v>
      </c>
      <c r="AK68" s="2180">
        <v>0</v>
      </c>
      <c r="AL68" s="2186">
        <v>0</v>
      </c>
      <c r="AM68" s="2180">
        <v>0</v>
      </c>
      <c r="AN68" s="2186">
        <v>0</v>
      </c>
      <c r="AO68" s="2180">
        <v>0</v>
      </c>
      <c r="AP68" s="2186">
        <v>0</v>
      </c>
      <c r="AQ68" s="2180">
        <v>0</v>
      </c>
      <c r="AR68" s="2186">
        <v>0</v>
      </c>
      <c r="AS68" s="2180">
        <v>0</v>
      </c>
      <c r="AT68" s="2186">
        <v>0</v>
      </c>
      <c r="AU68" s="2180">
        <v>0</v>
      </c>
      <c r="AV68" s="2186">
        <v>0</v>
      </c>
      <c r="AW68" s="2180">
        <v>0</v>
      </c>
      <c r="AX68" s="2186">
        <v>0</v>
      </c>
      <c r="AY68" s="2180">
        <v>0</v>
      </c>
      <c r="AZ68" s="2186">
        <v>0</v>
      </c>
      <c r="BA68" s="2180">
        <v>0</v>
      </c>
      <c r="BB68" s="2186">
        <v>0</v>
      </c>
      <c r="BC68" s="2180">
        <v>0</v>
      </c>
      <c r="BD68" s="2186">
        <v>0</v>
      </c>
      <c r="BE68" s="2180">
        <v>0</v>
      </c>
      <c r="BF68" s="2186">
        <v>0</v>
      </c>
      <c r="BG68" s="2180">
        <v>0</v>
      </c>
      <c r="BH68" s="2186">
        <v>0</v>
      </c>
      <c r="BI68" s="2180">
        <v>0</v>
      </c>
      <c r="BJ68" s="2186">
        <v>1</v>
      </c>
      <c r="BK68" s="2180">
        <v>0</v>
      </c>
      <c r="BL68" s="2186">
        <v>0</v>
      </c>
      <c r="BM68" s="2180">
        <v>0</v>
      </c>
      <c r="BN68" s="2186">
        <v>0</v>
      </c>
      <c r="BO68" s="2180">
        <v>0</v>
      </c>
      <c r="BP68" s="2186">
        <v>0</v>
      </c>
      <c r="BQ68" s="2180">
        <v>0</v>
      </c>
      <c r="BR68" s="2186">
        <v>0</v>
      </c>
      <c r="BS68" s="2180">
        <v>0</v>
      </c>
      <c r="BT68" s="2186">
        <v>0</v>
      </c>
      <c r="BU68" s="2180">
        <v>0</v>
      </c>
      <c r="BV68" s="2186">
        <v>0</v>
      </c>
      <c r="BW68" s="2180">
        <v>0</v>
      </c>
      <c r="BX68" s="2186">
        <v>0</v>
      </c>
      <c r="BY68" s="2180">
        <v>0</v>
      </c>
    </row>
    <row r="69" spans="4:77" s="2067" customFormat="1" x14ac:dyDescent="0.3">
      <c r="D69" s="3030" t="s">
        <v>2186</v>
      </c>
      <c r="E69" s="540"/>
      <c r="F69" s="2186">
        <v>0</v>
      </c>
      <c r="G69" s="2180">
        <v>0</v>
      </c>
      <c r="H69" s="2186">
        <v>0</v>
      </c>
      <c r="I69" s="2180">
        <v>0</v>
      </c>
      <c r="J69" s="2186">
        <v>0</v>
      </c>
      <c r="K69" s="2180">
        <v>0</v>
      </c>
      <c r="L69" s="2186">
        <v>0</v>
      </c>
      <c r="M69" s="2180">
        <v>0</v>
      </c>
      <c r="N69" s="2186">
        <v>0</v>
      </c>
      <c r="O69" s="2180">
        <v>0</v>
      </c>
      <c r="P69" s="2186">
        <v>0</v>
      </c>
      <c r="Q69" s="2180">
        <v>0</v>
      </c>
      <c r="R69" s="2186">
        <v>0</v>
      </c>
      <c r="S69" s="2180">
        <v>0</v>
      </c>
      <c r="T69" s="2186">
        <v>0</v>
      </c>
      <c r="U69" s="2180">
        <v>0</v>
      </c>
      <c r="V69" s="2186">
        <v>0</v>
      </c>
      <c r="W69" s="2180">
        <v>0</v>
      </c>
      <c r="X69" s="2186">
        <v>0</v>
      </c>
      <c r="Y69" s="2180">
        <v>0</v>
      </c>
      <c r="Z69" s="2186">
        <v>0</v>
      </c>
      <c r="AA69" s="2180">
        <v>0</v>
      </c>
      <c r="AB69" s="2186">
        <v>0</v>
      </c>
      <c r="AC69" s="2180">
        <v>0</v>
      </c>
      <c r="AD69" s="2186">
        <v>0</v>
      </c>
      <c r="AE69" s="2180">
        <v>0</v>
      </c>
      <c r="AF69" s="2186">
        <v>0</v>
      </c>
      <c r="AG69" s="2180">
        <v>0</v>
      </c>
      <c r="AH69" s="2186">
        <v>0</v>
      </c>
      <c r="AI69" s="2180">
        <v>0</v>
      </c>
      <c r="AJ69" s="2186">
        <v>0</v>
      </c>
      <c r="AK69" s="2180">
        <v>0</v>
      </c>
      <c r="AL69" s="2186">
        <v>0</v>
      </c>
      <c r="AM69" s="2180">
        <v>0</v>
      </c>
      <c r="AN69" s="2186">
        <v>0</v>
      </c>
      <c r="AO69" s="2180">
        <v>0</v>
      </c>
      <c r="AP69" s="2186">
        <v>0</v>
      </c>
      <c r="AQ69" s="2180">
        <v>0</v>
      </c>
      <c r="AR69" s="2186">
        <v>0</v>
      </c>
      <c r="AS69" s="2180">
        <v>0</v>
      </c>
      <c r="AT69" s="2186">
        <v>0</v>
      </c>
      <c r="AU69" s="2180">
        <v>0</v>
      </c>
      <c r="AV69" s="2186">
        <v>0</v>
      </c>
      <c r="AW69" s="2180">
        <v>0</v>
      </c>
      <c r="AX69" s="2186">
        <v>0</v>
      </c>
      <c r="AY69" s="2180">
        <v>0</v>
      </c>
      <c r="AZ69" s="2186">
        <v>0</v>
      </c>
      <c r="BA69" s="2180">
        <v>0</v>
      </c>
      <c r="BB69" s="2186">
        <v>0</v>
      </c>
      <c r="BC69" s="2180">
        <v>0</v>
      </c>
      <c r="BD69" s="2186">
        <v>0</v>
      </c>
      <c r="BE69" s="2180">
        <v>0</v>
      </c>
      <c r="BF69" s="2186">
        <v>0</v>
      </c>
      <c r="BG69" s="2180">
        <v>0</v>
      </c>
      <c r="BH69" s="2186">
        <v>0</v>
      </c>
      <c r="BI69" s="2180">
        <v>0</v>
      </c>
      <c r="BJ69" s="2186">
        <v>0</v>
      </c>
      <c r="BK69" s="2180">
        <v>0</v>
      </c>
      <c r="BL69" s="2186">
        <v>1</v>
      </c>
      <c r="BM69" s="2180">
        <v>0</v>
      </c>
      <c r="BN69" s="2186">
        <v>0</v>
      </c>
      <c r="BO69" s="2180">
        <v>0</v>
      </c>
      <c r="BP69" s="2186">
        <v>0</v>
      </c>
      <c r="BQ69" s="2180">
        <v>0</v>
      </c>
      <c r="BR69" s="2186">
        <v>0</v>
      </c>
      <c r="BS69" s="2180">
        <v>0</v>
      </c>
      <c r="BT69" s="2186">
        <v>0</v>
      </c>
      <c r="BU69" s="2180">
        <v>0</v>
      </c>
      <c r="BV69" s="2186">
        <v>0</v>
      </c>
      <c r="BW69" s="2180">
        <v>0</v>
      </c>
      <c r="BX69" s="2186">
        <v>0</v>
      </c>
      <c r="BY69" s="2180">
        <v>0</v>
      </c>
    </row>
    <row r="70" spans="4:77" s="2067" customFormat="1" x14ac:dyDescent="0.3">
      <c r="D70" s="3030" t="s">
        <v>2187</v>
      </c>
      <c r="E70" s="540"/>
      <c r="F70" s="2186">
        <v>0</v>
      </c>
      <c r="G70" s="2180">
        <v>0</v>
      </c>
      <c r="H70" s="2186">
        <v>0</v>
      </c>
      <c r="I70" s="2180">
        <v>0</v>
      </c>
      <c r="J70" s="2186">
        <v>0</v>
      </c>
      <c r="K70" s="2180">
        <v>0</v>
      </c>
      <c r="L70" s="2186">
        <v>0</v>
      </c>
      <c r="M70" s="2180">
        <v>0</v>
      </c>
      <c r="N70" s="2186">
        <v>0</v>
      </c>
      <c r="O70" s="2180">
        <v>0</v>
      </c>
      <c r="P70" s="2186">
        <v>0</v>
      </c>
      <c r="Q70" s="2180">
        <v>0</v>
      </c>
      <c r="R70" s="2186">
        <v>0</v>
      </c>
      <c r="S70" s="2180">
        <v>0</v>
      </c>
      <c r="T70" s="2186">
        <v>0</v>
      </c>
      <c r="U70" s="2180">
        <v>0</v>
      </c>
      <c r="V70" s="2186">
        <v>0</v>
      </c>
      <c r="W70" s="2180">
        <v>0</v>
      </c>
      <c r="X70" s="2186">
        <v>0</v>
      </c>
      <c r="Y70" s="2180">
        <v>0</v>
      </c>
      <c r="Z70" s="2186">
        <v>0</v>
      </c>
      <c r="AA70" s="2180">
        <v>0</v>
      </c>
      <c r="AB70" s="2186">
        <v>0</v>
      </c>
      <c r="AC70" s="2180">
        <v>0</v>
      </c>
      <c r="AD70" s="2186">
        <v>0</v>
      </c>
      <c r="AE70" s="2180">
        <v>0</v>
      </c>
      <c r="AF70" s="2186">
        <v>0</v>
      </c>
      <c r="AG70" s="2180">
        <v>0</v>
      </c>
      <c r="AH70" s="2186">
        <v>0</v>
      </c>
      <c r="AI70" s="2180">
        <v>0</v>
      </c>
      <c r="AJ70" s="2186">
        <v>0</v>
      </c>
      <c r="AK70" s="2180">
        <v>0</v>
      </c>
      <c r="AL70" s="2186">
        <v>0</v>
      </c>
      <c r="AM70" s="2180">
        <v>0</v>
      </c>
      <c r="AN70" s="2186">
        <v>0</v>
      </c>
      <c r="AO70" s="2180">
        <v>0</v>
      </c>
      <c r="AP70" s="2186">
        <v>0</v>
      </c>
      <c r="AQ70" s="2180">
        <v>0</v>
      </c>
      <c r="AR70" s="2186">
        <v>0</v>
      </c>
      <c r="AS70" s="2180">
        <v>0</v>
      </c>
      <c r="AT70" s="2186">
        <v>0</v>
      </c>
      <c r="AU70" s="2180">
        <v>0</v>
      </c>
      <c r="AV70" s="2186">
        <v>0</v>
      </c>
      <c r="AW70" s="2180">
        <v>0</v>
      </c>
      <c r="AX70" s="2186">
        <v>0</v>
      </c>
      <c r="AY70" s="2180">
        <v>0</v>
      </c>
      <c r="AZ70" s="2186">
        <v>0</v>
      </c>
      <c r="BA70" s="2180">
        <v>0</v>
      </c>
      <c r="BB70" s="2186">
        <v>0</v>
      </c>
      <c r="BC70" s="2180">
        <v>0</v>
      </c>
      <c r="BD70" s="2186">
        <v>0</v>
      </c>
      <c r="BE70" s="2180">
        <v>0</v>
      </c>
      <c r="BF70" s="2186">
        <v>0</v>
      </c>
      <c r="BG70" s="2180">
        <v>0</v>
      </c>
      <c r="BH70" s="2186">
        <v>0</v>
      </c>
      <c r="BI70" s="2180">
        <v>0</v>
      </c>
      <c r="BJ70" s="2186">
        <v>0</v>
      </c>
      <c r="BK70" s="2180">
        <v>0</v>
      </c>
      <c r="BL70" s="2186">
        <v>0</v>
      </c>
      <c r="BM70" s="2180">
        <v>0</v>
      </c>
      <c r="BN70" s="2186">
        <v>1</v>
      </c>
      <c r="BO70" s="2180">
        <v>0</v>
      </c>
      <c r="BP70" s="2186">
        <v>0</v>
      </c>
      <c r="BQ70" s="2180">
        <v>0</v>
      </c>
      <c r="BR70" s="2186">
        <v>0</v>
      </c>
      <c r="BS70" s="2180">
        <v>0</v>
      </c>
      <c r="BT70" s="2186">
        <v>0</v>
      </c>
      <c r="BU70" s="2180">
        <v>0</v>
      </c>
      <c r="BV70" s="2186">
        <v>0</v>
      </c>
      <c r="BW70" s="2180">
        <v>0</v>
      </c>
      <c r="BX70" s="2186">
        <v>0</v>
      </c>
      <c r="BY70" s="2180">
        <v>0</v>
      </c>
    </row>
    <row r="71" spans="4:77" s="2067" customFormat="1" x14ac:dyDescent="0.3">
      <c r="D71" s="3030" t="s">
        <v>2188</v>
      </c>
      <c r="E71" s="540"/>
      <c r="F71" s="2186">
        <v>0</v>
      </c>
      <c r="G71" s="2180">
        <v>0</v>
      </c>
      <c r="H71" s="2186">
        <v>0</v>
      </c>
      <c r="I71" s="2180">
        <v>0</v>
      </c>
      <c r="J71" s="2186">
        <v>0</v>
      </c>
      <c r="K71" s="2180">
        <v>0</v>
      </c>
      <c r="L71" s="2186">
        <v>0</v>
      </c>
      <c r="M71" s="2180">
        <v>0</v>
      </c>
      <c r="N71" s="2186">
        <v>0</v>
      </c>
      <c r="O71" s="2180">
        <v>0</v>
      </c>
      <c r="P71" s="2186">
        <v>0</v>
      </c>
      <c r="Q71" s="2180">
        <v>0</v>
      </c>
      <c r="R71" s="2186">
        <v>0</v>
      </c>
      <c r="S71" s="2180">
        <v>0</v>
      </c>
      <c r="T71" s="2186">
        <v>0</v>
      </c>
      <c r="U71" s="2180">
        <v>0</v>
      </c>
      <c r="V71" s="2186">
        <v>0</v>
      </c>
      <c r="W71" s="2180">
        <v>0</v>
      </c>
      <c r="X71" s="2186">
        <v>0</v>
      </c>
      <c r="Y71" s="2180">
        <v>0</v>
      </c>
      <c r="Z71" s="2186">
        <v>0</v>
      </c>
      <c r="AA71" s="2180">
        <v>0</v>
      </c>
      <c r="AB71" s="2186">
        <v>0</v>
      </c>
      <c r="AC71" s="2180">
        <v>0</v>
      </c>
      <c r="AD71" s="2186">
        <v>0</v>
      </c>
      <c r="AE71" s="2180">
        <v>0</v>
      </c>
      <c r="AF71" s="2186">
        <v>0</v>
      </c>
      <c r="AG71" s="2180">
        <v>0</v>
      </c>
      <c r="AH71" s="2186">
        <v>0</v>
      </c>
      <c r="AI71" s="2180">
        <v>0</v>
      </c>
      <c r="AJ71" s="2186">
        <v>0</v>
      </c>
      <c r="AK71" s="2180">
        <v>0</v>
      </c>
      <c r="AL71" s="2186">
        <v>0</v>
      </c>
      <c r="AM71" s="2180">
        <v>0</v>
      </c>
      <c r="AN71" s="2186">
        <v>0</v>
      </c>
      <c r="AO71" s="2180">
        <v>0</v>
      </c>
      <c r="AP71" s="2186">
        <v>0</v>
      </c>
      <c r="AQ71" s="2180">
        <v>0</v>
      </c>
      <c r="AR71" s="2186">
        <v>0</v>
      </c>
      <c r="AS71" s="2180">
        <v>0</v>
      </c>
      <c r="AT71" s="2186">
        <v>0</v>
      </c>
      <c r="AU71" s="2180">
        <v>0</v>
      </c>
      <c r="AV71" s="2186">
        <v>0</v>
      </c>
      <c r="AW71" s="2180">
        <v>0</v>
      </c>
      <c r="AX71" s="2186">
        <v>0</v>
      </c>
      <c r="AY71" s="2180">
        <v>0</v>
      </c>
      <c r="AZ71" s="2186">
        <v>0</v>
      </c>
      <c r="BA71" s="2180">
        <v>0</v>
      </c>
      <c r="BB71" s="2186">
        <v>0</v>
      </c>
      <c r="BC71" s="2180">
        <v>0</v>
      </c>
      <c r="BD71" s="2186">
        <v>0</v>
      </c>
      <c r="BE71" s="2180">
        <v>0</v>
      </c>
      <c r="BF71" s="2186">
        <v>0</v>
      </c>
      <c r="BG71" s="2180">
        <v>0</v>
      </c>
      <c r="BH71" s="2186">
        <v>0</v>
      </c>
      <c r="BI71" s="2180">
        <v>0</v>
      </c>
      <c r="BJ71" s="2186">
        <v>0</v>
      </c>
      <c r="BK71" s="2180">
        <v>0</v>
      </c>
      <c r="BL71" s="2186">
        <v>0</v>
      </c>
      <c r="BM71" s="2180">
        <v>0</v>
      </c>
      <c r="BN71" s="2186">
        <v>0</v>
      </c>
      <c r="BO71" s="2180">
        <v>0</v>
      </c>
      <c r="BP71" s="2186">
        <v>1</v>
      </c>
      <c r="BQ71" s="2180">
        <v>0</v>
      </c>
      <c r="BR71" s="2186">
        <v>0</v>
      </c>
      <c r="BS71" s="2180">
        <v>0</v>
      </c>
      <c r="BT71" s="2186">
        <v>0</v>
      </c>
      <c r="BU71" s="2180">
        <v>0</v>
      </c>
      <c r="BV71" s="2186">
        <v>0</v>
      </c>
      <c r="BW71" s="2180">
        <v>0</v>
      </c>
      <c r="BX71" s="2186">
        <v>0</v>
      </c>
      <c r="BY71" s="2180">
        <v>0</v>
      </c>
    </row>
    <row r="72" spans="4:77" s="2067" customFormat="1" x14ac:dyDescent="0.3">
      <c r="D72" s="3030" t="s">
        <v>2030</v>
      </c>
      <c r="E72" s="540"/>
      <c r="F72" s="2186">
        <v>0</v>
      </c>
      <c r="G72" s="2180">
        <v>0</v>
      </c>
      <c r="H72" s="2186">
        <v>0</v>
      </c>
      <c r="I72" s="2180">
        <v>0</v>
      </c>
      <c r="J72" s="2186">
        <v>0</v>
      </c>
      <c r="K72" s="2180">
        <v>0</v>
      </c>
      <c r="L72" s="2186">
        <v>0</v>
      </c>
      <c r="M72" s="2180">
        <v>0</v>
      </c>
      <c r="N72" s="2186">
        <v>0</v>
      </c>
      <c r="O72" s="2180">
        <v>0</v>
      </c>
      <c r="P72" s="2186">
        <v>0</v>
      </c>
      <c r="Q72" s="2180">
        <v>0</v>
      </c>
      <c r="R72" s="2186">
        <v>0</v>
      </c>
      <c r="S72" s="2180">
        <v>0</v>
      </c>
      <c r="T72" s="2186">
        <v>0</v>
      </c>
      <c r="U72" s="2180">
        <v>0</v>
      </c>
      <c r="V72" s="2186">
        <v>0</v>
      </c>
      <c r="W72" s="2180">
        <v>0</v>
      </c>
      <c r="X72" s="2186">
        <v>0</v>
      </c>
      <c r="Y72" s="2180">
        <v>0</v>
      </c>
      <c r="Z72" s="2186">
        <v>0</v>
      </c>
      <c r="AA72" s="2180">
        <v>0</v>
      </c>
      <c r="AB72" s="2186">
        <v>0</v>
      </c>
      <c r="AC72" s="2180">
        <v>0</v>
      </c>
      <c r="AD72" s="2186">
        <v>0</v>
      </c>
      <c r="AE72" s="2180">
        <v>0</v>
      </c>
      <c r="AF72" s="2186">
        <v>0</v>
      </c>
      <c r="AG72" s="2180">
        <v>0</v>
      </c>
      <c r="AH72" s="2186">
        <v>0</v>
      </c>
      <c r="AI72" s="2180">
        <v>0</v>
      </c>
      <c r="AJ72" s="2186">
        <v>0</v>
      </c>
      <c r="AK72" s="2180">
        <v>0</v>
      </c>
      <c r="AL72" s="2186">
        <v>0</v>
      </c>
      <c r="AM72" s="2180">
        <v>0</v>
      </c>
      <c r="AN72" s="2186">
        <v>0</v>
      </c>
      <c r="AO72" s="2180">
        <v>0</v>
      </c>
      <c r="AP72" s="2186">
        <v>0</v>
      </c>
      <c r="AQ72" s="2180">
        <v>0</v>
      </c>
      <c r="AR72" s="2186">
        <v>0</v>
      </c>
      <c r="AS72" s="2180">
        <v>0</v>
      </c>
      <c r="AT72" s="2186">
        <v>0</v>
      </c>
      <c r="AU72" s="2180">
        <v>0</v>
      </c>
      <c r="AV72" s="2186">
        <v>0</v>
      </c>
      <c r="AW72" s="2180">
        <v>0</v>
      </c>
      <c r="AX72" s="2186">
        <v>0</v>
      </c>
      <c r="AY72" s="2180">
        <v>0</v>
      </c>
      <c r="AZ72" s="2186">
        <v>0</v>
      </c>
      <c r="BA72" s="2180">
        <v>0</v>
      </c>
      <c r="BB72" s="2186">
        <v>0</v>
      </c>
      <c r="BC72" s="2180">
        <v>0</v>
      </c>
      <c r="BD72" s="2186">
        <v>0</v>
      </c>
      <c r="BE72" s="2180">
        <v>0</v>
      </c>
      <c r="BF72" s="2186">
        <v>0</v>
      </c>
      <c r="BG72" s="2180">
        <v>0</v>
      </c>
      <c r="BH72" s="2186">
        <v>0</v>
      </c>
      <c r="BI72" s="2180">
        <v>0</v>
      </c>
      <c r="BJ72" s="2186">
        <v>0</v>
      </c>
      <c r="BK72" s="2180">
        <v>0</v>
      </c>
      <c r="BL72" s="2186">
        <v>0</v>
      </c>
      <c r="BM72" s="2180">
        <v>0</v>
      </c>
      <c r="BN72" s="2186">
        <v>0</v>
      </c>
      <c r="BO72" s="2180">
        <v>0</v>
      </c>
      <c r="BP72" s="2186">
        <v>0</v>
      </c>
      <c r="BQ72" s="2180">
        <v>0</v>
      </c>
      <c r="BR72" s="2186">
        <v>1</v>
      </c>
      <c r="BS72" s="2180">
        <v>0</v>
      </c>
      <c r="BT72" s="2186">
        <v>0</v>
      </c>
      <c r="BU72" s="2180">
        <v>0</v>
      </c>
      <c r="BV72" s="2186">
        <v>0</v>
      </c>
      <c r="BW72" s="2180">
        <v>0</v>
      </c>
      <c r="BX72" s="2186">
        <v>0</v>
      </c>
      <c r="BY72" s="2180">
        <v>0</v>
      </c>
    </row>
    <row r="73" spans="4:77" s="2067" customFormat="1" x14ac:dyDescent="0.3">
      <c r="D73" s="2201"/>
      <c r="G73" s="2182"/>
      <c r="I73" s="2182"/>
      <c r="K73" s="2182"/>
      <c r="M73" s="2182"/>
      <c r="O73" s="2182"/>
      <c r="Q73" s="2182"/>
      <c r="S73" s="2182"/>
      <c r="U73" s="2182"/>
      <c r="W73" s="2182"/>
      <c r="Y73" s="2182"/>
      <c r="AA73" s="2182"/>
      <c r="AC73" s="2182"/>
      <c r="AE73" s="2182"/>
      <c r="AG73" s="2182"/>
      <c r="AI73" s="2182"/>
      <c r="AK73" s="2182"/>
      <c r="AM73" s="2182"/>
      <c r="AO73" s="2182"/>
      <c r="AQ73" s="2182"/>
      <c r="AS73" s="2182"/>
      <c r="AU73" s="2182"/>
      <c r="AW73" s="2182"/>
      <c r="AY73" s="2182"/>
      <c r="BA73" s="2182"/>
      <c r="BC73" s="2182"/>
      <c r="BE73" s="2182"/>
      <c r="BG73" s="2182"/>
      <c r="BI73" s="2182"/>
      <c r="BK73" s="2182"/>
      <c r="BM73" s="2182"/>
      <c r="BO73" s="2182"/>
      <c r="BQ73" s="2182"/>
      <c r="BS73" s="2182"/>
      <c r="BU73" s="2182"/>
      <c r="BW73" s="2182"/>
      <c r="BY73" s="2182"/>
    </row>
    <row r="74" spans="4:77" s="2067" customFormat="1" x14ac:dyDescent="0.3">
      <c r="D74" s="2201"/>
      <c r="G74" s="2182"/>
      <c r="I74" s="2182"/>
      <c r="K74" s="2182"/>
      <c r="M74" s="2182"/>
      <c r="O74" s="2182"/>
      <c r="Q74" s="2182"/>
      <c r="S74" s="2182"/>
      <c r="U74" s="2182"/>
      <c r="W74" s="2182"/>
      <c r="Y74" s="2182"/>
      <c r="AA74" s="2182"/>
      <c r="AC74" s="2182"/>
      <c r="AE74" s="2182"/>
      <c r="AG74" s="2182"/>
      <c r="AI74" s="2182"/>
      <c r="AK74" s="2182"/>
      <c r="AM74" s="2182"/>
      <c r="AO74" s="2182"/>
      <c r="AQ74" s="2182"/>
      <c r="AS74" s="2182"/>
      <c r="AU74" s="2182"/>
      <c r="AW74" s="2182"/>
      <c r="AY74" s="2182"/>
      <c r="BA74" s="2182"/>
      <c r="BC74" s="2182"/>
      <c r="BE74" s="2182"/>
      <c r="BG74" s="2182"/>
      <c r="BI74" s="2182"/>
      <c r="BK74" s="2182"/>
      <c r="BM74" s="2182"/>
      <c r="BO74" s="2182"/>
      <c r="BQ74" s="2182"/>
      <c r="BS74" s="2182"/>
      <c r="BU74" s="2182"/>
      <c r="BW74" s="2182"/>
      <c r="BY74" s="2182"/>
    </row>
    <row r="75" spans="4:77" s="2067" customFormat="1" x14ac:dyDescent="0.3">
      <c r="D75" s="2201"/>
      <c r="G75" s="2182"/>
      <c r="I75" s="2182"/>
      <c r="K75" s="2182"/>
      <c r="M75" s="2182"/>
      <c r="O75" s="2182"/>
      <c r="Q75" s="2182"/>
      <c r="S75" s="2182"/>
      <c r="U75" s="2182"/>
      <c r="W75" s="2182"/>
      <c r="Y75" s="2182"/>
      <c r="AA75" s="2182"/>
      <c r="AC75" s="2182"/>
      <c r="AE75" s="2182"/>
      <c r="AG75" s="2182"/>
      <c r="AI75" s="2182"/>
      <c r="AK75" s="2182"/>
      <c r="AM75" s="2182"/>
      <c r="AO75" s="2182"/>
      <c r="AQ75" s="2182"/>
      <c r="AS75" s="2182"/>
      <c r="AU75" s="2182"/>
      <c r="AW75" s="2182"/>
      <c r="AY75" s="2182"/>
      <c r="BA75" s="2182"/>
      <c r="BC75" s="2182"/>
      <c r="BE75" s="2182"/>
      <c r="BG75" s="2182"/>
      <c r="BI75" s="2182"/>
      <c r="BK75" s="2182"/>
      <c r="BM75" s="2182"/>
      <c r="BO75" s="2182"/>
      <c r="BQ75" s="2182"/>
      <c r="BS75" s="2182"/>
      <c r="BU75" s="2182"/>
      <c r="BW75" s="2182"/>
      <c r="BY75" s="2182"/>
    </row>
    <row r="76" spans="4:77" s="2600" customFormat="1" ht="38.25" x14ac:dyDescent="0.25">
      <c r="D76" s="2070" t="s">
        <v>1654</v>
      </c>
      <c r="E76" s="2070" t="s">
        <v>3359</v>
      </c>
      <c r="F76" s="3742" t="s">
        <v>1184</v>
      </c>
      <c r="G76" s="3743"/>
      <c r="H76" s="3742" t="s">
        <v>1204</v>
      </c>
      <c r="I76" s="3743"/>
      <c r="J76" s="3742" t="s">
        <v>1222</v>
      </c>
      <c r="K76" s="3743"/>
      <c r="L76" s="3742" t="s">
        <v>1240</v>
      </c>
      <c r="M76" s="3743"/>
      <c r="N76" s="3742" t="s">
        <v>1241</v>
      </c>
      <c r="O76" s="3743"/>
      <c r="P76" s="3742" t="s">
        <v>1242</v>
      </c>
      <c r="Q76" s="3743"/>
      <c r="R76" s="3742" t="s">
        <v>1244</v>
      </c>
      <c r="S76" s="3743"/>
      <c r="T76" s="3742" t="s">
        <v>1245</v>
      </c>
      <c r="U76" s="3743"/>
      <c r="V76" s="3742" t="s">
        <v>1246</v>
      </c>
      <c r="W76" s="3743"/>
      <c r="X76" s="3742" t="s">
        <v>1186</v>
      </c>
      <c r="Y76" s="3743"/>
      <c r="Z76" s="3742" t="s">
        <v>1189</v>
      </c>
      <c r="AA76" s="3743"/>
      <c r="AB76" s="3742" t="s">
        <v>1191</v>
      </c>
      <c r="AC76" s="3743"/>
      <c r="AD76" s="3742" t="s">
        <v>1197</v>
      </c>
      <c r="AE76" s="3743"/>
      <c r="AF76" s="3742" t="s">
        <v>1201</v>
      </c>
      <c r="AG76" s="3743"/>
      <c r="AH76" s="3742" t="s">
        <v>1206</v>
      </c>
      <c r="AI76" s="3743"/>
      <c r="AJ76" s="3742" t="s">
        <v>1211</v>
      </c>
      <c r="AK76" s="3743"/>
      <c r="AL76" s="3742" t="s">
        <v>1212</v>
      </c>
      <c r="AM76" s="3743"/>
      <c r="AN76" s="3742" t="s">
        <v>1213</v>
      </c>
      <c r="AO76" s="3743"/>
      <c r="AP76" s="3742" t="s">
        <v>1214</v>
      </c>
      <c r="AQ76" s="3743"/>
      <c r="AR76" s="3742" t="s">
        <v>1215</v>
      </c>
      <c r="AS76" s="3743"/>
      <c r="AT76" s="3742" t="s">
        <v>1216</v>
      </c>
      <c r="AU76" s="3743"/>
      <c r="AV76" s="3742" t="s">
        <v>1217</v>
      </c>
      <c r="AW76" s="3743"/>
      <c r="AX76" s="3742" t="s">
        <v>1218</v>
      </c>
      <c r="AY76" s="3743"/>
      <c r="AZ76" s="3742" t="s">
        <v>1219</v>
      </c>
      <c r="BA76" s="3743"/>
      <c r="BB76" s="3742" t="s">
        <v>1224</v>
      </c>
      <c r="BC76" s="3743"/>
      <c r="BD76" s="3742" t="s">
        <v>1227</v>
      </c>
      <c r="BE76" s="3743"/>
      <c r="BF76" s="3742" t="s">
        <v>1229</v>
      </c>
      <c r="BG76" s="3743"/>
      <c r="BH76" s="3742" t="s">
        <v>1230</v>
      </c>
      <c r="BI76" s="3743"/>
      <c r="BJ76" s="3742" t="s">
        <v>1249</v>
      </c>
      <c r="BK76" s="3743"/>
      <c r="BL76" s="3742" t="s">
        <v>1233</v>
      </c>
      <c r="BM76" s="3743"/>
      <c r="BN76" s="3742" t="s">
        <v>1251</v>
      </c>
      <c r="BO76" s="3743"/>
      <c r="BP76" s="3742" t="s">
        <v>1253</v>
      </c>
      <c r="BQ76" s="3743"/>
      <c r="BR76" s="3742" t="s">
        <v>1239</v>
      </c>
      <c r="BS76" s="3743"/>
      <c r="BT76" s="3742" t="s">
        <v>2147</v>
      </c>
      <c r="BU76" s="3743"/>
      <c r="BV76" s="3742" t="s">
        <v>2148</v>
      </c>
      <c r="BW76" s="3743"/>
      <c r="BX76" s="3742" t="s">
        <v>2205</v>
      </c>
      <c r="BY76" s="3743"/>
    </row>
    <row r="77" spans="4:77" s="2067" customFormat="1" x14ac:dyDescent="0.3">
      <c r="D77" s="3030" t="s">
        <v>136</v>
      </c>
      <c r="E77" s="540">
        <v>4283139.8943961486</v>
      </c>
      <c r="F77" s="2186">
        <v>1.5</v>
      </c>
      <c r="G77" s="2180">
        <v>6424709.8415942229</v>
      </c>
      <c r="H77" s="2186">
        <v>0</v>
      </c>
      <c r="I77" s="2180">
        <v>0</v>
      </c>
      <c r="J77" s="2186">
        <v>2.4</v>
      </c>
      <c r="K77" s="2180">
        <v>10279535.746550756</v>
      </c>
      <c r="L77" s="2186">
        <v>2.4</v>
      </c>
      <c r="M77" s="2180">
        <v>10279535.746550756</v>
      </c>
      <c r="N77" s="2186">
        <v>2.4</v>
      </c>
      <c r="O77" s="2180">
        <v>10279535.746550756</v>
      </c>
      <c r="P77" s="2186">
        <v>2.4</v>
      </c>
      <c r="Q77" s="2180">
        <v>10279535.746550756</v>
      </c>
      <c r="R77" s="2186">
        <v>2</v>
      </c>
      <c r="S77" s="2180">
        <v>8566279.7887922972</v>
      </c>
      <c r="T77" s="2186">
        <v>0</v>
      </c>
      <c r="U77" s="2180">
        <v>0</v>
      </c>
      <c r="V77" s="2186">
        <v>2</v>
      </c>
      <c r="W77" s="2180">
        <v>8566279.7887922972</v>
      </c>
      <c r="X77" s="2186">
        <v>0</v>
      </c>
      <c r="Y77" s="2180">
        <v>0</v>
      </c>
      <c r="Z77" s="2186">
        <v>0</v>
      </c>
      <c r="AA77" s="2180">
        <v>0</v>
      </c>
      <c r="AB77" s="2186">
        <v>2</v>
      </c>
      <c r="AC77" s="2180">
        <v>8566279.7887922972</v>
      </c>
      <c r="AD77" s="2186">
        <v>0</v>
      </c>
      <c r="AE77" s="2180">
        <v>0</v>
      </c>
      <c r="AF77" s="2186">
        <v>0</v>
      </c>
      <c r="AG77" s="2180">
        <v>0</v>
      </c>
      <c r="AH77" s="2186">
        <v>0</v>
      </c>
      <c r="AI77" s="2180">
        <v>0</v>
      </c>
      <c r="AJ77" s="2186">
        <v>4</v>
      </c>
      <c r="AK77" s="2180">
        <v>17132559.577584594</v>
      </c>
      <c r="AL77" s="2186">
        <v>6</v>
      </c>
      <c r="AM77" s="2180">
        <v>25698839.366376892</v>
      </c>
      <c r="AN77" s="2186">
        <v>6</v>
      </c>
      <c r="AO77" s="2180">
        <v>25698839.366376892</v>
      </c>
      <c r="AP77" s="2186">
        <v>4</v>
      </c>
      <c r="AQ77" s="2180">
        <v>17132559.577584594</v>
      </c>
      <c r="AR77" s="2186">
        <v>8</v>
      </c>
      <c r="AS77" s="2180">
        <v>34265119.155169189</v>
      </c>
      <c r="AT77" s="2186">
        <v>10</v>
      </c>
      <c r="AU77" s="2180">
        <v>42831398.943961486</v>
      </c>
      <c r="AV77" s="2186">
        <v>4</v>
      </c>
      <c r="AW77" s="2180">
        <v>17132559.577584594</v>
      </c>
      <c r="AX77" s="2186">
        <v>8</v>
      </c>
      <c r="AY77" s="2180">
        <v>34265119.155169189</v>
      </c>
      <c r="AZ77" s="2186">
        <v>10</v>
      </c>
      <c r="BA77" s="2180">
        <v>42831398.943961486</v>
      </c>
      <c r="BB77" s="2186">
        <v>0</v>
      </c>
      <c r="BC77" s="2180">
        <v>0</v>
      </c>
      <c r="BD77" s="2186">
        <v>0</v>
      </c>
      <c r="BE77" s="2180">
        <v>0</v>
      </c>
      <c r="BF77" s="2186">
        <v>0</v>
      </c>
      <c r="BG77" s="2180">
        <v>0</v>
      </c>
      <c r="BH77" s="2186">
        <v>0</v>
      </c>
      <c r="BI77" s="2180">
        <v>0</v>
      </c>
      <c r="BJ77" s="2186">
        <v>0</v>
      </c>
      <c r="BK77" s="2180">
        <v>0</v>
      </c>
      <c r="BL77" s="2186">
        <v>0</v>
      </c>
      <c r="BM77" s="2180">
        <v>0</v>
      </c>
      <c r="BN77" s="2186">
        <v>0</v>
      </c>
      <c r="BO77" s="2180">
        <v>0</v>
      </c>
      <c r="BP77" s="2186">
        <v>0</v>
      </c>
      <c r="BQ77" s="2180">
        <v>0</v>
      </c>
      <c r="BR77" s="2186">
        <v>0</v>
      </c>
      <c r="BS77" s="2180">
        <v>0</v>
      </c>
      <c r="BT77" s="2186">
        <v>0</v>
      </c>
      <c r="BU77" s="2180">
        <v>0</v>
      </c>
      <c r="BV77" s="2186">
        <v>0</v>
      </c>
      <c r="BW77" s="2180">
        <v>0</v>
      </c>
      <c r="BX77" s="2186">
        <v>0</v>
      </c>
      <c r="BY77" s="2180">
        <v>0</v>
      </c>
    </row>
    <row r="78" spans="4:77" s="2067" customFormat="1" x14ac:dyDescent="0.3">
      <c r="D78" s="3030" t="s">
        <v>1376</v>
      </c>
      <c r="E78" s="540">
        <v>2261257.7650243766</v>
      </c>
      <c r="F78" s="2186">
        <v>0</v>
      </c>
      <c r="G78" s="2180">
        <v>0</v>
      </c>
      <c r="H78" s="2186">
        <v>0</v>
      </c>
      <c r="I78" s="2180">
        <v>0</v>
      </c>
      <c r="J78" s="2186"/>
      <c r="K78" s="2180">
        <v>0</v>
      </c>
      <c r="L78" s="2186"/>
      <c r="M78" s="2180">
        <v>0</v>
      </c>
      <c r="N78" s="2186"/>
      <c r="O78" s="2180">
        <v>0</v>
      </c>
      <c r="P78" s="2186"/>
      <c r="Q78" s="2180">
        <v>0</v>
      </c>
      <c r="R78" s="2186"/>
      <c r="S78" s="2180">
        <v>0</v>
      </c>
      <c r="T78" s="2186"/>
      <c r="U78" s="2180">
        <v>0</v>
      </c>
      <c r="V78" s="2186"/>
      <c r="W78" s="2180">
        <v>0</v>
      </c>
      <c r="X78" s="2186"/>
      <c r="Y78" s="2180">
        <v>0</v>
      </c>
      <c r="Z78" s="2186"/>
      <c r="AA78" s="2180">
        <v>0</v>
      </c>
      <c r="AB78" s="2186"/>
      <c r="AC78" s="2180">
        <v>0</v>
      </c>
      <c r="AD78" s="2186">
        <v>2</v>
      </c>
      <c r="AE78" s="2180">
        <v>4522515.5300487531</v>
      </c>
      <c r="AF78" s="2186"/>
      <c r="AG78" s="2180">
        <v>0</v>
      </c>
      <c r="AH78" s="2186"/>
      <c r="AI78" s="2180">
        <v>0</v>
      </c>
      <c r="AJ78" s="2186"/>
      <c r="AK78" s="2180">
        <v>0</v>
      </c>
      <c r="AL78" s="2186"/>
      <c r="AM78" s="2180">
        <v>0</v>
      </c>
      <c r="AN78" s="2186"/>
      <c r="AO78" s="2180">
        <v>0</v>
      </c>
      <c r="AP78" s="2186"/>
      <c r="AQ78" s="2180">
        <v>0</v>
      </c>
      <c r="AR78" s="2186"/>
      <c r="AS78" s="2180">
        <v>0</v>
      </c>
      <c r="AT78" s="2186"/>
      <c r="AU78" s="2180">
        <v>0</v>
      </c>
      <c r="AV78" s="2186"/>
      <c r="AW78" s="2180">
        <v>0</v>
      </c>
      <c r="AX78" s="2186"/>
      <c r="AY78" s="2180">
        <v>0</v>
      </c>
      <c r="AZ78" s="2186"/>
      <c r="BA78" s="2180">
        <v>0</v>
      </c>
      <c r="BB78" s="2186"/>
      <c r="BC78" s="2180">
        <v>0</v>
      </c>
      <c r="BD78" s="2186"/>
      <c r="BE78" s="2180">
        <v>0</v>
      </c>
      <c r="BF78" s="2186"/>
      <c r="BG78" s="2180">
        <v>0</v>
      </c>
      <c r="BH78" s="2186"/>
      <c r="BI78" s="2180">
        <v>0</v>
      </c>
      <c r="BJ78" s="2186"/>
      <c r="BK78" s="2180">
        <v>0</v>
      </c>
      <c r="BL78" s="2186"/>
      <c r="BM78" s="2180">
        <v>0</v>
      </c>
      <c r="BN78" s="2186"/>
      <c r="BO78" s="2180">
        <v>0</v>
      </c>
      <c r="BP78" s="2186"/>
      <c r="BQ78" s="2180">
        <v>0</v>
      </c>
      <c r="BR78" s="2186"/>
      <c r="BS78" s="2180">
        <v>0</v>
      </c>
      <c r="BT78" s="2186"/>
      <c r="BU78" s="2180">
        <v>0</v>
      </c>
      <c r="BV78" s="2186"/>
      <c r="BW78" s="2180">
        <v>0</v>
      </c>
      <c r="BX78" s="2186"/>
      <c r="BY78" s="2180">
        <v>0</v>
      </c>
    </row>
    <row r="79" spans="4:77" s="2067" customFormat="1" x14ac:dyDescent="0.3">
      <c r="D79" s="3030" t="s">
        <v>201</v>
      </c>
      <c r="E79" s="540">
        <v>82120.47499218196</v>
      </c>
      <c r="F79" s="2186"/>
      <c r="G79" s="2180"/>
      <c r="H79" s="2186"/>
      <c r="I79" s="2198"/>
      <c r="J79" s="2186"/>
      <c r="K79" s="2180"/>
      <c r="L79" s="2186"/>
      <c r="M79" s="2180"/>
      <c r="N79" s="2186"/>
      <c r="O79" s="2180"/>
      <c r="P79" s="2186"/>
      <c r="Q79" s="2180"/>
      <c r="R79" s="2186"/>
      <c r="S79" s="2180"/>
      <c r="T79" s="2186"/>
      <c r="U79" s="2198"/>
      <c r="V79" s="2186"/>
      <c r="W79" s="2180"/>
      <c r="X79" s="2186"/>
      <c r="Y79" s="2198"/>
      <c r="Z79" s="2186"/>
      <c r="AA79" s="2198"/>
      <c r="AB79" s="2186"/>
      <c r="AC79" s="2198"/>
      <c r="AD79" s="2186"/>
      <c r="AE79" s="2180"/>
      <c r="AF79" s="2186"/>
      <c r="AG79" s="2198"/>
      <c r="AH79" s="2186"/>
      <c r="AI79" s="2198"/>
      <c r="AJ79" s="2186"/>
      <c r="AK79" s="2180"/>
      <c r="AL79" s="2186"/>
      <c r="AM79" s="2180"/>
      <c r="AN79" s="2186"/>
      <c r="AO79" s="2180"/>
      <c r="AP79" s="2186"/>
      <c r="AQ79" s="2180"/>
      <c r="AR79" s="2186"/>
      <c r="AS79" s="2180"/>
      <c r="AT79" s="2186"/>
      <c r="AU79" s="2180"/>
      <c r="AV79" s="2186"/>
      <c r="AW79" s="2180"/>
      <c r="AX79" s="2186"/>
      <c r="AY79" s="2180"/>
      <c r="AZ79" s="2186"/>
      <c r="BA79" s="2180"/>
      <c r="BB79" s="2139">
        <v>134.25</v>
      </c>
      <c r="BC79" s="2180">
        <v>11024673.767700428</v>
      </c>
      <c r="BD79" s="2139">
        <v>172.5</v>
      </c>
      <c r="BE79" s="2180">
        <v>14165781.936151389</v>
      </c>
      <c r="BF79" s="2139">
        <v>197</v>
      </c>
      <c r="BG79" s="2180">
        <v>16177733.573459847</v>
      </c>
      <c r="BH79" s="2139">
        <v>0</v>
      </c>
      <c r="BI79" s="2180">
        <v>0</v>
      </c>
      <c r="BJ79" s="2186"/>
      <c r="BK79" s="2198">
        <v>0</v>
      </c>
      <c r="BL79" s="2186"/>
      <c r="BM79" s="2198">
        <v>0</v>
      </c>
      <c r="BN79" s="2186"/>
      <c r="BO79" s="2198">
        <v>0</v>
      </c>
      <c r="BP79" s="2186"/>
      <c r="BQ79" s="2198">
        <v>0</v>
      </c>
      <c r="BR79" s="2139">
        <v>16.898979485566358</v>
      </c>
      <c r="BS79" s="2180">
        <v>1387752.222237848</v>
      </c>
      <c r="BT79" s="2139">
        <v>16.898979485566358</v>
      </c>
      <c r="BU79" s="2180">
        <v>1387752.222237848</v>
      </c>
      <c r="BV79" s="2186"/>
      <c r="BW79" s="2198">
        <v>0</v>
      </c>
      <c r="BX79" s="2186"/>
      <c r="BY79" s="2198">
        <v>0</v>
      </c>
    </row>
    <row r="80" spans="4:77" s="2067" customFormat="1" x14ac:dyDescent="0.3">
      <c r="D80" s="3030" t="s">
        <v>2767</v>
      </c>
      <c r="E80" s="540">
        <v>1140358.0223880596</v>
      </c>
      <c r="F80" s="2186"/>
      <c r="G80" s="2180"/>
      <c r="H80" s="2186"/>
      <c r="I80" s="2198"/>
      <c r="J80" s="2186"/>
      <c r="K80" s="2180"/>
      <c r="L80" s="2186"/>
      <c r="M80" s="2180"/>
      <c r="N80" s="2186"/>
      <c r="O80" s="2180"/>
      <c r="P80" s="2186"/>
      <c r="Q80" s="2180"/>
      <c r="R80" s="2186"/>
      <c r="S80" s="2180"/>
      <c r="T80" s="2186"/>
      <c r="U80" s="2198"/>
      <c r="V80" s="2186"/>
      <c r="W80" s="2180"/>
      <c r="X80" s="2186"/>
      <c r="Y80" s="2198"/>
      <c r="Z80" s="2186"/>
      <c r="AA80" s="2198"/>
      <c r="AB80" s="2186"/>
      <c r="AC80" s="2198"/>
      <c r="AD80" s="2186"/>
      <c r="AE80" s="2180"/>
      <c r="AF80" s="2186"/>
      <c r="AG80" s="2198"/>
      <c r="AH80" s="2186"/>
      <c r="AI80" s="2198"/>
      <c r="AJ80" s="2186"/>
      <c r="AK80" s="2180"/>
      <c r="AL80" s="2186"/>
      <c r="AM80" s="2180"/>
      <c r="AN80" s="2186"/>
      <c r="AO80" s="2180"/>
      <c r="AP80" s="2186"/>
      <c r="AQ80" s="2180"/>
      <c r="AR80" s="2186"/>
      <c r="AS80" s="2180"/>
      <c r="AT80" s="2186"/>
      <c r="AU80" s="2180"/>
      <c r="AV80" s="2186"/>
      <c r="AW80" s="2180"/>
      <c r="AX80" s="2186"/>
      <c r="AY80" s="2180"/>
      <c r="AZ80" s="2186"/>
      <c r="BA80" s="2180"/>
      <c r="BB80" s="2139">
        <v>0</v>
      </c>
      <c r="BC80" s="2180">
        <v>0</v>
      </c>
      <c r="BD80" s="2139">
        <v>0</v>
      </c>
      <c r="BE80" s="2180">
        <v>0</v>
      </c>
      <c r="BF80" s="2139">
        <v>0</v>
      </c>
      <c r="BG80" s="2180">
        <v>0</v>
      </c>
      <c r="BH80" s="2139">
        <v>65</v>
      </c>
      <c r="BI80" s="2180">
        <v>74123271.455223873</v>
      </c>
      <c r="BJ80" s="2186"/>
      <c r="BK80" s="2198"/>
      <c r="BL80" s="2186"/>
      <c r="BM80" s="2198"/>
      <c r="BN80" s="2186"/>
      <c r="BO80" s="2198"/>
      <c r="BP80" s="2186"/>
      <c r="BQ80" s="2198"/>
      <c r="BR80" s="2139">
        <v>0</v>
      </c>
      <c r="BS80" s="2180"/>
      <c r="BT80" s="2139"/>
      <c r="BU80" s="2180"/>
      <c r="BV80" s="2186"/>
      <c r="BW80" s="2198"/>
      <c r="BX80" s="2186"/>
      <c r="BY80" s="2198"/>
    </row>
    <row r="81" spans="2:93" s="2067" customFormat="1" x14ac:dyDescent="0.3">
      <c r="D81" s="3030" t="s">
        <v>1725</v>
      </c>
      <c r="E81" s="540">
        <v>37433.118610763049</v>
      </c>
      <c r="F81" s="2186"/>
      <c r="G81" s="2180"/>
      <c r="H81" s="2186"/>
      <c r="I81" s="2198"/>
      <c r="J81" s="2186"/>
      <c r="K81" s="2180"/>
      <c r="L81" s="2186"/>
      <c r="M81" s="2180"/>
      <c r="N81" s="2186"/>
      <c r="O81" s="2180"/>
      <c r="P81" s="2186"/>
      <c r="Q81" s="2180"/>
      <c r="R81" s="2186"/>
      <c r="S81" s="2180"/>
      <c r="T81" s="2186"/>
      <c r="U81" s="2198"/>
      <c r="V81" s="2186"/>
      <c r="W81" s="2180"/>
      <c r="X81" s="2186"/>
      <c r="Y81" s="2198"/>
      <c r="Z81" s="2186"/>
      <c r="AA81" s="2198"/>
      <c r="AB81" s="2186"/>
      <c r="AC81" s="2198"/>
      <c r="AD81" s="2186"/>
      <c r="AE81" s="2180"/>
      <c r="AF81" s="2186"/>
      <c r="AG81" s="2198"/>
      <c r="AH81" s="2186"/>
      <c r="AI81" s="2198"/>
      <c r="AJ81" s="2186"/>
      <c r="AK81" s="2180"/>
      <c r="AL81" s="2186"/>
      <c r="AM81" s="2180"/>
      <c r="AN81" s="2186"/>
      <c r="AO81" s="2180"/>
      <c r="AP81" s="2186"/>
      <c r="AQ81" s="2180"/>
      <c r="AR81" s="2186"/>
      <c r="AS81" s="2180"/>
      <c r="AT81" s="2186"/>
      <c r="AU81" s="2180"/>
      <c r="AV81" s="2186"/>
      <c r="AW81" s="2180"/>
      <c r="AX81" s="2186"/>
      <c r="AY81" s="2180"/>
      <c r="AZ81" s="2186"/>
      <c r="BA81" s="2180"/>
      <c r="BB81" s="3031">
        <v>1085</v>
      </c>
      <c r="BC81" s="2198">
        <v>40614933.692677908</v>
      </c>
      <c r="BD81" s="3031">
        <v>1850</v>
      </c>
      <c r="BE81" s="2198">
        <v>69251269.429911643</v>
      </c>
      <c r="BF81" s="3031">
        <v>2340</v>
      </c>
      <c r="BG81" s="2198">
        <v>87593497.549185529</v>
      </c>
      <c r="BH81" s="3031">
        <v>0</v>
      </c>
      <c r="BI81" s="2198">
        <v>0</v>
      </c>
      <c r="BJ81" s="2186"/>
      <c r="BK81" s="2198">
        <v>0</v>
      </c>
      <c r="BL81" s="2186"/>
      <c r="BM81" s="2198">
        <v>0</v>
      </c>
      <c r="BN81" s="2186"/>
      <c r="BO81" s="2198">
        <v>0</v>
      </c>
      <c r="BP81" s="2186"/>
      <c r="BQ81" s="2198">
        <v>0</v>
      </c>
      <c r="BR81" s="3031">
        <v>36</v>
      </c>
      <c r="BS81" s="2198">
        <v>1347592.2699874698</v>
      </c>
      <c r="BT81" s="3031">
        <v>36</v>
      </c>
      <c r="BU81" s="2198">
        <v>1347592.2699874698</v>
      </c>
      <c r="BV81" s="2186"/>
      <c r="BW81" s="2198">
        <v>0</v>
      </c>
      <c r="BX81" s="2186"/>
      <c r="BY81" s="2198">
        <v>0</v>
      </c>
    </row>
    <row r="82" spans="2:93" s="2067" customFormat="1" x14ac:dyDescent="0.3">
      <c r="D82" s="3030" t="s">
        <v>2235</v>
      </c>
      <c r="E82" s="540"/>
      <c r="F82" s="2186"/>
      <c r="G82" s="2180"/>
      <c r="H82" s="2186"/>
      <c r="I82" s="2198"/>
      <c r="J82" s="2186"/>
      <c r="K82" s="2180"/>
      <c r="L82" s="2186"/>
      <c r="M82" s="2180"/>
      <c r="N82" s="2186"/>
      <c r="O82" s="2180"/>
      <c r="P82" s="2186"/>
      <c r="Q82" s="2180"/>
      <c r="R82" s="2186"/>
      <c r="S82" s="2180"/>
      <c r="T82" s="2186"/>
      <c r="U82" s="2198"/>
      <c r="V82" s="2186"/>
      <c r="W82" s="2180"/>
      <c r="X82" s="2186"/>
      <c r="Y82" s="2198"/>
      <c r="Z82" s="2186"/>
      <c r="AA82" s="2198"/>
      <c r="AB82" s="2186"/>
      <c r="AC82" s="2198"/>
      <c r="AD82" s="2186"/>
      <c r="AE82" s="2180"/>
      <c r="AF82" s="2186"/>
      <c r="AG82" s="2198"/>
      <c r="AH82" s="2186"/>
      <c r="AI82" s="2198"/>
      <c r="AJ82" s="2186"/>
      <c r="AK82" s="2180"/>
      <c r="AL82" s="2186"/>
      <c r="AM82" s="2180"/>
      <c r="AN82" s="2186"/>
      <c r="AO82" s="2180"/>
      <c r="AP82" s="2186"/>
      <c r="AQ82" s="2180"/>
      <c r="AR82" s="2186"/>
      <c r="AS82" s="2180"/>
      <c r="AT82" s="2186"/>
      <c r="AU82" s="2180"/>
      <c r="AV82" s="2186"/>
      <c r="AW82" s="2180"/>
      <c r="AX82" s="2186"/>
      <c r="AY82" s="2180"/>
      <c r="AZ82" s="2186"/>
      <c r="BA82" s="2180"/>
      <c r="BB82" s="3031">
        <v>1</v>
      </c>
      <c r="BC82" s="2198">
        <v>1508825.3256400293</v>
      </c>
      <c r="BD82" s="3031">
        <v>1</v>
      </c>
      <c r="BE82" s="2198">
        <v>4310929.5018286556</v>
      </c>
      <c r="BF82" s="3031">
        <v>1</v>
      </c>
      <c r="BG82" s="2198">
        <v>7544126.6282001464</v>
      </c>
      <c r="BH82" s="3031">
        <v>0</v>
      </c>
      <c r="BI82" s="2198">
        <v>0</v>
      </c>
      <c r="BJ82" s="2186"/>
      <c r="BK82" s="2198">
        <v>0</v>
      </c>
      <c r="BL82" s="2186"/>
      <c r="BM82" s="2198">
        <v>0</v>
      </c>
      <c r="BN82" s="2186"/>
      <c r="BO82" s="2198">
        <v>0</v>
      </c>
      <c r="BP82" s="2186"/>
      <c r="BQ82" s="2198">
        <v>0</v>
      </c>
      <c r="BR82" s="3031">
        <v>1</v>
      </c>
      <c r="BS82" s="2198">
        <v>177825.84195043208</v>
      </c>
      <c r="BT82" s="3031">
        <v>1</v>
      </c>
      <c r="BU82" s="2198">
        <v>161659.8563185746</v>
      </c>
      <c r="BV82" s="2186"/>
      <c r="BW82" s="2198">
        <v>0</v>
      </c>
      <c r="BX82" s="2186"/>
      <c r="BY82" s="2198">
        <v>0</v>
      </c>
    </row>
    <row r="83" spans="2:93" s="2067" customFormat="1" x14ac:dyDescent="0.3">
      <c r="D83" s="3030" t="s">
        <v>2238</v>
      </c>
      <c r="E83" s="540"/>
      <c r="F83" s="2186"/>
      <c r="G83" s="2180"/>
      <c r="H83" s="2186"/>
      <c r="I83" s="2198"/>
      <c r="J83" s="2186"/>
      <c r="K83" s="2180"/>
      <c r="L83" s="2186"/>
      <c r="M83" s="2180"/>
      <c r="N83" s="2186"/>
      <c r="O83" s="2180"/>
      <c r="P83" s="2186"/>
      <c r="Q83" s="2180"/>
      <c r="R83" s="2186"/>
      <c r="S83" s="2180"/>
      <c r="T83" s="2186"/>
      <c r="U83" s="2198"/>
      <c r="V83" s="2186"/>
      <c r="W83" s="2180"/>
      <c r="X83" s="2186"/>
      <c r="Y83" s="2198"/>
      <c r="Z83" s="2186"/>
      <c r="AA83" s="2198"/>
      <c r="AB83" s="2186"/>
      <c r="AC83" s="2198"/>
      <c r="AD83" s="2186"/>
      <c r="AE83" s="2180"/>
      <c r="AF83" s="2186"/>
      <c r="AG83" s="2198"/>
      <c r="AH83" s="2186"/>
      <c r="AI83" s="2198"/>
      <c r="AJ83" s="2186"/>
      <c r="AK83" s="2180"/>
      <c r="AL83" s="2186"/>
      <c r="AM83" s="2180"/>
      <c r="AN83" s="2186"/>
      <c r="AO83" s="2180"/>
      <c r="AP83" s="2186"/>
      <c r="AQ83" s="2180"/>
      <c r="AR83" s="2186"/>
      <c r="AS83" s="2180"/>
      <c r="AT83" s="2186"/>
      <c r="AU83" s="2180"/>
      <c r="AV83" s="2186"/>
      <c r="AW83" s="2180"/>
      <c r="AX83" s="2186"/>
      <c r="AY83" s="2180"/>
      <c r="AZ83" s="2186"/>
      <c r="BA83" s="2180"/>
      <c r="BB83" s="3031"/>
      <c r="BC83" s="2198">
        <v>7682733.0419866676</v>
      </c>
      <c r="BD83" s="3031"/>
      <c r="BE83" s="2198">
        <v>8895796.1538792998</v>
      </c>
      <c r="BF83" s="3031"/>
      <c r="BG83" s="2198">
        <v>9704504.8951410539</v>
      </c>
      <c r="BH83" s="3031">
        <v>0</v>
      </c>
      <c r="BI83" s="2198">
        <v>0</v>
      </c>
      <c r="BJ83" s="2186"/>
      <c r="BK83" s="2198">
        <v>0</v>
      </c>
      <c r="BL83" s="2186"/>
      <c r="BM83" s="2198">
        <v>0</v>
      </c>
      <c r="BN83" s="2186"/>
      <c r="BO83" s="2198">
        <v>0</v>
      </c>
      <c r="BP83" s="2186"/>
      <c r="BQ83" s="2198">
        <v>0</v>
      </c>
      <c r="BR83" s="3031">
        <v>0</v>
      </c>
      <c r="BS83" s="2198">
        <v>0</v>
      </c>
      <c r="BT83" s="3031"/>
      <c r="BU83" s="2198">
        <v>0</v>
      </c>
      <c r="BV83" s="2186"/>
      <c r="BW83" s="2198">
        <v>0</v>
      </c>
      <c r="BX83" s="2186"/>
      <c r="BY83" s="2198">
        <v>0</v>
      </c>
    </row>
    <row r="84" spans="2:93" s="2067" customFormat="1" x14ac:dyDescent="0.3">
      <c r="D84" s="3030" t="s">
        <v>2236</v>
      </c>
      <c r="E84" s="540"/>
      <c r="F84" s="2186"/>
      <c r="G84" s="2180"/>
      <c r="H84" s="2186"/>
      <c r="I84" s="2198"/>
      <c r="J84" s="2186"/>
      <c r="K84" s="2180"/>
      <c r="L84" s="2186"/>
      <c r="M84" s="2180"/>
      <c r="N84" s="2186"/>
      <c r="O84" s="2180"/>
      <c r="P84" s="2186"/>
      <c r="Q84" s="2180"/>
      <c r="R84" s="2186"/>
      <c r="S84" s="2180"/>
      <c r="T84" s="2186"/>
      <c r="U84" s="2198"/>
      <c r="V84" s="2186"/>
      <c r="W84" s="2180"/>
      <c r="X84" s="2186"/>
      <c r="Y84" s="2198"/>
      <c r="Z84" s="2186"/>
      <c r="AA84" s="2198"/>
      <c r="AB84" s="2186"/>
      <c r="AC84" s="2198"/>
      <c r="AD84" s="2186"/>
      <c r="AE84" s="2180"/>
      <c r="AF84" s="2186"/>
      <c r="AG84" s="2198"/>
      <c r="AH84" s="2186"/>
      <c r="AI84" s="2198"/>
      <c r="AJ84" s="2186"/>
      <c r="AK84" s="2180"/>
      <c r="AL84" s="2186"/>
      <c r="AM84" s="2180"/>
      <c r="AN84" s="2186"/>
      <c r="AO84" s="2180"/>
      <c r="AP84" s="2186"/>
      <c r="AQ84" s="2180"/>
      <c r="AR84" s="2186"/>
      <c r="AS84" s="2180"/>
      <c r="AT84" s="2186"/>
      <c r="AU84" s="2180"/>
      <c r="AV84" s="2186"/>
      <c r="AW84" s="2180"/>
      <c r="AX84" s="2186"/>
      <c r="AY84" s="2180"/>
      <c r="AZ84" s="2186"/>
      <c r="BA84" s="2180"/>
      <c r="BB84" s="3031">
        <v>1</v>
      </c>
      <c r="BC84" s="2198">
        <v>3225424.9386797771</v>
      </c>
      <c r="BD84" s="3031">
        <v>1</v>
      </c>
      <c r="BE84" s="2198">
        <v>8063562.3466994436</v>
      </c>
      <c r="BF84" s="3031">
        <v>1</v>
      </c>
      <c r="BG84" s="2198">
        <v>11288987.28537922</v>
      </c>
      <c r="BH84" s="3031">
        <v>0</v>
      </c>
      <c r="BI84" s="2198">
        <v>0</v>
      </c>
      <c r="BJ84" s="2186"/>
      <c r="BK84" s="2198">
        <v>0</v>
      </c>
      <c r="BL84" s="2186"/>
      <c r="BM84" s="2198">
        <v>0</v>
      </c>
      <c r="BN84" s="2186"/>
      <c r="BO84" s="2198">
        <v>0</v>
      </c>
      <c r="BP84" s="2186"/>
      <c r="BQ84" s="2198">
        <v>0</v>
      </c>
      <c r="BR84" s="3031">
        <v>1</v>
      </c>
      <c r="BS84" s="2198">
        <v>2660975.5744108162</v>
      </c>
      <c r="BT84" s="3031">
        <v>1</v>
      </c>
      <c r="BU84" s="2198">
        <v>2419068.7040098328</v>
      </c>
      <c r="BV84" s="2186"/>
      <c r="BW84" s="2198">
        <v>0</v>
      </c>
      <c r="BX84" s="2186"/>
      <c r="BY84" s="2198">
        <v>0</v>
      </c>
    </row>
    <row r="85" spans="2:93" s="2067" customFormat="1" x14ac:dyDescent="0.3">
      <c r="D85" s="3030" t="s">
        <v>2237</v>
      </c>
      <c r="E85" s="540"/>
      <c r="F85" s="2186"/>
      <c r="G85" s="2180"/>
      <c r="H85" s="2186"/>
      <c r="I85" s="2198"/>
      <c r="J85" s="2186"/>
      <c r="K85" s="2180"/>
      <c r="L85" s="2186"/>
      <c r="M85" s="2180"/>
      <c r="N85" s="2186"/>
      <c r="O85" s="2180"/>
      <c r="P85" s="2186"/>
      <c r="Q85" s="2180"/>
      <c r="R85" s="2186"/>
      <c r="S85" s="2180"/>
      <c r="T85" s="2186"/>
      <c r="U85" s="2198"/>
      <c r="V85" s="2186"/>
      <c r="W85" s="2180"/>
      <c r="X85" s="2186"/>
      <c r="Y85" s="2198"/>
      <c r="Z85" s="2186"/>
      <c r="AA85" s="2198"/>
      <c r="AB85" s="2186"/>
      <c r="AC85" s="2198"/>
      <c r="AD85" s="2186"/>
      <c r="AE85" s="2180"/>
      <c r="AF85" s="2186"/>
      <c r="AG85" s="2198"/>
      <c r="AH85" s="2186"/>
      <c r="AI85" s="2198"/>
      <c r="AJ85" s="2186"/>
      <c r="AK85" s="2180"/>
      <c r="AL85" s="2186"/>
      <c r="AM85" s="2180"/>
      <c r="AN85" s="2186"/>
      <c r="AO85" s="2180"/>
      <c r="AP85" s="2186"/>
      <c r="AQ85" s="2180"/>
      <c r="AR85" s="2186"/>
      <c r="AS85" s="2180"/>
      <c r="AT85" s="2186"/>
      <c r="AU85" s="2180"/>
      <c r="AV85" s="2186"/>
      <c r="AW85" s="2180"/>
      <c r="AX85" s="2186"/>
      <c r="AY85" s="2180"/>
      <c r="AZ85" s="2186"/>
      <c r="BA85" s="2180"/>
      <c r="BB85" s="3031">
        <v>1</v>
      </c>
      <c r="BC85" s="2198">
        <v>40986863.087412238</v>
      </c>
      <c r="BD85" s="3031">
        <v>1</v>
      </c>
      <c r="BE85" s="2198">
        <v>102467157.7185306</v>
      </c>
      <c r="BF85" s="3031">
        <v>1</v>
      </c>
      <c r="BG85" s="2198">
        <v>143454020.80594283</v>
      </c>
      <c r="BH85" s="3031">
        <v>0</v>
      </c>
      <c r="BI85" s="2198">
        <v>0</v>
      </c>
      <c r="BJ85" s="2186"/>
      <c r="BK85" s="2198">
        <v>0</v>
      </c>
      <c r="BL85" s="2186"/>
      <c r="BM85" s="2198">
        <v>0</v>
      </c>
      <c r="BN85" s="2186"/>
      <c r="BO85" s="2198">
        <v>0</v>
      </c>
      <c r="BP85" s="2186"/>
      <c r="BQ85" s="2198">
        <v>0</v>
      </c>
      <c r="BR85" s="3031">
        <v>1</v>
      </c>
      <c r="BS85" s="2198">
        <v>10820531.855076833</v>
      </c>
      <c r="BT85" s="3031">
        <v>1</v>
      </c>
      <c r="BU85" s="2198">
        <v>9836847.140978938</v>
      </c>
      <c r="BV85" s="2186"/>
      <c r="BW85" s="2198">
        <v>0</v>
      </c>
      <c r="BX85" s="2186"/>
      <c r="BY85" s="2198">
        <v>0</v>
      </c>
    </row>
    <row r="86" spans="2:93" s="2067" customFormat="1" x14ac:dyDescent="0.3">
      <c r="D86" s="3030" t="s">
        <v>2766</v>
      </c>
      <c r="E86" s="540"/>
      <c r="F86" s="2186"/>
      <c r="G86" s="2180"/>
      <c r="H86" s="2186"/>
      <c r="I86" s="2198"/>
      <c r="J86" s="2186"/>
      <c r="K86" s="2180"/>
      <c r="L86" s="2186"/>
      <c r="M86" s="2180"/>
      <c r="N86" s="2186"/>
      <c r="O86" s="2180"/>
      <c r="P86" s="2186"/>
      <c r="Q86" s="2180"/>
      <c r="R86" s="2186"/>
      <c r="S86" s="2180"/>
      <c r="T86" s="2186"/>
      <c r="U86" s="2198"/>
      <c r="V86" s="2186"/>
      <c r="W86" s="2180"/>
      <c r="X86" s="2186"/>
      <c r="Y86" s="2198"/>
      <c r="Z86" s="2186"/>
      <c r="AA86" s="2198"/>
      <c r="AB86" s="2186"/>
      <c r="AC86" s="2198"/>
      <c r="AD86" s="2186"/>
      <c r="AE86" s="2180"/>
      <c r="AF86" s="2186"/>
      <c r="AG86" s="2198"/>
      <c r="AH86" s="2186"/>
      <c r="AI86" s="2198"/>
      <c r="AJ86" s="2186"/>
      <c r="AK86" s="2180"/>
      <c r="AL86" s="2186"/>
      <c r="AM86" s="2180"/>
      <c r="AN86" s="2186"/>
      <c r="AO86" s="2180"/>
      <c r="AP86" s="2186"/>
      <c r="AQ86" s="2180"/>
      <c r="AR86" s="2186"/>
      <c r="AS86" s="2180"/>
      <c r="AT86" s="2186"/>
      <c r="AU86" s="2180"/>
      <c r="AV86" s="2186"/>
      <c r="AW86" s="2180"/>
      <c r="AX86" s="2186"/>
      <c r="AY86" s="2180"/>
      <c r="AZ86" s="2186"/>
      <c r="BA86" s="2180"/>
      <c r="BB86" s="3031">
        <v>0.5</v>
      </c>
      <c r="BC86" s="2198">
        <v>6446924.0145999826</v>
      </c>
      <c r="BD86" s="3031">
        <v>0.5</v>
      </c>
      <c r="BE86" s="2198">
        <v>9122527.3799820859</v>
      </c>
      <c r="BF86" s="3031">
        <v>0.5</v>
      </c>
      <c r="BG86" s="2198">
        <v>10836312.542122256</v>
      </c>
      <c r="BH86" s="3031">
        <v>0</v>
      </c>
      <c r="BI86" s="2198">
        <v>0</v>
      </c>
      <c r="BJ86" s="2186"/>
      <c r="BK86" s="2198">
        <v>0</v>
      </c>
      <c r="BL86" s="2186"/>
      <c r="BM86" s="2198">
        <v>0</v>
      </c>
      <c r="BN86" s="2186"/>
      <c r="BO86" s="2198">
        <v>0</v>
      </c>
      <c r="BP86" s="2186"/>
      <c r="BQ86" s="2198">
        <v>0</v>
      </c>
      <c r="BR86" s="3031">
        <v>0</v>
      </c>
      <c r="BS86" s="2198">
        <v>0</v>
      </c>
      <c r="BT86" s="3031">
        <v>0</v>
      </c>
      <c r="BU86" s="2198">
        <v>0</v>
      </c>
      <c r="BV86" s="2186"/>
      <c r="BW86" s="2198">
        <v>0</v>
      </c>
      <c r="BX86" s="2186"/>
      <c r="BY86" s="2198">
        <v>0</v>
      </c>
    </row>
    <row r="87" spans="2:93" s="2067" customFormat="1" x14ac:dyDescent="0.3">
      <c r="D87" s="2201"/>
      <c r="G87" s="2182"/>
      <c r="I87" s="2182"/>
      <c r="K87" s="2182"/>
      <c r="M87" s="2182"/>
      <c r="O87" s="2182"/>
      <c r="Q87" s="2182"/>
      <c r="S87" s="2182"/>
      <c r="U87" s="2182"/>
      <c r="W87" s="2182"/>
      <c r="Y87" s="2182"/>
      <c r="AA87" s="2182"/>
      <c r="AC87" s="2182"/>
      <c r="AE87" s="2182"/>
      <c r="AG87" s="2182"/>
      <c r="AI87" s="2182"/>
      <c r="AK87" s="2182"/>
      <c r="AM87" s="2182"/>
      <c r="AO87" s="2182"/>
      <c r="AQ87" s="2182"/>
      <c r="AS87" s="2182"/>
      <c r="AU87" s="2182"/>
      <c r="AW87" s="2182"/>
      <c r="AY87" s="2182"/>
      <c r="BA87" s="2182"/>
      <c r="BC87" s="2182"/>
      <c r="BD87" s="2199"/>
      <c r="BE87" s="2182"/>
      <c r="BG87" s="2182"/>
      <c r="BI87" s="2182"/>
      <c r="BK87" s="2182"/>
      <c r="BM87" s="2182"/>
      <c r="BO87" s="2182"/>
      <c r="BQ87" s="2182"/>
      <c r="BS87" s="2182"/>
    </row>
    <row r="88" spans="2:93" s="2067" customFormat="1" x14ac:dyDescent="0.3">
      <c r="D88" s="2201"/>
      <c r="G88" s="2182"/>
      <c r="I88" s="2182"/>
      <c r="K88" s="2182"/>
      <c r="M88" s="2182"/>
      <c r="O88" s="2182"/>
      <c r="Q88" s="2182"/>
      <c r="S88" s="2182"/>
      <c r="U88" s="2182"/>
      <c r="W88" s="2182"/>
      <c r="Y88" s="2182"/>
      <c r="AA88" s="2182"/>
      <c r="AC88" s="2182"/>
      <c r="AE88" s="2182"/>
      <c r="AG88" s="2182"/>
      <c r="AI88" s="2182"/>
      <c r="AK88" s="2182"/>
      <c r="AM88" s="2182"/>
      <c r="AO88" s="2182"/>
      <c r="AQ88" s="2182"/>
      <c r="AS88" s="2182"/>
      <c r="AU88" s="2182"/>
      <c r="AW88" s="2182"/>
      <c r="AY88" s="2182"/>
      <c r="BA88" s="2182"/>
      <c r="BC88" s="2182"/>
      <c r="BE88" s="2182"/>
      <c r="BG88" s="2182"/>
      <c r="BI88" s="2182"/>
      <c r="BK88" s="2182"/>
      <c r="BM88" s="2182"/>
      <c r="BO88" s="2182"/>
      <c r="BQ88" s="2182"/>
      <c r="BS88" s="2182"/>
    </row>
    <row r="89" spans="2:93" s="2067" customFormat="1" x14ac:dyDescent="0.3">
      <c r="D89" s="2201"/>
      <c r="G89" s="2182"/>
      <c r="I89" s="2182"/>
      <c r="K89" s="2182"/>
      <c r="M89" s="2182"/>
      <c r="O89" s="2182"/>
      <c r="Q89" s="2182"/>
      <c r="S89" s="2182"/>
      <c r="U89" s="2182"/>
      <c r="W89" s="2182"/>
      <c r="Y89" s="2182"/>
      <c r="AA89" s="2182"/>
      <c r="AC89" s="2182"/>
      <c r="AE89" s="2182"/>
      <c r="AG89" s="2182"/>
      <c r="AI89" s="2182"/>
      <c r="AK89" s="2182"/>
      <c r="AM89" s="2182"/>
      <c r="AO89" s="2182"/>
      <c r="AQ89" s="2182"/>
      <c r="AS89" s="2182"/>
      <c r="AU89" s="2182"/>
      <c r="AW89" s="2182"/>
      <c r="AY89" s="2182"/>
      <c r="BA89" s="2182"/>
      <c r="BC89" s="2182"/>
      <c r="BE89" s="2182"/>
      <c r="BG89" s="2182"/>
      <c r="BI89" s="2182"/>
      <c r="BK89" s="2182"/>
      <c r="BM89" s="2182"/>
      <c r="BO89" s="2182"/>
      <c r="BQ89" s="2182"/>
      <c r="BS89" s="2182"/>
    </row>
    <row r="90" spans="2:93" s="2067" customFormat="1" x14ac:dyDescent="0.3">
      <c r="D90" s="3032" t="s">
        <v>977</v>
      </c>
      <c r="E90" s="2051"/>
      <c r="F90" s="2051"/>
      <c r="G90" s="2769">
        <v>26384351.568004742</v>
      </c>
      <c r="H90" s="2051"/>
      <c r="I90" s="2769">
        <v>19959641.726410519</v>
      </c>
      <c r="J90" s="2051"/>
      <c r="K90" s="2769">
        <v>33498155.214621775</v>
      </c>
      <c r="L90" s="2051"/>
      <c r="M90" s="2769">
        <v>33498155.214621775</v>
      </c>
      <c r="N90" s="2051"/>
      <c r="O90" s="2769">
        <v>33498155.214621775</v>
      </c>
      <c r="P90" s="2769"/>
      <c r="Q90" s="2769">
        <v>33498155.214621775</v>
      </c>
      <c r="R90" s="2051"/>
      <c r="S90" s="2769">
        <v>31713751.575321902</v>
      </c>
      <c r="T90" s="2051"/>
      <c r="U90" s="2769">
        <v>23147471.786529604</v>
      </c>
      <c r="V90" s="2051"/>
      <c r="W90" s="2769">
        <v>31713751.575321902</v>
      </c>
      <c r="X90" s="2051"/>
      <c r="Y90" s="2769">
        <v>23147471.786529604</v>
      </c>
      <c r="Z90" s="2051"/>
      <c r="AA90" s="2769">
        <v>0</v>
      </c>
      <c r="AB90" s="2051"/>
      <c r="AC90" s="2769">
        <v>17911424.458212819</v>
      </c>
      <c r="AD90" s="2051"/>
      <c r="AE90" s="2769">
        <v>4522515.5300487531</v>
      </c>
      <c r="AF90" s="2051"/>
      <c r="AG90" s="2769">
        <v>14996043.40179095</v>
      </c>
      <c r="AH90" s="2051"/>
      <c r="AI90" s="2769">
        <v>18190158.50939551</v>
      </c>
      <c r="AJ90" s="2051"/>
      <c r="AK90" s="2769">
        <v>17132559.577584594</v>
      </c>
      <c r="AL90" s="2051"/>
      <c r="AM90" s="2769">
        <v>25698839.366376892</v>
      </c>
      <c r="AN90" s="2051"/>
      <c r="AO90" s="2769">
        <v>25698839.366376892</v>
      </c>
      <c r="AP90" s="2051"/>
      <c r="AQ90" s="2769">
        <v>17132559.577584594</v>
      </c>
      <c r="AR90" s="2051"/>
      <c r="AS90" s="2769">
        <v>34265119.155169189</v>
      </c>
      <c r="AT90" s="2051"/>
      <c r="AU90" s="2769">
        <v>42831398.943961486</v>
      </c>
      <c r="AV90" s="2051"/>
      <c r="AW90" s="2769">
        <v>17132559.577584594</v>
      </c>
      <c r="AX90" s="2051"/>
      <c r="AY90" s="2769">
        <v>34265119.155169189</v>
      </c>
      <c r="AZ90" s="2051"/>
      <c r="BA90" s="2769">
        <v>42831398.943961486</v>
      </c>
      <c r="BB90" s="2051"/>
      <c r="BC90" s="2769">
        <v>111490377.86869702</v>
      </c>
      <c r="BD90" s="2051"/>
      <c r="BE90" s="2769">
        <v>216277024.46698311</v>
      </c>
      <c r="BF90" s="2051"/>
      <c r="BG90" s="2769">
        <v>286599183.27943087</v>
      </c>
      <c r="BH90" s="2051"/>
      <c r="BI90" s="2769">
        <v>74123271.455223873</v>
      </c>
      <c r="BJ90" s="2051"/>
      <c r="BK90" s="2769">
        <v>0</v>
      </c>
      <c r="BL90" s="2051"/>
      <c r="BM90" s="2769">
        <v>0</v>
      </c>
      <c r="BN90" s="2051"/>
      <c r="BO90" s="2769">
        <v>0</v>
      </c>
      <c r="BP90" s="2051"/>
      <c r="BQ90" s="2769">
        <v>0</v>
      </c>
      <c r="BR90" s="2051"/>
      <c r="BS90" s="2769">
        <v>16394677.763663398</v>
      </c>
      <c r="BT90" s="2051"/>
      <c r="BU90" s="2769">
        <v>15152920.193532662</v>
      </c>
      <c r="BV90" s="2051"/>
      <c r="BW90" s="2769">
        <v>0</v>
      </c>
      <c r="BX90" s="2051"/>
      <c r="BY90" s="2769">
        <v>4957313.2771340953</v>
      </c>
    </row>
    <row r="91" spans="2:93" s="2067" customFormat="1" x14ac:dyDescent="0.3">
      <c r="D91" s="2201"/>
      <c r="G91" s="2182"/>
      <c r="I91" s="2182"/>
      <c r="K91" s="2182"/>
      <c r="M91" s="2182"/>
      <c r="O91" s="2182"/>
      <c r="P91" s="2182"/>
      <c r="Q91" s="2182"/>
      <c r="S91" s="2182"/>
      <c r="U91" s="2182"/>
      <c r="W91" s="2182"/>
      <c r="Y91" s="2182"/>
      <c r="AA91" s="2182"/>
      <c r="AC91" s="2182"/>
      <c r="AE91" s="2182"/>
      <c r="AG91" s="2182"/>
      <c r="AI91" s="2182"/>
      <c r="AK91" s="2182"/>
      <c r="AM91" s="2182"/>
      <c r="AO91" s="2182"/>
      <c r="AQ91" s="2182"/>
      <c r="AS91" s="2182"/>
      <c r="AU91" s="2182"/>
      <c r="AW91" s="2182"/>
      <c r="AY91" s="2182"/>
      <c r="BA91" s="2182"/>
      <c r="BC91" s="2182"/>
      <c r="BE91" s="2182"/>
      <c r="BG91" s="2182"/>
      <c r="BI91" s="2182"/>
      <c r="BK91" s="2182"/>
      <c r="BM91" s="2182"/>
      <c r="BO91" s="2182"/>
      <c r="BQ91" s="2182"/>
      <c r="BS91" s="2182"/>
      <c r="BU91" s="2182"/>
      <c r="BW91" s="2182"/>
      <c r="BY91" s="2182"/>
      <c r="BZ91" s="2182"/>
      <c r="CA91" s="2182"/>
      <c r="CC91" s="2182"/>
      <c r="CE91" s="2182"/>
      <c r="CG91" s="2182"/>
      <c r="CI91" s="2182"/>
      <c r="CK91" s="2182"/>
      <c r="CL91" s="2182"/>
      <c r="CM91" s="2182"/>
      <c r="CO91" s="2182"/>
    </row>
    <row r="92" spans="2:93" s="2067" customFormat="1" hidden="1" x14ac:dyDescent="0.3">
      <c r="D92" s="2201"/>
      <c r="G92" s="2182"/>
      <c r="I92" s="2182"/>
      <c r="K92" s="2182"/>
      <c r="M92" s="2182"/>
      <c r="O92" s="2182"/>
      <c r="Q92" s="2182"/>
      <c r="S92" s="2182"/>
      <c r="U92" s="2182"/>
      <c r="W92" s="2182"/>
      <c r="Y92" s="2182"/>
      <c r="AA92" s="2182"/>
      <c r="AC92" s="2182"/>
      <c r="AE92" s="2182"/>
      <c r="AG92" s="2182"/>
      <c r="AI92" s="2182"/>
      <c r="AK92" s="2182"/>
      <c r="AM92" s="2182"/>
      <c r="AO92" s="2182"/>
      <c r="AQ92" s="2182"/>
      <c r="AS92" s="2182"/>
      <c r="AU92" s="2182"/>
      <c r="AW92" s="2182"/>
      <c r="AY92" s="2182"/>
      <c r="BA92" s="2182"/>
      <c r="BC92" s="2182"/>
      <c r="BE92" s="2182"/>
      <c r="BG92" s="2182"/>
      <c r="BI92" s="2182"/>
      <c r="BK92" s="2182"/>
      <c r="BM92" s="2182"/>
      <c r="BO92" s="2182"/>
      <c r="BQ92" s="2182"/>
      <c r="BS92" s="2182"/>
      <c r="BU92" s="2182"/>
      <c r="BW92" s="2182"/>
      <c r="BY92" s="2182"/>
      <c r="BZ92" s="2182"/>
      <c r="CA92" s="2182"/>
      <c r="CC92" s="2182"/>
      <c r="CE92" s="2182"/>
      <c r="CG92" s="2182"/>
      <c r="CI92" s="2182"/>
      <c r="CK92" s="2182"/>
      <c r="CL92" s="2182"/>
      <c r="CM92" s="2182"/>
    </row>
    <row r="93" spans="2:93" s="2067" customFormat="1" hidden="1" x14ac:dyDescent="0.3">
      <c r="D93" s="2201"/>
      <c r="G93" s="2182"/>
      <c r="I93" s="2182"/>
      <c r="K93" s="2182"/>
      <c r="M93" s="2182"/>
      <c r="O93" s="2182"/>
      <c r="Q93" s="2182"/>
      <c r="S93" s="2182"/>
      <c r="U93" s="2182"/>
      <c r="W93" s="2182"/>
      <c r="Y93" s="2182"/>
      <c r="AA93" s="2182"/>
      <c r="AC93" s="2182"/>
      <c r="AE93" s="2182"/>
      <c r="AG93" s="2182"/>
      <c r="AI93" s="2182"/>
      <c r="AK93" s="2182"/>
      <c r="AM93" s="2182"/>
      <c r="AO93" s="2182"/>
      <c r="AQ93" s="2182"/>
      <c r="AS93" s="2182"/>
      <c r="AU93" s="2182"/>
      <c r="AW93" s="2182"/>
      <c r="AY93" s="2182"/>
      <c r="BA93" s="2182"/>
      <c r="BC93" s="2182"/>
      <c r="BE93" s="2182"/>
      <c r="BG93" s="2182"/>
      <c r="BI93" s="2182"/>
      <c r="BK93" s="2182"/>
      <c r="BO93" s="2182"/>
      <c r="BQ93" s="2182"/>
      <c r="BS93" s="2182"/>
      <c r="BU93" s="2182"/>
      <c r="BW93" s="2182"/>
      <c r="BY93" s="2182"/>
      <c r="BZ93" s="2182"/>
      <c r="CA93" s="2182"/>
      <c r="CC93" s="2182"/>
      <c r="CE93" s="2182"/>
      <c r="CG93" s="2182"/>
    </row>
    <row r="94" spans="2:93" s="2067" customFormat="1" hidden="1" x14ac:dyDescent="0.3">
      <c r="D94" s="2201"/>
    </row>
    <row r="95" spans="2:93" s="2067" customFormat="1" hidden="1" x14ac:dyDescent="0.3">
      <c r="B95" s="2174" t="s">
        <v>1014</v>
      </c>
      <c r="C95" s="2174" t="s">
        <v>775</v>
      </c>
      <c r="D95" s="3033" t="s">
        <v>874</v>
      </c>
      <c r="E95" s="2174" t="s">
        <v>777</v>
      </c>
      <c r="F95" s="2174" t="s">
        <v>1058</v>
      </c>
      <c r="G95" s="2174" t="s">
        <v>1015</v>
      </c>
    </row>
    <row r="96" spans="2:93" s="2067" customFormat="1" hidden="1" x14ac:dyDescent="0.3">
      <c r="B96" s="1470">
        <v>1</v>
      </c>
      <c r="C96" s="3034" t="s">
        <v>1184</v>
      </c>
      <c r="D96" s="3035" t="s">
        <v>76</v>
      </c>
      <c r="E96" s="2222">
        <v>1</v>
      </c>
      <c r="F96" s="540">
        <v>2398206.0381954024</v>
      </c>
      <c r="G96" s="540">
        <v>2398206.0381954024</v>
      </c>
    </row>
    <row r="97" spans="2:8" s="2067" customFormat="1" hidden="1" x14ac:dyDescent="0.3">
      <c r="B97" s="3036">
        <v>2</v>
      </c>
      <c r="C97" s="3034" t="s">
        <v>1184</v>
      </c>
      <c r="D97" s="3035" t="s">
        <v>1160</v>
      </c>
      <c r="E97" s="2222">
        <v>1</v>
      </c>
      <c r="F97" s="540">
        <v>3258977.741660499</v>
      </c>
      <c r="G97" s="540">
        <v>3258977.741660499</v>
      </c>
    </row>
    <row r="98" spans="2:8" s="2067" customFormat="1" hidden="1" x14ac:dyDescent="0.3">
      <c r="B98" s="3036">
        <v>3</v>
      </c>
      <c r="C98" s="3034" t="s">
        <v>1184</v>
      </c>
      <c r="D98" s="3035" t="s">
        <v>1162</v>
      </c>
      <c r="E98" s="2222">
        <v>1</v>
      </c>
      <c r="F98" s="540">
        <v>3265262.7891459726</v>
      </c>
      <c r="G98" s="540">
        <v>3265262.7891459726</v>
      </c>
    </row>
    <row r="99" spans="2:8" s="2067" customFormat="1" hidden="1" x14ac:dyDescent="0.3">
      <c r="B99" s="3036">
        <v>4</v>
      </c>
      <c r="C99" s="3034" t="s">
        <v>1184</v>
      </c>
      <c r="D99" s="3035" t="s">
        <v>117</v>
      </c>
      <c r="E99" s="2222">
        <v>1</v>
      </c>
      <c r="F99" s="540">
        <v>2026627.2934248501</v>
      </c>
      <c r="G99" s="540">
        <v>2026627.2934248501</v>
      </c>
    </row>
    <row r="100" spans="2:8" s="2067" customFormat="1" hidden="1" x14ac:dyDescent="0.3">
      <c r="B100" s="3036">
        <v>5</v>
      </c>
      <c r="C100" s="3034" t="s">
        <v>1184</v>
      </c>
      <c r="D100" s="3035" t="s">
        <v>66</v>
      </c>
      <c r="E100" s="2222">
        <v>1</v>
      </c>
      <c r="F100" s="540">
        <v>1652437.7590446984</v>
      </c>
      <c r="G100" s="540">
        <v>1652437.7590446984</v>
      </c>
    </row>
    <row r="101" spans="2:8" s="2067" customFormat="1" hidden="1" x14ac:dyDescent="0.3">
      <c r="B101" s="3036">
        <v>6</v>
      </c>
      <c r="C101" s="3034" t="s">
        <v>1184</v>
      </c>
      <c r="D101" s="3035" t="s">
        <v>1256</v>
      </c>
      <c r="E101" s="2222">
        <v>0</v>
      </c>
      <c r="F101" s="540" t="e">
        <v>#N/A</v>
      </c>
      <c r="G101" s="540">
        <v>0</v>
      </c>
    </row>
    <row r="102" spans="2:8" s="2067" customFormat="1" hidden="1" x14ac:dyDescent="0.3">
      <c r="B102" s="3036">
        <v>7</v>
      </c>
      <c r="C102" s="3034" t="s">
        <v>1184</v>
      </c>
      <c r="D102" s="3035" t="s">
        <v>136</v>
      </c>
      <c r="E102" s="2222">
        <v>1.5</v>
      </c>
      <c r="F102" s="540" t="e">
        <v>#N/A</v>
      </c>
      <c r="G102" s="540">
        <v>0</v>
      </c>
    </row>
    <row r="103" spans="2:8" s="2067" customFormat="1" hidden="1" x14ac:dyDescent="0.3">
      <c r="B103" s="3036">
        <v>8</v>
      </c>
      <c r="C103" s="3034" t="s">
        <v>1184</v>
      </c>
      <c r="D103" s="3035" t="s">
        <v>1185</v>
      </c>
      <c r="E103" s="2222">
        <v>0</v>
      </c>
      <c r="F103" s="540" t="e">
        <v>#N/A</v>
      </c>
      <c r="G103" s="540">
        <v>0</v>
      </c>
    </row>
    <row r="104" spans="2:8" s="2067" customFormat="1" hidden="1" x14ac:dyDescent="0.3">
      <c r="B104" s="3036">
        <v>9</v>
      </c>
      <c r="C104" s="3034" t="s">
        <v>1184</v>
      </c>
      <c r="D104" s="3035" t="s">
        <v>780</v>
      </c>
      <c r="E104" s="2222">
        <v>0</v>
      </c>
      <c r="F104" s="540" t="e">
        <v>#N/A</v>
      </c>
      <c r="G104" s="540">
        <v>0</v>
      </c>
      <c r="H104" s="2199">
        <v>12601511.621471424</v>
      </c>
    </row>
    <row r="105" spans="2:8" s="2067" customFormat="1" hidden="1" x14ac:dyDescent="0.3">
      <c r="D105" s="2201"/>
    </row>
    <row r="106" spans="2:8" s="2067" customFormat="1" hidden="1" x14ac:dyDescent="0.3">
      <c r="B106" s="3036">
        <v>1</v>
      </c>
      <c r="C106" s="3034" t="s">
        <v>1204</v>
      </c>
      <c r="D106" s="3035" t="s">
        <v>76</v>
      </c>
      <c r="E106" s="2222">
        <v>1</v>
      </c>
      <c r="F106" s="540">
        <v>2398206.0381954024</v>
      </c>
      <c r="G106" s="540">
        <v>2398206.0381954024</v>
      </c>
    </row>
    <row r="107" spans="2:8" s="2067" customFormat="1" hidden="1" x14ac:dyDescent="0.3">
      <c r="B107" s="3036">
        <v>2</v>
      </c>
      <c r="C107" s="3034" t="s">
        <v>1204</v>
      </c>
      <c r="D107" s="3035" t="s">
        <v>1160</v>
      </c>
      <c r="E107" s="2222">
        <v>2</v>
      </c>
      <c r="F107" s="540">
        <v>3258977.741660499</v>
      </c>
      <c r="G107" s="540">
        <v>6517955.483320998</v>
      </c>
    </row>
    <row r="108" spans="2:8" s="2067" customFormat="1" hidden="1" x14ac:dyDescent="0.3">
      <c r="B108" s="3036">
        <v>3</v>
      </c>
      <c r="C108" s="3034" t="s">
        <v>1204</v>
      </c>
      <c r="D108" s="3035" t="s">
        <v>117</v>
      </c>
      <c r="E108" s="2222">
        <v>1</v>
      </c>
      <c r="F108" s="540">
        <v>2026627.2934248501</v>
      </c>
      <c r="G108" s="540">
        <v>2026627.2934248501</v>
      </c>
    </row>
    <row r="109" spans="2:8" s="2067" customFormat="1" hidden="1" x14ac:dyDescent="0.3">
      <c r="B109" s="3036">
        <v>4</v>
      </c>
      <c r="C109" s="3034" t="s">
        <v>1204</v>
      </c>
      <c r="D109" s="3035" t="s">
        <v>66</v>
      </c>
      <c r="E109" s="2222">
        <v>1</v>
      </c>
      <c r="F109" s="540">
        <v>1652437.7590446984</v>
      </c>
      <c r="G109" s="540">
        <v>1652437.7590446984</v>
      </c>
    </row>
    <row r="110" spans="2:8" s="2067" customFormat="1" hidden="1" x14ac:dyDescent="0.3">
      <c r="B110" s="3036">
        <v>5</v>
      </c>
      <c r="C110" s="3034" t="s">
        <v>1204</v>
      </c>
      <c r="D110" s="3037" t="s">
        <v>1257</v>
      </c>
      <c r="E110" s="2222">
        <v>0</v>
      </c>
      <c r="F110" s="540" t="e">
        <v>#N/A</v>
      </c>
      <c r="G110" s="540">
        <v>0</v>
      </c>
    </row>
    <row r="111" spans="2:8" s="2067" customFormat="1" hidden="1" x14ac:dyDescent="0.3">
      <c r="B111" s="3036">
        <v>6</v>
      </c>
      <c r="C111" s="3034" t="s">
        <v>1204</v>
      </c>
      <c r="D111" s="3035" t="s">
        <v>136</v>
      </c>
      <c r="E111" s="2222">
        <v>0</v>
      </c>
      <c r="F111" s="540" t="e">
        <v>#N/A</v>
      </c>
      <c r="G111" s="540">
        <v>0</v>
      </c>
    </row>
    <row r="112" spans="2:8" s="2067" customFormat="1" hidden="1" x14ac:dyDescent="0.3">
      <c r="B112" s="3036">
        <v>7</v>
      </c>
      <c r="C112" s="3034" t="s">
        <v>1204</v>
      </c>
      <c r="D112" s="3035" t="s">
        <v>1185</v>
      </c>
      <c r="E112" s="2222">
        <v>0</v>
      </c>
      <c r="F112" s="540" t="e">
        <v>#N/A</v>
      </c>
      <c r="G112" s="540">
        <v>0</v>
      </c>
    </row>
    <row r="113" spans="2:8" s="2067" customFormat="1" hidden="1" x14ac:dyDescent="0.3">
      <c r="B113" s="3036">
        <v>8</v>
      </c>
      <c r="C113" s="3034" t="s">
        <v>1204</v>
      </c>
      <c r="D113" s="3037" t="s">
        <v>1205</v>
      </c>
      <c r="E113" s="2222">
        <v>0</v>
      </c>
      <c r="F113" s="540" t="e">
        <v>#N/A</v>
      </c>
      <c r="G113" s="540">
        <v>0</v>
      </c>
      <c r="H113" s="2199">
        <v>12595226.573985949</v>
      </c>
    </row>
    <row r="114" spans="2:8" s="2067" customFormat="1" hidden="1" x14ac:dyDescent="0.3">
      <c r="D114" s="2201"/>
    </row>
    <row r="115" spans="2:8" s="2067" customFormat="1" hidden="1" x14ac:dyDescent="0.3">
      <c r="B115" s="3036">
        <v>1</v>
      </c>
      <c r="C115" s="3034" t="s">
        <v>1222</v>
      </c>
      <c r="D115" s="3035" t="s">
        <v>76</v>
      </c>
      <c r="E115" s="2222">
        <v>1</v>
      </c>
      <c r="F115" s="540">
        <v>2398206.0381954024</v>
      </c>
      <c r="G115" s="540">
        <v>2398206.0381954024</v>
      </c>
    </row>
    <row r="116" spans="2:8" s="2067" customFormat="1" hidden="1" x14ac:dyDescent="0.3">
      <c r="B116" s="3036">
        <v>2</v>
      </c>
      <c r="C116" s="3034" t="s">
        <v>1222</v>
      </c>
      <c r="D116" s="3035" t="s">
        <v>1160</v>
      </c>
      <c r="E116" s="2222">
        <v>2</v>
      </c>
      <c r="F116" s="540">
        <v>3258977.741660499</v>
      </c>
      <c r="G116" s="540">
        <v>6517955.483320998</v>
      </c>
    </row>
    <row r="117" spans="2:8" s="2067" customFormat="1" hidden="1" x14ac:dyDescent="0.3">
      <c r="B117" s="3036">
        <v>3</v>
      </c>
      <c r="C117" s="3034" t="s">
        <v>1222</v>
      </c>
      <c r="D117" s="3035" t="s">
        <v>1162</v>
      </c>
      <c r="E117" s="2222">
        <v>1</v>
      </c>
      <c r="F117" s="540">
        <v>3265262.7891459726</v>
      </c>
      <c r="G117" s="540">
        <v>3265262.7891459726</v>
      </c>
    </row>
    <row r="118" spans="2:8" s="2067" customFormat="1" hidden="1" x14ac:dyDescent="0.3">
      <c r="B118" s="3036">
        <v>4</v>
      </c>
      <c r="C118" s="3034" t="s">
        <v>1222</v>
      </c>
      <c r="D118" s="3035" t="s">
        <v>117</v>
      </c>
      <c r="E118" s="2222">
        <v>1</v>
      </c>
      <c r="F118" s="540">
        <v>2026627.2934248501</v>
      </c>
      <c r="G118" s="540">
        <v>2026627.2934248501</v>
      </c>
    </row>
    <row r="119" spans="2:8" s="2067" customFormat="1" hidden="1" x14ac:dyDescent="0.3">
      <c r="B119" s="3036">
        <v>5</v>
      </c>
      <c r="C119" s="3034" t="s">
        <v>1222</v>
      </c>
      <c r="D119" s="3035" t="s">
        <v>66</v>
      </c>
      <c r="E119" s="2222">
        <v>1</v>
      </c>
      <c r="F119" s="540">
        <v>1652437.7590446984</v>
      </c>
      <c r="G119" s="540">
        <v>1652437.7590446984</v>
      </c>
    </row>
    <row r="120" spans="2:8" s="2067" customFormat="1" hidden="1" x14ac:dyDescent="0.3">
      <c r="B120" s="3036">
        <v>6</v>
      </c>
      <c r="C120" s="3034" t="s">
        <v>1222</v>
      </c>
      <c r="D120" s="3035" t="s">
        <v>1256</v>
      </c>
      <c r="E120" s="2222">
        <v>0</v>
      </c>
      <c r="F120" s="540" t="e">
        <v>#N/A</v>
      </c>
      <c r="G120" s="540">
        <v>0</v>
      </c>
    </row>
    <row r="121" spans="2:8" s="2067" customFormat="1" hidden="1" x14ac:dyDescent="0.3">
      <c r="B121" s="3036">
        <v>7</v>
      </c>
      <c r="C121" s="3034" t="s">
        <v>1222</v>
      </c>
      <c r="D121" s="3035" t="s">
        <v>136</v>
      </c>
      <c r="E121" s="2222">
        <v>1.5</v>
      </c>
      <c r="F121" s="540" t="e">
        <v>#N/A</v>
      </c>
      <c r="G121" s="540">
        <v>0</v>
      </c>
    </row>
    <row r="122" spans="2:8" s="2067" customFormat="1" hidden="1" x14ac:dyDescent="0.3">
      <c r="B122" s="3036">
        <v>8</v>
      </c>
      <c r="C122" s="3034" t="s">
        <v>1222</v>
      </c>
      <c r="D122" s="3035" t="s">
        <v>1202</v>
      </c>
      <c r="E122" s="2222">
        <v>0</v>
      </c>
      <c r="F122" s="540" t="e">
        <v>#N/A</v>
      </c>
      <c r="G122" s="540">
        <v>0</v>
      </c>
    </row>
    <row r="123" spans="2:8" s="2067" customFormat="1" hidden="1" x14ac:dyDescent="0.3">
      <c r="B123" s="3036">
        <v>9</v>
      </c>
      <c r="C123" s="3034" t="s">
        <v>1222</v>
      </c>
      <c r="D123" s="3037" t="s">
        <v>1223</v>
      </c>
      <c r="E123" s="2222">
        <v>0</v>
      </c>
      <c r="F123" s="540" t="e">
        <v>#N/A</v>
      </c>
      <c r="G123" s="540">
        <v>0</v>
      </c>
      <c r="H123" s="2199">
        <v>15860489.363131922</v>
      </c>
    </row>
    <row r="124" spans="2:8" s="2067" customFormat="1" hidden="1" x14ac:dyDescent="0.3">
      <c r="D124" s="2201"/>
    </row>
    <row r="125" spans="2:8" s="2067" customFormat="1" hidden="1" x14ac:dyDescent="0.3">
      <c r="B125" s="3036">
        <v>1</v>
      </c>
      <c r="C125" s="3034" t="s">
        <v>1240</v>
      </c>
      <c r="D125" s="3035" t="s">
        <v>76</v>
      </c>
      <c r="E125" s="2222">
        <v>1</v>
      </c>
      <c r="F125" s="540">
        <v>2398206.0381954024</v>
      </c>
      <c r="G125" s="540">
        <v>2398206.0381954024</v>
      </c>
    </row>
    <row r="126" spans="2:8" s="2067" customFormat="1" hidden="1" x14ac:dyDescent="0.3">
      <c r="B126" s="3036">
        <v>2</v>
      </c>
      <c r="C126" s="3034" t="s">
        <v>1240</v>
      </c>
      <c r="D126" s="3035" t="s">
        <v>1160</v>
      </c>
      <c r="E126" s="2222">
        <v>2</v>
      </c>
      <c r="F126" s="540">
        <v>3258977.741660499</v>
      </c>
      <c r="G126" s="540">
        <v>6517955.483320998</v>
      </c>
    </row>
    <row r="127" spans="2:8" s="2067" customFormat="1" hidden="1" x14ac:dyDescent="0.3">
      <c r="B127" s="3036">
        <v>3</v>
      </c>
      <c r="C127" s="3034" t="s">
        <v>1240</v>
      </c>
      <c r="D127" s="3035" t="s">
        <v>117</v>
      </c>
      <c r="E127" s="2222">
        <v>1</v>
      </c>
      <c r="F127" s="540">
        <v>2026627.2934248501</v>
      </c>
      <c r="G127" s="540">
        <v>2026627.2934248501</v>
      </c>
    </row>
    <row r="128" spans="2:8" s="2067" customFormat="1" hidden="1" x14ac:dyDescent="0.3">
      <c r="B128" s="3036">
        <v>4</v>
      </c>
      <c r="C128" s="3034" t="s">
        <v>1240</v>
      </c>
      <c r="D128" s="3035" t="s">
        <v>66</v>
      </c>
      <c r="E128" s="2222">
        <v>1</v>
      </c>
      <c r="F128" s="540">
        <v>1652437.7590446984</v>
      </c>
      <c r="G128" s="540">
        <v>1652437.7590446984</v>
      </c>
    </row>
    <row r="129" spans="2:8" s="2067" customFormat="1" hidden="1" x14ac:dyDescent="0.3">
      <c r="B129" s="3036">
        <v>5</v>
      </c>
      <c r="C129" s="3034" t="s">
        <v>1240</v>
      </c>
      <c r="D129" s="3037" t="s">
        <v>1257</v>
      </c>
      <c r="E129" s="2222">
        <v>0</v>
      </c>
      <c r="F129" s="540" t="e">
        <v>#N/A</v>
      </c>
      <c r="G129" s="540">
        <v>0</v>
      </c>
    </row>
    <row r="130" spans="2:8" s="2067" customFormat="1" hidden="1" x14ac:dyDescent="0.3">
      <c r="B130" s="3036">
        <v>6</v>
      </c>
      <c r="C130" s="3034" t="s">
        <v>1240</v>
      </c>
      <c r="D130" s="3035" t="s">
        <v>136</v>
      </c>
      <c r="E130" s="2222">
        <v>0</v>
      </c>
      <c r="F130" s="540" t="e">
        <v>#N/A</v>
      </c>
      <c r="G130" s="540">
        <v>0</v>
      </c>
    </row>
    <row r="131" spans="2:8" s="2067" customFormat="1" hidden="1" x14ac:dyDescent="0.3">
      <c r="B131" s="3036">
        <v>7</v>
      </c>
      <c r="C131" s="3034" t="s">
        <v>1240</v>
      </c>
      <c r="D131" s="3035" t="s">
        <v>1202</v>
      </c>
      <c r="E131" s="2222">
        <v>0</v>
      </c>
      <c r="F131" s="540" t="e">
        <v>#N/A</v>
      </c>
      <c r="G131" s="540">
        <v>0</v>
      </c>
    </row>
    <row r="132" spans="2:8" s="2067" customFormat="1" hidden="1" x14ac:dyDescent="0.3">
      <c r="B132" s="3036">
        <v>8</v>
      </c>
      <c r="C132" s="3034" t="s">
        <v>1240</v>
      </c>
      <c r="D132" s="3037" t="s">
        <v>1205</v>
      </c>
      <c r="E132" s="2222">
        <v>0</v>
      </c>
      <c r="F132" s="540" t="e">
        <v>#N/A</v>
      </c>
      <c r="G132" s="540">
        <v>0</v>
      </c>
      <c r="H132" s="2199">
        <v>12595226.573985949</v>
      </c>
    </row>
    <row r="133" spans="2:8" s="2067" customFormat="1" hidden="1" x14ac:dyDescent="0.3">
      <c r="D133" s="2201"/>
    </row>
    <row r="134" spans="2:8" s="2067" customFormat="1" hidden="1" x14ac:dyDescent="0.3">
      <c r="B134" s="3036">
        <v>1</v>
      </c>
      <c r="C134" s="3034" t="s">
        <v>1241</v>
      </c>
      <c r="D134" s="3035" t="s">
        <v>76</v>
      </c>
      <c r="E134" s="2222">
        <v>1</v>
      </c>
      <c r="F134" s="540">
        <v>2398206.0381954024</v>
      </c>
      <c r="G134" s="540">
        <v>2398206.0381954024</v>
      </c>
    </row>
    <row r="135" spans="2:8" s="2067" customFormat="1" hidden="1" x14ac:dyDescent="0.3">
      <c r="B135" s="3036">
        <v>2</v>
      </c>
      <c r="C135" s="3034" t="s">
        <v>1241</v>
      </c>
      <c r="D135" s="3035" t="s">
        <v>1160</v>
      </c>
      <c r="E135" s="2222">
        <v>2</v>
      </c>
      <c r="F135" s="540">
        <v>3258977.741660499</v>
      </c>
      <c r="G135" s="540">
        <v>6517955.483320998</v>
      </c>
    </row>
    <row r="136" spans="2:8" s="2067" customFormat="1" hidden="1" x14ac:dyDescent="0.3">
      <c r="B136" s="3036">
        <v>3</v>
      </c>
      <c r="C136" s="3034" t="s">
        <v>1241</v>
      </c>
      <c r="D136" s="3035" t="s">
        <v>1162</v>
      </c>
      <c r="E136" s="2222">
        <v>1</v>
      </c>
      <c r="F136" s="540">
        <v>3265262.7891459726</v>
      </c>
      <c r="G136" s="540">
        <v>3265262.7891459726</v>
      </c>
    </row>
    <row r="137" spans="2:8" s="2067" customFormat="1" hidden="1" x14ac:dyDescent="0.3">
      <c r="B137" s="3036">
        <v>4</v>
      </c>
      <c r="C137" s="3034" t="s">
        <v>1241</v>
      </c>
      <c r="D137" s="3035" t="s">
        <v>117</v>
      </c>
      <c r="E137" s="2222">
        <v>1</v>
      </c>
      <c r="F137" s="540">
        <v>2026627.2934248501</v>
      </c>
      <c r="G137" s="540">
        <v>2026627.2934248501</v>
      </c>
    </row>
    <row r="138" spans="2:8" s="2067" customFormat="1" hidden="1" x14ac:dyDescent="0.3">
      <c r="B138" s="3036">
        <v>5</v>
      </c>
      <c r="C138" s="3034" t="s">
        <v>1241</v>
      </c>
      <c r="D138" s="3035" t="s">
        <v>66</v>
      </c>
      <c r="E138" s="2222">
        <v>1</v>
      </c>
      <c r="F138" s="540">
        <v>1652437.7590446984</v>
      </c>
      <c r="G138" s="540">
        <v>1652437.7590446984</v>
      </c>
    </row>
    <row r="139" spans="2:8" s="2067" customFormat="1" hidden="1" x14ac:dyDescent="0.3">
      <c r="B139" s="3036">
        <v>6</v>
      </c>
      <c r="C139" s="3034" t="s">
        <v>1241</v>
      </c>
      <c r="D139" s="3035" t="s">
        <v>1256</v>
      </c>
      <c r="E139" s="2222">
        <v>0</v>
      </c>
      <c r="F139" s="540" t="e">
        <v>#N/A</v>
      </c>
      <c r="G139" s="540">
        <v>0</v>
      </c>
    </row>
    <row r="140" spans="2:8" s="2067" customFormat="1" hidden="1" x14ac:dyDescent="0.3">
      <c r="B140" s="3036">
        <v>7</v>
      </c>
      <c r="C140" s="3034" t="s">
        <v>1241</v>
      </c>
      <c r="D140" s="3035" t="s">
        <v>136</v>
      </c>
      <c r="E140" s="2222">
        <v>1.5</v>
      </c>
      <c r="F140" s="540" t="e">
        <v>#N/A</v>
      </c>
      <c r="G140" s="540">
        <v>0</v>
      </c>
    </row>
    <row r="141" spans="2:8" s="2067" customFormat="1" hidden="1" x14ac:dyDescent="0.3">
      <c r="B141" s="3036">
        <v>8</v>
      </c>
      <c r="C141" s="3034" t="s">
        <v>1241</v>
      </c>
      <c r="D141" s="3035" t="s">
        <v>1202</v>
      </c>
      <c r="E141" s="2222">
        <v>0</v>
      </c>
      <c r="F141" s="540" t="e">
        <v>#N/A</v>
      </c>
      <c r="G141" s="540">
        <v>0</v>
      </c>
    </row>
    <row r="142" spans="2:8" s="2067" customFormat="1" hidden="1" x14ac:dyDescent="0.3">
      <c r="B142" s="3036">
        <v>9</v>
      </c>
      <c r="C142" s="3034" t="s">
        <v>1241</v>
      </c>
      <c r="D142" s="3037" t="s">
        <v>1223</v>
      </c>
      <c r="E142" s="2222">
        <v>0</v>
      </c>
      <c r="F142" s="540" t="e">
        <v>#N/A</v>
      </c>
      <c r="G142" s="540">
        <v>0</v>
      </c>
      <c r="H142" s="2199">
        <v>15860489.363131922</v>
      </c>
    </row>
    <row r="143" spans="2:8" s="2067" customFormat="1" hidden="1" x14ac:dyDescent="0.3">
      <c r="D143" s="2201"/>
    </row>
    <row r="144" spans="2:8" s="2067" customFormat="1" hidden="1" x14ac:dyDescent="0.3">
      <c r="B144" s="3036">
        <v>1</v>
      </c>
      <c r="C144" s="3034" t="s">
        <v>1242</v>
      </c>
      <c r="D144" s="3035" t="s">
        <v>76</v>
      </c>
      <c r="E144" s="2222">
        <v>1</v>
      </c>
      <c r="F144" s="540">
        <v>2398206.0381954024</v>
      </c>
      <c r="G144" s="540">
        <v>2398206.0381954024</v>
      </c>
    </row>
    <row r="145" spans="2:8" s="2067" customFormat="1" hidden="1" x14ac:dyDescent="0.3">
      <c r="B145" s="3036">
        <v>2</v>
      </c>
      <c r="C145" s="3034" t="s">
        <v>1242</v>
      </c>
      <c r="D145" s="3035" t="s">
        <v>1160</v>
      </c>
      <c r="E145" s="2222">
        <v>2.9999999999999996</v>
      </c>
      <c r="F145" s="540">
        <v>3258977.741660499</v>
      </c>
      <c r="G145" s="540">
        <v>9776933.2249814961</v>
      </c>
    </row>
    <row r="146" spans="2:8" s="2067" customFormat="1" hidden="1" x14ac:dyDescent="0.3">
      <c r="B146" s="3036">
        <v>3</v>
      </c>
      <c r="C146" s="3034" t="s">
        <v>1242</v>
      </c>
      <c r="D146" s="3035" t="s">
        <v>117</v>
      </c>
      <c r="E146" s="2222">
        <v>1</v>
      </c>
      <c r="F146" s="540">
        <v>2026627.2934248501</v>
      </c>
      <c r="G146" s="540">
        <v>2026627.2934248501</v>
      </c>
    </row>
    <row r="147" spans="2:8" s="2067" customFormat="1" hidden="1" x14ac:dyDescent="0.3">
      <c r="B147" s="3036">
        <v>4</v>
      </c>
      <c r="C147" s="3034" t="s">
        <v>1242</v>
      </c>
      <c r="D147" s="3035" t="s">
        <v>66</v>
      </c>
      <c r="E147" s="2222">
        <v>1</v>
      </c>
      <c r="F147" s="540">
        <v>1652437.7590446984</v>
      </c>
      <c r="G147" s="540">
        <v>1652437.7590446984</v>
      </c>
    </row>
    <row r="148" spans="2:8" s="2067" customFormat="1" hidden="1" x14ac:dyDescent="0.3">
      <c r="B148" s="3036">
        <v>5</v>
      </c>
      <c r="C148" s="3034" t="s">
        <v>1242</v>
      </c>
      <c r="D148" s="3037" t="s">
        <v>1257</v>
      </c>
      <c r="E148" s="2222">
        <v>0</v>
      </c>
      <c r="F148" s="540" t="e">
        <v>#N/A</v>
      </c>
      <c r="G148" s="540">
        <v>0</v>
      </c>
    </row>
    <row r="149" spans="2:8" s="2067" customFormat="1" hidden="1" x14ac:dyDescent="0.3">
      <c r="B149" s="3036">
        <v>6</v>
      </c>
      <c r="C149" s="3034" t="s">
        <v>1242</v>
      </c>
      <c r="D149" s="3035" t="s">
        <v>136</v>
      </c>
      <c r="E149" s="2222">
        <v>0</v>
      </c>
      <c r="F149" s="540" t="e">
        <v>#N/A</v>
      </c>
      <c r="G149" s="540">
        <v>0</v>
      </c>
    </row>
    <row r="150" spans="2:8" s="2067" customFormat="1" hidden="1" x14ac:dyDescent="0.3">
      <c r="B150" s="3036">
        <v>7</v>
      </c>
      <c r="C150" s="3034" t="s">
        <v>1242</v>
      </c>
      <c r="D150" s="3035" t="s">
        <v>1202</v>
      </c>
      <c r="E150" s="2222">
        <v>0</v>
      </c>
      <c r="F150" s="540" t="e">
        <v>#N/A</v>
      </c>
      <c r="G150" s="540">
        <v>0</v>
      </c>
    </row>
    <row r="151" spans="2:8" s="2067" customFormat="1" hidden="1" x14ac:dyDescent="0.3">
      <c r="B151" s="3036">
        <v>8</v>
      </c>
      <c r="C151" s="3034" t="s">
        <v>1242</v>
      </c>
      <c r="D151" s="3037" t="s">
        <v>1243</v>
      </c>
      <c r="E151" s="2222">
        <v>0</v>
      </c>
      <c r="F151" s="540" t="e">
        <v>#N/A</v>
      </c>
      <c r="G151" s="540">
        <v>0</v>
      </c>
      <c r="H151" s="2199">
        <v>15854204.315646447</v>
      </c>
    </row>
    <row r="152" spans="2:8" s="2067" customFormat="1" hidden="1" x14ac:dyDescent="0.3">
      <c r="D152" s="2201"/>
    </row>
    <row r="153" spans="2:8" s="2067" customFormat="1" hidden="1" x14ac:dyDescent="0.3">
      <c r="B153" s="3036">
        <v>1</v>
      </c>
      <c r="C153" s="3034" t="s">
        <v>1244</v>
      </c>
      <c r="D153" s="3037" t="s">
        <v>333</v>
      </c>
      <c r="E153" s="2222">
        <v>0</v>
      </c>
      <c r="F153" s="540" t="e">
        <v>#N/A</v>
      </c>
      <c r="G153" s="540">
        <v>0</v>
      </c>
    </row>
    <row r="154" spans="2:8" s="2067" customFormat="1" hidden="1" x14ac:dyDescent="0.3">
      <c r="B154" s="3036">
        <v>2</v>
      </c>
      <c r="C154" s="3034" t="s">
        <v>1244</v>
      </c>
      <c r="D154" s="3035" t="s">
        <v>66</v>
      </c>
      <c r="E154" s="2222">
        <v>1</v>
      </c>
      <c r="F154" s="540">
        <v>1652437.7590446984</v>
      </c>
      <c r="G154" s="540">
        <v>1652437.7590446984</v>
      </c>
    </row>
    <row r="155" spans="2:8" s="2067" customFormat="1" hidden="1" x14ac:dyDescent="0.3">
      <c r="B155" s="3036">
        <v>3</v>
      </c>
      <c r="C155" s="3034" t="s">
        <v>1244</v>
      </c>
      <c r="D155" s="3035" t="s">
        <v>1256</v>
      </c>
      <c r="E155" s="2222">
        <v>0</v>
      </c>
      <c r="F155" s="540" t="e">
        <v>#N/A</v>
      </c>
      <c r="G155" s="540">
        <v>0</v>
      </c>
    </row>
    <row r="156" spans="2:8" s="2067" customFormat="1" hidden="1" x14ac:dyDescent="0.3">
      <c r="B156" s="3036">
        <v>4</v>
      </c>
      <c r="C156" s="3034" t="s">
        <v>1244</v>
      </c>
      <c r="D156" s="3035" t="s">
        <v>136</v>
      </c>
      <c r="E156" s="2222">
        <v>1.5</v>
      </c>
      <c r="F156" s="540" t="e">
        <v>#N/A</v>
      </c>
      <c r="G156" s="540">
        <v>0</v>
      </c>
    </row>
    <row r="157" spans="2:8" s="2067" customFormat="1" hidden="1" x14ac:dyDescent="0.3">
      <c r="B157" s="3036">
        <v>5</v>
      </c>
      <c r="C157" s="3034" t="s">
        <v>1244</v>
      </c>
      <c r="D157" s="3037" t="s">
        <v>1187</v>
      </c>
      <c r="E157" s="2222">
        <v>0</v>
      </c>
      <c r="F157" s="540" t="e">
        <v>#N/A</v>
      </c>
      <c r="G157" s="540">
        <v>0</v>
      </c>
    </row>
    <row r="158" spans="2:8" s="2067" customFormat="1" hidden="1" x14ac:dyDescent="0.3">
      <c r="B158" s="3036">
        <v>6</v>
      </c>
      <c r="C158" s="3034" t="s">
        <v>1244</v>
      </c>
      <c r="D158" s="3037" t="s">
        <v>1188</v>
      </c>
      <c r="E158" s="2222">
        <v>0</v>
      </c>
      <c r="F158" s="540" t="e">
        <v>#N/A</v>
      </c>
      <c r="G158" s="540">
        <v>0</v>
      </c>
    </row>
    <row r="159" spans="2:8" s="2067" customFormat="1" hidden="1" x14ac:dyDescent="0.3">
      <c r="B159" s="3036">
        <v>7</v>
      </c>
      <c r="C159" s="3034" t="s">
        <v>1244</v>
      </c>
      <c r="D159" s="3037" t="s">
        <v>111</v>
      </c>
      <c r="E159" s="2222">
        <v>0</v>
      </c>
      <c r="F159" s="540" t="e">
        <v>#N/A</v>
      </c>
      <c r="G159" s="540">
        <v>0</v>
      </c>
      <c r="H159" s="2199">
        <v>1652437.7590446984</v>
      </c>
    </row>
    <row r="160" spans="2:8" s="2067" customFormat="1" hidden="1" x14ac:dyDescent="0.3">
      <c r="D160" s="2201"/>
    </row>
    <row r="161" spans="2:8" s="2067" customFormat="1" hidden="1" x14ac:dyDescent="0.3">
      <c r="B161" s="3036">
        <v>1</v>
      </c>
      <c r="C161" s="3034" t="s">
        <v>1245</v>
      </c>
      <c r="D161" s="3037" t="s">
        <v>333</v>
      </c>
      <c r="E161" s="2222">
        <v>0</v>
      </c>
      <c r="F161" s="540" t="e">
        <v>#N/A</v>
      </c>
      <c r="G161" s="540">
        <v>0</v>
      </c>
    </row>
    <row r="162" spans="2:8" s="2067" customFormat="1" hidden="1" x14ac:dyDescent="0.3">
      <c r="B162" s="3036">
        <v>2</v>
      </c>
      <c r="C162" s="3034" t="s">
        <v>1245</v>
      </c>
      <c r="D162" s="3035" t="s">
        <v>66</v>
      </c>
      <c r="E162" s="2222">
        <v>1</v>
      </c>
      <c r="F162" s="540">
        <v>1652437.7590446984</v>
      </c>
      <c r="G162" s="540">
        <v>1652437.7590446984</v>
      </c>
    </row>
    <row r="163" spans="2:8" s="2067" customFormat="1" hidden="1" x14ac:dyDescent="0.3">
      <c r="B163" s="3036">
        <v>3</v>
      </c>
      <c r="C163" s="3034" t="s">
        <v>1245</v>
      </c>
      <c r="D163" s="3037" t="s">
        <v>1257</v>
      </c>
      <c r="E163" s="2222">
        <v>0</v>
      </c>
      <c r="F163" s="540" t="e">
        <v>#N/A</v>
      </c>
      <c r="G163" s="540">
        <v>0</v>
      </c>
    </row>
    <row r="164" spans="2:8" s="2067" customFormat="1" hidden="1" x14ac:dyDescent="0.3">
      <c r="B164" s="3036">
        <v>4</v>
      </c>
      <c r="C164" s="3034" t="s">
        <v>1245</v>
      </c>
      <c r="D164" s="3035" t="s">
        <v>136</v>
      </c>
      <c r="E164" s="2222">
        <v>0</v>
      </c>
      <c r="F164" s="540" t="e">
        <v>#N/A</v>
      </c>
      <c r="G164" s="540">
        <v>0</v>
      </c>
    </row>
    <row r="165" spans="2:8" s="2067" customFormat="1" hidden="1" x14ac:dyDescent="0.3">
      <c r="B165" s="3036">
        <v>5</v>
      </c>
      <c r="C165" s="3034" t="s">
        <v>1245</v>
      </c>
      <c r="D165" s="3037" t="s">
        <v>1187</v>
      </c>
      <c r="E165" s="2222">
        <v>0</v>
      </c>
      <c r="F165" s="540" t="e">
        <v>#N/A</v>
      </c>
      <c r="G165" s="540">
        <v>0</v>
      </c>
    </row>
    <row r="166" spans="2:8" s="2067" customFormat="1" hidden="1" x14ac:dyDescent="0.3">
      <c r="B166" s="3036">
        <v>6</v>
      </c>
      <c r="C166" s="3034" t="s">
        <v>1245</v>
      </c>
      <c r="D166" s="3037" t="s">
        <v>1188</v>
      </c>
      <c r="E166" s="2222">
        <v>0</v>
      </c>
      <c r="F166" s="540" t="e">
        <v>#N/A</v>
      </c>
      <c r="G166" s="540">
        <v>0</v>
      </c>
    </row>
    <row r="167" spans="2:8" s="2067" customFormat="1" hidden="1" x14ac:dyDescent="0.3">
      <c r="B167" s="3036">
        <v>7</v>
      </c>
      <c r="C167" s="3034" t="s">
        <v>1245</v>
      </c>
      <c r="D167" s="3037" t="s">
        <v>111</v>
      </c>
      <c r="E167" s="2222">
        <v>0</v>
      </c>
      <c r="F167" s="540" t="e">
        <v>#N/A</v>
      </c>
      <c r="G167" s="540">
        <v>0</v>
      </c>
      <c r="H167" s="2199">
        <v>1652437.7590446984</v>
      </c>
    </row>
    <row r="168" spans="2:8" s="2067" customFormat="1" hidden="1" x14ac:dyDescent="0.3">
      <c r="D168" s="2201"/>
    </row>
    <row r="169" spans="2:8" s="2067" customFormat="1" hidden="1" x14ac:dyDescent="0.3">
      <c r="B169" s="3036">
        <v>1</v>
      </c>
      <c r="C169" s="3034" t="s">
        <v>1246</v>
      </c>
      <c r="D169" s="3037" t="s">
        <v>333</v>
      </c>
      <c r="E169" s="2222">
        <v>0</v>
      </c>
      <c r="F169" s="540" t="e">
        <v>#N/A</v>
      </c>
      <c r="G169" s="540">
        <v>0</v>
      </c>
    </row>
    <row r="170" spans="2:8" s="2067" customFormat="1" hidden="1" x14ac:dyDescent="0.3">
      <c r="B170" s="3036">
        <v>2</v>
      </c>
      <c r="C170" s="3034" t="s">
        <v>1246</v>
      </c>
      <c r="D170" s="3035" t="s">
        <v>66</v>
      </c>
      <c r="E170" s="2222">
        <v>1</v>
      </c>
      <c r="F170" s="540">
        <v>1652437.7590446984</v>
      </c>
      <c r="G170" s="540">
        <v>1652437.7590446984</v>
      </c>
    </row>
    <row r="171" spans="2:8" s="2067" customFormat="1" hidden="1" x14ac:dyDescent="0.3">
      <c r="B171" s="3036">
        <v>3</v>
      </c>
      <c r="C171" s="3034" t="s">
        <v>1246</v>
      </c>
      <c r="D171" s="3035" t="s">
        <v>1256</v>
      </c>
      <c r="E171" s="2222">
        <v>0</v>
      </c>
      <c r="F171" s="540" t="e">
        <v>#N/A</v>
      </c>
      <c r="G171" s="540">
        <v>0</v>
      </c>
    </row>
    <row r="172" spans="2:8" s="2067" customFormat="1" hidden="1" x14ac:dyDescent="0.3">
      <c r="B172" s="3036">
        <v>4</v>
      </c>
      <c r="C172" s="3034" t="s">
        <v>1246</v>
      </c>
      <c r="D172" s="3035" t="s">
        <v>136</v>
      </c>
      <c r="E172" s="2222">
        <v>1.5</v>
      </c>
      <c r="F172" s="540" t="e">
        <v>#N/A</v>
      </c>
      <c r="G172" s="540">
        <v>0</v>
      </c>
    </row>
    <row r="173" spans="2:8" s="2067" customFormat="1" hidden="1" x14ac:dyDescent="0.3">
      <c r="B173" s="3036">
        <v>5</v>
      </c>
      <c r="C173" s="3034" t="s">
        <v>1246</v>
      </c>
      <c r="D173" s="3037" t="s">
        <v>1187</v>
      </c>
      <c r="E173" s="2222">
        <v>0</v>
      </c>
      <c r="F173" s="540" t="e">
        <v>#N/A</v>
      </c>
      <c r="G173" s="540">
        <v>0</v>
      </c>
    </row>
    <row r="174" spans="2:8" s="2067" customFormat="1" hidden="1" x14ac:dyDescent="0.3">
      <c r="B174" s="3036">
        <v>6</v>
      </c>
      <c r="C174" s="3034" t="s">
        <v>1246</v>
      </c>
      <c r="D174" s="3037" t="s">
        <v>1188</v>
      </c>
      <c r="E174" s="2222">
        <v>0</v>
      </c>
      <c r="F174" s="540" t="e">
        <v>#N/A</v>
      </c>
      <c r="G174" s="540">
        <v>0</v>
      </c>
    </row>
    <row r="175" spans="2:8" s="2067" customFormat="1" hidden="1" x14ac:dyDescent="0.3">
      <c r="B175" s="3036">
        <v>7</v>
      </c>
      <c r="C175" s="3034" t="s">
        <v>1246</v>
      </c>
      <c r="D175" s="3037" t="s">
        <v>111</v>
      </c>
      <c r="E175" s="2222">
        <v>0</v>
      </c>
      <c r="F175" s="540" t="e">
        <v>#N/A</v>
      </c>
      <c r="G175" s="540">
        <v>0</v>
      </c>
      <c r="H175" s="2199">
        <v>1652437.7590446984</v>
      </c>
    </row>
    <row r="176" spans="2:8" s="2067" customFormat="1" hidden="1" x14ac:dyDescent="0.3">
      <c r="D176" s="2201"/>
    </row>
    <row r="177" spans="2:8" s="2067" customFormat="1" hidden="1" x14ac:dyDescent="0.3">
      <c r="B177" s="3036">
        <v>1</v>
      </c>
      <c r="C177" s="3034" t="s">
        <v>1186</v>
      </c>
      <c r="D177" s="3037" t="s">
        <v>333</v>
      </c>
      <c r="E177" s="2222">
        <v>0</v>
      </c>
      <c r="F177" s="540" t="e">
        <v>#N/A</v>
      </c>
      <c r="G177" s="540">
        <v>0</v>
      </c>
    </row>
    <row r="178" spans="2:8" s="2067" customFormat="1" hidden="1" x14ac:dyDescent="0.3">
      <c r="B178" s="3036">
        <v>2</v>
      </c>
      <c r="C178" s="3034" t="s">
        <v>1186</v>
      </c>
      <c r="D178" s="3035" t="s">
        <v>66</v>
      </c>
      <c r="E178" s="2222">
        <v>1</v>
      </c>
      <c r="F178" s="540">
        <v>1652437.7590446984</v>
      </c>
      <c r="G178" s="540">
        <v>1652437.7590446984</v>
      </c>
    </row>
    <row r="179" spans="2:8" s="2067" customFormat="1" hidden="1" x14ac:dyDescent="0.3">
      <c r="B179" s="3036">
        <v>3</v>
      </c>
      <c r="C179" s="3034" t="s">
        <v>1186</v>
      </c>
      <c r="D179" s="3037" t="s">
        <v>1257</v>
      </c>
      <c r="E179" s="2222">
        <v>0</v>
      </c>
      <c r="F179" s="540" t="e">
        <v>#N/A</v>
      </c>
      <c r="G179" s="540">
        <v>0</v>
      </c>
    </row>
    <row r="180" spans="2:8" s="2067" customFormat="1" hidden="1" x14ac:dyDescent="0.3">
      <c r="B180" s="3036">
        <v>4</v>
      </c>
      <c r="C180" s="3034" t="s">
        <v>1186</v>
      </c>
      <c r="D180" s="3035" t="s">
        <v>136</v>
      </c>
      <c r="E180" s="2222">
        <v>0</v>
      </c>
      <c r="F180" s="540" t="e">
        <v>#N/A</v>
      </c>
      <c r="G180" s="540">
        <v>0</v>
      </c>
    </row>
    <row r="181" spans="2:8" s="2067" customFormat="1" hidden="1" x14ac:dyDescent="0.3">
      <c r="B181" s="3036">
        <v>5</v>
      </c>
      <c r="C181" s="3034" t="s">
        <v>1186</v>
      </c>
      <c r="D181" s="3037" t="s">
        <v>1188</v>
      </c>
      <c r="E181" s="2222">
        <v>0</v>
      </c>
      <c r="F181" s="540" t="e">
        <v>#N/A</v>
      </c>
      <c r="G181" s="540">
        <v>0</v>
      </c>
    </row>
    <row r="182" spans="2:8" s="2067" customFormat="1" hidden="1" x14ac:dyDescent="0.3">
      <c r="B182" s="3036">
        <v>6</v>
      </c>
      <c r="C182" s="3034" t="s">
        <v>1186</v>
      </c>
      <c r="D182" s="3037" t="s">
        <v>111</v>
      </c>
      <c r="E182" s="2222">
        <v>0</v>
      </c>
      <c r="F182" s="540" t="e">
        <v>#N/A</v>
      </c>
      <c r="G182" s="540">
        <v>0</v>
      </c>
      <c r="H182" s="2199">
        <v>1652437.7590446984</v>
      </c>
    </row>
    <row r="183" spans="2:8" s="2067" customFormat="1" hidden="1" x14ac:dyDescent="0.3">
      <c r="D183" s="2201"/>
    </row>
    <row r="184" spans="2:8" s="2067" customFormat="1" hidden="1" x14ac:dyDescent="0.3">
      <c r="B184" s="3036">
        <v>1</v>
      </c>
      <c r="C184" s="3034" t="s">
        <v>1189</v>
      </c>
      <c r="D184" s="3037" t="s">
        <v>1259</v>
      </c>
      <c r="E184" s="2222">
        <v>0</v>
      </c>
      <c r="F184" s="540" t="e">
        <v>#N/A</v>
      </c>
      <c r="G184" s="540">
        <v>0</v>
      </c>
    </row>
    <row r="185" spans="2:8" s="2067" customFormat="1" hidden="1" x14ac:dyDescent="0.3">
      <c r="B185" s="3036">
        <v>2</v>
      </c>
      <c r="C185" s="3034" t="s">
        <v>1189</v>
      </c>
      <c r="D185" s="3037" t="s">
        <v>1889</v>
      </c>
      <c r="E185" s="2222">
        <v>0</v>
      </c>
      <c r="F185" s="540" t="e">
        <v>#N/A</v>
      </c>
      <c r="G185" s="540">
        <v>0</v>
      </c>
      <c r="H185" s="2199">
        <v>0</v>
      </c>
    </row>
    <row r="186" spans="2:8" s="2067" customFormat="1" hidden="1" x14ac:dyDescent="0.3">
      <c r="D186" s="2201"/>
    </row>
    <row r="187" spans="2:8" s="2067" customFormat="1" hidden="1" x14ac:dyDescent="0.3">
      <c r="B187" s="3036">
        <v>1</v>
      </c>
      <c r="C187" s="3034" t="s">
        <v>1190</v>
      </c>
      <c r="D187" s="3037" t="s">
        <v>1258</v>
      </c>
      <c r="E187" s="2222">
        <v>0</v>
      </c>
      <c r="F187" s="540" t="e">
        <v>#N/A</v>
      </c>
      <c r="G187" s="540">
        <v>0</v>
      </c>
    </row>
    <row r="188" spans="2:8" s="2067" customFormat="1" hidden="1" x14ac:dyDescent="0.3">
      <c r="B188" s="3036">
        <v>2</v>
      </c>
      <c r="C188" s="3034" t="s">
        <v>1190</v>
      </c>
      <c r="D188" s="3037" t="s">
        <v>1889</v>
      </c>
      <c r="E188" s="2222">
        <v>0</v>
      </c>
      <c r="F188" s="540" t="e">
        <v>#N/A</v>
      </c>
      <c r="G188" s="540">
        <v>0</v>
      </c>
      <c r="H188" s="2199">
        <v>0</v>
      </c>
    </row>
    <row r="189" spans="2:8" s="2067" customFormat="1" hidden="1" x14ac:dyDescent="0.3">
      <c r="D189" s="2201"/>
    </row>
    <row r="190" spans="2:8" s="2067" customFormat="1" hidden="1" x14ac:dyDescent="0.3">
      <c r="B190" s="3036">
        <v>1</v>
      </c>
      <c r="C190" s="3034" t="s">
        <v>1191</v>
      </c>
      <c r="D190" s="3037" t="s">
        <v>97</v>
      </c>
      <c r="E190" s="2222">
        <v>1</v>
      </c>
      <c r="F190" s="540" t="e">
        <v>#N/A</v>
      </c>
      <c r="G190" s="540">
        <v>0</v>
      </c>
    </row>
    <row r="191" spans="2:8" s="2067" customFormat="1" hidden="1" x14ac:dyDescent="0.3">
      <c r="B191" s="3036">
        <v>2</v>
      </c>
      <c r="C191" s="3034" t="s">
        <v>1191</v>
      </c>
      <c r="D191" s="3035" t="s">
        <v>1162</v>
      </c>
      <c r="E191" s="2222">
        <v>1</v>
      </c>
      <c r="F191" s="540">
        <v>3265262.7891459726</v>
      </c>
      <c r="G191" s="540">
        <v>3265262.7891459726</v>
      </c>
    </row>
    <row r="192" spans="2:8" s="2067" customFormat="1" hidden="1" x14ac:dyDescent="0.3">
      <c r="B192" s="3036">
        <v>3</v>
      </c>
      <c r="C192" s="3034" t="s">
        <v>1191</v>
      </c>
      <c r="D192" s="3037" t="s">
        <v>1260</v>
      </c>
      <c r="E192" s="2222">
        <v>0</v>
      </c>
      <c r="F192" s="540" t="e">
        <v>#N/A</v>
      </c>
      <c r="G192" s="540">
        <v>0</v>
      </c>
    </row>
    <row r="193" spans="2:8" s="2067" customFormat="1" hidden="1" x14ac:dyDescent="0.3">
      <c r="B193" s="3036">
        <v>4</v>
      </c>
      <c r="C193" s="3034" t="s">
        <v>1191</v>
      </c>
      <c r="D193" s="3035" t="s">
        <v>66</v>
      </c>
      <c r="E193" s="2222">
        <v>1</v>
      </c>
      <c r="F193" s="540">
        <v>1652437.7590446984</v>
      </c>
      <c r="G193" s="540">
        <v>1652437.7590446984</v>
      </c>
    </row>
    <row r="194" spans="2:8" s="2067" customFormat="1" hidden="1" x14ac:dyDescent="0.3">
      <c r="B194" s="3036">
        <v>5</v>
      </c>
      <c r="C194" s="3034" t="s">
        <v>1191</v>
      </c>
      <c r="D194" s="3035" t="s">
        <v>1256</v>
      </c>
      <c r="E194" s="2222">
        <v>0</v>
      </c>
      <c r="F194" s="540" t="e">
        <v>#N/A</v>
      </c>
      <c r="G194" s="540">
        <v>0</v>
      </c>
    </row>
    <row r="195" spans="2:8" s="2067" customFormat="1" hidden="1" x14ac:dyDescent="0.3">
      <c r="B195" s="3036">
        <v>6</v>
      </c>
      <c r="C195" s="3034" t="s">
        <v>1191</v>
      </c>
      <c r="D195" s="3035" t="s">
        <v>136</v>
      </c>
      <c r="E195" s="2222">
        <v>0</v>
      </c>
      <c r="F195" s="540" t="e">
        <v>#N/A</v>
      </c>
      <c r="G195" s="540">
        <v>0</v>
      </c>
    </row>
    <row r="196" spans="2:8" s="2067" customFormat="1" hidden="1" x14ac:dyDescent="0.3">
      <c r="B196" s="3036">
        <v>7</v>
      </c>
      <c r="C196" s="3034" t="s">
        <v>1191</v>
      </c>
      <c r="D196" s="3037" t="s">
        <v>1376</v>
      </c>
      <c r="E196" s="2222">
        <v>2</v>
      </c>
      <c r="F196" s="540">
        <v>2261257.7650243766</v>
      </c>
      <c r="G196" s="540">
        <v>4522515.5300487531</v>
      </c>
    </row>
    <row r="197" spans="2:8" s="2067" customFormat="1" hidden="1" x14ac:dyDescent="0.3">
      <c r="B197" s="3036">
        <v>8</v>
      </c>
      <c r="C197" s="3034" t="s">
        <v>1191</v>
      </c>
      <c r="D197" s="3037" t="s">
        <v>1192</v>
      </c>
      <c r="E197" s="2222">
        <v>0</v>
      </c>
      <c r="F197" s="540" t="e">
        <v>#N/A</v>
      </c>
      <c r="G197" s="540">
        <v>0</v>
      </c>
    </row>
    <row r="198" spans="2:8" s="2067" customFormat="1" hidden="1" x14ac:dyDescent="0.3">
      <c r="B198" s="3036">
        <v>9</v>
      </c>
      <c r="C198" s="3034" t="s">
        <v>1191</v>
      </c>
      <c r="D198" s="3037" t="s">
        <v>1193</v>
      </c>
      <c r="E198" s="2222">
        <v>0</v>
      </c>
      <c r="F198" s="540" t="e">
        <v>#N/A</v>
      </c>
      <c r="G198" s="540">
        <v>0</v>
      </c>
      <c r="H198" s="2199">
        <v>9440216.0782394242</v>
      </c>
    </row>
    <row r="199" spans="2:8" s="2067" customFormat="1" hidden="1" x14ac:dyDescent="0.3">
      <c r="D199" s="2201"/>
    </row>
    <row r="200" spans="2:8" s="2067" customFormat="1" hidden="1" x14ac:dyDescent="0.3">
      <c r="B200" s="3036">
        <v>1</v>
      </c>
      <c r="C200" s="3034" t="s">
        <v>1194</v>
      </c>
      <c r="D200" s="3037" t="s">
        <v>97</v>
      </c>
      <c r="E200" s="2222">
        <v>1</v>
      </c>
      <c r="F200" s="540" t="e">
        <v>#N/A</v>
      </c>
      <c r="G200" s="540">
        <v>0</v>
      </c>
    </row>
    <row r="201" spans="2:8" s="2067" customFormat="1" hidden="1" x14ac:dyDescent="0.3">
      <c r="B201" s="3036">
        <v>2</v>
      </c>
      <c r="C201" s="3034" t="s">
        <v>1194</v>
      </c>
      <c r="D201" s="3035" t="s">
        <v>1162</v>
      </c>
      <c r="E201" s="2222">
        <v>1</v>
      </c>
      <c r="F201" s="540">
        <v>3265262.7891459726</v>
      </c>
      <c r="G201" s="540">
        <v>3265262.7891459726</v>
      </c>
    </row>
    <row r="202" spans="2:8" s="2067" customFormat="1" hidden="1" x14ac:dyDescent="0.3">
      <c r="B202" s="3036">
        <v>3</v>
      </c>
      <c r="C202" s="3034" t="s">
        <v>1194</v>
      </c>
      <c r="D202" s="3037" t="s">
        <v>1257</v>
      </c>
      <c r="E202" s="2222">
        <v>0</v>
      </c>
      <c r="F202" s="540" t="e">
        <v>#N/A</v>
      </c>
      <c r="G202" s="540">
        <v>0</v>
      </c>
    </row>
    <row r="203" spans="2:8" s="2067" customFormat="1" hidden="1" x14ac:dyDescent="0.3">
      <c r="B203" s="3036">
        <v>4</v>
      </c>
      <c r="C203" s="3034" t="s">
        <v>1194</v>
      </c>
      <c r="D203" s="3035" t="s">
        <v>136</v>
      </c>
      <c r="E203" s="2222">
        <v>0</v>
      </c>
      <c r="F203" s="540" t="e">
        <v>#N/A</v>
      </c>
      <c r="G203" s="540">
        <v>0</v>
      </c>
    </row>
    <row r="204" spans="2:8" s="2067" customFormat="1" hidden="1" x14ac:dyDescent="0.3">
      <c r="B204" s="3036">
        <v>5</v>
      </c>
      <c r="C204" s="3034" t="s">
        <v>1194</v>
      </c>
      <c r="D204" s="3037" t="s">
        <v>1376</v>
      </c>
      <c r="E204" s="2222">
        <v>2</v>
      </c>
      <c r="F204" s="540">
        <v>2261257.7650243766</v>
      </c>
      <c r="G204" s="540">
        <v>4522515.5300487531</v>
      </c>
    </row>
    <row r="205" spans="2:8" s="2067" customFormat="1" hidden="1" x14ac:dyDescent="0.3">
      <c r="B205" s="3036">
        <v>6</v>
      </c>
      <c r="C205" s="3034" t="s">
        <v>1194</v>
      </c>
      <c r="D205" s="3037" t="s">
        <v>1192</v>
      </c>
      <c r="E205" s="2222">
        <v>0</v>
      </c>
      <c r="F205" s="540" t="e">
        <v>#N/A</v>
      </c>
      <c r="G205" s="540">
        <v>0</v>
      </c>
    </row>
    <row r="206" spans="2:8" s="2067" customFormat="1" hidden="1" x14ac:dyDescent="0.3">
      <c r="B206" s="3036">
        <v>7</v>
      </c>
      <c r="C206" s="3034" t="s">
        <v>1194</v>
      </c>
      <c r="D206" s="3037" t="s">
        <v>1193</v>
      </c>
      <c r="E206" s="2222">
        <v>0</v>
      </c>
      <c r="F206" s="540" t="e">
        <v>#N/A</v>
      </c>
      <c r="G206" s="540">
        <v>0</v>
      </c>
      <c r="H206" s="2199">
        <v>7787778.3191947257</v>
      </c>
    </row>
    <row r="207" spans="2:8" s="2067" customFormat="1" hidden="1" x14ac:dyDescent="0.3">
      <c r="D207" s="2201"/>
    </row>
    <row r="208" spans="2:8" s="2067" customFormat="1" hidden="1" x14ac:dyDescent="0.3">
      <c r="B208" s="3036">
        <v>1</v>
      </c>
      <c r="C208" s="3034" t="s">
        <v>1195</v>
      </c>
      <c r="D208" s="3037" t="s">
        <v>97</v>
      </c>
      <c r="E208" s="2222">
        <v>1</v>
      </c>
      <c r="F208" s="540" t="e">
        <v>#N/A</v>
      </c>
      <c r="G208" s="540">
        <v>0</v>
      </c>
    </row>
    <row r="209" spans="2:8" s="2067" customFormat="1" hidden="1" x14ac:dyDescent="0.3">
      <c r="B209" s="3036">
        <v>2</v>
      </c>
      <c r="C209" s="3034" t="s">
        <v>1195</v>
      </c>
      <c r="D209" s="3035" t="s">
        <v>1162</v>
      </c>
      <c r="E209" s="2222">
        <v>2</v>
      </c>
      <c r="F209" s="540">
        <v>3265262.7891459726</v>
      </c>
      <c r="G209" s="540">
        <v>6530525.5782919452</v>
      </c>
    </row>
    <row r="210" spans="2:8" s="2067" customFormat="1" hidden="1" x14ac:dyDescent="0.3">
      <c r="B210" s="3036">
        <v>3</v>
      </c>
      <c r="C210" s="3034" t="s">
        <v>1195</v>
      </c>
      <c r="D210" s="3037" t="s">
        <v>1260</v>
      </c>
      <c r="E210" s="2222">
        <v>0</v>
      </c>
      <c r="F210" s="540" t="e">
        <v>#N/A</v>
      </c>
      <c r="G210" s="540">
        <v>0</v>
      </c>
    </row>
    <row r="211" spans="2:8" s="2067" customFormat="1" hidden="1" x14ac:dyDescent="0.3">
      <c r="B211" s="3036">
        <v>4</v>
      </c>
      <c r="C211" s="3034" t="s">
        <v>1195</v>
      </c>
      <c r="D211" s="3035" t="s">
        <v>66</v>
      </c>
      <c r="E211" s="2222">
        <v>1</v>
      </c>
      <c r="F211" s="540">
        <v>1652437.7590446984</v>
      </c>
      <c r="G211" s="540">
        <v>1652437.7590446984</v>
      </c>
    </row>
    <row r="212" spans="2:8" s="2067" customFormat="1" hidden="1" x14ac:dyDescent="0.3">
      <c r="B212" s="3036">
        <v>5</v>
      </c>
      <c r="C212" s="3034" t="s">
        <v>1195</v>
      </c>
      <c r="D212" s="3037" t="s">
        <v>1257</v>
      </c>
      <c r="E212" s="2222">
        <v>0</v>
      </c>
      <c r="F212" s="540" t="e">
        <v>#N/A</v>
      </c>
      <c r="G212" s="540">
        <v>0</v>
      </c>
    </row>
    <row r="213" spans="2:8" s="2067" customFormat="1" hidden="1" x14ac:dyDescent="0.3">
      <c r="B213" s="3036">
        <v>6</v>
      </c>
      <c r="C213" s="3034" t="s">
        <v>1195</v>
      </c>
      <c r="D213" s="3035" t="s">
        <v>136</v>
      </c>
      <c r="E213" s="2222">
        <v>0</v>
      </c>
      <c r="F213" s="540" t="e">
        <v>#N/A</v>
      </c>
      <c r="G213" s="540">
        <v>0</v>
      </c>
    </row>
    <row r="214" spans="2:8" s="2067" customFormat="1" hidden="1" x14ac:dyDescent="0.3">
      <c r="B214" s="3036">
        <v>7</v>
      </c>
      <c r="C214" s="3034" t="s">
        <v>1195</v>
      </c>
      <c r="D214" s="3037" t="s">
        <v>1376</v>
      </c>
      <c r="E214" s="2222">
        <v>3</v>
      </c>
      <c r="F214" s="540">
        <v>2261257.7650243766</v>
      </c>
      <c r="G214" s="540">
        <v>6783773.2950731292</v>
      </c>
    </row>
    <row r="215" spans="2:8" s="2067" customFormat="1" hidden="1" x14ac:dyDescent="0.3">
      <c r="B215" s="3036">
        <v>8</v>
      </c>
      <c r="C215" s="3034" t="s">
        <v>1195</v>
      </c>
      <c r="D215" s="3037" t="s">
        <v>1192</v>
      </c>
      <c r="E215" s="2222">
        <v>0</v>
      </c>
      <c r="F215" s="540" t="e">
        <v>#N/A</v>
      </c>
      <c r="G215" s="540">
        <v>0</v>
      </c>
    </row>
    <row r="216" spans="2:8" s="2067" customFormat="1" hidden="1" x14ac:dyDescent="0.3">
      <c r="B216" s="3036">
        <v>9</v>
      </c>
      <c r="C216" s="3034" t="s">
        <v>1195</v>
      </c>
      <c r="D216" s="3037" t="s">
        <v>1193</v>
      </c>
      <c r="E216" s="2222">
        <v>0</v>
      </c>
      <c r="F216" s="540" t="e">
        <v>#N/A</v>
      </c>
      <c r="G216" s="540">
        <v>0</v>
      </c>
      <c r="H216" s="2199">
        <v>14966736.632409774</v>
      </c>
    </row>
    <row r="217" spans="2:8" s="2067" customFormat="1" hidden="1" x14ac:dyDescent="0.3">
      <c r="D217" s="2201"/>
    </row>
    <row r="218" spans="2:8" s="2067" customFormat="1" hidden="1" x14ac:dyDescent="0.3">
      <c r="B218" s="3036">
        <v>1</v>
      </c>
      <c r="C218" s="3034" t="s">
        <v>1196</v>
      </c>
      <c r="D218" s="3035" t="s">
        <v>1162</v>
      </c>
      <c r="E218" s="2222">
        <v>1</v>
      </c>
      <c r="F218" s="540">
        <v>3265262.7891459726</v>
      </c>
      <c r="G218" s="540">
        <v>3265262.7891459726</v>
      </c>
    </row>
    <row r="219" spans="2:8" s="2067" customFormat="1" hidden="1" x14ac:dyDescent="0.3">
      <c r="B219" s="3036">
        <v>2</v>
      </c>
      <c r="C219" s="3034" t="s">
        <v>1196</v>
      </c>
      <c r="D219" s="3037" t="s">
        <v>1260</v>
      </c>
      <c r="E219" s="2222">
        <v>0</v>
      </c>
      <c r="F219" s="540" t="e">
        <v>#N/A</v>
      </c>
      <c r="G219" s="540">
        <v>0</v>
      </c>
    </row>
    <row r="220" spans="2:8" s="2067" customFormat="1" hidden="1" x14ac:dyDescent="0.3">
      <c r="B220" s="3036">
        <v>3</v>
      </c>
      <c r="C220" s="3034" t="s">
        <v>1196</v>
      </c>
      <c r="D220" s="3035" t="s">
        <v>66</v>
      </c>
      <c r="E220" s="2222">
        <v>1</v>
      </c>
      <c r="F220" s="540">
        <v>1652437.7590446984</v>
      </c>
      <c r="G220" s="540">
        <v>1652437.7590446984</v>
      </c>
    </row>
    <row r="221" spans="2:8" s="2067" customFormat="1" hidden="1" x14ac:dyDescent="0.3">
      <c r="B221" s="3036">
        <v>4</v>
      </c>
      <c r="C221" s="3034" t="s">
        <v>1196</v>
      </c>
      <c r="D221" s="3037" t="s">
        <v>1257</v>
      </c>
      <c r="E221" s="2222">
        <v>0</v>
      </c>
      <c r="F221" s="540" t="e">
        <v>#N/A</v>
      </c>
      <c r="G221" s="540">
        <v>0</v>
      </c>
    </row>
    <row r="222" spans="2:8" s="2067" customFormat="1" hidden="1" x14ac:dyDescent="0.3">
      <c r="B222" s="3036">
        <v>5</v>
      </c>
      <c r="C222" s="3034" t="s">
        <v>1196</v>
      </c>
      <c r="D222" s="3035" t="s">
        <v>136</v>
      </c>
      <c r="E222" s="2222">
        <v>0</v>
      </c>
      <c r="F222" s="540" t="e">
        <v>#N/A</v>
      </c>
      <c r="G222" s="540">
        <v>0</v>
      </c>
    </row>
    <row r="223" spans="2:8" s="2067" customFormat="1" hidden="1" x14ac:dyDescent="0.3">
      <c r="B223" s="3036">
        <v>6</v>
      </c>
      <c r="C223" s="3034" t="s">
        <v>1196</v>
      </c>
      <c r="D223" s="3037" t="s">
        <v>1376</v>
      </c>
      <c r="E223" s="2222">
        <v>3</v>
      </c>
      <c r="F223" s="540">
        <v>2261257.7650243766</v>
      </c>
      <c r="G223" s="540">
        <v>6783773.2950731292</v>
      </c>
    </row>
    <row r="224" spans="2:8" s="2067" customFormat="1" hidden="1" x14ac:dyDescent="0.3">
      <c r="B224" s="3036">
        <v>7</v>
      </c>
      <c r="C224" s="3034" t="s">
        <v>1196</v>
      </c>
      <c r="D224" s="3037" t="s">
        <v>1192</v>
      </c>
      <c r="E224" s="2222">
        <v>0</v>
      </c>
      <c r="F224" s="540" t="e">
        <v>#N/A</v>
      </c>
      <c r="G224" s="540">
        <v>0</v>
      </c>
    </row>
    <row r="225" spans="2:8" s="2067" customFormat="1" hidden="1" x14ac:dyDescent="0.3">
      <c r="B225" s="3036">
        <v>8</v>
      </c>
      <c r="C225" s="3034" t="s">
        <v>1196</v>
      </c>
      <c r="D225" s="3037" t="s">
        <v>1193</v>
      </c>
      <c r="E225" s="2222">
        <v>0</v>
      </c>
      <c r="F225" s="540" t="e">
        <v>#N/A</v>
      </c>
      <c r="G225" s="540">
        <v>0</v>
      </c>
      <c r="H225" s="2199">
        <v>11701473.843263801</v>
      </c>
    </row>
    <row r="226" spans="2:8" s="2067" customFormat="1" hidden="1" x14ac:dyDescent="0.3">
      <c r="D226" s="2201"/>
    </row>
    <row r="227" spans="2:8" s="2067" customFormat="1" hidden="1" x14ac:dyDescent="0.3">
      <c r="B227" s="3036">
        <v>1</v>
      </c>
      <c r="C227" s="3034" t="s">
        <v>1197</v>
      </c>
      <c r="D227" s="3037" t="s">
        <v>97</v>
      </c>
      <c r="E227" s="2222">
        <v>1</v>
      </c>
      <c r="F227" s="540" t="e">
        <v>#N/A</v>
      </c>
      <c r="G227" s="540">
        <v>0</v>
      </c>
    </row>
    <row r="228" spans="2:8" s="2067" customFormat="1" hidden="1" x14ac:dyDescent="0.3">
      <c r="B228" s="3036">
        <v>2</v>
      </c>
      <c r="C228" s="3034" t="s">
        <v>1197</v>
      </c>
      <c r="D228" s="3035" t="s">
        <v>66</v>
      </c>
      <c r="E228" s="2222">
        <v>1</v>
      </c>
      <c r="F228" s="540">
        <v>1652437.7590446984</v>
      </c>
      <c r="G228" s="540">
        <v>1652437.7590446984</v>
      </c>
    </row>
    <row r="229" spans="2:8" s="2067" customFormat="1" hidden="1" x14ac:dyDescent="0.3">
      <c r="B229" s="3036">
        <v>3</v>
      </c>
      <c r="C229" s="3034" t="s">
        <v>1197</v>
      </c>
      <c r="D229" s="3035" t="s">
        <v>136</v>
      </c>
      <c r="E229" s="2222">
        <v>0</v>
      </c>
      <c r="F229" s="540" t="e">
        <v>#N/A</v>
      </c>
      <c r="G229" s="540">
        <v>0</v>
      </c>
    </row>
    <row r="230" spans="2:8" s="2067" customFormat="1" hidden="1" x14ac:dyDescent="0.3">
      <c r="B230" s="3036">
        <v>4</v>
      </c>
      <c r="C230" s="3034" t="s">
        <v>1197</v>
      </c>
      <c r="D230" s="3037" t="s">
        <v>1376</v>
      </c>
      <c r="E230" s="2222">
        <v>2</v>
      </c>
      <c r="F230" s="540">
        <v>2261257.7650243766</v>
      </c>
      <c r="G230" s="540">
        <v>4522515.5300487531</v>
      </c>
    </row>
    <row r="231" spans="2:8" s="2067" customFormat="1" hidden="1" x14ac:dyDescent="0.3">
      <c r="B231" s="3036">
        <v>5</v>
      </c>
      <c r="C231" s="3034" t="s">
        <v>1197</v>
      </c>
      <c r="D231" s="3037" t="s">
        <v>1198</v>
      </c>
      <c r="E231" s="2222">
        <v>0</v>
      </c>
      <c r="F231" s="540" t="e">
        <v>#N/A</v>
      </c>
      <c r="G231" s="540">
        <v>0</v>
      </c>
    </row>
    <row r="232" spans="2:8" s="2067" customFormat="1" hidden="1" x14ac:dyDescent="0.3">
      <c r="B232" s="3036">
        <v>6</v>
      </c>
      <c r="C232" s="3034" t="s">
        <v>1197</v>
      </c>
      <c r="D232" s="3037" t="s">
        <v>1200</v>
      </c>
      <c r="E232" s="2222">
        <v>0</v>
      </c>
      <c r="F232" s="540" t="e">
        <v>#N/A</v>
      </c>
      <c r="G232" s="540">
        <v>0</v>
      </c>
      <c r="H232" s="2199">
        <v>6174953.2890934516</v>
      </c>
    </row>
    <row r="233" spans="2:8" s="2067" customFormat="1" hidden="1" x14ac:dyDescent="0.3">
      <c r="D233" s="2201"/>
    </row>
    <row r="234" spans="2:8" s="2067" customFormat="1" hidden="1" x14ac:dyDescent="0.3">
      <c r="B234" s="3036">
        <v>1</v>
      </c>
      <c r="C234" s="3034" t="s">
        <v>1199</v>
      </c>
      <c r="D234" s="3037" t="s">
        <v>97</v>
      </c>
      <c r="E234" s="2222">
        <v>1</v>
      </c>
      <c r="F234" s="540" t="e">
        <v>#N/A</v>
      </c>
      <c r="G234" s="540">
        <v>0</v>
      </c>
    </row>
    <row r="235" spans="2:8" s="2067" customFormat="1" hidden="1" x14ac:dyDescent="0.3">
      <c r="B235" s="3036">
        <v>2</v>
      </c>
      <c r="C235" s="3034" t="s">
        <v>1199</v>
      </c>
      <c r="D235" s="3035" t="s">
        <v>66</v>
      </c>
      <c r="E235" s="2222">
        <v>1</v>
      </c>
      <c r="F235" s="540">
        <v>1652437.7590446984</v>
      </c>
      <c r="G235" s="540">
        <v>1652437.7590446984</v>
      </c>
    </row>
    <row r="236" spans="2:8" s="2067" customFormat="1" hidden="1" x14ac:dyDescent="0.3">
      <c r="B236" s="3036">
        <v>3</v>
      </c>
      <c r="C236" s="3034" t="s">
        <v>1199</v>
      </c>
      <c r="D236" s="3035" t="s">
        <v>136</v>
      </c>
      <c r="E236" s="2222">
        <v>0</v>
      </c>
      <c r="F236" s="540" t="e">
        <v>#N/A</v>
      </c>
      <c r="G236" s="540">
        <v>0</v>
      </c>
    </row>
    <row r="237" spans="2:8" s="2067" customFormat="1" hidden="1" x14ac:dyDescent="0.3">
      <c r="B237" s="3036">
        <v>4</v>
      </c>
      <c r="C237" s="3034" t="s">
        <v>1199</v>
      </c>
      <c r="D237" s="3037" t="s">
        <v>1376</v>
      </c>
      <c r="E237" s="2222">
        <v>2</v>
      </c>
      <c r="F237" s="540">
        <v>2261257.7650243766</v>
      </c>
      <c r="G237" s="540">
        <v>4522515.5300487531</v>
      </c>
    </row>
    <row r="238" spans="2:8" s="2067" customFormat="1" hidden="1" x14ac:dyDescent="0.3">
      <c r="B238" s="3036">
        <v>5</v>
      </c>
      <c r="C238" s="3034" t="s">
        <v>1199</v>
      </c>
      <c r="D238" s="3037" t="s">
        <v>1198</v>
      </c>
      <c r="E238" s="2222">
        <v>0</v>
      </c>
      <c r="F238" s="540" t="e">
        <v>#N/A</v>
      </c>
      <c r="G238" s="540">
        <v>0</v>
      </c>
    </row>
    <row r="239" spans="2:8" s="2067" customFormat="1" hidden="1" x14ac:dyDescent="0.3">
      <c r="B239" s="3036">
        <v>6</v>
      </c>
      <c r="C239" s="3034" t="s">
        <v>1199</v>
      </c>
      <c r="D239" s="3037" t="s">
        <v>1200</v>
      </c>
      <c r="E239" s="2222">
        <v>0</v>
      </c>
      <c r="F239" s="540" t="e">
        <v>#N/A</v>
      </c>
      <c r="G239" s="540">
        <v>0</v>
      </c>
      <c r="H239" s="2199">
        <v>6174953.2890934516</v>
      </c>
    </row>
    <row r="240" spans="2:8" s="2067" customFormat="1" hidden="1" x14ac:dyDescent="0.3">
      <c r="D240" s="2201"/>
    </row>
    <row r="241" spans="2:8" s="2067" customFormat="1" hidden="1" x14ac:dyDescent="0.3">
      <c r="B241" s="3036">
        <v>1</v>
      </c>
      <c r="C241" s="3034" t="s">
        <v>1201</v>
      </c>
      <c r="D241" s="3037" t="s">
        <v>76</v>
      </c>
      <c r="E241" s="2222">
        <v>1</v>
      </c>
      <c r="F241" s="540">
        <v>2398206.0381954024</v>
      </c>
      <c r="G241" s="540">
        <v>2398206.0381954024</v>
      </c>
    </row>
    <row r="242" spans="2:8" s="2067" customFormat="1" hidden="1" x14ac:dyDescent="0.3">
      <c r="B242" s="3036">
        <v>2</v>
      </c>
      <c r="C242" s="3034" t="s">
        <v>1201</v>
      </c>
      <c r="D242" s="3038" t="s">
        <v>1160</v>
      </c>
      <c r="E242" s="2222">
        <v>2</v>
      </c>
      <c r="F242" s="540">
        <v>3258977.741660499</v>
      </c>
      <c r="G242" s="540">
        <v>6517955.483320998</v>
      </c>
    </row>
    <row r="243" spans="2:8" s="2067" customFormat="1" hidden="1" x14ac:dyDescent="0.3">
      <c r="B243" s="3036">
        <v>3</v>
      </c>
      <c r="C243" s="3034" t="s">
        <v>1201</v>
      </c>
      <c r="D243" s="3037" t="s">
        <v>117</v>
      </c>
      <c r="E243" s="2222">
        <v>1</v>
      </c>
      <c r="F243" s="540">
        <v>2026627.2934248501</v>
      </c>
      <c r="G243" s="540">
        <v>2026627.2934248501</v>
      </c>
    </row>
    <row r="244" spans="2:8" s="2067" customFormat="1" hidden="1" x14ac:dyDescent="0.3">
      <c r="B244" s="3036">
        <v>4</v>
      </c>
      <c r="C244" s="3034" t="s">
        <v>1201</v>
      </c>
      <c r="D244" s="3037" t="s">
        <v>1257</v>
      </c>
      <c r="E244" s="2222">
        <v>0</v>
      </c>
      <c r="F244" s="540" t="e">
        <v>#N/A</v>
      </c>
      <c r="G244" s="540">
        <v>0</v>
      </c>
    </row>
    <row r="245" spans="2:8" s="2067" customFormat="1" hidden="1" x14ac:dyDescent="0.3">
      <c r="B245" s="3036">
        <v>5</v>
      </c>
      <c r="C245" s="3034" t="s">
        <v>1201</v>
      </c>
      <c r="D245" s="3035" t="s">
        <v>136</v>
      </c>
      <c r="E245" s="2222">
        <v>0</v>
      </c>
      <c r="F245" s="540" t="e">
        <v>#N/A</v>
      </c>
      <c r="G245" s="540">
        <v>0</v>
      </c>
    </row>
    <row r="246" spans="2:8" s="2067" customFormat="1" hidden="1" x14ac:dyDescent="0.3">
      <c r="B246" s="3036">
        <v>6</v>
      </c>
      <c r="C246" s="3034" t="s">
        <v>1201</v>
      </c>
      <c r="D246" s="3037" t="s">
        <v>1202</v>
      </c>
      <c r="E246" s="2222">
        <v>0</v>
      </c>
      <c r="F246" s="540" t="e">
        <v>#N/A</v>
      </c>
      <c r="G246" s="540">
        <v>0</v>
      </c>
    </row>
    <row r="247" spans="2:8" s="2067" customFormat="1" hidden="1" x14ac:dyDescent="0.3">
      <c r="B247" s="3036">
        <v>7</v>
      </c>
      <c r="C247" s="3034" t="s">
        <v>1201</v>
      </c>
      <c r="D247" s="3037" t="s">
        <v>1203</v>
      </c>
      <c r="E247" s="2222">
        <v>0</v>
      </c>
      <c r="F247" s="540" t="e">
        <v>#N/A</v>
      </c>
      <c r="G247" s="540">
        <v>0</v>
      </c>
      <c r="H247" s="2199">
        <v>10942788.814941252</v>
      </c>
    </row>
    <row r="248" spans="2:8" s="2067" customFormat="1" hidden="1" x14ac:dyDescent="0.3">
      <c r="D248" s="2201"/>
    </row>
    <row r="249" spans="2:8" s="2067" customFormat="1" hidden="1" x14ac:dyDescent="0.3">
      <c r="B249" s="3036">
        <v>1</v>
      </c>
      <c r="C249" s="3034" t="s">
        <v>1206</v>
      </c>
      <c r="D249" s="3037" t="s">
        <v>333</v>
      </c>
      <c r="E249" s="2222">
        <v>0</v>
      </c>
      <c r="F249" s="540" t="e">
        <v>#N/A</v>
      </c>
      <c r="G249" s="540">
        <v>0</v>
      </c>
    </row>
    <row r="250" spans="2:8" s="2067" customFormat="1" hidden="1" x14ac:dyDescent="0.3">
      <c r="B250" s="3036">
        <v>2</v>
      </c>
      <c r="C250" s="3034" t="s">
        <v>1206</v>
      </c>
      <c r="D250" s="3037" t="s">
        <v>1257</v>
      </c>
      <c r="E250" s="2222">
        <v>0</v>
      </c>
      <c r="F250" s="540" t="e">
        <v>#N/A</v>
      </c>
      <c r="G250" s="540">
        <v>0</v>
      </c>
    </row>
    <row r="251" spans="2:8" s="2067" customFormat="1" hidden="1" x14ac:dyDescent="0.3">
      <c r="B251" s="3036">
        <v>3</v>
      </c>
      <c r="C251" s="3034" t="s">
        <v>1206</v>
      </c>
      <c r="D251" s="3037" t="s">
        <v>1187</v>
      </c>
      <c r="E251" s="2222">
        <v>0</v>
      </c>
      <c r="F251" s="540" t="e">
        <v>#N/A</v>
      </c>
      <c r="G251" s="540">
        <v>0</v>
      </c>
      <c r="H251" s="2199">
        <v>0</v>
      </c>
    </row>
    <row r="252" spans="2:8" s="2067" customFormat="1" hidden="1" x14ac:dyDescent="0.3">
      <c r="D252" s="2201"/>
    </row>
    <row r="253" spans="2:8" s="2067" customFormat="1" hidden="1" x14ac:dyDescent="0.3">
      <c r="B253" s="3036">
        <v>1</v>
      </c>
      <c r="C253" s="3034" t="s">
        <v>1207</v>
      </c>
      <c r="D253" s="3037" t="s">
        <v>1208</v>
      </c>
      <c r="E253" s="2222">
        <v>0</v>
      </c>
      <c r="F253" s="540" t="e">
        <v>#N/A</v>
      </c>
      <c r="G253" s="540">
        <v>0</v>
      </c>
      <c r="H253" s="2199">
        <v>0</v>
      </c>
    </row>
    <row r="254" spans="2:8" s="2067" customFormat="1" hidden="1" x14ac:dyDescent="0.3">
      <c r="D254" s="2201"/>
    </row>
    <row r="255" spans="2:8" s="2067" customFormat="1" hidden="1" x14ac:dyDescent="0.3">
      <c r="B255" s="3036">
        <v>1</v>
      </c>
      <c r="C255" s="3034" t="s">
        <v>1209</v>
      </c>
      <c r="D255" s="3037" t="s">
        <v>1208</v>
      </c>
      <c r="E255" s="2222">
        <v>0</v>
      </c>
      <c r="F255" s="540" t="e">
        <v>#N/A</v>
      </c>
      <c r="G255" s="540">
        <v>0</v>
      </c>
      <c r="H255" s="2199">
        <v>0</v>
      </c>
    </row>
    <row r="256" spans="2:8" s="2067" customFormat="1" hidden="1" x14ac:dyDescent="0.3">
      <c r="D256" s="2201"/>
    </row>
    <row r="257" spans="2:8" s="2067" customFormat="1" hidden="1" x14ac:dyDescent="0.3">
      <c r="B257" s="3036">
        <v>1</v>
      </c>
      <c r="C257" s="3034" t="s">
        <v>1210</v>
      </c>
      <c r="D257" s="3037" t="s">
        <v>1208</v>
      </c>
      <c r="E257" s="2222">
        <v>0</v>
      </c>
      <c r="F257" s="540" t="e">
        <v>#N/A</v>
      </c>
      <c r="G257" s="540">
        <v>0</v>
      </c>
      <c r="H257" s="2199">
        <v>0</v>
      </c>
    </row>
    <row r="258" spans="2:8" s="2067" customFormat="1" hidden="1" x14ac:dyDescent="0.3">
      <c r="D258" s="2201"/>
    </row>
    <row r="259" spans="2:8" s="2067" customFormat="1" hidden="1" x14ac:dyDescent="0.3">
      <c r="B259" s="3036">
        <v>1</v>
      </c>
      <c r="C259" s="3034" t="s">
        <v>1211</v>
      </c>
      <c r="D259" s="3035" t="s">
        <v>136</v>
      </c>
      <c r="E259" s="2222">
        <v>2</v>
      </c>
      <c r="F259" s="540" t="e">
        <v>#N/A</v>
      </c>
      <c r="G259" s="540">
        <v>0</v>
      </c>
    </row>
    <row r="260" spans="2:8" s="2067" customFormat="1" hidden="1" x14ac:dyDescent="0.3">
      <c r="B260" s="3036">
        <v>2</v>
      </c>
      <c r="C260" s="3034" t="s">
        <v>1211</v>
      </c>
      <c r="D260" s="3037" t="s">
        <v>810</v>
      </c>
      <c r="E260" s="2222">
        <v>0</v>
      </c>
      <c r="F260" s="540" t="e">
        <v>#N/A</v>
      </c>
      <c r="G260" s="540">
        <v>0</v>
      </c>
      <c r="H260" s="2199">
        <v>0</v>
      </c>
    </row>
    <row r="261" spans="2:8" s="2067" customFormat="1" hidden="1" x14ac:dyDescent="0.3">
      <c r="D261" s="2201"/>
    </row>
    <row r="262" spans="2:8" s="2067" customFormat="1" hidden="1" x14ac:dyDescent="0.3">
      <c r="B262" s="3036">
        <v>1</v>
      </c>
      <c r="C262" s="3034" t="s">
        <v>1212</v>
      </c>
      <c r="D262" s="3035" t="s">
        <v>136</v>
      </c>
      <c r="E262" s="2222">
        <v>3</v>
      </c>
      <c r="F262" s="540" t="e">
        <v>#N/A</v>
      </c>
      <c r="G262" s="540">
        <v>0</v>
      </c>
    </row>
    <row r="263" spans="2:8" s="2067" customFormat="1" hidden="1" x14ac:dyDescent="0.3">
      <c r="B263" s="3036">
        <v>2</v>
      </c>
      <c r="C263" s="3034" t="s">
        <v>1212</v>
      </c>
      <c r="D263" s="3037" t="s">
        <v>812</v>
      </c>
      <c r="E263" s="2222">
        <v>0</v>
      </c>
      <c r="F263" s="540" t="e">
        <v>#N/A</v>
      </c>
      <c r="G263" s="540">
        <v>0</v>
      </c>
      <c r="H263" s="2199">
        <v>0</v>
      </c>
    </row>
    <row r="264" spans="2:8" s="2067" customFormat="1" hidden="1" x14ac:dyDescent="0.3">
      <c r="D264" s="2201"/>
    </row>
    <row r="265" spans="2:8" s="2067" customFormat="1" hidden="1" x14ac:dyDescent="0.3">
      <c r="B265" s="3036">
        <v>1</v>
      </c>
      <c r="C265" s="3034" t="s">
        <v>1213</v>
      </c>
      <c r="D265" s="3035" t="s">
        <v>136</v>
      </c>
      <c r="E265" s="2222">
        <v>4</v>
      </c>
      <c r="F265" s="540" t="e">
        <v>#N/A</v>
      </c>
      <c r="G265" s="540">
        <v>0</v>
      </c>
    </row>
    <row r="266" spans="2:8" s="2067" customFormat="1" hidden="1" x14ac:dyDescent="0.3">
      <c r="B266" s="3036">
        <v>2</v>
      </c>
      <c r="C266" s="3034" t="s">
        <v>1213</v>
      </c>
      <c r="D266" s="3037" t="s">
        <v>814</v>
      </c>
      <c r="E266" s="2222">
        <v>0</v>
      </c>
      <c r="F266" s="540" t="e">
        <v>#N/A</v>
      </c>
      <c r="G266" s="540">
        <v>0</v>
      </c>
      <c r="H266" s="2199">
        <v>0</v>
      </c>
    </row>
    <row r="267" spans="2:8" s="2067" customFormat="1" hidden="1" x14ac:dyDescent="0.3">
      <c r="D267" s="2201"/>
    </row>
    <row r="268" spans="2:8" s="2067" customFormat="1" hidden="1" x14ac:dyDescent="0.3">
      <c r="B268" s="3036">
        <v>1</v>
      </c>
      <c r="C268" s="3034" t="s">
        <v>1214</v>
      </c>
      <c r="D268" s="3035" t="s">
        <v>136</v>
      </c>
      <c r="E268" s="2222">
        <v>4</v>
      </c>
      <c r="F268" s="540" t="e">
        <v>#N/A</v>
      </c>
      <c r="G268" s="540">
        <v>0</v>
      </c>
    </row>
    <row r="269" spans="2:8" s="2067" customFormat="1" hidden="1" x14ac:dyDescent="0.3">
      <c r="B269" s="3036">
        <v>2</v>
      </c>
      <c r="C269" s="3034" t="s">
        <v>1214</v>
      </c>
      <c r="D269" s="3037" t="s">
        <v>810</v>
      </c>
      <c r="E269" s="2222">
        <v>0</v>
      </c>
      <c r="F269" s="540" t="e">
        <v>#N/A</v>
      </c>
      <c r="G269" s="540">
        <v>0</v>
      </c>
      <c r="H269" s="2199">
        <v>0</v>
      </c>
    </row>
    <row r="270" spans="2:8" s="2067" customFormat="1" hidden="1" x14ac:dyDescent="0.3">
      <c r="D270" s="2201"/>
    </row>
    <row r="271" spans="2:8" s="2067" customFormat="1" hidden="1" x14ac:dyDescent="0.3">
      <c r="B271" s="3036">
        <v>1</v>
      </c>
      <c r="C271" s="3034" t="s">
        <v>1215</v>
      </c>
      <c r="D271" s="3035" t="s">
        <v>136</v>
      </c>
      <c r="E271" s="2222">
        <v>6</v>
      </c>
      <c r="F271" s="540" t="e">
        <v>#N/A</v>
      </c>
      <c r="G271" s="540">
        <v>0</v>
      </c>
    </row>
    <row r="272" spans="2:8" s="2067" customFormat="1" hidden="1" x14ac:dyDescent="0.3">
      <c r="B272" s="3036">
        <v>2</v>
      </c>
      <c r="C272" s="3034" t="s">
        <v>1215</v>
      </c>
      <c r="D272" s="3037" t="s">
        <v>812</v>
      </c>
      <c r="E272" s="2222">
        <v>0</v>
      </c>
      <c r="F272" s="540" t="e">
        <v>#N/A</v>
      </c>
      <c r="G272" s="540">
        <v>0</v>
      </c>
      <c r="H272" s="2199">
        <v>0</v>
      </c>
    </row>
    <row r="273" spans="2:8" s="2067" customFormat="1" hidden="1" x14ac:dyDescent="0.3">
      <c r="D273" s="2201"/>
    </row>
    <row r="274" spans="2:8" s="2067" customFormat="1" hidden="1" x14ac:dyDescent="0.3">
      <c r="B274" s="3036">
        <v>1</v>
      </c>
      <c r="C274" s="3034" t="s">
        <v>1216</v>
      </c>
      <c r="D274" s="3035" t="s">
        <v>136</v>
      </c>
      <c r="E274" s="2222">
        <v>8</v>
      </c>
      <c r="F274" s="540" t="e">
        <v>#N/A</v>
      </c>
      <c r="G274" s="540">
        <v>0</v>
      </c>
    </row>
    <row r="275" spans="2:8" s="2067" customFormat="1" hidden="1" x14ac:dyDescent="0.3">
      <c r="B275" s="3036">
        <v>2</v>
      </c>
      <c r="C275" s="3034" t="s">
        <v>1216</v>
      </c>
      <c r="D275" s="3037" t="s">
        <v>814</v>
      </c>
      <c r="E275" s="2222">
        <v>0</v>
      </c>
      <c r="F275" s="540" t="e">
        <v>#N/A</v>
      </c>
      <c r="G275" s="540">
        <v>0</v>
      </c>
      <c r="H275" s="2199">
        <v>0</v>
      </c>
    </row>
    <row r="276" spans="2:8" s="2067" customFormat="1" hidden="1" x14ac:dyDescent="0.3">
      <c r="D276" s="2201"/>
    </row>
    <row r="277" spans="2:8" s="2067" customFormat="1" hidden="1" x14ac:dyDescent="0.3">
      <c r="B277" s="3036">
        <v>1</v>
      </c>
      <c r="C277" s="3034" t="s">
        <v>1217</v>
      </c>
      <c r="D277" s="3035" t="s">
        <v>136</v>
      </c>
      <c r="E277" s="2222">
        <v>4</v>
      </c>
      <c r="F277" s="540" t="e">
        <v>#N/A</v>
      </c>
      <c r="G277" s="540">
        <v>0</v>
      </c>
    </row>
    <row r="278" spans="2:8" s="2067" customFormat="1" hidden="1" x14ac:dyDescent="0.3">
      <c r="B278" s="3036">
        <v>2</v>
      </c>
      <c r="C278" s="3034" t="s">
        <v>1217</v>
      </c>
      <c r="D278" s="3037" t="s">
        <v>810</v>
      </c>
      <c r="E278" s="2222">
        <v>0</v>
      </c>
      <c r="F278" s="540" t="e">
        <v>#N/A</v>
      </c>
      <c r="G278" s="540">
        <v>0</v>
      </c>
      <c r="H278" s="2199">
        <v>0</v>
      </c>
    </row>
    <row r="279" spans="2:8" s="2067" customFormat="1" hidden="1" x14ac:dyDescent="0.3">
      <c r="D279" s="2201"/>
    </row>
    <row r="280" spans="2:8" s="2067" customFormat="1" hidden="1" x14ac:dyDescent="0.3">
      <c r="B280" s="3036">
        <v>1</v>
      </c>
      <c r="C280" s="3034" t="s">
        <v>1218</v>
      </c>
      <c r="D280" s="3035" t="s">
        <v>136</v>
      </c>
      <c r="E280" s="2222">
        <v>6</v>
      </c>
      <c r="F280" s="540" t="e">
        <v>#N/A</v>
      </c>
      <c r="G280" s="540">
        <v>0</v>
      </c>
    </row>
    <row r="281" spans="2:8" s="2067" customFormat="1" hidden="1" x14ac:dyDescent="0.3">
      <c r="B281" s="3036">
        <v>2</v>
      </c>
      <c r="C281" s="3034" t="s">
        <v>1218</v>
      </c>
      <c r="D281" s="3037" t="s">
        <v>812</v>
      </c>
      <c r="E281" s="2222">
        <v>0</v>
      </c>
      <c r="F281" s="540" t="e">
        <v>#N/A</v>
      </c>
      <c r="G281" s="540">
        <v>0</v>
      </c>
      <c r="H281" s="2199">
        <v>0</v>
      </c>
    </row>
    <row r="282" spans="2:8" s="2067" customFormat="1" hidden="1" x14ac:dyDescent="0.3">
      <c r="D282" s="2201"/>
    </row>
    <row r="283" spans="2:8" s="2067" customFormat="1" hidden="1" x14ac:dyDescent="0.3">
      <c r="B283" s="3036">
        <v>1</v>
      </c>
      <c r="C283" s="3034" t="s">
        <v>1219</v>
      </c>
      <c r="D283" s="3035" t="s">
        <v>136</v>
      </c>
      <c r="E283" s="2222">
        <v>8</v>
      </c>
      <c r="F283" s="540" t="e">
        <v>#N/A</v>
      </c>
      <c r="G283" s="540">
        <v>0</v>
      </c>
    </row>
    <row r="284" spans="2:8" s="2067" customFormat="1" hidden="1" x14ac:dyDescent="0.3">
      <c r="B284" s="3036">
        <v>2</v>
      </c>
      <c r="C284" s="3034" t="s">
        <v>1219</v>
      </c>
      <c r="D284" s="3037" t="s">
        <v>814</v>
      </c>
      <c r="E284" s="2222">
        <v>0</v>
      </c>
      <c r="F284" s="540" t="e">
        <v>#N/A</v>
      </c>
      <c r="G284" s="540">
        <v>0</v>
      </c>
      <c r="H284" s="2199">
        <v>0</v>
      </c>
    </row>
    <row r="285" spans="2:8" s="2067" customFormat="1" hidden="1" x14ac:dyDescent="0.3">
      <c r="D285" s="2201"/>
    </row>
    <row r="286" spans="2:8" s="2067" customFormat="1" hidden="1" x14ac:dyDescent="0.3">
      <c r="B286" s="3036">
        <v>1</v>
      </c>
      <c r="C286" s="3034" t="s">
        <v>1220</v>
      </c>
      <c r="D286" s="3035" t="s">
        <v>136</v>
      </c>
      <c r="E286" s="2222">
        <v>0</v>
      </c>
      <c r="F286" s="540" t="e">
        <v>#N/A</v>
      </c>
      <c r="G286" s="540">
        <v>0</v>
      </c>
    </row>
    <row r="287" spans="2:8" s="2067" customFormat="1" hidden="1" x14ac:dyDescent="0.3">
      <c r="B287" s="3036">
        <v>2</v>
      </c>
      <c r="C287" s="3034" t="s">
        <v>1220</v>
      </c>
      <c r="D287" s="3038" t="s">
        <v>1376</v>
      </c>
      <c r="E287" s="2222">
        <v>2</v>
      </c>
      <c r="F287" s="540">
        <v>2261257.7650243766</v>
      </c>
      <c r="G287" s="540">
        <v>4522515.5300487531</v>
      </c>
    </row>
    <row r="288" spans="2:8" s="2067" customFormat="1" hidden="1" x14ac:dyDescent="0.3">
      <c r="B288" s="3036">
        <v>3</v>
      </c>
      <c r="C288" s="3034" t="s">
        <v>1220</v>
      </c>
      <c r="D288" s="3037" t="s">
        <v>1221</v>
      </c>
      <c r="E288" s="2222">
        <v>0</v>
      </c>
      <c r="F288" s="540" t="e">
        <v>#N/A</v>
      </c>
      <c r="G288" s="540">
        <v>0</v>
      </c>
      <c r="H288" s="2199">
        <v>4522515.5300487531</v>
      </c>
    </row>
    <row r="289" spans="2:8" s="2067" customFormat="1" hidden="1" x14ac:dyDescent="0.3">
      <c r="D289" s="2201"/>
    </row>
    <row r="290" spans="2:8" s="2067" customFormat="1" hidden="1" x14ac:dyDescent="0.3">
      <c r="B290" s="3036">
        <v>1</v>
      </c>
      <c r="C290" s="3034" t="s">
        <v>1224</v>
      </c>
      <c r="D290" s="3037" t="s">
        <v>1225</v>
      </c>
      <c r="E290" s="2222">
        <v>0</v>
      </c>
      <c r="F290" s="540" t="e">
        <v>#N/A</v>
      </c>
      <c r="G290" s="540">
        <v>0</v>
      </c>
    </row>
    <row r="291" spans="2:8" s="2067" customFormat="1" hidden="1" x14ac:dyDescent="0.3">
      <c r="B291" s="3036">
        <v>2</v>
      </c>
      <c r="C291" s="3034" t="s">
        <v>1224</v>
      </c>
      <c r="D291" s="3039" t="s">
        <v>1226</v>
      </c>
      <c r="E291" s="2222">
        <v>0</v>
      </c>
      <c r="F291" s="540" t="e">
        <v>#N/A</v>
      </c>
      <c r="G291" s="540">
        <v>0</v>
      </c>
      <c r="H291" s="2199">
        <v>0</v>
      </c>
    </row>
    <row r="292" spans="2:8" s="2067" customFormat="1" hidden="1" x14ac:dyDescent="0.3">
      <c r="D292" s="2201"/>
    </row>
    <row r="293" spans="2:8" s="2067" customFormat="1" hidden="1" x14ac:dyDescent="0.3">
      <c r="B293" s="3036">
        <v>1</v>
      </c>
      <c r="C293" s="3034" t="s">
        <v>1227</v>
      </c>
      <c r="D293" s="3037" t="s">
        <v>1228</v>
      </c>
      <c r="E293" s="2222">
        <v>0</v>
      </c>
      <c r="F293" s="540" t="e">
        <v>#N/A</v>
      </c>
      <c r="G293" s="540">
        <v>0</v>
      </c>
    </row>
    <row r="294" spans="2:8" s="2067" customFormat="1" hidden="1" x14ac:dyDescent="0.3">
      <c r="B294" s="3036">
        <v>2</v>
      </c>
      <c r="C294" s="3034" t="s">
        <v>1227</v>
      </c>
      <c r="D294" s="3039" t="s">
        <v>1226</v>
      </c>
      <c r="E294" s="2222">
        <v>0</v>
      </c>
      <c r="F294" s="540" t="e">
        <v>#N/A</v>
      </c>
      <c r="G294" s="540">
        <v>0</v>
      </c>
      <c r="H294" s="2199">
        <v>0</v>
      </c>
    </row>
    <row r="295" spans="2:8" s="2067" customFormat="1" hidden="1" x14ac:dyDescent="0.3">
      <c r="D295" s="2201"/>
    </row>
    <row r="296" spans="2:8" s="2067" customFormat="1" hidden="1" x14ac:dyDescent="0.3">
      <c r="B296" s="3036">
        <v>1</v>
      </c>
      <c r="C296" s="3034" t="s">
        <v>1229</v>
      </c>
      <c r="D296" s="3037" t="s">
        <v>1228</v>
      </c>
      <c r="E296" s="2222">
        <v>0</v>
      </c>
      <c r="F296" s="540" t="e">
        <v>#N/A</v>
      </c>
      <c r="G296" s="540">
        <v>0</v>
      </c>
    </row>
    <row r="297" spans="2:8" s="2067" customFormat="1" hidden="1" x14ac:dyDescent="0.3">
      <c r="B297" s="3036">
        <v>2</v>
      </c>
      <c r="C297" s="3034" t="s">
        <v>1229</v>
      </c>
      <c r="D297" s="3039" t="s">
        <v>1226</v>
      </c>
      <c r="E297" s="2222">
        <v>0</v>
      </c>
      <c r="F297" s="540" t="e">
        <v>#N/A</v>
      </c>
      <c r="G297" s="540">
        <v>0</v>
      </c>
      <c r="H297" s="2199">
        <v>0</v>
      </c>
    </row>
    <row r="298" spans="2:8" s="2067" customFormat="1" hidden="1" x14ac:dyDescent="0.3">
      <c r="D298" s="2201"/>
    </row>
    <row r="299" spans="2:8" s="2067" customFormat="1" hidden="1" x14ac:dyDescent="0.3">
      <c r="B299" s="3036">
        <v>1</v>
      </c>
      <c r="C299" s="3034" t="s">
        <v>1230</v>
      </c>
      <c r="D299" s="3038" t="s">
        <v>858</v>
      </c>
      <c r="E299" s="2222">
        <v>0</v>
      </c>
      <c r="F299" s="540" t="e">
        <v>#N/A</v>
      </c>
      <c r="G299" s="540">
        <v>0</v>
      </c>
    </row>
    <row r="300" spans="2:8" s="2067" customFormat="1" hidden="1" x14ac:dyDescent="0.3">
      <c r="B300" s="3036">
        <v>2</v>
      </c>
      <c r="C300" s="3034" t="s">
        <v>1230</v>
      </c>
      <c r="D300" s="3037" t="s">
        <v>227</v>
      </c>
      <c r="E300" s="2222">
        <v>0</v>
      </c>
      <c r="F300" s="540" t="e">
        <v>#N/A</v>
      </c>
      <c r="G300" s="540">
        <v>0</v>
      </c>
    </row>
    <row r="301" spans="2:8" s="2067" customFormat="1" hidden="1" x14ac:dyDescent="0.3">
      <c r="B301" s="3036">
        <v>3</v>
      </c>
      <c r="C301" s="3034" t="s">
        <v>1230</v>
      </c>
      <c r="D301" s="3038" t="s">
        <v>1231</v>
      </c>
      <c r="E301" s="2222">
        <v>0</v>
      </c>
      <c r="F301" s="540" t="e">
        <v>#N/A</v>
      </c>
      <c r="G301" s="540">
        <v>0</v>
      </c>
    </row>
    <row r="302" spans="2:8" s="2067" customFormat="1" hidden="1" x14ac:dyDescent="0.3">
      <c r="B302" s="3036">
        <v>4</v>
      </c>
      <c r="C302" s="3034" t="s">
        <v>1230</v>
      </c>
      <c r="D302" s="3038" t="s">
        <v>1232</v>
      </c>
      <c r="E302" s="2222">
        <v>0</v>
      </c>
      <c r="F302" s="540" t="e">
        <v>#N/A</v>
      </c>
      <c r="G302" s="540">
        <v>0</v>
      </c>
    </row>
    <row r="303" spans="2:8" s="2067" customFormat="1" hidden="1" x14ac:dyDescent="0.3">
      <c r="B303" s="3036">
        <v>5</v>
      </c>
      <c r="C303" s="3034" t="s">
        <v>1230</v>
      </c>
      <c r="D303" s="3038" t="s">
        <v>193</v>
      </c>
      <c r="E303" s="2222">
        <v>0</v>
      </c>
      <c r="F303" s="540" t="e">
        <v>#N/A</v>
      </c>
      <c r="G303" s="540">
        <v>0</v>
      </c>
      <c r="H303" s="2199">
        <v>0</v>
      </c>
    </row>
    <row r="304" spans="2:8" s="2067" customFormat="1" hidden="1" x14ac:dyDescent="0.3">
      <c r="D304" s="2201"/>
    </row>
    <row r="305" spans="2:8" s="2067" customFormat="1" hidden="1" x14ac:dyDescent="0.3">
      <c r="B305" s="3036">
        <v>1</v>
      </c>
      <c r="C305" s="3034" t="s">
        <v>1247</v>
      </c>
      <c r="D305" s="3040" t="s">
        <v>1248</v>
      </c>
      <c r="E305" s="2222">
        <v>0</v>
      </c>
      <c r="F305" s="540" t="e">
        <v>#N/A</v>
      </c>
      <c r="G305" s="540">
        <v>0</v>
      </c>
      <c r="H305" s="2199">
        <v>0</v>
      </c>
    </row>
    <row r="306" spans="2:8" s="2067" customFormat="1" hidden="1" x14ac:dyDescent="0.3">
      <c r="D306" s="2201"/>
    </row>
    <row r="307" spans="2:8" s="2067" customFormat="1" hidden="1" x14ac:dyDescent="0.3">
      <c r="B307" s="3036">
        <v>1</v>
      </c>
      <c r="C307" s="3034" t="s">
        <v>1249</v>
      </c>
      <c r="D307" s="3040" t="s">
        <v>1250</v>
      </c>
      <c r="E307" s="2222">
        <v>0</v>
      </c>
      <c r="F307" s="540" t="e">
        <v>#N/A</v>
      </c>
      <c r="G307" s="540">
        <v>0</v>
      </c>
      <c r="H307" s="2199">
        <v>0</v>
      </c>
    </row>
    <row r="308" spans="2:8" s="2067" customFormat="1" hidden="1" x14ac:dyDescent="0.3">
      <c r="D308" s="2201"/>
    </row>
    <row r="309" spans="2:8" s="2067" customFormat="1" hidden="1" x14ac:dyDescent="0.3">
      <c r="B309" s="3036">
        <v>1</v>
      </c>
      <c r="C309" s="3034" t="s">
        <v>1233</v>
      </c>
      <c r="D309" s="3037" t="s">
        <v>1234</v>
      </c>
      <c r="E309" s="2222">
        <v>0</v>
      </c>
      <c r="F309" s="540" t="e">
        <v>#N/A</v>
      </c>
      <c r="G309" s="540">
        <v>0</v>
      </c>
    </row>
    <row r="310" spans="2:8" s="2067" customFormat="1" hidden="1" x14ac:dyDescent="0.3">
      <c r="B310" s="3036">
        <v>2</v>
      </c>
      <c r="C310" s="3034" t="s">
        <v>1233</v>
      </c>
      <c r="D310" s="3037" t="s">
        <v>1235</v>
      </c>
      <c r="E310" s="2222">
        <v>1</v>
      </c>
      <c r="F310" s="540" t="e">
        <v>#N/A</v>
      </c>
      <c r="G310" s="540">
        <v>0</v>
      </c>
    </row>
    <row r="311" spans="2:8" s="2067" customFormat="1" hidden="1" x14ac:dyDescent="0.3">
      <c r="B311" s="3036">
        <v>3</v>
      </c>
      <c r="C311" s="3034" t="s">
        <v>1233</v>
      </c>
      <c r="D311" s="3037" t="s">
        <v>1236</v>
      </c>
      <c r="E311" s="2222">
        <v>0</v>
      </c>
      <c r="F311" s="540" t="e">
        <v>#N/A</v>
      </c>
      <c r="G311" s="540">
        <v>0</v>
      </c>
    </row>
    <row r="312" spans="2:8" s="2067" customFormat="1" hidden="1" x14ac:dyDescent="0.3">
      <c r="B312" s="3036">
        <v>4</v>
      </c>
      <c r="C312" s="3034" t="s">
        <v>1233</v>
      </c>
      <c r="D312" s="3037" t="s">
        <v>1237</v>
      </c>
      <c r="E312" s="2222">
        <v>0</v>
      </c>
      <c r="F312" s="540" t="e">
        <v>#N/A</v>
      </c>
      <c r="G312" s="540">
        <v>0</v>
      </c>
    </row>
    <row r="313" spans="2:8" s="2067" customFormat="1" hidden="1" x14ac:dyDescent="0.3">
      <c r="B313" s="3036">
        <v>5</v>
      </c>
      <c r="C313" s="3034" t="s">
        <v>1233</v>
      </c>
      <c r="D313" s="3037" t="s">
        <v>348</v>
      </c>
      <c r="E313" s="2222">
        <v>0</v>
      </c>
      <c r="F313" s="540" t="e">
        <v>#N/A</v>
      </c>
      <c r="G313" s="540">
        <v>0</v>
      </c>
    </row>
    <row r="314" spans="2:8" s="2067" customFormat="1" hidden="1" x14ac:dyDescent="0.3">
      <c r="B314" s="3036">
        <v>6</v>
      </c>
      <c r="C314" s="3034" t="s">
        <v>1233</v>
      </c>
      <c r="D314" s="3037" t="s">
        <v>1238</v>
      </c>
      <c r="E314" s="2222">
        <v>0</v>
      </c>
      <c r="F314" s="540" t="e">
        <v>#N/A</v>
      </c>
      <c r="G314" s="540">
        <v>0</v>
      </c>
    </row>
    <row r="315" spans="2:8" s="2067" customFormat="1" hidden="1" x14ac:dyDescent="0.3">
      <c r="B315" s="3036">
        <v>7</v>
      </c>
      <c r="C315" s="3034" t="s">
        <v>1233</v>
      </c>
      <c r="D315" s="3037" t="s">
        <v>1376</v>
      </c>
      <c r="E315" s="2222">
        <v>4</v>
      </c>
      <c r="F315" s="540">
        <v>2261257.7650243766</v>
      </c>
      <c r="G315" s="540">
        <v>9045031.0600975063</v>
      </c>
    </row>
    <row r="316" spans="2:8" s="2067" customFormat="1" hidden="1" x14ac:dyDescent="0.3">
      <c r="B316" s="3036">
        <v>8</v>
      </c>
      <c r="C316" s="3034" t="s">
        <v>1233</v>
      </c>
      <c r="D316" s="3037" t="s">
        <v>330</v>
      </c>
      <c r="E316" s="2222">
        <v>0</v>
      </c>
      <c r="F316" s="540" t="e">
        <v>#N/A</v>
      </c>
      <c r="G316" s="540">
        <v>0</v>
      </c>
    </row>
    <row r="317" spans="2:8" s="2067" customFormat="1" hidden="1" x14ac:dyDescent="0.3">
      <c r="B317" s="3036">
        <v>9</v>
      </c>
      <c r="C317" s="3034" t="s">
        <v>1233</v>
      </c>
      <c r="D317" s="3037" t="s">
        <v>201</v>
      </c>
      <c r="E317" s="2222">
        <v>0</v>
      </c>
      <c r="F317" s="540" t="e">
        <v>#N/A</v>
      </c>
      <c r="G317" s="540">
        <v>0</v>
      </c>
    </row>
    <row r="318" spans="2:8" s="2067" customFormat="1" hidden="1" x14ac:dyDescent="0.3">
      <c r="B318" s="3036">
        <v>10</v>
      </c>
      <c r="C318" s="3034" t="s">
        <v>1233</v>
      </c>
      <c r="D318" s="3035" t="s">
        <v>136</v>
      </c>
      <c r="E318" s="2222">
        <v>0</v>
      </c>
      <c r="F318" s="540" t="e">
        <v>#N/A</v>
      </c>
      <c r="G318" s="540">
        <v>0</v>
      </c>
      <c r="H318" s="2199">
        <v>9045031.0600975063</v>
      </c>
    </row>
    <row r="319" spans="2:8" s="2067" customFormat="1" hidden="1" x14ac:dyDescent="0.3">
      <c r="D319" s="2201"/>
    </row>
    <row r="320" spans="2:8" s="2067" customFormat="1" hidden="1" x14ac:dyDescent="0.3">
      <c r="B320" s="3036">
        <v>1</v>
      </c>
      <c r="C320" s="3034" t="s">
        <v>1251</v>
      </c>
      <c r="D320" s="3040" t="s">
        <v>1252</v>
      </c>
      <c r="E320" s="2222">
        <v>0</v>
      </c>
      <c r="F320" s="540" t="e">
        <v>#N/A</v>
      </c>
      <c r="G320" s="540">
        <v>0</v>
      </c>
      <c r="H320" s="2199">
        <v>0</v>
      </c>
    </row>
    <row r="321" spans="2:9" s="2067" customFormat="1" hidden="1" x14ac:dyDescent="0.3">
      <c r="D321" s="2201"/>
    </row>
    <row r="322" spans="2:9" s="2067" customFormat="1" hidden="1" x14ac:dyDescent="0.3">
      <c r="B322" s="3036">
        <v>1</v>
      </c>
      <c r="C322" s="3034" t="s">
        <v>1253</v>
      </c>
      <c r="D322" s="3040" t="s">
        <v>1254</v>
      </c>
      <c r="E322" s="2222">
        <v>0</v>
      </c>
      <c r="F322" s="540" t="e">
        <v>#N/A</v>
      </c>
      <c r="G322" s="540">
        <v>0</v>
      </c>
      <c r="H322" s="2199">
        <v>0</v>
      </c>
    </row>
    <row r="323" spans="2:9" s="2067" customFormat="1" hidden="1" x14ac:dyDescent="0.3">
      <c r="D323" s="2201"/>
    </row>
    <row r="324" spans="2:9" s="2067" customFormat="1" hidden="1" x14ac:dyDescent="0.3">
      <c r="B324" s="3036">
        <v>1</v>
      </c>
      <c r="C324" s="3034" t="s">
        <v>1239</v>
      </c>
      <c r="D324" s="3037" t="s">
        <v>866</v>
      </c>
      <c r="E324" s="2222">
        <v>0</v>
      </c>
      <c r="F324" s="540" t="e">
        <v>#N/A</v>
      </c>
      <c r="G324" s="540">
        <v>0</v>
      </c>
      <c r="H324" s="2199">
        <v>0</v>
      </c>
    </row>
    <row r="325" spans="2:9" s="2067" customFormat="1" hidden="1" x14ac:dyDescent="0.3">
      <c r="D325" s="2201"/>
    </row>
    <row r="326" spans="2:9" s="2067" customFormat="1" hidden="1" x14ac:dyDescent="0.3">
      <c r="B326" s="3036">
        <v>1</v>
      </c>
      <c r="C326" s="3034" t="s">
        <v>1255</v>
      </c>
      <c r="D326" s="3037" t="s">
        <v>1225</v>
      </c>
      <c r="E326" s="2222">
        <v>0</v>
      </c>
      <c r="F326" s="540" t="e">
        <v>#N/A</v>
      </c>
      <c r="G326" s="540">
        <v>0</v>
      </c>
    </row>
    <row r="327" spans="2:9" s="2067" customFormat="1" hidden="1" x14ac:dyDescent="0.3">
      <c r="B327" s="3036">
        <v>2</v>
      </c>
      <c r="C327" s="3034" t="s">
        <v>1255</v>
      </c>
      <c r="D327" s="3039" t="s">
        <v>1226</v>
      </c>
      <c r="E327" s="2222">
        <v>0</v>
      </c>
      <c r="F327" s="540" t="e">
        <v>#N/A</v>
      </c>
      <c r="G327" s="540">
        <v>0</v>
      </c>
      <c r="H327" s="2199">
        <v>0</v>
      </c>
    </row>
    <row r="328" spans="2:9" s="2067" customFormat="1" hidden="1" x14ac:dyDescent="0.3">
      <c r="D328" s="2201"/>
    </row>
    <row r="329" spans="2:9" s="2067" customFormat="1" hidden="1" x14ac:dyDescent="0.3">
      <c r="D329" s="2201"/>
    </row>
    <row r="330" spans="2:9" s="2067" customFormat="1" hidden="1" x14ac:dyDescent="0.3">
      <c r="D330" s="2201"/>
    </row>
    <row r="331" spans="2:9" s="2067" customFormat="1" hidden="1" x14ac:dyDescent="0.3">
      <c r="D331" s="2201"/>
    </row>
    <row r="332" spans="2:9" s="2067" customFormat="1" x14ac:dyDescent="0.3">
      <c r="D332" s="2201"/>
    </row>
    <row r="333" spans="2:9" s="2067" customFormat="1" x14ac:dyDescent="0.3">
      <c r="D333" s="2201"/>
    </row>
    <row r="334" spans="2:9" s="2067" customFormat="1" x14ac:dyDescent="0.3">
      <c r="D334" s="2201"/>
    </row>
    <row r="335" spans="2:9" s="3041" customFormat="1" ht="25.5" x14ac:dyDescent="0.25">
      <c r="C335" s="2599" t="s">
        <v>938</v>
      </c>
      <c r="D335" s="2070" t="s">
        <v>776</v>
      </c>
      <c r="E335" s="2599" t="s">
        <v>925</v>
      </c>
      <c r="F335" s="2070" t="s">
        <v>975</v>
      </c>
      <c r="G335" s="2599" t="s">
        <v>976</v>
      </c>
      <c r="H335" s="2070" t="s">
        <v>3363</v>
      </c>
    </row>
    <row r="336" spans="2:9" x14ac:dyDescent="0.3">
      <c r="C336" s="2179">
        <v>1</v>
      </c>
      <c r="D336" s="2601" t="s">
        <v>2230</v>
      </c>
      <c r="E336" s="2512">
        <v>38782.612029653385</v>
      </c>
      <c r="F336" s="2512">
        <v>3543199.7358893058</v>
      </c>
      <c r="G336" s="2512">
        <v>701157.54647718975</v>
      </c>
      <c r="H336" s="2512">
        <v>4283139.8943961486</v>
      </c>
      <c r="I336" s="2177"/>
    </row>
    <row r="337" spans="3:32" x14ac:dyDescent="0.3">
      <c r="C337" s="2179">
        <v>2</v>
      </c>
      <c r="D337" s="2601" t="s">
        <v>1290</v>
      </c>
      <c r="E337" s="2512">
        <v>37673.486002805053</v>
      </c>
      <c r="F337" s="2512">
        <v>1878808.1375949606</v>
      </c>
      <c r="G337" s="2512">
        <v>481724.41459763655</v>
      </c>
      <c r="H337" s="2512">
        <v>2398206.0381954024</v>
      </c>
      <c r="I337" s="2177"/>
      <c r="K337" s="2188"/>
      <c r="L337" s="2188"/>
      <c r="M337" s="2188"/>
      <c r="N337" s="2188"/>
    </row>
    <row r="338" spans="3:32" x14ac:dyDescent="0.3">
      <c r="C338" s="2179">
        <v>3</v>
      </c>
      <c r="D338" s="3042" t="s">
        <v>1291</v>
      </c>
      <c r="E338" s="2512">
        <v>10202.676213985171</v>
      </c>
      <c r="F338" s="2512">
        <v>1860533.8411976662</v>
      </c>
      <c r="G338" s="2512">
        <v>155890.77601319877</v>
      </c>
      <c r="H338" s="2512">
        <v>2026627.2934248501</v>
      </c>
      <c r="I338" s="2177"/>
      <c r="K338" s="2188"/>
      <c r="L338" s="2188"/>
      <c r="M338" s="2188"/>
      <c r="N338" s="2188"/>
    </row>
    <row r="339" spans="3:32" x14ac:dyDescent="0.3">
      <c r="C339" s="2179">
        <v>4</v>
      </c>
      <c r="D339" s="3042" t="s">
        <v>2060</v>
      </c>
      <c r="E339" s="2512">
        <v>10202.676213985171</v>
      </c>
      <c r="F339" s="2512">
        <v>1860533.8411976662</v>
      </c>
      <c r="G339" s="2512">
        <v>155890.77601319877</v>
      </c>
      <c r="H339" s="2512">
        <v>2026627.2934248501</v>
      </c>
      <c r="I339" s="2177"/>
      <c r="K339" s="2188"/>
      <c r="L339" s="2188"/>
      <c r="M339" s="2188"/>
      <c r="N339" s="2188"/>
    </row>
    <row r="340" spans="3:32" x14ac:dyDescent="0.3">
      <c r="C340" s="2179">
        <v>5</v>
      </c>
      <c r="D340" s="3042" t="s">
        <v>1294</v>
      </c>
      <c r="E340" s="2512">
        <v>38782.612029653385</v>
      </c>
      <c r="F340" s="2512">
        <v>2658111.7070471747</v>
      </c>
      <c r="G340" s="2512">
        <v>562083.4225836707</v>
      </c>
      <c r="H340" s="2512">
        <v>3258977.741660499</v>
      </c>
      <c r="I340" s="2177"/>
      <c r="K340" s="2188"/>
      <c r="L340" s="2188"/>
      <c r="M340" s="2188"/>
      <c r="N340" s="2188"/>
    </row>
    <row r="341" spans="3:32" x14ac:dyDescent="0.3">
      <c r="C341" s="2179">
        <v>6</v>
      </c>
      <c r="D341" s="3042" t="s">
        <v>1295</v>
      </c>
      <c r="E341" s="2512">
        <v>45067.659515127234</v>
      </c>
      <c r="F341" s="2512">
        <v>2658111.7070471747</v>
      </c>
      <c r="G341" s="2512">
        <v>562083.4225836707</v>
      </c>
      <c r="H341" s="2512">
        <v>3265262.7891459726</v>
      </c>
      <c r="I341" s="2177"/>
      <c r="K341" s="2188"/>
      <c r="L341" s="2188"/>
      <c r="M341" s="2188"/>
      <c r="N341" s="2188"/>
    </row>
    <row r="342" spans="3:32" x14ac:dyDescent="0.3">
      <c r="C342" s="2179">
        <v>7</v>
      </c>
      <c r="D342" s="3042" t="s">
        <v>2139</v>
      </c>
      <c r="E342" s="2512">
        <v>1343896.1945902626</v>
      </c>
      <c r="F342" s="2512">
        <v>12028158.743240003</v>
      </c>
      <c r="G342" s="2512">
        <v>4818103.5715652462</v>
      </c>
      <c r="H342" s="2512">
        <v>18190158.50939551</v>
      </c>
      <c r="I342" s="2177"/>
    </row>
    <row r="343" spans="3:32" x14ac:dyDescent="0.3">
      <c r="C343" s="2179">
        <v>8</v>
      </c>
      <c r="D343" s="3042" t="s">
        <v>1378</v>
      </c>
      <c r="E343" s="2512">
        <v>32613.635872570634</v>
      </c>
      <c r="F343" s="2512">
        <v>2056809.5911451397</v>
      </c>
      <c r="G343" s="2512">
        <v>171834.53800666647</v>
      </c>
      <c r="H343" s="2512">
        <v>2261257.7650243766</v>
      </c>
      <c r="I343" s="2177"/>
    </row>
    <row r="344" spans="3:32" x14ac:dyDescent="0.3">
      <c r="C344" s="3043">
        <v>9</v>
      </c>
      <c r="D344" s="3044" t="s">
        <v>1296</v>
      </c>
      <c r="E344" s="2604">
        <v>9801.2413752754946</v>
      </c>
      <c r="F344" s="2604">
        <v>1485629.2348015772</v>
      </c>
      <c r="G344" s="2604">
        <v>157007.28286784573</v>
      </c>
      <c r="H344" s="2604">
        <v>1652437.7590446984</v>
      </c>
      <c r="I344" s="2177"/>
    </row>
    <row r="345" spans="3:32" x14ac:dyDescent="0.3">
      <c r="C345" s="2179">
        <v>10</v>
      </c>
      <c r="D345" s="3045" t="s">
        <v>3375</v>
      </c>
      <c r="E345" s="2411">
        <f>1389475.73726147/F435</f>
        <v>3308.2755649082619</v>
      </c>
      <c r="F345" s="2411">
        <f>30466360.5763975/F435</f>
        <v>72538.953753327383</v>
      </c>
      <c r="G345" s="2452">
        <f>2634763.18305743/F435</f>
        <v>6273.2456739462623</v>
      </c>
      <c r="H345" s="3046">
        <f>SUM(E345:G345)</f>
        <v>82120.474992181917</v>
      </c>
      <c r="I345" s="2182"/>
    </row>
    <row r="346" spans="3:32" x14ac:dyDescent="0.3">
      <c r="D346" s="3027"/>
      <c r="I346" s="2182"/>
    </row>
    <row r="347" spans="3:32" x14ac:dyDescent="0.3">
      <c r="D347" s="3027"/>
    </row>
    <row r="348" spans="3:32" ht="15.75" thickBot="1" x14ac:dyDescent="0.35"/>
    <row r="349" spans="3:32" ht="15.75" thickBot="1" x14ac:dyDescent="0.35">
      <c r="D349" s="3047"/>
      <c r="E349" s="2804"/>
      <c r="F349" s="2458" t="s">
        <v>875</v>
      </c>
      <c r="G349" s="2458"/>
      <c r="H349" s="2805"/>
      <c r="J349" s="2803"/>
      <c r="K349" s="2804"/>
      <c r="L349" s="2458" t="s">
        <v>875</v>
      </c>
      <c r="M349" s="2458"/>
      <c r="N349" s="2805"/>
      <c r="P349" s="2803"/>
      <c r="Q349" s="2804"/>
      <c r="R349" s="2458" t="s">
        <v>875</v>
      </c>
      <c r="S349" s="2458"/>
      <c r="T349" s="2805"/>
      <c r="V349" s="2803"/>
      <c r="W349" s="2804"/>
      <c r="X349" s="2458" t="s">
        <v>875</v>
      </c>
      <c r="Y349" s="2458"/>
      <c r="Z349" s="2805"/>
      <c r="AB349" s="2803"/>
      <c r="AC349" s="2804"/>
      <c r="AD349" s="2458" t="s">
        <v>875</v>
      </c>
      <c r="AE349" s="2458"/>
      <c r="AF349" s="2805"/>
    </row>
    <row r="350" spans="3:32" ht="15.75" thickBot="1" x14ac:dyDescent="0.35">
      <c r="D350" s="3048" t="s">
        <v>877</v>
      </c>
      <c r="E350" s="2810">
        <v>1</v>
      </c>
      <c r="F350" s="2408" t="s">
        <v>3366</v>
      </c>
      <c r="G350" s="2415"/>
      <c r="H350" s="2808"/>
      <c r="J350" s="2809" t="s">
        <v>877</v>
      </c>
      <c r="K350" s="2810">
        <v>2</v>
      </c>
      <c r="L350" s="2408"/>
      <c r="M350" s="2415" t="s">
        <v>3366</v>
      </c>
      <c r="N350" s="2808"/>
      <c r="P350" s="2809" t="s">
        <v>877</v>
      </c>
      <c r="Q350" s="2810" t="s">
        <v>3476</v>
      </c>
      <c r="R350" s="2408"/>
      <c r="S350" s="2408" t="s">
        <v>3366</v>
      </c>
      <c r="T350" s="2808"/>
      <c r="V350" s="2809" t="s">
        <v>877</v>
      </c>
      <c r="W350" s="2810">
        <v>5</v>
      </c>
      <c r="X350" s="2408"/>
      <c r="Y350" s="2415" t="s">
        <v>3366</v>
      </c>
      <c r="Z350" s="2808"/>
      <c r="AB350" s="2809" t="s">
        <v>877</v>
      </c>
      <c r="AC350" s="2810">
        <v>6</v>
      </c>
      <c r="AD350" s="2458"/>
      <c r="AE350" s="3049" t="s">
        <v>3366</v>
      </c>
      <c r="AF350" s="3050"/>
    </row>
    <row r="351" spans="3:32" x14ac:dyDescent="0.3">
      <c r="D351" s="3047"/>
      <c r="E351" s="2458"/>
      <c r="F351" s="2804"/>
      <c r="G351" s="2813" t="s">
        <v>881</v>
      </c>
      <c r="H351" s="2812" t="s">
        <v>883</v>
      </c>
      <c r="J351" s="2803" t="s">
        <v>880</v>
      </c>
      <c r="K351" s="2458"/>
      <c r="L351" s="2804"/>
      <c r="M351" s="2813" t="s">
        <v>881</v>
      </c>
      <c r="N351" s="2812" t="s">
        <v>883</v>
      </c>
      <c r="P351" s="2803" t="s">
        <v>880</v>
      </c>
      <c r="Q351" s="2458"/>
      <c r="R351" s="2804"/>
      <c r="S351" s="2813" t="s">
        <v>881</v>
      </c>
      <c r="T351" s="3051" t="s">
        <v>883</v>
      </c>
      <c r="V351" s="2803" t="s">
        <v>880</v>
      </c>
      <c r="W351" s="2458"/>
      <c r="X351" s="2804"/>
      <c r="Y351" s="2813" t="s">
        <v>881</v>
      </c>
      <c r="Z351" s="2812" t="s">
        <v>883</v>
      </c>
      <c r="AB351" s="2803" t="s">
        <v>880</v>
      </c>
      <c r="AC351" s="2458"/>
      <c r="AD351" s="2804"/>
      <c r="AE351" s="2813" t="s">
        <v>881</v>
      </c>
      <c r="AF351" s="2812" t="s">
        <v>883</v>
      </c>
    </row>
    <row r="352" spans="3:32" ht="15.75" thickBot="1" x14ac:dyDescent="0.35">
      <c r="D352" s="3052" t="s">
        <v>2230</v>
      </c>
      <c r="E352" s="3053"/>
      <c r="F352" s="3054"/>
      <c r="G352" s="2408"/>
      <c r="H352" s="2815"/>
      <c r="J352" s="3055" t="s">
        <v>1290</v>
      </c>
      <c r="K352" s="3053"/>
      <c r="L352" s="3054"/>
      <c r="M352" s="2408"/>
      <c r="N352" s="2815"/>
      <c r="P352" s="3055" t="s">
        <v>1291</v>
      </c>
      <c r="Q352" s="3053"/>
      <c r="R352" s="3056"/>
      <c r="S352" s="2408"/>
      <c r="T352" s="2815"/>
      <c r="V352" s="3055" t="s">
        <v>1294</v>
      </c>
      <c r="W352" s="3057"/>
      <c r="X352" s="3054"/>
      <c r="Y352" s="2408"/>
      <c r="Z352" s="2815"/>
      <c r="AB352" s="3055" t="s">
        <v>1295</v>
      </c>
      <c r="AC352" s="3058"/>
      <c r="AD352" s="3059"/>
      <c r="AE352" s="2838"/>
      <c r="AF352" s="2839"/>
    </row>
    <row r="353" spans="4:32" x14ac:dyDescent="0.3">
      <c r="D353" s="3060"/>
      <c r="E353" s="2408"/>
      <c r="F353" s="2415"/>
      <c r="G353" s="2408"/>
      <c r="H353" s="2815"/>
      <c r="J353" s="2414" t="s">
        <v>882</v>
      </c>
      <c r="K353" s="2408"/>
      <c r="L353" s="2415"/>
      <c r="M353" s="2408"/>
      <c r="N353" s="2815"/>
      <c r="P353" s="2414" t="s">
        <v>882</v>
      </c>
      <c r="Q353" s="2408"/>
      <c r="R353" s="2415"/>
      <c r="S353" s="2408"/>
      <c r="T353" s="2815"/>
      <c r="V353" s="2414" t="s">
        <v>882</v>
      </c>
      <c r="W353" s="2408"/>
      <c r="X353" s="2415"/>
      <c r="Y353" s="2408"/>
      <c r="Z353" s="2815"/>
      <c r="AB353" s="2414" t="s">
        <v>882</v>
      </c>
      <c r="AC353" s="2408"/>
      <c r="AD353" s="2415"/>
      <c r="AE353" s="2408"/>
      <c r="AF353" s="2815"/>
    </row>
    <row r="354" spans="4:32" x14ac:dyDescent="0.3">
      <c r="D354" s="3061" t="s">
        <v>884</v>
      </c>
      <c r="E354" s="2418" t="s">
        <v>885</v>
      </c>
      <c r="F354" s="2419" t="s">
        <v>886</v>
      </c>
      <c r="G354" s="2418" t="s">
        <v>893</v>
      </c>
      <c r="H354" s="2420" t="s">
        <v>888</v>
      </c>
      <c r="J354" s="2417" t="s">
        <v>884</v>
      </c>
      <c r="K354" s="2418" t="s">
        <v>885</v>
      </c>
      <c r="L354" s="2419" t="s">
        <v>886</v>
      </c>
      <c r="M354" s="2418" t="s">
        <v>893</v>
      </c>
      <c r="N354" s="2420" t="s">
        <v>888</v>
      </c>
      <c r="P354" s="2417" t="s">
        <v>884</v>
      </c>
      <c r="Q354" s="2418" t="s">
        <v>885</v>
      </c>
      <c r="R354" s="2419" t="s">
        <v>886</v>
      </c>
      <c r="S354" s="2418" t="s">
        <v>893</v>
      </c>
      <c r="T354" s="2420" t="s">
        <v>888</v>
      </c>
      <c r="V354" s="2417" t="s">
        <v>884</v>
      </c>
      <c r="W354" s="2418" t="s">
        <v>885</v>
      </c>
      <c r="X354" s="2419" t="s">
        <v>886</v>
      </c>
      <c r="Y354" s="2418" t="s">
        <v>893</v>
      </c>
      <c r="Z354" s="2420" t="s">
        <v>888</v>
      </c>
      <c r="AB354" s="2417" t="s">
        <v>884</v>
      </c>
      <c r="AC354" s="2418" t="s">
        <v>885</v>
      </c>
      <c r="AD354" s="2419" t="s">
        <v>886</v>
      </c>
      <c r="AE354" s="2418" t="s">
        <v>893</v>
      </c>
      <c r="AF354" s="2420" t="s">
        <v>888</v>
      </c>
    </row>
    <row r="355" spans="4:32" x14ac:dyDescent="0.3">
      <c r="D355" s="3062" t="s">
        <v>889</v>
      </c>
      <c r="E355" s="2384">
        <v>96448.825485874579</v>
      </c>
      <c r="F355" s="3063">
        <v>0.16000000000000003</v>
      </c>
      <c r="G355" s="2495">
        <v>1</v>
      </c>
      <c r="H355" s="3064">
        <v>15431.812077739936</v>
      </c>
      <c r="J355" s="1075" t="s">
        <v>889</v>
      </c>
      <c r="K355" s="2384">
        <v>96448.825485874579</v>
      </c>
      <c r="L355" s="3063">
        <v>0.16000000000000003</v>
      </c>
      <c r="M355" s="2495">
        <v>1</v>
      </c>
      <c r="N355" s="3064">
        <v>15431.812077739936</v>
      </c>
      <c r="P355" s="1075" t="s">
        <v>889</v>
      </c>
      <c r="Q355" s="2384">
        <v>96448.825485874579</v>
      </c>
      <c r="R355" s="3063">
        <v>5.2999999999999999E-2</v>
      </c>
      <c r="S355" s="2495">
        <v>1</v>
      </c>
      <c r="T355" s="3064">
        <v>5111.7877507513522</v>
      </c>
      <c r="V355" s="1075" t="s">
        <v>889</v>
      </c>
      <c r="W355" s="2384">
        <v>96448.825485874579</v>
      </c>
      <c r="X355" s="3063">
        <v>0.16000000000000003</v>
      </c>
      <c r="Y355" s="2495">
        <v>1</v>
      </c>
      <c r="Z355" s="3064">
        <v>15431.812077739936</v>
      </c>
      <c r="AB355" s="1075" t="s">
        <v>889</v>
      </c>
      <c r="AC355" s="2384">
        <v>96448.825485874579</v>
      </c>
      <c r="AD355" s="3063">
        <v>0.16000000000000003</v>
      </c>
      <c r="AE355" s="2495">
        <v>1</v>
      </c>
      <c r="AF355" s="3064">
        <v>15431.812077739936</v>
      </c>
    </row>
    <row r="356" spans="4:32" x14ac:dyDescent="0.3">
      <c r="D356" s="3065" t="s">
        <v>901</v>
      </c>
      <c r="E356" s="2384">
        <v>46213.584452013631</v>
      </c>
      <c r="F356" s="3063">
        <v>0.26400000000000001</v>
      </c>
      <c r="G356" s="2495">
        <v>1</v>
      </c>
      <c r="H356" s="3064">
        <v>12200.386295331598</v>
      </c>
      <c r="J356" s="1827" t="s">
        <v>901</v>
      </c>
      <c r="K356" s="2384">
        <v>46213.584452013631</v>
      </c>
      <c r="L356" s="3063">
        <v>0.24</v>
      </c>
      <c r="M356" s="2495">
        <v>1</v>
      </c>
      <c r="N356" s="3064">
        <v>11091.260268483271</v>
      </c>
      <c r="P356" s="1827" t="s">
        <v>901</v>
      </c>
      <c r="Q356" s="2384">
        <v>46213.584452013631</v>
      </c>
      <c r="R356" s="3063">
        <v>0.08</v>
      </c>
      <c r="S356" s="2495">
        <v>1</v>
      </c>
      <c r="T356" s="3064">
        <v>3697.0867561610903</v>
      </c>
      <c r="V356" s="1827" t="s">
        <v>901</v>
      </c>
      <c r="W356" s="2384">
        <v>46213.584452013631</v>
      </c>
      <c r="X356" s="3063">
        <v>0.26400000000000001</v>
      </c>
      <c r="Y356" s="2495">
        <v>1</v>
      </c>
      <c r="Z356" s="3064">
        <v>12200.386295331598</v>
      </c>
      <c r="AB356" s="1827" t="s">
        <v>901</v>
      </c>
      <c r="AC356" s="2384">
        <v>46213.584452013631</v>
      </c>
      <c r="AD356" s="3063">
        <v>0.4</v>
      </c>
      <c r="AE356" s="2495">
        <v>1</v>
      </c>
      <c r="AF356" s="3064">
        <v>18485.433780805452</v>
      </c>
    </row>
    <row r="357" spans="4:32" x14ac:dyDescent="0.3">
      <c r="D357" s="3062" t="s">
        <v>926</v>
      </c>
      <c r="E357" s="2384">
        <v>39894.1454618313</v>
      </c>
      <c r="F357" s="3063">
        <v>0.20800000000000002</v>
      </c>
      <c r="G357" s="2495">
        <v>1</v>
      </c>
      <c r="H357" s="3064">
        <v>8297.9822560609118</v>
      </c>
      <c r="J357" s="1075" t="s">
        <v>926</v>
      </c>
      <c r="K357" s="2384">
        <v>39894.1454618313</v>
      </c>
      <c r="L357" s="3063">
        <v>0.20800000000000002</v>
      </c>
      <c r="M357" s="2495">
        <v>1</v>
      </c>
      <c r="N357" s="3064">
        <v>8297.9822560609118</v>
      </c>
      <c r="P357" s="1075" t="s">
        <v>926</v>
      </c>
      <c r="Q357" s="2384">
        <v>39894.1454618313</v>
      </c>
      <c r="R357" s="3063">
        <v>2.5999999999999999E-2</v>
      </c>
      <c r="S357" s="2495">
        <v>1</v>
      </c>
      <c r="T357" s="3064">
        <v>1037.2477820076138</v>
      </c>
      <c r="V357" s="1075" t="s">
        <v>926</v>
      </c>
      <c r="W357" s="2384">
        <v>39894.1454618313</v>
      </c>
      <c r="X357" s="3063">
        <v>0.20800000000000002</v>
      </c>
      <c r="Y357" s="2495">
        <v>1</v>
      </c>
      <c r="Z357" s="3064">
        <v>8297.9822560609118</v>
      </c>
      <c r="AB357" s="1075" t="s">
        <v>926</v>
      </c>
      <c r="AC357" s="2384">
        <v>39894.1454618313</v>
      </c>
      <c r="AD357" s="3063">
        <v>0.20800000000000002</v>
      </c>
      <c r="AE357" s="2495">
        <v>1</v>
      </c>
      <c r="AF357" s="3064">
        <v>8297.9822560609118</v>
      </c>
    </row>
    <row r="358" spans="4:32" x14ac:dyDescent="0.3">
      <c r="D358" s="3062" t="s">
        <v>928</v>
      </c>
      <c r="E358" s="2384">
        <v>27427.225005009019</v>
      </c>
      <c r="F358" s="3063">
        <v>0.10400000000000001</v>
      </c>
      <c r="G358" s="2495">
        <v>1</v>
      </c>
      <c r="H358" s="3064">
        <v>2852.431400520938</v>
      </c>
      <c r="J358" s="1075" t="s">
        <v>928</v>
      </c>
      <c r="K358" s="2384">
        <v>27427.225005009019</v>
      </c>
      <c r="L358" s="3063">
        <v>0.10400000000000001</v>
      </c>
      <c r="M358" s="2495">
        <v>1</v>
      </c>
      <c r="N358" s="3064">
        <v>2852.431400520938</v>
      </c>
      <c r="P358" s="1075" t="s">
        <v>928</v>
      </c>
      <c r="Q358" s="2384">
        <v>27427.225005009019</v>
      </c>
      <c r="R358" s="3063">
        <v>1.2999999999999999E-2</v>
      </c>
      <c r="S358" s="2495">
        <v>1</v>
      </c>
      <c r="T358" s="3064">
        <v>356.55392506511726</v>
      </c>
      <c r="V358" s="1075" t="s">
        <v>928</v>
      </c>
      <c r="W358" s="2384">
        <v>27427.225005009019</v>
      </c>
      <c r="X358" s="3063">
        <v>0.10400000000000001</v>
      </c>
      <c r="Y358" s="2495">
        <v>1</v>
      </c>
      <c r="Z358" s="3064">
        <v>2852.431400520938</v>
      </c>
      <c r="AB358" s="1075" t="s">
        <v>928</v>
      </c>
      <c r="AC358" s="2384">
        <v>27427.225005009019</v>
      </c>
      <c r="AD358" s="3063">
        <v>0.10400000000000001</v>
      </c>
      <c r="AE358" s="2495">
        <v>1</v>
      </c>
      <c r="AF358" s="3064">
        <v>2852.431400520938</v>
      </c>
    </row>
    <row r="359" spans="4:32" x14ac:dyDescent="0.3">
      <c r="D359" s="3066"/>
      <c r="E359" s="2408"/>
      <c r="F359" s="2408"/>
      <c r="G359" s="2413" t="s">
        <v>890</v>
      </c>
      <c r="H359" s="2823">
        <v>38782.612029653385</v>
      </c>
      <c r="J359" s="2412"/>
      <c r="K359" s="2408"/>
      <c r="L359" s="2408"/>
      <c r="M359" s="2413" t="s">
        <v>890</v>
      </c>
      <c r="N359" s="2823">
        <v>37673.486002805053</v>
      </c>
      <c r="P359" s="2412"/>
      <c r="Q359" s="2408"/>
      <c r="R359" s="2408"/>
      <c r="S359" s="2413" t="s">
        <v>890</v>
      </c>
      <c r="T359" s="2823">
        <v>10202.676213985171</v>
      </c>
      <c r="V359" s="2412"/>
      <c r="W359" s="2408"/>
      <c r="X359" s="2408"/>
      <c r="Y359" s="2413" t="s">
        <v>890</v>
      </c>
      <c r="Z359" s="2823">
        <v>38782.612029653385</v>
      </c>
      <c r="AB359" s="2412"/>
      <c r="AC359" s="2408"/>
      <c r="AD359" s="2408"/>
      <c r="AE359" s="2413" t="s">
        <v>890</v>
      </c>
      <c r="AF359" s="2823">
        <v>45067.659515127234</v>
      </c>
    </row>
    <row r="360" spans="4:32" x14ac:dyDescent="0.3">
      <c r="D360" s="3060" t="s">
        <v>891</v>
      </c>
      <c r="E360" s="2415"/>
      <c r="F360" s="2415"/>
      <c r="G360" s="2408"/>
      <c r="H360" s="2815"/>
      <c r="J360" s="2414" t="s">
        <v>891</v>
      </c>
      <c r="K360" s="2415"/>
      <c r="L360" s="2415"/>
      <c r="M360" s="2408"/>
      <c r="N360" s="2815"/>
      <c r="P360" s="2414" t="s">
        <v>891</v>
      </c>
      <c r="Q360" s="2415"/>
      <c r="R360" s="2415"/>
      <c r="S360" s="2408"/>
      <c r="T360" s="2815"/>
      <c r="V360" s="2414" t="s">
        <v>891</v>
      </c>
      <c r="W360" s="2415"/>
      <c r="X360" s="2415"/>
      <c r="Y360" s="2408"/>
      <c r="Z360" s="2815"/>
      <c r="AB360" s="2414" t="s">
        <v>891</v>
      </c>
      <c r="AC360" s="2415"/>
      <c r="AD360" s="2415"/>
      <c r="AE360" s="2408"/>
      <c r="AF360" s="2815"/>
    </row>
    <row r="361" spans="4:32" x14ac:dyDescent="0.3">
      <c r="D361" s="3061" t="s">
        <v>884</v>
      </c>
      <c r="E361" s="2418" t="s">
        <v>892</v>
      </c>
      <c r="F361" s="2419" t="s">
        <v>893</v>
      </c>
      <c r="G361" s="2418" t="s">
        <v>887</v>
      </c>
      <c r="H361" s="2420" t="s">
        <v>888</v>
      </c>
      <c r="J361" s="2417" t="s">
        <v>884</v>
      </c>
      <c r="K361" s="2418" t="s">
        <v>892</v>
      </c>
      <c r="L361" s="2419" t="s">
        <v>893</v>
      </c>
      <c r="M361" s="2418" t="s">
        <v>887</v>
      </c>
      <c r="N361" s="2420" t="s">
        <v>888</v>
      </c>
      <c r="P361" s="2417" t="s">
        <v>884</v>
      </c>
      <c r="Q361" s="2418" t="s">
        <v>892</v>
      </c>
      <c r="R361" s="2419" t="s">
        <v>893</v>
      </c>
      <c r="S361" s="2418" t="s">
        <v>887</v>
      </c>
      <c r="T361" s="2420" t="s">
        <v>888</v>
      </c>
      <c r="V361" s="2417" t="s">
        <v>884</v>
      </c>
      <c r="W361" s="2418" t="s">
        <v>892</v>
      </c>
      <c r="X361" s="2419" t="s">
        <v>893</v>
      </c>
      <c r="Y361" s="2418" t="s">
        <v>887</v>
      </c>
      <c r="Z361" s="2420" t="s">
        <v>888</v>
      </c>
      <c r="AB361" s="2417" t="s">
        <v>884</v>
      </c>
      <c r="AC361" s="2418" t="s">
        <v>892</v>
      </c>
      <c r="AD361" s="2419" t="s">
        <v>893</v>
      </c>
      <c r="AE361" s="2418" t="s">
        <v>887</v>
      </c>
      <c r="AF361" s="2420" t="s">
        <v>888</v>
      </c>
    </row>
    <row r="362" spans="4:32" x14ac:dyDescent="0.3">
      <c r="D362" s="3062" t="s">
        <v>2167</v>
      </c>
      <c r="E362" s="2495" t="s">
        <v>894</v>
      </c>
      <c r="F362" s="3063">
        <v>6.4512</v>
      </c>
      <c r="G362" s="2384">
        <v>31489.721498697658</v>
      </c>
      <c r="H362" s="2404">
        <v>203146.49133239832</v>
      </c>
      <c r="J362" s="1075" t="s">
        <v>2167</v>
      </c>
      <c r="K362" s="2495" t="s">
        <v>894</v>
      </c>
      <c r="L362" s="3063">
        <v>2.968</v>
      </c>
      <c r="M362" s="2384">
        <v>31489.721498697658</v>
      </c>
      <c r="N362" s="2404">
        <v>93461.493408134644</v>
      </c>
      <c r="P362" s="1075" t="s">
        <v>2167</v>
      </c>
      <c r="Q362" s="2495" t="s">
        <v>894</v>
      </c>
      <c r="R362" s="3063">
        <v>2.8160000000000003</v>
      </c>
      <c r="S362" s="2384">
        <v>31489.721498697658</v>
      </c>
      <c r="T362" s="2404">
        <v>88675.055740332609</v>
      </c>
      <c r="V362" s="1075" t="s">
        <v>2167</v>
      </c>
      <c r="W362" s="2495" t="s">
        <v>894</v>
      </c>
      <c r="X362" s="3063">
        <v>4.4000000000000004</v>
      </c>
      <c r="Y362" s="2384">
        <v>31489.721498697658</v>
      </c>
      <c r="Z362" s="2404">
        <v>138554.77459426969</v>
      </c>
      <c r="AB362" s="1075" t="s">
        <v>2167</v>
      </c>
      <c r="AC362" s="2495" t="s">
        <v>894</v>
      </c>
      <c r="AD362" s="3063">
        <v>4.4000000000000004</v>
      </c>
      <c r="AE362" s="2384">
        <v>31489.721498697658</v>
      </c>
      <c r="AF362" s="2404">
        <v>138554.77459426969</v>
      </c>
    </row>
    <row r="363" spans="4:32" x14ac:dyDescent="0.3">
      <c r="D363" s="3062" t="s">
        <v>2166</v>
      </c>
      <c r="E363" s="2495" t="s">
        <v>894</v>
      </c>
      <c r="F363" s="3063">
        <v>8.3865600000000011</v>
      </c>
      <c r="G363" s="2384">
        <v>16121.017832097778</v>
      </c>
      <c r="H363" s="2404">
        <v>135199.88330995795</v>
      </c>
      <c r="J363" s="1075" t="s">
        <v>2166</v>
      </c>
      <c r="K363" s="2495" t="s">
        <v>894</v>
      </c>
      <c r="L363" s="3063">
        <v>3.0867200000000001</v>
      </c>
      <c r="M363" s="2384">
        <v>16121.017832097778</v>
      </c>
      <c r="N363" s="2404">
        <v>49761.068162692856</v>
      </c>
      <c r="P363" s="1075" t="s">
        <v>2166</v>
      </c>
      <c r="Q363" s="2495" t="s">
        <v>894</v>
      </c>
      <c r="R363" s="3063">
        <v>2.9286400000000006</v>
      </c>
      <c r="S363" s="2384">
        <v>16121.017832097778</v>
      </c>
      <c r="T363" s="2404">
        <v>47212.657663794846</v>
      </c>
      <c r="V363" s="1075" t="s">
        <v>2166</v>
      </c>
      <c r="W363" s="2495" t="s">
        <v>894</v>
      </c>
      <c r="X363" s="3063">
        <v>4.5760000000000005</v>
      </c>
      <c r="Y363" s="2384">
        <v>16121.017832097778</v>
      </c>
      <c r="Z363" s="2404">
        <v>73769.777599679437</v>
      </c>
      <c r="AB363" s="1075" t="s">
        <v>2166</v>
      </c>
      <c r="AC363" s="2495" t="s">
        <v>894</v>
      </c>
      <c r="AD363" s="3063">
        <v>4.5760000000000005</v>
      </c>
      <c r="AE363" s="2384">
        <v>16121.017832097778</v>
      </c>
      <c r="AF363" s="2404">
        <v>73769.777599679437</v>
      </c>
    </row>
    <row r="364" spans="4:32" x14ac:dyDescent="0.3">
      <c r="D364" s="3062" t="s">
        <v>1897</v>
      </c>
      <c r="E364" s="2495" t="s">
        <v>894</v>
      </c>
      <c r="F364" s="3063">
        <v>0.26389999999999997</v>
      </c>
      <c r="G364" s="2384">
        <v>372449.24864756566</v>
      </c>
      <c r="H364" s="2404">
        <v>98289.35671809256</v>
      </c>
      <c r="J364" s="1075" t="s">
        <v>1897</v>
      </c>
      <c r="K364" s="2495" t="s">
        <v>894</v>
      </c>
      <c r="L364" s="3063">
        <v>0.60960000000000003</v>
      </c>
      <c r="M364" s="2384">
        <v>372449.24864756566</v>
      </c>
      <c r="N364" s="2404">
        <v>227045.06197555605</v>
      </c>
      <c r="P364" s="1075" t="s">
        <v>1897</v>
      </c>
      <c r="Q364" s="2495" t="s">
        <v>894</v>
      </c>
      <c r="R364" s="3063">
        <v>0.43247999999999998</v>
      </c>
      <c r="S364" s="2384">
        <v>372449.24864756566</v>
      </c>
      <c r="T364" s="2404">
        <v>161076.85105509919</v>
      </c>
      <c r="V364" s="1075" t="s">
        <v>1897</v>
      </c>
      <c r="W364" s="2495" t="s">
        <v>894</v>
      </c>
      <c r="X364" s="3063">
        <v>0.55488000000000004</v>
      </c>
      <c r="Y364" s="2384">
        <v>372449.24864756566</v>
      </c>
      <c r="Z364" s="2404">
        <v>206664.63908956124</v>
      </c>
      <c r="AB364" s="1075" t="s">
        <v>1897</v>
      </c>
      <c r="AC364" s="2495" t="s">
        <v>894</v>
      </c>
      <c r="AD364" s="3063">
        <v>0.55488000000000004</v>
      </c>
      <c r="AE364" s="2384">
        <v>372449.24864756566</v>
      </c>
      <c r="AF364" s="2404">
        <v>206664.63908956124</v>
      </c>
    </row>
    <row r="365" spans="4:32" x14ac:dyDescent="0.3">
      <c r="D365" s="3062" t="s">
        <v>1898</v>
      </c>
      <c r="E365" s="2495" t="s">
        <v>894</v>
      </c>
      <c r="F365" s="3063">
        <v>3.8037999999999998</v>
      </c>
      <c r="G365" s="2384">
        <v>372449.24864756566</v>
      </c>
      <c r="H365" s="2404">
        <v>1416722.4520056101</v>
      </c>
      <c r="J365" s="1075" t="s">
        <v>1898</v>
      </c>
      <c r="K365" s="2495" t="s">
        <v>894</v>
      </c>
      <c r="L365" s="3063">
        <v>0.43247999999999998</v>
      </c>
      <c r="M365" s="2384">
        <v>372449.24864756566</v>
      </c>
      <c r="N365" s="2404">
        <v>161076.85105509919</v>
      </c>
      <c r="P365" s="1075" t="s">
        <v>1898</v>
      </c>
      <c r="Q365" s="2495" t="s">
        <v>894</v>
      </c>
      <c r="R365" s="3063">
        <v>1.8767999999999998</v>
      </c>
      <c r="S365" s="2384">
        <v>372449.24864756566</v>
      </c>
      <c r="T365" s="2404">
        <v>699012.74986175122</v>
      </c>
      <c r="V365" s="1075" t="s">
        <v>1898</v>
      </c>
      <c r="W365" s="2495" t="s">
        <v>894</v>
      </c>
      <c r="X365" s="3063">
        <v>2.4887999999999999</v>
      </c>
      <c r="Y365" s="2384">
        <v>372449.24864756566</v>
      </c>
      <c r="Z365" s="2404">
        <v>926951.69003406144</v>
      </c>
      <c r="AB365" s="1075" t="s">
        <v>1898</v>
      </c>
      <c r="AC365" s="2495" t="s">
        <v>894</v>
      </c>
      <c r="AD365" s="3063">
        <v>2.4887999999999999</v>
      </c>
      <c r="AE365" s="2384">
        <v>372449.24864756566</v>
      </c>
      <c r="AF365" s="2404">
        <v>926951.69003406144</v>
      </c>
    </row>
    <row r="366" spans="4:32" x14ac:dyDescent="0.3">
      <c r="D366" s="3062" t="s">
        <v>896</v>
      </c>
      <c r="E366" s="2495" t="s">
        <v>894</v>
      </c>
      <c r="F366" s="3063">
        <v>3.6126720000000003</v>
      </c>
      <c r="G366" s="2384">
        <v>20419.955920657183</v>
      </c>
      <c r="H366" s="2404">
        <v>73770.602995792433</v>
      </c>
      <c r="J366" s="1075" t="s">
        <v>896</v>
      </c>
      <c r="K366" s="2495" t="s">
        <v>894</v>
      </c>
      <c r="L366" s="3063">
        <v>1.8767999999999998</v>
      </c>
      <c r="M366" s="2384">
        <v>20419.955920657183</v>
      </c>
      <c r="N366" s="2404">
        <v>38324.173271889398</v>
      </c>
      <c r="P366" s="1075" t="s">
        <v>896</v>
      </c>
      <c r="Q366" s="2495" t="s">
        <v>894</v>
      </c>
      <c r="R366" s="3063">
        <v>1.5769600000000004</v>
      </c>
      <c r="S366" s="2384">
        <v>20419.955920657183</v>
      </c>
      <c r="T366" s="2404">
        <v>32201.453688639558</v>
      </c>
      <c r="V366" s="1075" t="s">
        <v>896</v>
      </c>
      <c r="W366" s="2495" t="s">
        <v>894</v>
      </c>
      <c r="X366" s="3063">
        <v>2.4640000000000004</v>
      </c>
      <c r="Y366" s="2384">
        <v>20419.955920657183</v>
      </c>
      <c r="Z366" s="2404">
        <v>50314.771388499306</v>
      </c>
      <c r="AB366" s="1075" t="s">
        <v>896</v>
      </c>
      <c r="AC366" s="2495" t="s">
        <v>894</v>
      </c>
      <c r="AD366" s="3063">
        <v>2.4640000000000004</v>
      </c>
      <c r="AE366" s="2384">
        <v>20419.955920657183</v>
      </c>
      <c r="AF366" s="2404">
        <v>50314.771388499306</v>
      </c>
    </row>
    <row r="367" spans="4:32" x14ac:dyDescent="0.3">
      <c r="D367" s="3062" t="s">
        <v>902</v>
      </c>
      <c r="E367" s="2495" t="s">
        <v>903</v>
      </c>
      <c r="F367" s="3063">
        <v>6</v>
      </c>
      <c r="G367" s="2384">
        <v>96726.106992586661</v>
      </c>
      <c r="H367" s="2404">
        <v>580356.64195552003</v>
      </c>
      <c r="J367" s="1075" t="s">
        <v>902</v>
      </c>
      <c r="K367" s="2495" t="s">
        <v>903</v>
      </c>
      <c r="L367" s="3063">
        <v>5</v>
      </c>
      <c r="M367" s="2384">
        <v>96726.106992586661</v>
      </c>
      <c r="N367" s="2404">
        <v>483630.53496293328</v>
      </c>
      <c r="P367" s="1075" t="s">
        <v>902</v>
      </c>
      <c r="Q367" s="2495" t="s">
        <v>903</v>
      </c>
      <c r="R367" s="3063">
        <v>5</v>
      </c>
      <c r="S367" s="2384">
        <v>96726.106992586661</v>
      </c>
      <c r="T367" s="2404">
        <v>483630.53496293328</v>
      </c>
      <c r="V367" s="1075" t="s">
        <v>902</v>
      </c>
      <c r="W367" s="2495" t="s">
        <v>903</v>
      </c>
      <c r="X367" s="3063">
        <v>6</v>
      </c>
      <c r="Y367" s="2384">
        <v>96726.106992586661</v>
      </c>
      <c r="Z367" s="2404">
        <v>580356.64195552003</v>
      </c>
      <c r="AB367" s="1075" t="s">
        <v>902</v>
      </c>
      <c r="AC367" s="2495" t="s">
        <v>903</v>
      </c>
      <c r="AD367" s="3063">
        <v>6</v>
      </c>
      <c r="AE367" s="2384">
        <v>96726.106992586661</v>
      </c>
      <c r="AF367" s="2404">
        <v>580356.64195552003</v>
      </c>
    </row>
    <row r="368" spans="4:32" x14ac:dyDescent="0.3">
      <c r="D368" s="3062" t="s">
        <v>987</v>
      </c>
      <c r="E368" s="2495" t="s">
        <v>297</v>
      </c>
      <c r="F368" s="3063">
        <v>4</v>
      </c>
      <c r="G368" s="2384">
        <v>8751.5632137848133</v>
      </c>
      <c r="H368" s="2404">
        <v>35006.252855139253</v>
      </c>
      <c r="J368" s="1075" t="s">
        <v>987</v>
      </c>
      <c r="K368" s="2495" t="s">
        <v>297</v>
      </c>
      <c r="L368" s="3063">
        <v>4</v>
      </c>
      <c r="M368" s="2384">
        <v>8751.5632137848133</v>
      </c>
      <c r="N368" s="2404">
        <v>35006.252855139253</v>
      </c>
      <c r="P368" s="1075" t="s">
        <v>987</v>
      </c>
      <c r="Q368" s="2495" t="s">
        <v>297</v>
      </c>
      <c r="R368" s="3063">
        <v>1.33</v>
      </c>
      <c r="S368" s="2384">
        <v>8751.5632137848133</v>
      </c>
      <c r="T368" s="2404">
        <v>11639.579074333802</v>
      </c>
      <c r="V368" s="1075" t="s">
        <v>987</v>
      </c>
      <c r="W368" s="2495" t="s">
        <v>297</v>
      </c>
      <c r="X368" s="3063">
        <v>4</v>
      </c>
      <c r="Y368" s="2384">
        <v>8751.5632137848133</v>
      </c>
      <c r="Z368" s="2404">
        <v>35006.252855139253</v>
      </c>
      <c r="AB368" s="1075" t="s">
        <v>987</v>
      </c>
      <c r="AC368" s="2495" t="s">
        <v>297</v>
      </c>
      <c r="AD368" s="3063">
        <v>4</v>
      </c>
      <c r="AE368" s="2384">
        <v>8751.5632137848133</v>
      </c>
      <c r="AF368" s="2404">
        <v>35006.252855139253</v>
      </c>
    </row>
    <row r="369" spans="4:50" x14ac:dyDescent="0.3">
      <c r="D369" s="3062" t="s">
        <v>905</v>
      </c>
      <c r="E369" s="2495" t="s">
        <v>3</v>
      </c>
      <c r="F369" s="3063">
        <v>266.01120000000003</v>
      </c>
      <c r="G369" s="2384">
        <v>2256.9424964936889</v>
      </c>
      <c r="H369" s="2404">
        <v>600371.98182328208</v>
      </c>
      <c r="J369" s="1075" t="s">
        <v>905</v>
      </c>
      <c r="K369" s="2495" t="s">
        <v>3</v>
      </c>
      <c r="L369" s="3063">
        <v>166.78656000000001</v>
      </c>
      <c r="M369" s="2384">
        <v>2256.9424964936889</v>
      </c>
      <c r="N369" s="2404">
        <v>376427.67510799447</v>
      </c>
      <c r="P369" s="1075" t="s">
        <v>905</v>
      </c>
      <c r="Q369" s="2495" t="s">
        <v>3</v>
      </c>
      <c r="R369" s="3063">
        <v>122.70192</v>
      </c>
      <c r="S369" s="2384">
        <v>2256.9424964936889</v>
      </c>
      <c r="T369" s="2404">
        <v>276931.17764936888</v>
      </c>
      <c r="V369" s="1075" t="s">
        <v>905</v>
      </c>
      <c r="W369" s="2495" t="s">
        <v>3</v>
      </c>
      <c r="X369" s="3063">
        <v>102.97919999999999</v>
      </c>
      <c r="Y369" s="2384">
        <v>2256.9424964936889</v>
      </c>
      <c r="Z369" s="2404">
        <v>232418.13273492287</v>
      </c>
      <c r="AB369" s="1075" t="s">
        <v>905</v>
      </c>
      <c r="AC369" s="2495" t="s">
        <v>3</v>
      </c>
      <c r="AD369" s="3063">
        <v>102.97919999999999</v>
      </c>
      <c r="AE369" s="2384">
        <v>2256.9424964936889</v>
      </c>
      <c r="AF369" s="2404">
        <v>232418.13273492287</v>
      </c>
    </row>
    <row r="370" spans="4:50" x14ac:dyDescent="0.3">
      <c r="D370" s="3062" t="s">
        <v>2138</v>
      </c>
      <c r="E370" s="2495" t="s">
        <v>297</v>
      </c>
      <c r="F370" s="3063">
        <v>2.4000000000000004</v>
      </c>
      <c r="G370" s="2384">
        <v>47019.635343618516</v>
      </c>
      <c r="H370" s="2404">
        <v>112847.12482468446</v>
      </c>
      <c r="J370" s="1075" t="s">
        <v>2138</v>
      </c>
      <c r="K370" s="2495" t="s">
        <v>297</v>
      </c>
      <c r="L370" s="3063">
        <v>2.4000000000000004</v>
      </c>
      <c r="M370" s="2384">
        <v>47019.635343618516</v>
      </c>
      <c r="N370" s="2404">
        <v>112847.12482468446</v>
      </c>
      <c r="P370" s="1075" t="s">
        <v>2138</v>
      </c>
      <c r="Q370" s="2495" t="s">
        <v>297</v>
      </c>
      <c r="R370" s="3063">
        <v>0.26</v>
      </c>
      <c r="S370" s="2384">
        <v>47019.635343618516</v>
      </c>
      <c r="T370" s="2404">
        <v>12225.105189340815</v>
      </c>
      <c r="V370" s="1075" t="s">
        <v>2138</v>
      </c>
      <c r="W370" s="2495" t="s">
        <v>297</v>
      </c>
      <c r="X370" s="3063">
        <v>2.4000000000000004</v>
      </c>
      <c r="Y370" s="2384">
        <v>47019.635343618516</v>
      </c>
      <c r="Z370" s="2404">
        <v>112847.12482468446</v>
      </c>
      <c r="AB370" s="1075" t="s">
        <v>2138</v>
      </c>
      <c r="AC370" s="2495" t="s">
        <v>297</v>
      </c>
      <c r="AD370" s="3063">
        <v>2.4000000000000004</v>
      </c>
      <c r="AE370" s="2384">
        <v>47019.635343618516</v>
      </c>
      <c r="AF370" s="2404">
        <v>112847.12482468446</v>
      </c>
    </row>
    <row r="371" spans="4:50" x14ac:dyDescent="0.3">
      <c r="D371" s="3062" t="s">
        <v>985</v>
      </c>
      <c r="E371" s="2495" t="s">
        <v>3</v>
      </c>
      <c r="F371" s="3063">
        <v>10.640448000000001</v>
      </c>
      <c r="G371" s="2384">
        <v>3186.5448687637754</v>
      </c>
      <c r="H371" s="2404">
        <v>33906.264975747777</v>
      </c>
      <c r="J371" s="1075" t="s">
        <v>985</v>
      </c>
      <c r="K371" s="2495" t="s">
        <v>3</v>
      </c>
      <c r="L371" s="3063">
        <v>14.952000000000002</v>
      </c>
      <c r="M371" s="2384">
        <v>3186.5448687637754</v>
      </c>
      <c r="N371" s="2404">
        <v>47645.218877755979</v>
      </c>
      <c r="P371" s="1075" t="s">
        <v>985</v>
      </c>
      <c r="Q371" s="2495" t="s">
        <v>3</v>
      </c>
      <c r="R371" s="3063">
        <v>2.1</v>
      </c>
      <c r="S371" s="2384">
        <v>3186.5448687637754</v>
      </c>
      <c r="T371" s="2404">
        <v>6691.7442244039285</v>
      </c>
      <c r="V371" s="1075" t="s">
        <v>985</v>
      </c>
      <c r="W371" s="2495" t="s">
        <v>3</v>
      </c>
      <c r="X371" s="3063">
        <v>14.952000000000002</v>
      </c>
      <c r="Y371" s="2384">
        <v>3186.5448687637754</v>
      </c>
      <c r="Z371" s="2404">
        <v>47645.218877755979</v>
      </c>
      <c r="AB371" s="1075" t="s">
        <v>985</v>
      </c>
      <c r="AC371" s="2495" t="s">
        <v>3</v>
      </c>
      <c r="AD371" s="3063">
        <v>14.952000000000002</v>
      </c>
      <c r="AE371" s="2384">
        <v>3186.5448687637754</v>
      </c>
      <c r="AF371" s="2404">
        <v>47645.218877755979</v>
      </c>
    </row>
    <row r="372" spans="4:50" x14ac:dyDescent="0.3">
      <c r="D372" s="3062" t="s">
        <v>916</v>
      </c>
      <c r="E372" s="2495" t="s">
        <v>1</v>
      </c>
      <c r="F372" s="3063">
        <v>7.5840000000000005</v>
      </c>
      <c r="G372" s="2384">
        <v>13219.234622320177</v>
      </c>
      <c r="H372" s="2404">
        <v>100254.67537567623</v>
      </c>
      <c r="J372" s="1075" t="s">
        <v>916</v>
      </c>
      <c r="K372" s="2495" t="s">
        <v>1</v>
      </c>
      <c r="L372" s="3063">
        <v>7.5840000000000005</v>
      </c>
      <c r="M372" s="2384">
        <v>13219.234622320177</v>
      </c>
      <c r="N372" s="2404">
        <v>100254.67537567623</v>
      </c>
      <c r="P372" s="1075" t="s">
        <v>916</v>
      </c>
      <c r="Q372" s="2495" t="s">
        <v>1</v>
      </c>
      <c r="R372" s="3063">
        <v>1.06</v>
      </c>
      <c r="S372" s="2384">
        <v>13219.234622320177</v>
      </c>
      <c r="T372" s="2404">
        <v>14012.388699659388</v>
      </c>
      <c r="V372" s="1075" t="s">
        <v>916</v>
      </c>
      <c r="W372" s="2495" t="s">
        <v>1</v>
      </c>
      <c r="X372" s="3063">
        <v>7.5840000000000005</v>
      </c>
      <c r="Y372" s="2384">
        <v>13219.234622320177</v>
      </c>
      <c r="Z372" s="2404">
        <v>100254.67537567623</v>
      </c>
      <c r="AB372" s="1075" t="s">
        <v>916</v>
      </c>
      <c r="AC372" s="2495" t="s">
        <v>1</v>
      </c>
      <c r="AD372" s="3063">
        <v>7.5840000000000005</v>
      </c>
      <c r="AE372" s="2384">
        <v>13219.234622320177</v>
      </c>
      <c r="AF372" s="2404">
        <v>100254.67537567623</v>
      </c>
    </row>
    <row r="373" spans="4:50" x14ac:dyDescent="0.3">
      <c r="D373" s="3062" t="s">
        <v>907</v>
      </c>
      <c r="E373" s="2495" t="s">
        <v>1</v>
      </c>
      <c r="F373" s="3063">
        <v>5.6000000000000005</v>
      </c>
      <c r="G373" s="2384">
        <v>10102.504508114607</v>
      </c>
      <c r="H373" s="2404">
        <v>56574.025245441808</v>
      </c>
      <c r="J373" s="1075" t="s">
        <v>907</v>
      </c>
      <c r="K373" s="2495" t="s">
        <v>1</v>
      </c>
      <c r="L373" s="3063">
        <v>5.6000000000000005</v>
      </c>
      <c r="M373" s="2384">
        <v>10102.504508114607</v>
      </c>
      <c r="N373" s="2404">
        <v>56574.025245441808</v>
      </c>
      <c r="P373" s="1075" t="s">
        <v>907</v>
      </c>
      <c r="Q373" s="2495" t="s">
        <v>1</v>
      </c>
      <c r="R373" s="3063">
        <v>0.53</v>
      </c>
      <c r="S373" s="2384">
        <v>10102.504508114607</v>
      </c>
      <c r="T373" s="2404">
        <v>5354.3273893007417</v>
      </c>
      <c r="V373" s="1075" t="s">
        <v>907</v>
      </c>
      <c r="W373" s="2495" t="s">
        <v>1</v>
      </c>
      <c r="X373" s="3063">
        <v>5.6000000000000005</v>
      </c>
      <c r="Y373" s="2384">
        <v>10102.504508114607</v>
      </c>
      <c r="Z373" s="2404">
        <v>56574.025245441808</v>
      </c>
      <c r="AB373" s="1075" t="s">
        <v>907</v>
      </c>
      <c r="AC373" s="2495" t="s">
        <v>1</v>
      </c>
      <c r="AD373" s="3063">
        <v>5.6000000000000005</v>
      </c>
      <c r="AE373" s="2384">
        <v>10102.504508114607</v>
      </c>
      <c r="AF373" s="2404">
        <v>56574.025245441808</v>
      </c>
    </row>
    <row r="374" spans="4:50" x14ac:dyDescent="0.3">
      <c r="D374" s="3062" t="s">
        <v>909</v>
      </c>
      <c r="E374" s="2495" t="s">
        <v>1</v>
      </c>
      <c r="F374" s="3063">
        <v>5.6000000000000005</v>
      </c>
      <c r="G374" s="2384">
        <v>4701.963534361852</v>
      </c>
      <c r="H374" s="2404">
        <v>26330.995792426373</v>
      </c>
      <c r="J374" s="1075" t="s">
        <v>909</v>
      </c>
      <c r="K374" s="2495" t="s">
        <v>1</v>
      </c>
      <c r="L374" s="3063">
        <v>5.6000000000000005</v>
      </c>
      <c r="M374" s="2384">
        <v>4701.963534361852</v>
      </c>
      <c r="N374" s="2404">
        <v>26330.995792426373</v>
      </c>
      <c r="P374" s="1075" t="s">
        <v>909</v>
      </c>
      <c r="Q374" s="2495" t="s">
        <v>1</v>
      </c>
      <c r="R374" s="3063">
        <v>0.53</v>
      </c>
      <c r="S374" s="2384">
        <v>4701.963534361852</v>
      </c>
      <c r="T374" s="2404">
        <v>2492.0406732117817</v>
      </c>
      <c r="V374" s="1075" t="s">
        <v>909</v>
      </c>
      <c r="W374" s="2495" t="s">
        <v>1</v>
      </c>
      <c r="X374" s="3063">
        <v>5.6000000000000005</v>
      </c>
      <c r="Y374" s="2384">
        <v>4701.963534361852</v>
      </c>
      <c r="Z374" s="2404">
        <v>26330.995792426373</v>
      </c>
      <c r="AB374" s="1075" t="s">
        <v>909</v>
      </c>
      <c r="AC374" s="2495" t="s">
        <v>1</v>
      </c>
      <c r="AD374" s="3063">
        <v>5.6000000000000005</v>
      </c>
      <c r="AE374" s="2384">
        <v>4701.963534361852</v>
      </c>
      <c r="AF374" s="2404">
        <v>26330.995792426373</v>
      </c>
    </row>
    <row r="375" spans="4:50" x14ac:dyDescent="0.3">
      <c r="D375" s="3062" t="s">
        <v>910</v>
      </c>
      <c r="E375" s="2495" t="s">
        <v>1</v>
      </c>
      <c r="F375" s="3063">
        <v>3.2</v>
      </c>
      <c r="G375" s="2384">
        <v>3414.2761043356804</v>
      </c>
      <c r="H375" s="2404">
        <v>10925.683533874178</v>
      </c>
      <c r="J375" s="1075" t="s">
        <v>910</v>
      </c>
      <c r="K375" s="2495" t="s">
        <v>1</v>
      </c>
      <c r="L375" s="3063">
        <v>3.2</v>
      </c>
      <c r="M375" s="2384">
        <v>3414.2761043356804</v>
      </c>
      <c r="N375" s="2404">
        <v>10925.683533874178</v>
      </c>
      <c r="P375" s="1075" t="s">
        <v>910</v>
      </c>
      <c r="Q375" s="2495" t="s">
        <v>1</v>
      </c>
      <c r="R375" s="3063">
        <v>0.26</v>
      </c>
      <c r="S375" s="2384">
        <v>3414.2761043356804</v>
      </c>
      <c r="T375" s="2404">
        <v>887.71178712727692</v>
      </c>
      <c r="V375" s="1075" t="s">
        <v>910</v>
      </c>
      <c r="W375" s="2495" t="s">
        <v>1</v>
      </c>
      <c r="X375" s="3063">
        <v>3.2</v>
      </c>
      <c r="Y375" s="2384">
        <v>3414.2761043356804</v>
      </c>
      <c r="Z375" s="2404">
        <v>10925.683533874178</v>
      </c>
      <c r="AB375" s="1075" t="s">
        <v>910</v>
      </c>
      <c r="AC375" s="2495" t="s">
        <v>1</v>
      </c>
      <c r="AD375" s="3063">
        <v>3.2</v>
      </c>
      <c r="AE375" s="2384">
        <v>3414.2761043356804</v>
      </c>
      <c r="AF375" s="2404">
        <v>10925.683533874178</v>
      </c>
    </row>
    <row r="376" spans="4:50" x14ac:dyDescent="0.3">
      <c r="D376" s="3062" t="s">
        <v>911</v>
      </c>
      <c r="E376" s="2495" t="s">
        <v>3</v>
      </c>
      <c r="F376" s="3063">
        <v>0.8</v>
      </c>
      <c r="G376" s="2384">
        <v>66633.540372670817</v>
      </c>
      <c r="H376" s="2404">
        <v>53306.832298136658</v>
      </c>
      <c r="J376" s="1075" t="s">
        <v>911</v>
      </c>
      <c r="K376" s="2495" t="s">
        <v>3</v>
      </c>
      <c r="L376" s="3063">
        <v>0.8</v>
      </c>
      <c r="M376" s="2384">
        <v>66633.540372670817</v>
      </c>
      <c r="N376" s="2404">
        <v>53306.832298136658</v>
      </c>
      <c r="P376" s="1075" t="s">
        <v>911</v>
      </c>
      <c r="Q376" s="2495" t="s">
        <v>3</v>
      </c>
      <c r="R376" s="3063">
        <v>0.26</v>
      </c>
      <c r="S376" s="2384">
        <v>66633.540372670817</v>
      </c>
      <c r="T376" s="2404">
        <v>17324.720496894413</v>
      </c>
      <c r="V376" s="1075" t="s">
        <v>911</v>
      </c>
      <c r="W376" s="2495" t="s">
        <v>3</v>
      </c>
      <c r="X376" s="3063">
        <v>0.8</v>
      </c>
      <c r="Y376" s="2384">
        <v>66633.540372670817</v>
      </c>
      <c r="Z376" s="2404">
        <v>53306.832298136658</v>
      </c>
      <c r="AB376" s="1075" t="s">
        <v>911</v>
      </c>
      <c r="AC376" s="2495" t="s">
        <v>3</v>
      </c>
      <c r="AD376" s="3063">
        <v>0.8</v>
      </c>
      <c r="AE376" s="2384">
        <v>66633.540372670817</v>
      </c>
      <c r="AF376" s="2404">
        <v>53306.832298136658</v>
      </c>
    </row>
    <row r="377" spans="4:50" x14ac:dyDescent="0.3">
      <c r="D377" s="3062" t="s">
        <v>912</v>
      </c>
      <c r="E377" s="2495" t="s">
        <v>3</v>
      </c>
      <c r="F377" s="3063">
        <v>1.6</v>
      </c>
      <c r="G377" s="2384">
        <v>3869.0442797034666</v>
      </c>
      <c r="H377" s="2404">
        <v>6190.4708475255466</v>
      </c>
      <c r="J377" s="1075" t="s">
        <v>912</v>
      </c>
      <c r="K377" s="2495" t="s">
        <v>3</v>
      </c>
      <c r="L377" s="3063">
        <v>1.6</v>
      </c>
      <c r="M377" s="2384">
        <v>3869.0442797034666</v>
      </c>
      <c r="N377" s="2404">
        <v>6190.4708475255466</v>
      </c>
      <c r="P377" s="1075" t="s">
        <v>912</v>
      </c>
      <c r="Q377" s="2495" t="s">
        <v>913</v>
      </c>
      <c r="R377" s="3063">
        <v>0.30130000000000001</v>
      </c>
      <c r="S377" s="2384">
        <v>3869.0442797034666</v>
      </c>
      <c r="T377" s="2404">
        <v>1165.7430414746545</v>
      </c>
      <c r="V377" s="1075" t="s">
        <v>912</v>
      </c>
      <c r="W377" s="2495" t="s">
        <v>3</v>
      </c>
      <c r="X377" s="3063">
        <v>1.6</v>
      </c>
      <c r="Y377" s="2384">
        <v>3869.0442797034666</v>
      </c>
      <c r="Z377" s="2404">
        <v>6190.4708475255466</v>
      </c>
      <c r="AB377" s="1075" t="s">
        <v>912</v>
      </c>
      <c r="AC377" s="2495" t="s">
        <v>3</v>
      </c>
      <c r="AD377" s="3063">
        <v>1.6</v>
      </c>
      <c r="AE377" s="2384">
        <v>3869.0442797034666</v>
      </c>
      <c r="AF377" s="2404">
        <v>6190.4708475255466</v>
      </c>
    </row>
    <row r="378" spans="4:50" x14ac:dyDescent="0.3">
      <c r="D378" s="3066"/>
      <c r="E378" s="2408"/>
      <c r="F378" s="2408"/>
      <c r="G378" s="2413" t="s">
        <v>890</v>
      </c>
      <c r="H378" s="2823">
        <v>3543199.7358893058</v>
      </c>
      <c r="J378" s="2412"/>
      <c r="K378" s="2408"/>
      <c r="L378" s="2408"/>
      <c r="M378" s="2413" t="s">
        <v>890</v>
      </c>
      <c r="N378" s="2823">
        <v>1878808.1375949606</v>
      </c>
      <c r="P378" s="2412"/>
      <c r="Q378" s="2408"/>
      <c r="R378" s="2408"/>
      <c r="S378" s="2413" t="s">
        <v>890</v>
      </c>
      <c r="T378" s="2823">
        <v>1860533.8411976662</v>
      </c>
      <c r="V378" s="2412"/>
      <c r="W378" s="2408"/>
      <c r="X378" s="2408"/>
      <c r="Y378" s="2413" t="s">
        <v>890</v>
      </c>
      <c r="Z378" s="2823">
        <v>2658111.7070471747</v>
      </c>
      <c r="AB378" s="2412"/>
      <c r="AC378" s="2408"/>
      <c r="AD378" s="2408"/>
      <c r="AE378" s="2413" t="s">
        <v>890</v>
      </c>
      <c r="AF378" s="2823">
        <v>2658111.7070471747</v>
      </c>
      <c r="AT378" s="2408"/>
      <c r="AU378" s="2408"/>
      <c r="AV378" s="2824"/>
      <c r="AW378" s="2824"/>
      <c r="AX378" s="2825"/>
    </row>
    <row r="379" spans="4:50" x14ac:dyDescent="0.3">
      <c r="D379" s="3060" t="s">
        <v>898</v>
      </c>
      <c r="E379" s="2415"/>
      <c r="F379" s="2415"/>
      <c r="G379" s="2408"/>
      <c r="H379" s="2815"/>
      <c r="J379" s="2414" t="s">
        <v>898</v>
      </c>
      <c r="K379" s="2415"/>
      <c r="L379" s="2415"/>
      <c r="M379" s="2408"/>
      <c r="N379" s="2815"/>
      <c r="O379" s="2408"/>
      <c r="P379" s="2414" t="s">
        <v>898</v>
      </c>
      <c r="Q379" s="2415"/>
      <c r="R379" s="2415"/>
      <c r="S379" s="2408"/>
      <c r="T379" s="2815"/>
      <c r="V379" s="2414" t="s">
        <v>898</v>
      </c>
      <c r="W379" s="2415"/>
      <c r="X379" s="2415"/>
      <c r="Y379" s="2408"/>
      <c r="Z379" s="2815"/>
      <c r="AB379" s="2414" t="s">
        <v>898</v>
      </c>
      <c r="AC379" s="2415"/>
      <c r="AD379" s="2415"/>
      <c r="AE379" s="2408"/>
      <c r="AF379" s="2815"/>
      <c r="AT379" s="2408"/>
      <c r="AU379" s="2408"/>
      <c r="AV379" s="2824"/>
      <c r="AW379" s="2824"/>
      <c r="AX379" s="2825"/>
    </row>
    <row r="380" spans="4:50" x14ac:dyDescent="0.3">
      <c r="D380" s="3061" t="s">
        <v>884</v>
      </c>
      <c r="E380" s="2418" t="s">
        <v>885</v>
      </c>
      <c r="F380" s="2419" t="s">
        <v>886</v>
      </c>
      <c r="G380" s="2419" t="s">
        <v>893</v>
      </c>
      <c r="H380" s="2420" t="s">
        <v>888</v>
      </c>
      <c r="J380" s="2417" t="s">
        <v>884</v>
      </c>
      <c r="K380" s="2418" t="s">
        <v>885</v>
      </c>
      <c r="L380" s="2419" t="s">
        <v>886</v>
      </c>
      <c r="M380" s="2419" t="s">
        <v>893</v>
      </c>
      <c r="N380" s="2420" t="s">
        <v>888</v>
      </c>
      <c r="P380" s="2417" t="s">
        <v>884</v>
      </c>
      <c r="Q380" s="2418" t="s">
        <v>885</v>
      </c>
      <c r="R380" s="2419" t="s">
        <v>886</v>
      </c>
      <c r="S380" s="2419" t="s">
        <v>893</v>
      </c>
      <c r="T380" s="2420" t="s">
        <v>888</v>
      </c>
      <c r="V380" s="2417" t="s">
        <v>884</v>
      </c>
      <c r="W380" s="2418" t="s">
        <v>885</v>
      </c>
      <c r="X380" s="2419" t="s">
        <v>886</v>
      </c>
      <c r="Y380" s="2419" t="s">
        <v>893</v>
      </c>
      <c r="Z380" s="2420" t="s">
        <v>888</v>
      </c>
      <c r="AB380" s="2417" t="s">
        <v>884</v>
      </c>
      <c r="AC380" s="2418" t="s">
        <v>885</v>
      </c>
      <c r="AD380" s="2419" t="s">
        <v>886</v>
      </c>
      <c r="AE380" s="2419" t="s">
        <v>893</v>
      </c>
      <c r="AF380" s="2420" t="s">
        <v>888</v>
      </c>
      <c r="AT380" s="2408"/>
      <c r="AU380" s="2408"/>
      <c r="AV380" s="2824"/>
      <c r="AW380" s="2824"/>
      <c r="AX380" s="2825"/>
    </row>
    <row r="381" spans="4:50" x14ac:dyDescent="0.3">
      <c r="D381" s="3067" t="s">
        <v>899</v>
      </c>
      <c r="E381" s="2664">
        <v>133931.74620661701</v>
      </c>
      <c r="F381" s="3063">
        <v>0.2</v>
      </c>
      <c r="G381" s="2826">
        <v>1</v>
      </c>
      <c r="H381" s="2404">
        <v>26786.349241323405</v>
      </c>
      <c r="J381" s="2421" t="s">
        <v>899</v>
      </c>
      <c r="K381" s="2664">
        <v>133931.74620661701</v>
      </c>
      <c r="L381" s="3063">
        <v>0.2</v>
      </c>
      <c r="M381" s="2826">
        <v>1</v>
      </c>
      <c r="N381" s="2404">
        <v>26786.349241323405</v>
      </c>
      <c r="P381" s="2421" t="s">
        <v>899</v>
      </c>
      <c r="Q381" s="2664">
        <v>133931.74620661701</v>
      </c>
      <c r="R381" s="3063">
        <v>0.06</v>
      </c>
      <c r="S381" s="2826">
        <v>1</v>
      </c>
      <c r="T381" s="2404">
        <v>8035.9047723970207</v>
      </c>
      <c r="V381" s="2421" t="s">
        <v>899</v>
      </c>
      <c r="W381" s="2664">
        <v>133931.74620661701</v>
      </c>
      <c r="X381" s="3063">
        <v>0.2</v>
      </c>
      <c r="Y381" s="2826">
        <v>1</v>
      </c>
      <c r="Z381" s="2404">
        <v>26786.349241323405</v>
      </c>
      <c r="AB381" s="2421" t="s">
        <v>899</v>
      </c>
      <c r="AC381" s="2664">
        <v>133931.74620661701</v>
      </c>
      <c r="AD381" s="3063">
        <v>0.2</v>
      </c>
      <c r="AE381" s="2826">
        <v>1</v>
      </c>
      <c r="AF381" s="2404">
        <v>26786.349241323405</v>
      </c>
      <c r="AT381" s="2408"/>
      <c r="AU381" s="2408"/>
      <c r="AV381" s="2824"/>
      <c r="AW381" s="2824"/>
      <c r="AX381" s="2825"/>
    </row>
    <row r="382" spans="4:50" x14ac:dyDescent="0.3">
      <c r="D382" s="3067" t="s">
        <v>990</v>
      </c>
      <c r="E382" s="2664">
        <v>100448.75998254272</v>
      </c>
      <c r="F382" s="3063">
        <v>0.55999999999999994</v>
      </c>
      <c r="G382" s="2826">
        <v>2</v>
      </c>
      <c r="H382" s="2404">
        <v>112502.61118044783</v>
      </c>
      <c r="J382" s="2421" t="s">
        <v>990</v>
      </c>
      <c r="K382" s="2664">
        <v>100448.75998254272</v>
      </c>
      <c r="L382" s="3063">
        <v>0.8</v>
      </c>
      <c r="M382" s="2826">
        <v>1</v>
      </c>
      <c r="N382" s="2404">
        <v>80359.007986034179</v>
      </c>
      <c r="P382" s="2421" t="s">
        <v>990</v>
      </c>
      <c r="Q382" s="2664">
        <v>100448.75998254272</v>
      </c>
      <c r="R382" s="3063">
        <v>0.26</v>
      </c>
      <c r="S382" s="2826">
        <v>1</v>
      </c>
      <c r="T382" s="2404">
        <v>26116.677595461108</v>
      </c>
      <c r="V382" s="2421" t="s">
        <v>990</v>
      </c>
      <c r="W382" s="2664">
        <v>100448.75998254272</v>
      </c>
      <c r="X382" s="3063">
        <v>0.8</v>
      </c>
      <c r="Y382" s="2826">
        <v>2</v>
      </c>
      <c r="Z382" s="2404">
        <v>160718.01597206836</v>
      </c>
      <c r="AB382" s="2421" t="s">
        <v>990</v>
      </c>
      <c r="AC382" s="2664">
        <v>100448.75998254272</v>
      </c>
      <c r="AD382" s="3063">
        <v>0.8</v>
      </c>
      <c r="AE382" s="2826">
        <v>2</v>
      </c>
      <c r="AF382" s="2404">
        <v>160718.01597206836</v>
      </c>
      <c r="AT382" s="2408"/>
      <c r="AU382" s="2408"/>
      <c r="AV382" s="2824"/>
      <c r="AW382" s="2824"/>
      <c r="AX382" s="2825"/>
    </row>
    <row r="383" spans="4:50" x14ac:dyDescent="0.3">
      <c r="D383" s="3067" t="s">
        <v>1154</v>
      </c>
      <c r="E383" s="2664">
        <v>64040.167561799884</v>
      </c>
      <c r="F383" s="3063">
        <v>1.2000000000000002</v>
      </c>
      <c r="G383" s="2826">
        <v>2</v>
      </c>
      <c r="H383" s="2404">
        <v>153696.40214831976</v>
      </c>
      <c r="J383" s="2421" t="s">
        <v>1154</v>
      </c>
      <c r="K383" s="2664">
        <v>64040.167561799884</v>
      </c>
      <c r="L383" s="3063">
        <v>0.8</v>
      </c>
      <c r="M383" s="2826">
        <v>2</v>
      </c>
      <c r="N383" s="2404">
        <v>102464.26809887982</v>
      </c>
      <c r="P383" s="2421" t="s">
        <v>1154</v>
      </c>
      <c r="Q383" s="2664">
        <v>64040.167561799884</v>
      </c>
      <c r="R383" s="3063">
        <v>0.26</v>
      </c>
      <c r="S383" s="2826">
        <v>2</v>
      </c>
      <c r="T383" s="2404">
        <v>33300.88713213594</v>
      </c>
      <c r="V383" s="2421" t="s">
        <v>1154</v>
      </c>
      <c r="W383" s="2664">
        <v>64040.167561799884</v>
      </c>
      <c r="X383" s="3063">
        <v>0.8</v>
      </c>
      <c r="Y383" s="2826">
        <v>2</v>
      </c>
      <c r="Z383" s="2404">
        <v>102464.26809887982</v>
      </c>
      <c r="AB383" s="2421" t="s">
        <v>1154</v>
      </c>
      <c r="AC383" s="2664">
        <v>64040.167561799884</v>
      </c>
      <c r="AD383" s="3063">
        <v>0.8</v>
      </c>
      <c r="AE383" s="2826">
        <v>2</v>
      </c>
      <c r="AF383" s="2404">
        <v>102464.26809887982</v>
      </c>
      <c r="AT383" s="2408"/>
      <c r="AU383" s="2408"/>
      <c r="AV383" s="2824"/>
      <c r="AW383" s="2824"/>
      <c r="AX383" s="2825"/>
    </row>
    <row r="384" spans="4:50" x14ac:dyDescent="0.3">
      <c r="D384" s="3068" t="s">
        <v>2603</v>
      </c>
      <c r="E384" s="2664">
        <v>290020.70325447264</v>
      </c>
      <c r="F384" s="3063">
        <v>0.24000000000000005</v>
      </c>
      <c r="G384" s="2826">
        <v>1</v>
      </c>
      <c r="H384" s="2404">
        <v>69604.968781073447</v>
      </c>
      <c r="J384" s="2390" t="s">
        <v>2603</v>
      </c>
      <c r="K384" s="2664">
        <v>290020.70325447264</v>
      </c>
      <c r="L384" s="3063">
        <v>0.16000000000000003</v>
      </c>
      <c r="M384" s="2826">
        <v>1</v>
      </c>
      <c r="N384" s="2404">
        <v>46403.312520715634</v>
      </c>
      <c r="P384" s="2390" t="s">
        <v>2603</v>
      </c>
      <c r="Q384" s="2664">
        <v>290020.70325447264</v>
      </c>
      <c r="R384" s="3063">
        <v>5.2000000000000005E-2</v>
      </c>
      <c r="S384" s="2826">
        <v>1</v>
      </c>
      <c r="T384" s="2404">
        <v>15081.076569232579</v>
      </c>
      <c r="V384" s="2390" t="s">
        <v>2603</v>
      </c>
      <c r="W384" s="2664">
        <v>290020.70325447264</v>
      </c>
      <c r="X384" s="3063">
        <v>0.16000000000000003</v>
      </c>
      <c r="Y384" s="2826">
        <v>1</v>
      </c>
      <c r="Z384" s="2404">
        <v>46403.312520715634</v>
      </c>
      <c r="AB384" s="2390" t="s">
        <v>2603</v>
      </c>
      <c r="AC384" s="2664">
        <v>290020.70325447264</v>
      </c>
      <c r="AD384" s="3063">
        <v>0.16000000000000003</v>
      </c>
      <c r="AE384" s="2826">
        <v>1</v>
      </c>
      <c r="AF384" s="2404">
        <v>46403.312520715634</v>
      </c>
      <c r="AT384" s="2408"/>
      <c r="AU384" s="2408"/>
      <c r="AV384" s="2824"/>
      <c r="AW384" s="2824"/>
      <c r="AX384" s="2825"/>
    </row>
    <row r="385" spans="1:83" x14ac:dyDescent="0.3">
      <c r="D385" s="3068" t="s">
        <v>2602</v>
      </c>
      <c r="E385" s="2664">
        <v>282139.34593835432</v>
      </c>
      <c r="F385" s="3063">
        <v>1.2000000000000002</v>
      </c>
      <c r="G385" s="2826">
        <v>1</v>
      </c>
      <c r="H385" s="2404">
        <v>338567.21512602526</v>
      </c>
      <c r="J385" s="2390" t="s">
        <v>2602</v>
      </c>
      <c r="K385" s="2664">
        <v>282139.34593835432</v>
      </c>
      <c r="L385" s="3063">
        <v>0.8</v>
      </c>
      <c r="M385" s="2826">
        <v>1</v>
      </c>
      <c r="N385" s="2404">
        <v>225711.47675068348</v>
      </c>
      <c r="P385" s="2390" t="s">
        <v>2602</v>
      </c>
      <c r="Q385" s="2664">
        <v>282139.34593835432</v>
      </c>
      <c r="R385" s="3063">
        <v>0.26</v>
      </c>
      <c r="S385" s="2826">
        <v>1</v>
      </c>
      <c r="T385" s="2404">
        <v>73356.229943972125</v>
      </c>
      <c r="V385" s="2390" t="s">
        <v>2602</v>
      </c>
      <c r="W385" s="2664">
        <v>282139.34593835432</v>
      </c>
      <c r="X385" s="3063">
        <v>0.8</v>
      </c>
      <c r="Y385" s="2826">
        <v>1</v>
      </c>
      <c r="Z385" s="2404">
        <v>225711.47675068348</v>
      </c>
      <c r="AB385" s="2390" t="s">
        <v>2602</v>
      </c>
      <c r="AC385" s="2664">
        <v>282139.34593835432</v>
      </c>
      <c r="AD385" s="3063">
        <v>0.8</v>
      </c>
      <c r="AE385" s="2826">
        <v>1</v>
      </c>
      <c r="AF385" s="2404">
        <v>225711.47675068348</v>
      </c>
      <c r="AT385" s="2408"/>
      <c r="AU385" s="2408"/>
      <c r="AV385" s="2824"/>
      <c r="AW385" s="2824"/>
      <c r="AX385" s="2825"/>
    </row>
    <row r="386" spans="1:83" ht="15.75" thickBot="1" x14ac:dyDescent="0.35">
      <c r="D386" s="3066"/>
      <c r="E386" s="2408"/>
      <c r="F386" s="2408"/>
      <c r="G386" s="2413" t="s">
        <v>890</v>
      </c>
      <c r="H386" s="2823">
        <v>701157.54647718975</v>
      </c>
      <c r="J386" s="2412"/>
      <c r="K386" s="2408"/>
      <c r="L386" s="2408"/>
      <c r="M386" s="2413" t="s">
        <v>890</v>
      </c>
      <c r="N386" s="2823">
        <v>481724.41459763655</v>
      </c>
      <c r="P386" s="2412"/>
      <c r="Q386" s="2408"/>
      <c r="R386" s="2408"/>
      <c r="S386" s="2413" t="s">
        <v>890</v>
      </c>
      <c r="T386" s="2823">
        <v>155890.77601319877</v>
      </c>
      <c r="V386" s="2412"/>
      <c r="W386" s="2408"/>
      <c r="X386" s="2408"/>
      <c r="Y386" s="2413" t="s">
        <v>890</v>
      </c>
      <c r="Z386" s="2823">
        <v>562083.4225836707</v>
      </c>
      <c r="AB386" s="2412"/>
      <c r="AC386" s="2408"/>
      <c r="AD386" s="2408"/>
      <c r="AE386" s="2413" t="s">
        <v>890</v>
      </c>
      <c r="AF386" s="2823">
        <v>562083.4225836707</v>
      </c>
      <c r="AT386" s="2408"/>
      <c r="AU386" s="2408"/>
      <c r="AV386" s="2824"/>
      <c r="AW386" s="2824"/>
      <c r="AX386" s="2825"/>
    </row>
    <row r="387" spans="1:83" ht="15.75" thickBot="1" x14ac:dyDescent="0.35">
      <c r="D387" s="3069"/>
      <c r="E387" s="2430"/>
      <c r="F387" s="2431" t="s">
        <v>900</v>
      </c>
      <c r="G387" s="2431"/>
      <c r="H387" s="2483">
        <v>4283139.8943961486</v>
      </c>
      <c r="J387" s="2429"/>
      <c r="K387" s="2430"/>
      <c r="L387" s="2431" t="s">
        <v>900</v>
      </c>
      <c r="M387" s="2431"/>
      <c r="N387" s="2827">
        <v>2398206.0381954024</v>
      </c>
      <c r="P387" s="2429"/>
      <c r="Q387" s="2430"/>
      <c r="R387" s="2431" t="s">
        <v>900</v>
      </c>
      <c r="S387" s="2431"/>
      <c r="T387" s="2828">
        <v>2026627.2934248501</v>
      </c>
      <c r="V387" s="2429"/>
      <c r="W387" s="2430"/>
      <c r="X387" s="2431" t="s">
        <v>900</v>
      </c>
      <c r="Y387" s="2431"/>
      <c r="Z387" s="2829">
        <v>3258977.741660499</v>
      </c>
      <c r="AB387" s="2429"/>
      <c r="AC387" s="2430"/>
      <c r="AD387" s="2431" t="s">
        <v>900</v>
      </c>
      <c r="AE387" s="2431"/>
      <c r="AF387" s="2843">
        <v>3265262.7891459726</v>
      </c>
      <c r="AT387" s="2408"/>
      <c r="AU387" s="2408"/>
      <c r="AV387" s="2824"/>
      <c r="AW387" s="2824"/>
      <c r="AX387" s="2825"/>
    </row>
    <row r="388" spans="1:83" x14ac:dyDescent="0.3">
      <c r="J388" s="2408"/>
      <c r="K388" s="2408"/>
      <c r="L388" s="2824"/>
      <c r="M388" s="2824"/>
      <c r="N388" s="3070"/>
      <c r="AT388" s="2408"/>
      <c r="AU388" s="2408"/>
      <c r="AV388" s="2824"/>
      <c r="AW388" s="2824"/>
      <c r="AX388" s="2825"/>
    </row>
    <row r="389" spans="1:83" ht="15.75" thickBot="1" x14ac:dyDescent="0.35">
      <c r="E389" s="2408"/>
      <c r="F389" s="2824"/>
      <c r="G389" s="2824"/>
      <c r="O389" s="2831"/>
      <c r="AB389" s="2833"/>
      <c r="AC389" s="2833"/>
      <c r="AD389" s="2833"/>
      <c r="AE389" s="2833"/>
      <c r="AF389" s="2833"/>
      <c r="AH389" s="2833"/>
      <c r="AI389" s="2833"/>
      <c r="AJ389" s="2833"/>
      <c r="AK389" s="2833"/>
      <c r="AL389" s="2833"/>
      <c r="AT389" s="2408"/>
      <c r="AU389" s="2408"/>
      <c r="AV389" s="2824"/>
      <c r="AW389" s="2824"/>
      <c r="AX389" s="2825"/>
    </row>
    <row r="390" spans="1:83" ht="15.75" customHeight="1" thickBot="1" x14ac:dyDescent="0.35">
      <c r="D390" s="3047"/>
      <c r="E390" s="2804"/>
      <c r="F390" s="2458" t="s">
        <v>875</v>
      </c>
      <c r="G390" s="2458"/>
      <c r="H390" s="2805"/>
      <c r="J390" s="2803"/>
      <c r="K390" s="2804"/>
      <c r="L390" s="2458" t="s">
        <v>875</v>
      </c>
      <c r="M390" s="2458"/>
      <c r="N390" s="2805"/>
      <c r="P390" s="2803"/>
      <c r="Q390" s="2804"/>
      <c r="R390" s="3805" t="s">
        <v>875</v>
      </c>
      <c r="S390" s="3805"/>
      <c r="T390" s="3806"/>
      <c r="U390" s="2831"/>
      <c r="AI390" s="2408"/>
      <c r="AJ390" s="2824"/>
      <c r="AK390" s="2824"/>
      <c r="AL390" s="2825"/>
      <c r="AT390" s="2408"/>
      <c r="AU390" s="2408"/>
      <c r="AV390" s="2824"/>
      <c r="AW390" s="2824"/>
      <c r="AX390" s="2825"/>
    </row>
    <row r="391" spans="1:83" ht="15.75" thickBot="1" x14ac:dyDescent="0.35">
      <c r="D391" s="3048" t="s">
        <v>877</v>
      </c>
      <c r="E391" s="2810">
        <v>7</v>
      </c>
      <c r="F391" s="2458"/>
      <c r="G391" s="3049" t="s">
        <v>3366</v>
      </c>
      <c r="H391" s="3050"/>
      <c r="J391" s="2809" t="s">
        <v>877</v>
      </c>
      <c r="K391" s="2810">
        <v>8</v>
      </c>
      <c r="L391" s="2408"/>
      <c r="M391" s="2415" t="s">
        <v>3366</v>
      </c>
      <c r="N391" s="2808"/>
      <c r="P391" s="2809" t="s">
        <v>877</v>
      </c>
      <c r="Q391" s="2810">
        <v>9</v>
      </c>
      <c r="R391" s="2408"/>
      <c r="S391" s="2415" t="s">
        <v>3366</v>
      </c>
      <c r="T391" s="2808"/>
      <c r="AT391" s="2408"/>
      <c r="AU391" s="2408"/>
      <c r="AV391" s="2824"/>
      <c r="AW391" s="2824"/>
      <c r="AX391" s="2825"/>
    </row>
    <row r="392" spans="1:83" x14ac:dyDescent="0.3">
      <c r="D392" s="3047" t="s">
        <v>880</v>
      </c>
      <c r="E392" s="2458"/>
      <c r="F392" s="2804"/>
      <c r="G392" s="2813" t="s">
        <v>881</v>
      </c>
      <c r="H392" s="2812" t="s">
        <v>883</v>
      </c>
      <c r="J392" s="2803" t="s">
        <v>880</v>
      </c>
      <c r="K392" s="2458"/>
      <c r="L392" s="2804"/>
      <c r="M392" s="2813" t="s">
        <v>881</v>
      </c>
      <c r="N392" s="2812" t="s">
        <v>883</v>
      </c>
      <c r="P392" s="2803" t="s">
        <v>880</v>
      </c>
      <c r="Q392" s="2458"/>
      <c r="R392" s="2804"/>
      <c r="S392" s="2813" t="s">
        <v>881</v>
      </c>
      <c r="T392" s="2812" t="s">
        <v>883</v>
      </c>
      <c r="AH392" s="2831"/>
      <c r="AR392" s="2833"/>
    </row>
    <row r="393" spans="1:83" ht="15.75" thickBot="1" x14ac:dyDescent="0.35">
      <c r="C393" s="2831"/>
      <c r="D393" s="3071" t="s">
        <v>2139</v>
      </c>
      <c r="E393" s="3058"/>
      <c r="F393" s="3059"/>
      <c r="G393" s="2838"/>
      <c r="H393" s="2839"/>
      <c r="J393" s="2816" t="s">
        <v>1378</v>
      </c>
      <c r="K393" s="2430"/>
      <c r="L393" s="3054"/>
      <c r="M393" s="2415"/>
      <c r="N393" s="2839"/>
      <c r="P393" s="2816" t="s">
        <v>1296</v>
      </c>
      <c r="Q393" s="3058"/>
      <c r="R393" s="3059"/>
      <c r="S393" s="2838"/>
      <c r="T393" s="2815"/>
      <c r="AM393" s="2831"/>
    </row>
    <row r="394" spans="1:83" x14ac:dyDescent="0.3">
      <c r="D394" s="3060" t="s">
        <v>882</v>
      </c>
      <c r="E394" s="2408"/>
      <c r="F394" s="2415"/>
      <c r="G394" s="2408"/>
      <c r="H394" s="2815"/>
      <c r="J394" s="2414" t="s">
        <v>882</v>
      </c>
      <c r="K394" s="2408"/>
      <c r="L394" s="2415"/>
      <c r="M394" s="2408"/>
      <c r="N394" s="2812"/>
      <c r="P394" s="2414" t="s">
        <v>882</v>
      </c>
      <c r="Q394" s="2408"/>
      <c r="R394" s="2415"/>
      <c r="S394" s="2408"/>
      <c r="T394" s="2420" t="s">
        <v>888</v>
      </c>
      <c r="AI394" s="2831"/>
      <c r="AJ394" s="2831"/>
      <c r="AK394" s="2831"/>
      <c r="AL394" s="2831"/>
    </row>
    <row r="395" spans="1:83" x14ac:dyDescent="0.3">
      <c r="A395" s="2831"/>
      <c r="B395" s="2831"/>
      <c r="D395" s="3061" t="s">
        <v>884</v>
      </c>
      <c r="E395" s="2418" t="s">
        <v>885</v>
      </c>
      <c r="F395" s="2419" t="s">
        <v>886</v>
      </c>
      <c r="G395" s="2418" t="s">
        <v>893</v>
      </c>
      <c r="H395" s="2420" t="s">
        <v>888</v>
      </c>
      <c r="J395" s="2417" t="s">
        <v>884</v>
      </c>
      <c r="K395" s="2418" t="s">
        <v>885</v>
      </c>
      <c r="L395" s="2419" t="s">
        <v>886</v>
      </c>
      <c r="M395" s="2418" t="s">
        <v>893</v>
      </c>
      <c r="N395" s="2420" t="s">
        <v>888</v>
      </c>
      <c r="P395" s="2417" t="s">
        <v>884</v>
      </c>
      <c r="Q395" s="2418" t="s">
        <v>885</v>
      </c>
      <c r="R395" s="2419" t="s">
        <v>886</v>
      </c>
      <c r="S395" s="2418" t="s">
        <v>893</v>
      </c>
      <c r="T395" s="2420" t="s">
        <v>888</v>
      </c>
      <c r="AN395" s="2831"/>
    </row>
    <row r="396" spans="1:83" s="2831" customFormat="1" x14ac:dyDescent="0.3">
      <c r="A396" s="2353"/>
      <c r="B396" s="2353"/>
      <c r="C396" s="2353"/>
      <c r="D396" s="3067" t="s">
        <v>889</v>
      </c>
      <c r="E396" s="2384">
        <v>96448.825485874579</v>
      </c>
      <c r="F396" s="3063">
        <v>6.4</v>
      </c>
      <c r="G396" s="2821">
        <v>1</v>
      </c>
      <c r="H396" s="2404">
        <v>617272.48310959735</v>
      </c>
      <c r="I396" s="2353"/>
      <c r="J396" s="2421" t="s">
        <v>889</v>
      </c>
      <c r="K396" s="2384">
        <v>96448.825485874579</v>
      </c>
      <c r="L396" s="3063">
        <v>8.0000000000000016E-2</v>
      </c>
      <c r="M396" s="2821">
        <v>1</v>
      </c>
      <c r="N396" s="2404">
        <v>7715.9060388699681</v>
      </c>
      <c r="O396" s="2353"/>
      <c r="P396" s="1075" t="s">
        <v>889</v>
      </c>
      <c r="Q396" s="2384">
        <v>96448.825485874579</v>
      </c>
      <c r="R396" s="3063">
        <v>5.2999999999999999E-2</v>
      </c>
      <c r="S396" s="2495">
        <v>1</v>
      </c>
      <c r="T396" s="3064">
        <v>5111.7877507513522</v>
      </c>
      <c r="U396" s="2353"/>
      <c r="V396" s="2353"/>
      <c r="W396" s="2353"/>
      <c r="X396" s="2353"/>
      <c r="Y396" s="2353"/>
      <c r="Z396" s="2353"/>
      <c r="AA396" s="2353"/>
      <c r="AB396" s="2353"/>
      <c r="AC396" s="2353"/>
      <c r="AD396" s="2353"/>
      <c r="AE396" s="2353"/>
      <c r="AF396" s="2353"/>
      <c r="AG396" s="2353"/>
      <c r="AH396" s="2353"/>
      <c r="AI396" s="2353"/>
      <c r="AJ396" s="2353"/>
      <c r="AK396" s="2353"/>
      <c r="AL396" s="2353"/>
      <c r="AM396" s="2353"/>
      <c r="AN396" s="2353"/>
      <c r="AT396" s="2353"/>
      <c r="AU396" s="2353"/>
      <c r="AV396" s="2353"/>
      <c r="CE396" s="2353"/>
    </row>
    <row r="397" spans="1:83" x14ac:dyDescent="0.3">
      <c r="D397" s="3066" t="s">
        <v>901</v>
      </c>
      <c r="E397" s="2384">
        <v>46213.584452013631</v>
      </c>
      <c r="F397" s="3063">
        <v>6.4</v>
      </c>
      <c r="G397" s="2821">
        <v>1</v>
      </c>
      <c r="H397" s="2404">
        <v>295766.94049288722</v>
      </c>
      <c r="J397" s="2412" t="s">
        <v>901</v>
      </c>
      <c r="K397" s="2384">
        <v>46213.584452013631</v>
      </c>
      <c r="L397" s="3063">
        <v>0.16000000000000003</v>
      </c>
      <c r="M397" s="2821">
        <v>1</v>
      </c>
      <c r="N397" s="2404">
        <v>7394.1735123221824</v>
      </c>
      <c r="P397" s="1827" t="s">
        <v>901</v>
      </c>
      <c r="Q397" s="2384">
        <v>46213.584452013631</v>
      </c>
      <c r="R397" s="3063">
        <v>0.08</v>
      </c>
      <c r="S397" s="2495">
        <v>1</v>
      </c>
      <c r="T397" s="3064">
        <v>3697.0867561610903</v>
      </c>
      <c r="AU397" s="2831"/>
      <c r="AV397" s="2831"/>
    </row>
    <row r="398" spans="1:83" x14ac:dyDescent="0.3">
      <c r="D398" s="3067" t="s">
        <v>926</v>
      </c>
      <c r="E398" s="2384">
        <v>39894.1454618313</v>
      </c>
      <c r="F398" s="3063">
        <v>6.4</v>
      </c>
      <c r="G398" s="2821">
        <v>1</v>
      </c>
      <c r="H398" s="2404">
        <v>255322.53095572034</v>
      </c>
      <c r="J398" s="2421" t="s">
        <v>926</v>
      </c>
      <c r="K398" s="2384">
        <v>39894.1454618313</v>
      </c>
      <c r="L398" s="3063">
        <v>0.26</v>
      </c>
      <c r="M398" s="2821">
        <v>1</v>
      </c>
      <c r="N398" s="2404">
        <v>10372.477820076138</v>
      </c>
      <c r="P398" s="1075" t="s">
        <v>926</v>
      </c>
      <c r="Q398" s="2384">
        <v>39894.1454618313</v>
      </c>
      <c r="R398" s="3063">
        <v>1.7999999999999999E-2</v>
      </c>
      <c r="S398" s="2495">
        <v>1</v>
      </c>
      <c r="T398" s="3064">
        <v>718.09461831296335</v>
      </c>
      <c r="AT398" s="2831"/>
    </row>
    <row r="399" spans="1:83" x14ac:dyDescent="0.3">
      <c r="D399" s="3067" t="s">
        <v>928</v>
      </c>
      <c r="E399" s="2384">
        <v>27427.225005009019</v>
      </c>
      <c r="F399" s="3063">
        <v>6.4</v>
      </c>
      <c r="G399" s="2821">
        <v>1</v>
      </c>
      <c r="H399" s="2404">
        <v>175534.24003205774</v>
      </c>
      <c r="J399" s="2421" t="s">
        <v>928</v>
      </c>
      <c r="K399" s="2384">
        <v>27427.225005009019</v>
      </c>
      <c r="L399" s="3063">
        <v>0.26</v>
      </c>
      <c r="M399" s="2821">
        <v>1</v>
      </c>
      <c r="N399" s="2404">
        <v>7131.0785013023451</v>
      </c>
      <c r="P399" s="1075" t="s">
        <v>928</v>
      </c>
      <c r="Q399" s="2384">
        <v>27427.225005009019</v>
      </c>
      <c r="R399" s="3063">
        <v>0.01</v>
      </c>
      <c r="S399" s="2495">
        <v>1</v>
      </c>
      <c r="T399" s="3064">
        <v>274.27225005009018</v>
      </c>
    </row>
    <row r="400" spans="1:83" x14ac:dyDescent="0.3">
      <c r="D400" s="3066"/>
      <c r="E400" s="2408"/>
      <c r="F400" s="2408"/>
      <c r="G400" s="2413" t="s">
        <v>890</v>
      </c>
      <c r="H400" s="2823">
        <v>1343896.1945902626</v>
      </c>
      <c r="J400" s="2412"/>
      <c r="K400" s="2408"/>
      <c r="L400" s="2408"/>
      <c r="M400" s="2413" t="s">
        <v>890</v>
      </c>
      <c r="N400" s="2823">
        <v>32613.635872570634</v>
      </c>
      <c r="P400" s="2412"/>
      <c r="Q400" s="2408"/>
      <c r="R400" s="2408"/>
      <c r="S400" s="2413" t="s">
        <v>890</v>
      </c>
      <c r="T400" s="2823">
        <v>9801.2413752754946</v>
      </c>
    </row>
    <row r="401" spans="4:20" x14ac:dyDescent="0.3">
      <c r="D401" s="3060" t="s">
        <v>891</v>
      </c>
      <c r="E401" s="2415"/>
      <c r="F401" s="2415"/>
      <c r="G401" s="2408"/>
      <c r="H401" s="2815"/>
      <c r="J401" s="2414" t="s">
        <v>891</v>
      </c>
      <c r="K401" s="2415"/>
      <c r="L401" s="2415"/>
      <c r="M401" s="2408"/>
      <c r="N401" s="2815"/>
      <c r="P401" s="2414" t="s">
        <v>891</v>
      </c>
      <c r="Q401" s="2415"/>
      <c r="R401" s="2415"/>
      <c r="S401" s="2408"/>
      <c r="T401" s="2815"/>
    </row>
    <row r="402" spans="4:20" x14ac:dyDescent="0.3">
      <c r="D402" s="3061" t="s">
        <v>884</v>
      </c>
      <c r="E402" s="2418" t="s">
        <v>892</v>
      </c>
      <c r="F402" s="2419" t="s">
        <v>893</v>
      </c>
      <c r="G402" s="2418" t="s">
        <v>887</v>
      </c>
      <c r="H402" s="2420" t="s">
        <v>888</v>
      </c>
      <c r="J402" s="2417" t="s">
        <v>884</v>
      </c>
      <c r="K402" s="2418" t="s">
        <v>892</v>
      </c>
      <c r="L402" s="2419" t="s">
        <v>893</v>
      </c>
      <c r="M402" s="2418" t="s">
        <v>887</v>
      </c>
      <c r="N402" s="2420" t="s">
        <v>888</v>
      </c>
      <c r="P402" s="2417" t="s">
        <v>884</v>
      </c>
      <c r="Q402" s="2418" t="s">
        <v>892</v>
      </c>
      <c r="R402" s="2419" t="s">
        <v>893</v>
      </c>
      <c r="S402" s="2418" t="s">
        <v>887</v>
      </c>
      <c r="T402" s="2420" t="s">
        <v>888</v>
      </c>
    </row>
    <row r="403" spans="4:20" x14ac:dyDescent="0.3">
      <c r="D403" s="3062" t="s">
        <v>2167</v>
      </c>
      <c r="E403" s="2495" t="s">
        <v>894</v>
      </c>
      <c r="F403" s="3063">
        <v>48</v>
      </c>
      <c r="G403" s="2384">
        <v>31489.721498697658</v>
      </c>
      <c r="H403" s="2404">
        <v>1511506.6319374875</v>
      </c>
      <c r="J403" s="1075" t="s">
        <v>2167</v>
      </c>
      <c r="K403" s="2495" t="s">
        <v>894</v>
      </c>
      <c r="L403" s="3063">
        <v>2.16</v>
      </c>
      <c r="M403" s="2384">
        <v>31489.721498697658</v>
      </c>
      <c r="N403" s="2404">
        <v>68017.798437186939</v>
      </c>
      <c r="P403" s="1075" t="s">
        <v>2167</v>
      </c>
      <c r="Q403" s="2495" t="s">
        <v>894</v>
      </c>
      <c r="R403" s="3063">
        <v>2.2399999999999998</v>
      </c>
      <c r="S403" s="2384">
        <v>31489.721498697658</v>
      </c>
      <c r="T403" s="2404">
        <v>70536.97615708274</v>
      </c>
    </row>
    <row r="404" spans="4:20" x14ac:dyDescent="0.3">
      <c r="D404" s="3062" t="s">
        <v>2166</v>
      </c>
      <c r="E404" s="2495" t="s">
        <v>894</v>
      </c>
      <c r="F404" s="3063">
        <v>49.92</v>
      </c>
      <c r="G404" s="2384">
        <v>16121.017832097778</v>
      </c>
      <c r="H404" s="2404">
        <v>804761.21017832111</v>
      </c>
      <c r="J404" s="1075" t="s">
        <v>2166</v>
      </c>
      <c r="K404" s="2495" t="s">
        <v>894</v>
      </c>
      <c r="L404" s="3063">
        <v>2.2464000000000004</v>
      </c>
      <c r="M404" s="2384">
        <v>16121.017832097778</v>
      </c>
      <c r="N404" s="2404">
        <v>36214.25445802445</v>
      </c>
      <c r="P404" s="1075" t="s">
        <v>2166</v>
      </c>
      <c r="Q404" s="2495" t="s">
        <v>894</v>
      </c>
      <c r="R404" s="3063">
        <v>2.3295999999999997</v>
      </c>
      <c r="S404" s="2384">
        <v>16121.017832097778</v>
      </c>
      <c r="T404" s="2404">
        <v>37555.52314165498</v>
      </c>
    </row>
    <row r="405" spans="4:20" x14ac:dyDescent="0.3">
      <c r="D405" s="3062" t="s">
        <v>1897</v>
      </c>
      <c r="E405" s="2495" t="s">
        <v>894</v>
      </c>
      <c r="F405" s="3063">
        <v>2.448</v>
      </c>
      <c r="G405" s="2384">
        <v>372449.24864756566</v>
      </c>
      <c r="H405" s="2404">
        <v>911755.76068924076</v>
      </c>
      <c r="J405" s="1075" t="s">
        <v>1897</v>
      </c>
      <c r="K405" s="2495" t="s">
        <v>894</v>
      </c>
      <c r="L405" s="3063">
        <v>4.0000000000000008E-2</v>
      </c>
      <c r="M405" s="2384">
        <v>372449.24864756566</v>
      </c>
      <c r="N405" s="2404">
        <v>14897.969945902629</v>
      </c>
      <c r="P405" s="1075" t="s">
        <v>1897</v>
      </c>
      <c r="Q405" s="2495" t="s">
        <v>894</v>
      </c>
      <c r="R405" s="3063">
        <v>2.9375999999999999E-2</v>
      </c>
      <c r="S405" s="2384">
        <v>372449.24864756566</v>
      </c>
      <c r="T405" s="2404">
        <v>10941.069128270889</v>
      </c>
    </row>
    <row r="406" spans="4:20" x14ac:dyDescent="0.3">
      <c r="D406" s="3062" t="s">
        <v>1898</v>
      </c>
      <c r="E406" s="2495" t="s">
        <v>894</v>
      </c>
      <c r="F406" s="3063">
        <v>14.345279999999997</v>
      </c>
      <c r="G406" s="2384">
        <v>372449.24864756566</v>
      </c>
      <c r="H406" s="2404">
        <v>5342888.7576389499</v>
      </c>
      <c r="J406" s="1075" t="s">
        <v>1898</v>
      </c>
      <c r="K406" s="2495" t="s">
        <v>894</v>
      </c>
      <c r="L406" s="3063">
        <v>2.4000000000000004</v>
      </c>
      <c r="M406" s="2384">
        <v>372449.24864756566</v>
      </c>
      <c r="N406" s="2404">
        <v>893878.19675415778</v>
      </c>
      <c r="P406" s="1075" t="s">
        <v>1898</v>
      </c>
      <c r="Q406" s="2495" t="s">
        <v>894</v>
      </c>
      <c r="R406" s="3063">
        <v>2.0073599999999998</v>
      </c>
      <c r="S406" s="2384">
        <v>372449.24864756566</v>
      </c>
      <c r="T406" s="2404">
        <v>747639.7237651773</v>
      </c>
    </row>
    <row r="407" spans="4:20" x14ac:dyDescent="0.3">
      <c r="D407" s="3062" t="s">
        <v>896</v>
      </c>
      <c r="E407" s="2495" t="s">
        <v>894</v>
      </c>
      <c r="F407" s="3063">
        <v>26.880000000000003</v>
      </c>
      <c r="G407" s="2384">
        <v>20419.955920657183</v>
      </c>
      <c r="H407" s="2404">
        <v>548888.41514726519</v>
      </c>
      <c r="J407" s="1075" t="s">
        <v>896</v>
      </c>
      <c r="K407" s="2495" t="s">
        <v>894</v>
      </c>
      <c r="L407" s="3063">
        <v>1.2096000000000002</v>
      </c>
      <c r="M407" s="2384">
        <v>20419.955920657183</v>
      </c>
      <c r="N407" s="2404">
        <v>24699.978681626933</v>
      </c>
      <c r="P407" s="1075" t="s">
        <v>896</v>
      </c>
      <c r="Q407" s="2495" t="s">
        <v>894</v>
      </c>
      <c r="R407" s="3063">
        <v>1.2544</v>
      </c>
      <c r="S407" s="2384"/>
      <c r="T407" s="2404"/>
    </row>
    <row r="408" spans="4:20" x14ac:dyDescent="0.3">
      <c r="D408" s="3062" t="s">
        <v>902</v>
      </c>
      <c r="E408" s="2495" t="s">
        <v>903</v>
      </c>
      <c r="F408" s="3063">
        <v>14</v>
      </c>
      <c r="G408" s="2384">
        <v>96726.106992586661</v>
      </c>
      <c r="H408" s="2404">
        <v>1354165.4978962133</v>
      </c>
      <c r="J408" s="1075" t="s">
        <v>902</v>
      </c>
      <c r="K408" s="2495" t="s">
        <v>903</v>
      </c>
      <c r="L408" s="3063">
        <v>5</v>
      </c>
      <c r="M408" s="2384">
        <v>96726.106992586661</v>
      </c>
      <c r="N408" s="2404">
        <v>483630.53496293328</v>
      </c>
      <c r="P408" s="1075" t="s">
        <v>902</v>
      </c>
      <c r="Q408" s="2495" t="s">
        <v>903</v>
      </c>
      <c r="R408" s="3063">
        <v>3</v>
      </c>
      <c r="S408" s="2384">
        <v>96726.106992586661</v>
      </c>
      <c r="T408" s="2404">
        <v>290178.32097776001</v>
      </c>
    </row>
    <row r="409" spans="4:20" x14ac:dyDescent="0.3">
      <c r="D409" s="3062" t="s">
        <v>987</v>
      </c>
      <c r="E409" s="2495" t="s">
        <v>297</v>
      </c>
      <c r="F409" s="3063">
        <v>4</v>
      </c>
      <c r="G409" s="2384">
        <v>8751.5632137848133</v>
      </c>
      <c r="H409" s="2404">
        <v>35006.252855139253</v>
      </c>
      <c r="J409" s="1075" t="s">
        <v>987</v>
      </c>
      <c r="K409" s="2495" t="s">
        <v>297</v>
      </c>
      <c r="L409" s="3063">
        <v>4</v>
      </c>
      <c r="M409" s="2384">
        <v>8751.5632137848133</v>
      </c>
      <c r="N409" s="2404">
        <v>35006.252855139253</v>
      </c>
      <c r="P409" s="1075" t="s">
        <v>987</v>
      </c>
      <c r="Q409" s="2495" t="s">
        <v>297</v>
      </c>
      <c r="R409" s="3063">
        <v>1.33</v>
      </c>
      <c r="S409" s="2384">
        <v>8751.5632137848133</v>
      </c>
      <c r="T409" s="2404">
        <v>11639.579074333802</v>
      </c>
    </row>
    <row r="410" spans="4:20" x14ac:dyDescent="0.3">
      <c r="D410" s="3062" t="s">
        <v>905</v>
      </c>
      <c r="E410" s="2495" t="s">
        <v>3</v>
      </c>
      <c r="F410" s="3063">
        <v>442.85951999999997</v>
      </c>
      <c r="G410" s="2384">
        <v>2256.9424964936889</v>
      </c>
      <c r="H410" s="2404">
        <v>999508.47066479665</v>
      </c>
      <c r="J410" s="1075" t="s">
        <v>905</v>
      </c>
      <c r="K410" s="2495" t="s">
        <v>3</v>
      </c>
      <c r="L410" s="3063">
        <v>134.40000000000003</v>
      </c>
      <c r="M410" s="2384">
        <v>2256.9424964936889</v>
      </c>
      <c r="N410" s="2404">
        <v>303333.07152875187</v>
      </c>
      <c r="P410" s="1075" t="s">
        <v>905</v>
      </c>
      <c r="Q410" s="2495" t="s">
        <v>3</v>
      </c>
      <c r="R410" s="3063">
        <v>114.66040319999999</v>
      </c>
      <c r="S410" s="2384">
        <v>2256.9424964936889</v>
      </c>
      <c r="T410" s="2404">
        <v>258781.93664718093</v>
      </c>
    </row>
    <row r="411" spans="4:20" x14ac:dyDescent="0.3">
      <c r="D411" s="3062" t="s">
        <v>2138</v>
      </c>
      <c r="E411" s="2495" t="s">
        <v>297</v>
      </c>
      <c r="F411" s="3063">
        <v>3.2</v>
      </c>
      <c r="G411" s="2384">
        <v>47019.635343618516</v>
      </c>
      <c r="H411" s="2404">
        <v>150462.83309957926</v>
      </c>
      <c r="J411" s="1075" t="s">
        <v>983</v>
      </c>
      <c r="K411" s="2495" t="s">
        <v>3</v>
      </c>
      <c r="L411" s="3063">
        <v>1.6640000000000001</v>
      </c>
      <c r="M411" s="2384">
        <v>35824.125826487681</v>
      </c>
      <c r="N411" s="2404">
        <v>59611.345375275509</v>
      </c>
      <c r="P411" s="1075" t="s">
        <v>2138</v>
      </c>
      <c r="Q411" s="2495" t="s">
        <v>3</v>
      </c>
      <c r="R411" s="3063">
        <v>0.26</v>
      </c>
      <c r="S411" s="2384">
        <v>47019.635343618516</v>
      </c>
      <c r="T411" s="2404">
        <v>12225.105189340815</v>
      </c>
    </row>
    <row r="412" spans="4:20" x14ac:dyDescent="0.3">
      <c r="D412" s="3062" t="s">
        <v>985</v>
      </c>
      <c r="E412" s="2495" t="s">
        <v>3</v>
      </c>
      <c r="F412" s="3063">
        <v>21.712000000000003</v>
      </c>
      <c r="G412" s="2384">
        <v>3186.5448687637754</v>
      </c>
      <c r="H412" s="2404">
        <v>69186.262190599096</v>
      </c>
      <c r="J412" s="1075" t="s">
        <v>989</v>
      </c>
      <c r="K412" s="2495" t="s">
        <v>2241</v>
      </c>
      <c r="L412" s="3063">
        <v>8.0000000000000016E-2</v>
      </c>
      <c r="M412" s="2384">
        <v>27513.203766780207</v>
      </c>
      <c r="N412" s="2404">
        <v>2201.0563013424171</v>
      </c>
      <c r="P412" s="1075" t="s">
        <v>985</v>
      </c>
      <c r="Q412" s="2495" t="s">
        <v>3</v>
      </c>
      <c r="R412" s="3063">
        <v>1.5860000000000001</v>
      </c>
      <c r="S412" s="2384">
        <v>3186.5448687637754</v>
      </c>
      <c r="T412" s="2404">
        <v>5053.8601618593484</v>
      </c>
    </row>
    <row r="413" spans="4:20" x14ac:dyDescent="0.3">
      <c r="D413" s="3062" t="s">
        <v>916</v>
      </c>
      <c r="E413" s="2495" t="s">
        <v>1</v>
      </c>
      <c r="F413" s="3063">
        <v>12.8</v>
      </c>
      <c r="G413" s="2384">
        <v>13219.234622320177</v>
      </c>
      <c r="H413" s="2404">
        <v>169206.20316569827</v>
      </c>
      <c r="J413" s="1075" t="s">
        <v>985</v>
      </c>
      <c r="K413" s="2495" t="s">
        <v>3</v>
      </c>
      <c r="L413" s="3063">
        <v>3.2</v>
      </c>
      <c r="M413" s="2384">
        <v>3186.5448687637754</v>
      </c>
      <c r="N413" s="2404">
        <v>10196.943580044082</v>
      </c>
      <c r="P413" s="1075" t="s">
        <v>916</v>
      </c>
      <c r="Q413" s="2495" t="s">
        <v>1</v>
      </c>
      <c r="R413" s="3063">
        <v>1.06</v>
      </c>
      <c r="S413" s="2384">
        <v>13219.234622320177</v>
      </c>
      <c r="T413" s="2404">
        <v>14012.388699659388</v>
      </c>
    </row>
    <row r="414" spans="4:20" x14ac:dyDescent="0.3">
      <c r="D414" s="3062" t="s">
        <v>907</v>
      </c>
      <c r="E414" s="2495" t="s">
        <v>1</v>
      </c>
      <c r="F414" s="3063">
        <v>6.4</v>
      </c>
      <c r="G414" s="2384">
        <v>10102.504508114607</v>
      </c>
      <c r="H414" s="2404">
        <v>64656.028851933486</v>
      </c>
      <c r="J414" s="1075" t="s">
        <v>916</v>
      </c>
      <c r="K414" s="2495" t="s">
        <v>1</v>
      </c>
      <c r="L414" s="3063">
        <v>3.2</v>
      </c>
      <c r="M414" s="2384">
        <v>13219.234622320177</v>
      </c>
      <c r="N414" s="2404">
        <v>42301.550791424568</v>
      </c>
      <c r="P414" s="1075" t="s">
        <v>907</v>
      </c>
      <c r="Q414" s="2495" t="s">
        <v>1</v>
      </c>
      <c r="R414" s="3063">
        <v>0.53</v>
      </c>
      <c r="S414" s="2384">
        <v>10102.504508114607</v>
      </c>
      <c r="T414" s="2404">
        <v>5354.3273893007417</v>
      </c>
    </row>
    <row r="415" spans="4:20" x14ac:dyDescent="0.3">
      <c r="D415" s="3062" t="s">
        <v>909</v>
      </c>
      <c r="E415" s="2495" t="s">
        <v>1</v>
      </c>
      <c r="F415" s="3063">
        <v>6.4</v>
      </c>
      <c r="G415" s="2384">
        <v>4701.963534361852</v>
      </c>
      <c r="H415" s="2404">
        <v>30092.566619915855</v>
      </c>
      <c r="J415" s="1075" t="s">
        <v>907</v>
      </c>
      <c r="K415" s="2495" t="s">
        <v>1</v>
      </c>
      <c r="L415" s="3063">
        <v>1.6</v>
      </c>
      <c r="M415" s="2384">
        <v>10102.504508114607</v>
      </c>
      <c r="N415" s="2404">
        <v>16164.007212983372</v>
      </c>
      <c r="P415" s="1075" t="s">
        <v>909</v>
      </c>
      <c r="Q415" s="2495" t="s">
        <v>1</v>
      </c>
      <c r="R415" s="3063">
        <v>0.53</v>
      </c>
      <c r="S415" s="2384">
        <v>4701.963534361852</v>
      </c>
      <c r="T415" s="2404">
        <v>2492.0406732117817</v>
      </c>
    </row>
    <row r="416" spans="4:20" x14ac:dyDescent="0.3">
      <c r="D416" s="3062" t="s">
        <v>910</v>
      </c>
      <c r="E416" s="2495" t="s">
        <v>1</v>
      </c>
      <c r="F416" s="3063">
        <v>3.2</v>
      </c>
      <c r="G416" s="2384">
        <v>3414.2761043356804</v>
      </c>
      <c r="H416" s="2404">
        <v>10925.683533874178</v>
      </c>
      <c r="J416" s="1075" t="s">
        <v>909</v>
      </c>
      <c r="K416" s="2495" t="s">
        <v>1</v>
      </c>
      <c r="L416" s="3063">
        <v>1.6</v>
      </c>
      <c r="M416" s="2384">
        <v>4701.963534361852</v>
      </c>
      <c r="N416" s="2404">
        <v>7523.1416549789637</v>
      </c>
      <c r="P416" s="1075" t="s">
        <v>910</v>
      </c>
      <c r="Q416" s="2495" t="s">
        <v>1</v>
      </c>
      <c r="R416" s="3063">
        <v>0.26</v>
      </c>
      <c r="S416" s="2384">
        <v>3414.2761043356804</v>
      </c>
      <c r="T416" s="2404">
        <v>887.71178712727692</v>
      </c>
    </row>
    <row r="417" spans="4:21" x14ac:dyDescent="0.3">
      <c r="D417" s="3062" t="s">
        <v>2107</v>
      </c>
      <c r="E417" s="2495" t="s">
        <v>3</v>
      </c>
      <c r="F417" s="3063">
        <v>2.3039999999999998</v>
      </c>
      <c r="G417" s="2384">
        <v>8228.1675015027067</v>
      </c>
      <c r="H417" s="2404">
        <v>18957.697923462234</v>
      </c>
      <c r="J417" s="1075" t="s">
        <v>910</v>
      </c>
      <c r="K417" s="2495" t="s">
        <v>1</v>
      </c>
      <c r="L417" s="3063">
        <v>0.8</v>
      </c>
      <c r="M417" s="2384">
        <v>3414.2761043356804</v>
      </c>
      <c r="N417" s="2404">
        <v>2731.4208834685446</v>
      </c>
      <c r="P417" s="1075" t="s">
        <v>911</v>
      </c>
      <c r="Q417" s="2495" t="s">
        <v>3</v>
      </c>
      <c r="R417" s="3063">
        <v>0.26</v>
      </c>
      <c r="S417" s="2384">
        <v>66633.540372670817</v>
      </c>
      <c r="T417" s="2404">
        <v>17324.720496894413</v>
      </c>
      <c r="U417" s="2834"/>
    </row>
    <row r="418" spans="4:21" x14ac:dyDescent="0.3">
      <c r="D418" s="3062" t="s">
        <v>912</v>
      </c>
      <c r="E418" s="2495" t="s">
        <v>913</v>
      </c>
      <c r="F418" s="3063">
        <v>1.6</v>
      </c>
      <c r="G418" s="2384">
        <v>3869.0442797034666</v>
      </c>
      <c r="H418" s="2404">
        <v>6190.4708475255466</v>
      </c>
      <c r="J418" s="1075" t="s">
        <v>911</v>
      </c>
      <c r="K418" s="2495" t="s">
        <v>3</v>
      </c>
      <c r="L418" s="3063">
        <v>0.8</v>
      </c>
      <c r="M418" s="2384">
        <v>66633.540372670817</v>
      </c>
      <c r="N418" s="2404">
        <v>53306.832298136658</v>
      </c>
      <c r="P418" s="1075" t="s">
        <v>912</v>
      </c>
      <c r="Q418" s="2495" t="s">
        <v>913</v>
      </c>
      <c r="R418" s="3063">
        <v>0.26</v>
      </c>
      <c r="S418" s="2384">
        <v>3869.0442797034666</v>
      </c>
      <c r="T418" s="2404">
        <v>1005.9515127229014</v>
      </c>
      <c r="U418" s="2834"/>
    </row>
    <row r="419" spans="4:21" x14ac:dyDescent="0.3">
      <c r="D419" s="3062"/>
      <c r="E419" s="2495"/>
      <c r="F419" s="1714"/>
      <c r="G419" s="2384"/>
      <c r="H419" s="2404"/>
      <c r="J419" s="1075" t="s">
        <v>912</v>
      </c>
      <c r="K419" s="2495" t="s">
        <v>913</v>
      </c>
      <c r="L419" s="3063">
        <v>0.8</v>
      </c>
      <c r="M419" s="2384">
        <v>3869.0442797034666</v>
      </c>
      <c r="N419" s="2404">
        <v>3095.2354237627733</v>
      </c>
      <c r="P419" s="1075"/>
      <c r="Q419" s="2495"/>
      <c r="R419" s="1714"/>
      <c r="S419" s="2384"/>
      <c r="T419" s="2404"/>
      <c r="U419" s="2834"/>
    </row>
    <row r="420" spans="4:21" x14ac:dyDescent="0.3">
      <c r="D420" s="3066"/>
      <c r="E420" s="2408"/>
      <c r="F420" s="2408"/>
      <c r="G420" s="2413" t="s">
        <v>890</v>
      </c>
      <c r="H420" s="2823">
        <v>12028158.743240003</v>
      </c>
      <c r="J420" s="2412"/>
      <c r="K420" s="2408"/>
      <c r="L420" s="2408"/>
      <c r="M420" s="2413" t="s">
        <v>890</v>
      </c>
      <c r="N420" s="2823">
        <v>2056809.5911451397</v>
      </c>
      <c r="P420" s="2412"/>
      <c r="Q420" s="2408"/>
      <c r="R420" s="2408"/>
      <c r="S420" s="2413" t="s">
        <v>890</v>
      </c>
      <c r="T420" s="2823">
        <v>1485629.2348015772</v>
      </c>
      <c r="U420" s="2834"/>
    </row>
    <row r="421" spans="4:21" x14ac:dyDescent="0.3">
      <c r="D421" s="3060" t="s">
        <v>898</v>
      </c>
      <c r="E421" s="2415"/>
      <c r="F421" s="2415"/>
      <c r="G421" s="2408"/>
      <c r="H421" s="2815"/>
      <c r="J421" s="2414" t="s">
        <v>898</v>
      </c>
      <c r="K421" s="2415"/>
      <c r="L421" s="2415"/>
      <c r="M421" s="2408"/>
      <c r="N421" s="2815"/>
      <c r="P421" s="2414" t="s">
        <v>898</v>
      </c>
      <c r="Q421" s="2415"/>
      <c r="R421" s="2415"/>
      <c r="S421" s="2408"/>
      <c r="T421" s="2815"/>
      <c r="U421" s="2834"/>
    </row>
    <row r="422" spans="4:21" x14ac:dyDescent="0.3">
      <c r="D422" s="3061" t="s">
        <v>884</v>
      </c>
      <c r="E422" s="2418" t="s">
        <v>885</v>
      </c>
      <c r="F422" s="2419" t="s">
        <v>886</v>
      </c>
      <c r="G422" s="2419" t="s">
        <v>893</v>
      </c>
      <c r="H422" s="2420" t="s">
        <v>888</v>
      </c>
      <c r="J422" s="2417" t="s">
        <v>884</v>
      </c>
      <c r="K422" s="2418" t="s">
        <v>885</v>
      </c>
      <c r="L422" s="2419" t="s">
        <v>886</v>
      </c>
      <c r="M422" s="2419" t="s">
        <v>893</v>
      </c>
      <c r="N422" s="2420" t="s">
        <v>888</v>
      </c>
      <c r="P422" s="2417" t="s">
        <v>884</v>
      </c>
      <c r="Q422" s="2418" t="s">
        <v>885</v>
      </c>
      <c r="R422" s="2419" t="s">
        <v>886</v>
      </c>
      <c r="S422" s="2419" t="s">
        <v>893</v>
      </c>
      <c r="T422" s="2420" t="s">
        <v>888</v>
      </c>
      <c r="U422" s="2841"/>
    </row>
    <row r="423" spans="4:21" x14ac:dyDescent="0.3">
      <c r="D423" s="3067" t="s">
        <v>899</v>
      </c>
      <c r="E423" s="2664">
        <v>133931.74620661701</v>
      </c>
      <c r="F423" s="3063">
        <v>4</v>
      </c>
      <c r="G423" s="2479">
        <v>1</v>
      </c>
      <c r="H423" s="2404">
        <v>535726.98482646805</v>
      </c>
      <c r="J423" s="2421" t="s">
        <v>899</v>
      </c>
      <c r="K423" s="2664">
        <v>133931.74620661701</v>
      </c>
      <c r="L423" s="3063">
        <v>0.16000000000000003</v>
      </c>
      <c r="M423" s="2479">
        <v>1</v>
      </c>
      <c r="N423" s="2404">
        <v>21429.079393058728</v>
      </c>
      <c r="P423" s="2421" t="s">
        <v>899</v>
      </c>
      <c r="Q423" s="2664">
        <v>133931.74620661701</v>
      </c>
      <c r="R423" s="3063">
        <v>0.06</v>
      </c>
      <c r="S423" s="2826">
        <v>1</v>
      </c>
      <c r="T423" s="2404">
        <v>8035.9047723970207</v>
      </c>
      <c r="U423" s="2834"/>
    </row>
    <row r="424" spans="4:21" x14ac:dyDescent="0.3">
      <c r="D424" s="3067" t="s">
        <v>990</v>
      </c>
      <c r="E424" s="2664">
        <v>100448.75998254272</v>
      </c>
      <c r="F424" s="3063">
        <v>6.4</v>
      </c>
      <c r="G424" s="2479">
        <v>2</v>
      </c>
      <c r="H424" s="2404">
        <v>1285744.1277765469</v>
      </c>
      <c r="J424" s="2421" t="s">
        <v>990</v>
      </c>
      <c r="K424" s="2664">
        <v>100448.75998254272</v>
      </c>
      <c r="L424" s="3063">
        <v>0.26666666666666666</v>
      </c>
      <c r="M424" s="2479">
        <v>1</v>
      </c>
      <c r="N424" s="2404">
        <v>26786.335995344725</v>
      </c>
      <c r="P424" s="2421" t="s">
        <v>990</v>
      </c>
      <c r="Q424" s="2664">
        <v>100448.75998254272</v>
      </c>
      <c r="R424" s="3063">
        <v>0.26</v>
      </c>
      <c r="S424" s="2826">
        <v>1</v>
      </c>
      <c r="T424" s="2404">
        <v>26116.677595461108</v>
      </c>
      <c r="U424" s="2834"/>
    </row>
    <row r="425" spans="4:21" x14ac:dyDescent="0.3">
      <c r="D425" s="3067" t="s">
        <v>1154</v>
      </c>
      <c r="E425" s="2664">
        <v>64040.167561799884</v>
      </c>
      <c r="F425" s="3063">
        <v>6.4</v>
      </c>
      <c r="G425" s="2479">
        <v>2</v>
      </c>
      <c r="H425" s="2404">
        <v>819714.14479103859</v>
      </c>
      <c r="J425" s="2421" t="s">
        <v>1154</v>
      </c>
      <c r="K425" s="2664">
        <v>64040.167561799884</v>
      </c>
      <c r="L425" s="3063">
        <v>0.26</v>
      </c>
      <c r="M425" s="2479">
        <v>2</v>
      </c>
      <c r="N425" s="2404">
        <v>33300.88713213594</v>
      </c>
      <c r="P425" s="2421" t="s">
        <v>1154</v>
      </c>
      <c r="Q425" s="2664">
        <v>64040.167561799884</v>
      </c>
      <c r="R425" s="3063">
        <v>0.26600000000000001</v>
      </c>
      <c r="S425" s="2826">
        <v>2</v>
      </c>
      <c r="T425" s="2404">
        <v>34069.369142877542</v>
      </c>
      <c r="U425" s="2834"/>
    </row>
    <row r="426" spans="4:21" x14ac:dyDescent="0.3">
      <c r="D426" s="3068" t="s">
        <v>2603</v>
      </c>
      <c r="E426" s="2664">
        <v>290020.70325447264</v>
      </c>
      <c r="F426" s="3063">
        <v>1.2800000000000002</v>
      </c>
      <c r="G426" s="2826">
        <v>1</v>
      </c>
      <c r="H426" s="2404">
        <v>371226.50016572507</v>
      </c>
      <c r="J426" s="2390" t="s">
        <v>2603</v>
      </c>
      <c r="K426" s="2664">
        <v>290020.70325447264</v>
      </c>
      <c r="L426" s="3063">
        <v>5.2000000000000005E-2</v>
      </c>
      <c r="M426" s="2826">
        <v>1</v>
      </c>
      <c r="N426" s="2404">
        <v>15081.076569232579</v>
      </c>
      <c r="P426" s="2390" t="s">
        <v>2603</v>
      </c>
      <c r="Q426" s="2664">
        <v>290020.70325447264</v>
      </c>
      <c r="R426" s="3063">
        <v>5.3200000000000004E-2</v>
      </c>
      <c r="S426" s="2826">
        <v>1</v>
      </c>
      <c r="T426" s="2404">
        <v>15429.101413137945</v>
      </c>
      <c r="U426" s="2834"/>
    </row>
    <row r="427" spans="4:21" x14ac:dyDescent="0.3">
      <c r="D427" s="3068" t="s">
        <v>2602</v>
      </c>
      <c r="E427" s="2664">
        <v>282139.34593835432</v>
      </c>
      <c r="F427" s="3063">
        <v>6.4</v>
      </c>
      <c r="G427" s="2826">
        <v>1</v>
      </c>
      <c r="H427" s="2404">
        <v>1805691.8140054678</v>
      </c>
      <c r="J427" s="2390" t="s">
        <v>2602</v>
      </c>
      <c r="K427" s="2664">
        <v>282139.34593835432</v>
      </c>
      <c r="L427" s="3063">
        <v>0.26666666666666666</v>
      </c>
      <c r="M427" s="2826">
        <v>1</v>
      </c>
      <c r="N427" s="2404">
        <v>75237.158916894492</v>
      </c>
      <c r="P427" s="2390" t="s">
        <v>2602</v>
      </c>
      <c r="Q427" s="2664">
        <v>282139.34593835432</v>
      </c>
      <c r="R427" s="3063">
        <v>0.26</v>
      </c>
      <c r="S427" s="2826">
        <v>1</v>
      </c>
      <c r="T427" s="2404">
        <v>73356.229943972125</v>
      </c>
      <c r="U427" s="2834"/>
    </row>
    <row r="428" spans="4:21" x14ac:dyDescent="0.3">
      <c r="D428" s="3066"/>
      <c r="E428" s="2408"/>
      <c r="F428" s="2408"/>
      <c r="G428" s="2413" t="s">
        <v>890</v>
      </c>
      <c r="H428" s="2823">
        <v>4818103.5715652462</v>
      </c>
      <c r="J428" s="2412"/>
      <c r="K428" s="2408"/>
      <c r="L428" s="2408"/>
      <c r="M428" s="2413" t="s">
        <v>890</v>
      </c>
      <c r="N428" s="2823">
        <v>171834.53800666647</v>
      </c>
      <c r="O428" s="2834"/>
      <c r="P428" s="2412"/>
      <c r="Q428" s="2408"/>
      <c r="R428" s="2408"/>
      <c r="S428" s="2413" t="s">
        <v>890</v>
      </c>
      <c r="T428" s="2823">
        <v>157007.28286784573</v>
      </c>
      <c r="U428" s="2834"/>
    </row>
    <row r="429" spans="4:21" ht="15.75" thickBot="1" x14ac:dyDescent="0.35">
      <c r="D429" s="3069"/>
      <c r="E429" s="2430"/>
      <c r="F429" s="2431" t="s">
        <v>900</v>
      </c>
      <c r="G429" s="2431"/>
      <c r="H429" s="2843">
        <v>18190158.50939551</v>
      </c>
      <c r="J429" s="2429"/>
      <c r="K429" s="2430"/>
      <c r="L429" s="2431" t="s">
        <v>900</v>
      </c>
      <c r="M429" s="2431"/>
      <c r="N429" s="2843">
        <v>2261257.7650243766</v>
      </c>
      <c r="O429" s="2834"/>
      <c r="P429" s="2429"/>
      <c r="Q429" s="2430"/>
      <c r="R429" s="2431" t="s">
        <v>900</v>
      </c>
      <c r="S429" s="2431"/>
      <c r="T429" s="2843">
        <v>1652437.7590446984</v>
      </c>
      <c r="U429" s="2834"/>
    </row>
    <row r="430" spans="4:21" x14ac:dyDescent="0.3">
      <c r="J430" s="2834"/>
      <c r="K430" s="2834"/>
      <c r="L430" s="2834"/>
      <c r="M430" s="2834"/>
      <c r="N430" s="2834"/>
      <c r="O430" s="2834"/>
      <c r="U430" s="2834"/>
    </row>
    <row r="431" spans="4:21" ht="15.75" thickBot="1" x14ac:dyDescent="0.35">
      <c r="D431" s="2353"/>
      <c r="E431" s="2834"/>
      <c r="F431" s="2834"/>
      <c r="G431" s="2834"/>
      <c r="H431" s="2834"/>
      <c r="I431" s="2834"/>
      <c r="J431" s="2841"/>
      <c r="P431" s="2825"/>
    </row>
    <row r="432" spans="4:21" x14ac:dyDescent="0.3">
      <c r="D432" s="3072"/>
      <c r="E432" s="2958"/>
      <c r="F432" s="3073" t="s">
        <v>875</v>
      </c>
      <c r="G432" s="3073"/>
      <c r="H432" s="3074"/>
    </row>
    <row r="433" spans="4:8" ht="15.75" thickBot="1" x14ac:dyDescent="0.35">
      <c r="D433" s="2236" t="s">
        <v>877</v>
      </c>
      <c r="E433" s="2237">
        <v>10</v>
      </c>
      <c r="F433" s="2354"/>
      <c r="G433" s="2446" t="s">
        <v>3366</v>
      </c>
      <c r="H433" s="3075"/>
    </row>
    <row r="434" spans="4:8" x14ac:dyDescent="0.3">
      <c r="D434" s="3072" t="s">
        <v>880</v>
      </c>
      <c r="E434" s="3076"/>
      <c r="F434" s="2958"/>
      <c r="G434" s="2959" t="s">
        <v>881</v>
      </c>
      <c r="H434" s="2638" t="s">
        <v>883</v>
      </c>
    </row>
    <row r="435" spans="4:8" ht="15.75" thickBot="1" x14ac:dyDescent="0.35">
      <c r="D435" s="3077" t="s">
        <v>3375</v>
      </c>
      <c r="E435" s="3078" t="s">
        <v>2620</v>
      </c>
      <c r="F435" s="3079">
        <v>420</v>
      </c>
      <c r="G435" s="3080" t="s">
        <v>1597</v>
      </c>
      <c r="H435" s="3081"/>
    </row>
    <row r="436" spans="4:8" x14ac:dyDescent="0.3">
      <c r="D436" s="3082"/>
      <c r="E436" s="2408"/>
      <c r="F436" s="3083"/>
      <c r="G436" s="3083"/>
      <c r="H436" s="3084"/>
    </row>
    <row r="437" spans="4:8" x14ac:dyDescent="0.3">
      <c r="D437" s="2445" t="s">
        <v>882</v>
      </c>
      <c r="E437" s="2354"/>
      <c r="F437" s="2446"/>
      <c r="G437" s="2354"/>
      <c r="H437" s="3085"/>
    </row>
    <row r="438" spans="4:8" x14ac:dyDescent="0.3">
      <c r="D438" s="2126" t="s">
        <v>884</v>
      </c>
      <c r="E438" s="2127" t="s">
        <v>885</v>
      </c>
      <c r="F438" s="2128" t="s">
        <v>886</v>
      </c>
      <c r="G438" s="2127" t="s">
        <v>887</v>
      </c>
      <c r="H438" s="2129" t="s">
        <v>888</v>
      </c>
    </row>
    <row r="439" spans="4:8" x14ac:dyDescent="0.3">
      <c r="D439" s="2390" t="s">
        <v>889</v>
      </c>
      <c r="E439" s="2384">
        <v>96448.825485874579</v>
      </c>
      <c r="F439" s="2307">
        <v>0.16</v>
      </c>
      <c r="G439" s="2451">
        <v>1</v>
      </c>
      <c r="H439" s="2309">
        <v>15431.812077739933</v>
      </c>
    </row>
    <row r="440" spans="4:8" x14ac:dyDescent="0.3">
      <c r="D440" s="2390" t="s">
        <v>926</v>
      </c>
      <c r="E440" s="2384">
        <v>39894.1454618313</v>
      </c>
      <c r="F440" s="2391">
        <v>2.2231999999999998</v>
      </c>
      <c r="G440" s="2451">
        <v>1</v>
      </c>
      <c r="H440" s="2309">
        <v>88692.664190743337</v>
      </c>
    </row>
    <row r="441" spans="4:8" x14ac:dyDescent="0.3">
      <c r="D441" s="2390" t="s">
        <v>927</v>
      </c>
      <c r="E441" s="2384">
        <v>29920.609096373475</v>
      </c>
      <c r="F441" s="2391">
        <v>1.1115999999999999</v>
      </c>
      <c r="G441" s="2451">
        <v>1</v>
      </c>
      <c r="H441" s="2309">
        <v>33259.749071528749</v>
      </c>
    </row>
    <row r="442" spans="4:8" x14ac:dyDescent="0.3">
      <c r="D442" s="2390" t="s">
        <v>2621</v>
      </c>
      <c r="E442" s="2384">
        <v>89435.107994389909</v>
      </c>
      <c r="F442" s="2391">
        <v>14</v>
      </c>
      <c r="G442" s="2451">
        <v>1</v>
      </c>
      <c r="H442" s="2309">
        <v>1252091.5119214586</v>
      </c>
    </row>
    <row r="443" spans="4:8" x14ac:dyDescent="0.3">
      <c r="D443" s="3086"/>
      <c r="E443" s="2354"/>
      <c r="F443" s="2354"/>
      <c r="G443" s="2394" t="s">
        <v>890</v>
      </c>
      <c r="H443" s="2309">
        <v>1389475.7372614706</v>
      </c>
    </row>
    <row r="444" spans="4:8" x14ac:dyDescent="0.3">
      <c r="D444" s="2445" t="s">
        <v>891</v>
      </c>
      <c r="E444" s="2446"/>
      <c r="F444" s="2446"/>
      <c r="G444" s="2354"/>
      <c r="H444" s="2399"/>
    </row>
    <row r="445" spans="4:8" x14ac:dyDescent="0.3">
      <c r="D445" s="2126" t="s">
        <v>884</v>
      </c>
      <c r="E445" s="2127" t="s">
        <v>892</v>
      </c>
      <c r="F445" s="2128" t="s">
        <v>893</v>
      </c>
      <c r="G445" s="2127" t="s">
        <v>887</v>
      </c>
      <c r="H445" s="2402" t="s">
        <v>888</v>
      </c>
    </row>
    <row r="446" spans="4:8" x14ac:dyDescent="0.3">
      <c r="D446" s="3087" t="s">
        <v>2167</v>
      </c>
      <c r="E446" s="2409" t="s">
        <v>894</v>
      </c>
      <c r="F446" s="3063">
        <v>36.96</v>
      </c>
      <c r="G446" s="2384">
        <v>31489.721498697658</v>
      </c>
      <c r="H446" s="3064">
        <v>1163860.1065918654</v>
      </c>
    </row>
    <row r="447" spans="4:8" x14ac:dyDescent="0.3">
      <c r="D447" s="3087" t="s">
        <v>2166</v>
      </c>
      <c r="E447" s="2409" t="s">
        <v>894</v>
      </c>
      <c r="F447" s="3063">
        <v>37.799999999999997</v>
      </c>
      <c r="G447" s="2384">
        <v>16121.017832097778</v>
      </c>
      <c r="H447" s="3064">
        <v>609374.47405329591</v>
      </c>
    </row>
    <row r="448" spans="4:8" x14ac:dyDescent="0.3">
      <c r="D448" s="3087" t="s">
        <v>1896</v>
      </c>
      <c r="E448" s="2409" t="s">
        <v>894</v>
      </c>
      <c r="F448" s="3063">
        <v>3.36</v>
      </c>
      <c r="G448" s="2384">
        <v>327256.66199158487</v>
      </c>
      <c r="H448" s="3064">
        <v>1099582.3842917252</v>
      </c>
    </row>
    <row r="449" spans="4:8" x14ac:dyDescent="0.3">
      <c r="D449" s="3087" t="s">
        <v>980</v>
      </c>
      <c r="E449" s="2409" t="s">
        <v>894</v>
      </c>
      <c r="F449" s="3063">
        <v>28.896000000000001</v>
      </c>
      <c r="G449" s="2384">
        <v>372449.24864756566</v>
      </c>
      <c r="H449" s="3064">
        <v>10762293.488920057</v>
      </c>
    </row>
    <row r="450" spans="4:8" x14ac:dyDescent="0.3">
      <c r="D450" s="3087" t="s">
        <v>905</v>
      </c>
      <c r="E450" s="2409" t="s">
        <v>3</v>
      </c>
      <c r="F450" s="3063">
        <v>2142</v>
      </c>
      <c r="G450" s="2384">
        <v>2256.9424964936889</v>
      </c>
      <c r="H450" s="3064">
        <v>4834370.8274894813</v>
      </c>
    </row>
    <row r="451" spans="4:8" x14ac:dyDescent="0.3">
      <c r="D451" s="3087" t="s">
        <v>2622</v>
      </c>
      <c r="E451" s="2409" t="s">
        <v>2353</v>
      </c>
      <c r="F451" s="3063">
        <v>134.4</v>
      </c>
      <c r="G451" s="2384">
        <v>9352.3398116609915</v>
      </c>
      <c r="H451" s="3064">
        <v>1256954.4706872373</v>
      </c>
    </row>
    <row r="452" spans="4:8" x14ac:dyDescent="0.3">
      <c r="D452" s="3087" t="s">
        <v>2623</v>
      </c>
      <c r="E452" s="2409" t="s">
        <v>2624</v>
      </c>
      <c r="F452" s="3063">
        <v>336</v>
      </c>
      <c r="G452" s="2384">
        <v>4191.4646363454222</v>
      </c>
      <c r="H452" s="3064">
        <v>1408332.1178120619</v>
      </c>
    </row>
    <row r="453" spans="4:8" ht="18" x14ac:dyDescent="0.3">
      <c r="D453" s="3087" t="s">
        <v>2625</v>
      </c>
      <c r="E453" s="2409" t="s">
        <v>4336</v>
      </c>
      <c r="F453" s="3063">
        <v>1.0919999999999999</v>
      </c>
      <c r="G453" s="2384">
        <v>327256.66199158487</v>
      </c>
      <c r="H453" s="3064">
        <v>357364.27489481063</v>
      </c>
    </row>
    <row r="454" spans="4:8" ht="18" x14ac:dyDescent="0.3">
      <c r="D454" s="3087" t="s">
        <v>2626</v>
      </c>
      <c r="E454" s="2409" t="s">
        <v>4337</v>
      </c>
      <c r="F454" s="3063">
        <v>120.96</v>
      </c>
      <c r="G454" s="2384">
        <v>53199.358845922667</v>
      </c>
      <c r="H454" s="3064">
        <v>6434994.4460028056</v>
      </c>
    </row>
    <row r="455" spans="4:8" x14ac:dyDescent="0.3">
      <c r="D455" s="3087" t="s">
        <v>2629</v>
      </c>
      <c r="E455" s="2409" t="s">
        <v>1597</v>
      </c>
      <c r="F455" s="3063">
        <v>504</v>
      </c>
      <c r="G455" s="2384">
        <v>360.03606491685036</v>
      </c>
      <c r="H455" s="3064">
        <v>181458.17671809258</v>
      </c>
    </row>
    <row r="456" spans="4:8" x14ac:dyDescent="0.3">
      <c r="D456" s="3087" t="s">
        <v>896</v>
      </c>
      <c r="E456" s="2409" t="s">
        <v>894</v>
      </c>
      <c r="F456" s="3063">
        <v>7.7279999999999998</v>
      </c>
      <c r="G456" s="2384">
        <v>20419.955920657183</v>
      </c>
      <c r="H456" s="3064">
        <v>157805.4193548387</v>
      </c>
    </row>
    <row r="457" spans="4:8" x14ac:dyDescent="0.3">
      <c r="D457" s="3087" t="s">
        <v>2627</v>
      </c>
      <c r="E457" s="2409" t="s">
        <v>2353</v>
      </c>
      <c r="F457" s="3063">
        <v>33.6</v>
      </c>
      <c r="G457" s="2384">
        <v>30706.240032057704</v>
      </c>
      <c r="H457" s="3064">
        <v>1031729.6650771389</v>
      </c>
    </row>
    <row r="458" spans="4:8" x14ac:dyDescent="0.3">
      <c r="D458" s="3087" t="s">
        <v>2628</v>
      </c>
      <c r="E458" s="2409" t="s">
        <v>2353</v>
      </c>
      <c r="F458" s="2307">
        <v>1</v>
      </c>
      <c r="G458" s="2384">
        <v>1168240.7245041076</v>
      </c>
      <c r="H458" s="3064">
        <v>1168240.7245041076</v>
      </c>
    </row>
    <row r="459" spans="4:8" x14ac:dyDescent="0.3">
      <c r="D459" s="3087"/>
      <c r="E459" s="2409"/>
      <c r="F459" s="2307"/>
      <c r="G459" s="2384"/>
      <c r="H459" s="3064"/>
    </row>
    <row r="460" spans="4:8" x14ac:dyDescent="0.3">
      <c r="D460" s="3087"/>
      <c r="E460" s="2409"/>
      <c r="F460" s="2307"/>
      <c r="G460" s="2384"/>
      <c r="H460" s="3064"/>
    </row>
    <row r="461" spans="4:8" x14ac:dyDescent="0.3">
      <c r="D461" s="3087"/>
      <c r="E461" s="2409"/>
      <c r="F461" s="2307"/>
      <c r="G461" s="2384"/>
      <c r="H461" s="3064"/>
    </row>
    <row r="462" spans="4:8" x14ac:dyDescent="0.3">
      <c r="D462" s="3086"/>
      <c r="E462" s="2354"/>
      <c r="F462" s="2354"/>
      <c r="G462" s="2394" t="s">
        <v>890</v>
      </c>
      <c r="H462" s="2309">
        <v>30466360.576397516</v>
      </c>
    </row>
    <row r="463" spans="4:8" x14ac:dyDescent="0.3">
      <c r="D463" s="2445" t="s">
        <v>898</v>
      </c>
      <c r="E463" s="2446"/>
      <c r="F463" s="2446"/>
      <c r="G463" s="2354"/>
      <c r="H463" s="2399"/>
    </row>
    <row r="464" spans="4:8" x14ac:dyDescent="0.3">
      <c r="D464" s="2126" t="s">
        <v>884</v>
      </c>
      <c r="E464" s="2127" t="s">
        <v>885</v>
      </c>
      <c r="F464" s="2128" t="s">
        <v>886</v>
      </c>
      <c r="G464" s="2128" t="s">
        <v>893</v>
      </c>
      <c r="H464" s="2449" t="s">
        <v>888</v>
      </c>
    </row>
    <row r="465" spans="4:56" x14ac:dyDescent="0.3">
      <c r="D465" s="2390" t="s">
        <v>899</v>
      </c>
      <c r="E465" s="2664">
        <v>133931.74620661701</v>
      </c>
      <c r="F465" s="3063">
        <v>0.8</v>
      </c>
      <c r="G465" s="2479">
        <v>1</v>
      </c>
      <c r="H465" s="2395">
        <v>107145.39696529362</v>
      </c>
    </row>
    <row r="466" spans="4:56" x14ac:dyDescent="0.3">
      <c r="D466" s="2421" t="s">
        <v>990</v>
      </c>
      <c r="E466" s="2664">
        <v>100448.75998254272</v>
      </c>
      <c r="F466" s="3063">
        <v>4</v>
      </c>
      <c r="G466" s="2479">
        <v>2</v>
      </c>
      <c r="H466" s="2395">
        <v>803590.07986034174</v>
      </c>
    </row>
    <row r="467" spans="4:56" x14ac:dyDescent="0.3">
      <c r="D467" s="2390" t="s">
        <v>1154</v>
      </c>
      <c r="E467" s="2664">
        <v>64040.167561799884</v>
      </c>
      <c r="F467" s="3063">
        <v>3.2</v>
      </c>
      <c r="G467" s="2479">
        <v>2</v>
      </c>
      <c r="H467" s="2395">
        <v>409857.0723955193</v>
      </c>
    </row>
    <row r="468" spans="4:56" x14ac:dyDescent="0.3">
      <c r="D468" s="1075" t="s">
        <v>2603</v>
      </c>
      <c r="E468" s="2664">
        <v>290020.70325447264</v>
      </c>
      <c r="F468" s="3063">
        <v>0.64000000000000012</v>
      </c>
      <c r="G468" s="2826">
        <v>1</v>
      </c>
      <c r="H468" s="2395">
        <v>185613.25008286253</v>
      </c>
    </row>
    <row r="469" spans="4:56" x14ac:dyDescent="0.3">
      <c r="D469" s="1075" t="s">
        <v>2602</v>
      </c>
      <c r="E469" s="2664">
        <v>282139.34593835432</v>
      </c>
      <c r="F469" s="3063">
        <v>4</v>
      </c>
      <c r="G469" s="2826">
        <v>1</v>
      </c>
      <c r="H469" s="2395">
        <v>1128557.3837534173</v>
      </c>
    </row>
    <row r="470" spans="4:56" x14ac:dyDescent="0.3">
      <c r="D470" s="3086"/>
      <c r="E470" s="2354"/>
      <c r="F470" s="2354"/>
      <c r="G470" s="2394" t="s">
        <v>890</v>
      </c>
      <c r="H470" s="2395">
        <v>2634763.1830574349</v>
      </c>
    </row>
    <row r="471" spans="4:56" ht="15.75" thickBot="1" x14ac:dyDescent="0.35">
      <c r="D471" s="2960"/>
      <c r="E471" s="2961"/>
      <c r="F471" s="2425" t="s">
        <v>900</v>
      </c>
      <c r="G471" s="2426"/>
      <c r="H471" s="2427">
        <v>34490599.496716425</v>
      </c>
    </row>
    <row r="472" spans="4:56" x14ac:dyDescent="0.3">
      <c r="N472" s="3088"/>
      <c r="AN472" s="3089"/>
      <c r="AO472" s="3089"/>
      <c r="AP472" s="3089"/>
      <c r="AQ472" s="3089"/>
      <c r="AR472" s="927"/>
    </row>
    <row r="473" spans="4:56" x14ac:dyDescent="0.3">
      <c r="AN473" s="3089"/>
      <c r="AO473" s="3089"/>
      <c r="AP473" s="3089"/>
      <c r="AQ473" s="3089"/>
      <c r="AR473" s="3089"/>
      <c r="AS473" s="3089"/>
      <c r="AT473" s="3089"/>
      <c r="AU473" s="3089"/>
      <c r="AV473" s="3089"/>
      <c r="AW473" s="3089"/>
      <c r="AX473" s="3089"/>
      <c r="AY473" s="2694"/>
      <c r="AZ473" s="2694"/>
      <c r="BA473" s="2694"/>
      <c r="BB473" s="2694"/>
      <c r="BC473" s="2694"/>
      <c r="BD473" s="2694"/>
    </row>
    <row r="474" spans="4:56" x14ac:dyDescent="0.3">
      <c r="AN474" s="3089"/>
      <c r="AO474" s="3089"/>
      <c r="AP474" s="3089"/>
      <c r="AQ474" s="3089"/>
      <c r="AR474" s="3089"/>
      <c r="AS474" s="3089"/>
      <c r="AT474" s="3089"/>
      <c r="AU474" s="3089"/>
      <c r="AV474" s="3089"/>
      <c r="AW474" s="3089"/>
      <c r="AX474" s="3089"/>
      <c r="AY474" s="2694"/>
      <c r="AZ474" s="2694"/>
      <c r="BA474" s="2694"/>
      <c r="BB474" s="2694"/>
      <c r="BC474" s="2694"/>
      <c r="BD474" s="2694"/>
    </row>
    <row r="475" spans="4:56" x14ac:dyDescent="0.3">
      <c r="AN475" s="3089"/>
      <c r="AO475" s="3089"/>
      <c r="AP475" s="3089"/>
      <c r="AQ475" s="3089"/>
      <c r="AR475" s="3089"/>
      <c r="AS475" s="3089"/>
      <c r="AT475" s="3089"/>
      <c r="AU475" s="3089"/>
      <c r="AV475" s="3089"/>
      <c r="AW475" s="3089"/>
      <c r="AX475" s="3089"/>
      <c r="AY475" s="2694"/>
      <c r="AZ475" s="2694"/>
      <c r="BA475" s="2694"/>
      <c r="BB475" s="2694"/>
      <c r="BC475" s="2694"/>
      <c r="BD475" s="2694"/>
    </row>
    <row r="476" spans="4:56" x14ac:dyDescent="0.3">
      <c r="AN476" s="3089"/>
      <c r="AO476" s="3089"/>
      <c r="AP476" s="3089"/>
      <c r="AQ476" s="3089"/>
      <c r="AR476" s="3089"/>
      <c r="AS476" s="3089"/>
      <c r="AT476" s="3089"/>
      <c r="AU476" s="3089"/>
      <c r="AV476" s="3089"/>
      <c r="AW476" s="3089"/>
      <c r="AX476" s="3089"/>
      <c r="AY476" s="2694"/>
      <c r="AZ476" s="2694"/>
      <c r="BA476" s="2694"/>
      <c r="BB476" s="2694"/>
      <c r="BC476" s="2694"/>
      <c r="BD476" s="2694"/>
    </row>
    <row r="477" spans="4:56" x14ac:dyDescent="0.3">
      <c r="AN477" s="3089"/>
      <c r="AO477" s="3089"/>
      <c r="AP477" s="3089"/>
      <c r="AQ477" s="3089"/>
      <c r="AR477" s="3089"/>
      <c r="AS477" s="3089"/>
      <c r="AT477" s="3089"/>
      <c r="AU477" s="3089"/>
      <c r="AV477" s="3089"/>
      <c r="AW477" s="3089"/>
      <c r="AX477" s="3089"/>
      <c r="AY477" s="2694"/>
      <c r="AZ477" s="2694"/>
      <c r="BA477" s="2694"/>
      <c r="BB477" s="2694"/>
      <c r="BC477" s="2694"/>
      <c r="BD477" s="2694"/>
    </row>
    <row r="478" spans="4:56" x14ac:dyDescent="0.3">
      <c r="AN478" s="3089"/>
      <c r="AO478" s="3089"/>
      <c r="AP478" s="3089"/>
      <c r="AQ478" s="3089"/>
      <c r="AR478" s="3089"/>
      <c r="AS478" s="3089"/>
      <c r="AT478" s="3089"/>
      <c r="AU478" s="3089"/>
      <c r="AV478" s="3089"/>
      <c r="AW478" s="3089"/>
      <c r="AX478" s="3089"/>
      <c r="AY478" s="2694"/>
      <c r="AZ478" s="2694"/>
      <c r="BA478" s="2694"/>
      <c r="BB478" s="2694"/>
      <c r="BC478" s="2694"/>
      <c r="BD478" s="2694"/>
    </row>
    <row r="479" spans="4:56" x14ac:dyDescent="0.3">
      <c r="AN479" s="3089"/>
      <c r="AO479" s="3089"/>
      <c r="AP479" s="3089"/>
      <c r="AQ479" s="3089"/>
      <c r="AR479" s="3089"/>
      <c r="AS479" s="3089"/>
      <c r="AT479" s="3089"/>
      <c r="AU479" s="3089"/>
      <c r="AV479" s="3089"/>
      <c r="AW479" s="3089"/>
      <c r="AX479" s="3089"/>
      <c r="AY479" s="2694"/>
      <c r="AZ479" s="2694"/>
      <c r="BA479" s="2694"/>
      <c r="BB479" s="2694"/>
      <c r="BC479" s="2694"/>
      <c r="BD479" s="2694"/>
    </row>
    <row r="480" spans="4:56" x14ac:dyDescent="0.3">
      <c r="AN480" s="3089"/>
      <c r="AO480" s="3089"/>
      <c r="AP480" s="3089"/>
      <c r="AQ480" s="3089"/>
      <c r="AR480" s="3089"/>
      <c r="AS480" s="3089"/>
      <c r="AT480" s="3089"/>
      <c r="AU480" s="3089"/>
      <c r="AV480" s="3089"/>
      <c r="AW480" s="3089"/>
      <c r="AX480" s="3089"/>
      <c r="AY480" s="2694"/>
      <c r="AZ480" s="2694"/>
      <c r="BA480" s="2694"/>
      <c r="BB480" s="2694"/>
      <c r="BC480" s="2694"/>
      <c r="BD480" s="2694"/>
    </row>
    <row r="481" spans="40:56" x14ac:dyDescent="0.3">
      <c r="AN481" s="3089"/>
      <c r="AO481" s="3089"/>
      <c r="AP481" s="3089"/>
      <c r="AQ481" s="3089"/>
      <c r="AR481" s="3089"/>
      <c r="AS481" s="3089"/>
      <c r="AT481" s="3089"/>
      <c r="AU481" s="3089"/>
      <c r="AV481" s="3089"/>
      <c r="AW481" s="3089"/>
      <c r="AX481" s="3089"/>
      <c r="AY481" s="2694"/>
      <c r="AZ481" s="2694"/>
      <c r="BA481" s="2694"/>
      <c r="BB481" s="2694"/>
      <c r="BC481" s="2694"/>
      <c r="BD481" s="2694"/>
    </row>
    <row r="482" spans="40:56" x14ac:dyDescent="0.3">
      <c r="AN482" s="3089"/>
      <c r="AO482" s="3089"/>
      <c r="AP482" s="3089"/>
      <c r="AQ482" s="3089"/>
      <c r="AR482" s="3089"/>
      <c r="AS482" s="3089"/>
      <c r="AT482" s="3089"/>
      <c r="AU482" s="3089"/>
      <c r="AV482" s="3089"/>
      <c r="AW482" s="3089"/>
      <c r="AX482" s="3089"/>
      <c r="AY482" s="2694"/>
      <c r="AZ482" s="2694"/>
      <c r="BA482" s="2694"/>
      <c r="BB482" s="2694"/>
      <c r="BC482" s="2694"/>
      <c r="BD482" s="2694"/>
    </row>
    <row r="483" spans="40:56" x14ac:dyDescent="0.3">
      <c r="AS483" s="3089"/>
      <c r="AT483" s="3089"/>
      <c r="AU483" s="3089"/>
      <c r="AV483" s="3089"/>
      <c r="AW483" s="3089"/>
      <c r="AX483" s="3089"/>
      <c r="AY483" s="2694"/>
      <c r="AZ483" s="2694"/>
      <c r="BA483" s="2694"/>
      <c r="BB483" s="2694"/>
      <c r="BC483" s="2694"/>
      <c r="BD483" s="2694"/>
    </row>
    <row r="484" spans="40:56" x14ac:dyDescent="0.3">
      <c r="AS484" s="3089"/>
      <c r="AT484" s="3089"/>
      <c r="AU484" s="3089"/>
      <c r="AV484" s="3089"/>
      <c r="AW484" s="3089"/>
      <c r="AX484" s="3089"/>
      <c r="AY484" s="2694"/>
      <c r="AZ484" s="3089"/>
      <c r="BA484" s="3089"/>
      <c r="BB484" s="3089"/>
      <c r="BC484" s="3089"/>
      <c r="BD484" s="3089"/>
    </row>
    <row r="485" spans="40:56" x14ac:dyDescent="0.3">
      <c r="AS485" s="3089"/>
      <c r="AT485" s="3089"/>
      <c r="AU485" s="3089"/>
      <c r="AV485" s="3089"/>
      <c r="AW485" s="3089"/>
      <c r="AX485" s="3089"/>
      <c r="AY485" s="2694"/>
      <c r="AZ485" s="3089"/>
      <c r="BA485" s="3089"/>
      <c r="BB485" s="3089"/>
      <c r="BC485" s="3089"/>
      <c r="BD485" s="3089"/>
    </row>
    <row r="486" spans="40:56" x14ac:dyDescent="0.3">
      <c r="AS486" s="3089"/>
      <c r="AY486" s="2694"/>
      <c r="AZ486" s="3089"/>
      <c r="BA486" s="3089"/>
      <c r="BB486" s="3089"/>
      <c r="BC486" s="3089"/>
      <c r="BD486" s="3089"/>
    </row>
    <row r="487" spans="40:56" x14ac:dyDescent="0.3">
      <c r="AS487" s="3089"/>
      <c r="AY487" s="2694"/>
      <c r="AZ487" s="3089"/>
      <c r="BA487" s="3089"/>
      <c r="BB487" s="3089"/>
      <c r="BC487" s="3089"/>
      <c r="BD487" s="3089"/>
    </row>
    <row r="488" spans="40:56" x14ac:dyDescent="0.3">
      <c r="AS488" s="3089"/>
      <c r="AY488" s="2694"/>
      <c r="AZ488" s="3089"/>
      <c r="BA488" s="3089"/>
      <c r="BB488" s="3089"/>
      <c r="BC488" s="3089"/>
      <c r="BD488" s="3089"/>
    </row>
    <row r="489" spans="40:56" x14ac:dyDescent="0.3">
      <c r="AS489" s="3089"/>
      <c r="AY489" s="2694"/>
      <c r="AZ489" s="3089"/>
      <c r="BA489" s="3089"/>
      <c r="BB489" s="3089"/>
      <c r="BC489" s="3089"/>
      <c r="BD489" s="3089"/>
    </row>
    <row r="490" spans="40:56" x14ac:dyDescent="0.3">
      <c r="AY490" s="3089"/>
      <c r="AZ490" s="3089"/>
      <c r="BA490" s="3089"/>
      <c r="BB490" s="3089"/>
      <c r="BC490" s="3089"/>
      <c r="BD490" s="3089"/>
    </row>
    <row r="491" spans="40:56" x14ac:dyDescent="0.3">
      <c r="AY491" s="3089"/>
      <c r="AZ491" s="3089"/>
      <c r="BA491" s="3089"/>
      <c r="BB491" s="3089"/>
      <c r="BC491" s="3089"/>
      <c r="BD491" s="3089"/>
    </row>
    <row r="492" spans="40:56" x14ac:dyDescent="0.3">
      <c r="AY492" s="3089"/>
      <c r="AZ492" s="3089"/>
      <c r="BA492" s="3089"/>
      <c r="BB492" s="3089"/>
      <c r="BC492" s="3089"/>
      <c r="BD492" s="3089"/>
    </row>
    <row r="493" spans="40:56" x14ac:dyDescent="0.3">
      <c r="AY493" s="3089"/>
      <c r="AZ493" s="3089"/>
      <c r="BA493" s="3089"/>
      <c r="BB493" s="3089"/>
      <c r="BC493" s="3089"/>
      <c r="BD493" s="3089"/>
    </row>
    <row r="494" spans="40:56" x14ac:dyDescent="0.3">
      <c r="AY494" s="3089"/>
      <c r="AZ494" s="3089"/>
      <c r="BA494" s="3089"/>
      <c r="BB494" s="3089"/>
      <c r="BC494" s="3089"/>
      <c r="BD494" s="3089"/>
    </row>
    <row r="495" spans="40:56" x14ac:dyDescent="0.3">
      <c r="AY495" s="3089"/>
      <c r="AZ495" s="3089"/>
      <c r="BA495" s="3089"/>
      <c r="BB495" s="3089"/>
      <c r="BC495" s="3089"/>
      <c r="BD495" s="3089"/>
    </row>
    <row r="496" spans="40:56" x14ac:dyDescent="0.3">
      <c r="AY496" s="3089"/>
      <c r="AZ496" s="3089"/>
      <c r="BA496" s="3089"/>
      <c r="BB496" s="3089"/>
      <c r="BC496" s="3089"/>
      <c r="BD496" s="3089"/>
    </row>
    <row r="497" spans="51:51" x14ac:dyDescent="0.3">
      <c r="AY497" s="3089"/>
    </row>
    <row r="498" spans="51:51" x14ac:dyDescent="0.3">
      <c r="AY498" s="3089"/>
    </row>
    <row r="499" spans="51:51" x14ac:dyDescent="0.3">
      <c r="AY499" s="3089"/>
    </row>
    <row r="500" spans="51:51" x14ac:dyDescent="0.3">
      <c r="AY500" s="3089"/>
    </row>
    <row r="501" spans="51:51" x14ac:dyDescent="0.3">
      <c r="AY501" s="3089"/>
    </row>
    <row r="502" spans="51:51" x14ac:dyDescent="0.3">
      <c r="AY502" s="3089"/>
    </row>
    <row r="503" spans="51:51" x14ac:dyDescent="0.3">
      <c r="AY503" s="3089"/>
    </row>
  </sheetData>
  <dataConsolidate/>
  <mergeCells count="111">
    <mergeCell ref="BH52:BI52"/>
    <mergeCell ref="BH53:BI53"/>
    <mergeCell ref="BH76:BI76"/>
    <mergeCell ref="BV76:BW76"/>
    <mergeCell ref="BX76:BY76"/>
    <mergeCell ref="BN76:BO76"/>
    <mergeCell ref="BP76:BQ76"/>
    <mergeCell ref="BT76:BU76"/>
    <mergeCell ref="BJ52:BK52"/>
    <mergeCell ref="BT52:BU52"/>
    <mergeCell ref="BV52:BW52"/>
    <mergeCell ref="BX52:BY52"/>
    <mergeCell ref="BL52:BM52"/>
    <mergeCell ref="BR52:BS52"/>
    <mergeCell ref="BN52:BO52"/>
    <mergeCell ref="BP52:BQ52"/>
    <mergeCell ref="BT53:BU53"/>
    <mergeCell ref="BV53:BW53"/>
    <mergeCell ref="BX53:BY53"/>
    <mergeCell ref="AR76:AS76"/>
    <mergeCell ref="AT76:AU76"/>
    <mergeCell ref="AV76:AW76"/>
    <mergeCell ref="AJ76:AK76"/>
    <mergeCell ref="AL76:AM76"/>
    <mergeCell ref="BF76:BG76"/>
    <mergeCell ref="BJ76:BK76"/>
    <mergeCell ref="BL76:BM76"/>
    <mergeCell ref="BR76:BS76"/>
    <mergeCell ref="AX76:AY76"/>
    <mergeCell ref="AZ76:BA76"/>
    <mergeCell ref="BB76:BC76"/>
    <mergeCell ref="BD76:BE76"/>
    <mergeCell ref="AF52:AG52"/>
    <mergeCell ref="AH52:AI52"/>
    <mergeCell ref="AD76:AE76"/>
    <mergeCell ref="AF76:AG76"/>
    <mergeCell ref="AH76:AI76"/>
    <mergeCell ref="Z76:AA76"/>
    <mergeCell ref="AB76:AC76"/>
    <mergeCell ref="AN76:AO76"/>
    <mergeCell ref="AP76:AQ76"/>
    <mergeCell ref="AD52:AE52"/>
    <mergeCell ref="BB52:BC52"/>
    <mergeCell ref="BD52:BE52"/>
    <mergeCell ref="BF52:BG52"/>
    <mergeCell ref="AT52:AU52"/>
    <mergeCell ref="AV52:AW52"/>
    <mergeCell ref="AX52:AY52"/>
    <mergeCell ref="AZ52:BA52"/>
    <mergeCell ref="AJ52:AK52"/>
    <mergeCell ref="AL52:AM52"/>
    <mergeCell ref="AN52:AO52"/>
    <mergeCell ref="AP52:AQ52"/>
    <mergeCell ref="AR52:AS52"/>
    <mergeCell ref="V52:W52"/>
    <mergeCell ref="X52:Y52"/>
    <mergeCell ref="Z52:AA52"/>
    <mergeCell ref="AB52:AC52"/>
    <mergeCell ref="T76:U76"/>
    <mergeCell ref="V76:W76"/>
    <mergeCell ref="X76:Y76"/>
    <mergeCell ref="AB53:AC53"/>
    <mergeCell ref="AD53:AE53"/>
    <mergeCell ref="R390:T390"/>
    <mergeCell ref="F52:G52"/>
    <mergeCell ref="H52:I52"/>
    <mergeCell ref="J52:K52"/>
    <mergeCell ref="L52:M52"/>
    <mergeCell ref="N52:O52"/>
    <mergeCell ref="P52:Q52"/>
    <mergeCell ref="R52:S52"/>
    <mergeCell ref="T52:U52"/>
    <mergeCell ref="F53:G53"/>
    <mergeCell ref="H53:I53"/>
    <mergeCell ref="J53:K53"/>
    <mergeCell ref="L53:M53"/>
    <mergeCell ref="N53:O53"/>
    <mergeCell ref="P53:Q53"/>
    <mergeCell ref="R53:S53"/>
    <mergeCell ref="T53:U53"/>
    <mergeCell ref="F76:G76"/>
    <mergeCell ref="H76:I76"/>
    <mergeCell ref="J76:K76"/>
    <mergeCell ref="L76:M76"/>
    <mergeCell ref="N76:O76"/>
    <mergeCell ref="P76:Q76"/>
    <mergeCell ref="R76:S76"/>
    <mergeCell ref="D52:D53"/>
    <mergeCell ref="E52:E53"/>
    <mergeCell ref="BF53:BG53"/>
    <mergeCell ref="BJ53:BK53"/>
    <mergeCell ref="BL53:BM53"/>
    <mergeCell ref="BR53:BS53"/>
    <mergeCell ref="BN53:BO53"/>
    <mergeCell ref="BP53:BQ53"/>
    <mergeCell ref="AP53:AQ53"/>
    <mergeCell ref="AR53:AS53"/>
    <mergeCell ref="AT53:AU53"/>
    <mergeCell ref="AV53:AW53"/>
    <mergeCell ref="AX53:AY53"/>
    <mergeCell ref="AZ53:BA53"/>
    <mergeCell ref="BB53:BC53"/>
    <mergeCell ref="BD53:BE53"/>
    <mergeCell ref="AF53:AG53"/>
    <mergeCell ref="AH53:AI53"/>
    <mergeCell ref="AJ53:AK53"/>
    <mergeCell ref="AL53:AM53"/>
    <mergeCell ref="AN53:AO53"/>
    <mergeCell ref="V53:W53"/>
    <mergeCell ref="X53:Y53"/>
    <mergeCell ref="Z53:AA53"/>
  </mergeCells>
  <printOptions horizontalCentered="1"/>
  <pageMargins left="0.78740157480314965" right="0.78740157480314965" top="1.3779527559055118" bottom="0.98425196850393704" header="0.59055118110236227" footer="0.39370078740157483"/>
  <pageSetup scale="10" orientation="portrait" verticalDpi="1200" r:id="rId1"/>
  <headerFooter alignWithMargins="0">
    <oddHeader>&amp;LBogotá, Distrito Capital
Comisión de Regulación de Energía y Gas - CREG
Contrato No. 17 / 2006
Estudio para el análisis y determinación de las Unidades Constructivas en los niveles 1, 2, 3 y 4&amp;RAnexo  2.2.5
Informe 3 REV 01
Octubre de 2007</oddHeader>
    <oddFooter xml:space="preserve">&amp;R Página 2
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27"/>
  <dimension ref="A2:CS302"/>
  <sheetViews>
    <sheetView showGridLines="0" zoomScale="68" zoomScaleNormal="55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7.85546875" style="2067" customWidth="1"/>
    <col min="3" max="3" width="8" style="2067" customWidth="1"/>
    <col min="4" max="4" width="88.42578125" style="2067" bestFit="1" customWidth="1"/>
    <col min="5" max="5" width="17" style="2067" customWidth="1"/>
    <col min="6" max="6" width="12.7109375" style="2067" customWidth="1"/>
    <col min="7" max="7" width="15.42578125" style="2067" bestFit="1" customWidth="1"/>
    <col min="8" max="8" width="19" style="2067" bestFit="1" customWidth="1"/>
    <col min="9" max="9" width="14.42578125" style="2067" customWidth="1"/>
    <col min="10" max="10" width="22.28515625" style="2067" customWidth="1"/>
    <col min="11" max="12" width="18.28515625" style="2067" customWidth="1"/>
    <col min="13" max="13" width="13.7109375" style="2067" customWidth="1"/>
    <col min="14" max="14" width="16.7109375" style="2067" customWidth="1"/>
    <col min="15" max="15" width="19.140625" style="2067" customWidth="1"/>
    <col min="16" max="16" width="15.7109375" style="2067" customWidth="1"/>
    <col min="17" max="17" width="14.7109375" style="2067" bestFit="1" customWidth="1"/>
    <col min="18" max="18" width="12.42578125" style="2067" customWidth="1"/>
    <col min="19" max="19" width="15.28515625" style="2067" bestFit="1" customWidth="1"/>
    <col min="20" max="20" width="14.5703125" style="2067" customWidth="1"/>
    <col min="21" max="21" width="14.7109375" style="2067" bestFit="1" customWidth="1"/>
    <col min="22" max="22" width="60.5703125" style="2067" bestFit="1" customWidth="1"/>
    <col min="23" max="23" width="16.7109375" style="2067" bestFit="1" customWidth="1"/>
    <col min="24" max="24" width="12.42578125" style="2067" customWidth="1"/>
    <col min="25" max="25" width="14" style="2067" customWidth="1"/>
    <col min="26" max="26" width="19" style="2067" bestFit="1" customWidth="1"/>
    <col min="27" max="27" width="12.42578125" style="2067" customWidth="1"/>
    <col min="28" max="28" width="43" style="2067" bestFit="1" customWidth="1"/>
    <col min="29" max="30" width="12.42578125" style="2067" customWidth="1"/>
    <col min="31" max="31" width="13.5703125" style="2067" bestFit="1" customWidth="1"/>
    <col min="32" max="32" width="19" style="2067" bestFit="1" customWidth="1"/>
    <col min="33" max="38" width="12.42578125" style="2067" customWidth="1"/>
    <col min="39" max="39" width="14.7109375" style="2067" bestFit="1" customWidth="1"/>
    <col min="40" max="42" width="12.42578125" style="2067" customWidth="1"/>
    <col min="43" max="43" width="14.7109375" style="2067" bestFit="1" customWidth="1"/>
    <col min="44" max="44" width="12.42578125" style="2067" customWidth="1"/>
    <col min="45" max="45" width="14.7109375" style="2067" bestFit="1" customWidth="1"/>
    <col min="46" max="52" width="12.42578125" style="2067" customWidth="1"/>
    <col min="53" max="53" width="15.5703125" style="2067" bestFit="1" customWidth="1"/>
    <col min="54" max="54" width="11.5703125" style="2067" bestFit="1" customWidth="1"/>
    <col min="55" max="55" width="16.140625" style="2067" bestFit="1" customWidth="1"/>
    <col min="56" max="56" width="11.5703125" style="2067" bestFit="1" customWidth="1"/>
    <col min="57" max="57" width="15.5703125" style="2067" bestFit="1" customWidth="1"/>
    <col min="58" max="58" width="11.5703125" style="2067" bestFit="1" customWidth="1"/>
    <col min="59" max="59" width="15.5703125" style="2067" bestFit="1" customWidth="1"/>
    <col min="60" max="60" width="11.5703125" style="2067" bestFit="1" customWidth="1"/>
    <col min="61" max="61" width="16.7109375" style="2067" bestFit="1" customWidth="1"/>
    <col min="62" max="62" width="11.5703125" style="2067" bestFit="1" customWidth="1"/>
    <col min="63" max="63" width="17.42578125" style="2067" bestFit="1" customWidth="1"/>
    <col min="64" max="64" width="11.5703125" style="2067" bestFit="1" customWidth="1"/>
    <col min="65" max="65" width="15.5703125" style="2067" bestFit="1" customWidth="1"/>
    <col min="66" max="66" width="11.5703125" style="2067" bestFit="1" customWidth="1"/>
    <col min="67" max="67" width="16.7109375" style="2067" bestFit="1" customWidth="1"/>
    <col min="68" max="68" width="11.5703125" style="2067" bestFit="1" customWidth="1"/>
    <col min="69" max="69" width="17.42578125" style="2067" bestFit="1" customWidth="1"/>
    <col min="70" max="70" width="11.5703125" style="2067" bestFit="1" customWidth="1"/>
    <col min="71" max="71" width="16.140625" style="2067" bestFit="1" customWidth="1"/>
    <col min="72" max="72" width="11.5703125" style="2067" bestFit="1" customWidth="1"/>
    <col min="73" max="73" width="13.5703125" style="2067" bestFit="1" customWidth="1"/>
    <col min="74" max="74" width="11.5703125" style="2067" bestFit="1" customWidth="1"/>
    <col min="75" max="75" width="15.7109375" style="2067" bestFit="1" customWidth="1"/>
    <col min="76" max="76" width="11.5703125" style="2067" bestFit="1" customWidth="1"/>
    <col min="77" max="77" width="15.7109375" style="2067" bestFit="1" customWidth="1"/>
    <col min="78" max="79" width="15.7109375" style="2067" customWidth="1"/>
    <col min="80" max="80" width="11.42578125" style="2067"/>
    <col min="81" max="81" width="15.7109375" style="2067" bestFit="1" customWidth="1"/>
    <col min="82" max="82" width="11.42578125" style="2067"/>
    <col min="83" max="83" width="13.42578125" style="2067" bestFit="1" customWidth="1"/>
    <col min="84" max="90" width="11.42578125" style="2067"/>
    <col min="91" max="91" width="13.42578125" style="2067" bestFit="1" customWidth="1"/>
    <col min="92" max="94" width="11.42578125" style="2067"/>
    <col min="95" max="95" width="12.85546875" style="2067" bestFit="1" customWidth="1"/>
    <col min="96" max="96" width="11.42578125" style="2067"/>
    <col min="97" max="97" width="12.85546875" style="2067" bestFit="1" customWidth="1"/>
    <col min="98" max="98" width="11.42578125" style="2067"/>
    <col min="99" max="99" width="12.85546875" style="2067" bestFit="1" customWidth="1"/>
    <col min="100" max="16384" width="11.42578125" style="2067"/>
  </cols>
  <sheetData>
    <row r="2" spans="1:5" ht="18.75" x14ac:dyDescent="0.3">
      <c r="B2" s="1021" t="s">
        <v>2804</v>
      </c>
    </row>
    <row r="3" spans="1:5" ht="18.75" x14ac:dyDescent="0.3">
      <c r="B3" s="1021" t="s">
        <v>2831</v>
      </c>
    </row>
    <row r="4" spans="1:5" ht="18.75" x14ac:dyDescent="0.3">
      <c r="B4" s="1021" t="s">
        <v>2819</v>
      </c>
    </row>
    <row r="5" spans="1:5" x14ac:dyDescent="0.3">
      <c r="B5" s="597" t="s">
        <v>3372</v>
      </c>
    </row>
    <row r="6" spans="1:5" x14ac:dyDescent="0.3">
      <c r="B6" s="597"/>
    </row>
    <row r="7" spans="1:5" x14ac:dyDescent="0.3">
      <c r="B7" s="597"/>
    </row>
    <row r="9" spans="1:5" ht="30" x14ac:dyDescent="0.3">
      <c r="A9" s="1206"/>
      <c r="B9" s="2748"/>
      <c r="C9" s="2174" t="s">
        <v>775</v>
      </c>
      <c r="D9" s="2174" t="s">
        <v>884</v>
      </c>
      <c r="E9" s="2183" t="s">
        <v>3362</v>
      </c>
    </row>
    <row r="10" spans="1:5" x14ac:dyDescent="0.3">
      <c r="A10" s="1206"/>
      <c r="B10" s="2748"/>
      <c r="C10" s="2733" t="s">
        <v>1184</v>
      </c>
      <c r="D10" s="2762" t="s">
        <v>1261</v>
      </c>
      <c r="E10" s="540">
        <v>16593274.995429488</v>
      </c>
    </row>
    <row r="11" spans="1:5" ht="30" x14ac:dyDescent="0.3">
      <c r="A11" s="1206"/>
      <c r="B11" s="2748"/>
      <c r="C11" s="2733" t="s">
        <v>1204</v>
      </c>
      <c r="D11" s="2762" t="s">
        <v>1024</v>
      </c>
      <c r="E11" s="2931">
        <v>14425201.540989235</v>
      </c>
    </row>
    <row r="12" spans="1:5" x14ac:dyDescent="0.3">
      <c r="A12" s="1206"/>
      <c r="B12" s="2748"/>
      <c r="C12" s="2733" t="s">
        <v>1222</v>
      </c>
      <c r="D12" s="2762" t="s">
        <v>1025</v>
      </c>
      <c r="E12" s="2931">
        <v>22249946.938671291</v>
      </c>
    </row>
    <row r="13" spans="1:5" x14ac:dyDescent="0.3">
      <c r="A13" s="1206"/>
      <c r="B13" s="2748"/>
      <c r="C13" s="2733" t="s">
        <v>1240</v>
      </c>
      <c r="D13" s="2762" t="s">
        <v>1026</v>
      </c>
      <c r="E13" s="2931">
        <v>22249946.938671291</v>
      </c>
    </row>
    <row r="14" spans="1:5" ht="30" x14ac:dyDescent="0.3">
      <c r="A14" s="1206"/>
      <c r="B14" s="2748"/>
      <c r="C14" s="2733" t="s">
        <v>1241</v>
      </c>
      <c r="D14" s="2762" t="s">
        <v>1029</v>
      </c>
      <c r="E14" s="2931">
        <v>23695329.241631459</v>
      </c>
    </row>
    <row r="15" spans="1:5" ht="30" x14ac:dyDescent="0.3">
      <c r="A15" s="1206"/>
      <c r="B15" s="2748"/>
      <c r="C15" s="2733" t="s">
        <v>1242</v>
      </c>
      <c r="D15" s="2762" t="s">
        <v>1030</v>
      </c>
      <c r="E15" s="2931">
        <v>0</v>
      </c>
    </row>
    <row r="16" spans="1:5" x14ac:dyDescent="0.3">
      <c r="A16" s="1206"/>
      <c r="B16" s="2748"/>
      <c r="C16" s="2733" t="s">
        <v>1244</v>
      </c>
      <c r="D16" s="2762" t="s">
        <v>1032</v>
      </c>
      <c r="E16" s="2931">
        <v>17670834.633900177</v>
      </c>
    </row>
    <row r="17" spans="1:5" ht="30" x14ac:dyDescent="0.3">
      <c r="A17" s="1206"/>
      <c r="B17" s="2748"/>
      <c r="C17" s="2733" t="s">
        <v>1245</v>
      </c>
      <c r="D17" s="2762" t="s">
        <v>1262</v>
      </c>
      <c r="E17" s="2931">
        <v>13334687.725019667</v>
      </c>
    </row>
    <row r="18" spans="1:5" x14ac:dyDescent="0.3">
      <c r="A18" s="1206"/>
      <c r="B18" s="2748"/>
      <c r="C18" s="2733" t="s">
        <v>1246</v>
      </c>
      <c r="D18" s="2762" t="s">
        <v>1034</v>
      </c>
      <c r="E18" s="2931">
        <v>17670834.633900177</v>
      </c>
    </row>
    <row r="19" spans="1:5" ht="30" x14ac:dyDescent="0.3">
      <c r="A19" s="1206"/>
      <c r="B19" s="2748"/>
      <c r="C19" s="2733" t="s">
        <v>1186</v>
      </c>
      <c r="D19" s="2762" t="s">
        <v>1263</v>
      </c>
      <c r="E19" s="2931">
        <v>13334687.725019667</v>
      </c>
    </row>
    <row r="20" spans="1:5" x14ac:dyDescent="0.3">
      <c r="A20" s="1206"/>
      <c r="B20" s="2748"/>
      <c r="C20" s="2733" t="s">
        <v>1189</v>
      </c>
      <c r="D20" s="2762" t="s">
        <v>2772</v>
      </c>
      <c r="E20" s="2931">
        <v>1536240.4696850176</v>
      </c>
    </row>
    <row r="21" spans="1:5" x14ac:dyDescent="0.3">
      <c r="A21" s="1206"/>
      <c r="B21" s="2748"/>
      <c r="C21" s="2733" t="s">
        <v>1191</v>
      </c>
      <c r="D21" s="2762" t="s">
        <v>2152</v>
      </c>
      <c r="E21" s="2931">
        <v>16763766.148398029</v>
      </c>
    </row>
    <row r="22" spans="1:5" x14ac:dyDescent="0.3">
      <c r="A22" s="1206"/>
      <c r="B22" s="2748"/>
      <c r="C22" s="2733" t="s">
        <v>1197</v>
      </c>
      <c r="D22" s="2762" t="s">
        <v>2153</v>
      </c>
      <c r="E22" s="2931">
        <v>5342726.9050600696</v>
      </c>
    </row>
    <row r="23" spans="1:5" x14ac:dyDescent="0.3">
      <c r="A23" s="1206"/>
      <c r="B23" s="2748"/>
      <c r="C23" s="2733" t="s">
        <v>1201</v>
      </c>
      <c r="D23" s="2762" t="s">
        <v>1264</v>
      </c>
      <c r="E23" s="2931">
        <v>11929837.613531746</v>
      </c>
    </row>
    <row r="24" spans="1:5" x14ac:dyDescent="0.3">
      <c r="A24" s="1206"/>
      <c r="B24" s="2748"/>
      <c r="C24" s="2733" t="s">
        <v>1206</v>
      </c>
      <c r="D24" s="2762" t="s">
        <v>1265</v>
      </c>
      <c r="E24" s="2931">
        <v>9928145.5232353881</v>
      </c>
    </row>
    <row r="25" spans="1:5" x14ac:dyDescent="0.3">
      <c r="A25" s="1206"/>
      <c r="B25" s="2748"/>
      <c r="C25" s="2733" t="s">
        <v>1211</v>
      </c>
      <c r="D25" s="2762" t="s">
        <v>1266</v>
      </c>
      <c r="E25" s="2931">
        <v>10587112.567520695</v>
      </c>
    </row>
    <row r="26" spans="1:5" x14ac:dyDescent="0.3">
      <c r="A26" s="1206"/>
      <c r="B26" s="2748"/>
      <c r="C26" s="2733" t="s">
        <v>1212</v>
      </c>
      <c r="D26" s="2762" t="s">
        <v>1267</v>
      </c>
      <c r="E26" s="2931">
        <v>14923259.476401202</v>
      </c>
    </row>
    <row r="27" spans="1:5" x14ac:dyDescent="0.3">
      <c r="A27" s="1206"/>
      <c r="B27" s="2748"/>
      <c r="C27" s="2733" t="s">
        <v>1213</v>
      </c>
      <c r="D27" s="2762" t="s">
        <v>1268</v>
      </c>
      <c r="E27" s="2931">
        <v>14923259.476401202</v>
      </c>
    </row>
    <row r="28" spans="1:5" x14ac:dyDescent="0.3">
      <c r="A28" s="1206"/>
      <c r="B28" s="2748"/>
      <c r="C28" s="2733" t="s">
        <v>1214</v>
      </c>
      <c r="D28" s="2762" t="s">
        <v>1269</v>
      </c>
      <c r="E28" s="2931">
        <v>13477877.173441034</v>
      </c>
    </row>
    <row r="29" spans="1:5" x14ac:dyDescent="0.3">
      <c r="A29" s="1206"/>
      <c r="B29" s="2748"/>
      <c r="C29" s="2733" t="s">
        <v>1215</v>
      </c>
      <c r="D29" s="2762" t="s">
        <v>1270</v>
      </c>
      <c r="E29" s="2931">
        <v>25040935.59712239</v>
      </c>
    </row>
    <row r="30" spans="1:5" x14ac:dyDescent="0.3">
      <c r="A30" s="1206"/>
      <c r="B30" s="2748"/>
      <c r="C30" s="2733" t="s">
        <v>1216</v>
      </c>
      <c r="D30" s="2762" t="s">
        <v>1271</v>
      </c>
      <c r="E30" s="2931">
        <v>30822464.808963068</v>
      </c>
    </row>
    <row r="31" spans="1:5" ht="30" x14ac:dyDescent="0.3">
      <c r="A31" s="1206"/>
      <c r="B31" s="2748"/>
      <c r="C31" s="2733" t="s">
        <v>1217</v>
      </c>
      <c r="D31" s="2762" t="s">
        <v>1272</v>
      </c>
      <c r="E31" s="2931">
        <v>13477877.173441034</v>
      </c>
    </row>
    <row r="32" spans="1:5" ht="30" x14ac:dyDescent="0.3">
      <c r="A32" s="1206"/>
      <c r="B32" s="2748"/>
      <c r="C32" s="2733" t="s">
        <v>1218</v>
      </c>
      <c r="D32" s="2762" t="s">
        <v>1273</v>
      </c>
      <c r="E32" s="2931">
        <v>25040935.59712239</v>
      </c>
    </row>
    <row r="33" spans="1:79" ht="30" x14ac:dyDescent="0.3">
      <c r="A33" s="1206"/>
      <c r="B33" s="2748"/>
      <c r="C33" s="2733" t="s">
        <v>1219</v>
      </c>
      <c r="D33" s="2762" t="s">
        <v>1274</v>
      </c>
      <c r="E33" s="2931">
        <v>30822464.808963068</v>
      </c>
    </row>
    <row r="34" spans="1:79" ht="30" x14ac:dyDescent="0.3">
      <c r="A34" s="1206"/>
      <c r="B34" s="2748"/>
      <c r="C34" s="2733" t="s">
        <v>1224</v>
      </c>
      <c r="D34" s="2762" t="s">
        <v>2916</v>
      </c>
      <c r="E34" s="2931">
        <v>3224994.1549813868</v>
      </c>
    </row>
    <row r="35" spans="1:79" ht="30" x14ac:dyDescent="0.3">
      <c r="A35" s="1206"/>
      <c r="B35" s="2748"/>
      <c r="C35" s="2733" t="s">
        <v>1227</v>
      </c>
      <c r="D35" s="2762" t="s">
        <v>2917</v>
      </c>
      <c r="E35" s="2931">
        <v>2954712.8572237231</v>
      </c>
    </row>
    <row r="36" spans="1:79" ht="30" x14ac:dyDescent="0.3">
      <c r="A36" s="1206"/>
      <c r="B36" s="2748"/>
      <c r="C36" s="2733" t="s">
        <v>1229</v>
      </c>
      <c r="D36" s="2762" t="s">
        <v>2918</v>
      </c>
      <c r="E36" s="2931">
        <v>2955259.2699017911</v>
      </c>
    </row>
    <row r="37" spans="1:79" x14ac:dyDescent="0.3">
      <c r="A37" s="1206"/>
      <c r="B37" s="2748"/>
      <c r="C37" s="2733" t="s">
        <v>1230</v>
      </c>
      <c r="D37" s="2762" t="s">
        <v>2919</v>
      </c>
      <c r="E37" s="2931">
        <v>1046099.2865606165</v>
      </c>
    </row>
    <row r="38" spans="1:79" x14ac:dyDescent="0.3">
      <c r="A38" s="1206"/>
      <c r="B38" s="2748"/>
      <c r="C38" s="2733" t="s">
        <v>1249</v>
      </c>
      <c r="D38" s="2762" t="s">
        <v>1248</v>
      </c>
      <c r="E38" s="2931">
        <v>0</v>
      </c>
    </row>
    <row r="39" spans="1:79" x14ac:dyDescent="0.3">
      <c r="A39" s="1206"/>
      <c r="B39" s="2748"/>
      <c r="C39" s="2733" t="s">
        <v>1233</v>
      </c>
      <c r="D39" s="2762" t="s">
        <v>1250</v>
      </c>
      <c r="E39" s="2931">
        <v>0</v>
      </c>
    </row>
    <row r="40" spans="1:79" x14ac:dyDescent="0.3">
      <c r="A40" s="1206"/>
      <c r="B40" s="2748"/>
      <c r="C40" s="2733" t="s">
        <v>1251</v>
      </c>
      <c r="D40" s="2762" t="s">
        <v>1252</v>
      </c>
      <c r="E40" s="2931">
        <v>0</v>
      </c>
    </row>
    <row r="41" spans="1:79" x14ac:dyDescent="0.3">
      <c r="A41" s="1206"/>
      <c r="B41" s="2748"/>
      <c r="C41" s="2733" t="s">
        <v>1253</v>
      </c>
      <c r="D41" s="2762" t="s">
        <v>1254</v>
      </c>
      <c r="E41" s="2931">
        <v>0</v>
      </c>
    </row>
    <row r="42" spans="1:79" x14ac:dyDescent="0.3">
      <c r="A42" s="1206"/>
      <c r="B42" s="2748"/>
      <c r="C42" s="2733" t="s">
        <v>1239</v>
      </c>
      <c r="D42" s="2762" t="s">
        <v>1275</v>
      </c>
      <c r="E42" s="2931">
        <v>31448631.68573254</v>
      </c>
    </row>
    <row r="43" spans="1:79" x14ac:dyDescent="0.3">
      <c r="A43" s="1206"/>
      <c r="B43" s="2748"/>
      <c r="C43" s="2733" t="s">
        <v>2147</v>
      </c>
      <c r="D43" s="2762" t="s">
        <v>2775</v>
      </c>
      <c r="E43" s="2931">
        <v>4184397.1462424658</v>
      </c>
    </row>
    <row r="44" spans="1:79" s="2694" customFormat="1" ht="30" x14ac:dyDescent="0.3">
      <c r="A44" s="2354"/>
      <c r="B44" s="2748"/>
      <c r="C44" s="2901" t="s">
        <v>2148</v>
      </c>
      <c r="D44" s="2762" t="s">
        <v>2776</v>
      </c>
      <c r="E44" s="2931">
        <v>1536240.4696850176</v>
      </c>
    </row>
    <row r="45" spans="1:79" s="2694" customFormat="1" x14ac:dyDescent="0.3">
      <c r="A45" s="2354"/>
      <c r="B45" s="2748"/>
      <c r="C45" s="2901" t="s">
        <v>2205</v>
      </c>
      <c r="D45" s="2762" t="s">
        <v>2243</v>
      </c>
      <c r="E45" s="2931">
        <v>865882.04119948694</v>
      </c>
    </row>
    <row r="46" spans="1:79" x14ac:dyDescent="0.3">
      <c r="A46" s="1206"/>
      <c r="B46" s="1206"/>
    </row>
    <row r="47" spans="1:79" x14ac:dyDescent="0.3">
      <c r="A47" s="1206"/>
      <c r="B47" s="1206"/>
    </row>
    <row r="48" spans="1:79" x14ac:dyDescent="0.3">
      <c r="A48" s="1206"/>
      <c r="B48" s="1206"/>
      <c r="BY48" s="2182"/>
      <c r="BZ48" s="2182"/>
      <c r="CA48" s="2182"/>
    </row>
    <row r="49" spans="4:97" x14ac:dyDescent="0.3">
      <c r="I49" s="2188"/>
      <c r="M49" s="2188"/>
      <c r="S49" s="2188"/>
      <c r="U49" s="2182"/>
      <c r="AC49" s="2182"/>
      <c r="AE49" s="2182"/>
      <c r="AG49" s="2182"/>
      <c r="AI49" s="2182"/>
      <c r="AU49" s="2182"/>
      <c r="BQ49" s="2182"/>
      <c r="BU49" s="2182"/>
      <c r="BY49" s="2182"/>
      <c r="BZ49" s="2182"/>
      <c r="CA49" s="2182"/>
      <c r="CI49" s="2182"/>
    </row>
    <row r="50" spans="4:97" x14ac:dyDescent="0.3">
      <c r="I50" s="2182"/>
      <c r="K50" s="2188"/>
      <c r="M50" s="2182"/>
      <c r="O50" s="2182"/>
      <c r="Q50" s="2182"/>
      <c r="S50" s="2182"/>
      <c r="U50" s="2182"/>
      <c r="W50" s="2182"/>
      <c r="Y50" s="2182"/>
      <c r="AA50" s="2182"/>
      <c r="AC50" s="2182"/>
      <c r="AE50" s="2182"/>
      <c r="AG50" s="2182"/>
      <c r="AI50" s="2182"/>
      <c r="AK50" s="2182"/>
      <c r="AM50" s="2182"/>
      <c r="AO50" s="2182"/>
      <c r="AQ50" s="2182"/>
      <c r="AS50" s="2182"/>
      <c r="AU50" s="2182"/>
      <c r="AW50" s="2182"/>
      <c r="AY50" s="2182"/>
      <c r="BA50" s="2182"/>
      <c r="BC50" s="2182"/>
      <c r="BE50" s="2182"/>
      <c r="BG50" s="2182"/>
      <c r="BI50" s="2182"/>
      <c r="BK50" s="2182"/>
      <c r="BM50" s="2182"/>
      <c r="BO50" s="2182"/>
      <c r="BQ50" s="2182"/>
      <c r="BS50" s="2182"/>
      <c r="BU50" s="2182"/>
      <c r="BW50" s="2182"/>
      <c r="BY50" s="2182"/>
      <c r="BZ50" s="2182"/>
      <c r="CA50" s="2182"/>
      <c r="CC50" s="2182"/>
      <c r="CE50" s="2182"/>
      <c r="CG50" s="2182"/>
      <c r="CI50" s="2182"/>
      <c r="CK50" s="2182"/>
      <c r="CL50" s="2182"/>
      <c r="CM50" s="2182"/>
      <c r="CO50" s="2182"/>
      <c r="CS50" s="2182"/>
    </row>
    <row r="51" spans="4:97" s="597" customFormat="1" ht="12.75" x14ac:dyDescent="0.2">
      <c r="D51" s="3818" t="s">
        <v>1653</v>
      </c>
      <c r="E51" s="3780" t="s">
        <v>3371</v>
      </c>
      <c r="F51" s="3746" t="s">
        <v>1184</v>
      </c>
      <c r="G51" s="3747"/>
      <c r="H51" s="3746" t="s">
        <v>1204</v>
      </c>
      <c r="I51" s="3747"/>
      <c r="J51" s="3746" t="s">
        <v>1222</v>
      </c>
      <c r="K51" s="3747"/>
      <c r="L51" s="3746" t="s">
        <v>1240</v>
      </c>
      <c r="M51" s="3747"/>
      <c r="N51" s="3746" t="s">
        <v>1241</v>
      </c>
      <c r="O51" s="3747"/>
      <c r="P51" s="3746" t="s">
        <v>1242</v>
      </c>
      <c r="Q51" s="3747"/>
      <c r="R51" s="3746" t="s">
        <v>1244</v>
      </c>
      <c r="S51" s="3747"/>
      <c r="T51" s="3746" t="s">
        <v>1245</v>
      </c>
      <c r="U51" s="3747"/>
      <c r="V51" s="3746" t="s">
        <v>1246</v>
      </c>
      <c r="W51" s="3747"/>
      <c r="X51" s="3746" t="s">
        <v>1186</v>
      </c>
      <c r="Y51" s="3747"/>
      <c r="Z51" s="3746" t="s">
        <v>1189</v>
      </c>
      <c r="AA51" s="3747"/>
      <c r="AB51" s="3746" t="s">
        <v>1191</v>
      </c>
      <c r="AC51" s="3747"/>
      <c r="AD51" s="3746" t="s">
        <v>1197</v>
      </c>
      <c r="AE51" s="3747"/>
      <c r="AF51" s="3746" t="s">
        <v>1201</v>
      </c>
      <c r="AG51" s="3747"/>
      <c r="AH51" s="3746" t="s">
        <v>1206</v>
      </c>
      <c r="AI51" s="3747"/>
      <c r="AJ51" s="3746" t="s">
        <v>1211</v>
      </c>
      <c r="AK51" s="3747"/>
      <c r="AL51" s="3746" t="s">
        <v>1212</v>
      </c>
      <c r="AM51" s="3747"/>
      <c r="AN51" s="3746" t="s">
        <v>1213</v>
      </c>
      <c r="AO51" s="3747"/>
      <c r="AP51" s="3746" t="s">
        <v>1214</v>
      </c>
      <c r="AQ51" s="3747"/>
      <c r="AR51" s="3746" t="s">
        <v>1215</v>
      </c>
      <c r="AS51" s="3747"/>
      <c r="AT51" s="3746" t="s">
        <v>1216</v>
      </c>
      <c r="AU51" s="3747"/>
      <c r="AV51" s="3746" t="s">
        <v>1217</v>
      </c>
      <c r="AW51" s="3747"/>
      <c r="AX51" s="3746" t="s">
        <v>1218</v>
      </c>
      <c r="AY51" s="3747"/>
      <c r="AZ51" s="3746" t="s">
        <v>1219</v>
      </c>
      <c r="BA51" s="3747"/>
      <c r="BB51" s="3746" t="s">
        <v>1224</v>
      </c>
      <c r="BC51" s="3747"/>
      <c r="BD51" s="3746" t="s">
        <v>1227</v>
      </c>
      <c r="BE51" s="3747"/>
      <c r="BF51" s="3746" t="s">
        <v>1229</v>
      </c>
      <c r="BG51" s="3747"/>
      <c r="BH51" s="3746" t="s">
        <v>1230</v>
      </c>
      <c r="BI51" s="3747"/>
      <c r="BJ51" s="3839" t="s">
        <v>1249</v>
      </c>
      <c r="BK51" s="3840"/>
      <c r="BL51" s="3839" t="s">
        <v>1233</v>
      </c>
      <c r="BM51" s="3840"/>
      <c r="BN51" s="3839" t="s">
        <v>1251</v>
      </c>
      <c r="BO51" s="3840"/>
      <c r="BP51" s="3839" t="s">
        <v>1253</v>
      </c>
      <c r="BQ51" s="3840"/>
      <c r="BR51" s="3746" t="s">
        <v>1239</v>
      </c>
      <c r="BS51" s="3747"/>
      <c r="BT51" s="3746" t="s">
        <v>2147</v>
      </c>
      <c r="BU51" s="3747"/>
      <c r="BV51" s="3746" t="s">
        <v>2148</v>
      </c>
      <c r="BW51" s="3747"/>
      <c r="BX51" s="3746" t="s">
        <v>2205</v>
      </c>
      <c r="BY51" s="3747"/>
    </row>
    <row r="52" spans="4:97" s="597" customFormat="1" ht="12.75" x14ac:dyDescent="0.2">
      <c r="D52" s="3818"/>
      <c r="E52" s="3741"/>
      <c r="F52" s="3748" t="s">
        <v>1261</v>
      </c>
      <c r="G52" s="3749"/>
      <c r="H52" s="3748" t="s">
        <v>1024</v>
      </c>
      <c r="I52" s="3749"/>
      <c r="J52" s="3748" t="s">
        <v>1025</v>
      </c>
      <c r="K52" s="3749"/>
      <c r="L52" s="3748" t="s">
        <v>1026</v>
      </c>
      <c r="M52" s="3749"/>
      <c r="N52" s="3748" t="s">
        <v>1029</v>
      </c>
      <c r="O52" s="3749"/>
      <c r="P52" s="3748" t="s">
        <v>1030</v>
      </c>
      <c r="Q52" s="3749"/>
      <c r="R52" s="3748" t="s">
        <v>1032</v>
      </c>
      <c r="S52" s="3749"/>
      <c r="T52" s="3748" t="s">
        <v>1262</v>
      </c>
      <c r="U52" s="3749"/>
      <c r="V52" s="3748" t="s">
        <v>1034</v>
      </c>
      <c r="W52" s="3749"/>
      <c r="X52" s="3748" t="s">
        <v>1263</v>
      </c>
      <c r="Y52" s="3749"/>
      <c r="Z52" s="3748" t="s">
        <v>2772</v>
      </c>
      <c r="AA52" s="3749"/>
      <c r="AB52" s="3748" t="s">
        <v>2152</v>
      </c>
      <c r="AC52" s="3749"/>
      <c r="AD52" s="3748" t="s">
        <v>2153</v>
      </c>
      <c r="AE52" s="3749"/>
      <c r="AF52" s="3748" t="s">
        <v>1264</v>
      </c>
      <c r="AG52" s="3749"/>
      <c r="AH52" s="3748" t="s">
        <v>1265</v>
      </c>
      <c r="AI52" s="3749"/>
      <c r="AJ52" s="3748" t="s">
        <v>1266</v>
      </c>
      <c r="AK52" s="3749"/>
      <c r="AL52" s="3748" t="s">
        <v>1267</v>
      </c>
      <c r="AM52" s="3749"/>
      <c r="AN52" s="3748" t="s">
        <v>1268</v>
      </c>
      <c r="AO52" s="3749"/>
      <c r="AP52" s="3748" t="s">
        <v>1269</v>
      </c>
      <c r="AQ52" s="3749"/>
      <c r="AR52" s="3748" t="s">
        <v>1270</v>
      </c>
      <c r="AS52" s="3749"/>
      <c r="AT52" s="3748" t="s">
        <v>1271</v>
      </c>
      <c r="AU52" s="3749"/>
      <c r="AV52" s="3748" t="s">
        <v>1272</v>
      </c>
      <c r="AW52" s="3749"/>
      <c r="AX52" s="3748" t="s">
        <v>1273</v>
      </c>
      <c r="AY52" s="3749"/>
      <c r="AZ52" s="3748" t="s">
        <v>1274</v>
      </c>
      <c r="BA52" s="3749"/>
      <c r="BB52" s="3744" t="s">
        <v>2916</v>
      </c>
      <c r="BC52" s="3745"/>
      <c r="BD52" s="3744" t="s">
        <v>2917</v>
      </c>
      <c r="BE52" s="3745"/>
      <c r="BF52" s="3744" t="s">
        <v>2918</v>
      </c>
      <c r="BG52" s="3745"/>
      <c r="BH52" s="3744" t="s">
        <v>2919</v>
      </c>
      <c r="BI52" s="3745"/>
      <c r="BJ52" s="3821" t="s">
        <v>1248</v>
      </c>
      <c r="BK52" s="3822"/>
      <c r="BL52" s="3821" t="s">
        <v>1250</v>
      </c>
      <c r="BM52" s="3822"/>
      <c r="BN52" s="3821" t="s">
        <v>1252</v>
      </c>
      <c r="BO52" s="3822"/>
      <c r="BP52" s="3821" t="s">
        <v>1254</v>
      </c>
      <c r="BQ52" s="3822"/>
      <c r="BR52" s="3748" t="s">
        <v>1275</v>
      </c>
      <c r="BS52" s="3749"/>
      <c r="BT52" s="3748" t="s">
        <v>2775</v>
      </c>
      <c r="BU52" s="3749"/>
      <c r="BV52" s="3748" t="s">
        <v>2776</v>
      </c>
      <c r="BW52" s="3749"/>
      <c r="BX52" s="3748" t="s">
        <v>2243</v>
      </c>
      <c r="BY52" s="3749"/>
    </row>
    <row r="53" spans="4:97" x14ac:dyDescent="0.3">
      <c r="D53" s="2763" t="s">
        <v>2191</v>
      </c>
      <c r="E53" s="540">
        <v>1536240.4696850176</v>
      </c>
      <c r="F53" s="2186">
        <v>0</v>
      </c>
      <c r="G53" s="2180">
        <v>0</v>
      </c>
      <c r="H53" s="2186">
        <v>0</v>
      </c>
      <c r="I53" s="2180">
        <v>0</v>
      </c>
      <c r="J53" s="2186">
        <v>0</v>
      </c>
      <c r="K53" s="2180">
        <v>0</v>
      </c>
      <c r="L53" s="2186">
        <v>0</v>
      </c>
      <c r="M53" s="2180">
        <v>0</v>
      </c>
      <c r="N53" s="2186">
        <v>0</v>
      </c>
      <c r="O53" s="2180">
        <v>0</v>
      </c>
      <c r="P53" s="2186">
        <v>0</v>
      </c>
      <c r="Q53" s="2180">
        <v>0</v>
      </c>
      <c r="R53" s="2186">
        <v>0</v>
      </c>
      <c r="S53" s="2180">
        <v>0</v>
      </c>
      <c r="T53" s="2186">
        <v>0</v>
      </c>
      <c r="U53" s="2180">
        <v>0</v>
      </c>
      <c r="V53" s="2186">
        <v>0</v>
      </c>
      <c r="W53" s="2180">
        <v>0</v>
      </c>
      <c r="X53" s="2186">
        <v>0</v>
      </c>
      <c r="Y53" s="2180">
        <v>0</v>
      </c>
      <c r="Z53" s="2186">
        <v>1</v>
      </c>
      <c r="AA53" s="2180">
        <v>1536240.4696850176</v>
      </c>
      <c r="AB53" s="2186">
        <v>0</v>
      </c>
      <c r="AC53" s="2180">
        <v>0</v>
      </c>
      <c r="AD53" s="2186">
        <v>0</v>
      </c>
      <c r="AE53" s="2180">
        <v>0</v>
      </c>
      <c r="AF53" s="2186">
        <v>0</v>
      </c>
      <c r="AG53" s="2180">
        <v>0</v>
      </c>
      <c r="AH53" s="2186">
        <v>0</v>
      </c>
      <c r="AI53" s="2180">
        <v>0</v>
      </c>
      <c r="AJ53" s="2186">
        <v>0</v>
      </c>
      <c r="AK53" s="2180">
        <v>0</v>
      </c>
      <c r="AL53" s="2186">
        <v>0</v>
      </c>
      <c r="AM53" s="2180">
        <v>0</v>
      </c>
      <c r="AN53" s="2186">
        <v>0</v>
      </c>
      <c r="AO53" s="2180">
        <v>0</v>
      </c>
      <c r="AP53" s="2186">
        <v>0</v>
      </c>
      <c r="AQ53" s="2180">
        <v>0</v>
      </c>
      <c r="AR53" s="2186">
        <v>0</v>
      </c>
      <c r="AS53" s="2180">
        <v>0</v>
      </c>
      <c r="AT53" s="2186">
        <v>0</v>
      </c>
      <c r="AU53" s="2180">
        <v>0</v>
      </c>
      <c r="AV53" s="2186">
        <v>0</v>
      </c>
      <c r="AW53" s="2180">
        <v>0</v>
      </c>
      <c r="AX53" s="2186">
        <v>0</v>
      </c>
      <c r="AY53" s="2180">
        <v>0</v>
      </c>
      <c r="AZ53" s="2186">
        <v>0</v>
      </c>
      <c r="BA53" s="2180">
        <v>0</v>
      </c>
      <c r="BB53" s="2186">
        <v>0</v>
      </c>
      <c r="BC53" s="2180">
        <v>0</v>
      </c>
      <c r="BD53" s="2186">
        <v>0</v>
      </c>
      <c r="BE53" s="2180">
        <v>0</v>
      </c>
      <c r="BF53" s="2186">
        <v>0</v>
      </c>
      <c r="BG53" s="2180">
        <v>0</v>
      </c>
      <c r="BH53" s="2186">
        <v>0</v>
      </c>
      <c r="BI53" s="2180">
        <v>0</v>
      </c>
      <c r="BJ53" s="2186">
        <v>0</v>
      </c>
      <c r="BK53" s="2180">
        <v>0</v>
      </c>
      <c r="BL53" s="2186">
        <v>0</v>
      </c>
      <c r="BM53" s="2180">
        <v>0</v>
      </c>
      <c r="BN53" s="2186">
        <v>0</v>
      </c>
      <c r="BO53" s="2180">
        <v>0</v>
      </c>
      <c r="BP53" s="2186">
        <v>0</v>
      </c>
      <c r="BQ53" s="2180">
        <v>0</v>
      </c>
      <c r="BR53" s="2186">
        <v>0</v>
      </c>
      <c r="BS53" s="2180">
        <v>0</v>
      </c>
      <c r="BT53" s="2186">
        <v>0</v>
      </c>
      <c r="BU53" s="2180">
        <v>0</v>
      </c>
      <c r="BV53" s="2186">
        <v>0</v>
      </c>
      <c r="BW53" s="2180">
        <v>0</v>
      </c>
      <c r="BX53" s="2186">
        <v>0</v>
      </c>
      <c r="BY53" s="2180">
        <v>0</v>
      </c>
    </row>
    <row r="54" spans="4:97" x14ac:dyDescent="0.3">
      <c r="D54" s="2763" t="s">
        <v>2245</v>
      </c>
      <c r="E54" s="540">
        <v>1536240.4696850176</v>
      </c>
      <c r="F54" s="2186">
        <v>0</v>
      </c>
      <c r="G54" s="2180">
        <v>0</v>
      </c>
      <c r="H54" s="2186">
        <v>0</v>
      </c>
      <c r="I54" s="2180">
        <v>0</v>
      </c>
      <c r="J54" s="2186">
        <v>0</v>
      </c>
      <c r="K54" s="2180">
        <v>0</v>
      </c>
      <c r="L54" s="2186">
        <v>0</v>
      </c>
      <c r="M54" s="2180">
        <v>0</v>
      </c>
      <c r="N54" s="2186">
        <v>0</v>
      </c>
      <c r="O54" s="2180">
        <v>0</v>
      </c>
      <c r="P54" s="2186">
        <v>0</v>
      </c>
      <c r="Q54" s="2180">
        <v>0</v>
      </c>
      <c r="R54" s="2186">
        <v>0</v>
      </c>
      <c r="S54" s="2180">
        <v>0</v>
      </c>
      <c r="T54" s="2186">
        <v>0</v>
      </c>
      <c r="U54" s="2180">
        <v>0</v>
      </c>
      <c r="V54" s="2186">
        <v>0</v>
      </c>
      <c r="W54" s="2180">
        <v>0</v>
      </c>
      <c r="X54" s="2186">
        <v>0</v>
      </c>
      <c r="Y54" s="2180">
        <v>0</v>
      </c>
      <c r="Z54" s="2186">
        <v>0</v>
      </c>
      <c r="AA54" s="2180">
        <v>0</v>
      </c>
      <c r="AB54" s="2186">
        <v>0</v>
      </c>
      <c r="AC54" s="2180">
        <v>0</v>
      </c>
      <c r="AD54" s="2186">
        <v>0</v>
      </c>
      <c r="AE54" s="2180">
        <v>0</v>
      </c>
      <c r="AF54" s="2186">
        <v>0</v>
      </c>
      <c r="AG54" s="2180">
        <v>0</v>
      </c>
      <c r="AH54" s="2186">
        <v>0</v>
      </c>
      <c r="AI54" s="2180">
        <v>0</v>
      </c>
      <c r="AJ54" s="2186">
        <v>0</v>
      </c>
      <c r="AK54" s="2180">
        <v>0</v>
      </c>
      <c r="AL54" s="2186">
        <v>0</v>
      </c>
      <c r="AM54" s="2180">
        <v>0</v>
      </c>
      <c r="AN54" s="2186">
        <v>0</v>
      </c>
      <c r="AO54" s="2180">
        <v>0</v>
      </c>
      <c r="AP54" s="2186">
        <v>0</v>
      </c>
      <c r="AQ54" s="2180">
        <v>0</v>
      </c>
      <c r="AR54" s="2186">
        <v>0</v>
      </c>
      <c r="AS54" s="2180">
        <v>0</v>
      </c>
      <c r="AT54" s="2186">
        <v>0</v>
      </c>
      <c r="AU54" s="2180">
        <v>0</v>
      </c>
      <c r="AV54" s="2186">
        <v>0</v>
      </c>
      <c r="AW54" s="2180">
        <v>0</v>
      </c>
      <c r="AX54" s="2186">
        <v>0</v>
      </c>
      <c r="AY54" s="2180">
        <v>0</v>
      </c>
      <c r="AZ54" s="2186">
        <v>0</v>
      </c>
      <c r="BA54" s="2180">
        <v>0</v>
      </c>
      <c r="BB54" s="2186">
        <v>0</v>
      </c>
      <c r="BC54" s="2180">
        <v>0</v>
      </c>
      <c r="BD54" s="2186">
        <v>0</v>
      </c>
      <c r="BE54" s="2180">
        <v>0</v>
      </c>
      <c r="BF54" s="2186">
        <v>0</v>
      </c>
      <c r="BG54" s="2180">
        <v>0</v>
      </c>
      <c r="BH54" s="2186">
        <v>0</v>
      </c>
      <c r="BI54" s="2180">
        <v>0</v>
      </c>
      <c r="BJ54" s="2186">
        <v>0</v>
      </c>
      <c r="BK54" s="2180">
        <v>0</v>
      </c>
      <c r="BL54" s="2186">
        <v>0</v>
      </c>
      <c r="BM54" s="2180">
        <v>0</v>
      </c>
      <c r="BN54" s="2186">
        <v>0</v>
      </c>
      <c r="BO54" s="2180">
        <v>0</v>
      </c>
      <c r="BP54" s="2186">
        <v>0</v>
      </c>
      <c r="BQ54" s="2180">
        <v>0</v>
      </c>
      <c r="BR54" s="2186">
        <v>0</v>
      </c>
      <c r="BS54" s="2180">
        <v>0</v>
      </c>
      <c r="BT54" s="2186">
        <v>0</v>
      </c>
      <c r="BU54" s="2180">
        <v>0</v>
      </c>
      <c r="BV54" s="2186">
        <v>1</v>
      </c>
      <c r="BW54" s="2180">
        <v>1536240.4696850176</v>
      </c>
      <c r="BX54" s="2186">
        <v>0</v>
      </c>
      <c r="BY54" s="2180">
        <v>0</v>
      </c>
    </row>
    <row r="55" spans="4:97" x14ac:dyDescent="0.3">
      <c r="D55" s="2763" t="s">
        <v>1258</v>
      </c>
      <c r="E55" s="540">
        <v>1536240.4696850176</v>
      </c>
      <c r="F55" s="2186">
        <v>0</v>
      </c>
      <c r="G55" s="2180">
        <v>0</v>
      </c>
      <c r="H55" s="2186">
        <v>0</v>
      </c>
      <c r="I55" s="2180">
        <v>0</v>
      </c>
      <c r="J55" s="2186">
        <v>0</v>
      </c>
      <c r="K55" s="2180">
        <v>0</v>
      </c>
      <c r="L55" s="2186">
        <v>0</v>
      </c>
      <c r="M55" s="2180">
        <v>0</v>
      </c>
      <c r="N55" s="2186">
        <v>0</v>
      </c>
      <c r="O55" s="2180">
        <v>0</v>
      </c>
      <c r="P55" s="2186">
        <v>0</v>
      </c>
      <c r="Q55" s="2180">
        <v>0</v>
      </c>
      <c r="R55" s="2186">
        <v>0</v>
      </c>
      <c r="S55" s="2180">
        <v>0</v>
      </c>
      <c r="T55" s="2186">
        <v>0</v>
      </c>
      <c r="U55" s="2180">
        <v>0</v>
      </c>
      <c r="V55" s="2186">
        <v>0</v>
      </c>
      <c r="W55" s="2180">
        <v>0</v>
      </c>
      <c r="X55" s="2186">
        <v>0</v>
      </c>
      <c r="Y55" s="2180">
        <v>0</v>
      </c>
      <c r="Z55" s="2186">
        <v>0</v>
      </c>
      <c r="AA55" s="2180">
        <v>0</v>
      </c>
      <c r="AB55" s="2186">
        <v>0</v>
      </c>
      <c r="AC55" s="2180">
        <v>0</v>
      </c>
      <c r="AD55" s="2186">
        <v>0</v>
      </c>
      <c r="AE55" s="2180">
        <v>0</v>
      </c>
      <c r="AF55" s="2186">
        <v>0</v>
      </c>
      <c r="AG55" s="2180">
        <v>0</v>
      </c>
      <c r="AH55" s="2186">
        <v>0</v>
      </c>
      <c r="AI55" s="2180">
        <v>0</v>
      </c>
      <c r="AJ55" s="2186">
        <v>0</v>
      </c>
      <c r="AK55" s="2180">
        <v>0</v>
      </c>
      <c r="AL55" s="2186">
        <v>0</v>
      </c>
      <c r="AM55" s="2180">
        <v>0</v>
      </c>
      <c r="AN55" s="2186">
        <v>0</v>
      </c>
      <c r="AO55" s="2180">
        <v>0</v>
      </c>
      <c r="AP55" s="2186">
        <v>0</v>
      </c>
      <c r="AQ55" s="2180">
        <v>0</v>
      </c>
      <c r="AR55" s="2186">
        <v>0</v>
      </c>
      <c r="AS55" s="2180">
        <v>0</v>
      </c>
      <c r="AT55" s="2186">
        <v>0</v>
      </c>
      <c r="AU55" s="2180">
        <v>0</v>
      </c>
      <c r="AV55" s="2186">
        <v>0</v>
      </c>
      <c r="AW55" s="2180">
        <v>0</v>
      </c>
      <c r="AX55" s="2186">
        <v>0</v>
      </c>
      <c r="AY55" s="2180">
        <v>0</v>
      </c>
      <c r="AZ55" s="2186">
        <v>0</v>
      </c>
      <c r="BA55" s="2180">
        <v>0</v>
      </c>
      <c r="BB55" s="2186">
        <v>0</v>
      </c>
      <c r="BC55" s="2180">
        <v>0</v>
      </c>
      <c r="BD55" s="2186">
        <v>0</v>
      </c>
      <c r="BE55" s="2180">
        <v>0</v>
      </c>
      <c r="BF55" s="2186">
        <v>0</v>
      </c>
      <c r="BG55" s="2180">
        <v>0</v>
      </c>
      <c r="BH55" s="2186">
        <v>0</v>
      </c>
      <c r="BI55" s="2180">
        <v>0</v>
      </c>
      <c r="BJ55" s="2186">
        <v>0</v>
      </c>
      <c r="BK55" s="2180">
        <v>0</v>
      </c>
      <c r="BL55" s="2186">
        <v>0</v>
      </c>
      <c r="BM55" s="2180">
        <v>0</v>
      </c>
      <c r="BN55" s="2186">
        <v>0</v>
      </c>
      <c r="BO55" s="2180">
        <v>0</v>
      </c>
      <c r="BP55" s="2186">
        <v>0</v>
      </c>
      <c r="BQ55" s="2180">
        <v>0</v>
      </c>
      <c r="BR55" s="2186">
        <v>0</v>
      </c>
      <c r="BS55" s="2180">
        <v>0</v>
      </c>
      <c r="BT55" s="2186">
        <v>0</v>
      </c>
      <c r="BU55" s="2180">
        <v>0</v>
      </c>
      <c r="BV55" s="2186">
        <v>0</v>
      </c>
      <c r="BW55" s="2180">
        <v>0</v>
      </c>
      <c r="BX55" s="2186">
        <v>0</v>
      </c>
      <c r="BY55" s="2180">
        <v>0</v>
      </c>
    </row>
    <row r="56" spans="4:97" x14ac:dyDescent="0.3">
      <c r="D56" s="2763" t="s">
        <v>66</v>
      </c>
      <c r="E56" s="540">
        <v>288627.34706649563</v>
      </c>
      <c r="F56" s="2186">
        <v>3</v>
      </c>
      <c r="G56" s="2180">
        <v>865882.04119948694</v>
      </c>
      <c r="H56" s="2186">
        <v>3</v>
      </c>
      <c r="I56" s="2180">
        <v>865882.04119948694</v>
      </c>
      <c r="J56" s="2186">
        <v>3</v>
      </c>
      <c r="K56" s="2180">
        <v>865882.04119948694</v>
      </c>
      <c r="L56" s="2186">
        <v>3</v>
      </c>
      <c r="M56" s="2180">
        <v>865882.04119948694</v>
      </c>
      <c r="N56" s="2186">
        <v>3</v>
      </c>
      <c r="O56" s="2180">
        <v>865882.04119948694</v>
      </c>
      <c r="P56" s="2186">
        <v>3</v>
      </c>
      <c r="Q56" s="2180">
        <v>865882.04119948694</v>
      </c>
      <c r="R56" s="2186">
        <v>3</v>
      </c>
      <c r="S56" s="2180">
        <v>865882.04119948694</v>
      </c>
      <c r="T56" s="2186">
        <v>3</v>
      </c>
      <c r="U56" s="2180">
        <v>865882.04119948694</v>
      </c>
      <c r="V56" s="2186">
        <v>3</v>
      </c>
      <c r="W56" s="2180">
        <v>865882.04119948694</v>
      </c>
      <c r="X56" s="2186">
        <v>3</v>
      </c>
      <c r="Y56" s="2180">
        <v>865882.04119948694</v>
      </c>
      <c r="Z56" s="2186">
        <v>0</v>
      </c>
      <c r="AA56" s="2180">
        <v>0</v>
      </c>
      <c r="AB56" s="2186">
        <v>0</v>
      </c>
      <c r="AC56" s="2180">
        <v>0</v>
      </c>
      <c r="AD56" s="2186">
        <v>0</v>
      </c>
      <c r="AE56" s="2180">
        <v>0</v>
      </c>
      <c r="AF56" s="2186">
        <v>0</v>
      </c>
      <c r="AG56" s="2180">
        <v>0</v>
      </c>
      <c r="AH56" s="2186">
        <v>0</v>
      </c>
      <c r="AI56" s="2180">
        <v>0</v>
      </c>
      <c r="AJ56" s="2186">
        <v>0</v>
      </c>
      <c r="AK56" s="2180">
        <v>0</v>
      </c>
      <c r="AL56" s="2186">
        <v>0</v>
      </c>
      <c r="AM56" s="2180">
        <v>0</v>
      </c>
      <c r="AN56" s="2186">
        <v>0</v>
      </c>
      <c r="AO56" s="2180">
        <v>0</v>
      </c>
      <c r="AP56" s="2186">
        <v>0</v>
      </c>
      <c r="AQ56" s="2180">
        <v>0</v>
      </c>
      <c r="AR56" s="2186">
        <v>0</v>
      </c>
      <c r="AS56" s="2180">
        <v>0</v>
      </c>
      <c r="AT56" s="2186">
        <v>0</v>
      </c>
      <c r="AU56" s="2180">
        <v>0</v>
      </c>
      <c r="AV56" s="2186">
        <v>0</v>
      </c>
      <c r="AW56" s="2180">
        <v>0</v>
      </c>
      <c r="AX56" s="2186">
        <v>0</v>
      </c>
      <c r="AY56" s="2180">
        <v>0</v>
      </c>
      <c r="AZ56" s="2186">
        <v>0</v>
      </c>
      <c r="BA56" s="2180">
        <v>0</v>
      </c>
      <c r="BB56" s="2186">
        <v>0</v>
      </c>
      <c r="BC56" s="2180">
        <v>0</v>
      </c>
      <c r="BD56" s="2186">
        <v>0</v>
      </c>
      <c r="BE56" s="2180">
        <v>0</v>
      </c>
      <c r="BF56" s="2186">
        <v>0</v>
      </c>
      <c r="BG56" s="2180">
        <v>0</v>
      </c>
      <c r="BH56" s="2186">
        <v>0</v>
      </c>
      <c r="BI56" s="2180">
        <v>0</v>
      </c>
      <c r="BJ56" s="2186">
        <v>0</v>
      </c>
      <c r="BK56" s="2180">
        <v>0</v>
      </c>
      <c r="BL56" s="2186">
        <v>0</v>
      </c>
      <c r="BM56" s="2180">
        <v>0</v>
      </c>
      <c r="BN56" s="2186">
        <v>0</v>
      </c>
      <c r="BO56" s="2180">
        <v>0</v>
      </c>
      <c r="BP56" s="2186">
        <v>0</v>
      </c>
      <c r="BQ56" s="2180">
        <v>0</v>
      </c>
      <c r="BR56" s="2186">
        <v>0</v>
      </c>
      <c r="BS56" s="2180">
        <v>0</v>
      </c>
      <c r="BT56" s="2186">
        <v>0</v>
      </c>
      <c r="BU56" s="2180">
        <v>0</v>
      </c>
      <c r="BV56" s="2186">
        <v>0</v>
      </c>
      <c r="BW56" s="2180">
        <v>0</v>
      </c>
      <c r="BX56" s="2186">
        <v>3</v>
      </c>
      <c r="BY56" s="2180">
        <v>865882.04119948694</v>
      </c>
    </row>
    <row r="57" spans="4:97" x14ac:dyDescent="0.3">
      <c r="D57" s="2763" t="s">
        <v>76</v>
      </c>
      <c r="E57" s="540">
        <v>3094545.1509153116</v>
      </c>
      <c r="F57" s="2186">
        <v>1</v>
      </c>
      <c r="G57" s="2180">
        <v>3094545.1509153116</v>
      </c>
      <c r="H57" s="2186">
        <v>1</v>
      </c>
      <c r="I57" s="2180">
        <v>3094545.1509153116</v>
      </c>
      <c r="J57" s="2186">
        <v>1</v>
      </c>
      <c r="K57" s="2180">
        <v>3094545.1509153116</v>
      </c>
      <c r="L57" s="2186">
        <v>1</v>
      </c>
      <c r="M57" s="2180">
        <v>3094545.1509153116</v>
      </c>
      <c r="N57" s="2186">
        <v>1</v>
      </c>
      <c r="O57" s="2180">
        <v>3094545.1509153116</v>
      </c>
      <c r="P57" s="2186">
        <v>1</v>
      </c>
      <c r="Q57" s="2180">
        <v>3094545.1509153116</v>
      </c>
      <c r="R57" s="2186">
        <v>0</v>
      </c>
      <c r="S57" s="2180">
        <v>0</v>
      </c>
      <c r="T57" s="2186">
        <v>0</v>
      </c>
      <c r="U57" s="2180">
        <v>0</v>
      </c>
      <c r="V57" s="2186">
        <v>0</v>
      </c>
      <c r="W57" s="2180">
        <v>0</v>
      </c>
      <c r="X57" s="2186">
        <v>0</v>
      </c>
      <c r="Y57" s="2180">
        <v>0</v>
      </c>
      <c r="Z57" s="2186">
        <v>0</v>
      </c>
      <c r="AA57" s="2180">
        <v>0</v>
      </c>
      <c r="AB57" s="2186">
        <v>0</v>
      </c>
      <c r="AC57" s="2180">
        <v>0</v>
      </c>
      <c r="AD57" s="2186">
        <v>0</v>
      </c>
      <c r="AE57" s="2180">
        <v>0</v>
      </c>
      <c r="AF57" s="2186">
        <v>1</v>
      </c>
      <c r="AG57" s="2180">
        <v>3094545.1509153116</v>
      </c>
      <c r="AH57" s="2186">
        <v>0</v>
      </c>
      <c r="AI57" s="2180">
        <v>0</v>
      </c>
      <c r="AJ57" s="2186">
        <v>0</v>
      </c>
      <c r="AK57" s="2180">
        <v>0</v>
      </c>
      <c r="AL57" s="2186">
        <v>0</v>
      </c>
      <c r="AM57" s="2180">
        <v>0</v>
      </c>
      <c r="AN57" s="2186">
        <v>0</v>
      </c>
      <c r="AO57" s="2180">
        <v>0</v>
      </c>
      <c r="AP57" s="2186">
        <v>0</v>
      </c>
      <c r="AQ57" s="2180">
        <v>0</v>
      </c>
      <c r="AR57" s="2186">
        <v>0</v>
      </c>
      <c r="AS57" s="2180">
        <v>0</v>
      </c>
      <c r="AT57" s="2186">
        <v>0</v>
      </c>
      <c r="AU57" s="2180">
        <v>0</v>
      </c>
      <c r="AV57" s="2186">
        <v>0</v>
      </c>
      <c r="AW57" s="2180">
        <v>0</v>
      </c>
      <c r="AX57" s="2186">
        <v>0</v>
      </c>
      <c r="AY57" s="2180">
        <v>0</v>
      </c>
      <c r="AZ57" s="2186">
        <v>0</v>
      </c>
      <c r="BA57" s="2180">
        <v>0</v>
      </c>
      <c r="BB57" s="2186">
        <v>0</v>
      </c>
      <c r="BC57" s="2180">
        <v>0</v>
      </c>
      <c r="BD57" s="2186">
        <v>0</v>
      </c>
      <c r="BE57" s="2180">
        <v>0</v>
      </c>
      <c r="BF57" s="2186">
        <v>0</v>
      </c>
      <c r="BG57" s="2180">
        <v>0</v>
      </c>
      <c r="BH57" s="2186">
        <v>0</v>
      </c>
      <c r="BI57" s="2180">
        <v>0</v>
      </c>
      <c r="BJ57" s="2186">
        <v>0</v>
      </c>
      <c r="BK57" s="2180">
        <v>0</v>
      </c>
      <c r="BL57" s="2186">
        <v>0</v>
      </c>
      <c r="BM57" s="2180">
        <v>0</v>
      </c>
      <c r="BN57" s="2186">
        <v>0</v>
      </c>
      <c r="BO57" s="2180">
        <v>0</v>
      </c>
      <c r="BP57" s="2186">
        <v>0</v>
      </c>
      <c r="BQ57" s="2180">
        <v>0</v>
      </c>
      <c r="BR57" s="2186">
        <v>0</v>
      </c>
      <c r="BS57" s="2180">
        <v>0</v>
      </c>
      <c r="BT57" s="2186">
        <v>0</v>
      </c>
      <c r="BU57" s="2180">
        <v>0</v>
      </c>
      <c r="BV57" s="2186">
        <v>0</v>
      </c>
      <c r="BW57" s="2180">
        <v>0</v>
      </c>
      <c r="BX57" s="2186">
        <v>0</v>
      </c>
      <c r="BY57" s="2180">
        <v>0</v>
      </c>
    </row>
    <row r="58" spans="4:97" x14ac:dyDescent="0.3">
      <c r="D58" s="2763" t="s">
        <v>2146</v>
      </c>
      <c r="E58" s="540">
        <v>243424.69386858374</v>
      </c>
      <c r="F58" s="2186">
        <v>0</v>
      </c>
      <c r="G58" s="2180">
        <v>0</v>
      </c>
      <c r="H58" s="2186">
        <v>0</v>
      </c>
      <c r="I58" s="2180">
        <v>0</v>
      </c>
      <c r="J58" s="2186">
        <v>0</v>
      </c>
      <c r="K58" s="2180">
        <v>0</v>
      </c>
      <c r="L58" s="2186">
        <v>0</v>
      </c>
      <c r="M58" s="2180">
        <v>0</v>
      </c>
      <c r="N58" s="2186">
        <v>0</v>
      </c>
      <c r="O58" s="2180">
        <v>0</v>
      </c>
      <c r="P58" s="2186">
        <v>0</v>
      </c>
      <c r="Q58" s="2180">
        <v>0</v>
      </c>
      <c r="R58" s="2186">
        <v>0</v>
      </c>
      <c r="S58" s="2180">
        <v>0</v>
      </c>
      <c r="T58" s="2186">
        <v>0</v>
      </c>
      <c r="U58" s="2180">
        <v>0</v>
      </c>
      <c r="V58" s="2186">
        <v>0</v>
      </c>
      <c r="W58" s="2180">
        <v>0</v>
      </c>
      <c r="X58" s="2186">
        <v>0</v>
      </c>
      <c r="Y58" s="2180">
        <v>0</v>
      </c>
      <c r="Z58" s="2186">
        <v>0</v>
      </c>
      <c r="AA58" s="2180">
        <v>0</v>
      </c>
      <c r="AB58" s="2186">
        <v>1</v>
      </c>
      <c r="AC58" s="2180">
        <v>243424.69386858374</v>
      </c>
      <c r="AD58" s="2186">
        <v>1</v>
      </c>
      <c r="AE58" s="2180">
        <v>243424.69386858374</v>
      </c>
      <c r="AF58" s="2186">
        <v>0</v>
      </c>
      <c r="AG58" s="2180">
        <v>0</v>
      </c>
      <c r="AH58" s="2186">
        <v>0</v>
      </c>
      <c r="AI58" s="2180">
        <v>0</v>
      </c>
      <c r="AJ58" s="2186">
        <v>0</v>
      </c>
      <c r="AK58" s="2180">
        <v>0</v>
      </c>
      <c r="AL58" s="2186">
        <v>0</v>
      </c>
      <c r="AM58" s="2180">
        <v>0</v>
      </c>
      <c r="AN58" s="2186">
        <v>0</v>
      </c>
      <c r="AO58" s="2180">
        <v>0</v>
      </c>
      <c r="AP58" s="2186">
        <v>0</v>
      </c>
      <c r="AQ58" s="2180">
        <v>0</v>
      </c>
      <c r="AR58" s="2186">
        <v>0</v>
      </c>
      <c r="AS58" s="2180">
        <v>0</v>
      </c>
      <c r="AT58" s="2186">
        <v>0</v>
      </c>
      <c r="AU58" s="2180">
        <v>0</v>
      </c>
      <c r="AV58" s="2186">
        <v>0</v>
      </c>
      <c r="AW58" s="2180">
        <v>0</v>
      </c>
      <c r="AX58" s="2186">
        <v>0</v>
      </c>
      <c r="AY58" s="2180">
        <v>0</v>
      </c>
      <c r="AZ58" s="2186">
        <v>0</v>
      </c>
      <c r="BA58" s="2180">
        <v>0</v>
      </c>
      <c r="BB58" s="2186">
        <v>0</v>
      </c>
      <c r="BC58" s="2180">
        <v>0</v>
      </c>
      <c r="BD58" s="2186">
        <v>0</v>
      </c>
      <c r="BE58" s="2180">
        <v>0</v>
      </c>
      <c r="BF58" s="2186">
        <v>0</v>
      </c>
      <c r="BG58" s="2180">
        <v>0</v>
      </c>
      <c r="BH58" s="2186">
        <v>0</v>
      </c>
      <c r="BI58" s="2180">
        <v>0</v>
      </c>
      <c r="BJ58" s="2186">
        <v>0</v>
      </c>
      <c r="BK58" s="2180">
        <v>0</v>
      </c>
      <c r="BL58" s="2186">
        <v>0</v>
      </c>
      <c r="BM58" s="2180">
        <v>0</v>
      </c>
      <c r="BN58" s="2186">
        <v>0</v>
      </c>
      <c r="BO58" s="2180">
        <v>0</v>
      </c>
      <c r="BP58" s="2186">
        <v>0</v>
      </c>
      <c r="BQ58" s="2180">
        <v>0</v>
      </c>
      <c r="BR58" s="2186">
        <v>2</v>
      </c>
      <c r="BS58" s="2180">
        <v>486849.38773716748</v>
      </c>
      <c r="BT58" s="2186">
        <v>0</v>
      </c>
      <c r="BU58" s="2180">
        <v>0</v>
      </c>
      <c r="BV58" s="2186">
        <v>0</v>
      </c>
      <c r="BW58" s="2180">
        <v>0</v>
      </c>
      <c r="BX58" s="2186">
        <v>0</v>
      </c>
      <c r="BY58" s="2180">
        <v>0</v>
      </c>
    </row>
    <row r="59" spans="4:97" x14ac:dyDescent="0.3">
      <c r="D59" s="2763" t="s">
        <v>97</v>
      </c>
      <c r="E59" s="540">
        <v>792911.99549980322</v>
      </c>
      <c r="F59" s="2186">
        <v>0</v>
      </c>
      <c r="G59" s="2180">
        <v>0</v>
      </c>
      <c r="H59" s="2186">
        <v>0</v>
      </c>
      <c r="I59" s="2180">
        <v>0</v>
      </c>
      <c r="J59" s="2186">
        <v>0</v>
      </c>
      <c r="K59" s="2180">
        <v>0</v>
      </c>
      <c r="L59" s="2186">
        <v>0</v>
      </c>
      <c r="M59" s="2180">
        <v>0</v>
      </c>
      <c r="N59" s="2186">
        <v>0</v>
      </c>
      <c r="O59" s="2180">
        <v>0</v>
      </c>
      <c r="P59" s="2186">
        <v>0</v>
      </c>
      <c r="Q59" s="2180">
        <v>0</v>
      </c>
      <c r="R59" s="2186">
        <v>0</v>
      </c>
      <c r="S59" s="2180">
        <v>0</v>
      </c>
      <c r="T59" s="2186">
        <v>0</v>
      </c>
      <c r="U59" s="2180">
        <v>0</v>
      </c>
      <c r="V59" s="2186">
        <v>0</v>
      </c>
      <c r="W59" s="2180">
        <v>0</v>
      </c>
      <c r="X59" s="2186">
        <v>0</v>
      </c>
      <c r="Y59" s="2180">
        <v>0</v>
      </c>
      <c r="Z59" s="2186">
        <v>0</v>
      </c>
      <c r="AA59" s="2180">
        <v>0</v>
      </c>
      <c r="AB59" s="2186">
        <v>0</v>
      </c>
      <c r="AC59" s="2180">
        <v>0</v>
      </c>
      <c r="AD59" s="2186">
        <v>0</v>
      </c>
      <c r="AE59" s="2180">
        <v>0</v>
      </c>
      <c r="AF59" s="2186">
        <v>0</v>
      </c>
      <c r="AG59" s="2180">
        <v>0</v>
      </c>
      <c r="AH59" s="2186">
        <v>0</v>
      </c>
      <c r="AI59" s="2180">
        <v>0</v>
      </c>
      <c r="AJ59" s="2186">
        <v>0</v>
      </c>
      <c r="AK59" s="2180">
        <v>0</v>
      </c>
      <c r="AL59" s="2186">
        <v>0</v>
      </c>
      <c r="AM59" s="2180">
        <v>0</v>
      </c>
      <c r="AN59" s="2186">
        <v>0</v>
      </c>
      <c r="AO59" s="2180">
        <v>0</v>
      </c>
      <c r="AP59" s="2186">
        <v>0</v>
      </c>
      <c r="AQ59" s="2180">
        <v>0</v>
      </c>
      <c r="AR59" s="2186">
        <v>0</v>
      </c>
      <c r="AS59" s="2180">
        <v>0</v>
      </c>
      <c r="AT59" s="2186">
        <v>0</v>
      </c>
      <c r="AU59" s="2180">
        <v>0</v>
      </c>
      <c r="AV59" s="2186">
        <v>0</v>
      </c>
      <c r="AW59" s="2180">
        <v>0</v>
      </c>
      <c r="AX59" s="2186">
        <v>0</v>
      </c>
      <c r="AY59" s="2180">
        <v>0</v>
      </c>
      <c r="AZ59" s="2186">
        <v>0</v>
      </c>
      <c r="BA59" s="2180">
        <v>0</v>
      </c>
      <c r="BB59" s="2186">
        <v>0</v>
      </c>
      <c r="BC59" s="2180">
        <v>0</v>
      </c>
      <c r="BD59" s="2186">
        <v>0</v>
      </c>
      <c r="BE59" s="2180">
        <v>0</v>
      </c>
      <c r="BF59" s="2186">
        <v>0</v>
      </c>
      <c r="BG59" s="2180">
        <v>0</v>
      </c>
      <c r="BH59" s="2186">
        <v>0</v>
      </c>
      <c r="BI59" s="2180">
        <v>0</v>
      </c>
      <c r="BJ59" s="2186">
        <v>0</v>
      </c>
      <c r="BK59" s="2180">
        <v>0</v>
      </c>
      <c r="BL59" s="2186">
        <v>0</v>
      </c>
      <c r="BM59" s="2180">
        <v>0</v>
      </c>
      <c r="BN59" s="2186">
        <v>0</v>
      </c>
      <c r="BO59" s="2180">
        <v>0</v>
      </c>
      <c r="BP59" s="2186">
        <v>0</v>
      </c>
      <c r="BQ59" s="2180">
        <v>0</v>
      </c>
      <c r="BR59" s="2186">
        <v>0</v>
      </c>
      <c r="BS59" s="2180">
        <v>0</v>
      </c>
      <c r="BT59" s="2186">
        <v>0</v>
      </c>
      <c r="BU59" s="2180">
        <v>0</v>
      </c>
      <c r="BV59" s="2186">
        <v>0</v>
      </c>
      <c r="BW59" s="2180">
        <v>0</v>
      </c>
      <c r="BX59" s="2186">
        <v>0</v>
      </c>
      <c r="BY59" s="2180">
        <v>0</v>
      </c>
    </row>
    <row r="60" spans="4:97" x14ac:dyDescent="0.3">
      <c r="D60" s="2763" t="s">
        <v>1160</v>
      </c>
      <c r="E60" s="540">
        <v>2910445.5676174783</v>
      </c>
      <c r="F60" s="2186">
        <v>1</v>
      </c>
      <c r="G60" s="2180">
        <v>2910445.5676174783</v>
      </c>
      <c r="H60" s="2186">
        <v>1</v>
      </c>
      <c r="I60" s="2180">
        <v>2910445.5676174783</v>
      </c>
      <c r="J60" s="2186">
        <v>2</v>
      </c>
      <c r="K60" s="2180">
        <v>5820891.1352349566</v>
      </c>
      <c r="L60" s="2186">
        <v>2</v>
      </c>
      <c r="M60" s="2180">
        <v>5820891.1352349566</v>
      </c>
      <c r="N60" s="2186">
        <v>2</v>
      </c>
      <c r="O60" s="2180">
        <v>5820891.1352349566</v>
      </c>
      <c r="P60" s="2186">
        <v>2</v>
      </c>
      <c r="Q60" s="2180">
        <v>5820891.1352349566</v>
      </c>
      <c r="R60" s="2186">
        <v>0</v>
      </c>
      <c r="S60" s="2180">
        <v>0</v>
      </c>
      <c r="T60" s="2186">
        <v>0</v>
      </c>
      <c r="U60" s="2180">
        <v>0</v>
      </c>
      <c r="V60" s="2186">
        <v>0</v>
      </c>
      <c r="W60" s="2180">
        <v>0</v>
      </c>
      <c r="X60" s="2186">
        <v>0</v>
      </c>
      <c r="Y60" s="2180">
        <v>0</v>
      </c>
      <c r="Z60" s="2186">
        <v>0</v>
      </c>
      <c r="AA60" s="2180">
        <v>0</v>
      </c>
      <c r="AB60" s="2186">
        <v>0</v>
      </c>
      <c r="AC60" s="2180">
        <v>0</v>
      </c>
      <c r="AD60" s="2186">
        <v>0</v>
      </c>
      <c r="AE60" s="2180">
        <v>0</v>
      </c>
      <c r="AF60" s="2186">
        <v>2</v>
      </c>
      <c r="AG60" s="2180">
        <v>5820891.1352349566</v>
      </c>
      <c r="AH60" s="2186">
        <v>0</v>
      </c>
      <c r="AI60" s="2180">
        <v>0</v>
      </c>
      <c r="AJ60" s="2186">
        <v>0</v>
      </c>
      <c r="AK60" s="2180">
        <v>0</v>
      </c>
      <c r="AL60" s="2186">
        <v>0</v>
      </c>
      <c r="AM60" s="2180">
        <v>0</v>
      </c>
      <c r="AN60" s="2186">
        <v>0</v>
      </c>
      <c r="AO60" s="2180">
        <v>0</v>
      </c>
      <c r="AP60" s="2186">
        <v>0</v>
      </c>
      <c r="AQ60" s="2180">
        <v>0</v>
      </c>
      <c r="AR60" s="2186">
        <v>0</v>
      </c>
      <c r="AS60" s="2180">
        <v>0</v>
      </c>
      <c r="AT60" s="2186">
        <v>0</v>
      </c>
      <c r="AU60" s="2180">
        <v>0</v>
      </c>
      <c r="AV60" s="2186">
        <v>0</v>
      </c>
      <c r="AW60" s="2180">
        <v>0</v>
      </c>
      <c r="AX60" s="2186">
        <v>0</v>
      </c>
      <c r="AY60" s="2180">
        <v>0</v>
      </c>
      <c r="AZ60" s="2186">
        <v>0</v>
      </c>
      <c r="BA60" s="2180">
        <v>0</v>
      </c>
      <c r="BB60" s="2186">
        <v>0</v>
      </c>
      <c r="BC60" s="2180">
        <v>0</v>
      </c>
      <c r="BD60" s="2186">
        <v>0</v>
      </c>
      <c r="BE60" s="2180">
        <v>0</v>
      </c>
      <c r="BF60" s="2186">
        <v>0</v>
      </c>
      <c r="BG60" s="2180">
        <v>0</v>
      </c>
      <c r="BH60" s="2186">
        <v>0</v>
      </c>
      <c r="BI60" s="2180">
        <v>0</v>
      </c>
      <c r="BJ60" s="2186">
        <v>0</v>
      </c>
      <c r="BK60" s="2180">
        <v>0</v>
      </c>
      <c r="BL60" s="2186">
        <v>0</v>
      </c>
      <c r="BM60" s="2180">
        <v>0</v>
      </c>
      <c r="BN60" s="2186">
        <v>0</v>
      </c>
      <c r="BO60" s="2180">
        <v>0</v>
      </c>
      <c r="BP60" s="2186">
        <v>0</v>
      </c>
      <c r="BQ60" s="2180">
        <v>0</v>
      </c>
      <c r="BR60" s="2186">
        <v>0</v>
      </c>
      <c r="BS60" s="2180">
        <v>0</v>
      </c>
      <c r="BT60" s="2186">
        <v>0</v>
      </c>
      <c r="BU60" s="2180">
        <v>0</v>
      </c>
      <c r="BV60" s="2186">
        <v>0</v>
      </c>
      <c r="BW60" s="2180">
        <v>0</v>
      </c>
      <c r="BX60" s="2186">
        <v>0</v>
      </c>
      <c r="BY60" s="2180">
        <v>0</v>
      </c>
    </row>
    <row r="61" spans="4:97" x14ac:dyDescent="0.3">
      <c r="D61" s="2763" t="s">
        <v>1162</v>
      </c>
      <c r="E61" s="540">
        <v>3094545.1509153116</v>
      </c>
      <c r="F61" s="2186">
        <v>1</v>
      </c>
      <c r="G61" s="2180">
        <v>3094545.1509153116</v>
      </c>
      <c r="H61" s="2186">
        <v>1</v>
      </c>
      <c r="I61" s="2180">
        <v>3094545.1509153116</v>
      </c>
      <c r="J61" s="2186">
        <v>1</v>
      </c>
      <c r="K61" s="2180">
        <v>3094545.1509153116</v>
      </c>
      <c r="L61" s="2186">
        <v>1</v>
      </c>
      <c r="M61" s="2180">
        <v>3094545.1509153116</v>
      </c>
      <c r="N61" s="2186">
        <v>1</v>
      </c>
      <c r="O61" s="2180">
        <v>3094545.1509153116</v>
      </c>
      <c r="P61" s="2186">
        <v>1</v>
      </c>
      <c r="Q61" s="2180">
        <v>3094545.1509153116</v>
      </c>
      <c r="R61" s="2186">
        <v>0</v>
      </c>
      <c r="S61" s="2180">
        <v>0</v>
      </c>
      <c r="T61" s="2186">
        <v>0</v>
      </c>
      <c r="U61" s="2180">
        <v>0</v>
      </c>
      <c r="V61" s="2186">
        <v>0</v>
      </c>
      <c r="W61" s="2180">
        <v>0</v>
      </c>
      <c r="X61" s="2186">
        <v>0</v>
      </c>
      <c r="Y61" s="2180">
        <v>0</v>
      </c>
      <c r="Z61" s="2186">
        <v>0</v>
      </c>
      <c r="AA61" s="2180">
        <v>0</v>
      </c>
      <c r="AB61" s="2186">
        <v>1</v>
      </c>
      <c r="AC61" s="2180">
        <v>3094545.1509153116</v>
      </c>
      <c r="AD61" s="2186">
        <v>0</v>
      </c>
      <c r="AE61" s="2180">
        <v>0</v>
      </c>
      <c r="AF61" s="2186">
        <v>0</v>
      </c>
      <c r="AG61" s="2180">
        <v>0</v>
      </c>
      <c r="AH61" s="2186">
        <v>0</v>
      </c>
      <c r="AI61" s="2180">
        <v>0</v>
      </c>
      <c r="AJ61" s="2186">
        <v>0</v>
      </c>
      <c r="AK61" s="2180">
        <v>0</v>
      </c>
      <c r="AL61" s="2186">
        <v>0</v>
      </c>
      <c r="AM61" s="2180">
        <v>0</v>
      </c>
      <c r="AN61" s="2186">
        <v>0</v>
      </c>
      <c r="AO61" s="2180">
        <v>0</v>
      </c>
      <c r="AP61" s="2186">
        <v>0</v>
      </c>
      <c r="AQ61" s="2180">
        <v>0</v>
      </c>
      <c r="AR61" s="2186">
        <v>0</v>
      </c>
      <c r="AS61" s="2180">
        <v>0</v>
      </c>
      <c r="AT61" s="2186">
        <v>0</v>
      </c>
      <c r="AU61" s="2180">
        <v>0</v>
      </c>
      <c r="AV61" s="2186">
        <v>0</v>
      </c>
      <c r="AW61" s="2180">
        <v>0</v>
      </c>
      <c r="AX61" s="2186">
        <v>0</v>
      </c>
      <c r="AY61" s="2180">
        <v>0</v>
      </c>
      <c r="AZ61" s="2186">
        <v>0</v>
      </c>
      <c r="BA61" s="2180">
        <v>0</v>
      </c>
      <c r="BB61" s="2186">
        <v>0</v>
      </c>
      <c r="BC61" s="2180">
        <v>0</v>
      </c>
      <c r="BD61" s="2186">
        <v>0</v>
      </c>
      <c r="BE61" s="2180">
        <v>0</v>
      </c>
      <c r="BF61" s="2186">
        <v>0</v>
      </c>
      <c r="BG61" s="2180">
        <v>0</v>
      </c>
      <c r="BH61" s="2186">
        <v>0</v>
      </c>
      <c r="BI61" s="2180">
        <v>0</v>
      </c>
      <c r="BJ61" s="2186">
        <v>0</v>
      </c>
      <c r="BK61" s="2180">
        <v>0</v>
      </c>
      <c r="BL61" s="2186">
        <v>0</v>
      </c>
      <c r="BM61" s="2180">
        <v>0</v>
      </c>
      <c r="BN61" s="2186">
        <v>0</v>
      </c>
      <c r="BO61" s="2180">
        <v>0</v>
      </c>
      <c r="BP61" s="2186">
        <v>0</v>
      </c>
      <c r="BQ61" s="2180">
        <v>0</v>
      </c>
      <c r="BR61" s="2186">
        <v>0</v>
      </c>
      <c r="BS61" s="2180">
        <v>0</v>
      </c>
      <c r="BT61" s="2186">
        <v>0</v>
      </c>
      <c r="BU61" s="2180">
        <v>0</v>
      </c>
      <c r="BV61" s="2186">
        <v>0</v>
      </c>
      <c r="BW61" s="2180">
        <v>0</v>
      </c>
      <c r="BX61" s="2186">
        <v>0</v>
      </c>
      <c r="BY61" s="2180">
        <v>0</v>
      </c>
    </row>
    <row r="62" spans="4:97" x14ac:dyDescent="0.3">
      <c r="D62" s="2763" t="s">
        <v>1260</v>
      </c>
      <c r="E62" s="540">
        <v>243424.69386858374</v>
      </c>
      <c r="F62" s="2186">
        <v>0</v>
      </c>
      <c r="G62" s="2180">
        <v>0</v>
      </c>
      <c r="H62" s="2186">
        <v>0</v>
      </c>
      <c r="I62" s="2180">
        <v>0</v>
      </c>
      <c r="J62" s="2186">
        <v>0</v>
      </c>
      <c r="K62" s="2180">
        <v>0</v>
      </c>
      <c r="L62" s="2186">
        <v>0</v>
      </c>
      <c r="M62" s="2180">
        <v>0</v>
      </c>
      <c r="N62" s="2186">
        <v>0</v>
      </c>
      <c r="O62" s="2180">
        <v>0</v>
      </c>
      <c r="P62" s="2186">
        <v>0</v>
      </c>
      <c r="Q62" s="2180">
        <v>0</v>
      </c>
      <c r="R62" s="2186">
        <v>0</v>
      </c>
      <c r="S62" s="2180">
        <v>0</v>
      </c>
      <c r="T62" s="2186">
        <v>0</v>
      </c>
      <c r="U62" s="2180">
        <v>0</v>
      </c>
      <c r="V62" s="2186">
        <v>0</v>
      </c>
      <c r="W62" s="2180">
        <v>0</v>
      </c>
      <c r="X62" s="2186">
        <v>0</v>
      </c>
      <c r="Y62" s="2180">
        <v>0</v>
      </c>
      <c r="Z62" s="2186">
        <v>0</v>
      </c>
      <c r="AA62" s="2180">
        <v>0</v>
      </c>
      <c r="AB62" s="2186">
        <v>0</v>
      </c>
      <c r="AC62" s="2180">
        <v>0</v>
      </c>
      <c r="AD62" s="2186">
        <v>0</v>
      </c>
      <c r="AE62" s="2180">
        <v>0</v>
      </c>
      <c r="AF62" s="2186">
        <v>0</v>
      </c>
      <c r="AG62" s="2180">
        <v>0</v>
      </c>
      <c r="AH62" s="2186">
        <v>0</v>
      </c>
      <c r="AI62" s="2180">
        <v>0</v>
      </c>
      <c r="AJ62" s="2186">
        <v>0</v>
      </c>
      <c r="AK62" s="2180">
        <v>0</v>
      </c>
      <c r="AL62" s="2186">
        <v>0</v>
      </c>
      <c r="AM62" s="2180">
        <v>0</v>
      </c>
      <c r="AN62" s="2186">
        <v>0</v>
      </c>
      <c r="AO62" s="2180">
        <v>0</v>
      </c>
      <c r="AP62" s="2186">
        <v>0</v>
      </c>
      <c r="AQ62" s="2180">
        <v>0</v>
      </c>
      <c r="AR62" s="2186">
        <v>0</v>
      </c>
      <c r="AS62" s="2180">
        <v>0</v>
      </c>
      <c r="AT62" s="2186">
        <v>0</v>
      </c>
      <c r="AU62" s="2180">
        <v>0</v>
      </c>
      <c r="AV62" s="2186">
        <v>0</v>
      </c>
      <c r="AW62" s="2180">
        <v>0</v>
      </c>
      <c r="AX62" s="2186">
        <v>0</v>
      </c>
      <c r="AY62" s="2180">
        <v>0</v>
      </c>
      <c r="AZ62" s="2186">
        <v>0</v>
      </c>
      <c r="BA62" s="2180">
        <v>0</v>
      </c>
      <c r="BB62" s="2186">
        <v>0</v>
      </c>
      <c r="BC62" s="2180">
        <v>0</v>
      </c>
      <c r="BD62" s="2186">
        <v>0</v>
      </c>
      <c r="BE62" s="2180">
        <v>0</v>
      </c>
      <c r="BF62" s="2186">
        <v>0</v>
      </c>
      <c r="BG62" s="2180">
        <v>0</v>
      </c>
      <c r="BH62" s="2186">
        <v>0</v>
      </c>
      <c r="BI62" s="2180">
        <v>0</v>
      </c>
      <c r="BJ62" s="2186">
        <v>0</v>
      </c>
      <c r="BK62" s="2180">
        <v>0</v>
      </c>
      <c r="BL62" s="2186">
        <v>0</v>
      </c>
      <c r="BM62" s="2180">
        <v>0</v>
      </c>
      <c r="BN62" s="2186">
        <v>0</v>
      </c>
      <c r="BO62" s="2180">
        <v>0</v>
      </c>
      <c r="BP62" s="2186">
        <v>0</v>
      </c>
      <c r="BQ62" s="2180">
        <v>0</v>
      </c>
      <c r="BR62" s="2186">
        <v>0</v>
      </c>
      <c r="BS62" s="2180">
        <v>0</v>
      </c>
      <c r="BT62" s="2186">
        <v>0</v>
      </c>
      <c r="BU62" s="2180">
        <v>0</v>
      </c>
      <c r="BV62" s="2186">
        <v>0</v>
      </c>
      <c r="BW62" s="2180">
        <v>0</v>
      </c>
      <c r="BX62" s="2186">
        <v>0</v>
      </c>
      <c r="BY62" s="2180">
        <v>0</v>
      </c>
    </row>
    <row r="63" spans="4:97" x14ac:dyDescent="0.3">
      <c r="D63" s="2763" t="s">
        <v>117</v>
      </c>
      <c r="E63" s="540">
        <v>366527.52587393322</v>
      </c>
      <c r="F63" s="2186">
        <v>3</v>
      </c>
      <c r="G63" s="2180">
        <v>1099582.5776217997</v>
      </c>
      <c r="H63" s="2186">
        <v>3</v>
      </c>
      <c r="I63" s="2180">
        <v>1099582.5776217997</v>
      </c>
      <c r="J63" s="2186">
        <v>3</v>
      </c>
      <c r="K63" s="2180">
        <v>1099582.5776217997</v>
      </c>
      <c r="L63" s="2186">
        <v>3</v>
      </c>
      <c r="M63" s="2180">
        <v>1099582.5776217997</v>
      </c>
      <c r="N63" s="2186">
        <v>3</v>
      </c>
      <c r="O63" s="2180">
        <v>1099582.5776217997</v>
      </c>
      <c r="P63" s="2186">
        <v>3</v>
      </c>
      <c r="Q63" s="2180">
        <v>1099582.5776217997</v>
      </c>
      <c r="R63" s="2186">
        <v>0</v>
      </c>
      <c r="S63" s="2180">
        <v>0</v>
      </c>
      <c r="T63" s="2186">
        <v>0</v>
      </c>
      <c r="U63" s="2180">
        <v>0</v>
      </c>
      <c r="V63" s="2186">
        <v>0</v>
      </c>
      <c r="W63" s="2180">
        <v>0</v>
      </c>
      <c r="X63" s="2186">
        <v>0</v>
      </c>
      <c r="Y63" s="2180">
        <v>0</v>
      </c>
      <c r="Z63" s="2186">
        <v>0</v>
      </c>
      <c r="AA63" s="2180">
        <v>0</v>
      </c>
      <c r="AB63" s="2186">
        <v>3</v>
      </c>
      <c r="AC63" s="2180">
        <v>1099582.5776217997</v>
      </c>
      <c r="AD63" s="2186">
        <v>0</v>
      </c>
      <c r="AE63" s="2180">
        <v>0</v>
      </c>
      <c r="AF63" s="2186">
        <v>3</v>
      </c>
      <c r="AG63" s="2180">
        <v>1099582.5776217997</v>
      </c>
      <c r="AH63" s="2186">
        <v>0</v>
      </c>
      <c r="AI63" s="2180">
        <v>0</v>
      </c>
      <c r="AJ63" s="2186">
        <v>0</v>
      </c>
      <c r="AK63" s="2180">
        <v>0</v>
      </c>
      <c r="AL63" s="2186">
        <v>0</v>
      </c>
      <c r="AM63" s="2180">
        <v>0</v>
      </c>
      <c r="AN63" s="2186">
        <v>0</v>
      </c>
      <c r="AO63" s="2180">
        <v>0</v>
      </c>
      <c r="AP63" s="2186">
        <v>0</v>
      </c>
      <c r="AQ63" s="2180">
        <v>0</v>
      </c>
      <c r="AR63" s="2186">
        <v>0</v>
      </c>
      <c r="AS63" s="2180">
        <v>0</v>
      </c>
      <c r="AT63" s="2186">
        <v>0</v>
      </c>
      <c r="AU63" s="2180">
        <v>0</v>
      </c>
      <c r="AV63" s="2186">
        <v>0</v>
      </c>
      <c r="AW63" s="2180">
        <v>0</v>
      </c>
      <c r="AX63" s="2186">
        <v>0</v>
      </c>
      <c r="AY63" s="2180">
        <v>0</v>
      </c>
      <c r="AZ63" s="2186">
        <v>0</v>
      </c>
      <c r="BA63" s="2180">
        <v>0</v>
      </c>
      <c r="BB63" s="2186">
        <v>0</v>
      </c>
      <c r="BC63" s="2180">
        <v>0</v>
      </c>
      <c r="BD63" s="2186">
        <v>0</v>
      </c>
      <c r="BE63" s="2180">
        <v>0</v>
      </c>
      <c r="BF63" s="2186">
        <v>0</v>
      </c>
      <c r="BG63" s="2180">
        <v>0</v>
      </c>
      <c r="BH63" s="2186">
        <v>0</v>
      </c>
      <c r="BI63" s="2180">
        <v>0</v>
      </c>
      <c r="BJ63" s="2186">
        <v>0</v>
      </c>
      <c r="BK63" s="2180">
        <v>0</v>
      </c>
      <c r="BL63" s="2186">
        <v>0</v>
      </c>
      <c r="BM63" s="2180">
        <v>0</v>
      </c>
      <c r="BN63" s="2186">
        <v>0</v>
      </c>
      <c r="BO63" s="2180">
        <v>0</v>
      </c>
      <c r="BP63" s="2186">
        <v>0</v>
      </c>
      <c r="BQ63" s="2180">
        <v>0</v>
      </c>
      <c r="BR63" s="2186">
        <v>0</v>
      </c>
      <c r="BS63" s="2180">
        <v>0</v>
      </c>
      <c r="BT63" s="2186">
        <v>0</v>
      </c>
      <c r="BU63" s="2180">
        <v>0</v>
      </c>
      <c r="BV63" s="2186">
        <v>0</v>
      </c>
      <c r="BW63" s="2180">
        <v>0</v>
      </c>
      <c r="BX63" s="2186">
        <v>0</v>
      </c>
      <c r="BY63" s="2180">
        <v>0</v>
      </c>
    </row>
    <row r="64" spans="4:97" x14ac:dyDescent="0.3">
      <c r="D64" s="2763" t="s">
        <v>1165</v>
      </c>
      <c r="E64" s="540">
        <v>366527.52587393322</v>
      </c>
      <c r="F64" s="2186">
        <v>0</v>
      </c>
      <c r="G64" s="2180">
        <v>0</v>
      </c>
      <c r="H64" s="2186">
        <v>0</v>
      </c>
      <c r="I64" s="2180">
        <v>0</v>
      </c>
      <c r="J64" s="2186">
        <v>0</v>
      </c>
      <c r="K64" s="2180">
        <v>0</v>
      </c>
      <c r="L64" s="2186">
        <v>0</v>
      </c>
      <c r="M64" s="2180">
        <v>0</v>
      </c>
      <c r="N64" s="2186">
        <v>0</v>
      </c>
      <c r="O64" s="2180">
        <v>0</v>
      </c>
      <c r="P64" s="2186">
        <v>0</v>
      </c>
      <c r="Q64" s="2180">
        <v>0</v>
      </c>
      <c r="R64" s="2186">
        <v>0</v>
      </c>
      <c r="S64" s="2180">
        <v>0</v>
      </c>
      <c r="T64" s="2186">
        <v>0</v>
      </c>
      <c r="U64" s="2180">
        <v>0</v>
      </c>
      <c r="V64" s="2186">
        <v>0</v>
      </c>
      <c r="W64" s="2180">
        <v>0</v>
      </c>
      <c r="X64" s="2186">
        <v>0</v>
      </c>
      <c r="Y64" s="2180">
        <v>0</v>
      </c>
      <c r="Z64" s="2186">
        <v>0</v>
      </c>
      <c r="AA64" s="2180">
        <v>0</v>
      </c>
      <c r="AB64" s="2186">
        <v>0</v>
      </c>
      <c r="AC64" s="2180">
        <v>0</v>
      </c>
      <c r="AD64" s="2186">
        <v>0</v>
      </c>
      <c r="AE64" s="2180">
        <v>0</v>
      </c>
      <c r="AF64" s="2186">
        <v>0</v>
      </c>
      <c r="AG64" s="2180">
        <v>0</v>
      </c>
      <c r="AH64" s="2186">
        <v>0</v>
      </c>
      <c r="AI64" s="2180">
        <v>0</v>
      </c>
      <c r="AJ64" s="2186">
        <v>0</v>
      </c>
      <c r="AK64" s="2180">
        <v>0</v>
      </c>
      <c r="AL64" s="2186">
        <v>0</v>
      </c>
      <c r="AM64" s="2180">
        <v>0</v>
      </c>
      <c r="AN64" s="2186">
        <v>0</v>
      </c>
      <c r="AO64" s="2180">
        <v>0</v>
      </c>
      <c r="AP64" s="2186">
        <v>0</v>
      </c>
      <c r="AQ64" s="2180">
        <v>0</v>
      </c>
      <c r="AR64" s="2186">
        <v>0</v>
      </c>
      <c r="AS64" s="2180">
        <v>0</v>
      </c>
      <c r="AT64" s="2186">
        <v>0</v>
      </c>
      <c r="AU64" s="2180">
        <v>0</v>
      </c>
      <c r="AV64" s="2186">
        <v>0</v>
      </c>
      <c r="AW64" s="2180">
        <v>0</v>
      </c>
      <c r="AX64" s="2186">
        <v>0</v>
      </c>
      <c r="AY64" s="2180">
        <v>0</v>
      </c>
      <c r="AZ64" s="2186">
        <v>0</v>
      </c>
      <c r="BA64" s="2180">
        <v>0</v>
      </c>
      <c r="BB64" s="2186">
        <v>0</v>
      </c>
      <c r="BC64" s="2180">
        <v>0</v>
      </c>
      <c r="BD64" s="2186">
        <v>0</v>
      </c>
      <c r="BE64" s="2180">
        <v>0</v>
      </c>
      <c r="BF64" s="2186">
        <v>0</v>
      </c>
      <c r="BG64" s="2180">
        <v>0</v>
      </c>
      <c r="BH64" s="2186">
        <v>0</v>
      </c>
      <c r="BI64" s="2180">
        <v>0</v>
      </c>
      <c r="BJ64" s="2186">
        <v>0</v>
      </c>
      <c r="BK64" s="2180">
        <v>0</v>
      </c>
      <c r="BL64" s="2186">
        <v>0</v>
      </c>
      <c r="BM64" s="2180">
        <v>0</v>
      </c>
      <c r="BN64" s="2186">
        <v>0</v>
      </c>
      <c r="BO64" s="2180">
        <v>0</v>
      </c>
      <c r="BP64" s="2186">
        <v>0</v>
      </c>
      <c r="BQ64" s="2180">
        <v>0</v>
      </c>
      <c r="BR64" s="2186">
        <v>0</v>
      </c>
      <c r="BS64" s="2180">
        <v>0</v>
      </c>
      <c r="BT64" s="2186">
        <v>0</v>
      </c>
      <c r="BU64" s="2180">
        <v>0</v>
      </c>
      <c r="BV64" s="2186">
        <v>0</v>
      </c>
      <c r="BW64" s="2180">
        <v>0</v>
      </c>
      <c r="BX64" s="2186">
        <v>0</v>
      </c>
      <c r="BY64" s="2180">
        <v>0</v>
      </c>
    </row>
    <row r="65" spans="4:77" x14ac:dyDescent="0.3">
      <c r="D65" s="2763" t="s">
        <v>2114</v>
      </c>
      <c r="E65" s="540">
        <v>9928145.5232353881</v>
      </c>
      <c r="F65" s="2186">
        <v>0</v>
      </c>
      <c r="G65" s="2180">
        <v>0</v>
      </c>
      <c r="H65" s="2186">
        <v>0</v>
      </c>
      <c r="I65" s="2180">
        <v>0</v>
      </c>
      <c r="J65" s="2186">
        <v>0</v>
      </c>
      <c r="K65" s="2180">
        <v>0</v>
      </c>
      <c r="L65" s="2186">
        <v>0</v>
      </c>
      <c r="M65" s="2180">
        <v>0</v>
      </c>
      <c r="N65" s="2186">
        <v>0</v>
      </c>
      <c r="O65" s="2180">
        <v>0</v>
      </c>
      <c r="P65" s="2186">
        <v>0</v>
      </c>
      <c r="Q65" s="2180">
        <v>0</v>
      </c>
      <c r="R65" s="2186">
        <v>1</v>
      </c>
      <c r="S65" s="2180">
        <v>9928145.5232353881</v>
      </c>
      <c r="T65" s="2186">
        <v>1</v>
      </c>
      <c r="U65" s="2180">
        <v>9928145.5232353881</v>
      </c>
      <c r="V65" s="2186">
        <v>0</v>
      </c>
      <c r="W65" s="2180">
        <v>0</v>
      </c>
      <c r="X65" s="2186">
        <v>0</v>
      </c>
      <c r="Y65" s="2180">
        <v>0</v>
      </c>
      <c r="Z65" s="2186">
        <v>0</v>
      </c>
      <c r="AA65" s="2180">
        <v>0</v>
      </c>
      <c r="AB65" s="2186">
        <v>0</v>
      </c>
      <c r="AC65" s="2180">
        <v>0</v>
      </c>
      <c r="AD65" s="2186">
        <v>0</v>
      </c>
      <c r="AE65" s="2180">
        <v>0</v>
      </c>
      <c r="AF65" s="2186">
        <v>0</v>
      </c>
      <c r="AG65" s="2180">
        <v>0</v>
      </c>
      <c r="AH65" s="2186">
        <v>1</v>
      </c>
      <c r="AI65" s="2180">
        <v>9928145.5232353881</v>
      </c>
      <c r="AJ65" s="2186">
        <v>0</v>
      </c>
      <c r="AK65" s="2180">
        <v>0</v>
      </c>
      <c r="AL65" s="2186">
        <v>0</v>
      </c>
      <c r="AM65" s="2180">
        <v>0</v>
      </c>
      <c r="AN65" s="2186">
        <v>0</v>
      </c>
      <c r="AO65" s="2180">
        <v>0</v>
      </c>
      <c r="AP65" s="2186">
        <v>0</v>
      </c>
      <c r="AQ65" s="2180">
        <v>0</v>
      </c>
      <c r="AR65" s="2186">
        <v>0</v>
      </c>
      <c r="AS65" s="2180">
        <v>0</v>
      </c>
      <c r="AT65" s="2186">
        <v>0</v>
      </c>
      <c r="AU65" s="2180">
        <v>0</v>
      </c>
      <c r="AV65" s="2186">
        <v>0</v>
      </c>
      <c r="AW65" s="2180">
        <v>0</v>
      </c>
      <c r="AX65" s="2186">
        <v>0</v>
      </c>
      <c r="AY65" s="2180">
        <v>0</v>
      </c>
      <c r="AZ65" s="2186">
        <v>0</v>
      </c>
      <c r="BA65" s="2180">
        <v>0</v>
      </c>
      <c r="BB65" s="2186">
        <v>0</v>
      </c>
      <c r="BC65" s="2180">
        <v>0</v>
      </c>
      <c r="BD65" s="2186">
        <v>0</v>
      </c>
      <c r="BE65" s="2180">
        <v>0</v>
      </c>
      <c r="BF65" s="2186">
        <v>0</v>
      </c>
      <c r="BG65" s="2180">
        <v>0</v>
      </c>
      <c r="BH65" s="2186">
        <v>0</v>
      </c>
      <c r="BI65" s="2180">
        <v>0</v>
      </c>
      <c r="BJ65" s="2186">
        <v>0</v>
      </c>
      <c r="BK65" s="2180">
        <v>0</v>
      </c>
      <c r="BL65" s="2186">
        <v>0</v>
      </c>
      <c r="BM65" s="2180">
        <v>0</v>
      </c>
      <c r="BN65" s="2186">
        <v>0</v>
      </c>
      <c r="BO65" s="2180">
        <v>0</v>
      </c>
      <c r="BP65" s="2186">
        <v>0</v>
      </c>
      <c r="BQ65" s="2180">
        <v>0</v>
      </c>
      <c r="BR65" s="2186">
        <v>0</v>
      </c>
      <c r="BS65" s="2180">
        <v>0</v>
      </c>
      <c r="BT65" s="2186">
        <v>0</v>
      </c>
      <c r="BU65" s="2180">
        <v>0</v>
      </c>
      <c r="BV65" s="2186">
        <v>0</v>
      </c>
      <c r="BW65" s="2180">
        <v>0</v>
      </c>
      <c r="BX65" s="2186">
        <v>0</v>
      </c>
      <c r="BY65" s="2180">
        <v>0</v>
      </c>
    </row>
    <row r="66" spans="4:77" x14ac:dyDescent="0.3">
      <c r="D66" s="2763" t="s">
        <v>2115</v>
      </c>
      <c r="E66" s="540">
        <v>9928145.5232353881</v>
      </c>
      <c r="F66" s="2186">
        <v>0</v>
      </c>
      <c r="G66" s="2180">
        <v>0</v>
      </c>
      <c r="H66" s="2186">
        <v>0</v>
      </c>
      <c r="I66" s="2180">
        <v>0</v>
      </c>
      <c r="J66" s="2186">
        <v>0</v>
      </c>
      <c r="K66" s="2180">
        <v>0</v>
      </c>
      <c r="L66" s="2186">
        <v>0</v>
      </c>
      <c r="M66" s="2180">
        <v>0</v>
      </c>
      <c r="N66" s="2186">
        <v>0</v>
      </c>
      <c r="O66" s="2180">
        <v>0</v>
      </c>
      <c r="P66" s="2186">
        <v>0</v>
      </c>
      <c r="Q66" s="2180">
        <v>0</v>
      </c>
      <c r="R66" s="2186">
        <v>0</v>
      </c>
      <c r="S66" s="2180">
        <v>0</v>
      </c>
      <c r="T66" s="2186">
        <v>0</v>
      </c>
      <c r="U66" s="2180">
        <v>0</v>
      </c>
      <c r="V66" s="2186">
        <v>1</v>
      </c>
      <c r="W66" s="2180">
        <v>9928145.5232353881</v>
      </c>
      <c r="X66" s="2186">
        <v>1</v>
      </c>
      <c r="Y66" s="2180">
        <v>9928145.5232353881</v>
      </c>
      <c r="Z66" s="2186">
        <v>0</v>
      </c>
      <c r="AA66" s="2180">
        <v>0</v>
      </c>
      <c r="AB66" s="2186">
        <v>0</v>
      </c>
      <c r="AC66" s="2180">
        <v>0</v>
      </c>
      <c r="AD66" s="2186">
        <v>0</v>
      </c>
      <c r="AE66" s="2180">
        <v>0</v>
      </c>
      <c r="AF66" s="2186">
        <v>0</v>
      </c>
      <c r="AG66" s="2180">
        <v>0</v>
      </c>
      <c r="AH66" s="2186">
        <v>0</v>
      </c>
      <c r="AI66" s="2180">
        <v>0</v>
      </c>
      <c r="AJ66" s="2186">
        <v>0</v>
      </c>
      <c r="AK66" s="2180">
        <v>0</v>
      </c>
      <c r="AL66" s="2186">
        <v>0</v>
      </c>
      <c r="AM66" s="2180">
        <v>0</v>
      </c>
      <c r="AN66" s="2186">
        <v>0</v>
      </c>
      <c r="AO66" s="2180">
        <v>0</v>
      </c>
      <c r="AP66" s="2186">
        <v>0</v>
      </c>
      <c r="AQ66" s="2180">
        <v>0</v>
      </c>
      <c r="AR66" s="2186">
        <v>0</v>
      </c>
      <c r="AS66" s="2180">
        <v>0</v>
      </c>
      <c r="AT66" s="2186">
        <v>0</v>
      </c>
      <c r="AU66" s="2180">
        <v>0</v>
      </c>
      <c r="AV66" s="2186">
        <v>0</v>
      </c>
      <c r="AW66" s="2180">
        <v>0</v>
      </c>
      <c r="AX66" s="2186">
        <v>0</v>
      </c>
      <c r="AY66" s="2180">
        <v>0</v>
      </c>
      <c r="AZ66" s="2186">
        <v>0</v>
      </c>
      <c r="BA66" s="2180">
        <v>0</v>
      </c>
      <c r="BB66" s="2186">
        <v>0</v>
      </c>
      <c r="BC66" s="2180">
        <v>0</v>
      </c>
      <c r="BD66" s="2186">
        <v>0</v>
      </c>
      <c r="BE66" s="2180">
        <v>0</v>
      </c>
      <c r="BF66" s="2186">
        <v>0</v>
      </c>
      <c r="BG66" s="2180">
        <v>0</v>
      </c>
      <c r="BH66" s="2186">
        <v>0</v>
      </c>
      <c r="BI66" s="2180">
        <v>0</v>
      </c>
      <c r="BJ66" s="2186">
        <v>0</v>
      </c>
      <c r="BK66" s="2180">
        <v>0</v>
      </c>
      <c r="BL66" s="2186">
        <v>0</v>
      </c>
      <c r="BM66" s="2180">
        <v>0</v>
      </c>
      <c r="BN66" s="2186">
        <v>0</v>
      </c>
      <c r="BO66" s="2180">
        <v>0</v>
      </c>
      <c r="BP66" s="2186">
        <v>0</v>
      </c>
      <c r="BQ66" s="2180">
        <v>0</v>
      </c>
      <c r="BR66" s="2186">
        <v>0</v>
      </c>
      <c r="BS66" s="2180">
        <v>0</v>
      </c>
      <c r="BT66" s="2186">
        <v>0</v>
      </c>
      <c r="BU66" s="2180">
        <v>0</v>
      </c>
      <c r="BV66" s="2186">
        <v>0</v>
      </c>
      <c r="BW66" s="2180">
        <v>0</v>
      </c>
      <c r="BX66" s="2186">
        <v>0</v>
      </c>
      <c r="BY66" s="2180">
        <v>0</v>
      </c>
    </row>
    <row r="67" spans="4:77" x14ac:dyDescent="0.3">
      <c r="D67" s="2763" t="s">
        <v>2185</v>
      </c>
      <c r="E67" s="540">
        <v>0</v>
      </c>
      <c r="F67" s="2186">
        <v>0</v>
      </c>
      <c r="G67" s="2180">
        <v>0</v>
      </c>
      <c r="H67" s="2186">
        <v>0</v>
      </c>
      <c r="I67" s="2180">
        <v>0</v>
      </c>
      <c r="J67" s="2186">
        <v>0</v>
      </c>
      <c r="K67" s="2180">
        <v>0</v>
      </c>
      <c r="L67" s="2186">
        <v>0</v>
      </c>
      <c r="M67" s="2180">
        <v>0</v>
      </c>
      <c r="N67" s="2186">
        <v>0</v>
      </c>
      <c r="O67" s="2180">
        <v>0</v>
      </c>
      <c r="P67" s="2186">
        <v>0</v>
      </c>
      <c r="Q67" s="2180">
        <v>0</v>
      </c>
      <c r="R67" s="2186">
        <v>0</v>
      </c>
      <c r="S67" s="2180">
        <v>0</v>
      </c>
      <c r="T67" s="2186">
        <v>0</v>
      </c>
      <c r="U67" s="2180">
        <v>0</v>
      </c>
      <c r="V67" s="2186">
        <v>0</v>
      </c>
      <c r="W67" s="2180">
        <v>0</v>
      </c>
      <c r="X67" s="2186">
        <v>0</v>
      </c>
      <c r="Y67" s="2180">
        <v>0</v>
      </c>
      <c r="Z67" s="2186">
        <v>0</v>
      </c>
      <c r="AA67" s="2180">
        <v>0</v>
      </c>
      <c r="AB67" s="2186">
        <v>0</v>
      </c>
      <c r="AC67" s="2180">
        <v>0</v>
      </c>
      <c r="AD67" s="2186">
        <v>0</v>
      </c>
      <c r="AE67" s="2180">
        <v>0</v>
      </c>
      <c r="AF67" s="2186">
        <v>0</v>
      </c>
      <c r="AG67" s="2180">
        <v>0</v>
      </c>
      <c r="AH67" s="2186">
        <v>0</v>
      </c>
      <c r="AI67" s="2180">
        <v>0</v>
      </c>
      <c r="AJ67" s="2186">
        <v>0</v>
      </c>
      <c r="AK67" s="2180">
        <v>0</v>
      </c>
      <c r="AL67" s="2186">
        <v>0</v>
      </c>
      <c r="AM67" s="2180">
        <v>0</v>
      </c>
      <c r="AN67" s="2186">
        <v>0</v>
      </c>
      <c r="AO67" s="2180">
        <v>0</v>
      </c>
      <c r="AP67" s="2186">
        <v>0</v>
      </c>
      <c r="AQ67" s="2180">
        <v>0</v>
      </c>
      <c r="AR67" s="2186">
        <v>0</v>
      </c>
      <c r="AS67" s="2180">
        <v>0</v>
      </c>
      <c r="AT67" s="2186">
        <v>0</v>
      </c>
      <c r="AU67" s="2180">
        <v>0</v>
      </c>
      <c r="AV67" s="2186">
        <v>0</v>
      </c>
      <c r="AW67" s="2180">
        <v>0</v>
      </c>
      <c r="AX67" s="2186">
        <v>0</v>
      </c>
      <c r="AY67" s="2180">
        <v>0</v>
      </c>
      <c r="AZ67" s="2186">
        <v>0</v>
      </c>
      <c r="BA67" s="2180">
        <v>0</v>
      </c>
      <c r="BB67" s="2186">
        <v>0</v>
      </c>
      <c r="BC67" s="2180">
        <v>0</v>
      </c>
      <c r="BD67" s="2186">
        <v>0</v>
      </c>
      <c r="BE67" s="2180">
        <v>0</v>
      </c>
      <c r="BF67" s="2186">
        <v>0</v>
      </c>
      <c r="BG67" s="2180">
        <v>0</v>
      </c>
      <c r="BH67" s="2186">
        <v>0</v>
      </c>
      <c r="BI67" s="2180">
        <v>0</v>
      </c>
      <c r="BJ67" s="2186">
        <v>1</v>
      </c>
      <c r="BK67" s="2180">
        <v>0</v>
      </c>
      <c r="BL67" s="2186">
        <v>0</v>
      </c>
      <c r="BM67" s="2180">
        <v>0</v>
      </c>
      <c r="BN67" s="2186">
        <v>0</v>
      </c>
      <c r="BO67" s="2180">
        <v>0</v>
      </c>
      <c r="BP67" s="2186">
        <v>0</v>
      </c>
      <c r="BQ67" s="2180">
        <v>0</v>
      </c>
      <c r="BR67" s="2186">
        <v>0</v>
      </c>
      <c r="BS67" s="2180">
        <v>0</v>
      </c>
      <c r="BT67" s="2186">
        <v>0</v>
      </c>
      <c r="BU67" s="2180">
        <v>0</v>
      </c>
      <c r="BV67" s="2186">
        <v>0</v>
      </c>
      <c r="BW67" s="2180">
        <v>0</v>
      </c>
      <c r="BX67" s="2186">
        <v>0</v>
      </c>
      <c r="BY67" s="2180">
        <v>0</v>
      </c>
    </row>
    <row r="68" spans="4:77" x14ac:dyDescent="0.3">
      <c r="D68" s="2763" t="s">
        <v>2186</v>
      </c>
      <c r="E68" s="540">
        <v>0</v>
      </c>
      <c r="F68" s="2186">
        <v>0</v>
      </c>
      <c r="G68" s="2180">
        <v>0</v>
      </c>
      <c r="H68" s="2186">
        <v>0</v>
      </c>
      <c r="I68" s="2180">
        <v>0</v>
      </c>
      <c r="J68" s="2186">
        <v>0</v>
      </c>
      <c r="K68" s="2180">
        <v>0</v>
      </c>
      <c r="L68" s="2186">
        <v>0</v>
      </c>
      <c r="M68" s="2180">
        <v>0</v>
      </c>
      <c r="N68" s="2186">
        <v>0</v>
      </c>
      <c r="O68" s="2180">
        <v>0</v>
      </c>
      <c r="P68" s="2186">
        <v>0</v>
      </c>
      <c r="Q68" s="2180">
        <v>0</v>
      </c>
      <c r="R68" s="2186">
        <v>0</v>
      </c>
      <c r="S68" s="2180">
        <v>0</v>
      </c>
      <c r="T68" s="2186">
        <v>0</v>
      </c>
      <c r="U68" s="2180">
        <v>0</v>
      </c>
      <c r="V68" s="2186">
        <v>0</v>
      </c>
      <c r="W68" s="2180">
        <v>0</v>
      </c>
      <c r="X68" s="2186">
        <v>0</v>
      </c>
      <c r="Y68" s="2180">
        <v>0</v>
      </c>
      <c r="Z68" s="2186">
        <v>0</v>
      </c>
      <c r="AA68" s="2180">
        <v>0</v>
      </c>
      <c r="AB68" s="2186">
        <v>0</v>
      </c>
      <c r="AC68" s="2180">
        <v>0</v>
      </c>
      <c r="AD68" s="2186">
        <v>0</v>
      </c>
      <c r="AE68" s="2180">
        <v>0</v>
      </c>
      <c r="AF68" s="2186">
        <v>0</v>
      </c>
      <c r="AG68" s="2180">
        <v>0</v>
      </c>
      <c r="AH68" s="2186">
        <v>0</v>
      </c>
      <c r="AI68" s="2180">
        <v>0</v>
      </c>
      <c r="AJ68" s="2186">
        <v>0</v>
      </c>
      <c r="AK68" s="2180">
        <v>0</v>
      </c>
      <c r="AL68" s="2186">
        <v>0</v>
      </c>
      <c r="AM68" s="2180">
        <v>0</v>
      </c>
      <c r="AN68" s="2186">
        <v>0</v>
      </c>
      <c r="AO68" s="2180">
        <v>0</v>
      </c>
      <c r="AP68" s="2186">
        <v>0</v>
      </c>
      <c r="AQ68" s="2180">
        <v>0</v>
      </c>
      <c r="AR68" s="2186">
        <v>0</v>
      </c>
      <c r="AS68" s="2180">
        <v>0</v>
      </c>
      <c r="AT68" s="2186">
        <v>0</v>
      </c>
      <c r="AU68" s="2180">
        <v>0</v>
      </c>
      <c r="AV68" s="2186">
        <v>0</v>
      </c>
      <c r="AW68" s="2180">
        <v>0</v>
      </c>
      <c r="AX68" s="2186">
        <v>0</v>
      </c>
      <c r="AY68" s="2180">
        <v>0</v>
      </c>
      <c r="AZ68" s="2186">
        <v>0</v>
      </c>
      <c r="BA68" s="2180">
        <v>0</v>
      </c>
      <c r="BB68" s="2186">
        <v>0</v>
      </c>
      <c r="BC68" s="2180">
        <v>0</v>
      </c>
      <c r="BD68" s="2186">
        <v>0</v>
      </c>
      <c r="BE68" s="2180">
        <v>0</v>
      </c>
      <c r="BF68" s="2186">
        <v>0</v>
      </c>
      <c r="BG68" s="2180">
        <v>0</v>
      </c>
      <c r="BH68" s="2186">
        <v>0</v>
      </c>
      <c r="BI68" s="2180">
        <v>0</v>
      </c>
      <c r="BJ68" s="2186">
        <v>0</v>
      </c>
      <c r="BK68" s="2180">
        <v>0</v>
      </c>
      <c r="BL68" s="2186">
        <v>1</v>
      </c>
      <c r="BM68" s="2180">
        <v>0</v>
      </c>
      <c r="BN68" s="2186">
        <v>0</v>
      </c>
      <c r="BO68" s="2180">
        <v>0</v>
      </c>
      <c r="BP68" s="2186">
        <v>0</v>
      </c>
      <c r="BQ68" s="2180">
        <v>0</v>
      </c>
      <c r="BR68" s="2186">
        <v>0</v>
      </c>
      <c r="BS68" s="2180">
        <v>0</v>
      </c>
      <c r="BT68" s="2186">
        <v>0</v>
      </c>
      <c r="BU68" s="2180">
        <v>0</v>
      </c>
      <c r="BV68" s="2186">
        <v>0</v>
      </c>
      <c r="BW68" s="2180">
        <v>0</v>
      </c>
      <c r="BX68" s="2186">
        <v>0</v>
      </c>
      <c r="BY68" s="2180">
        <v>0</v>
      </c>
    </row>
    <row r="69" spans="4:77" x14ac:dyDescent="0.3">
      <c r="D69" s="2763" t="s">
        <v>2187</v>
      </c>
      <c r="E69" s="540">
        <v>0</v>
      </c>
      <c r="F69" s="2186">
        <v>0</v>
      </c>
      <c r="G69" s="2180">
        <v>0</v>
      </c>
      <c r="H69" s="2186">
        <v>0</v>
      </c>
      <c r="I69" s="2180">
        <v>0</v>
      </c>
      <c r="J69" s="2186">
        <v>0</v>
      </c>
      <c r="K69" s="2180">
        <v>0</v>
      </c>
      <c r="L69" s="2186">
        <v>0</v>
      </c>
      <c r="M69" s="2180">
        <v>0</v>
      </c>
      <c r="N69" s="2186">
        <v>0</v>
      </c>
      <c r="O69" s="2180">
        <v>0</v>
      </c>
      <c r="P69" s="2186">
        <v>0</v>
      </c>
      <c r="Q69" s="2180">
        <v>0</v>
      </c>
      <c r="R69" s="2186">
        <v>0</v>
      </c>
      <c r="S69" s="2180">
        <v>0</v>
      </c>
      <c r="T69" s="2186">
        <v>0</v>
      </c>
      <c r="U69" s="2180">
        <v>0</v>
      </c>
      <c r="V69" s="2186">
        <v>0</v>
      </c>
      <c r="W69" s="2180">
        <v>0</v>
      </c>
      <c r="X69" s="2186">
        <v>0</v>
      </c>
      <c r="Y69" s="2180">
        <v>0</v>
      </c>
      <c r="Z69" s="2186">
        <v>0</v>
      </c>
      <c r="AA69" s="2180">
        <v>0</v>
      </c>
      <c r="AB69" s="2186">
        <v>0</v>
      </c>
      <c r="AC69" s="2180">
        <v>0</v>
      </c>
      <c r="AD69" s="2186">
        <v>0</v>
      </c>
      <c r="AE69" s="2180">
        <v>0</v>
      </c>
      <c r="AF69" s="2186">
        <v>0</v>
      </c>
      <c r="AG69" s="2180">
        <v>0</v>
      </c>
      <c r="AH69" s="2186">
        <v>0</v>
      </c>
      <c r="AI69" s="2180">
        <v>0</v>
      </c>
      <c r="AJ69" s="2186">
        <v>0</v>
      </c>
      <c r="AK69" s="2180">
        <v>0</v>
      </c>
      <c r="AL69" s="2186">
        <v>0</v>
      </c>
      <c r="AM69" s="2180">
        <v>0</v>
      </c>
      <c r="AN69" s="2186">
        <v>0</v>
      </c>
      <c r="AO69" s="2180">
        <v>0</v>
      </c>
      <c r="AP69" s="2186">
        <v>0</v>
      </c>
      <c r="AQ69" s="2180">
        <v>0</v>
      </c>
      <c r="AR69" s="2186">
        <v>0</v>
      </c>
      <c r="AS69" s="2180">
        <v>0</v>
      </c>
      <c r="AT69" s="2186">
        <v>0</v>
      </c>
      <c r="AU69" s="2180">
        <v>0</v>
      </c>
      <c r="AV69" s="2186">
        <v>0</v>
      </c>
      <c r="AW69" s="2180">
        <v>0</v>
      </c>
      <c r="AX69" s="2186">
        <v>0</v>
      </c>
      <c r="AY69" s="2180">
        <v>0</v>
      </c>
      <c r="AZ69" s="2186">
        <v>0</v>
      </c>
      <c r="BA69" s="2180">
        <v>0</v>
      </c>
      <c r="BB69" s="2186">
        <v>0</v>
      </c>
      <c r="BC69" s="2180">
        <v>0</v>
      </c>
      <c r="BD69" s="2186">
        <v>0</v>
      </c>
      <c r="BE69" s="2180">
        <v>0</v>
      </c>
      <c r="BF69" s="2186">
        <v>0</v>
      </c>
      <c r="BG69" s="2180">
        <v>0</v>
      </c>
      <c r="BH69" s="2186">
        <v>0</v>
      </c>
      <c r="BI69" s="2180">
        <v>0</v>
      </c>
      <c r="BJ69" s="2186">
        <v>0</v>
      </c>
      <c r="BK69" s="2180">
        <v>0</v>
      </c>
      <c r="BL69" s="2186">
        <v>0</v>
      </c>
      <c r="BM69" s="2180">
        <v>0</v>
      </c>
      <c r="BN69" s="2186">
        <v>1</v>
      </c>
      <c r="BO69" s="2180">
        <v>0</v>
      </c>
      <c r="BP69" s="2186">
        <v>0</v>
      </c>
      <c r="BQ69" s="2180">
        <v>0</v>
      </c>
      <c r="BR69" s="2186">
        <v>0</v>
      </c>
      <c r="BS69" s="2180">
        <v>0</v>
      </c>
      <c r="BT69" s="2186">
        <v>0</v>
      </c>
      <c r="BU69" s="2180">
        <v>0</v>
      </c>
      <c r="BV69" s="2186">
        <v>0</v>
      </c>
      <c r="BW69" s="2180">
        <v>0</v>
      </c>
      <c r="BX69" s="2186">
        <v>0</v>
      </c>
      <c r="BY69" s="2180">
        <v>0</v>
      </c>
    </row>
    <row r="70" spans="4:77" x14ac:dyDescent="0.3">
      <c r="D70" s="2763" t="s">
        <v>2188</v>
      </c>
      <c r="E70" s="540">
        <v>0</v>
      </c>
      <c r="F70" s="2186">
        <v>0</v>
      </c>
      <c r="G70" s="2180">
        <v>0</v>
      </c>
      <c r="H70" s="2186">
        <v>0</v>
      </c>
      <c r="I70" s="2180">
        <v>0</v>
      </c>
      <c r="J70" s="2186">
        <v>0</v>
      </c>
      <c r="K70" s="2180">
        <v>0</v>
      </c>
      <c r="L70" s="2186">
        <v>0</v>
      </c>
      <c r="M70" s="2180">
        <v>0</v>
      </c>
      <c r="N70" s="2186">
        <v>0</v>
      </c>
      <c r="O70" s="2180">
        <v>0</v>
      </c>
      <c r="P70" s="2186">
        <v>0</v>
      </c>
      <c r="Q70" s="2180">
        <v>0</v>
      </c>
      <c r="R70" s="2186">
        <v>0</v>
      </c>
      <c r="S70" s="2180">
        <v>0</v>
      </c>
      <c r="T70" s="2186">
        <v>0</v>
      </c>
      <c r="U70" s="2180">
        <v>0</v>
      </c>
      <c r="V70" s="2186">
        <v>0</v>
      </c>
      <c r="W70" s="2180">
        <v>0</v>
      </c>
      <c r="X70" s="2186">
        <v>0</v>
      </c>
      <c r="Y70" s="2180">
        <v>0</v>
      </c>
      <c r="Z70" s="2186">
        <v>0</v>
      </c>
      <c r="AA70" s="2180">
        <v>0</v>
      </c>
      <c r="AB70" s="2186">
        <v>0</v>
      </c>
      <c r="AC70" s="2180">
        <v>0</v>
      </c>
      <c r="AD70" s="2186">
        <v>0</v>
      </c>
      <c r="AE70" s="2180">
        <v>0</v>
      </c>
      <c r="AF70" s="2186">
        <v>0</v>
      </c>
      <c r="AG70" s="2180">
        <v>0</v>
      </c>
      <c r="AH70" s="2186">
        <v>0</v>
      </c>
      <c r="AI70" s="2180">
        <v>0</v>
      </c>
      <c r="AJ70" s="2186">
        <v>0</v>
      </c>
      <c r="AK70" s="2180">
        <v>0</v>
      </c>
      <c r="AL70" s="2186">
        <v>0</v>
      </c>
      <c r="AM70" s="2180">
        <v>0</v>
      </c>
      <c r="AN70" s="2186">
        <v>0</v>
      </c>
      <c r="AO70" s="2180">
        <v>0</v>
      </c>
      <c r="AP70" s="2186">
        <v>0</v>
      </c>
      <c r="AQ70" s="2180">
        <v>0</v>
      </c>
      <c r="AR70" s="2186">
        <v>0</v>
      </c>
      <c r="AS70" s="2180">
        <v>0</v>
      </c>
      <c r="AT70" s="2186">
        <v>0</v>
      </c>
      <c r="AU70" s="2180">
        <v>0</v>
      </c>
      <c r="AV70" s="2186">
        <v>0</v>
      </c>
      <c r="AW70" s="2180">
        <v>0</v>
      </c>
      <c r="AX70" s="2186">
        <v>0</v>
      </c>
      <c r="AY70" s="2180">
        <v>0</v>
      </c>
      <c r="AZ70" s="2186">
        <v>0</v>
      </c>
      <c r="BA70" s="2180">
        <v>0</v>
      </c>
      <c r="BB70" s="2186">
        <v>0</v>
      </c>
      <c r="BC70" s="2180">
        <v>0</v>
      </c>
      <c r="BD70" s="2186">
        <v>0</v>
      </c>
      <c r="BE70" s="2180">
        <v>0</v>
      </c>
      <c r="BF70" s="2186">
        <v>0</v>
      </c>
      <c r="BG70" s="2180">
        <v>0</v>
      </c>
      <c r="BH70" s="2186">
        <v>0</v>
      </c>
      <c r="BI70" s="2180">
        <v>0</v>
      </c>
      <c r="BJ70" s="2186">
        <v>0</v>
      </c>
      <c r="BK70" s="2180">
        <v>0</v>
      </c>
      <c r="BL70" s="2186">
        <v>0</v>
      </c>
      <c r="BM70" s="2180">
        <v>0</v>
      </c>
      <c r="BN70" s="2186">
        <v>0</v>
      </c>
      <c r="BO70" s="2180">
        <v>0</v>
      </c>
      <c r="BP70" s="2186">
        <v>1</v>
      </c>
      <c r="BQ70" s="2180">
        <v>0</v>
      </c>
      <c r="BR70" s="2186">
        <v>0</v>
      </c>
      <c r="BS70" s="2180">
        <v>0</v>
      </c>
      <c r="BT70" s="2186">
        <v>0</v>
      </c>
      <c r="BU70" s="2180">
        <v>0</v>
      </c>
      <c r="BV70" s="2186">
        <v>0</v>
      </c>
      <c r="BW70" s="2180">
        <v>0</v>
      </c>
      <c r="BX70" s="2186">
        <v>0</v>
      </c>
      <c r="BY70" s="2180">
        <v>0</v>
      </c>
    </row>
    <row r="71" spans="4:77" x14ac:dyDescent="0.3">
      <c r="D71" s="2763" t="s">
        <v>2030</v>
      </c>
      <c r="E71" s="540">
        <v>191602.46872774043</v>
      </c>
      <c r="F71" s="2186">
        <v>0</v>
      </c>
      <c r="G71" s="2180">
        <v>0</v>
      </c>
      <c r="H71" s="2186">
        <v>0</v>
      </c>
      <c r="I71" s="2180">
        <v>0</v>
      </c>
      <c r="J71" s="2186">
        <v>0</v>
      </c>
      <c r="K71" s="2180">
        <v>0</v>
      </c>
      <c r="L71" s="2186">
        <v>0</v>
      </c>
      <c r="M71" s="2180">
        <v>0</v>
      </c>
      <c r="N71" s="2186">
        <v>0</v>
      </c>
      <c r="O71" s="2180">
        <v>0</v>
      </c>
      <c r="P71" s="2186">
        <v>0</v>
      </c>
      <c r="Q71" s="2180">
        <v>0</v>
      </c>
      <c r="R71" s="2186">
        <v>0</v>
      </c>
      <c r="S71" s="2180">
        <v>0</v>
      </c>
      <c r="T71" s="2186">
        <v>0</v>
      </c>
      <c r="U71" s="2180">
        <v>0</v>
      </c>
      <c r="V71" s="2186">
        <v>0</v>
      </c>
      <c r="W71" s="2180">
        <v>0</v>
      </c>
      <c r="X71" s="2186">
        <v>0</v>
      </c>
      <c r="Y71" s="2180">
        <v>0</v>
      </c>
      <c r="Z71" s="2186">
        <v>0</v>
      </c>
      <c r="AA71" s="2180">
        <v>0</v>
      </c>
      <c r="AB71" s="2186">
        <v>0</v>
      </c>
      <c r="AC71" s="2180">
        <v>0</v>
      </c>
      <c r="AD71" s="2186">
        <v>0</v>
      </c>
      <c r="AE71" s="2180">
        <v>0</v>
      </c>
      <c r="AF71" s="2186">
        <v>0</v>
      </c>
      <c r="AG71" s="2180">
        <v>0</v>
      </c>
      <c r="AH71" s="2186">
        <v>0</v>
      </c>
      <c r="AI71" s="2180">
        <v>0</v>
      </c>
      <c r="AJ71" s="2186">
        <v>0</v>
      </c>
      <c r="AK71" s="2180">
        <v>0</v>
      </c>
      <c r="AL71" s="2186">
        <v>0</v>
      </c>
      <c r="AM71" s="2180">
        <v>0</v>
      </c>
      <c r="AN71" s="2186">
        <v>0</v>
      </c>
      <c r="AO71" s="2180">
        <v>0</v>
      </c>
      <c r="AP71" s="2186">
        <v>0</v>
      </c>
      <c r="AQ71" s="2180">
        <v>0</v>
      </c>
      <c r="AR71" s="2186">
        <v>0</v>
      </c>
      <c r="AS71" s="2180">
        <v>0</v>
      </c>
      <c r="AT71" s="2186">
        <v>0</v>
      </c>
      <c r="AU71" s="2180">
        <v>0</v>
      </c>
      <c r="AV71" s="2186">
        <v>0</v>
      </c>
      <c r="AW71" s="2180">
        <v>0</v>
      </c>
      <c r="AX71" s="2186">
        <v>0</v>
      </c>
      <c r="AY71" s="2180">
        <v>0</v>
      </c>
      <c r="AZ71" s="2186">
        <v>0</v>
      </c>
      <c r="BA71" s="2180">
        <v>0</v>
      </c>
      <c r="BB71" s="2186">
        <v>0</v>
      </c>
      <c r="BC71" s="2180">
        <v>0</v>
      </c>
      <c r="BD71" s="2186">
        <v>0</v>
      </c>
      <c r="BE71" s="2180">
        <v>0</v>
      </c>
      <c r="BF71" s="2186">
        <v>0</v>
      </c>
      <c r="BG71" s="2180">
        <v>0</v>
      </c>
      <c r="BH71" s="2186">
        <v>0</v>
      </c>
      <c r="BI71" s="2180">
        <v>0</v>
      </c>
      <c r="BJ71" s="2186">
        <v>0</v>
      </c>
      <c r="BK71" s="2180">
        <v>0</v>
      </c>
      <c r="BL71" s="2186">
        <v>0</v>
      </c>
      <c r="BM71" s="2180">
        <v>0</v>
      </c>
      <c r="BN71" s="2186">
        <v>0</v>
      </c>
      <c r="BO71" s="2180">
        <v>0</v>
      </c>
      <c r="BP71" s="2186">
        <v>0</v>
      </c>
      <c r="BQ71" s="2180">
        <v>0</v>
      </c>
      <c r="BR71" s="2186">
        <v>1</v>
      </c>
      <c r="BS71" s="2180">
        <v>191602.46872774043</v>
      </c>
      <c r="BT71" s="2186">
        <v>0</v>
      </c>
      <c r="BU71" s="2180">
        <v>0</v>
      </c>
      <c r="BV71" s="2186">
        <v>0</v>
      </c>
      <c r="BW71" s="2180">
        <v>0</v>
      </c>
      <c r="BX71" s="2186">
        <v>0</v>
      </c>
      <c r="BY71" s="2180">
        <v>0</v>
      </c>
    </row>
    <row r="72" spans="4:77" x14ac:dyDescent="0.3">
      <c r="I72" s="2182"/>
      <c r="K72" s="2182"/>
      <c r="M72" s="2182"/>
      <c r="O72" s="2182"/>
      <c r="Q72" s="2182"/>
      <c r="S72" s="2182"/>
      <c r="U72" s="2182"/>
      <c r="W72" s="2182"/>
      <c r="Y72" s="2182"/>
      <c r="AA72" s="2182"/>
      <c r="AC72" s="2182"/>
      <c r="AE72" s="2182"/>
      <c r="AG72" s="2182"/>
      <c r="AI72" s="2182"/>
      <c r="AK72" s="2182"/>
      <c r="AM72" s="2182"/>
      <c r="AO72" s="2182"/>
      <c r="AQ72" s="2182"/>
      <c r="AS72" s="2182"/>
      <c r="AU72" s="2182"/>
      <c r="AW72" s="2182"/>
      <c r="AY72" s="2182"/>
      <c r="BA72" s="2182"/>
      <c r="BC72" s="2182"/>
      <c r="BE72" s="2182"/>
      <c r="BG72" s="2182"/>
      <c r="BI72" s="2182"/>
      <c r="BK72" s="2182"/>
      <c r="BM72" s="2182"/>
      <c r="BO72" s="2182"/>
      <c r="BQ72" s="2182"/>
      <c r="BS72" s="2182"/>
      <c r="BU72" s="2182"/>
      <c r="BW72" s="2182"/>
      <c r="BY72" s="2182"/>
    </row>
    <row r="73" spans="4:77" x14ac:dyDescent="0.3">
      <c r="I73" s="2182"/>
      <c r="K73" s="2182"/>
      <c r="M73" s="2182"/>
      <c r="O73" s="2182"/>
      <c r="Q73" s="2182"/>
      <c r="S73" s="2182"/>
      <c r="U73" s="2182"/>
      <c r="W73" s="2182"/>
      <c r="Y73" s="2182"/>
      <c r="AA73" s="2182"/>
      <c r="AC73" s="2182"/>
      <c r="AE73" s="2182"/>
      <c r="AG73" s="2182"/>
      <c r="AI73" s="2182"/>
      <c r="AK73" s="2182"/>
      <c r="AM73" s="2182"/>
      <c r="AO73" s="2182"/>
      <c r="AQ73" s="2182"/>
      <c r="AS73" s="2182"/>
      <c r="AU73" s="2182"/>
      <c r="AW73" s="2182"/>
      <c r="AY73" s="2182"/>
      <c r="BA73" s="2182"/>
      <c r="BC73" s="2182"/>
      <c r="BE73" s="2182"/>
      <c r="BG73" s="2182"/>
      <c r="BI73" s="2182"/>
      <c r="BK73" s="2182"/>
      <c r="BM73" s="2182"/>
      <c r="BO73" s="2182"/>
      <c r="BQ73" s="2182"/>
      <c r="BS73" s="2182"/>
      <c r="BU73" s="2182"/>
      <c r="BW73" s="2182"/>
      <c r="BY73" s="2182"/>
    </row>
    <row r="74" spans="4:77" x14ac:dyDescent="0.3">
      <c r="I74" s="2182"/>
      <c r="K74" s="2182"/>
      <c r="M74" s="2182"/>
      <c r="O74" s="2182"/>
      <c r="Q74" s="2182"/>
      <c r="S74" s="2182"/>
      <c r="U74" s="2182"/>
      <c r="W74" s="2182"/>
      <c r="Y74" s="2182"/>
      <c r="AA74" s="2182"/>
      <c r="AC74" s="2182"/>
      <c r="AE74" s="2182"/>
      <c r="AG74" s="2182"/>
      <c r="AI74" s="2182"/>
      <c r="AK74" s="2182"/>
      <c r="AM74" s="2182"/>
      <c r="AO74" s="2182"/>
      <c r="AQ74" s="2182"/>
      <c r="AS74" s="2182"/>
      <c r="AU74" s="2182"/>
      <c r="AW74" s="2182"/>
      <c r="AY74" s="2182"/>
      <c r="BA74" s="2182"/>
      <c r="BC74" s="2182"/>
      <c r="BE74" s="2182"/>
      <c r="BG74" s="2182"/>
      <c r="BI74" s="2182"/>
      <c r="BK74" s="2182"/>
      <c r="BM74" s="2182"/>
      <c r="BO74" s="2182"/>
      <c r="BQ74" s="2182"/>
      <c r="BS74" s="2182"/>
      <c r="BU74" s="2182"/>
      <c r="BW74" s="2182"/>
      <c r="BY74" s="2182"/>
    </row>
    <row r="75" spans="4:77" s="2600" customFormat="1" ht="25.5" x14ac:dyDescent="0.25">
      <c r="D75" s="2599" t="s">
        <v>1654</v>
      </c>
      <c r="E75" s="2070" t="s">
        <v>3374</v>
      </c>
      <c r="F75" s="3742" t="s">
        <v>1184</v>
      </c>
      <c r="G75" s="3743"/>
      <c r="H75" s="3742" t="s">
        <v>1204</v>
      </c>
      <c r="I75" s="3743"/>
      <c r="J75" s="3742" t="s">
        <v>1222</v>
      </c>
      <c r="K75" s="3743"/>
      <c r="L75" s="3742" t="s">
        <v>1240</v>
      </c>
      <c r="M75" s="3743"/>
      <c r="N75" s="3742" t="s">
        <v>1241</v>
      </c>
      <c r="O75" s="3743"/>
      <c r="P75" s="3742" t="s">
        <v>1242</v>
      </c>
      <c r="Q75" s="3743"/>
      <c r="R75" s="3742" t="s">
        <v>1244</v>
      </c>
      <c r="S75" s="3743"/>
      <c r="T75" s="3742" t="s">
        <v>1245</v>
      </c>
      <c r="U75" s="3743"/>
      <c r="V75" s="3742" t="s">
        <v>1246</v>
      </c>
      <c r="W75" s="3743"/>
      <c r="X75" s="3742" t="s">
        <v>1186</v>
      </c>
      <c r="Y75" s="3743"/>
      <c r="Z75" s="3742" t="s">
        <v>1189</v>
      </c>
      <c r="AA75" s="3743"/>
      <c r="AB75" s="3742" t="s">
        <v>1191</v>
      </c>
      <c r="AC75" s="3743"/>
      <c r="AD75" s="3742" t="s">
        <v>1197</v>
      </c>
      <c r="AE75" s="3743"/>
      <c r="AF75" s="3742" t="s">
        <v>1201</v>
      </c>
      <c r="AG75" s="3743"/>
      <c r="AH75" s="3742" t="s">
        <v>1206</v>
      </c>
      <c r="AI75" s="3743"/>
      <c r="AJ75" s="3742" t="s">
        <v>1211</v>
      </c>
      <c r="AK75" s="3743"/>
      <c r="AL75" s="3742" t="s">
        <v>1212</v>
      </c>
      <c r="AM75" s="3743"/>
      <c r="AN75" s="3742" t="s">
        <v>1213</v>
      </c>
      <c r="AO75" s="3743"/>
      <c r="AP75" s="3742" t="s">
        <v>1214</v>
      </c>
      <c r="AQ75" s="3743"/>
      <c r="AR75" s="3742" t="s">
        <v>1215</v>
      </c>
      <c r="AS75" s="3743"/>
      <c r="AT75" s="3742" t="s">
        <v>1216</v>
      </c>
      <c r="AU75" s="3743"/>
      <c r="AV75" s="3742" t="s">
        <v>1217</v>
      </c>
      <c r="AW75" s="3743"/>
      <c r="AX75" s="3742" t="s">
        <v>1218</v>
      </c>
      <c r="AY75" s="3743"/>
      <c r="AZ75" s="3742" t="s">
        <v>1219</v>
      </c>
      <c r="BA75" s="3743"/>
      <c r="BB75" s="3742" t="s">
        <v>1224</v>
      </c>
      <c r="BC75" s="3743"/>
      <c r="BD75" s="3742" t="s">
        <v>1227</v>
      </c>
      <c r="BE75" s="3743"/>
      <c r="BF75" s="3742" t="s">
        <v>1229</v>
      </c>
      <c r="BG75" s="3743"/>
      <c r="BH75" s="3742" t="s">
        <v>1230</v>
      </c>
      <c r="BI75" s="3743"/>
      <c r="BJ75" s="3781" t="s">
        <v>1249</v>
      </c>
      <c r="BK75" s="3782"/>
      <c r="BL75" s="3781" t="s">
        <v>1233</v>
      </c>
      <c r="BM75" s="3782"/>
      <c r="BN75" s="3781" t="s">
        <v>1251</v>
      </c>
      <c r="BO75" s="3782"/>
      <c r="BP75" s="3781" t="s">
        <v>1253</v>
      </c>
      <c r="BQ75" s="3782"/>
      <c r="BR75" s="3742" t="s">
        <v>1239</v>
      </c>
      <c r="BS75" s="3743"/>
      <c r="BT75" s="3742" t="s">
        <v>2147</v>
      </c>
      <c r="BU75" s="3743"/>
      <c r="BV75" s="3742" t="s">
        <v>2148</v>
      </c>
      <c r="BW75" s="3743"/>
      <c r="BX75" s="3742" t="s">
        <v>2205</v>
      </c>
      <c r="BY75" s="3743"/>
    </row>
    <row r="76" spans="4:77" x14ac:dyDescent="0.3">
      <c r="D76" s="2763" t="s">
        <v>136</v>
      </c>
      <c r="E76" s="540">
        <v>1445382.3029601695</v>
      </c>
      <c r="F76" s="2186">
        <v>2.5</v>
      </c>
      <c r="G76" s="2180">
        <v>3613455.7574004238</v>
      </c>
      <c r="H76" s="2186">
        <v>1</v>
      </c>
      <c r="I76" s="2180">
        <v>1445382.3029601695</v>
      </c>
      <c r="J76" s="2186">
        <v>4.4000000000000004</v>
      </c>
      <c r="K76" s="2180">
        <v>6359682.1330247466</v>
      </c>
      <c r="L76" s="2186">
        <v>4.4000000000000004</v>
      </c>
      <c r="M76" s="2180">
        <v>6359682.1330247466</v>
      </c>
      <c r="N76" s="2186">
        <v>5.4</v>
      </c>
      <c r="O76" s="2180">
        <v>7805064.4359849161</v>
      </c>
      <c r="P76" s="2186">
        <v>5.4</v>
      </c>
      <c r="Q76" s="2180">
        <v>7805064.4359849161</v>
      </c>
      <c r="R76" s="2186">
        <v>3</v>
      </c>
      <c r="S76" s="2180">
        <v>4336146.9088805085</v>
      </c>
      <c r="T76" s="2186">
        <v>0</v>
      </c>
      <c r="U76" s="2180">
        <v>0</v>
      </c>
      <c r="V76" s="2186">
        <v>3</v>
      </c>
      <c r="W76" s="2180">
        <v>4336146.9088805085</v>
      </c>
      <c r="X76" s="2186">
        <v>0</v>
      </c>
      <c r="Y76" s="2180">
        <v>0</v>
      </c>
      <c r="Z76" s="2186">
        <v>0</v>
      </c>
      <c r="AA76" s="2180">
        <v>0</v>
      </c>
      <c r="AB76" s="2186">
        <v>7</v>
      </c>
      <c r="AC76" s="2180">
        <v>10117676.120721187</v>
      </c>
      <c r="AD76" s="2186">
        <v>2</v>
      </c>
      <c r="AE76" s="2180">
        <v>2890764.605920339</v>
      </c>
      <c r="AF76" s="2186">
        <v>0</v>
      </c>
      <c r="AG76" s="2180">
        <v>0</v>
      </c>
      <c r="AH76" s="2186">
        <v>0</v>
      </c>
      <c r="AI76" s="2180">
        <v>0</v>
      </c>
      <c r="AJ76" s="2186">
        <v>6</v>
      </c>
      <c r="AK76" s="2180">
        <v>8672293.817761017</v>
      </c>
      <c r="AL76" s="2186">
        <v>9</v>
      </c>
      <c r="AM76" s="2180">
        <v>13008440.726641525</v>
      </c>
      <c r="AN76" s="2186">
        <v>9</v>
      </c>
      <c r="AO76" s="2180">
        <v>13008440.726641525</v>
      </c>
      <c r="AP76" s="2186">
        <v>8</v>
      </c>
      <c r="AQ76" s="2180">
        <v>11563058.423681356</v>
      </c>
      <c r="AR76" s="2186">
        <v>16</v>
      </c>
      <c r="AS76" s="2180">
        <v>23126116.847362712</v>
      </c>
      <c r="AT76" s="2186">
        <v>20</v>
      </c>
      <c r="AU76" s="2180">
        <v>28907646.05920339</v>
      </c>
      <c r="AV76" s="2186">
        <v>8</v>
      </c>
      <c r="AW76" s="2180">
        <v>11563058.423681356</v>
      </c>
      <c r="AX76" s="2186">
        <v>16</v>
      </c>
      <c r="AY76" s="2180">
        <v>23126116.847362712</v>
      </c>
      <c r="AZ76" s="2186">
        <v>20</v>
      </c>
      <c r="BA76" s="2180">
        <v>28907646.05920339</v>
      </c>
      <c r="BB76" s="2186">
        <v>0</v>
      </c>
      <c r="BC76" s="2180">
        <v>0</v>
      </c>
      <c r="BD76" s="2186">
        <v>0</v>
      </c>
      <c r="BE76" s="2180">
        <v>0</v>
      </c>
      <c r="BF76" s="2186">
        <v>0</v>
      </c>
      <c r="BG76" s="2180">
        <v>0</v>
      </c>
      <c r="BH76" s="2186">
        <v>0</v>
      </c>
      <c r="BI76" s="2180">
        <v>0</v>
      </c>
      <c r="BJ76" s="2186">
        <v>0</v>
      </c>
      <c r="BK76" s="2180">
        <v>0</v>
      </c>
      <c r="BL76" s="2186">
        <v>0</v>
      </c>
      <c r="BM76" s="2180">
        <v>0</v>
      </c>
      <c r="BN76" s="2186">
        <v>0</v>
      </c>
      <c r="BO76" s="2180">
        <v>0</v>
      </c>
      <c r="BP76" s="2186">
        <v>0</v>
      </c>
      <c r="BQ76" s="2180">
        <v>0</v>
      </c>
      <c r="BR76" s="2186">
        <v>16</v>
      </c>
      <c r="BS76" s="2180">
        <v>23126116.847362712</v>
      </c>
      <c r="BT76" s="2186">
        <v>0</v>
      </c>
      <c r="BU76" s="2180">
        <v>0</v>
      </c>
      <c r="BV76" s="2186">
        <v>0</v>
      </c>
      <c r="BW76" s="2180">
        <v>0</v>
      </c>
      <c r="BX76" s="2186">
        <v>0</v>
      </c>
      <c r="BY76" s="2180">
        <v>0</v>
      </c>
    </row>
    <row r="77" spans="4:77" x14ac:dyDescent="0.3">
      <c r="D77" s="2763" t="s">
        <v>1310</v>
      </c>
      <c r="E77" s="540">
        <v>625564.1151956541</v>
      </c>
      <c r="F77" s="2186"/>
      <c r="G77" s="2180">
        <v>0</v>
      </c>
      <c r="H77" s="2186"/>
      <c r="I77" s="2180">
        <v>0</v>
      </c>
      <c r="J77" s="2186"/>
      <c r="K77" s="2180">
        <v>0</v>
      </c>
      <c r="L77" s="2186"/>
      <c r="M77" s="2180">
        <v>0</v>
      </c>
      <c r="N77" s="2186"/>
      <c r="O77" s="2180">
        <v>0</v>
      </c>
      <c r="P77" s="2186"/>
      <c r="Q77" s="2180">
        <v>0</v>
      </c>
      <c r="R77" s="2186"/>
      <c r="S77" s="2180">
        <v>0</v>
      </c>
      <c r="T77" s="2186"/>
      <c r="U77" s="2180">
        <v>0</v>
      </c>
      <c r="V77" s="2186"/>
      <c r="W77" s="2180">
        <v>0</v>
      </c>
      <c r="X77" s="2186"/>
      <c r="Y77" s="2180">
        <v>0</v>
      </c>
      <c r="Z77" s="2186"/>
      <c r="AA77" s="2180">
        <v>0</v>
      </c>
      <c r="AB77" s="2186">
        <v>2</v>
      </c>
      <c r="AC77" s="2180">
        <v>1251128.2303913082</v>
      </c>
      <c r="AD77" s="2186">
        <v>2</v>
      </c>
      <c r="AE77" s="2180">
        <v>1251128.2303913082</v>
      </c>
      <c r="AF77" s="2186"/>
      <c r="AG77" s="2180">
        <v>0</v>
      </c>
      <c r="AH77" s="2186"/>
      <c r="AI77" s="2180">
        <v>0</v>
      </c>
      <c r="AJ77" s="2186"/>
      <c r="AK77" s="2180">
        <v>0</v>
      </c>
      <c r="AL77" s="2186"/>
      <c r="AM77" s="2180">
        <v>0</v>
      </c>
      <c r="AN77" s="2186"/>
      <c r="AO77" s="2180">
        <v>0</v>
      </c>
      <c r="AP77" s="2186"/>
      <c r="AQ77" s="2180">
        <v>0</v>
      </c>
      <c r="AR77" s="2186"/>
      <c r="AS77" s="2180">
        <v>0</v>
      </c>
      <c r="AT77" s="2186"/>
      <c r="AU77" s="2180">
        <v>0</v>
      </c>
      <c r="AV77" s="2186"/>
      <c r="AW77" s="2180">
        <v>0</v>
      </c>
      <c r="AX77" s="2186"/>
      <c r="AY77" s="2180">
        <v>0</v>
      </c>
      <c r="AZ77" s="2186"/>
      <c r="BA77" s="2180">
        <v>0</v>
      </c>
      <c r="BB77" s="2186"/>
      <c r="BC77" s="2180">
        <v>0</v>
      </c>
      <c r="BD77" s="2186"/>
      <c r="BE77" s="2180">
        <v>0</v>
      </c>
      <c r="BF77" s="2186"/>
      <c r="BG77" s="2180">
        <v>0</v>
      </c>
      <c r="BH77" s="2186"/>
      <c r="BI77" s="2180">
        <v>0</v>
      </c>
      <c r="BJ77" s="2186"/>
      <c r="BK77" s="2180">
        <v>0</v>
      </c>
      <c r="BL77" s="2186"/>
      <c r="BM77" s="2180">
        <v>0</v>
      </c>
      <c r="BN77" s="2186"/>
      <c r="BO77" s="2180">
        <v>0</v>
      </c>
      <c r="BP77" s="2186"/>
      <c r="BQ77" s="2180">
        <v>0</v>
      </c>
      <c r="BR77" s="2186">
        <v>4</v>
      </c>
      <c r="BS77" s="2180">
        <v>2502256.4607826164</v>
      </c>
      <c r="BT77" s="2186"/>
      <c r="BU77" s="2180"/>
      <c r="BV77" s="2186"/>
      <c r="BW77" s="2180">
        <v>0</v>
      </c>
      <c r="BX77" s="2186"/>
      <c r="BY77" s="2180"/>
    </row>
    <row r="78" spans="4:77" x14ac:dyDescent="0.3">
      <c r="D78" s="2763" t="s">
        <v>1300</v>
      </c>
      <c r="E78" s="540">
        <v>1914818.7497596773</v>
      </c>
      <c r="F78" s="2186">
        <v>1</v>
      </c>
      <c r="G78" s="2180">
        <v>1914818.7497596773</v>
      </c>
      <c r="H78" s="2186">
        <v>1</v>
      </c>
      <c r="I78" s="2180">
        <v>1914818.7497596773</v>
      </c>
      <c r="J78" s="2186">
        <v>1</v>
      </c>
      <c r="K78" s="2180">
        <v>1914818.7497596773</v>
      </c>
      <c r="L78" s="2186">
        <v>1</v>
      </c>
      <c r="M78" s="2180">
        <v>1914818.7497596773</v>
      </c>
      <c r="N78" s="2186">
        <v>1</v>
      </c>
      <c r="O78" s="2180">
        <v>1914818.7497596773</v>
      </c>
      <c r="P78" s="2186">
        <v>1</v>
      </c>
      <c r="Q78" s="2180">
        <v>1914818.7497596773</v>
      </c>
      <c r="R78" s="2186">
        <v>0.5</v>
      </c>
      <c r="S78" s="2180">
        <v>957409.37487983867</v>
      </c>
      <c r="T78" s="2186">
        <v>0.5</v>
      </c>
      <c r="U78" s="2180">
        <v>957409.37487983867</v>
      </c>
      <c r="V78" s="2186">
        <v>0.5</v>
      </c>
      <c r="W78" s="2180">
        <v>957409.37487983867</v>
      </c>
      <c r="X78" s="2186">
        <v>0.5</v>
      </c>
      <c r="Y78" s="2180">
        <v>957409.37487983867</v>
      </c>
      <c r="Z78" s="2186"/>
      <c r="AA78" s="2180">
        <v>0</v>
      </c>
      <c r="AB78" s="2186">
        <v>0.5</v>
      </c>
      <c r="AC78" s="2180">
        <v>957409.37487983867</v>
      </c>
      <c r="AD78" s="2186">
        <v>0.5</v>
      </c>
      <c r="AE78" s="2180">
        <v>957409.37487983867</v>
      </c>
      <c r="AF78" s="2186">
        <v>1</v>
      </c>
      <c r="AG78" s="2180">
        <v>1914818.7497596773</v>
      </c>
      <c r="AH78" s="2186"/>
      <c r="AI78" s="2180">
        <v>0</v>
      </c>
      <c r="AJ78" s="2186">
        <v>1</v>
      </c>
      <c r="AK78" s="2180">
        <v>1914818.7497596773</v>
      </c>
      <c r="AL78" s="2186">
        <v>1</v>
      </c>
      <c r="AM78" s="2180">
        <v>1914818.7497596773</v>
      </c>
      <c r="AN78" s="2186">
        <v>1</v>
      </c>
      <c r="AO78" s="2180">
        <v>1914818.7497596773</v>
      </c>
      <c r="AP78" s="2186">
        <v>1</v>
      </c>
      <c r="AQ78" s="2180">
        <v>1914818.7497596773</v>
      </c>
      <c r="AR78" s="2186">
        <v>1</v>
      </c>
      <c r="AS78" s="2180">
        <v>1914818.7497596773</v>
      </c>
      <c r="AT78" s="2186">
        <v>1</v>
      </c>
      <c r="AU78" s="2180">
        <v>1914818.7497596773</v>
      </c>
      <c r="AV78" s="2186">
        <v>1</v>
      </c>
      <c r="AW78" s="2180">
        <v>1914818.7497596773</v>
      </c>
      <c r="AX78" s="2186">
        <v>1</v>
      </c>
      <c r="AY78" s="2180">
        <v>1914818.7497596773</v>
      </c>
      <c r="AZ78" s="2186">
        <v>1</v>
      </c>
      <c r="BA78" s="2180">
        <v>1914818.7497596773</v>
      </c>
      <c r="BB78" s="2186"/>
      <c r="BC78" s="2180">
        <v>0</v>
      </c>
      <c r="BD78" s="2186"/>
      <c r="BE78" s="2180">
        <v>0</v>
      </c>
      <c r="BF78" s="2186"/>
      <c r="BG78" s="2180">
        <v>0</v>
      </c>
      <c r="BH78" s="2186"/>
      <c r="BI78" s="2180">
        <v>0</v>
      </c>
      <c r="BJ78" s="2186"/>
      <c r="BK78" s="2180">
        <v>0</v>
      </c>
      <c r="BL78" s="2186"/>
      <c r="BM78" s="2180">
        <v>0</v>
      </c>
      <c r="BN78" s="2186"/>
      <c r="BO78" s="2180">
        <v>0</v>
      </c>
      <c r="BP78" s="2186"/>
      <c r="BQ78" s="2180">
        <v>0</v>
      </c>
      <c r="BR78" s="2186">
        <v>0.5</v>
      </c>
      <c r="BS78" s="2180">
        <v>957409.37487983867</v>
      </c>
      <c r="BT78" s="2186"/>
      <c r="BU78" s="2180"/>
      <c r="BV78" s="2186"/>
      <c r="BW78" s="2180">
        <v>0</v>
      </c>
      <c r="BX78" s="2186"/>
      <c r="BY78" s="2180"/>
    </row>
    <row r="79" spans="4:77" x14ac:dyDescent="0.3">
      <c r="D79" s="2763" t="s">
        <v>111</v>
      </c>
      <c r="E79" s="540">
        <v>527750.26190165151</v>
      </c>
      <c r="F79" s="2186">
        <v>0</v>
      </c>
      <c r="G79" s="2180">
        <v>0</v>
      </c>
      <c r="H79" s="2186">
        <v>0</v>
      </c>
      <c r="I79" s="2180">
        <v>0</v>
      </c>
      <c r="J79" s="2186">
        <v>0</v>
      </c>
      <c r="K79" s="2180">
        <v>0</v>
      </c>
      <c r="L79" s="2186">
        <v>0</v>
      </c>
      <c r="M79" s="2180">
        <v>0</v>
      </c>
      <c r="N79" s="2186">
        <v>0</v>
      </c>
      <c r="O79" s="2180">
        <v>0</v>
      </c>
      <c r="P79" s="2186">
        <v>0</v>
      </c>
      <c r="Q79" s="2180">
        <v>0</v>
      </c>
      <c r="R79" s="2186">
        <v>3</v>
      </c>
      <c r="S79" s="2180">
        <v>1583250.7857049545</v>
      </c>
      <c r="T79" s="2186">
        <v>3</v>
      </c>
      <c r="U79" s="2180">
        <v>1583250.7857049545</v>
      </c>
      <c r="V79" s="2186">
        <v>3</v>
      </c>
      <c r="W79" s="2180">
        <v>1583250.7857049545</v>
      </c>
      <c r="X79" s="2186">
        <v>3</v>
      </c>
      <c r="Y79" s="2180">
        <v>1583250.7857049545</v>
      </c>
      <c r="Z79" s="2186">
        <v>0</v>
      </c>
      <c r="AA79" s="2180">
        <v>0</v>
      </c>
      <c r="AB79" s="2186">
        <v>0</v>
      </c>
      <c r="AC79" s="2180">
        <v>0</v>
      </c>
      <c r="AD79" s="2186">
        <v>0</v>
      </c>
      <c r="AE79" s="2180">
        <v>0</v>
      </c>
      <c r="AF79" s="2186">
        <v>0</v>
      </c>
      <c r="AG79" s="2180">
        <v>0</v>
      </c>
      <c r="AH79" s="2186">
        <v>0</v>
      </c>
      <c r="AI79" s="2180">
        <v>0</v>
      </c>
      <c r="AJ79" s="2186">
        <v>0</v>
      </c>
      <c r="AK79" s="2180">
        <v>0</v>
      </c>
      <c r="AL79" s="2186">
        <v>0</v>
      </c>
      <c r="AM79" s="2180">
        <v>0</v>
      </c>
      <c r="AN79" s="2186">
        <v>0</v>
      </c>
      <c r="AO79" s="2180">
        <v>0</v>
      </c>
      <c r="AP79" s="2186">
        <v>0</v>
      </c>
      <c r="AQ79" s="2180">
        <v>0</v>
      </c>
      <c r="AR79" s="2186">
        <v>0</v>
      </c>
      <c r="AS79" s="2180">
        <v>0</v>
      </c>
      <c r="AT79" s="2186">
        <v>0</v>
      </c>
      <c r="AU79" s="2180">
        <v>0</v>
      </c>
      <c r="AV79" s="2186">
        <v>0</v>
      </c>
      <c r="AW79" s="2180">
        <v>0</v>
      </c>
      <c r="AX79" s="2186">
        <v>0</v>
      </c>
      <c r="AY79" s="2180">
        <v>0</v>
      </c>
      <c r="AZ79" s="2186">
        <v>0</v>
      </c>
      <c r="BA79" s="2180">
        <v>0</v>
      </c>
      <c r="BB79" s="2186">
        <v>0</v>
      </c>
      <c r="BC79" s="2180">
        <v>0</v>
      </c>
      <c r="BD79" s="2186">
        <v>0</v>
      </c>
      <c r="BE79" s="2180">
        <v>0</v>
      </c>
      <c r="BF79" s="2186">
        <v>0</v>
      </c>
      <c r="BG79" s="2180">
        <v>0</v>
      </c>
      <c r="BH79" s="2186">
        <v>0</v>
      </c>
      <c r="BI79" s="2180">
        <v>0</v>
      </c>
      <c r="BJ79" s="2186">
        <v>0</v>
      </c>
      <c r="BK79" s="2180">
        <v>0</v>
      </c>
      <c r="BL79" s="2186">
        <v>0</v>
      </c>
      <c r="BM79" s="2180">
        <v>0</v>
      </c>
      <c r="BN79" s="2186">
        <v>0</v>
      </c>
      <c r="BO79" s="2180">
        <v>0</v>
      </c>
      <c r="BP79" s="2186">
        <v>0</v>
      </c>
      <c r="BQ79" s="2180">
        <v>0</v>
      </c>
      <c r="BR79" s="2186">
        <v>0</v>
      </c>
      <c r="BS79" s="2180">
        <v>0</v>
      </c>
      <c r="BT79" s="2186">
        <v>0</v>
      </c>
      <c r="BU79" s="2180">
        <v>0</v>
      </c>
      <c r="BV79" s="2186">
        <v>0</v>
      </c>
      <c r="BW79" s="2180">
        <v>0</v>
      </c>
      <c r="BX79" s="2186">
        <v>0</v>
      </c>
      <c r="BY79" s="2180">
        <v>0</v>
      </c>
    </row>
    <row r="80" spans="4:77" x14ac:dyDescent="0.3">
      <c r="I80" s="2182"/>
      <c r="K80" s="2182"/>
      <c r="M80" s="2182"/>
      <c r="O80" s="2182"/>
      <c r="Q80" s="2182"/>
      <c r="S80" s="2182"/>
      <c r="U80" s="2182"/>
      <c r="W80" s="2182"/>
      <c r="Y80" s="2182"/>
      <c r="AA80" s="2182"/>
      <c r="AC80" s="2182"/>
      <c r="AE80" s="2182"/>
      <c r="AG80" s="2182"/>
      <c r="AI80" s="2182"/>
      <c r="AK80" s="2182"/>
      <c r="AM80" s="2182"/>
      <c r="AO80" s="2182"/>
      <c r="AQ80" s="2182"/>
      <c r="AS80" s="2182"/>
      <c r="AU80" s="2182"/>
      <c r="AW80" s="2182"/>
      <c r="AY80" s="2182"/>
      <c r="BA80" s="2182"/>
      <c r="BC80" s="2182"/>
      <c r="BE80" s="2182"/>
      <c r="BG80" s="2182"/>
      <c r="BI80" s="2182"/>
      <c r="BK80" s="2182"/>
      <c r="BM80" s="2182"/>
      <c r="BO80" s="2182"/>
      <c r="BQ80" s="2182"/>
      <c r="BS80" s="2182"/>
      <c r="BU80" s="2182"/>
      <c r="BW80" s="2182"/>
      <c r="BY80" s="2182"/>
    </row>
    <row r="81" spans="4:77" x14ac:dyDescent="0.3">
      <c r="I81" s="2182"/>
      <c r="K81" s="2182"/>
      <c r="M81" s="2182"/>
      <c r="O81" s="2182"/>
      <c r="Q81" s="2182"/>
      <c r="S81" s="2182"/>
      <c r="U81" s="2182"/>
      <c r="W81" s="2182"/>
      <c r="Y81" s="2182"/>
      <c r="AA81" s="2182"/>
      <c r="AC81" s="2182"/>
      <c r="AE81" s="2182"/>
      <c r="AG81" s="2182"/>
      <c r="AI81" s="2182"/>
      <c r="AK81" s="2182"/>
      <c r="AM81" s="2182"/>
      <c r="AO81" s="2182"/>
      <c r="AQ81" s="2182"/>
      <c r="AS81" s="2182"/>
      <c r="AU81" s="2182"/>
      <c r="AW81" s="2182"/>
      <c r="AY81" s="2182"/>
      <c r="BA81" s="2182"/>
      <c r="BC81" s="2182"/>
      <c r="BE81" s="2182"/>
      <c r="BG81" s="2182"/>
      <c r="BI81" s="2182"/>
      <c r="BK81" s="2182"/>
      <c r="BM81" s="2182"/>
      <c r="BO81" s="2182"/>
      <c r="BQ81" s="2182"/>
      <c r="BS81" s="2182"/>
      <c r="BU81" s="2182"/>
      <c r="BW81" s="2182"/>
      <c r="BY81" s="2182"/>
    </row>
    <row r="82" spans="4:77" s="2600" customFormat="1" ht="25.5" x14ac:dyDescent="0.25">
      <c r="D82" s="2599" t="s">
        <v>1723</v>
      </c>
      <c r="E82" s="2070" t="s">
        <v>3371</v>
      </c>
      <c r="F82" s="3742" t="s">
        <v>1184</v>
      </c>
      <c r="G82" s="3743"/>
      <c r="H82" s="3742" t="s">
        <v>1204</v>
      </c>
      <c r="I82" s="3743"/>
      <c r="J82" s="3742" t="s">
        <v>1222</v>
      </c>
      <c r="K82" s="3743"/>
      <c r="L82" s="3742" t="s">
        <v>1240</v>
      </c>
      <c r="M82" s="3743"/>
      <c r="N82" s="3742" t="s">
        <v>1241</v>
      </c>
      <c r="O82" s="3743"/>
      <c r="P82" s="3742" t="s">
        <v>1242</v>
      </c>
      <c r="Q82" s="3743"/>
      <c r="R82" s="3742" t="s">
        <v>1244</v>
      </c>
      <c r="S82" s="3743"/>
      <c r="T82" s="3742" t="s">
        <v>1245</v>
      </c>
      <c r="U82" s="3743"/>
      <c r="V82" s="3742" t="s">
        <v>1246</v>
      </c>
      <c r="W82" s="3743"/>
      <c r="X82" s="3742" t="s">
        <v>1186</v>
      </c>
      <c r="Y82" s="3743"/>
      <c r="Z82" s="3742" t="s">
        <v>1189</v>
      </c>
      <c r="AA82" s="3743"/>
      <c r="AB82" s="3742" t="s">
        <v>1191</v>
      </c>
      <c r="AC82" s="3743"/>
      <c r="AD82" s="3742" t="s">
        <v>1197</v>
      </c>
      <c r="AE82" s="3743"/>
      <c r="AF82" s="3742" t="s">
        <v>1201</v>
      </c>
      <c r="AG82" s="3743"/>
      <c r="AH82" s="3742" t="s">
        <v>1206</v>
      </c>
      <c r="AI82" s="3743"/>
      <c r="AJ82" s="3742" t="s">
        <v>1211</v>
      </c>
      <c r="AK82" s="3743"/>
      <c r="AL82" s="3742" t="s">
        <v>1212</v>
      </c>
      <c r="AM82" s="3743"/>
      <c r="AN82" s="3742" t="s">
        <v>1213</v>
      </c>
      <c r="AO82" s="3743"/>
      <c r="AP82" s="3742" t="s">
        <v>1214</v>
      </c>
      <c r="AQ82" s="3743"/>
      <c r="AR82" s="3742" t="s">
        <v>1215</v>
      </c>
      <c r="AS82" s="3743"/>
      <c r="AT82" s="3742" t="s">
        <v>1216</v>
      </c>
      <c r="AU82" s="3743"/>
      <c r="AV82" s="3742" t="s">
        <v>1217</v>
      </c>
      <c r="AW82" s="3743"/>
      <c r="AX82" s="3742" t="s">
        <v>1218</v>
      </c>
      <c r="AY82" s="3743"/>
      <c r="AZ82" s="3742" t="s">
        <v>1219</v>
      </c>
      <c r="BA82" s="3743"/>
      <c r="BB82" s="3742" t="s">
        <v>1224</v>
      </c>
      <c r="BC82" s="3743"/>
      <c r="BD82" s="3742" t="s">
        <v>1227</v>
      </c>
      <c r="BE82" s="3743"/>
      <c r="BF82" s="3742" t="s">
        <v>1229</v>
      </c>
      <c r="BG82" s="3743"/>
      <c r="BH82" s="3742" t="s">
        <v>1230</v>
      </c>
      <c r="BI82" s="3743"/>
      <c r="BJ82" s="3781" t="s">
        <v>1249</v>
      </c>
      <c r="BK82" s="3782"/>
      <c r="BL82" s="3781" t="s">
        <v>1233</v>
      </c>
      <c r="BM82" s="3782"/>
      <c r="BN82" s="3781" t="s">
        <v>1251</v>
      </c>
      <c r="BO82" s="3782"/>
      <c r="BP82" s="3781" t="s">
        <v>1253</v>
      </c>
      <c r="BQ82" s="3782"/>
      <c r="BR82" s="3742" t="s">
        <v>1239</v>
      </c>
      <c r="BS82" s="3743"/>
      <c r="BT82" s="3742" t="s">
        <v>2147</v>
      </c>
      <c r="BU82" s="3743"/>
      <c r="BV82" s="3742" t="s">
        <v>2148</v>
      </c>
      <c r="BW82" s="3743"/>
      <c r="BX82" s="3742" t="s">
        <v>2205</v>
      </c>
      <c r="BY82" s="3743"/>
    </row>
    <row r="83" spans="4:77" x14ac:dyDescent="0.3">
      <c r="D83" s="2763" t="s">
        <v>341</v>
      </c>
      <c r="E83" s="540">
        <v>3837611.965044315</v>
      </c>
      <c r="F83" s="2179"/>
      <c r="G83" s="2179"/>
      <c r="H83" s="2179"/>
      <c r="I83" s="2180"/>
      <c r="J83" s="2179"/>
      <c r="K83" s="2180"/>
      <c r="L83" s="2179"/>
      <c r="M83" s="2180"/>
      <c r="N83" s="2179"/>
      <c r="O83" s="2180"/>
      <c r="P83" s="2179"/>
      <c r="Q83" s="2180"/>
      <c r="R83" s="2179"/>
      <c r="S83" s="2180"/>
      <c r="T83" s="2179"/>
      <c r="U83" s="2180"/>
      <c r="V83" s="2179"/>
      <c r="W83" s="2180"/>
      <c r="X83" s="2179"/>
      <c r="Y83" s="2180"/>
      <c r="Z83" s="2179"/>
      <c r="AA83" s="2180"/>
      <c r="AB83" s="2179"/>
      <c r="AC83" s="2180"/>
      <c r="AD83" s="2179"/>
      <c r="AE83" s="2180"/>
      <c r="AF83" s="2179"/>
      <c r="AG83" s="2180"/>
      <c r="AH83" s="2179"/>
      <c r="AI83" s="2180"/>
      <c r="AJ83" s="2179"/>
      <c r="AK83" s="2180"/>
      <c r="AL83" s="2179"/>
      <c r="AM83" s="2180"/>
      <c r="AN83" s="2179"/>
      <c r="AO83" s="2180"/>
      <c r="AP83" s="2179"/>
      <c r="AQ83" s="2180"/>
      <c r="AR83" s="2179"/>
      <c r="AS83" s="2180"/>
      <c r="AT83" s="2179"/>
      <c r="AU83" s="2180"/>
      <c r="AV83" s="2179"/>
      <c r="AW83" s="2180"/>
      <c r="AX83" s="2179"/>
      <c r="AY83" s="2180"/>
      <c r="AZ83" s="2179"/>
      <c r="BA83" s="2180"/>
      <c r="BB83" s="2179">
        <v>0.5</v>
      </c>
      <c r="BC83" s="2180">
        <v>1918805.9825221575</v>
      </c>
      <c r="BD83" s="2766">
        <v>0.89785223177906348</v>
      </c>
      <c r="BE83" s="2180">
        <v>3445608.4675170756</v>
      </c>
      <c r="BF83" s="2766">
        <v>1.2579898090907253</v>
      </c>
      <c r="BG83" s="2180">
        <v>4827676.7432703814</v>
      </c>
      <c r="BH83" s="2179">
        <v>0.5</v>
      </c>
      <c r="BI83" s="2180">
        <v>1918805.9825221575</v>
      </c>
      <c r="BJ83" s="2179"/>
      <c r="BK83" s="2180"/>
      <c r="BL83" s="2179"/>
      <c r="BM83" s="2180"/>
      <c r="BN83" s="2179"/>
      <c r="BO83" s="2180"/>
      <c r="BP83" s="2179"/>
      <c r="BQ83" s="2180"/>
      <c r="BR83" s="2179">
        <v>0.5</v>
      </c>
      <c r="BS83" s="2180">
        <v>1918805.9825221575</v>
      </c>
      <c r="BT83" s="2179">
        <v>0.5</v>
      </c>
      <c r="BU83" s="2180">
        <v>1918805.9825221575</v>
      </c>
      <c r="BV83" s="2179"/>
      <c r="BW83" s="2180"/>
      <c r="BX83" s="2179"/>
      <c r="BY83" s="2180"/>
    </row>
    <row r="84" spans="4:77" x14ac:dyDescent="0.3">
      <c r="D84" s="2763" t="s">
        <v>2242</v>
      </c>
      <c r="E84" s="540">
        <v>1656396.9421503921</v>
      </c>
      <c r="F84" s="2179"/>
      <c r="G84" s="2179"/>
      <c r="H84" s="2179"/>
      <c r="I84" s="2180"/>
      <c r="J84" s="2179"/>
      <c r="K84" s="2180"/>
      <c r="L84" s="2179"/>
      <c r="M84" s="2180"/>
      <c r="N84" s="2179"/>
      <c r="O84" s="2180"/>
      <c r="P84" s="2179"/>
      <c r="Q84" s="2180"/>
      <c r="R84" s="2179"/>
      <c r="S84" s="2180"/>
      <c r="T84" s="2179"/>
      <c r="U84" s="2180"/>
      <c r="V84" s="2179"/>
      <c r="W84" s="2180"/>
      <c r="X84" s="2179"/>
      <c r="Y84" s="2180"/>
      <c r="Z84" s="2179"/>
      <c r="AA84" s="2180"/>
      <c r="AB84" s="2179"/>
      <c r="AC84" s="2180"/>
      <c r="AD84" s="2179"/>
      <c r="AE84" s="2180"/>
      <c r="AF84" s="2179"/>
      <c r="AG84" s="2180"/>
      <c r="AH84" s="2179"/>
      <c r="AI84" s="2180"/>
      <c r="AJ84" s="2179"/>
      <c r="AK84" s="2180"/>
      <c r="AL84" s="2179"/>
      <c r="AM84" s="2180"/>
      <c r="AN84" s="2179"/>
      <c r="AO84" s="2180"/>
      <c r="AP84" s="2179"/>
      <c r="AQ84" s="2180"/>
      <c r="AR84" s="2179"/>
      <c r="AS84" s="2180"/>
      <c r="AT84" s="2179"/>
      <c r="AU84" s="2180"/>
      <c r="AV84" s="2179"/>
      <c r="AW84" s="2180"/>
      <c r="AX84" s="2179"/>
      <c r="AY84" s="2180"/>
      <c r="AZ84" s="2179"/>
      <c r="BA84" s="2180"/>
      <c r="BB84" s="2179">
        <v>1</v>
      </c>
      <c r="BC84" s="2180">
        <v>1656396.9421503921</v>
      </c>
      <c r="BD84" s="2179">
        <v>2.5</v>
      </c>
      <c r="BE84" s="2180">
        <v>4140992.35537598</v>
      </c>
      <c r="BF84" s="2179">
        <v>3.5</v>
      </c>
      <c r="BG84" s="2180">
        <v>5797389.2975263726</v>
      </c>
      <c r="BH84" s="2179">
        <v>0.5</v>
      </c>
      <c r="BI84" s="2180">
        <v>828198.47107519605</v>
      </c>
      <c r="BJ84" s="2179"/>
      <c r="BK84" s="2180"/>
      <c r="BL84" s="2179"/>
      <c r="BM84" s="2180"/>
      <c r="BN84" s="2179"/>
      <c r="BO84" s="2180"/>
      <c r="BP84" s="2179"/>
      <c r="BQ84" s="2180"/>
      <c r="BR84" s="2179">
        <v>0.5</v>
      </c>
      <c r="BS84" s="2180">
        <v>828198.47107519605</v>
      </c>
      <c r="BT84" s="2179">
        <v>0.5</v>
      </c>
      <c r="BU84" s="2180">
        <v>828198.47107519605</v>
      </c>
      <c r="BV84" s="2179"/>
      <c r="BW84" s="2180"/>
      <c r="BX84" s="2179"/>
      <c r="BY84" s="2180"/>
    </row>
    <row r="85" spans="4:77" x14ac:dyDescent="0.3">
      <c r="D85" s="2763" t="s">
        <v>330</v>
      </c>
      <c r="E85" s="540">
        <v>1846527.6083570463</v>
      </c>
      <c r="F85" s="2179"/>
      <c r="G85" s="2179"/>
      <c r="H85" s="2179"/>
      <c r="I85" s="2180"/>
      <c r="J85" s="2179"/>
      <c r="K85" s="2180"/>
      <c r="L85" s="2179"/>
      <c r="M85" s="2180"/>
      <c r="N85" s="2179"/>
      <c r="O85" s="2180"/>
      <c r="P85" s="2179"/>
      <c r="Q85" s="2180"/>
      <c r="R85" s="2179"/>
      <c r="S85" s="2180"/>
      <c r="T85" s="2179"/>
      <c r="U85" s="2180"/>
      <c r="V85" s="2179"/>
      <c r="W85" s="2180"/>
      <c r="X85" s="2179"/>
      <c r="Y85" s="2180"/>
      <c r="Z85" s="2179"/>
      <c r="AA85" s="2180"/>
      <c r="AB85" s="2179"/>
      <c r="AC85" s="2180"/>
      <c r="AD85" s="2179"/>
      <c r="AE85" s="2180"/>
      <c r="AF85" s="2179"/>
      <c r="AG85" s="2180"/>
      <c r="AH85" s="2179"/>
      <c r="AI85" s="2180"/>
      <c r="AJ85" s="2179"/>
      <c r="AK85" s="2180"/>
      <c r="AL85" s="2179"/>
      <c r="AM85" s="2180"/>
      <c r="AN85" s="2179"/>
      <c r="AO85" s="2180"/>
      <c r="AP85" s="2179"/>
      <c r="AQ85" s="2180"/>
      <c r="AR85" s="2179"/>
      <c r="AS85" s="2180"/>
      <c r="AT85" s="2179"/>
      <c r="AU85" s="2180"/>
      <c r="AV85" s="2179"/>
      <c r="AW85" s="2180"/>
      <c r="AX85" s="2179"/>
      <c r="AY85" s="2180"/>
      <c r="AZ85" s="2179"/>
      <c r="BA85" s="2180"/>
      <c r="BB85" s="2179">
        <v>1</v>
      </c>
      <c r="BC85" s="2180">
        <v>1846527.6083570463</v>
      </c>
      <c r="BD85" s="2179">
        <v>2.5</v>
      </c>
      <c r="BE85" s="2180">
        <v>4616319.0208926154</v>
      </c>
      <c r="BF85" s="2179">
        <v>3.5</v>
      </c>
      <c r="BG85" s="2180">
        <v>6462846.6292496622</v>
      </c>
      <c r="BH85" s="2179">
        <v>0.5</v>
      </c>
      <c r="BI85" s="2180">
        <v>923263.80417852313</v>
      </c>
      <c r="BJ85" s="2179"/>
      <c r="BK85" s="2180"/>
      <c r="BL85" s="2179"/>
      <c r="BM85" s="2180"/>
      <c r="BN85" s="2179"/>
      <c r="BO85" s="2180"/>
      <c r="BP85" s="2179"/>
      <c r="BQ85" s="2180"/>
      <c r="BR85" s="2179">
        <v>0.5</v>
      </c>
      <c r="BS85" s="2180">
        <v>923263.80417852313</v>
      </c>
      <c r="BT85" s="2179">
        <v>0.5</v>
      </c>
      <c r="BU85" s="2180">
        <v>923263.80417852313</v>
      </c>
      <c r="BV85" s="2179"/>
      <c r="BW85" s="2180"/>
      <c r="BX85" s="2179"/>
      <c r="BY85" s="2180"/>
    </row>
    <row r="86" spans="4:77" x14ac:dyDescent="0.3">
      <c r="D86" s="2763" t="s">
        <v>2658</v>
      </c>
      <c r="E86" s="540">
        <v>1028257.7769331785</v>
      </c>
      <c r="F86" s="2179"/>
      <c r="G86" s="2179"/>
      <c r="H86" s="2179"/>
      <c r="I86" s="2180"/>
      <c r="J86" s="2179"/>
      <c r="K86" s="2180"/>
      <c r="L86" s="2179"/>
      <c r="M86" s="2180"/>
      <c r="N86" s="2179"/>
      <c r="O86" s="2180"/>
      <c r="P86" s="2179"/>
      <c r="Q86" s="2180"/>
      <c r="R86" s="2179"/>
      <c r="S86" s="2180"/>
      <c r="T86" s="2179"/>
      <c r="U86" s="2180"/>
      <c r="V86" s="2179"/>
      <c r="W86" s="2180"/>
      <c r="X86" s="2179"/>
      <c r="Y86" s="2180"/>
      <c r="Z86" s="2179"/>
      <c r="AA86" s="2180"/>
      <c r="AB86" s="2179"/>
      <c r="AC86" s="2180"/>
      <c r="AD86" s="2179"/>
      <c r="AE86" s="2180"/>
      <c r="AF86" s="2179"/>
      <c r="AG86" s="2180"/>
      <c r="AH86" s="2179"/>
      <c r="AI86" s="2180"/>
      <c r="AJ86" s="2179"/>
      <c r="AK86" s="2180"/>
      <c r="AL86" s="2179"/>
      <c r="AM86" s="2180"/>
      <c r="AN86" s="2179"/>
      <c r="AO86" s="2180"/>
      <c r="AP86" s="2179"/>
      <c r="AQ86" s="2180"/>
      <c r="AR86" s="2179"/>
      <c r="AS86" s="2180"/>
      <c r="AT86" s="2179"/>
      <c r="AU86" s="2180"/>
      <c r="AV86" s="2179"/>
      <c r="AW86" s="2180"/>
      <c r="AX86" s="2179"/>
      <c r="AY86" s="2180"/>
      <c r="AZ86" s="2179"/>
      <c r="BA86" s="2180"/>
      <c r="BB86" s="2179">
        <v>1</v>
      </c>
      <c r="BC86" s="2180">
        <v>1028257.7769331785</v>
      </c>
      <c r="BD86" s="2179">
        <v>2.5</v>
      </c>
      <c r="BE86" s="2180">
        <v>2570644.4423329462</v>
      </c>
      <c r="BF86" s="2179">
        <v>3.5</v>
      </c>
      <c r="BG86" s="2180">
        <v>3598902.219266125</v>
      </c>
      <c r="BH86" s="2179">
        <v>0.5</v>
      </c>
      <c r="BI86" s="2180">
        <v>514128.88846658927</v>
      </c>
      <c r="BJ86" s="2179"/>
      <c r="BK86" s="2180"/>
      <c r="BL86" s="2179"/>
      <c r="BM86" s="2180"/>
      <c r="BN86" s="2179"/>
      <c r="BO86" s="2180"/>
      <c r="BP86" s="2179"/>
      <c r="BQ86" s="2180"/>
      <c r="BR86" s="2179">
        <v>0.5</v>
      </c>
      <c r="BS86" s="2180">
        <v>514128.88846658927</v>
      </c>
      <c r="BT86" s="2179">
        <v>0.5</v>
      </c>
      <c r="BU86" s="2180">
        <v>514128.88846658927</v>
      </c>
      <c r="BV86" s="2179"/>
      <c r="BW86" s="2180"/>
      <c r="BX86" s="2179"/>
      <c r="BY86" s="2180"/>
    </row>
    <row r="87" spans="4:77" x14ac:dyDescent="0.3">
      <c r="I87" s="2182"/>
      <c r="K87" s="2182"/>
      <c r="M87" s="2182"/>
      <c r="O87" s="2182"/>
      <c r="Q87" s="2182"/>
      <c r="S87" s="2182"/>
      <c r="U87" s="2182"/>
      <c r="W87" s="2182"/>
      <c r="Y87" s="2182"/>
      <c r="AA87" s="2182"/>
      <c r="AC87" s="2182"/>
      <c r="AE87" s="2182"/>
      <c r="AG87" s="2182"/>
      <c r="AI87" s="2182"/>
      <c r="AK87" s="2182"/>
      <c r="AM87" s="2182"/>
      <c r="AO87" s="2182"/>
      <c r="AQ87" s="2182"/>
      <c r="AS87" s="2182"/>
      <c r="AU87" s="2182"/>
      <c r="AW87" s="2182"/>
      <c r="AY87" s="2182"/>
      <c r="BA87" s="2182"/>
      <c r="BC87" s="2182"/>
      <c r="BE87" s="2182"/>
      <c r="BG87" s="2182"/>
      <c r="BI87" s="2182"/>
      <c r="BK87" s="2182"/>
      <c r="BM87" s="2182"/>
      <c r="BO87" s="2182"/>
      <c r="BQ87" s="2182"/>
      <c r="BS87" s="2182"/>
      <c r="BU87" s="2182"/>
      <c r="BW87" s="2182"/>
      <c r="BY87" s="2182"/>
    </row>
    <row r="88" spans="4:77" x14ac:dyDescent="0.3">
      <c r="I88" s="2182"/>
      <c r="K88" s="2182"/>
      <c r="M88" s="2182"/>
      <c r="O88" s="2182"/>
      <c r="Q88" s="2182"/>
      <c r="S88" s="2182"/>
      <c r="U88" s="2182"/>
      <c r="W88" s="2182"/>
      <c r="Y88" s="2182"/>
      <c r="AA88" s="2182"/>
      <c r="AC88" s="2182"/>
      <c r="AE88" s="2182"/>
      <c r="AG88" s="2182"/>
      <c r="AI88" s="2182"/>
      <c r="AK88" s="2182"/>
      <c r="AM88" s="2182"/>
      <c r="AO88" s="2182"/>
      <c r="AQ88" s="2182"/>
      <c r="AS88" s="2182"/>
      <c r="AU88" s="2182"/>
      <c r="AW88" s="2182"/>
      <c r="AY88" s="2182"/>
      <c r="BA88" s="2182"/>
      <c r="BC88" s="2182"/>
      <c r="BE88" s="2182"/>
      <c r="BG88" s="2182"/>
      <c r="BI88" s="2182"/>
      <c r="BK88" s="2182"/>
      <c r="BM88" s="2182"/>
      <c r="BO88" s="2182"/>
      <c r="BQ88" s="2182"/>
      <c r="BS88" s="2182"/>
      <c r="BU88" s="2182"/>
      <c r="BW88" s="2182"/>
      <c r="BY88" s="2182"/>
    </row>
    <row r="89" spans="4:77" x14ac:dyDescent="0.3">
      <c r="D89" s="1204" t="s">
        <v>1655</v>
      </c>
      <c r="E89" s="1204"/>
      <c r="F89" s="1204" t="s">
        <v>1184</v>
      </c>
      <c r="G89" s="1204"/>
      <c r="H89" s="1204" t="s">
        <v>1204</v>
      </c>
      <c r="I89" s="2768"/>
      <c r="J89" s="1204" t="s">
        <v>1222</v>
      </c>
      <c r="K89" s="2768"/>
      <c r="L89" s="1204" t="s">
        <v>1240</v>
      </c>
      <c r="M89" s="2768"/>
      <c r="N89" s="1204" t="s">
        <v>1241</v>
      </c>
      <c r="O89" s="2768"/>
      <c r="P89" s="1204" t="s">
        <v>1242</v>
      </c>
      <c r="Q89" s="2768"/>
      <c r="R89" s="1204" t="s">
        <v>1244</v>
      </c>
      <c r="S89" s="2768"/>
      <c r="T89" s="1204" t="s">
        <v>1245</v>
      </c>
      <c r="U89" s="2768"/>
      <c r="V89" s="1204" t="s">
        <v>1246</v>
      </c>
      <c r="W89" s="2768"/>
      <c r="X89" s="1204" t="s">
        <v>1186</v>
      </c>
      <c r="Y89" s="2768"/>
      <c r="Z89" s="1204" t="s">
        <v>1189</v>
      </c>
      <c r="AA89" s="2768"/>
      <c r="AB89" s="1204" t="s">
        <v>1191</v>
      </c>
      <c r="AC89" s="2768"/>
      <c r="AD89" s="1204" t="s">
        <v>1197</v>
      </c>
      <c r="AE89" s="2768"/>
      <c r="AF89" s="1204" t="s">
        <v>1201</v>
      </c>
      <c r="AG89" s="2768"/>
      <c r="AH89" s="1204" t="s">
        <v>1206</v>
      </c>
      <c r="AI89" s="2768"/>
      <c r="AJ89" s="2179" t="s">
        <v>1211</v>
      </c>
      <c r="AK89" s="2180"/>
      <c r="AL89" s="2179" t="s">
        <v>1212</v>
      </c>
      <c r="AM89" s="2180"/>
      <c r="AN89" s="2179" t="s">
        <v>1213</v>
      </c>
      <c r="AO89" s="2180"/>
      <c r="AP89" s="2179" t="s">
        <v>1214</v>
      </c>
      <c r="AQ89" s="2180"/>
      <c r="AR89" s="2179" t="s">
        <v>1215</v>
      </c>
      <c r="AS89" s="2180"/>
      <c r="AT89" s="2179" t="s">
        <v>1216</v>
      </c>
      <c r="AU89" s="2180"/>
      <c r="AV89" s="2179" t="s">
        <v>1217</v>
      </c>
      <c r="AW89" s="2180"/>
      <c r="AX89" s="2179" t="s">
        <v>1218</v>
      </c>
      <c r="AY89" s="2180"/>
      <c r="AZ89" s="2179" t="s">
        <v>1219</v>
      </c>
      <c r="BA89" s="2180"/>
      <c r="BB89" s="1204" t="s">
        <v>1224</v>
      </c>
      <c r="BC89" s="2768"/>
      <c r="BD89" s="1204" t="s">
        <v>1227</v>
      </c>
      <c r="BE89" s="2768"/>
      <c r="BF89" s="1204" t="s">
        <v>1229</v>
      </c>
      <c r="BG89" s="2768"/>
      <c r="BH89" s="2179" t="s">
        <v>1255</v>
      </c>
      <c r="BI89" s="2180"/>
      <c r="BJ89" s="2179" t="s">
        <v>1247</v>
      </c>
      <c r="BK89" s="2180"/>
      <c r="BL89" s="2179" t="s">
        <v>1249</v>
      </c>
      <c r="BM89" s="2180"/>
      <c r="BN89" s="2179" t="s">
        <v>1251</v>
      </c>
      <c r="BO89" s="2180"/>
      <c r="BP89" s="2179" t="s">
        <v>1253</v>
      </c>
      <c r="BQ89" s="2180"/>
      <c r="BR89" s="1204" t="s">
        <v>1233</v>
      </c>
      <c r="BS89" s="2768"/>
      <c r="BT89" s="2179" t="s">
        <v>2147</v>
      </c>
      <c r="BU89" s="2180"/>
      <c r="BV89" s="2179" t="s">
        <v>1255</v>
      </c>
      <c r="BW89" s="2180"/>
      <c r="BX89" s="2179" t="s">
        <v>2147</v>
      </c>
      <c r="BY89" s="2180"/>
    </row>
    <row r="90" spans="4:77" x14ac:dyDescent="0.3">
      <c r="D90" s="2763" t="s">
        <v>1259</v>
      </c>
      <c r="E90" s="540"/>
      <c r="F90" s="2186"/>
      <c r="G90" s="2180">
        <v>0</v>
      </c>
      <c r="H90" s="2186"/>
      <c r="I90" s="2180">
        <v>0</v>
      </c>
      <c r="J90" s="2186"/>
      <c r="K90" s="2180">
        <v>0</v>
      </c>
      <c r="L90" s="2186"/>
      <c r="M90" s="2180">
        <v>0</v>
      </c>
      <c r="N90" s="2186"/>
      <c r="O90" s="2180">
        <v>0</v>
      </c>
      <c r="P90" s="2186"/>
      <c r="Q90" s="2180">
        <v>0</v>
      </c>
      <c r="R90" s="2186"/>
      <c r="S90" s="2180">
        <v>0</v>
      </c>
      <c r="T90" s="2186"/>
      <c r="U90" s="2180">
        <v>0</v>
      </c>
      <c r="V90" s="2186"/>
      <c r="W90" s="2180">
        <v>0</v>
      </c>
      <c r="X90" s="2186"/>
      <c r="Y90" s="2180">
        <v>0</v>
      </c>
      <c r="Z90" s="2186">
        <v>1</v>
      </c>
      <c r="AA90" s="2180">
        <v>0</v>
      </c>
      <c r="AB90" s="2186"/>
      <c r="AC90" s="2180">
        <v>0</v>
      </c>
      <c r="AD90" s="2186"/>
      <c r="AE90" s="2180">
        <v>0</v>
      </c>
      <c r="AF90" s="2186"/>
      <c r="AG90" s="2180">
        <v>0</v>
      </c>
      <c r="AH90" s="2186"/>
      <c r="AI90" s="2180">
        <v>0</v>
      </c>
      <c r="AJ90" s="2186"/>
      <c r="AK90" s="2180">
        <v>0</v>
      </c>
      <c r="AL90" s="2186"/>
      <c r="AM90" s="2180">
        <v>0</v>
      </c>
      <c r="AN90" s="2186"/>
      <c r="AO90" s="2180">
        <v>0</v>
      </c>
      <c r="AP90" s="2186"/>
      <c r="AQ90" s="2180">
        <v>0</v>
      </c>
      <c r="AR90" s="2186"/>
      <c r="AS90" s="2180">
        <v>0</v>
      </c>
      <c r="AT90" s="2186"/>
      <c r="AU90" s="2180">
        <v>0</v>
      </c>
      <c r="AV90" s="2186"/>
      <c r="AW90" s="2180">
        <v>0</v>
      </c>
      <c r="AX90" s="2186"/>
      <c r="AY90" s="2180">
        <v>0</v>
      </c>
      <c r="AZ90" s="2186"/>
      <c r="BA90" s="2180">
        <v>0</v>
      </c>
      <c r="BB90" s="2186"/>
      <c r="BC90" s="2180">
        <v>0</v>
      </c>
      <c r="BD90" s="2186"/>
      <c r="BE90" s="2180">
        <v>0</v>
      </c>
      <c r="BF90" s="2186"/>
      <c r="BG90" s="2180">
        <v>0</v>
      </c>
      <c r="BH90" s="2186"/>
      <c r="BI90" s="2180">
        <v>0</v>
      </c>
      <c r="BJ90" s="2186"/>
      <c r="BK90" s="2180">
        <v>0</v>
      </c>
      <c r="BL90" s="2186"/>
      <c r="BM90" s="2180">
        <v>0</v>
      </c>
      <c r="BN90" s="2186"/>
      <c r="BO90" s="2180">
        <v>0</v>
      </c>
      <c r="BP90" s="2186"/>
      <c r="BQ90" s="2180">
        <v>0</v>
      </c>
      <c r="BR90" s="2186"/>
      <c r="BS90" s="2180">
        <v>0</v>
      </c>
      <c r="BT90" s="2186"/>
      <c r="BU90" s="2180"/>
      <c r="BV90" s="2186"/>
      <c r="BW90" s="2180">
        <v>0</v>
      </c>
      <c r="BX90" s="2186"/>
      <c r="BY90" s="2180"/>
    </row>
    <row r="91" spans="4:77" x14ac:dyDescent="0.3">
      <c r="D91" s="2763" t="s">
        <v>1258</v>
      </c>
      <c r="E91" s="540"/>
      <c r="F91" s="2186"/>
      <c r="G91" s="2180">
        <v>0</v>
      </c>
      <c r="H91" s="2186"/>
      <c r="I91" s="2180">
        <v>0</v>
      </c>
      <c r="J91" s="2186"/>
      <c r="K91" s="2180">
        <v>0</v>
      </c>
      <c r="L91" s="2186"/>
      <c r="M91" s="2180">
        <v>0</v>
      </c>
      <c r="N91" s="2186"/>
      <c r="O91" s="2180">
        <v>0</v>
      </c>
      <c r="P91" s="2186"/>
      <c r="Q91" s="2180">
        <v>0</v>
      </c>
      <c r="R91" s="2186"/>
      <c r="S91" s="2180">
        <v>0</v>
      </c>
      <c r="T91" s="2186"/>
      <c r="U91" s="2180">
        <v>0</v>
      </c>
      <c r="V91" s="2186"/>
      <c r="W91" s="2180">
        <v>0</v>
      </c>
      <c r="X91" s="2186"/>
      <c r="Y91" s="2180">
        <v>0</v>
      </c>
      <c r="Z91" s="2186"/>
      <c r="AA91" s="2180">
        <v>0</v>
      </c>
      <c r="AB91" s="2186"/>
      <c r="AC91" s="2180">
        <v>0</v>
      </c>
      <c r="AD91" s="2186"/>
      <c r="AE91" s="2180">
        <v>0</v>
      </c>
      <c r="AF91" s="2186"/>
      <c r="AG91" s="2180">
        <v>0</v>
      </c>
      <c r="AH91" s="2186"/>
      <c r="AI91" s="2180">
        <v>0</v>
      </c>
      <c r="AJ91" s="2186"/>
      <c r="AK91" s="2180">
        <v>0</v>
      </c>
      <c r="AL91" s="2186"/>
      <c r="AM91" s="2180">
        <v>0</v>
      </c>
      <c r="AN91" s="2186"/>
      <c r="AO91" s="2180">
        <v>0</v>
      </c>
      <c r="AP91" s="2186"/>
      <c r="AQ91" s="2180">
        <v>0</v>
      </c>
      <c r="AR91" s="2186"/>
      <c r="AS91" s="2180">
        <v>0</v>
      </c>
      <c r="AT91" s="2186"/>
      <c r="AU91" s="2180">
        <v>0</v>
      </c>
      <c r="AV91" s="2186"/>
      <c r="AW91" s="2180">
        <v>0</v>
      </c>
      <c r="AX91" s="2186"/>
      <c r="AY91" s="2180">
        <v>0</v>
      </c>
      <c r="AZ91" s="2186"/>
      <c r="BA91" s="2180">
        <v>0</v>
      </c>
      <c r="BB91" s="2186"/>
      <c r="BC91" s="2180">
        <v>0</v>
      </c>
      <c r="BD91" s="2186"/>
      <c r="BE91" s="2180">
        <v>0</v>
      </c>
      <c r="BF91" s="2186"/>
      <c r="BG91" s="2180">
        <v>0</v>
      </c>
      <c r="BH91" s="2186"/>
      <c r="BI91" s="2180">
        <v>0</v>
      </c>
      <c r="BJ91" s="2186"/>
      <c r="BK91" s="2180">
        <v>0</v>
      </c>
      <c r="BL91" s="2186"/>
      <c r="BM91" s="2180">
        <v>0</v>
      </c>
      <c r="BN91" s="2186"/>
      <c r="BO91" s="2180">
        <v>0</v>
      </c>
      <c r="BP91" s="2186"/>
      <c r="BQ91" s="2180">
        <v>0</v>
      </c>
      <c r="BR91" s="2186"/>
      <c r="BS91" s="2180">
        <v>0</v>
      </c>
      <c r="BT91" s="2186"/>
      <c r="BU91" s="2180"/>
      <c r="BV91" s="2186"/>
      <c r="BW91" s="2180">
        <v>0</v>
      </c>
      <c r="BX91" s="2186"/>
      <c r="BY91" s="2180"/>
    </row>
    <row r="92" spans="4:77" x14ac:dyDescent="0.3">
      <c r="D92" s="2763" t="s">
        <v>322</v>
      </c>
      <c r="E92" s="540"/>
      <c r="F92" s="2186"/>
      <c r="G92" s="2180">
        <v>0</v>
      </c>
      <c r="H92" s="2186"/>
      <c r="I92" s="2180">
        <v>0</v>
      </c>
      <c r="J92" s="2186"/>
      <c r="K92" s="2180">
        <v>0</v>
      </c>
      <c r="L92" s="2186"/>
      <c r="M92" s="2180">
        <v>0</v>
      </c>
      <c r="N92" s="2186"/>
      <c r="O92" s="2180">
        <v>0</v>
      </c>
      <c r="P92" s="2186"/>
      <c r="Q92" s="2180">
        <v>0</v>
      </c>
      <c r="R92" s="2186"/>
      <c r="S92" s="2180">
        <v>0</v>
      </c>
      <c r="T92" s="2186"/>
      <c r="U92" s="2180">
        <v>0</v>
      </c>
      <c r="V92" s="2186"/>
      <c r="W92" s="2180">
        <v>0</v>
      </c>
      <c r="X92" s="2186"/>
      <c r="Y92" s="2180">
        <v>0</v>
      </c>
      <c r="Z92" s="2186"/>
      <c r="AA92" s="2180">
        <v>0</v>
      </c>
      <c r="AB92" s="2186"/>
      <c r="AC92" s="2180">
        <v>0</v>
      </c>
      <c r="AD92" s="2186"/>
      <c r="AE92" s="2180">
        <v>0</v>
      </c>
      <c r="AF92" s="2186"/>
      <c r="AG92" s="2180">
        <v>0</v>
      </c>
      <c r="AH92" s="2186"/>
      <c r="AI92" s="2180">
        <v>0</v>
      </c>
      <c r="AJ92" s="2186"/>
      <c r="AK92" s="2180">
        <v>0</v>
      </c>
      <c r="AL92" s="2186"/>
      <c r="AM92" s="2180">
        <v>0</v>
      </c>
      <c r="AN92" s="2186"/>
      <c r="AO92" s="2180">
        <v>0</v>
      </c>
      <c r="AP92" s="2186"/>
      <c r="AQ92" s="2180">
        <v>0</v>
      </c>
      <c r="AR92" s="2186"/>
      <c r="AS92" s="2180">
        <v>0</v>
      </c>
      <c r="AT92" s="2186"/>
      <c r="AU92" s="2180">
        <v>0</v>
      </c>
      <c r="AV92" s="2186"/>
      <c r="AW92" s="2180">
        <v>0</v>
      </c>
      <c r="AX92" s="2186"/>
      <c r="AY92" s="2180">
        <v>0</v>
      </c>
      <c r="AZ92" s="2186"/>
      <c r="BA92" s="2180">
        <v>0</v>
      </c>
      <c r="BB92" s="2186"/>
      <c r="BC92" s="2180">
        <v>0</v>
      </c>
      <c r="BD92" s="2186"/>
      <c r="BE92" s="2180">
        <v>0</v>
      </c>
      <c r="BF92" s="2186"/>
      <c r="BG92" s="2180">
        <v>0</v>
      </c>
      <c r="BH92" s="2186"/>
      <c r="BI92" s="2180">
        <v>0</v>
      </c>
      <c r="BJ92" s="2186"/>
      <c r="BK92" s="2180">
        <v>0</v>
      </c>
      <c r="BL92" s="2186"/>
      <c r="BM92" s="2180">
        <v>0</v>
      </c>
      <c r="BN92" s="2186"/>
      <c r="BO92" s="2180">
        <v>0</v>
      </c>
      <c r="BP92" s="2186"/>
      <c r="BQ92" s="2180">
        <v>0</v>
      </c>
      <c r="BR92" s="2186">
        <v>2</v>
      </c>
      <c r="BS92" s="2180">
        <v>0</v>
      </c>
      <c r="BT92" s="2186"/>
      <c r="BU92" s="2180"/>
      <c r="BV92" s="2186"/>
      <c r="BW92" s="2180">
        <v>0</v>
      </c>
      <c r="BX92" s="2186"/>
      <c r="BY92" s="2180"/>
    </row>
    <row r="93" spans="4:77" x14ac:dyDescent="0.3">
      <c r="D93" s="2763" t="s">
        <v>1208</v>
      </c>
      <c r="E93" s="540"/>
      <c r="F93" s="2186"/>
      <c r="G93" s="2180">
        <v>0</v>
      </c>
      <c r="H93" s="2186"/>
      <c r="I93" s="2180">
        <v>0</v>
      </c>
      <c r="J93" s="2186"/>
      <c r="K93" s="2180">
        <v>0</v>
      </c>
      <c r="L93" s="2186"/>
      <c r="M93" s="2180">
        <v>0</v>
      </c>
      <c r="N93" s="2186"/>
      <c r="O93" s="2180">
        <v>0</v>
      </c>
      <c r="P93" s="2186"/>
      <c r="Q93" s="2180">
        <v>0</v>
      </c>
      <c r="R93" s="2186"/>
      <c r="S93" s="2180">
        <v>0</v>
      </c>
      <c r="T93" s="2186"/>
      <c r="U93" s="2180">
        <v>0</v>
      </c>
      <c r="V93" s="2186"/>
      <c r="W93" s="2180">
        <v>0</v>
      </c>
      <c r="X93" s="2186"/>
      <c r="Y93" s="2180">
        <v>0</v>
      </c>
      <c r="Z93" s="2186"/>
      <c r="AA93" s="2180">
        <v>0</v>
      </c>
      <c r="AB93" s="2186"/>
      <c r="AC93" s="2180">
        <v>0</v>
      </c>
      <c r="AD93" s="2186"/>
      <c r="AE93" s="2180">
        <v>0</v>
      </c>
      <c r="AF93" s="2186"/>
      <c r="AG93" s="2180">
        <v>0</v>
      </c>
      <c r="AH93" s="2186"/>
      <c r="AI93" s="2180">
        <v>0</v>
      </c>
      <c r="AJ93" s="2186"/>
      <c r="AK93" s="2180">
        <v>0</v>
      </c>
      <c r="AL93" s="2186"/>
      <c r="AM93" s="2180">
        <v>0</v>
      </c>
      <c r="AN93" s="2186"/>
      <c r="AO93" s="2180">
        <v>0</v>
      </c>
      <c r="AP93" s="2186"/>
      <c r="AQ93" s="2180">
        <v>0</v>
      </c>
      <c r="AR93" s="2186"/>
      <c r="AS93" s="2180">
        <v>0</v>
      </c>
      <c r="AT93" s="2186"/>
      <c r="AU93" s="2180">
        <v>0</v>
      </c>
      <c r="AV93" s="2186"/>
      <c r="AW93" s="2180">
        <v>0</v>
      </c>
      <c r="AX93" s="2186"/>
      <c r="AY93" s="2180">
        <v>0</v>
      </c>
      <c r="AZ93" s="2186"/>
      <c r="BA93" s="2180">
        <v>0</v>
      </c>
      <c r="BB93" s="2186"/>
      <c r="BC93" s="2180">
        <v>0</v>
      </c>
      <c r="BD93" s="2186"/>
      <c r="BE93" s="2180">
        <v>0</v>
      </c>
      <c r="BF93" s="2186"/>
      <c r="BG93" s="2180">
        <v>0</v>
      </c>
      <c r="BH93" s="2186"/>
      <c r="BI93" s="2180">
        <v>0</v>
      </c>
      <c r="BJ93" s="2186"/>
      <c r="BK93" s="2180">
        <v>0</v>
      </c>
      <c r="BL93" s="2186"/>
      <c r="BM93" s="2180">
        <v>0</v>
      </c>
      <c r="BN93" s="2186"/>
      <c r="BO93" s="2180">
        <v>0</v>
      </c>
      <c r="BP93" s="2186"/>
      <c r="BQ93" s="2180">
        <v>0</v>
      </c>
      <c r="BR93" s="2186"/>
      <c r="BS93" s="2180">
        <v>0</v>
      </c>
      <c r="BT93" s="2186"/>
      <c r="BU93" s="2180"/>
      <c r="BV93" s="2186"/>
      <c r="BW93" s="2180">
        <v>0</v>
      </c>
      <c r="BX93" s="2186"/>
      <c r="BY93" s="2180"/>
    </row>
    <row r="94" spans="4:77" x14ac:dyDescent="0.3">
      <c r="D94" s="2763" t="s">
        <v>66</v>
      </c>
      <c r="E94" s="540"/>
      <c r="F94" s="2186">
        <v>1</v>
      </c>
      <c r="G94" s="2180">
        <v>0</v>
      </c>
      <c r="H94" s="2186">
        <v>1</v>
      </c>
      <c r="I94" s="2180">
        <v>0</v>
      </c>
      <c r="J94" s="2186">
        <v>1</v>
      </c>
      <c r="K94" s="2180">
        <v>0</v>
      </c>
      <c r="L94" s="2186">
        <v>1</v>
      </c>
      <c r="M94" s="2180">
        <v>0</v>
      </c>
      <c r="N94" s="2186">
        <v>1</v>
      </c>
      <c r="O94" s="2180">
        <v>0</v>
      </c>
      <c r="P94" s="2186">
        <v>1</v>
      </c>
      <c r="Q94" s="2180">
        <v>0</v>
      </c>
      <c r="R94" s="2186">
        <v>1</v>
      </c>
      <c r="S94" s="2180">
        <v>0</v>
      </c>
      <c r="T94" s="2186">
        <v>1</v>
      </c>
      <c r="U94" s="2180">
        <v>0</v>
      </c>
      <c r="V94" s="2186">
        <v>1</v>
      </c>
      <c r="W94" s="2180">
        <v>0</v>
      </c>
      <c r="X94" s="2186">
        <v>1</v>
      </c>
      <c r="Y94" s="2180">
        <v>0</v>
      </c>
      <c r="Z94" s="2186"/>
      <c r="AA94" s="2180">
        <v>0</v>
      </c>
      <c r="AB94" s="2186">
        <v>1</v>
      </c>
      <c r="AC94" s="2180">
        <v>0</v>
      </c>
      <c r="AD94" s="2186">
        <v>1</v>
      </c>
      <c r="AE94" s="2180">
        <v>0</v>
      </c>
      <c r="AF94" s="2186"/>
      <c r="AG94" s="2180">
        <v>0</v>
      </c>
      <c r="AH94" s="2186"/>
      <c r="AI94" s="2180">
        <v>0</v>
      </c>
      <c r="AJ94" s="2186"/>
      <c r="AK94" s="2180">
        <v>0</v>
      </c>
      <c r="AL94" s="2186"/>
      <c r="AM94" s="2180">
        <v>0</v>
      </c>
      <c r="AN94" s="2186"/>
      <c r="AO94" s="2180">
        <v>0</v>
      </c>
      <c r="AP94" s="2186"/>
      <c r="AQ94" s="2180">
        <v>0</v>
      </c>
      <c r="AR94" s="2186"/>
      <c r="AS94" s="2180">
        <v>0</v>
      </c>
      <c r="AT94" s="2186"/>
      <c r="AU94" s="2180">
        <v>0</v>
      </c>
      <c r="AV94" s="2186"/>
      <c r="AW94" s="2180">
        <v>0</v>
      </c>
      <c r="AX94" s="2186"/>
      <c r="AY94" s="2180">
        <v>0</v>
      </c>
      <c r="AZ94" s="2186"/>
      <c r="BA94" s="2180">
        <v>0</v>
      </c>
      <c r="BB94" s="2186"/>
      <c r="BC94" s="2180">
        <v>0</v>
      </c>
      <c r="BD94" s="2186"/>
      <c r="BE94" s="2180">
        <v>0</v>
      </c>
      <c r="BF94" s="2186"/>
      <c r="BG94" s="2180">
        <v>0</v>
      </c>
      <c r="BH94" s="2186"/>
      <c r="BI94" s="2180">
        <v>0</v>
      </c>
      <c r="BJ94" s="2186"/>
      <c r="BK94" s="2180">
        <v>0</v>
      </c>
      <c r="BL94" s="2186"/>
      <c r="BM94" s="2180">
        <v>0</v>
      </c>
      <c r="BN94" s="2186"/>
      <c r="BO94" s="2180">
        <v>0</v>
      </c>
      <c r="BP94" s="2186"/>
      <c r="BQ94" s="2180">
        <v>0</v>
      </c>
      <c r="BR94" s="2186">
        <v>4</v>
      </c>
      <c r="BS94" s="2180">
        <v>0</v>
      </c>
      <c r="BT94" s="2186"/>
      <c r="BU94" s="2180"/>
      <c r="BV94" s="2186"/>
      <c r="BW94" s="2180">
        <v>0</v>
      </c>
      <c r="BX94" s="2186"/>
      <c r="BY94" s="2180"/>
    </row>
    <row r="95" spans="4:77" x14ac:dyDescent="0.3">
      <c r="D95" s="2763" t="s">
        <v>1320</v>
      </c>
      <c r="E95" s="540"/>
      <c r="F95" s="2186"/>
      <c r="G95" s="2180">
        <v>0</v>
      </c>
      <c r="H95" s="2186"/>
      <c r="I95" s="2180">
        <v>0</v>
      </c>
      <c r="J95" s="2186"/>
      <c r="K95" s="2180">
        <v>0</v>
      </c>
      <c r="L95" s="2186"/>
      <c r="M95" s="2180">
        <v>0</v>
      </c>
      <c r="N95" s="2186"/>
      <c r="O95" s="2180">
        <v>0</v>
      </c>
      <c r="P95" s="2186"/>
      <c r="Q95" s="2180">
        <v>0</v>
      </c>
      <c r="R95" s="2186"/>
      <c r="S95" s="2180">
        <v>0</v>
      </c>
      <c r="T95" s="2186"/>
      <c r="U95" s="2180">
        <v>0</v>
      </c>
      <c r="V95" s="2186"/>
      <c r="W95" s="2180">
        <v>0</v>
      </c>
      <c r="X95" s="2186"/>
      <c r="Y95" s="2180">
        <v>0</v>
      </c>
      <c r="Z95" s="2186"/>
      <c r="AA95" s="2180">
        <v>0</v>
      </c>
      <c r="AB95" s="2186"/>
      <c r="AC95" s="2180">
        <v>0</v>
      </c>
      <c r="AD95" s="2186"/>
      <c r="AE95" s="2180">
        <v>0</v>
      </c>
      <c r="AF95" s="2186"/>
      <c r="AG95" s="2180">
        <v>0</v>
      </c>
      <c r="AH95" s="2186"/>
      <c r="AI95" s="2180">
        <v>0</v>
      </c>
      <c r="AJ95" s="2186"/>
      <c r="AK95" s="2180">
        <v>0</v>
      </c>
      <c r="AL95" s="2186"/>
      <c r="AM95" s="2180">
        <v>0</v>
      </c>
      <c r="AN95" s="2186"/>
      <c r="AO95" s="2180">
        <v>0</v>
      </c>
      <c r="AP95" s="2186"/>
      <c r="AQ95" s="2180">
        <v>0</v>
      </c>
      <c r="AR95" s="2186"/>
      <c r="AS95" s="2180">
        <v>0</v>
      </c>
      <c r="AT95" s="2186"/>
      <c r="AU95" s="2180">
        <v>0</v>
      </c>
      <c r="AV95" s="2186"/>
      <c r="AW95" s="2180">
        <v>0</v>
      </c>
      <c r="AX95" s="2186"/>
      <c r="AY95" s="2180">
        <v>0</v>
      </c>
      <c r="AZ95" s="2186"/>
      <c r="BA95" s="2180">
        <v>0</v>
      </c>
      <c r="BB95" s="2186"/>
      <c r="BC95" s="2180">
        <v>0</v>
      </c>
      <c r="BD95" s="2186"/>
      <c r="BE95" s="2180">
        <v>0</v>
      </c>
      <c r="BF95" s="2186"/>
      <c r="BG95" s="2180">
        <v>0</v>
      </c>
      <c r="BH95" s="2186"/>
      <c r="BI95" s="2180">
        <v>0</v>
      </c>
      <c r="BJ95" s="2186"/>
      <c r="BK95" s="2180">
        <v>0</v>
      </c>
      <c r="BL95" s="2186"/>
      <c r="BM95" s="2180">
        <v>0</v>
      </c>
      <c r="BN95" s="2186"/>
      <c r="BO95" s="2180">
        <v>0</v>
      </c>
      <c r="BP95" s="2186"/>
      <c r="BQ95" s="2180">
        <v>0</v>
      </c>
      <c r="BR95" s="2186">
        <v>1</v>
      </c>
      <c r="BS95" s="2180">
        <v>0</v>
      </c>
      <c r="BT95" s="2186"/>
      <c r="BU95" s="2180"/>
      <c r="BV95" s="2186"/>
      <c r="BW95" s="2180">
        <v>0</v>
      </c>
      <c r="BX95" s="2186"/>
      <c r="BY95" s="2180"/>
    </row>
    <row r="96" spans="4:77" x14ac:dyDescent="0.3">
      <c r="D96" s="2763" t="s">
        <v>193</v>
      </c>
      <c r="E96" s="540"/>
      <c r="F96" s="2186"/>
      <c r="G96" s="2180">
        <v>0</v>
      </c>
      <c r="H96" s="2186"/>
      <c r="I96" s="2180">
        <v>0</v>
      </c>
      <c r="J96" s="2186"/>
      <c r="K96" s="2180">
        <v>0</v>
      </c>
      <c r="L96" s="2186"/>
      <c r="M96" s="2180">
        <v>0</v>
      </c>
      <c r="N96" s="2186"/>
      <c r="O96" s="2180">
        <v>0</v>
      </c>
      <c r="P96" s="2186"/>
      <c r="Q96" s="2180">
        <v>0</v>
      </c>
      <c r="R96" s="2186"/>
      <c r="S96" s="2180">
        <v>0</v>
      </c>
      <c r="T96" s="2186"/>
      <c r="U96" s="2180">
        <v>0</v>
      </c>
      <c r="V96" s="2186"/>
      <c r="W96" s="2180">
        <v>0</v>
      </c>
      <c r="X96" s="2186"/>
      <c r="Y96" s="2180">
        <v>0</v>
      </c>
      <c r="Z96" s="2186"/>
      <c r="AA96" s="2180">
        <v>0</v>
      </c>
      <c r="AB96" s="2186"/>
      <c r="AC96" s="2180">
        <v>0</v>
      </c>
      <c r="AD96" s="2186"/>
      <c r="AE96" s="2180">
        <v>0</v>
      </c>
      <c r="AF96" s="2186"/>
      <c r="AG96" s="2180">
        <v>0</v>
      </c>
      <c r="AH96" s="2186"/>
      <c r="AI96" s="2180">
        <v>0</v>
      </c>
      <c r="AJ96" s="2186"/>
      <c r="AK96" s="2180">
        <v>0</v>
      </c>
      <c r="AL96" s="2186"/>
      <c r="AM96" s="2180">
        <v>0</v>
      </c>
      <c r="AN96" s="2186"/>
      <c r="AO96" s="2180">
        <v>0</v>
      </c>
      <c r="AP96" s="2186"/>
      <c r="AQ96" s="2180">
        <v>0</v>
      </c>
      <c r="AR96" s="2186"/>
      <c r="AS96" s="2180">
        <v>0</v>
      </c>
      <c r="AT96" s="2186"/>
      <c r="AU96" s="2180">
        <v>0</v>
      </c>
      <c r="AV96" s="2186"/>
      <c r="AW96" s="2180">
        <v>0</v>
      </c>
      <c r="AX96" s="2186"/>
      <c r="AY96" s="2180">
        <v>0</v>
      </c>
      <c r="AZ96" s="2186"/>
      <c r="BA96" s="2180">
        <v>0</v>
      </c>
      <c r="BB96" s="2186"/>
      <c r="BC96" s="2180">
        <v>0</v>
      </c>
      <c r="BD96" s="2186"/>
      <c r="BE96" s="2180">
        <v>0</v>
      </c>
      <c r="BF96" s="2186"/>
      <c r="BG96" s="2180">
        <v>0</v>
      </c>
      <c r="BH96" s="2186"/>
      <c r="BI96" s="2180">
        <v>0</v>
      </c>
      <c r="BJ96" s="2186"/>
      <c r="BK96" s="2180">
        <v>0</v>
      </c>
      <c r="BL96" s="2186"/>
      <c r="BM96" s="2180">
        <v>0</v>
      </c>
      <c r="BN96" s="2186"/>
      <c r="BO96" s="2180">
        <v>0</v>
      </c>
      <c r="BP96" s="2186"/>
      <c r="BQ96" s="2180">
        <v>0</v>
      </c>
      <c r="BR96" s="2186"/>
      <c r="BS96" s="2180">
        <v>0</v>
      </c>
      <c r="BT96" s="2186"/>
      <c r="BU96" s="2180"/>
      <c r="BV96" s="2186"/>
      <c r="BW96" s="2180">
        <v>0</v>
      </c>
      <c r="BX96" s="2186"/>
      <c r="BY96" s="2180"/>
    </row>
    <row r="97" spans="4:77" x14ac:dyDescent="0.3">
      <c r="D97" s="2763" t="s">
        <v>1232</v>
      </c>
      <c r="E97" s="540"/>
      <c r="F97" s="2186"/>
      <c r="G97" s="2180">
        <v>0</v>
      </c>
      <c r="H97" s="2186"/>
      <c r="I97" s="2180">
        <v>0</v>
      </c>
      <c r="J97" s="2186"/>
      <c r="K97" s="2180">
        <v>0</v>
      </c>
      <c r="L97" s="2186"/>
      <c r="M97" s="2180">
        <v>0</v>
      </c>
      <c r="N97" s="2186"/>
      <c r="O97" s="2180">
        <v>0</v>
      </c>
      <c r="P97" s="2186"/>
      <c r="Q97" s="2180">
        <v>0</v>
      </c>
      <c r="R97" s="2186"/>
      <c r="S97" s="2180">
        <v>0</v>
      </c>
      <c r="T97" s="2186"/>
      <c r="U97" s="2180">
        <v>0</v>
      </c>
      <c r="V97" s="2186"/>
      <c r="W97" s="2180">
        <v>0</v>
      </c>
      <c r="X97" s="2186"/>
      <c r="Y97" s="2180">
        <v>0</v>
      </c>
      <c r="Z97" s="2186"/>
      <c r="AA97" s="2180">
        <v>0</v>
      </c>
      <c r="AB97" s="2186"/>
      <c r="AC97" s="2180">
        <v>0</v>
      </c>
      <c r="AD97" s="2186"/>
      <c r="AE97" s="2180">
        <v>0</v>
      </c>
      <c r="AF97" s="2186"/>
      <c r="AG97" s="2180">
        <v>0</v>
      </c>
      <c r="AH97" s="2186"/>
      <c r="AI97" s="2180">
        <v>0</v>
      </c>
      <c r="AJ97" s="2186"/>
      <c r="AK97" s="2180">
        <v>0</v>
      </c>
      <c r="AL97" s="2186"/>
      <c r="AM97" s="2180">
        <v>0</v>
      </c>
      <c r="AN97" s="2186"/>
      <c r="AO97" s="2180">
        <v>0</v>
      </c>
      <c r="AP97" s="2186"/>
      <c r="AQ97" s="2180">
        <v>0</v>
      </c>
      <c r="AR97" s="2186"/>
      <c r="AS97" s="2180">
        <v>0</v>
      </c>
      <c r="AT97" s="2186"/>
      <c r="AU97" s="2180">
        <v>0</v>
      </c>
      <c r="AV97" s="2186"/>
      <c r="AW97" s="2180">
        <v>0</v>
      </c>
      <c r="AX97" s="2186"/>
      <c r="AY97" s="2180">
        <v>0</v>
      </c>
      <c r="AZ97" s="2186"/>
      <c r="BA97" s="2180">
        <v>0</v>
      </c>
      <c r="BB97" s="2186"/>
      <c r="BC97" s="2180">
        <v>0</v>
      </c>
      <c r="BD97" s="2186"/>
      <c r="BE97" s="2180">
        <v>0</v>
      </c>
      <c r="BF97" s="2186"/>
      <c r="BG97" s="2180">
        <v>0</v>
      </c>
      <c r="BH97" s="2186"/>
      <c r="BI97" s="2180">
        <v>0</v>
      </c>
      <c r="BJ97" s="2186"/>
      <c r="BK97" s="2180">
        <v>0</v>
      </c>
      <c r="BL97" s="2186"/>
      <c r="BM97" s="2180">
        <v>0</v>
      </c>
      <c r="BN97" s="2186"/>
      <c r="BO97" s="2180">
        <v>0</v>
      </c>
      <c r="BP97" s="2186"/>
      <c r="BQ97" s="2180">
        <v>0</v>
      </c>
      <c r="BR97" s="2186"/>
      <c r="BS97" s="2180">
        <v>0</v>
      </c>
      <c r="BT97" s="2186"/>
      <c r="BU97" s="2180"/>
      <c r="BV97" s="2186"/>
      <c r="BW97" s="2180">
        <v>0</v>
      </c>
      <c r="BX97" s="2186"/>
      <c r="BY97" s="2180"/>
    </row>
    <row r="98" spans="4:77" x14ac:dyDescent="0.3">
      <c r="D98" s="2763" t="s">
        <v>866</v>
      </c>
      <c r="E98" s="540"/>
      <c r="F98" s="2186"/>
      <c r="G98" s="2180">
        <v>0</v>
      </c>
      <c r="H98" s="2186"/>
      <c r="I98" s="2180">
        <v>0</v>
      </c>
      <c r="J98" s="2186"/>
      <c r="K98" s="2180">
        <v>0</v>
      </c>
      <c r="L98" s="2186"/>
      <c r="M98" s="2180">
        <v>0</v>
      </c>
      <c r="N98" s="2186"/>
      <c r="O98" s="2180">
        <v>0</v>
      </c>
      <c r="P98" s="2186"/>
      <c r="Q98" s="2180">
        <v>0</v>
      </c>
      <c r="R98" s="2186"/>
      <c r="S98" s="2180">
        <v>0</v>
      </c>
      <c r="T98" s="2186"/>
      <c r="U98" s="2180">
        <v>0</v>
      </c>
      <c r="V98" s="2186"/>
      <c r="W98" s="2180">
        <v>0</v>
      </c>
      <c r="X98" s="2186"/>
      <c r="Y98" s="2180">
        <v>0</v>
      </c>
      <c r="Z98" s="2186"/>
      <c r="AA98" s="2180">
        <v>0</v>
      </c>
      <c r="AB98" s="2186"/>
      <c r="AC98" s="2180">
        <v>0</v>
      </c>
      <c r="AD98" s="2186"/>
      <c r="AE98" s="2180">
        <v>0</v>
      </c>
      <c r="AF98" s="2186"/>
      <c r="AG98" s="2180">
        <v>0</v>
      </c>
      <c r="AH98" s="2186"/>
      <c r="AI98" s="2180">
        <v>0</v>
      </c>
      <c r="AJ98" s="2186"/>
      <c r="AK98" s="2180">
        <v>0</v>
      </c>
      <c r="AL98" s="2186"/>
      <c r="AM98" s="2180">
        <v>0</v>
      </c>
      <c r="AN98" s="2186"/>
      <c r="AO98" s="2180">
        <v>0</v>
      </c>
      <c r="AP98" s="2186"/>
      <c r="AQ98" s="2180">
        <v>0</v>
      </c>
      <c r="AR98" s="2186"/>
      <c r="AS98" s="2180">
        <v>0</v>
      </c>
      <c r="AT98" s="2186"/>
      <c r="AU98" s="2180">
        <v>0</v>
      </c>
      <c r="AV98" s="2186"/>
      <c r="AW98" s="2180">
        <v>0</v>
      </c>
      <c r="AX98" s="2186"/>
      <c r="AY98" s="2180">
        <v>0</v>
      </c>
      <c r="AZ98" s="2186"/>
      <c r="BA98" s="2180">
        <v>0</v>
      </c>
      <c r="BB98" s="2186"/>
      <c r="BC98" s="2180">
        <v>0</v>
      </c>
      <c r="BD98" s="2186"/>
      <c r="BE98" s="2180">
        <v>0</v>
      </c>
      <c r="BF98" s="2186"/>
      <c r="BG98" s="2180">
        <v>0</v>
      </c>
      <c r="BH98" s="2186"/>
      <c r="BI98" s="2180">
        <v>0</v>
      </c>
      <c r="BJ98" s="2186"/>
      <c r="BK98" s="2180">
        <v>0</v>
      </c>
      <c r="BL98" s="2186"/>
      <c r="BM98" s="2180">
        <v>0</v>
      </c>
      <c r="BN98" s="2186"/>
      <c r="BO98" s="2180">
        <v>0</v>
      </c>
      <c r="BP98" s="2186"/>
      <c r="BQ98" s="2180">
        <v>0</v>
      </c>
      <c r="BR98" s="2186"/>
      <c r="BS98" s="2180">
        <v>0</v>
      </c>
      <c r="BT98" s="2186"/>
      <c r="BU98" s="2180"/>
      <c r="BV98" s="2186"/>
      <c r="BW98" s="2180">
        <v>0</v>
      </c>
      <c r="BX98" s="2186"/>
      <c r="BY98" s="2180"/>
    </row>
    <row r="99" spans="4:77" x14ac:dyDescent="0.3">
      <c r="D99" s="2763" t="s">
        <v>1226</v>
      </c>
      <c r="E99" s="540"/>
      <c r="F99" s="2186"/>
      <c r="G99" s="2180">
        <v>0</v>
      </c>
      <c r="H99" s="2186"/>
      <c r="I99" s="2180">
        <v>0</v>
      </c>
      <c r="J99" s="2186"/>
      <c r="K99" s="2180">
        <v>0</v>
      </c>
      <c r="L99" s="2186"/>
      <c r="M99" s="2180">
        <v>0</v>
      </c>
      <c r="N99" s="2186"/>
      <c r="O99" s="2180">
        <v>0</v>
      </c>
      <c r="P99" s="2186"/>
      <c r="Q99" s="2180">
        <v>0</v>
      </c>
      <c r="R99" s="2186"/>
      <c r="S99" s="2180">
        <v>0</v>
      </c>
      <c r="T99" s="2186"/>
      <c r="U99" s="2180">
        <v>0</v>
      </c>
      <c r="V99" s="2186"/>
      <c r="W99" s="2180">
        <v>0</v>
      </c>
      <c r="X99" s="2186"/>
      <c r="Y99" s="2180">
        <v>0</v>
      </c>
      <c r="Z99" s="2186"/>
      <c r="AA99" s="2180">
        <v>0</v>
      </c>
      <c r="AB99" s="2186"/>
      <c r="AC99" s="2180">
        <v>0</v>
      </c>
      <c r="AD99" s="2186"/>
      <c r="AE99" s="2180">
        <v>0</v>
      </c>
      <c r="AF99" s="2186"/>
      <c r="AG99" s="2180">
        <v>0</v>
      </c>
      <c r="AH99" s="2186"/>
      <c r="AI99" s="2180">
        <v>0</v>
      </c>
      <c r="AJ99" s="2186"/>
      <c r="AK99" s="2180">
        <v>0</v>
      </c>
      <c r="AL99" s="2186"/>
      <c r="AM99" s="2180">
        <v>0</v>
      </c>
      <c r="AN99" s="2186"/>
      <c r="AO99" s="2180">
        <v>0</v>
      </c>
      <c r="AP99" s="2186"/>
      <c r="AQ99" s="2180">
        <v>0</v>
      </c>
      <c r="AR99" s="2186"/>
      <c r="AS99" s="2180">
        <v>0</v>
      </c>
      <c r="AT99" s="2186"/>
      <c r="AU99" s="2180">
        <v>0</v>
      </c>
      <c r="AV99" s="2186"/>
      <c r="AW99" s="2180">
        <v>0</v>
      </c>
      <c r="AX99" s="2186"/>
      <c r="AY99" s="2180">
        <v>0</v>
      </c>
      <c r="AZ99" s="2186"/>
      <c r="BA99" s="2180">
        <v>0</v>
      </c>
      <c r="BB99" s="2186">
        <v>0</v>
      </c>
      <c r="BC99" s="2180">
        <v>0</v>
      </c>
      <c r="BD99" s="2186">
        <v>0</v>
      </c>
      <c r="BE99" s="2180">
        <v>0</v>
      </c>
      <c r="BF99" s="2186">
        <v>0</v>
      </c>
      <c r="BG99" s="2180">
        <v>0</v>
      </c>
      <c r="BH99" s="2186">
        <v>0</v>
      </c>
      <c r="BI99" s="2180">
        <v>0</v>
      </c>
      <c r="BJ99" s="2186"/>
      <c r="BK99" s="2180">
        <v>0</v>
      </c>
      <c r="BL99" s="2186"/>
      <c r="BM99" s="2180">
        <v>0</v>
      </c>
      <c r="BN99" s="2186"/>
      <c r="BO99" s="2180">
        <v>0</v>
      </c>
      <c r="BP99" s="2186"/>
      <c r="BQ99" s="2180">
        <v>0</v>
      </c>
      <c r="BR99" s="2186"/>
      <c r="BS99" s="2180">
        <v>0</v>
      </c>
      <c r="BT99" s="2186"/>
      <c r="BU99" s="2180"/>
      <c r="BV99" s="2186">
        <v>0</v>
      </c>
      <c r="BW99" s="2180">
        <v>0</v>
      </c>
      <c r="BX99" s="2186"/>
      <c r="BY99" s="2180"/>
    </row>
    <row r="100" spans="4:77" x14ac:dyDescent="0.3">
      <c r="D100" s="2763" t="s">
        <v>858</v>
      </c>
      <c r="E100" s="540"/>
      <c r="F100" s="2186"/>
      <c r="G100" s="2180">
        <v>0</v>
      </c>
      <c r="H100" s="2186"/>
      <c r="I100" s="2180">
        <v>0</v>
      </c>
      <c r="J100" s="2186"/>
      <c r="K100" s="2180">
        <v>0</v>
      </c>
      <c r="L100" s="2186"/>
      <c r="M100" s="2180">
        <v>0</v>
      </c>
      <c r="N100" s="2186"/>
      <c r="O100" s="2180">
        <v>0</v>
      </c>
      <c r="P100" s="2186"/>
      <c r="Q100" s="2180">
        <v>0</v>
      </c>
      <c r="R100" s="2186"/>
      <c r="S100" s="2180">
        <v>0</v>
      </c>
      <c r="T100" s="2186"/>
      <c r="U100" s="2180">
        <v>0</v>
      </c>
      <c r="V100" s="2186"/>
      <c r="W100" s="2180">
        <v>0</v>
      </c>
      <c r="X100" s="2186"/>
      <c r="Y100" s="2180">
        <v>0</v>
      </c>
      <c r="Z100" s="2186"/>
      <c r="AA100" s="2180">
        <v>0</v>
      </c>
      <c r="AB100" s="2186"/>
      <c r="AC100" s="2180">
        <v>0</v>
      </c>
      <c r="AD100" s="2186"/>
      <c r="AE100" s="2180">
        <v>0</v>
      </c>
      <c r="AF100" s="2186"/>
      <c r="AG100" s="2180">
        <v>0</v>
      </c>
      <c r="AH100" s="2186"/>
      <c r="AI100" s="2180">
        <v>0</v>
      </c>
      <c r="AJ100" s="2186"/>
      <c r="AK100" s="2180">
        <v>0</v>
      </c>
      <c r="AL100" s="2186"/>
      <c r="AM100" s="2180">
        <v>0</v>
      </c>
      <c r="AN100" s="2186"/>
      <c r="AO100" s="2180">
        <v>0</v>
      </c>
      <c r="AP100" s="2186"/>
      <c r="AQ100" s="2180">
        <v>0</v>
      </c>
      <c r="AR100" s="2186"/>
      <c r="AS100" s="2180">
        <v>0</v>
      </c>
      <c r="AT100" s="2186"/>
      <c r="AU100" s="2180">
        <v>0</v>
      </c>
      <c r="AV100" s="2186"/>
      <c r="AW100" s="2180">
        <v>0</v>
      </c>
      <c r="AX100" s="2186"/>
      <c r="AY100" s="2180">
        <v>0</v>
      </c>
      <c r="AZ100" s="2186"/>
      <c r="BA100" s="2180">
        <v>0</v>
      </c>
      <c r="BB100" s="2186"/>
      <c r="BC100" s="2180">
        <v>0</v>
      </c>
      <c r="BD100" s="2186"/>
      <c r="BE100" s="2180">
        <v>0</v>
      </c>
      <c r="BF100" s="2186"/>
      <c r="BG100" s="2180">
        <v>0</v>
      </c>
      <c r="BH100" s="2186"/>
      <c r="BI100" s="2180">
        <v>0</v>
      </c>
      <c r="BJ100" s="2186"/>
      <c r="BK100" s="2180">
        <v>0</v>
      </c>
      <c r="BL100" s="2186"/>
      <c r="BM100" s="2180">
        <v>0</v>
      </c>
      <c r="BN100" s="2186"/>
      <c r="BO100" s="2180">
        <v>0</v>
      </c>
      <c r="BP100" s="2186"/>
      <c r="BQ100" s="2180">
        <v>0</v>
      </c>
      <c r="BR100" s="2186"/>
      <c r="BS100" s="2180">
        <v>0</v>
      </c>
      <c r="BT100" s="2186"/>
      <c r="BU100" s="2180"/>
      <c r="BV100" s="2186"/>
      <c r="BW100" s="2180">
        <v>0</v>
      </c>
      <c r="BX100" s="2186"/>
      <c r="BY100" s="2180"/>
    </row>
    <row r="101" spans="4:77" x14ac:dyDescent="0.3">
      <c r="D101" s="2763" t="s">
        <v>1231</v>
      </c>
      <c r="E101" s="540"/>
      <c r="F101" s="2186"/>
      <c r="G101" s="2180">
        <v>0</v>
      </c>
      <c r="H101" s="2186"/>
      <c r="I101" s="2180">
        <v>0</v>
      </c>
      <c r="J101" s="2186"/>
      <c r="K101" s="2180">
        <v>0</v>
      </c>
      <c r="L101" s="2186"/>
      <c r="M101" s="2180">
        <v>0</v>
      </c>
      <c r="N101" s="2186"/>
      <c r="O101" s="2180">
        <v>0</v>
      </c>
      <c r="P101" s="2186"/>
      <c r="Q101" s="2180">
        <v>0</v>
      </c>
      <c r="R101" s="2186"/>
      <c r="S101" s="2180">
        <v>0</v>
      </c>
      <c r="T101" s="2186"/>
      <c r="U101" s="2180">
        <v>0</v>
      </c>
      <c r="V101" s="2186"/>
      <c r="W101" s="2180">
        <v>0</v>
      </c>
      <c r="X101" s="2186"/>
      <c r="Y101" s="2180">
        <v>0</v>
      </c>
      <c r="Z101" s="2186"/>
      <c r="AA101" s="2180">
        <v>0</v>
      </c>
      <c r="AB101" s="2186"/>
      <c r="AC101" s="2180">
        <v>0</v>
      </c>
      <c r="AD101" s="2186"/>
      <c r="AE101" s="2180">
        <v>0</v>
      </c>
      <c r="AF101" s="2186"/>
      <c r="AG101" s="2180">
        <v>0</v>
      </c>
      <c r="AH101" s="2186"/>
      <c r="AI101" s="2180">
        <v>0</v>
      </c>
      <c r="AJ101" s="2186"/>
      <c r="AK101" s="2180">
        <v>0</v>
      </c>
      <c r="AL101" s="2186"/>
      <c r="AM101" s="2180">
        <v>0</v>
      </c>
      <c r="AN101" s="2186"/>
      <c r="AO101" s="2180">
        <v>0</v>
      </c>
      <c r="AP101" s="2186"/>
      <c r="AQ101" s="2180">
        <v>0</v>
      </c>
      <c r="AR101" s="2186"/>
      <c r="AS101" s="2180">
        <v>0</v>
      </c>
      <c r="AT101" s="2186"/>
      <c r="AU101" s="2180">
        <v>0</v>
      </c>
      <c r="AV101" s="2186"/>
      <c r="AW101" s="2180">
        <v>0</v>
      </c>
      <c r="AX101" s="2186"/>
      <c r="AY101" s="2180">
        <v>0</v>
      </c>
      <c r="AZ101" s="2186"/>
      <c r="BA101" s="2180">
        <v>0</v>
      </c>
      <c r="BB101" s="2186"/>
      <c r="BC101" s="2180">
        <v>0</v>
      </c>
      <c r="BD101" s="2186"/>
      <c r="BE101" s="2180">
        <v>0</v>
      </c>
      <c r="BF101" s="2186"/>
      <c r="BG101" s="2180">
        <v>0</v>
      </c>
      <c r="BH101" s="2186"/>
      <c r="BI101" s="2180">
        <v>0</v>
      </c>
      <c r="BJ101" s="2186"/>
      <c r="BK101" s="2180">
        <v>0</v>
      </c>
      <c r="BL101" s="2186"/>
      <c r="BM101" s="2180">
        <v>0</v>
      </c>
      <c r="BN101" s="2186"/>
      <c r="BO101" s="2180">
        <v>0</v>
      </c>
      <c r="BP101" s="2186"/>
      <c r="BQ101" s="2180">
        <v>0</v>
      </c>
      <c r="BR101" s="2186"/>
      <c r="BS101" s="2180">
        <v>0</v>
      </c>
      <c r="BT101" s="2186"/>
      <c r="BU101" s="2180"/>
      <c r="BV101" s="2186"/>
      <c r="BW101" s="2180">
        <v>0</v>
      </c>
      <c r="BX101" s="2186"/>
      <c r="BY101" s="2180"/>
    </row>
    <row r="102" spans="4:77" x14ac:dyDescent="0.3">
      <c r="D102" s="2763" t="s">
        <v>1313</v>
      </c>
      <c r="E102" s="540"/>
      <c r="F102" s="2186"/>
      <c r="G102" s="2180">
        <v>0</v>
      </c>
      <c r="H102" s="2186"/>
      <c r="I102" s="2180">
        <v>0</v>
      </c>
      <c r="J102" s="2186"/>
      <c r="K102" s="2180">
        <v>0</v>
      </c>
      <c r="L102" s="2186"/>
      <c r="M102" s="2180">
        <v>0</v>
      </c>
      <c r="N102" s="2186"/>
      <c r="O102" s="2180">
        <v>0</v>
      </c>
      <c r="P102" s="2186"/>
      <c r="Q102" s="2180">
        <v>0</v>
      </c>
      <c r="R102" s="2186"/>
      <c r="S102" s="2180">
        <v>0</v>
      </c>
      <c r="T102" s="2186"/>
      <c r="U102" s="2180">
        <v>0</v>
      </c>
      <c r="V102" s="2186"/>
      <c r="W102" s="2180">
        <v>0</v>
      </c>
      <c r="X102" s="2186"/>
      <c r="Y102" s="2180">
        <v>0</v>
      </c>
      <c r="Z102" s="2186"/>
      <c r="AA102" s="2180">
        <v>0</v>
      </c>
      <c r="AB102" s="2186"/>
      <c r="AC102" s="2180">
        <v>0</v>
      </c>
      <c r="AD102" s="2186"/>
      <c r="AE102" s="2180">
        <v>0</v>
      </c>
      <c r="AF102" s="2186"/>
      <c r="AG102" s="2180">
        <v>0</v>
      </c>
      <c r="AH102" s="2186"/>
      <c r="AI102" s="2180">
        <v>0</v>
      </c>
      <c r="AJ102" s="2186"/>
      <c r="AK102" s="2180">
        <v>0</v>
      </c>
      <c r="AL102" s="2186"/>
      <c r="AM102" s="2180">
        <v>0</v>
      </c>
      <c r="AN102" s="2186"/>
      <c r="AO102" s="2180">
        <v>0</v>
      </c>
      <c r="AP102" s="2186"/>
      <c r="AQ102" s="2180">
        <v>0</v>
      </c>
      <c r="AR102" s="2186"/>
      <c r="AS102" s="2180">
        <v>0</v>
      </c>
      <c r="AT102" s="2186"/>
      <c r="AU102" s="2180">
        <v>0</v>
      </c>
      <c r="AV102" s="2186"/>
      <c r="AW102" s="2180">
        <v>0</v>
      </c>
      <c r="AX102" s="2186"/>
      <c r="AY102" s="2180">
        <v>0</v>
      </c>
      <c r="AZ102" s="2186"/>
      <c r="BA102" s="2180">
        <v>0</v>
      </c>
      <c r="BB102" s="2186">
        <v>1</v>
      </c>
      <c r="BC102" s="2180">
        <v>0</v>
      </c>
      <c r="BD102" s="2186">
        <v>1</v>
      </c>
      <c r="BE102" s="2180">
        <v>0</v>
      </c>
      <c r="BF102" s="2186">
        <v>1</v>
      </c>
      <c r="BG102" s="2180">
        <v>0</v>
      </c>
      <c r="BH102" s="2186"/>
      <c r="BI102" s="2180">
        <v>0</v>
      </c>
      <c r="BJ102" s="2186"/>
      <c r="BK102" s="2180">
        <v>0</v>
      </c>
      <c r="BL102" s="2186"/>
      <c r="BM102" s="2180">
        <v>0</v>
      </c>
      <c r="BN102" s="2186"/>
      <c r="BO102" s="2180">
        <v>0</v>
      </c>
      <c r="BP102" s="2186"/>
      <c r="BQ102" s="2180">
        <v>0</v>
      </c>
      <c r="BR102" s="2186"/>
      <c r="BS102" s="2180">
        <v>0</v>
      </c>
      <c r="BT102" s="2186"/>
      <c r="BU102" s="2180"/>
      <c r="BV102" s="2186"/>
      <c r="BW102" s="2180">
        <v>0</v>
      </c>
      <c r="BX102" s="2186"/>
      <c r="BY102" s="2180"/>
    </row>
    <row r="103" spans="4:77" x14ac:dyDescent="0.3">
      <c r="D103" s="2763" t="s">
        <v>1225</v>
      </c>
      <c r="E103" s="540"/>
      <c r="F103" s="2186"/>
      <c r="G103" s="2180">
        <v>0</v>
      </c>
      <c r="H103" s="2186"/>
      <c r="I103" s="2180">
        <v>0</v>
      </c>
      <c r="J103" s="2186"/>
      <c r="K103" s="2180">
        <v>0</v>
      </c>
      <c r="L103" s="2186"/>
      <c r="M103" s="2180">
        <v>0</v>
      </c>
      <c r="N103" s="2186"/>
      <c r="O103" s="2180">
        <v>0</v>
      </c>
      <c r="P103" s="2186"/>
      <c r="Q103" s="2180">
        <v>0</v>
      </c>
      <c r="R103" s="2186"/>
      <c r="S103" s="2180">
        <v>0</v>
      </c>
      <c r="T103" s="2186"/>
      <c r="U103" s="2180">
        <v>0</v>
      </c>
      <c r="V103" s="2186"/>
      <c r="W103" s="2180">
        <v>0</v>
      </c>
      <c r="X103" s="2186"/>
      <c r="Y103" s="2180">
        <v>0</v>
      </c>
      <c r="Z103" s="2186"/>
      <c r="AA103" s="2180">
        <v>0</v>
      </c>
      <c r="AB103" s="2186"/>
      <c r="AC103" s="2180">
        <v>0</v>
      </c>
      <c r="AD103" s="2186"/>
      <c r="AE103" s="2180">
        <v>0</v>
      </c>
      <c r="AF103" s="2186"/>
      <c r="AG103" s="2180">
        <v>0</v>
      </c>
      <c r="AH103" s="2186"/>
      <c r="AI103" s="2180">
        <v>0</v>
      </c>
      <c r="AJ103" s="2186"/>
      <c r="AK103" s="2180">
        <v>0</v>
      </c>
      <c r="AL103" s="2186"/>
      <c r="AM103" s="2180">
        <v>0</v>
      </c>
      <c r="AN103" s="2186"/>
      <c r="AO103" s="2180">
        <v>0</v>
      </c>
      <c r="AP103" s="2186"/>
      <c r="AQ103" s="2180">
        <v>0</v>
      </c>
      <c r="AR103" s="2186"/>
      <c r="AS103" s="2180">
        <v>0</v>
      </c>
      <c r="AT103" s="2186"/>
      <c r="AU103" s="2180">
        <v>0</v>
      </c>
      <c r="AV103" s="2186"/>
      <c r="AW103" s="2180">
        <v>0</v>
      </c>
      <c r="AX103" s="2186"/>
      <c r="AY103" s="2180">
        <v>0</v>
      </c>
      <c r="AZ103" s="2186"/>
      <c r="BA103" s="2180">
        <v>0</v>
      </c>
      <c r="BB103" s="2186"/>
      <c r="BC103" s="2180">
        <v>0</v>
      </c>
      <c r="BD103" s="2186"/>
      <c r="BE103" s="2180">
        <v>0</v>
      </c>
      <c r="BF103" s="2186"/>
      <c r="BG103" s="2180">
        <v>0</v>
      </c>
      <c r="BH103" s="2186">
        <v>0</v>
      </c>
      <c r="BI103" s="2180">
        <v>0</v>
      </c>
      <c r="BJ103" s="2186"/>
      <c r="BK103" s="2180">
        <v>0</v>
      </c>
      <c r="BL103" s="2186"/>
      <c r="BM103" s="2180">
        <v>0</v>
      </c>
      <c r="BN103" s="2186"/>
      <c r="BO103" s="2180">
        <v>0</v>
      </c>
      <c r="BP103" s="2186"/>
      <c r="BQ103" s="2180">
        <v>0</v>
      </c>
      <c r="BR103" s="2186"/>
      <c r="BS103" s="2180">
        <v>0</v>
      </c>
      <c r="BT103" s="2186"/>
      <c r="BU103" s="2180"/>
      <c r="BV103" s="2186">
        <v>0</v>
      </c>
      <c r="BW103" s="2180">
        <v>0</v>
      </c>
      <c r="BX103" s="2186"/>
      <c r="BY103" s="2180"/>
    </row>
    <row r="104" spans="4:77" x14ac:dyDescent="0.3">
      <c r="D104" s="2763" t="s">
        <v>227</v>
      </c>
      <c r="E104" s="540"/>
      <c r="F104" s="2186"/>
      <c r="G104" s="2180">
        <v>0</v>
      </c>
      <c r="H104" s="2186"/>
      <c r="I104" s="2180">
        <v>0</v>
      </c>
      <c r="J104" s="2186"/>
      <c r="K104" s="2180">
        <v>0</v>
      </c>
      <c r="L104" s="2186"/>
      <c r="M104" s="2180">
        <v>0</v>
      </c>
      <c r="N104" s="2186"/>
      <c r="O104" s="2180">
        <v>0</v>
      </c>
      <c r="P104" s="2186"/>
      <c r="Q104" s="2180">
        <v>0</v>
      </c>
      <c r="R104" s="2186"/>
      <c r="S104" s="2180">
        <v>0</v>
      </c>
      <c r="T104" s="2186"/>
      <c r="U104" s="2180">
        <v>0</v>
      </c>
      <c r="V104" s="2186"/>
      <c r="W104" s="2180">
        <v>0</v>
      </c>
      <c r="X104" s="2186"/>
      <c r="Y104" s="2180">
        <v>0</v>
      </c>
      <c r="Z104" s="2186"/>
      <c r="AA104" s="2180">
        <v>0</v>
      </c>
      <c r="AB104" s="2186"/>
      <c r="AC104" s="2180">
        <v>0</v>
      </c>
      <c r="AD104" s="2186"/>
      <c r="AE104" s="2180">
        <v>0</v>
      </c>
      <c r="AF104" s="2186"/>
      <c r="AG104" s="2180">
        <v>0</v>
      </c>
      <c r="AH104" s="2186"/>
      <c r="AI104" s="2180">
        <v>0</v>
      </c>
      <c r="AJ104" s="2186"/>
      <c r="AK104" s="2180">
        <v>0</v>
      </c>
      <c r="AL104" s="2186"/>
      <c r="AM104" s="2180">
        <v>0</v>
      </c>
      <c r="AN104" s="2186"/>
      <c r="AO104" s="2180">
        <v>0</v>
      </c>
      <c r="AP104" s="2186"/>
      <c r="AQ104" s="2180">
        <v>0</v>
      </c>
      <c r="AR104" s="2186"/>
      <c r="AS104" s="2180">
        <v>0</v>
      </c>
      <c r="AT104" s="2186"/>
      <c r="AU104" s="2180">
        <v>0</v>
      </c>
      <c r="AV104" s="2186"/>
      <c r="AW104" s="2180">
        <v>0</v>
      </c>
      <c r="AX104" s="2186"/>
      <c r="AY104" s="2180">
        <v>0</v>
      </c>
      <c r="AZ104" s="2186"/>
      <c r="BA104" s="2180">
        <v>0</v>
      </c>
      <c r="BB104" s="2186"/>
      <c r="BC104" s="2180">
        <v>0</v>
      </c>
      <c r="BD104" s="2186"/>
      <c r="BE104" s="2180">
        <v>0</v>
      </c>
      <c r="BF104" s="2186"/>
      <c r="BG104" s="2180">
        <v>0</v>
      </c>
      <c r="BH104" s="2186"/>
      <c r="BI104" s="2180">
        <v>0</v>
      </c>
      <c r="BJ104" s="2186"/>
      <c r="BK104" s="2180">
        <v>0</v>
      </c>
      <c r="BL104" s="2186"/>
      <c r="BM104" s="2180">
        <v>0</v>
      </c>
      <c r="BN104" s="2186"/>
      <c r="BO104" s="2180">
        <v>0</v>
      </c>
      <c r="BP104" s="2186"/>
      <c r="BQ104" s="2180">
        <v>0</v>
      </c>
      <c r="BR104" s="2186"/>
      <c r="BS104" s="2180">
        <v>0</v>
      </c>
      <c r="BT104" s="2186"/>
      <c r="BU104" s="2180"/>
      <c r="BV104" s="2186"/>
      <c r="BW104" s="2180">
        <v>0</v>
      </c>
      <c r="BX104" s="2186"/>
      <c r="BY104" s="2180"/>
    </row>
    <row r="105" spans="4:77" x14ac:dyDescent="0.3">
      <c r="D105" s="2763" t="s">
        <v>1250</v>
      </c>
      <c r="E105" s="540"/>
      <c r="F105" s="2186"/>
      <c r="G105" s="2180">
        <v>0</v>
      </c>
      <c r="H105" s="2186"/>
      <c r="I105" s="2180">
        <v>0</v>
      </c>
      <c r="J105" s="2186"/>
      <c r="K105" s="2180">
        <v>0</v>
      </c>
      <c r="L105" s="2186"/>
      <c r="M105" s="2180">
        <v>0</v>
      </c>
      <c r="N105" s="2186"/>
      <c r="O105" s="2180">
        <v>0</v>
      </c>
      <c r="P105" s="2186"/>
      <c r="Q105" s="2180">
        <v>0</v>
      </c>
      <c r="R105" s="2186"/>
      <c r="S105" s="2180">
        <v>0</v>
      </c>
      <c r="T105" s="2186"/>
      <c r="U105" s="2180">
        <v>0</v>
      </c>
      <c r="V105" s="2186"/>
      <c r="W105" s="2180">
        <v>0</v>
      </c>
      <c r="X105" s="2186"/>
      <c r="Y105" s="2180">
        <v>0</v>
      </c>
      <c r="Z105" s="2186"/>
      <c r="AA105" s="2180">
        <v>0</v>
      </c>
      <c r="AB105" s="2186"/>
      <c r="AC105" s="2180">
        <v>0</v>
      </c>
      <c r="AD105" s="2186"/>
      <c r="AE105" s="2180">
        <v>0</v>
      </c>
      <c r="AF105" s="2186"/>
      <c r="AG105" s="2180">
        <v>0</v>
      </c>
      <c r="AH105" s="2186"/>
      <c r="AI105" s="2180">
        <v>0</v>
      </c>
      <c r="AJ105" s="2186"/>
      <c r="AK105" s="2180">
        <v>0</v>
      </c>
      <c r="AL105" s="2186"/>
      <c r="AM105" s="2180">
        <v>0</v>
      </c>
      <c r="AN105" s="2186"/>
      <c r="AO105" s="2180">
        <v>0</v>
      </c>
      <c r="AP105" s="2186"/>
      <c r="AQ105" s="2180">
        <v>0</v>
      </c>
      <c r="AR105" s="2186"/>
      <c r="AS105" s="2180">
        <v>0</v>
      </c>
      <c r="AT105" s="2186"/>
      <c r="AU105" s="2180">
        <v>0</v>
      </c>
      <c r="AV105" s="2186"/>
      <c r="AW105" s="2180">
        <v>0</v>
      </c>
      <c r="AX105" s="2186"/>
      <c r="AY105" s="2180">
        <v>0</v>
      </c>
      <c r="AZ105" s="2186"/>
      <c r="BA105" s="2180">
        <v>0</v>
      </c>
      <c r="BB105" s="2186"/>
      <c r="BC105" s="2180">
        <v>0</v>
      </c>
      <c r="BD105" s="2186"/>
      <c r="BE105" s="2180">
        <v>0</v>
      </c>
      <c r="BF105" s="2186"/>
      <c r="BG105" s="2180">
        <v>0</v>
      </c>
      <c r="BH105" s="2186"/>
      <c r="BI105" s="2180">
        <v>0</v>
      </c>
      <c r="BJ105" s="2186"/>
      <c r="BK105" s="2180">
        <v>0</v>
      </c>
      <c r="BL105" s="2186">
        <v>0</v>
      </c>
      <c r="BM105" s="2180">
        <v>0</v>
      </c>
      <c r="BN105" s="2186"/>
      <c r="BO105" s="2180">
        <v>0</v>
      </c>
      <c r="BP105" s="2186"/>
      <c r="BQ105" s="2180">
        <v>0</v>
      </c>
      <c r="BR105" s="2186"/>
      <c r="BS105" s="2180">
        <v>0</v>
      </c>
      <c r="BT105" s="2186"/>
      <c r="BU105" s="2180"/>
      <c r="BV105" s="2186"/>
      <c r="BW105" s="2180">
        <v>0</v>
      </c>
      <c r="BX105" s="2186"/>
      <c r="BY105" s="2180"/>
    </row>
    <row r="106" spans="4:77" x14ac:dyDescent="0.3">
      <c r="D106" s="2763" t="s">
        <v>1252</v>
      </c>
      <c r="E106" s="540"/>
      <c r="F106" s="2186"/>
      <c r="G106" s="2180">
        <v>0</v>
      </c>
      <c r="H106" s="2186"/>
      <c r="I106" s="2180">
        <v>0</v>
      </c>
      <c r="J106" s="2186"/>
      <c r="K106" s="2180">
        <v>0</v>
      </c>
      <c r="L106" s="2186"/>
      <c r="M106" s="2180">
        <v>0</v>
      </c>
      <c r="N106" s="2186"/>
      <c r="O106" s="2180">
        <v>0</v>
      </c>
      <c r="P106" s="2186"/>
      <c r="Q106" s="2180">
        <v>0</v>
      </c>
      <c r="R106" s="2186"/>
      <c r="S106" s="2180">
        <v>0</v>
      </c>
      <c r="T106" s="2186"/>
      <c r="U106" s="2180">
        <v>0</v>
      </c>
      <c r="V106" s="2186"/>
      <c r="W106" s="2180">
        <v>0</v>
      </c>
      <c r="X106" s="2186"/>
      <c r="Y106" s="2180">
        <v>0</v>
      </c>
      <c r="Z106" s="2186"/>
      <c r="AA106" s="2180">
        <v>0</v>
      </c>
      <c r="AB106" s="2186"/>
      <c r="AC106" s="2180">
        <v>0</v>
      </c>
      <c r="AD106" s="2186"/>
      <c r="AE106" s="2180">
        <v>0</v>
      </c>
      <c r="AF106" s="2186"/>
      <c r="AG106" s="2180">
        <v>0</v>
      </c>
      <c r="AH106" s="2186"/>
      <c r="AI106" s="2180">
        <v>0</v>
      </c>
      <c r="AJ106" s="2186"/>
      <c r="AK106" s="2180">
        <v>0</v>
      </c>
      <c r="AL106" s="2186"/>
      <c r="AM106" s="2180">
        <v>0</v>
      </c>
      <c r="AN106" s="2186"/>
      <c r="AO106" s="2180">
        <v>0</v>
      </c>
      <c r="AP106" s="2186"/>
      <c r="AQ106" s="2180">
        <v>0</v>
      </c>
      <c r="AR106" s="2186"/>
      <c r="AS106" s="2180">
        <v>0</v>
      </c>
      <c r="AT106" s="2186"/>
      <c r="AU106" s="2180">
        <v>0</v>
      </c>
      <c r="AV106" s="2186"/>
      <c r="AW106" s="2180">
        <v>0</v>
      </c>
      <c r="AX106" s="2186"/>
      <c r="AY106" s="2180">
        <v>0</v>
      </c>
      <c r="AZ106" s="2186"/>
      <c r="BA106" s="2180">
        <v>0</v>
      </c>
      <c r="BB106" s="2186"/>
      <c r="BC106" s="2180">
        <v>0</v>
      </c>
      <c r="BD106" s="2186"/>
      <c r="BE106" s="2180">
        <v>0</v>
      </c>
      <c r="BF106" s="2186"/>
      <c r="BG106" s="2180">
        <v>0</v>
      </c>
      <c r="BH106" s="2186"/>
      <c r="BI106" s="2180">
        <v>0</v>
      </c>
      <c r="BJ106" s="2186"/>
      <c r="BK106" s="2180">
        <v>0</v>
      </c>
      <c r="BL106" s="2186"/>
      <c r="BM106" s="2180">
        <v>0</v>
      </c>
      <c r="BN106" s="2186">
        <v>0</v>
      </c>
      <c r="BO106" s="2180">
        <v>0</v>
      </c>
      <c r="BP106" s="2186"/>
      <c r="BQ106" s="2180">
        <v>0</v>
      </c>
      <c r="BR106" s="2186"/>
      <c r="BS106" s="2180">
        <v>0</v>
      </c>
      <c r="BT106" s="2186"/>
      <c r="BU106" s="2180"/>
      <c r="BV106" s="2186"/>
      <c r="BW106" s="2180">
        <v>0</v>
      </c>
      <c r="BX106" s="2186"/>
      <c r="BY106" s="2180"/>
    </row>
    <row r="107" spans="4:77" x14ac:dyDescent="0.3">
      <c r="D107" s="2763" t="s">
        <v>1248</v>
      </c>
      <c r="E107" s="540"/>
      <c r="F107" s="2186"/>
      <c r="G107" s="2180">
        <v>0</v>
      </c>
      <c r="H107" s="2186"/>
      <c r="I107" s="2180">
        <v>0</v>
      </c>
      <c r="J107" s="2186"/>
      <c r="K107" s="2180">
        <v>0</v>
      </c>
      <c r="L107" s="2186"/>
      <c r="M107" s="2180">
        <v>0</v>
      </c>
      <c r="N107" s="2186"/>
      <c r="O107" s="2180">
        <v>0</v>
      </c>
      <c r="P107" s="2186"/>
      <c r="Q107" s="2180">
        <v>0</v>
      </c>
      <c r="R107" s="2186"/>
      <c r="S107" s="2180">
        <v>0</v>
      </c>
      <c r="T107" s="2186"/>
      <c r="U107" s="2180">
        <v>0</v>
      </c>
      <c r="V107" s="2186"/>
      <c r="W107" s="2180">
        <v>0</v>
      </c>
      <c r="X107" s="2186"/>
      <c r="Y107" s="2180">
        <v>0</v>
      </c>
      <c r="Z107" s="2186"/>
      <c r="AA107" s="2180">
        <v>0</v>
      </c>
      <c r="AB107" s="2186"/>
      <c r="AC107" s="2180">
        <v>0</v>
      </c>
      <c r="AD107" s="2186"/>
      <c r="AE107" s="2180">
        <v>0</v>
      </c>
      <c r="AF107" s="2186"/>
      <c r="AG107" s="2180">
        <v>0</v>
      </c>
      <c r="AH107" s="2186"/>
      <c r="AI107" s="2180">
        <v>0</v>
      </c>
      <c r="AJ107" s="2186"/>
      <c r="AK107" s="2180">
        <v>0</v>
      </c>
      <c r="AL107" s="2186"/>
      <c r="AM107" s="2180">
        <v>0</v>
      </c>
      <c r="AN107" s="2186"/>
      <c r="AO107" s="2180">
        <v>0</v>
      </c>
      <c r="AP107" s="2186"/>
      <c r="AQ107" s="2180">
        <v>0</v>
      </c>
      <c r="AR107" s="2186"/>
      <c r="AS107" s="2180">
        <v>0</v>
      </c>
      <c r="AT107" s="2186"/>
      <c r="AU107" s="2180">
        <v>0</v>
      </c>
      <c r="AV107" s="2186"/>
      <c r="AW107" s="2180">
        <v>0</v>
      </c>
      <c r="AX107" s="2186"/>
      <c r="AY107" s="2180">
        <v>0</v>
      </c>
      <c r="AZ107" s="2186"/>
      <c r="BA107" s="2180">
        <v>0</v>
      </c>
      <c r="BB107" s="2186"/>
      <c r="BC107" s="2180">
        <v>0</v>
      </c>
      <c r="BD107" s="2186"/>
      <c r="BE107" s="2180">
        <v>0</v>
      </c>
      <c r="BF107" s="2186"/>
      <c r="BG107" s="2180">
        <v>0</v>
      </c>
      <c r="BH107" s="2186"/>
      <c r="BI107" s="2180">
        <v>0</v>
      </c>
      <c r="BJ107" s="2186">
        <v>0</v>
      </c>
      <c r="BK107" s="2180">
        <v>0</v>
      </c>
      <c r="BL107" s="2186"/>
      <c r="BM107" s="2180">
        <v>0</v>
      </c>
      <c r="BN107" s="2186"/>
      <c r="BO107" s="2180">
        <v>0</v>
      </c>
      <c r="BP107" s="2186"/>
      <c r="BQ107" s="2180">
        <v>0</v>
      </c>
      <c r="BR107" s="2186"/>
      <c r="BS107" s="2180">
        <v>0</v>
      </c>
      <c r="BT107" s="2186"/>
      <c r="BU107" s="2180"/>
      <c r="BV107" s="2186"/>
      <c r="BW107" s="2180">
        <v>0</v>
      </c>
      <c r="BX107" s="2186"/>
      <c r="BY107" s="2180"/>
    </row>
    <row r="108" spans="4:77" x14ac:dyDescent="0.3">
      <c r="D108" s="2763" t="s">
        <v>1254</v>
      </c>
      <c r="E108" s="540"/>
      <c r="F108" s="2186"/>
      <c r="G108" s="2180">
        <v>0</v>
      </c>
      <c r="H108" s="2186"/>
      <c r="I108" s="2180">
        <v>0</v>
      </c>
      <c r="J108" s="2186"/>
      <c r="K108" s="2180">
        <v>0</v>
      </c>
      <c r="L108" s="2186"/>
      <c r="M108" s="2180">
        <v>0</v>
      </c>
      <c r="N108" s="2186"/>
      <c r="O108" s="2180">
        <v>0</v>
      </c>
      <c r="P108" s="2186"/>
      <c r="Q108" s="2180">
        <v>0</v>
      </c>
      <c r="R108" s="2186"/>
      <c r="S108" s="2180">
        <v>0</v>
      </c>
      <c r="T108" s="2186"/>
      <c r="U108" s="2180">
        <v>0</v>
      </c>
      <c r="V108" s="2186"/>
      <c r="W108" s="2180">
        <v>0</v>
      </c>
      <c r="X108" s="2186"/>
      <c r="Y108" s="2180">
        <v>0</v>
      </c>
      <c r="Z108" s="2186"/>
      <c r="AA108" s="2180">
        <v>0</v>
      </c>
      <c r="AB108" s="2186"/>
      <c r="AC108" s="2180">
        <v>0</v>
      </c>
      <c r="AD108" s="2186"/>
      <c r="AE108" s="2180">
        <v>0</v>
      </c>
      <c r="AF108" s="2186"/>
      <c r="AG108" s="2180">
        <v>0</v>
      </c>
      <c r="AH108" s="2186"/>
      <c r="AI108" s="2180">
        <v>0</v>
      </c>
      <c r="AJ108" s="2186"/>
      <c r="AK108" s="2180">
        <v>0</v>
      </c>
      <c r="AL108" s="2186"/>
      <c r="AM108" s="2180">
        <v>0</v>
      </c>
      <c r="AN108" s="2186"/>
      <c r="AO108" s="2180">
        <v>0</v>
      </c>
      <c r="AP108" s="2186"/>
      <c r="AQ108" s="2180">
        <v>0</v>
      </c>
      <c r="AR108" s="2186"/>
      <c r="AS108" s="2180">
        <v>0</v>
      </c>
      <c r="AT108" s="2186"/>
      <c r="AU108" s="2180">
        <v>0</v>
      </c>
      <c r="AV108" s="2186"/>
      <c r="AW108" s="2180">
        <v>0</v>
      </c>
      <c r="AX108" s="2186"/>
      <c r="AY108" s="2180">
        <v>0</v>
      </c>
      <c r="AZ108" s="2186"/>
      <c r="BA108" s="2180">
        <v>0</v>
      </c>
      <c r="BB108" s="2186"/>
      <c r="BC108" s="2180">
        <v>0</v>
      </c>
      <c r="BD108" s="2186"/>
      <c r="BE108" s="2180">
        <v>0</v>
      </c>
      <c r="BF108" s="2186"/>
      <c r="BG108" s="2180">
        <v>0</v>
      </c>
      <c r="BH108" s="2186"/>
      <c r="BI108" s="2180">
        <v>0</v>
      </c>
      <c r="BJ108" s="2186"/>
      <c r="BK108" s="2180">
        <v>0</v>
      </c>
      <c r="BL108" s="2186"/>
      <c r="BM108" s="2180">
        <v>0</v>
      </c>
      <c r="BN108" s="2186"/>
      <c r="BO108" s="2180">
        <v>0</v>
      </c>
      <c r="BP108" s="2186">
        <v>0</v>
      </c>
      <c r="BQ108" s="2180">
        <v>0</v>
      </c>
      <c r="BR108" s="2186"/>
      <c r="BS108" s="2180">
        <v>0</v>
      </c>
      <c r="BT108" s="2186"/>
      <c r="BU108" s="2180"/>
      <c r="BV108" s="2186"/>
      <c r="BW108" s="2180">
        <v>0</v>
      </c>
      <c r="BX108" s="2186"/>
      <c r="BY108" s="2180"/>
    </row>
    <row r="109" spans="4:77" x14ac:dyDescent="0.3">
      <c r="D109" s="2763" t="s">
        <v>1302</v>
      </c>
      <c r="E109" s="540"/>
      <c r="F109" s="2186">
        <v>1</v>
      </c>
      <c r="G109" s="2180">
        <v>0</v>
      </c>
      <c r="H109" s="2186">
        <v>1</v>
      </c>
      <c r="I109" s="2180">
        <v>0</v>
      </c>
      <c r="J109" s="2186">
        <v>1</v>
      </c>
      <c r="K109" s="2180">
        <v>0</v>
      </c>
      <c r="L109" s="2186">
        <v>1</v>
      </c>
      <c r="M109" s="2180">
        <v>0</v>
      </c>
      <c r="N109" s="2186">
        <v>1</v>
      </c>
      <c r="O109" s="2180">
        <v>0</v>
      </c>
      <c r="P109" s="2186">
        <v>1</v>
      </c>
      <c r="Q109" s="2180">
        <v>0</v>
      </c>
      <c r="R109" s="2186">
        <v>1</v>
      </c>
      <c r="S109" s="2180">
        <v>0</v>
      </c>
      <c r="T109" s="2186">
        <v>1</v>
      </c>
      <c r="U109" s="2180">
        <v>0</v>
      </c>
      <c r="V109" s="2186">
        <v>1</v>
      </c>
      <c r="W109" s="2180">
        <v>0</v>
      </c>
      <c r="X109" s="2186">
        <v>1</v>
      </c>
      <c r="Y109" s="2180">
        <v>0</v>
      </c>
      <c r="Z109" s="2186"/>
      <c r="AA109" s="2180">
        <v>0</v>
      </c>
      <c r="AB109" s="2186">
        <v>1</v>
      </c>
      <c r="AC109" s="2180">
        <v>0</v>
      </c>
      <c r="AD109" s="2186"/>
      <c r="AE109" s="2180">
        <v>0</v>
      </c>
      <c r="AF109" s="2186">
        <v>1</v>
      </c>
      <c r="AG109" s="2180">
        <v>0</v>
      </c>
      <c r="AH109" s="2186">
        <v>1</v>
      </c>
      <c r="AI109" s="2180">
        <v>0</v>
      </c>
      <c r="AJ109" s="2186"/>
      <c r="AK109" s="2180">
        <v>0</v>
      </c>
      <c r="AL109" s="2186"/>
      <c r="AM109" s="2180">
        <v>0</v>
      </c>
      <c r="AN109" s="2186"/>
      <c r="AO109" s="2180">
        <v>0</v>
      </c>
      <c r="AP109" s="2186"/>
      <c r="AQ109" s="2180">
        <v>0</v>
      </c>
      <c r="AR109" s="2186"/>
      <c r="AS109" s="2180">
        <v>0</v>
      </c>
      <c r="AT109" s="2186"/>
      <c r="AU109" s="2180">
        <v>0</v>
      </c>
      <c r="AV109" s="2186"/>
      <c r="AW109" s="2180">
        <v>0</v>
      </c>
      <c r="AX109" s="2186"/>
      <c r="AY109" s="2180">
        <v>0</v>
      </c>
      <c r="AZ109" s="2186"/>
      <c r="BA109" s="2180">
        <v>0</v>
      </c>
      <c r="BB109" s="2186"/>
      <c r="BC109" s="2180">
        <v>0</v>
      </c>
      <c r="BD109" s="2186"/>
      <c r="BE109" s="2180">
        <v>0</v>
      </c>
      <c r="BF109" s="2186"/>
      <c r="BG109" s="2180">
        <v>0</v>
      </c>
      <c r="BH109" s="2186"/>
      <c r="BI109" s="2180">
        <v>0</v>
      </c>
      <c r="BJ109" s="2186"/>
      <c r="BK109" s="2180">
        <v>0</v>
      </c>
      <c r="BL109" s="2186"/>
      <c r="BM109" s="2180">
        <v>0</v>
      </c>
      <c r="BN109" s="2186"/>
      <c r="BO109" s="2180">
        <v>0</v>
      </c>
      <c r="BP109" s="2186"/>
      <c r="BQ109" s="2180">
        <v>0</v>
      </c>
      <c r="BR109" s="2186"/>
      <c r="BS109" s="2180">
        <v>0</v>
      </c>
      <c r="BT109" s="2186"/>
      <c r="BU109" s="2180"/>
      <c r="BV109" s="2186"/>
      <c r="BW109" s="2180">
        <v>0</v>
      </c>
      <c r="BX109" s="2186"/>
      <c r="BY109" s="2180"/>
    </row>
    <row r="110" spans="4:77" x14ac:dyDescent="0.3">
      <c r="D110" s="2763" t="s">
        <v>348</v>
      </c>
      <c r="E110" s="540"/>
      <c r="F110" s="2186"/>
      <c r="G110" s="2180">
        <v>0</v>
      </c>
      <c r="H110" s="2186"/>
      <c r="I110" s="2180">
        <v>0</v>
      </c>
      <c r="J110" s="2186"/>
      <c r="K110" s="2180">
        <v>0</v>
      </c>
      <c r="L110" s="2186"/>
      <c r="M110" s="2180">
        <v>0</v>
      </c>
      <c r="N110" s="2186"/>
      <c r="O110" s="2180">
        <v>0</v>
      </c>
      <c r="P110" s="2186"/>
      <c r="Q110" s="2180">
        <v>0</v>
      </c>
      <c r="R110" s="2186"/>
      <c r="S110" s="2180">
        <v>0</v>
      </c>
      <c r="T110" s="2186"/>
      <c r="U110" s="2180">
        <v>0</v>
      </c>
      <c r="V110" s="2186"/>
      <c r="W110" s="2180">
        <v>0</v>
      </c>
      <c r="X110" s="2186"/>
      <c r="Y110" s="2180">
        <v>0</v>
      </c>
      <c r="Z110" s="2186"/>
      <c r="AA110" s="2180">
        <v>0</v>
      </c>
      <c r="AB110" s="2186"/>
      <c r="AC110" s="2180">
        <v>0</v>
      </c>
      <c r="AD110" s="2186"/>
      <c r="AE110" s="2180">
        <v>0</v>
      </c>
      <c r="AF110" s="2186"/>
      <c r="AG110" s="2180">
        <v>0</v>
      </c>
      <c r="AH110" s="2186"/>
      <c r="AI110" s="2180">
        <v>0</v>
      </c>
      <c r="AJ110" s="2186"/>
      <c r="AK110" s="2180">
        <v>0</v>
      </c>
      <c r="AL110" s="2186"/>
      <c r="AM110" s="2180">
        <v>0</v>
      </c>
      <c r="AN110" s="2186"/>
      <c r="AO110" s="2180">
        <v>0</v>
      </c>
      <c r="AP110" s="2186"/>
      <c r="AQ110" s="2180">
        <v>0</v>
      </c>
      <c r="AR110" s="2186"/>
      <c r="AS110" s="2180">
        <v>0</v>
      </c>
      <c r="AT110" s="2186"/>
      <c r="AU110" s="2180">
        <v>0</v>
      </c>
      <c r="AV110" s="2186"/>
      <c r="AW110" s="2180">
        <v>0</v>
      </c>
      <c r="AX110" s="2186"/>
      <c r="AY110" s="2180">
        <v>0</v>
      </c>
      <c r="AZ110" s="2186"/>
      <c r="BA110" s="2180">
        <v>0</v>
      </c>
      <c r="BB110" s="2186"/>
      <c r="BC110" s="2180">
        <v>0</v>
      </c>
      <c r="BD110" s="2186"/>
      <c r="BE110" s="2180">
        <v>0</v>
      </c>
      <c r="BF110" s="2186"/>
      <c r="BG110" s="2180">
        <v>0</v>
      </c>
      <c r="BH110" s="2186"/>
      <c r="BI110" s="2180">
        <v>0</v>
      </c>
      <c r="BJ110" s="2186"/>
      <c r="BK110" s="2180">
        <v>0</v>
      </c>
      <c r="BL110" s="2186"/>
      <c r="BM110" s="2180">
        <v>0</v>
      </c>
      <c r="BN110" s="2186"/>
      <c r="BO110" s="2180">
        <v>0</v>
      </c>
      <c r="BP110" s="2186"/>
      <c r="BQ110" s="2180">
        <v>0</v>
      </c>
      <c r="BR110" s="2186">
        <v>1</v>
      </c>
      <c r="BS110" s="2180">
        <v>0</v>
      </c>
      <c r="BT110" s="2186"/>
      <c r="BU110" s="2180"/>
      <c r="BV110" s="2186"/>
      <c r="BW110" s="2180">
        <v>0</v>
      </c>
      <c r="BX110" s="2186"/>
      <c r="BY110" s="2180"/>
    </row>
    <row r="111" spans="4:77" x14ac:dyDescent="0.3">
      <c r="I111" s="2182"/>
      <c r="K111" s="2182"/>
      <c r="M111" s="2182"/>
      <c r="O111" s="2182"/>
      <c r="Q111" s="2182"/>
      <c r="S111" s="2182"/>
      <c r="U111" s="2182"/>
      <c r="W111" s="2182"/>
      <c r="Y111" s="2182"/>
      <c r="AA111" s="2182"/>
      <c r="AC111" s="2182"/>
      <c r="AE111" s="2182"/>
      <c r="AG111" s="2182"/>
      <c r="AI111" s="2182"/>
      <c r="AK111" s="2182"/>
      <c r="AM111" s="2182"/>
      <c r="AO111" s="2182"/>
      <c r="AQ111" s="2182"/>
      <c r="AS111" s="2182"/>
      <c r="AU111" s="2182"/>
      <c r="AW111" s="2182"/>
      <c r="AY111" s="2182"/>
      <c r="BA111" s="2182"/>
      <c r="BC111" s="2182"/>
      <c r="BE111" s="2182"/>
      <c r="BG111" s="2182"/>
      <c r="BI111" s="2182"/>
      <c r="BK111" s="2182"/>
      <c r="BM111" s="2182"/>
      <c r="BO111" s="2182"/>
      <c r="BQ111" s="2182"/>
      <c r="BS111" s="2182"/>
      <c r="BU111" s="2182"/>
      <c r="BW111" s="2182"/>
      <c r="BY111" s="2182"/>
    </row>
    <row r="112" spans="4:77" x14ac:dyDescent="0.3">
      <c r="D112" s="2051" t="s">
        <v>977</v>
      </c>
      <c r="E112" s="2051"/>
      <c r="F112" s="2051"/>
      <c r="G112" s="2181">
        <v>16593274.995429488</v>
      </c>
      <c r="H112" s="2051"/>
      <c r="I112" s="2769">
        <v>14425201.540989235</v>
      </c>
      <c r="J112" s="2051"/>
      <c r="K112" s="2769">
        <v>22249946.938671291</v>
      </c>
      <c r="L112" s="2051"/>
      <c r="M112" s="2769">
        <v>22249946.938671291</v>
      </c>
      <c r="N112" s="2051"/>
      <c r="O112" s="2769">
        <v>23695329.241631459</v>
      </c>
      <c r="P112" s="2051"/>
      <c r="Q112" s="2769">
        <v>23695329.241631459</v>
      </c>
      <c r="R112" s="2051"/>
      <c r="S112" s="2769">
        <v>17670834.633900177</v>
      </c>
      <c r="T112" s="2051"/>
      <c r="U112" s="2769">
        <v>13334687.725019667</v>
      </c>
      <c r="V112" s="2051"/>
      <c r="W112" s="2769">
        <v>17670834.633900177</v>
      </c>
      <c r="X112" s="2051"/>
      <c r="Y112" s="2769">
        <v>13334687.725019667</v>
      </c>
      <c r="Z112" s="2051"/>
      <c r="AA112" s="2769">
        <v>1536240.4696850176</v>
      </c>
      <c r="AB112" s="2051"/>
      <c r="AC112" s="2769">
        <v>16763766.148398029</v>
      </c>
      <c r="AD112" s="2051"/>
      <c r="AE112" s="2769">
        <v>5342726.9050600696</v>
      </c>
      <c r="AF112" s="2051"/>
      <c r="AG112" s="2769">
        <v>11929837.613531746</v>
      </c>
      <c r="AH112" s="2051"/>
      <c r="AI112" s="2769">
        <v>9928145.5232353881</v>
      </c>
      <c r="AJ112" s="2051"/>
      <c r="AK112" s="2769">
        <v>10587112.567520695</v>
      </c>
      <c r="AL112" s="2051"/>
      <c r="AM112" s="2769">
        <v>14923259.476401202</v>
      </c>
      <c r="AN112" s="2051"/>
      <c r="AO112" s="2769">
        <v>14923259.476401202</v>
      </c>
      <c r="AP112" s="2051"/>
      <c r="AQ112" s="2769">
        <v>13477877.173441034</v>
      </c>
      <c r="AR112" s="2051"/>
      <c r="AS112" s="2769">
        <v>25040935.59712239</v>
      </c>
      <c r="AT112" s="2051"/>
      <c r="AU112" s="2769">
        <v>30822464.808963068</v>
      </c>
      <c r="AV112" s="2051"/>
      <c r="AW112" s="2769">
        <v>13477877.173441034</v>
      </c>
      <c r="AX112" s="2051"/>
      <c r="AY112" s="2769">
        <v>25040935.59712239</v>
      </c>
      <c r="AZ112" s="2051"/>
      <c r="BA112" s="2769">
        <v>30822464.808963068</v>
      </c>
      <c r="BB112" s="2051"/>
      <c r="BC112" s="2769">
        <v>6449988.3099627737</v>
      </c>
      <c r="BD112" s="2051"/>
      <c r="BE112" s="2769">
        <v>14773564.286118615</v>
      </c>
      <c r="BF112" s="2051"/>
      <c r="BG112" s="2769">
        <v>20686814.889312539</v>
      </c>
      <c r="BH112" s="2051"/>
      <c r="BI112" s="2769">
        <v>4184397.1462424658</v>
      </c>
      <c r="BJ112" s="2051"/>
      <c r="BK112" s="2769">
        <v>0</v>
      </c>
      <c r="BL112" s="2051"/>
      <c r="BM112" s="2769">
        <v>0</v>
      </c>
      <c r="BN112" s="2051"/>
      <c r="BO112" s="2769">
        <v>0</v>
      </c>
      <c r="BP112" s="2051"/>
      <c r="BQ112" s="2769">
        <v>0</v>
      </c>
      <c r="BR112" s="2051"/>
      <c r="BS112" s="2769">
        <v>31448631.68573254</v>
      </c>
      <c r="BT112" s="2051"/>
      <c r="BU112" s="2769">
        <v>4184397.1462424658</v>
      </c>
      <c r="BV112" s="2051"/>
      <c r="BW112" s="2769">
        <v>1536240.4696850176</v>
      </c>
      <c r="BX112" s="2051"/>
      <c r="BY112" s="2769">
        <v>865882.04119948694</v>
      </c>
    </row>
    <row r="113" spans="3:85" x14ac:dyDescent="0.3">
      <c r="I113" s="2182"/>
      <c r="K113" s="2182"/>
      <c r="M113" s="2188"/>
      <c r="O113" s="2188"/>
      <c r="Q113" s="2182"/>
      <c r="S113" s="2182"/>
      <c r="U113" s="2182"/>
      <c r="W113" s="2188"/>
      <c r="AG113" s="2182"/>
      <c r="AI113" s="2182"/>
      <c r="AK113" s="2182"/>
      <c r="AO113" s="2182"/>
      <c r="BG113" s="2182"/>
      <c r="BM113" s="2182"/>
      <c r="BO113" s="2182"/>
      <c r="BQ113" s="2182"/>
      <c r="BS113" s="2182"/>
      <c r="BU113" s="2182"/>
      <c r="BW113" s="2182"/>
      <c r="BY113" s="2182"/>
      <c r="BZ113" s="2182"/>
      <c r="CA113" s="2182"/>
      <c r="CC113" s="2182"/>
      <c r="CG113" s="2182"/>
    </row>
    <row r="114" spans="3:85" x14ac:dyDescent="0.3">
      <c r="BW114" s="2182"/>
    </row>
    <row r="117" spans="3:85" x14ac:dyDescent="0.3">
      <c r="L117" s="2772"/>
      <c r="M117" s="2772"/>
      <c r="N117" s="2772"/>
      <c r="O117" s="2772"/>
      <c r="P117" s="2772"/>
    </row>
    <row r="118" spans="3:85" s="2600" customFormat="1" ht="38.25" x14ac:dyDescent="0.25">
      <c r="C118" s="2599" t="s">
        <v>938</v>
      </c>
      <c r="D118" s="2943" t="s">
        <v>776</v>
      </c>
      <c r="E118" s="2599" t="s">
        <v>925</v>
      </c>
      <c r="F118" s="2070" t="s">
        <v>975</v>
      </c>
      <c r="G118" s="2070" t="s">
        <v>976</v>
      </c>
      <c r="H118" s="2070" t="s">
        <v>3364</v>
      </c>
      <c r="L118" s="2944"/>
      <c r="M118" s="2944"/>
      <c r="N118" s="2944"/>
      <c r="O118" s="2944"/>
      <c r="P118" s="2944"/>
    </row>
    <row r="119" spans="3:85" x14ac:dyDescent="0.3">
      <c r="C119" s="2150">
        <v>1</v>
      </c>
      <c r="D119" s="2179" t="s">
        <v>1294</v>
      </c>
      <c r="E119" s="2759">
        <v>607906.81996078428</v>
      </c>
      <c r="F119" s="2759">
        <v>0</v>
      </c>
      <c r="G119" s="2759">
        <v>2302538.7476566941</v>
      </c>
      <c r="H119" s="2759">
        <v>2910445.5676174783</v>
      </c>
      <c r="J119" s="2772"/>
      <c r="K119" s="2772"/>
      <c r="L119" s="2772"/>
      <c r="M119" s="2772"/>
      <c r="N119" s="2772"/>
      <c r="O119" s="2772"/>
      <c r="P119" s="2772"/>
    </row>
    <row r="120" spans="3:85" x14ac:dyDescent="0.3">
      <c r="C120" s="2150">
        <v>2</v>
      </c>
      <c r="D120" s="2179" t="s">
        <v>1295</v>
      </c>
      <c r="E120" s="2759">
        <v>607906.81996078428</v>
      </c>
      <c r="F120" s="2759">
        <v>0</v>
      </c>
      <c r="G120" s="2759">
        <v>2486638.3309545275</v>
      </c>
      <c r="H120" s="2759">
        <v>3094545.1509153116</v>
      </c>
      <c r="J120" s="2772"/>
      <c r="K120" s="2772"/>
      <c r="L120" s="2772"/>
      <c r="M120" s="2772"/>
      <c r="N120" s="2772"/>
      <c r="O120" s="2772"/>
      <c r="P120" s="2772"/>
    </row>
    <row r="121" spans="3:85" x14ac:dyDescent="0.3">
      <c r="C121" s="2150">
        <v>3</v>
      </c>
      <c r="D121" s="2179" t="s">
        <v>1290</v>
      </c>
      <c r="E121" s="2759">
        <v>607906.81996078428</v>
      </c>
      <c r="F121" s="2759">
        <v>0</v>
      </c>
      <c r="G121" s="2759">
        <v>2486638.3309545275</v>
      </c>
      <c r="H121" s="2759">
        <v>3094545.1509153116</v>
      </c>
      <c r="J121" s="2772"/>
      <c r="K121" s="2772"/>
      <c r="L121" s="2772"/>
      <c r="M121" s="2772"/>
      <c r="N121" s="2772"/>
      <c r="O121" s="2772"/>
      <c r="P121" s="2772"/>
    </row>
    <row r="122" spans="3:85" x14ac:dyDescent="0.3">
      <c r="C122" s="2150">
        <v>4</v>
      </c>
      <c r="D122" s="2179" t="s">
        <v>1291</v>
      </c>
      <c r="E122" s="2759">
        <v>71878.628092184226</v>
      </c>
      <c r="F122" s="2759">
        <v>0</v>
      </c>
      <c r="G122" s="2759">
        <v>294648.89778174902</v>
      </c>
      <c r="H122" s="2759">
        <v>366527.52587393322</v>
      </c>
      <c r="J122" s="2772"/>
      <c r="K122" s="2772"/>
      <c r="L122" s="2772"/>
      <c r="M122" s="2772"/>
      <c r="N122" s="2772"/>
      <c r="O122" s="2772"/>
      <c r="P122" s="2772"/>
    </row>
    <row r="123" spans="3:85" x14ac:dyDescent="0.3">
      <c r="C123" s="2150">
        <v>5</v>
      </c>
      <c r="D123" s="2179" t="s">
        <v>2060</v>
      </c>
      <c r="E123" s="2759">
        <v>71878.628092184226</v>
      </c>
      <c r="F123" s="2759">
        <v>0</v>
      </c>
      <c r="G123" s="2759">
        <v>294648.89778174902</v>
      </c>
      <c r="H123" s="2759">
        <v>366527.52587393322</v>
      </c>
      <c r="J123" s="2772"/>
      <c r="K123" s="2772"/>
      <c r="L123" s="2772"/>
      <c r="M123" s="2772"/>
      <c r="N123" s="2772"/>
      <c r="O123" s="2772"/>
      <c r="P123" s="2772"/>
    </row>
    <row r="124" spans="3:85" x14ac:dyDescent="0.3">
      <c r="C124" s="2150">
        <v>6</v>
      </c>
      <c r="D124" s="2179" t="s">
        <v>1296</v>
      </c>
      <c r="E124" s="2759">
        <v>71878.628092184226</v>
      </c>
      <c r="F124" s="2759">
        <v>0</v>
      </c>
      <c r="G124" s="2759">
        <v>216748.7189743114</v>
      </c>
      <c r="H124" s="2759">
        <v>288627.34706649563</v>
      </c>
      <c r="J124" s="2772"/>
      <c r="K124" s="2772"/>
      <c r="L124" s="2772"/>
      <c r="M124" s="2772"/>
      <c r="N124" s="2772"/>
      <c r="O124" s="2772"/>
      <c r="P124" s="2772"/>
    </row>
    <row r="125" spans="3:85" x14ac:dyDescent="0.3">
      <c r="C125" s="2150">
        <v>7</v>
      </c>
      <c r="D125" s="2179" t="s">
        <v>1283</v>
      </c>
      <c r="E125" s="2759">
        <v>173296.50395358965</v>
      </c>
      <c r="F125" s="2759">
        <v>0</v>
      </c>
      <c r="G125" s="2759">
        <v>1272085.7990065799</v>
      </c>
      <c r="H125" s="2759">
        <v>1445382.3029601695</v>
      </c>
      <c r="J125" s="2772"/>
      <c r="K125" s="2772"/>
      <c r="L125" s="2772"/>
      <c r="M125" s="2772"/>
      <c r="N125" s="2772"/>
      <c r="O125" s="2772"/>
      <c r="P125" s="2772"/>
    </row>
    <row r="126" spans="3:85" x14ac:dyDescent="0.3">
      <c r="C126" s="2150">
        <v>8</v>
      </c>
      <c r="D126" s="2179" t="s">
        <v>1298</v>
      </c>
      <c r="E126" s="2759">
        <v>214738.26712730236</v>
      </c>
      <c r="F126" s="2759">
        <v>0</v>
      </c>
      <c r="G126" s="2759">
        <v>1441658.6750230896</v>
      </c>
      <c r="H126" s="2759">
        <v>1656396.9421503921</v>
      </c>
      <c r="J126" s="2772"/>
      <c r="K126" s="2772"/>
      <c r="L126" s="2772"/>
      <c r="M126" s="2772"/>
      <c r="N126" s="2772"/>
      <c r="O126" s="2772"/>
      <c r="P126" s="2772"/>
    </row>
    <row r="127" spans="3:85" x14ac:dyDescent="0.3">
      <c r="C127" s="2150">
        <v>9</v>
      </c>
      <c r="D127" s="2179" t="s">
        <v>1299</v>
      </c>
      <c r="E127" s="2759">
        <v>214738.26712730236</v>
      </c>
      <c r="F127" s="2759">
        <v>0</v>
      </c>
      <c r="G127" s="2759">
        <v>1700080.4826323749</v>
      </c>
      <c r="H127" s="2759">
        <v>1914818.7497596773</v>
      </c>
      <c r="J127" s="2772"/>
      <c r="K127" s="2772"/>
      <c r="L127" s="2772"/>
      <c r="M127" s="2772"/>
      <c r="N127" s="2772"/>
      <c r="O127" s="2772"/>
      <c r="P127" s="2772"/>
    </row>
    <row r="128" spans="3:85" x14ac:dyDescent="0.3">
      <c r="C128" s="2150">
        <v>10</v>
      </c>
      <c r="D128" s="2179" t="s">
        <v>1303</v>
      </c>
      <c r="E128" s="2759">
        <v>3064664.84219479</v>
      </c>
      <c r="F128" s="2759">
        <v>0</v>
      </c>
      <c r="G128" s="2759">
        <v>6863480.6810405981</v>
      </c>
      <c r="H128" s="2759">
        <v>9928145.5232353881</v>
      </c>
      <c r="J128" s="2772"/>
      <c r="K128" s="2772"/>
      <c r="L128" s="2772"/>
      <c r="M128" s="2772"/>
      <c r="N128" s="2772"/>
      <c r="O128" s="2772"/>
      <c r="P128" s="2772"/>
    </row>
    <row r="129" spans="3:16" x14ac:dyDescent="0.3">
      <c r="C129" s="2150">
        <v>11</v>
      </c>
      <c r="D129" s="2179" t="s">
        <v>1304</v>
      </c>
      <c r="E129" s="2759">
        <v>75582.213268738618</v>
      </c>
      <c r="F129" s="2759">
        <v>0</v>
      </c>
      <c r="G129" s="2759">
        <v>452168.04863291292</v>
      </c>
      <c r="H129" s="2759">
        <v>527750.26190165151</v>
      </c>
      <c r="J129" s="2772"/>
      <c r="K129" s="2772"/>
      <c r="L129" s="2772"/>
      <c r="M129" s="927"/>
      <c r="N129" s="927"/>
      <c r="O129" s="927"/>
      <c r="P129" s="927"/>
    </row>
    <row r="130" spans="3:16" x14ac:dyDescent="0.3">
      <c r="C130" s="2150">
        <v>12</v>
      </c>
      <c r="D130" s="2179" t="s">
        <v>1305</v>
      </c>
      <c r="E130" s="2759">
        <v>534751.21843966458</v>
      </c>
      <c r="F130" s="2759">
        <v>0</v>
      </c>
      <c r="G130" s="2759">
        <v>451422.95350136695</v>
      </c>
      <c r="H130" s="2759">
        <v>1536240.4696850176</v>
      </c>
      <c r="J130" s="2772"/>
      <c r="K130" s="2772"/>
      <c r="L130" s="2772"/>
      <c r="M130" s="927"/>
      <c r="N130" s="927"/>
      <c r="O130" s="927"/>
      <c r="P130" s="927"/>
    </row>
    <row r="131" spans="3:16" x14ac:dyDescent="0.3">
      <c r="C131" s="2150">
        <v>13</v>
      </c>
      <c r="D131" s="2179" t="s">
        <v>1306</v>
      </c>
      <c r="E131" s="2759">
        <v>534751.21843966458</v>
      </c>
      <c r="F131" s="2759">
        <v>0</v>
      </c>
      <c r="G131" s="2759">
        <v>1001489.2512453531</v>
      </c>
      <c r="H131" s="2759">
        <v>1536240.4696850176</v>
      </c>
      <c r="J131" s="2772"/>
      <c r="K131" s="2772"/>
      <c r="L131" s="2772"/>
      <c r="M131" s="927"/>
      <c r="N131" s="927"/>
      <c r="O131" s="927"/>
      <c r="P131" s="927"/>
    </row>
    <row r="132" spans="3:16" x14ac:dyDescent="0.3">
      <c r="C132" s="2150">
        <v>14</v>
      </c>
      <c r="D132" s="2179" t="s">
        <v>1312</v>
      </c>
      <c r="E132" s="2759">
        <v>978116.18306083768</v>
      </c>
      <c r="F132" s="2759">
        <v>0</v>
      </c>
      <c r="G132" s="2759">
        <v>2859495.7819834771</v>
      </c>
      <c r="H132" s="2759">
        <v>3837611.965044315</v>
      </c>
      <c r="J132" s="2772"/>
      <c r="K132" s="2772"/>
      <c r="L132" s="2772"/>
      <c r="M132" s="927"/>
      <c r="N132" s="927"/>
      <c r="O132" s="927"/>
      <c r="P132" s="927"/>
    </row>
    <row r="133" spans="3:16" x14ac:dyDescent="0.3">
      <c r="C133" s="2150">
        <v>15</v>
      </c>
      <c r="D133" s="2179" t="s">
        <v>1317</v>
      </c>
      <c r="E133" s="2759">
        <v>1905750.2137544681</v>
      </c>
      <c r="F133" s="2759">
        <v>0</v>
      </c>
      <c r="G133" s="2759">
        <v>1159836.9832874844</v>
      </c>
      <c r="H133" s="2759">
        <v>3065587.1970419525</v>
      </c>
      <c r="J133" s="2772"/>
      <c r="K133" s="2772"/>
      <c r="L133" s="2772"/>
      <c r="M133" s="927"/>
      <c r="N133" s="927"/>
      <c r="O133" s="927"/>
      <c r="P133" s="927"/>
    </row>
    <row r="134" spans="3:16" x14ac:dyDescent="0.3">
      <c r="C134" s="2150">
        <v>16</v>
      </c>
      <c r="D134" s="2179" t="s">
        <v>1309</v>
      </c>
      <c r="E134" s="2759">
        <v>195281.84540658674</v>
      </c>
      <c r="F134" s="2759">
        <v>0</v>
      </c>
      <c r="G134" s="2759">
        <v>430282.26978906733</v>
      </c>
      <c r="H134" s="2759">
        <v>625564.1151956541</v>
      </c>
      <c r="J134" s="2772"/>
      <c r="K134" s="2772"/>
      <c r="L134" s="2772"/>
      <c r="M134" s="927"/>
      <c r="N134" s="927"/>
      <c r="O134" s="927"/>
      <c r="P134" s="927"/>
    </row>
    <row r="135" spans="3:16" x14ac:dyDescent="0.3">
      <c r="C135" s="2150">
        <v>17</v>
      </c>
      <c r="D135" s="2179" t="s">
        <v>1319</v>
      </c>
      <c r="E135" s="2759">
        <v>346593.0079071793</v>
      </c>
      <c r="F135" s="2759">
        <v>0</v>
      </c>
      <c r="G135" s="2759">
        <v>1484131.4514344628</v>
      </c>
      <c r="H135" s="2759">
        <v>1830724.459341642</v>
      </c>
      <c r="J135" s="2772"/>
      <c r="K135" s="2772"/>
      <c r="L135" s="2772"/>
      <c r="M135" s="927"/>
      <c r="N135" s="927"/>
      <c r="O135" s="927"/>
      <c r="P135" s="927"/>
    </row>
    <row r="136" spans="3:16" x14ac:dyDescent="0.3">
      <c r="C136" s="2150">
        <v>18</v>
      </c>
      <c r="D136" s="2179" t="s">
        <v>3378</v>
      </c>
      <c r="E136" s="2759">
        <v>534751.21843966458</v>
      </c>
      <c r="F136" s="2759">
        <v>0</v>
      </c>
      <c r="G136" s="2759">
        <v>1481091.1588023254</v>
      </c>
      <c r="H136" s="2759">
        <v>2015842.3772419901</v>
      </c>
      <c r="J136" s="2772"/>
      <c r="K136" s="2772"/>
      <c r="L136" s="2772"/>
      <c r="M136" s="927"/>
      <c r="N136" s="927"/>
      <c r="O136" s="927"/>
      <c r="P136" s="927"/>
    </row>
    <row r="137" spans="3:16" x14ac:dyDescent="0.3">
      <c r="C137" s="2150">
        <v>19</v>
      </c>
      <c r="D137" s="2179" t="s">
        <v>1172</v>
      </c>
      <c r="E137" s="2759">
        <v>53365.30122706361</v>
      </c>
      <c r="F137" s="2759">
        <v>0</v>
      </c>
      <c r="G137" s="2759">
        <v>686592.74782228388</v>
      </c>
      <c r="H137" s="2759">
        <v>739958.04904934752</v>
      </c>
      <c r="J137" s="2772"/>
      <c r="K137" s="2772"/>
      <c r="L137" s="2772"/>
      <c r="M137" s="927"/>
      <c r="N137" s="927"/>
      <c r="O137" s="927"/>
      <c r="P137" s="927"/>
    </row>
    <row r="138" spans="3:16" x14ac:dyDescent="0.3">
      <c r="C138" s="2150">
        <v>20</v>
      </c>
      <c r="D138" s="2179" t="s">
        <v>2662</v>
      </c>
      <c r="E138" s="2759">
        <v>696482.96011858957</v>
      </c>
      <c r="F138" s="2759">
        <v>0</v>
      </c>
      <c r="G138" s="2759">
        <v>1150044.6482384568</v>
      </c>
      <c r="H138" s="2759">
        <v>1846527.6083570463</v>
      </c>
      <c r="J138" s="2772"/>
      <c r="K138" s="2772"/>
      <c r="L138" s="2772"/>
      <c r="M138" s="927"/>
      <c r="N138" s="927"/>
      <c r="O138" s="927"/>
      <c r="P138" s="927"/>
    </row>
    <row r="139" spans="3:16" x14ac:dyDescent="0.3">
      <c r="C139" s="2150">
        <v>21</v>
      </c>
      <c r="D139" s="2179" t="s">
        <v>2663</v>
      </c>
      <c r="E139" s="2759">
        <v>223979.27787401254</v>
      </c>
      <c r="F139" s="2759">
        <v>0</v>
      </c>
      <c r="G139" s="2759">
        <v>804278.49905916606</v>
      </c>
      <c r="H139" s="2759">
        <v>1028257.7769331785</v>
      </c>
      <c r="J139" s="2772"/>
      <c r="K139" s="2772"/>
      <c r="L139" s="2772"/>
      <c r="M139" s="927"/>
      <c r="N139" s="927"/>
      <c r="O139" s="927"/>
      <c r="P139" s="927"/>
    </row>
    <row r="140" spans="3:16" x14ac:dyDescent="0.3">
      <c r="C140" s="2150">
        <v>22</v>
      </c>
      <c r="D140" s="2179" t="s">
        <v>2146</v>
      </c>
      <c r="E140" s="2759">
        <v>59995.694632158469</v>
      </c>
      <c r="F140" s="2759">
        <v>0</v>
      </c>
      <c r="G140" s="2759">
        <v>183428.99923642527</v>
      </c>
      <c r="H140" s="2759">
        <v>243424.69386858374</v>
      </c>
      <c r="J140" s="2772"/>
      <c r="K140" s="2772"/>
      <c r="L140" s="2772"/>
      <c r="M140" s="2772"/>
      <c r="N140" s="2772"/>
      <c r="O140" s="2772"/>
      <c r="P140" s="2772"/>
    </row>
    <row r="141" spans="3:16" x14ac:dyDescent="0.3">
      <c r="C141" s="2150">
        <v>23</v>
      </c>
      <c r="D141" s="2179" t="s">
        <v>97</v>
      </c>
      <c r="E141" s="2759">
        <v>175339.92971591611</v>
      </c>
      <c r="F141" s="2759">
        <v>0</v>
      </c>
      <c r="G141" s="2759">
        <v>617572.06578388717</v>
      </c>
      <c r="H141" s="2759">
        <v>792911.99549980322</v>
      </c>
      <c r="J141" s="2772"/>
      <c r="K141" s="2772"/>
      <c r="L141" s="2772"/>
      <c r="M141" s="2772"/>
      <c r="N141" s="2772"/>
      <c r="O141" s="2772"/>
      <c r="P141" s="2772"/>
    </row>
    <row r="142" spans="3:16" x14ac:dyDescent="0.3">
      <c r="C142" s="2150">
        <v>24</v>
      </c>
      <c r="D142" s="2179" t="s">
        <v>1260</v>
      </c>
      <c r="E142" s="2759">
        <v>59995.694632158469</v>
      </c>
      <c r="F142" s="2759">
        <v>0</v>
      </c>
      <c r="G142" s="2759">
        <v>183428.99923642527</v>
      </c>
      <c r="H142" s="2759">
        <v>243424.69386858374</v>
      </c>
      <c r="J142" s="2772"/>
      <c r="K142" s="2772"/>
      <c r="L142" s="2772"/>
      <c r="M142" s="2772"/>
      <c r="N142" s="2772"/>
      <c r="O142" s="2772"/>
      <c r="P142" s="2772"/>
    </row>
    <row r="143" spans="3:16" x14ac:dyDescent="0.3">
      <c r="C143" s="1206"/>
      <c r="D143" s="1206"/>
      <c r="E143" s="2945"/>
      <c r="F143" s="2945"/>
      <c r="G143" s="2945"/>
      <c r="H143" s="2945"/>
      <c r="J143" s="2772"/>
      <c r="K143" s="2772"/>
      <c r="L143" s="2772"/>
      <c r="M143" s="927"/>
      <c r="N143" s="927"/>
      <c r="O143" s="927"/>
      <c r="P143" s="927"/>
    </row>
    <row r="144" spans="3:16" x14ac:dyDescent="0.3">
      <c r="C144" s="1206"/>
      <c r="D144" s="1206"/>
      <c r="E144" s="2945"/>
      <c r="F144" s="2945"/>
      <c r="G144" s="2945"/>
      <c r="H144" s="2945"/>
      <c r="J144" s="2772"/>
      <c r="K144" s="2772"/>
      <c r="L144" s="2772"/>
      <c r="M144" s="927"/>
      <c r="N144" s="927"/>
      <c r="O144" s="927"/>
      <c r="P144" s="927"/>
    </row>
    <row r="145" spans="4:32" x14ac:dyDescent="0.3">
      <c r="J145" s="2772"/>
      <c r="K145" s="2772"/>
      <c r="L145" s="2772"/>
      <c r="M145" s="927"/>
      <c r="N145" s="927"/>
      <c r="O145" s="927"/>
      <c r="P145" s="927"/>
    </row>
    <row r="146" spans="4:32" x14ac:dyDescent="0.3">
      <c r="J146" s="2772"/>
      <c r="K146" s="2772"/>
      <c r="L146" s="2772"/>
      <c r="M146" s="2772"/>
    </row>
    <row r="148" spans="4:32" ht="15.75" thickBot="1" x14ac:dyDescent="0.35">
      <c r="D148" s="2578"/>
      <c r="E148" s="2773"/>
      <c r="F148" s="2774"/>
      <c r="G148" s="2578"/>
      <c r="H148" s="2775"/>
      <c r="J148" s="3838"/>
      <c r="K148" s="3838"/>
      <c r="L148" s="3838"/>
      <c r="M148" s="3838"/>
      <c r="N148" s="3838"/>
      <c r="P148" s="2578"/>
      <c r="Q148" s="2773"/>
      <c r="R148" s="2774"/>
      <c r="S148" s="2578"/>
      <c r="T148" s="2775"/>
      <c r="V148" s="1206"/>
      <c r="W148" s="2314"/>
      <c r="X148" s="1206"/>
      <c r="Y148" s="1206"/>
      <c r="Z148" s="1206"/>
      <c r="AC148" s="2776"/>
    </row>
    <row r="149" spans="4:32" x14ac:dyDescent="0.3">
      <c r="D149" s="2946"/>
      <c r="E149" s="2947"/>
      <c r="F149" s="2622" t="s">
        <v>875</v>
      </c>
      <c r="G149" s="2233"/>
      <c r="H149" s="2623"/>
      <c r="J149" s="2624"/>
      <c r="K149" s="2948"/>
      <c r="L149" s="2622" t="s">
        <v>875</v>
      </c>
      <c r="M149" s="2233"/>
      <c r="N149" s="2623"/>
      <c r="P149" s="2297"/>
      <c r="Q149" s="2629"/>
      <c r="R149" s="2233" t="s">
        <v>875</v>
      </c>
      <c r="S149" s="2233"/>
      <c r="T149" s="2623"/>
      <c r="V149" s="2297"/>
      <c r="W149" s="2629"/>
      <c r="X149" s="2233" t="s">
        <v>875</v>
      </c>
      <c r="Y149" s="2233"/>
      <c r="Z149" s="2623"/>
      <c r="AB149" s="2297"/>
      <c r="AC149" s="2629"/>
      <c r="AD149" s="2233" t="s">
        <v>875</v>
      </c>
      <c r="AE149" s="2233"/>
      <c r="AF149" s="2623"/>
    </row>
    <row r="150" spans="4:32" ht="15.75" thickBot="1" x14ac:dyDescent="0.35">
      <c r="D150" s="2630" t="s">
        <v>877</v>
      </c>
      <c r="E150" s="2633">
        <v>1</v>
      </c>
      <c r="F150" s="1206" t="s">
        <v>3366</v>
      </c>
      <c r="G150" s="2595"/>
      <c r="H150" s="2632"/>
      <c r="J150" s="2630" t="s">
        <v>877</v>
      </c>
      <c r="K150" s="2633">
        <v>2</v>
      </c>
      <c r="L150" s="1206" t="s">
        <v>3366</v>
      </c>
      <c r="M150" s="2595"/>
      <c r="N150" s="2632"/>
      <c r="P150" s="2630" t="s">
        <v>877</v>
      </c>
      <c r="Q150" s="2633">
        <v>3</v>
      </c>
      <c r="R150" s="1206" t="s">
        <v>3366</v>
      </c>
      <c r="S150" s="2595"/>
      <c r="T150" s="2632"/>
      <c r="V150" s="2777" t="s">
        <v>877</v>
      </c>
      <c r="W150" s="2949">
        <v>4</v>
      </c>
      <c r="X150" s="1206" t="s">
        <v>3366</v>
      </c>
      <c r="Y150" s="2595"/>
      <c r="Z150" s="2632"/>
      <c r="AB150" s="2630" t="s">
        <v>877</v>
      </c>
      <c r="AC150" s="2633">
        <v>5</v>
      </c>
      <c r="AD150" s="1206" t="s">
        <v>3366</v>
      </c>
      <c r="AE150" s="2595"/>
      <c r="AF150" s="2632"/>
    </row>
    <row r="151" spans="4:32" x14ac:dyDescent="0.3">
      <c r="D151" s="2231" t="s">
        <v>1294</v>
      </c>
      <c r="E151" s="2780"/>
      <c r="F151" s="2515"/>
      <c r="G151" s="2637" t="s">
        <v>881</v>
      </c>
      <c r="H151" s="2638"/>
      <c r="J151" s="2231" t="s">
        <v>1295</v>
      </c>
      <c r="K151" s="2780"/>
      <c r="L151" s="2515"/>
      <c r="M151" s="2640" t="s">
        <v>881</v>
      </c>
      <c r="N151" s="2641"/>
      <c r="P151" s="2231" t="s">
        <v>1290</v>
      </c>
      <c r="Q151" s="2780"/>
      <c r="R151" s="2515"/>
      <c r="S151" s="2637" t="s">
        <v>881</v>
      </c>
      <c r="T151" s="2638"/>
      <c r="V151" s="2254" t="s">
        <v>1291</v>
      </c>
      <c r="W151" s="2782"/>
      <c r="X151" s="2515"/>
      <c r="Y151" s="2637" t="s">
        <v>881</v>
      </c>
      <c r="Z151" s="2638"/>
      <c r="AB151" s="2231" t="s">
        <v>2060</v>
      </c>
      <c r="AC151" s="2780"/>
      <c r="AD151" s="2515"/>
      <c r="AE151" s="2637" t="s">
        <v>881</v>
      </c>
      <c r="AF151" s="2638"/>
    </row>
    <row r="152" spans="4:32" ht="15.75" thickBot="1" x14ac:dyDescent="0.35">
      <c r="D152" s="2121"/>
      <c r="E152" s="2668"/>
      <c r="F152" s="2908"/>
      <c r="G152" s="1206"/>
      <c r="H152" s="2646"/>
      <c r="J152" s="2286"/>
      <c r="K152" s="2668"/>
      <c r="L152" s="2908"/>
      <c r="M152" s="1206"/>
      <c r="N152" s="2648"/>
      <c r="P152" s="2121"/>
      <c r="Q152" s="2668"/>
      <c r="R152" s="2908"/>
      <c r="S152" s="1206"/>
      <c r="T152" s="2646"/>
      <c r="V152" s="2121"/>
      <c r="W152" s="2668"/>
      <c r="X152" s="2908"/>
      <c r="Y152" s="1206"/>
      <c r="Z152" s="2646"/>
      <c r="AB152" s="2121"/>
      <c r="AC152" s="2668"/>
      <c r="AD152" s="2950"/>
      <c r="AE152" s="1206"/>
      <c r="AF152" s="2646"/>
    </row>
    <row r="153" spans="4:32" x14ac:dyDescent="0.3">
      <c r="D153" s="2651" t="s">
        <v>882</v>
      </c>
      <c r="E153" s="2314"/>
      <c r="F153" s="2595"/>
      <c r="G153" s="1206"/>
      <c r="H153" s="2646"/>
      <c r="J153" s="2651" t="s">
        <v>882</v>
      </c>
      <c r="K153" s="2314"/>
      <c r="L153" s="2595"/>
      <c r="M153" s="1206"/>
      <c r="N153" s="2646"/>
      <c r="P153" s="2651" t="s">
        <v>882</v>
      </c>
      <c r="Q153" s="2314"/>
      <c r="R153" s="2595"/>
      <c r="S153" s="1206"/>
      <c r="T153" s="2646"/>
      <c r="V153" s="2651" t="s">
        <v>882</v>
      </c>
      <c r="W153" s="2314"/>
      <c r="X153" s="2595"/>
      <c r="Y153" s="1206"/>
      <c r="Z153" s="2646"/>
      <c r="AB153" s="2651" t="s">
        <v>882</v>
      </c>
      <c r="AC153" s="2314"/>
      <c r="AD153" s="2595"/>
      <c r="AE153" s="1206"/>
      <c r="AF153" s="2646"/>
    </row>
    <row r="154" spans="4:32" x14ac:dyDescent="0.3">
      <c r="D154" s="2126" t="s">
        <v>884</v>
      </c>
      <c r="E154" s="2653" t="s">
        <v>885</v>
      </c>
      <c r="F154" s="2128" t="s">
        <v>886</v>
      </c>
      <c r="G154" s="2127" t="s">
        <v>893</v>
      </c>
      <c r="H154" s="2129" t="s">
        <v>888</v>
      </c>
      <c r="J154" s="2126" t="s">
        <v>884</v>
      </c>
      <c r="K154" s="2653" t="s">
        <v>885</v>
      </c>
      <c r="L154" s="2128" t="s">
        <v>886</v>
      </c>
      <c r="M154" s="2127" t="s">
        <v>893</v>
      </c>
      <c r="N154" s="2129" t="s">
        <v>888</v>
      </c>
      <c r="P154" s="2126" t="s">
        <v>884</v>
      </c>
      <c r="Q154" s="2653" t="s">
        <v>885</v>
      </c>
      <c r="R154" s="2128" t="s">
        <v>886</v>
      </c>
      <c r="S154" s="2127" t="s">
        <v>893</v>
      </c>
      <c r="T154" s="2129" t="s">
        <v>888</v>
      </c>
      <c r="V154" s="2126" t="s">
        <v>884</v>
      </c>
      <c r="W154" s="2653" t="s">
        <v>885</v>
      </c>
      <c r="X154" s="2128" t="s">
        <v>886</v>
      </c>
      <c r="Y154" s="2127" t="s">
        <v>893</v>
      </c>
      <c r="Z154" s="2129" t="s">
        <v>888</v>
      </c>
      <c r="AB154" s="2126" t="s">
        <v>884</v>
      </c>
      <c r="AC154" s="2653" t="s">
        <v>885</v>
      </c>
      <c r="AD154" s="2128" t="s">
        <v>886</v>
      </c>
      <c r="AE154" s="2127" t="s">
        <v>893</v>
      </c>
      <c r="AF154" s="2129" t="s">
        <v>888</v>
      </c>
    </row>
    <row r="155" spans="4:32" x14ac:dyDescent="0.3">
      <c r="D155" s="2561" t="s">
        <v>2906</v>
      </c>
      <c r="E155" s="2656">
        <v>87053.496293327989</v>
      </c>
      <c r="F155" s="2655">
        <v>1.5</v>
      </c>
      <c r="G155" s="2133">
        <v>1</v>
      </c>
      <c r="H155" s="2140">
        <v>130580.24443999198</v>
      </c>
      <c r="J155" s="2561" t="s">
        <v>2906</v>
      </c>
      <c r="K155" s="2656">
        <v>87053.496293327989</v>
      </c>
      <c r="L155" s="2655">
        <v>1.5</v>
      </c>
      <c r="M155" s="2133">
        <v>1</v>
      </c>
      <c r="N155" s="2140">
        <v>130580.24443999198</v>
      </c>
      <c r="P155" s="2561" t="s">
        <v>2906</v>
      </c>
      <c r="Q155" s="2656">
        <v>87053.496293327989</v>
      </c>
      <c r="R155" s="2655">
        <v>1.5</v>
      </c>
      <c r="S155" s="2133">
        <v>1</v>
      </c>
      <c r="T155" s="2140">
        <v>130580.24443999198</v>
      </c>
      <c r="V155" s="2561" t="s">
        <v>2906</v>
      </c>
      <c r="W155" s="2656">
        <v>87053.496293327989</v>
      </c>
      <c r="X155" s="2655">
        <v>0.8</v>
      </c>
      <c r="Y155" s="2308">
        <v>1</v>
      </c>
      <c r="Z155" s="2140">
        <v>69642.797034662392</v>
      </c>
      <c r="AB155" s="2561" t="s">
        <v>2906</v>
      </c>
      <c r="AC155" s="2656">
        <v>87053.496293327989</v>
      </c>
      <c r="AD155" s="2655">
        <v>0.8</v>
      </c>
      <c r="AE155" s="2133">
        <v>1</v>
      </c>
      <c r="AF155" s="2140">
        <v>69642.797034662392</v>
      </c>
    </row>
    <row r="156" spans="4:32" x14ac:dyDescent="0.3">
      <c r="D156" s="2561" t="s">
        <v>992</v>
      </c>
      <c r="E156" s="2656">
        <v>225909.19655379685</v>
      </c>
      <c r="F156" s="2655">
        <v>2</v>
      </c>
      <c r="G156" s="2133">
        <v>1</v>
      </c>
      <c r="H156" s="2140">
        <v>451818.3931075937</v>
      </c>
      <c r="J156" s="2561" t="s">
        <v>992</v>
      </c>
      <c r="K156" s="2656">
        <v>225909.19655379685</v>
      </c>
      <c r="L156" s="2655">
        <v>2</v>
      </c>
      <c r="M156" s="2133">
        <v>1</v>
      </c>
      <c r="N156" s="2140">
        <v>451818.3931075937</v>
      </c>
      <c r="P156" s="2561" t="s">
        <v>992</v>
      </c>
      <c r="Q156" s="2656">
        <v>225909.19655379685</v>
      </c>
      <c r="R156" s="2655">
        <v>2</v>
      </c>
      <c r="S156" s="2133">
        <v>1</v>
      </c>
      <c r="T156" s="2140">
        <v>451818.3931075937</v>
      </c>
      <c r="V156" s="2561" t="s">
        <v>992</v>
      </c>
      <c r="W156" s="2656">
        <v>225909.19655379685</v>
      </c>
      <c r="X156" s="2655">
        <v>0.53333333333333333</v>
      </c>
      <c r="Y156" s="2133">
        <v>1</v>
      </c>
      <c r="Z156" s="2140">
        <v>120484.90482869165</v>
      </c>
      <c r="AB156" s="2561" t="s">
        <v>992</v>
      </c>
      <c r="AC156" s="2656">
        <v>225909.19655379685</v>
      </c>
      <c r="AD156" s="2655">
        <v>0.53333333333333333</v>
      </c>
      <c r="AE156" s="2133">
        <v>1</v>
      </c>
      <c r="AF156" s="2140">
        <v>120484.90482869165</v>
      </c>
    </row>
    <row r="157" spans="4:32" x14ac:dyDescent="0.3">
      <c r="D157" s="2561" t="s">
        <v>993</v>
      </c>
      <c r="E157" s="2656">
        <v>4251.3637355331075</v>
      </c>
      <c r="F157" s="2655">
        <v>6</v>
      </c>
      <c r="G157" s="2133">
        <v>1</v>
      </c>
      <c r="H157" s="2140">
        <v>25508.182413198643</v>
      </c>
      <c r="J157" s="2561" t="s">
        <v>993</v>
      </c>
      <c r="K157" s="2656">
        <v>4251.3637355331075</v>
      </c>
      <c r="L157" s="2655">
        <v>6</v>
      </c>
      <c r="M157" s="2133">
        <v>1</v>
      </c>
      <c r="N157" s="2140">
        <v>25508.182413198643</v>
      </c>
      <c r="P157" s="2561" t="s">
        <v>993</v>
      </c>
      <c r="Q157" s="2656">
        <v>4251.3637355331075</v>
      </c>
      <c r="R157" s="2655">
        <v>6</v>
      </c>
      <c r="S157" s="2133">
        <v>1</v>
      </c>
      <c r="T157" s="2140">
        <v>25508.182413198643</v>
      </c>
      <c r="V157" s="2561" t="s">
        <v>993</v>
      </c>
      <c r="W157" s="2656">
        <v>4251.3637355331075</v>
      </c>
      <c r="X157" s="2655">
        <v>6</v>
      </c>
      <c r="Y157" s="2133">
        <v>1</v>
      </c>
      <c r="Z157" s="2140">
        <v>25508.182413198643</v>
      </c>
      <c r="AB157" s="2561" t="s">
        <v>993</v>
      </c>
      <c r="AC157" s="2656">
        <v>4251.3637355331075</v>
      </c>
      <c r="AD157" s="2655">
        <v>6</v>
      </c>
      <c r="AE157" s="2133">
        <v>1</v>
      </c>
      <c r="AF157" s="2140">
        <v>25508.182413198643</v>
      </c>
    </row>
    <row r="158" spans="4:32" x14ac:dyDescent="0.3">
      <c r="D158" s="2561"/>
      <c r="E158" s="2656"/>
      <c r="F158" s="2655"/>
      <c r="G158" s="2133"/>
      <c r="H158" s="2140"/>
      <c r="J158" s="2561"/>
      <c r="K158" s="2656"/>
      <c r="L158" s="2655"/>
      <c r="M158" s="2133"/>
      <c r="N158" s="2140"/>
      <c r="P158" s="2561"/>
      <c r="Q158" s="2656"/>
      <c r="R158" s="2655"/>
      <c r="S158" s="2133"/>
      <c r="T158" s="2140"/>
      <c r="U158" s="2785"/>
      <c r="V158" s="2561"/>
      <c r="W158" s="2656"/>
      <c r="X158" s="2655"/>
      <c r="Y158" s="2133"/>
      <c r="Z158" s="2140"/>
      <c r="AB158" s="2561"/>
      <c r="AC158" s="2656"/>
      <c r="AD158" s="2655"/>
      <c r="AE158" s="2133"/>
      <c r="AF158" s="2140"/>
    </row>
    <row r="159" spans="4:32" x14ac:dyDescent="0.3">
      <c r="D159" s="2266"/>
      <c r="E159" s="2314"/>
      <c r="F159" s="2658"/>
      <c r="G159" s="2143" t="s">
        <v>890</v>
      </c>
      <c r="H159" s="2659">
        <v>607906.81996078428</v>
      </c>
      <c r="J159" s="2266"/>
      <c r="K159" s="2314"/>
      <c r="L159" s="2658"/>
      <c r="M159" s="2143" t="s">
        <v>890</v>
      </c>
      <c r="N159" s="2659">
        <v>607906.81996078428</v>
      </c>
      <c r="P159" s="2266"/>
      <c r="Q159" s="2314"/>
      <c r="R159" s="2658"/>
      <c r="S159" s="2143" t="s">
        <v>890</v>
      </c>
      <c r="T159" s="2659">
        <v>607906.81996078428</v>
      </c>
      <c r="U159" s="2785"/>
      <c r="V159" s="2266"/>
      <c r="W159" s="2314"/>
      <c r="X159" s="2658"/>
      <c r="Y159" s="2143" t="s">
        <v>890</v>
      </c>
      <c r="Z159" s="2659">
        <v>215635.88427655268</v>
      </c>
      <c r="AB159" s="2266"/>
      <c r="AC159" s="2314"/>
      <c r="AD159" s="2658"/>
      <c r="AE159" s="2143" t="s">
        <v>890</v>
      </c>
      <c r="AF159" s="2659">
        <v>215635.88427655268</v>
      </c>
    </row>
    <row r="160" spans="4:32" x14ac:dyDescent="0.3">
      <c r="D160" s="2651" t="s">
        <v>891</v>
      </c>
      <c r="E160" s="2661"/>
      <c r="F160" s="2595"/>
      <c r="G160" s="1206"/>
      <c r="H160" s="2646"/>
      <c r="J160" s="2651" t="s">
        <v>891</v>
      </c>
      <c r="K160" s="2661"/>
      <c r="L160" s="2595"/>
      <c r="M160" s="1206"/>
      <c r="N160" s="2646"/>
      <c r="P160" s="2651" t="s">
        <v>891</v>
      </c>
      <c r="Q160" s="2661"/>
      <c r="R160" s="2595"/>
      <c r="S160" s="1206"/>
      <c r="T160" s="2646"/>
      <c r="V160" s="2651" t="s">
        <v>891</v>
      </c>
      <c r="W160" s="2661"/>
      <c r="X160" s="2595"/>
      <c r="Y160" s="1206"/>
      <c r="Z160" s="2646"/>
      <c r="AB160" s="2651" t="s">
        <v>891</v>
      </c>
      <c r="AC160" s="2661"/>
      <c r="AD160" s="2595"/>
      <c r="AE160" s="1206"/>
      <c r="AF160" s="2646"/>
    </row>
    <row r="161" spans="4:32" x14ac:dyDescent="0.3">
      <c r="D161" s="2126" t="s">
        <v>884</v>
      </c>
      <c r="E161" s="2653" t="s">
        <v>892</v>
      </c>
      <c r="F161" s="2128" t="s">
        <v>893</v>
      </c>
      <c r="G161" s="2127" t="s">
        <v>887</v>
      </c>
      <c r="H161" s="2129" t="s">
        <v>888</v>
      </c>
      <c r="J161" s="2126" t="s">
        <v>884</v>
      </c>
      <c r="K161" s="2653" t="s">
        <v>892</v>
      </c>
      <c r="L161" s="2128" t="s">
        <v>893</v>
      </c>
      <c r="M161" s="2127" t="s">
        <v>887</v>
      </c>
      <c r="N161" s="2129" t="s">
        <v>888</v>
      </c>
      <c r="P161" s="2126" t="s">
        <v>884</v>
      </c>
      <c r="Q161" s="2653" t="s">
        <v>892</v>
      </c>
      <c r="R161" s="2128" t="s">
        <v>893</v>
      </c>
      <c r="S161" s="2127" t="s">
        <v>887</v>
      </c>
      <c r="T161" s="2129" t="s">
        <v>888</v>
      </c>
      <c r="V161" s="2126" t="s">
        <v>884</v>
      </c>
      <c r="W161" s="2653" t="s">
        <v>892</v>
      </c>
      <c r="X161" s="2128" t="s">
        <v>893</v>
      </c>
      <c r="Y161" s="2127" t="s">
        <v>887</v>
      </c>
      <c r="Z161" s="2129" t="s">
        <v>888</v>
      </c>
      <c r="AB161" s="2126" t="s">
        <v>884</v>
      </c>
      <c r="AC161" s="2653" t="s">
        <v>892</v>
      </c>
      <c r="AD161" s="2128" t="s">
        <v>893</v>
      </c>
      <c r="AE161" s="2127" t="s">
        <v>887</v>
      </c>
      <c r="AF161" s="2129" t="s">
        <v>888</v>
      </c>
    </row>
    <row r="162" spans="4:32" x14ac:dyDescent="0.3">
      <c r="D162" s="2146"/>
      <c r="E162" s="2662"/>
      <c r="F162" s="2148"/>
      <c r="G162" s="2149"/>
      <c r="H162" s="2140"/>
      <c r="J162" s="2146"/>
      <c r="K162" s="2662"/>
      <c r="L162" s="2148"/>
      <c r="M162" s="2149"/>
      <c r="N162" s="2140"/>
      <c r="P162" s="2146"/>
      <c r="Q162" s="2662"/>
      <c r="R162" s="2148"/>
      <c r="S162" s="2149"/>
      <c r="T162" s="2140"/>
      <c r="V162" s="2146"/>
      <c r="W162" s="2662"/>
      <c r="X162" s="2148"/>
      <c r="Y162" s="2149"/>
      <c r="Z162" s="2140"/>
      <c r="AB162" s="2146"/>
      <c r="AC162" s="2662"/>
      <c r="AD162" s="2148"/>
      <c r="AE162" s="2149"/>
      <c r="AF162" s="2140"/>
    </row>
    <row r="163" spans="4:32" x14ac:dyDescent="0.3">
      <c r="D163" s="2146"/>
      <c r="E163" s="2662"/>
      <c r="F163" s="2148"/>
      <c r="G163" s="2149"/>
      <c r="H163" s="2140"/>
      <c r="J163" s="2146"/>
      <c r="K163" s="2662"/>
      <c r="L163" s="2148"/>
      <c r="M163" s="2149"/>
      <c r="N163" s="2140"/>
      <c r="P163" s="2146"/>
      <c r="Q163" s="2662"/>
      <c r="R163" s="2148"/>
      <c r="S163" s="2149"/>
      <c r="T163" s="2140"/>
      <c r="V163" s="2146"/>
      <c r="W163" s="2662"/>
      <c r="X163" s="2148"/>
      <c r="Y163" s="2149"/>
      <c r="Z163" s="2140"/>
      <c r="AB163" s="2146"/>
      <c r="AC163" s="2662"/>
      <c r="AD163" s="2148"/>
      <c r="AE163" s="2149"/>
      <c r="AF163" s="2140"/>
    </row>
    <row r="164" spans="4:32" x14ac:dyDescent="0.3">
      <c r="D164" s="2146"/>
      <c r="E164" s="2662"/>
      <c r="F164" s="2148"/>
      <c r="G164" s="2149"/>
      <c r="H164" s="2140"/>
      <c r="J164" s="2146"/>
      <c r="K164" s="2662"/>
      <c r="L164" s="2148"/>
      <c r="M164" s="2149"/>
      <c r="N164" s="2140"/>
      <c r="P164" s="2146"/>
      <c r="Q164" s="2662"/>
      <c r="R164" s="2148"/>
      <c r="S164" s="2149"/>
      <c r="T164" s="2140"/>
      <c r="V164" s="2146"/>
      <c r="W164" s="2662"/>
      <c r="X164" s="2148"/>
      <c r="Y164" s="2149"/>
      <c r="Z164" s="2140"/>
      <c r="AB164" s="2146"/>
      <c r="AC164" s="2662"/>
      <c r="AD164" s="2148"/>
      <c r="AE164" s="2149"/>
      <c r="AF164" s="2140"/>
    </row>
    <row r="165" spans="4:32" x14ac:dyDescent="0.3">
      <c r="D165" s="2146"/>
      <c r="E165" s="2662"/>
      <c r="F165" s="2148"/>
      <c r="G165" s="2149"/>
      <c r="H165" s="2140"/>
      <c r="J165" s="2146"/>
      <c r="K165" s="2662"/>
      <c r="L165" s="2148"/>
      <c r="M165" s="2149"/>
      <c r="N165" s="2140"/>
      <c r="P165" s="2146"/>
      <c r="Q165" s="2662"/>
      <c r="R165" s="2148"/>
      <c r="S165" s="2149"/>
      <c r="T165" s="2140"/>
      <c r="V165" s="2146"/>
      <c r="W165" s="2662"/>
      <c r="X165" s="2148"/>
      <c r="Y165" s="2149"/>
      <c r="Z165" s="2140"/>
      <c r="AB165" s="2146"/>
      <c r="AC165" s="2662"/>
      <c r="AD165" s="2148"/>
      <c r="AE165" s="2149"/>
      <c r="AF165" s="2140"/>
    </row>
    <row r="166" spans="4:32" x14ac:dyDescent="0.3">
      <c r="D166" s="2146"/>
      <c r="E166" s="2662"/>
      <c r="F166" s="2148"/>
      <c r="G166" s="2149"/>
      <c r="H166" s="2140"/>
      <c r="J166" s="2146"/>
      <c r="K166" s="2662"/>
      <c r="L166" s="2148"/>
      <c r="M166" s="2149"/>
      <c r="N166" s="2140"/>
      <c r="P166" s="2146"/>
      <c r="Q166" s="2662"/>
      <c r="R166" s="2148"/>
      <c r="S166" s="2149"/>
      <c r="T166" s="2140"/>
      <c r="V166" s="2146"/>
      <c r="W166" s="2662"/>
      <c r="X166" s="2148"/>
      <c r="Y166" s="2149"/>
      <c r="Z166" s="2140"/>
      <c r="AB166" s="2146"/>
      <c r="AC166" s="2662"/>
      <c r="AD166" s="2148"/>
      <c r="AE166" s="2149"/>
      <c r="AF166" s="2140"/>
    </row>
    <row r="167" spans="4:32" x14ac:dyDescent="0.3">
      <c r="D167" s="2651" t="s">
        <v>898</v>
      </c>
      <c r="E167" s="2661"/>
      <c r="F167" s="2595"/>
      <c r="G167" s="1206"/>
      <c r="H167" s="2646"/>
      <c r="J167" s="2651" t="s">
        <v>898</v>
      </c>
      <c r="K167" s="2661"/>
      <c r="L167" s="2595"/>
      <c r="M167" s="1206"/>
      <c r="N167" s="2646"/>
      <c r="P167" s="2651" t="s">
        <v>898</v>
      </c>
      <c r="Q167" s="2661"/>
      <c r="R167" s="2595"/>
      <c r="S167" s="1206"/>
      <c r="T167" s="2646"/>
      <c r="V167" s="2651" t="s">
        <v>898</v>
      </c>
      <c r="W167" s="2661"/>
      <c r="X167" s="2595"/>
      <c r="Y167" s="1206"/>
      <c r="Z167" s="2646"/>
      <c r="AB167" s="2651" t="s">
        <v>898</v>
      </c>
      <c r="AC167" s="2661"/>
      <c r="AD167" s="2595"/>
      <c r="AE167" s="1206"/>
      <c r="AF167" s="2646"/>
    </row>
    <row r="168" spans="4:32" x14ac:dyDescent="0.3">
      <c r="D168" s="2126" t="s">
        <v>884</v>
      </c>
      <c r="E168" s="2663" t="s">
        <v>885</v>
      </c>
      <c r="F168" s="2128" t="s">
        <v>886</v>
      </c>
      <c r="G168" s="2127" t="s">
        <v>893</v>
      </c>
      <c r="H168" s="2129" t="s">
        <v>888</v>
      </c>
      <c r="J168" s="2126" t="s">
        <v>884</v>
      </c>
      <c r="K168" s="2663" t="s">
        <v>885</v>
      </c>
      <c r="L168" s="2128" t="s">
        <v>886</v>
      </c>
      <c r="M168" s="2127" t="s">
        <v>893</v>
      </c>
      <c r="N168" s="2129" t="s">
        <v>888</v>
      </c>
      <c r="P168" s="2126" t="s">
        <v>884</v>
      </c>
      <c r="Q168" s="2663" t="s">
        <v>885</v>
      </c>
      <c r="R168" s="2128" t="s">
        <v>886</v>
      </c>
      <c r="S168" s="2127" t="s">
        <v>893</v>
      </c>
      <c r="T168" s="2129" t="s">
        <v>888</v>
      </c>
      <c r="V168" s="2126" t="s">
        <v>884</v>
      </c>
      <c r="W168" s="2663" t="s">
        <v>885</v>
      </c>
      <c r="X168" s="2128" t="s">
        <v>886</v>
      </c>
      <c r="Y168" s="2127" t="s">
        <v>893</v>
      </c>
      <c r="Z168" s="2129" t="s">
        <v>888</v>
      </c>
      <c r="AB168" s="2126" t="s">
        <v>884</v>
      </c>
      <c r="AC168" s="2663" t="s">
        <v>885</v>
      </c>
      <c r="AD168" s="2128" t="s">
        <v>886</v>
      </c>
      <c r="AE168" s="2127" t="s">
        <v>893</v>
      </c>
      <c r="AF168" s="2129" t="s">
        <v>888</v>
      </c>
    </row>
    <row r="169" spans="4:32" x14ac:dyDescent="0.3">
      <c r="D169" s="2561" t="s">
        <v>997</v>
      </c>
      <c r="E169" s="2664">
        <v>290020.70325447264</v>
      </c>
      <c r="F169" s="2655">
        <v>0.4</v>
      </c>
      <c r="G169" s="2133">
        <v>1</v>
      </c>
      <c r="H169" s="2140">
        <v>116008.28130178906</v>
      </c>
      <c r="J169" s="2561" t="s">
        <v>997</v>
      </c>
      <c r="K169" s="2664">
        <v>290020.70325447264</v>
      </c>
      <c r="L169" s="2655">
        <v>0.4</v>
      </c>
      <c r="M169" s="2133">
        <v>1</v>
      </c>
      <c r="N169" s="2140">
        <v>116008.28130178906</v>
      </c>
      <c r="P169" s="2561" t="s">
        <v>997</v>
      </c>
      <c r="Q169" s="2664">
        <v>290020.70325447264</v>
      </c>
      <c r="R169" s="2655">
        <v>0.4</v>
      </c>
      <c r="S169" s="2133">
        <v>1</v>
      </c>
      <c r="T169" s="2140">
        <v>116008.28130178906</v>
      </c>
      <c r="U169" s="2665"/>
      <c r="V169" s="2561" t="s">
        <v>997</v>
      </c>
      <c r="W169" s="2664">
        <v>290020.70325447264</v>
      </c>
      <c r="X169" s="2655">
        <v>0.24</v>
      </c>
      <c r="Y169" s="2133">
        <v>1</v>
      </c>
      <c r="Z169" s="2140">
        <v>69604.968781073432</v>
      </c>
      <c r="AB169" s="2561" t="s">
        <v>997</v>
      </c>
      <c r="AC169" s="2664">
        <v>290020.70325447264</v>
      </c>
      <c r="AD169" s="2655">
        <v>0.24</v>
      </c>
      <c r="AE169" s="2133">
        <v>1</v>
      </c>
      <c r="AF169" s="2140">
        <v>69604.968781073432</v>
      </c>
    </row>
    <row r="170" spans="4:32" x14ac:dyDescent="0.3">
      <c r="D170" s="2561" t="s">
        <v>994</v>
      </c>
      <c r="E170" s="2664">
        <v>254469.82106837176</v>
      </c>
      <c r="F170" s="2655">
        <v>2.72</v>
      </c>
      <c r="G170" s="2133">
        <v>1</v>
      </c>
      <c r="H170" s="2140">
        <v>692157.91330597119</v>
      </c>
      <c r="J170" s="2561" t="s">
        <v>994</v>
      </c>
      <c r="K170" s="2664">
        <v>254469.82106837176</v>
      </c>
      <c r="L170" s="2655">
        <v>2.72</v>
      </c>
      <c r="M170" s="2133">
        <v>1</v>
      </c>
      <c r="N170" s="2140">
        <v>692157.91330597119</v>
      </c>
      <c r="P170" s="2561" t="s">
        <v>994</v>
      </c>
      <c r="Q170" s="2664">
        <v>254469.82106837176</v>
      </c>
      <c r="R170" s="2655">
        <v>2.72</v>
      </c>
      <c r="S170" s="2133">
        <v>1</v>
      </c>
      <c r="T170" s="2140">
        <v>692157.91330597119</v>
      </c>
      <c r="U170" s="2665"/>
      <c r="V170" s="2561" t="s">
        <v>994</v>
      </c>
      <c r="W170" s="2664">
        <v>254469.82106837176</v>
      </c>
      <c r="X170" s="2655">
        <v>0.53333333333333333</v>
      </c>
      <c r="Y170" s="2133">
        <v>1</v>
      </c>
      <c r="Z170" s="2140">
        <v>135717.23790313161</v>
      </c>
      <c r="AB170" s="2561" t="s">
        <v>994</v>
      </c>
      <c r="AC170" s="2664">
        <v>254469.82106837176</v>
      </c>
      <c r="AD170" s="2655">
        <v>0.53333333333333333</v>
      </c>
      <c r="AE170" s="2133">
        <v>1</v>
      </c>
      <c r="AF170" s="2140">
        <v>135717.23790313161</v>
      </c>
    </row>
    <row r="171" spans="4:32" x14ac:dyDescent="0.3">
      <c r="D171" s="2561" t="s">
        <v>995</v>
      </c>
      <c r="E171" s="2664">
        <v>64040.167561799884</v>
      </c>
      <c r="F171" s="2655">
        <v>2.6947368421052631</v>
      </c>
      <c r="G171" s="2133">
        <v>2</v>
      </c>
      <c r="H171" s="2140">
        <v>345142.79780675308</v>
      </c>
      <c r="J171" s="2561" t="s">
        <v>995</v>
      </c>
      <c r="K171" s="2664">
        <v>64040.167561799884</v>
      </c>
      <c r="L171" s="2655">
        <v>3.2</v>
      </c>
      <c r="M171" s="2133">
        <v>2</v>
      </c>
      <c r="N171" s="2140">
        <v>409857.0723955193</v>
      </c>
      <c r="P171" s="2561" t="s">
        <v>995</v>
      </c>
      <c r="Q171" s="2664">
        <v>64040.167561799884</v>
      </c>
      <c r="R171" s="2655">
        <v>3.2</v>
      </c>
      <c r="S171" s="2133">
        <v>2</v>
      </c>
      <c r="T171" s="2140">
        <v>409857.0723955193</v>
      </c>
      <c r="U171" s="2665"/>
      <c r="V171" s="2561" t="s">
        <v>995</v>
      </c>
      <c r="W171" s="2664">
        <v>64040.167561799884</v>
      </c>
      <c r="X171" s="2655">
        <v>0.89824561403508774</v>
      </c>
      <c r="Y171" s="2133">
        <v>2</v>
      </c>
      <c r="Z171" s="2140">
        <v>115047.59926891769</v>
      </c>
      <c r="AB171" s="2561" t="s">
        <v>995</v>
      </c>
      <c r="AC171" s="2664">
        <v>64040.167561799884</v>
      </c>
      <c r="AD171" s="2655">
        <v>0.89824561403508774</v>
      </c>
      <c r="AE171" s="2133">
        <v>2</v>
      </c>
      <c r="AF171" s="2140">
        <v>115047.59926891769</v>
      </c>
    </row>
    <row r="172" spans="4:32" x14ac:dyDescent="0.3">
      <c r="D172" s="2561" t="s">
        <v>996</v>
      </c>
      <c r="E172" s="2664">
        <v>56298.72089551598</v>
      </c>
      <c r="F172" s="2655">
        <v>1.6</v>
      </c>
      <c r="G172" s="2133">
        <v>1</v>
      </c>
      <c r="H172" s="2140">
        <v>90077.953432825569</v>
      </c>
      <c r="J172" s="2561" t="s">
        <v>996</v>
      </c>
      <c r="K172" s="2664">
        <v>56298.72089551598</v>
      </c>
      <c r="L172" s="2655">
        <v>3.2</v>
      </c>
      <c r="M172" s="2133">
        <v>1</v>
      </c>
      <c r="N172" s="2140">
        <v>180155.90686565114</v>
      </c>
      <c r="P172" s="2561" t="s">
        <v>996</v>
      </c>
      <c r="Q172" s="2664">
        <v>56298.72089551598</v>
      </c>
      <c r="R172" s="2655">
        <v>3.2</v>
      </c>
      <c r="S172" s="2133">
        <v>1</v>
      </c>
      <c r="T172" s="2140">
        <v>180155.90686565114</v>
      </c>
      <c r="U172" s="2665"/>
      <c r="V172" s="2561" t="s">
        <v>996</v>
      </c>
      <c r="W172" s="2664">
        <v>56298.72089551598</v>
      </c>
      <c r="X172" s="2655">
        <v>1.0666666666666667</v>
      </c>
      <c r="Y172" s="2133">
        <v>1</v>
      </c>
      <c r="Z172" s="2140">
        <v>60051.968955217046</v>
      </c>
      <c r="AB172" s="2561" t="s">
        <v>996</v>
      </c>
      <c r="AC172" s="2664">
        <v>56298.72089551598</v>
      </c>
      <c r="AD172" s="2655">
        <v>1.0666666666666667</v>
      </c>
      <c r="AE172" s="2133">
        <v>1</v>
      </c>
      <c r="AF172" s="2140">
        <v>60051.968955217046</v>
      </c>
    </row>
    <row r="173" spans="4:32" x14ac:dyDescent="0.3">
      <c r="D173" s="2561" t="s">
        <v>2603</v>
      </c>
      <c r="E173" s="2664">
        <v>290020.70325447264</v>
      </c>
      <c r="F173" s="2655">
        <v>0.53894736842105262</v>
      </c>
      <c r="G173" s="2133">
        <v>1</v>
      </c>
      <c r="H173" s="2140">
        <v>156305.89480662104</v>
      </c>
      <c r="J173" s="2561" t="s">
        <v>2603</v>
      </c>
      <c r="K173" s="2664">
        <v>290020.70325447264</v>
      </c>
      <c r="L173" s="2655">
        <v>0.64000000000000012</v>
      </c>
      <c r="M173" s="2133">
        <v>1</v>
      </c>
      <c r="N173" s="2140">
        <v>185613.25008286253</v>
      </c>
      <c r="P173" s="2561" t="s">
        <v>2603</v>
      </c>
      <c r="Q173" s="2664">
        <v>290020.70325447264</v>
      </c>
      <c r="R173" s="2655">
        <v>0.64000000000000012</v>
      </c>
      <c r="S173" s="2133">
        <v>1</v>
      </c>
      <c r="T173" s="2140">
        <v>185613.25008286253</v>
      </c>
      <c r="U173" s="2665"/>
      <c r="V173" s="2561" t="s">
        <v>2603</v>
      </c>
      <c r="W173" s="2664">
        <v>290020.70325447264</v>
      </c>
      <c r="X173" s="2655">
        <v>0.17964912280701756</v>
      </c>
      <c r="Y173" s="2133">
        <v>1</v>
      </c>
      <c r="Z173" s="2140">
        <v>52101.964935540353</v>
      </c>
      <c r="AB173" s="2561" t="s">
        <v>2603</v>
      </c>
      <c r="AC173" s="2664">
        <v>290020.70325447264</v>
      </c>
      <c r="AD173" s="2655">
        <v>0.17964912280701756</v>
      </c>
      <c r="AE173" s="2133">
        <v>1</v>
      </c>
      <c r="AF173" s="2140">
        <v>52101.964935540353</v>
      </c>
    </row>
    <row r="174" spans="4:32" x14ac:dyDescent="0.3">
      <c r="D174" s="2561" t="s">
        <v>2602</v>
      </c>
      <c r="E174" s="2664">
        <v>282139.34593835432</v>
      </c>
      <c r="F174" s="2655">
        <v>1.6</v>
      </c>
      <c r="G174" s="2133">
        <v>2</v>
      </c>
      <c r="H174" s="2140">
        <v>902845.9070027339</v>
      </c>
      <c r="J174" s="2561" t="s">
        <v>2602</v>
      </c>
      <c r="K174" s="2664">
        <v>282139.34593835432</v>
      </c>
      <c r="L174" s="2655">
        <v>3.2</v>
      </c>
      <c r="M174" s="2133">
        <v>1</v>
      </c>
      <c r="N174" s="2140">
        <v>902845.9070027339</v>
      </c>
      <c r="P174" s="2561" t="s">
        <v>2602</v>
      </c>
      <c r="Q174" s="2664">
        <v>282139.34593835432</v>
      </c>
      <c r="R174" s="2655">
        <v>3.2</v>
      </c>
      <c r="S174" s="2133">
        <v>1</v>
      </c>
      <c r="T174" s="2140">
        <v>902845.9070027339</v>
      </c>
      <c r="U174" s="2665"/>
      <c r="V174" s="2561" t="s">
        <v>2602</v>
      </c>
      <c r="W174" s="2664">
        <v>282139.34593835432</v>
      </c>
      <c r="X174" s="2655">
        <v>1.6</v>
      </c>
      <c r="Y174" s="2133">
        <v>1</v>
      </c>
      <c r="Z174" s="2140">
        <v>451422.95350136695</v>
      </c>
      <c r="AB174" s="2561" t="s">
        <v>2602</v>
      </c>
      <c r="AC174" s="2664">
        <v>282139.34593835432</v>
      </c>
      <c r="AD174" s="2655">
        <v>1.6</v>
      </c>
      <c r="AE174" s="2133">
        <v>1</v>
      </c>
      <c r="AF174" s="2140">
        <v>451422.95350136695</v>
      </c>
    </row>
    <row r="175" spans="4:32" x14ac:dyDescent="0.3">
      <c r="D175" s="2266"/>
      <c r="E175" s="2314"/>
      <c r="F175" s="2658"/>
      <c r="G175" s="2316" t="s">
        <v>890</v>
      </c>
      <c r="H175" s="2659">
        <v>2302538.7476566941</v>
      </c>
      <c r="J175" s="2266"/>
      <c r="K175" s="2314"/>
      <c r="L175" s="2658"/>
      <c r="M175" s="2316" t="s">
        <v>890</v>
      </c>
      <c r="N175" s="2659">
        <v>2486638.3309545275</v>
      </c>
      <c r="P175" s="2266"/>
      <c r="Q175" s="2314"/>
      <c r="R175" s="2658"/>
      <c r="S175" s="2316" t="s">
        <v>890</v>
      </c>
      <c r="T175" s="2659">
        <v>2486638.3309545275</v>
      </c>
      <c r="U175" s="2665"/>
      <c r="V175" s="2266"/>
      <c r="W175" s="2314"/>
      <c r="X175" s="2658"/>
      <c r="Y175" s="2316" t="s">
        <v>890</v>
      </c>
      <c r="Z175" s="2659">
        <v>883946.69334524707</v>
      </c>
      <c r="AB175" s="2266"/>
      <c r="AC175" s="2314"/>
      <c r="AD175" s="2658"/>
      <c r="AE175" s="2316" t="s">
        <v>890</v>
      </c>
      <c r="AF175" s="2659">
        <v>883946.69334524707</v>
      </c>
    </row>
    <row r="176" spans="4:32" ht="15.75" thickBot="1" x14ac:dyDescent="0.35">
      <c r="D176" s="2286"/>
      <c r="E176" s="2668"/>
      <c r="F176" s="2288" t="s">
        <v>900</v>
      </c>
      <c r="G176" s="2667"/>
      <c r="H176" s="2170">
        <v>2910445.5676174783</v>
      </c>
      <c r="J176" s="2286"/>
      <c r="K176" s="2668"/>
      <c r="L176" s="2288" t="s">
        <v>900</v>
      </c>
      <c r="M176" s="2667"/>
      <c r="N176" s="2170">
        <v>3094545.1509153116</v>
      </c>
      <c r="P176" s="2286"/>
      <c r="Q176" s="2668"/>
      <c r="R176" s="2288" t="s">
        <v>900</v>
      </c>
      <c r="S176" s="2667"/>
      <c r="T176" s="2170">
        <v>3094545.1509153116</v>
      </c>
      <c r="U176" s="2665"/>
      <c r="V176" s="2286"/>
      <c r="W176" s="2668"/>
      <c r="X176" s="2288" t="s">
        <v>900</v>
      </c>
      <c r="Y176" s="2667"/>
      <c r="Z176" s="2170">
        <v>1099582.5776217997</v>
      </c>
      <c r="AB176" s="2286"/>
      <c r="AC176" s="2668"/>
      <c r="AD176" s="2288" t="s">
        <v>900</v>
      </c>
      <c r="AE176" s="2667"/>
      <c r="AF176" s="2170">
        <v>1099582.5776217997</v>
      </c>
    </row>
    <row r="178" spans="4:32" ht="15.75" thickBot="1" x14ac:dyDescent="0.35">
      <c r="D178" s="1206"/>
      <c r="E178" s="2314"/>
      <c r="F178" s="1206"/>
      <c r="G178" s="1206"/>
      <c r="H178" s="1206"/>
      <c r="J178" s="1206"/>
      <c r="K178" s="2314"/>
      <c r="L178" s="1206"/>
      <c r="M178" s="1206"/>
      <c r="N178" s="1206"/>
      <c r="P178" s="1206"/>
      <c r="Q178" s="2314"/>
      <c r="R178" s="1206"/>
      <c r="S178" s="1206"/>
      <c r="T178" s="1206"/>
      <c r="V178" s="1206"/>
      <c r="W178" s="2314"/>
      <c r="X178" s="1206"/>
      <c r="Y178" s="1206"/>
      <c r="Z178" s="1206"/>
      <c r="AB178" s="1206"/>
      <c r="AC178" s="2314"/>
      <c r="AD178" s="1206"/>
      <c r="AE178" s="1206"/>
      <c r="AF178" s="1206"/>
    </row>
    <row r="179" spans="4:32" x14ac:dyDescent="0.3">
      <c r="D179" s="2297"/>
      <c r="E179" s="2629"/>
      <c r="F179" s="2233" t="s">
        <v>875</v>
      </c>
      <c r="G179" s="2233"/>
      <c r="H179" s="2623"/>
      <c r="J179" s="2297"/>
      <c r="K179" s="2629"/>
      <c r="L179" s="2233" t="s">
        <v>875</v>
      </c>
      <c r="M179" s="2233"/>
      <c r="N179" s="2623"/>
      <c r="P179" s="2297"/>
      <c r="Q179" s="2629"/>
      <c r="R179" s="2233" t="s">
        <v>875</v>
      </c>
      <c r="S179" s="2233"/>
      <c r="T179" s="2623"/>
      <c r="V179" s="2297"/>
      <c r="W179" s="2629"/>
      <c r="X179" s="2233" t="s">
        <v>875</v>
      </c>
      <c r="Y179" s="2233"/>
      <c r="Z179" s="2623"/>
      <c r="AB179" s="2297"/>
      <c r="AC179" s="2629"/>
      <c r="AD179" s="2297" t="s">
        <v>875</v>
      </c>
      <c r="AE179" s="2233"/>
      <c r="AF179" s="2623"/>
    </row>
    <row r="180" spans="4:32" ht="15.75" thickBot="1" x14ac:dyDescent="0.35">
      <c r="D180" s="2630" t="s">
        <v>877</v>
      </c>
      <c r="E180" s="2633">
        <v>6</v>
      </c>
      <c r="F180" s="1206" t="s">
        <v>3366</v>
      </c>
      <c r="G180" s="2595"/>
      <c r="H180" s="2632"/>
      <c r="J180" s="2630" t="s">
        <v>877</v>
      </c>
      <c r="K180" s="2633">
        <v>11</v>
      </c>
      <c r="L180" s="1206" t="s">
        <v>3366</v>
      </c>
      <c r="M180" s="2595"/>
      <c r="N180" s="2632"/>
      <c r="P180" s="2630" t="s">
        <v>877</v>
      </c>
      <c r="Q180" s="2633">
        <v>7</v>
      </c>
      <c r="R180" s="1206" t="s">
        <v>3366</v>
      </c>
      <c r="S180" s="2595"/>
      <c r="T180" s="2632"/>
      <c r="V180" s="2630" t="s">
        <v>877</v>
      </c>
      <c r="W180" s="2633">
        <v>8</v>
      </c>
      <c r="X180" s="1206" t="s">
        <v>3366</v>
      </c>
      <c r="Y180" s="2595"/>
      <c r="Z180" s="2632"/>
      <c r="AB180" s="2630" t="s">
        <v>877</v>
      </c>
      <c r="AC180" s="2633">
        <v>9</v>
      </c>
      <c r="AD180" s="2266" t="s">
        <v>3366</v>
      </c>
      <c r="AE180" s="2595"/>
      <c r="AF180" s="2632"/>
    </row>
    <row r="181" spans="4:32" x14ac:dyDescent="0.3">
      <c r="D181" s="2231" t="s">
        <v>1296</v>
      </c>
      <c r="E181" s="2780"/>
      <c r="F181" s="2515"/>
      <c r="G181" s="2637" t="s">
        <v>881</v>
      </c>
      <c r="H181" s="2638"/>
      <c r="J181" s="2231" t="s">
        <v>1304</v>
      </c>
      <c r="K181" s="2780"/>
      <c r="L181" s="2515"/>
      <c r="M181" s="2637" t="s">
        <v>881</v>
      </c>
      <c r="N181" s="2638"/>
      <c r="P181" s="2231" t="s">
        <v>1283</v>
      </c>
      <c r="Q181" s="2780"/>
      <c r="R181" s="2515"/>
      <c r="S181" s="2637" t="s">
        <v>881</v>
      </c>
      <c r="T181" s="2638"/>
      <c r="V181" s="2231" t="s">
        <v>1298</v>
      </c>
      <c r="W181" s="2780"/>
      <c r="X181" s="2515"/>
      <c r="Y181" s="2637" t="s">
        <v>881</v>
      </c>
      <c r="Z181" s="2638"/>
      <c r="AB181" s="2231" t="s">
        <v>1299</v>
      </c>
      <c r="AC181" s="2780"/>
      <c r="AD181" s="2515"/>
      <c r="AE181" s="2637" t="s">
        <v>881</v>
      </c>
      <c r="AF181" s="2638"/>
    </row>
    <row r="182" spans="4:32" ht="15.75" thickBot="1" x14ac:dyDescent="0.35">
      <c r="D182" s="2121"/>
      <c r="E182" s="2668"/>
      <c r="F182" s="2950"/>
      <c r="G182" s="1206"/>
      <c r="H182" s="2646"/>
      <c r="J182" s="2121"/>
      <c r="K182" s="2668"/>
      <c r="L182" s="2950"/>
      <c r="M182" s="1206"/>
      <c r="N182" s="2646"/>
      <c r="P182" s="2121"/>
      <c r="Q182" s="2668"/>
      <c r="R182" s="2950"/>
      <c r="S182" s="1206"/>
      <c r="T182" s="2646"/>
      <c r="V182" s="2121"/>
      <c r="W182" s="2668"/>
      <c r="X182" s="2950"/>
      <c r="Y182" s="1206"/>
      <c r="Z182" s="2646"/>
      <c r="AB182" s="2121"/>
      <c r="AC182" s="2668"/>
      <c r="AD182" s="2950"/>
      <c r="AE182" s="1206"/>
      <c r="AF182" s="2646"/>
    </row>
    <row r="183" spans="4:32" x14ac:dyDescent="0.3">
      <c r="D183" s="2651" t="s">
        <v>882</v>
      </c>
      <c r="E183" s="2314"/>
      <c r="F183" s="2595"/>
      <c r="G183" s="1206"/>
      <c r="H183" s="2646"/>
      <c r="J183" s="2651" t="s">
        <v>882</v>
      </c>
      <c r="K183" s="2314"/>
      <c r="L183" s="2595"/>
      <c r="M183" s="1206"/>
      <c r="N183" s="2646"/>
      <c r="P183" s="2651" t="s">
        <v>882</v>
      </c>
      <c r="Q183" s="2314"/>
      <c r="R183" s="2595"/>
      <c r="S183" s="1206"/>
      <c r="T183" s="2646"/>
      <c r="V183" s="2651" t="s">
        <v>882</v>
      </c>
      <c r="W183" s="2314"/>
      <c r="X183" s="2595"/>
      <c r="Y183" s="1206"/>
      <c r="Z183" s="2646"/>
      <c r="AB183" s="2651" t="s">
        <v>882</v>
      </c>
      <c r="AC183" s="2314"/>
      <c r="AD183" s="2595"/>
      <c r="AE183" s="1206"/>
      <c r="AF183" s="2646"/>
    </row>
    <row r="184" spans="4:32" x14ac:dyDescent="0.3">
      <c r="D184" s="2126" t="s">
        <v>884</v>
      </c>
      <c r="E184" s="2653" t="s">
        <v>885</v>
      </c>
      <c r="F184" s="2128" t="s">
        <v>886</v>
      </c>
      <c r="G184" s="2127" t="s">
        <v>893</v>
      </c>
      <c r="H184" s="2129" t="s">
        <v>888</v>
      </c>
      <c r="J184" s="2677" t="s">
        <v>884</v>
      </c>
      <c r="K184" s="2678" t="s">
        <v>885</v>
      </c>
      <c r="L184" s="2797" t="s">
        <v>886</v>
      </c>
      <c r="M184" s="2599" t="s">
        <v>893</v>
      </c>
      <c r="N184" s="2679" t="s">
        <v>888</v>
      </c>
      <c r="P184" s="2126" t="s">
        <v>884</v>
      </c>
      <c r="Q184" s="2653" t="s">
        <v>885</v>
      </c>
      <c r="R184" s="2128" t="s">
        <v>886</v>
      </c>
      <c r="S184" s="2127" t="s">
        <v>893</v>
      </c>
      <c r="T184" s="2129" t="s">
        <v>888</v>
      </c>
      <c r="V184" s="2126" t="s">
        <v>884</v>
      </c>
      <c r="W184" s="2653" t="s">
        <v>885</v>
      </c>
      <c r="X184" s="2128" t="s">
        <v>886</v>
      </c>
      <c r="Y184" s="2127" t="s">
        <v>893</v>
      </c>
      <c r="Z184" s="2129" t="s">
        <v>888</v>
      </c>
      <c r="AB184" s="2126" t="s">
        <v>884</v>
      </c>
      <c r="AC184" s="2653" t="s">
        <v>885</v>
      </c>
      <c r="AD184" s="2128" t="s">
        <v>886</v>
      </c>
      <c r="AE184" s="2127" t="s">
        <v>893</v>
      </c>
      <c r="AF184" s="2129" t="s">
        <v>888</v>
      </c>
    </row>
    <row r="185" spans="4:32" x14ac:dyDescent="0.3">
      <c r="D185" s="2561" t="s">
        <v>2906</v>
      </c>
      <c r="E185" s="2656">
        <v>87053.496293327989</v>
      </c>
      <c r="F185" s="2655">
        <v>0.8</v>
      </c>
      <c r="G185" s="2308">
        <v>1</v>
      </c>
      <c r="H185" s="2140">
        <v>69642.797034662392</v>
      </c>
      <c r="J185" s="2561" t="s">
        <v>2906</v>
      </c>
      <c r="K185" s="2656">
        <v>87053.496293327989</v>
      </c>
      <c r="L185" s="2655">
        <v>0.16</v>
      </c>
      <c r="M185" s="2308">
        <v>1</v>
      </c>
      <c r="N185" s="2140">
        <v>13928.559406932478</v>
      </c>
      <c r="P185" s="2561" t="s">
        <v>2906</v>
      </c>
      <c r="Q185" s="2656">
        <v>87053.496293327989</v>
      </c>
      <c r="R185" s="2655">
        <v>1.6</v>
      </c>
      <c r="S185" s="2133">
        <v>1</v>
      </c>
      <c r="T185" s="2140">
        <v>139285.59406932478</v>
      </c>
      <c r="V185" s="2561" t="s">
        <v>2906</v>
      </c>
      <c r="W185" s="2656">
        <v>87053.496293327989</v>
      </c>
      <c r="X185" s="2655"/>
      <c r="Y185" s="2308">
        <v>1</v>
      </c>
      <c r="Z185" s="2140">
        <v>0</v>
      </c>
      <c r="AB185" s="2561" t="s">
        <v>2906</v>
      </c>
      <c r="AC185" s="2656">
        <v>87053.496293327989</v>
      </c>
      <c r="AD185" s="2655"/>
      <c r="AE185" s="2133">
        <v>1</v>
      </c>
      <c r="AF185" s="2140">
        <v>0</v>
      </c>
    </row>
    <row r="186" spans="4:32" x14ac:dyDescent="0.3">
      <c r="D186" s="2561" t="s">
        <v>992</v>
      </c>
      <c r="E186" s="2656">
        <v>225909.19655379685</v>
      </c>
      <c r="F186" s="2655">
        <v>0.53333333333333333</v>
      </c>
      <c r="G186" s="2133">
        <v>1</v>
      </c>
      <c r="H186" s="2140">
        <v>120484.90482869165</v>
      </c>
      <c r="J186" s="2561" t="s">
        <v>992</v>
      </c>
      <c r="K186" s="2656">
        <v>225909.19655379685</v>
      </c>
      <c r="L186" s="2655">
        <v>0.16</v>
      </c>
      <c r="M186" s="2133">
        <v>1</v>
      </c>
      <c r="N186" s="2140">
        <v>36145.471448607495</v>
      </c>
      <c r="P186" s="2561" t="s">
        <v>992</v>
      </c>
      <c r="Q186" s="2656">
        <v>225909.19655379685</v>
      </c>
      <c r="R186" s="2655">
        <v>0</v>
      </c>
      <c r="S186" s="2133">
        <v>1</v>
      </c>
      <c r="T186" s="2140">
        <v>0</v>
      </c>
      <c r="V186" s="2561" t="s">
        <v>992</v>
      </c>
      <c r="W186" s="2656">
        <v>225909.19655379685</v>
      </c>
      <c r="X186" s="2655">
        <v>0.8</v>
      </c>
      <c r="Y186" s="2133">
        <v>1</v>
      </c>
      <c r="Z186" s="2140">
        <v>180727.35724303749</v>
      </c>
      <c r="AB186" s="2561" t="s">
        <v>992</v>
      </c>
      <c r="AC186" s="2656">
        <v>225909.19655379685</v>
      </c>
      <c r="AD186" s="2655">
        <v>0.8</v>
      </c>
      <c r="AE186" s="2133">
        <v>1</v>
      </c>
      <c r="AF186" s="2140">
        <v>180727.35724303749</v>
      </c>
    </row>
    <row r="187" spans="4:32" x14ac:dyDescent="0.3">
      <c r="D187" s="2561" t="s">
        <v>993</v>
      </c>
      <c r="E187" s="2656">
        <v>4251.3637355331075</v>
      </c>
      <c r="F187" s="2655">
        <v>6</v>
      </c>
      <c r="G187" s="2133">
        <v>1</v>
      </c>
      <c r="H187" s="2140">
        <v>25508.182413198643</v>
      </c>
      <c r="J187" s="2561" t="s">
        <v>993</v>
      </c>
      <c r="K187" s="2656">
        <v>4251.3637355331075</v>
      </c>
      <c r="L187" s="2655">
        <v>6</v>
      </c>
      <c r="M187" s="2133">
        <v>1</v>
      </c>
      <c r="N187" s="2140">
        <v>25508.182413198643</v>
      </c>
      <c r="P187" s="2561" t="s">
        <v>993</v>
      </c>
      <c r="Q187" s="2656">
        <v>4251.3637355331075</v>
      </c>
      <c r="R187" s="2655">
        <v>8</v>
      </c>
      <c r="S187" s="2133">
        <v>1</v>
      </c>
      <c r="T187" s="2140">
        <v>34010.90988426486</v>
      </c>
      <c r="V187" s="2561" t="s">
        <v>993</v>
      </c>
      <c r="W187" s="2656">
        <v>4251.3637355331075</v>
      </c>
      <c r="X187" s="2655">
        <v>8</v>
      </c>
      <c r="Y187" s="2133">
        <v>1</v>
      </c>
      <c r="Z187" s="2140">
        <v>34010.90988426486</v>
      </c>
      <c r="AB187" s="2561" t="s">
        <v>993</v>
      </c>
      <c r="AC187" s="2656">
        <v>4251.3637355331075</v>
      </c>
      <c r="AD187" s="2655">
        <v>8</v>
      </c>
      <c r="AE187" s="2133">
        <v>1</v>
      </c>
      <c r="AF187" s="2140">
        <v>34010.90988426486</v>
      </c>
    </row>
    <row r="188" spans="4:32" x14ac:dyDescent="0.3">
      <c r="D188" s="2561"/>
      <c r="E188" s="2656"/>
      <c r="F188" s="2655"/>
      <c r="G188" s="2133"/>
      <c r="H188" s="2140"/>
      <c r="J188" s="2561"/>
      <c r="K188" s="2656"/>
      <c r="L188" s="2655"/>
      <c r="M188" s="2133"/>
      <c r="N188" s="2140"/>
      <c r="P188" s="2561"/>
      <c r="Q188" s="2656"/>
      <c r="R188" s="2655"/>
      <c r="S188" s="2133"/>
      <c r="T188" s="2140"/>
      <c r="V188" s="2561"/>
      <c r="W188" s="2656"/>
      <c r="X188" s="2655"/>
      <c r="Y188" s="2133"/>
      <c r="Z188" s="2140"/>
      <c r="AB188" s="2561"/>
      <c r="AC188" s="2656"/>
      <c r="AD188" s="2655"/>
      <c r="AE188" s="2133"/>
      <c r="AF188" s="2140"/>
    </row>
    <row r="189" spans="4:32" x14ac:dyDescent="0.3">
      <c r="D189" s="2266"/>
      <c r="E189" s="2314"/>
      <c r="F189" s="2658"/>
      <c r="G189" s="2143" t="s">
        <v>890</v>
      </c>
      <c r="H189" s="2659">
        <v>215635.88427655268</v>
      </c>
      <c r="J189" s="2266"/>
      <c r="K189" s="2314"/>
      <c r="L189" s="2658"/>
      <c r="M189" s="2143" t="s">
        <v>890</v>
      </c>
      <c r="N189" s="2659">
        <v>75582.213268738618</v>
      </c>
      <c r="P189" s="2266"/>
      <c r="Q189" s="2314"/>
      <c r="R189" s="2658"/>
      <c r="S189" s="2143" t="s">
        <v>890</v>
      </c>
      <c r="T189" s="2659">
        <v>173296.50395358965</v>
      </c>
      <c r="V189" s="2266"/>
      <c r="W189" s="2314"/>
      <c r="X189" s="2658"/>
      <c r="Y189" s="2143" t="s">
        <v>890</v>
      </c>
      <c r="Z189" s="2659">
        <v>214738.26712730236</v>
      </c>
      <c r="AB189" s="2266"/>
      <c r="AC189" s="2314"/>
      <c r="AD189" s="2658"/>
      <c r="AE189" s="2143" t="s">
        <v>890</v>
      </c>
      <c r="AF189" s="2659">
        <v>214738.26712730236</v>
      </c>
    </row>
    <row r="190" spans="4:32" x14ac:dyDescent="0.3">
      <c r="D190" s="2651" t="s">
        <v>891</v>
      </c>
      <c r="E190" s="2661"/>
      <c r="F190" s="2595"/>
      <c r="G190" s="1206"/>
      <c r="H190" s="2646"/>
      <c r="J190" s="2651" t="s">
        <v>891</v>
      </c>
      <c r="K190" s="2661"/>
      <c r="L190" s="2595"/>
      <c r="M190" s="1206"/>
      <c r="N190" s="2646"/>
      <c r="P190" s="2651" t="s">
        <v>891</v>
      </c>
      <c r="Q190" s="2661"/>
      <c r="R190" s="2595"/>
      <c r="S190" s="1206"/>
      <c r="T190" s="2646"/>
      <c r="V190" s="2651" t="s">
        <v>891</v>
      </c>
      <c r="W190" s="2661"/>
      <c r="X190" s="2595"/>
      <c r="Y190" s="1206"/>
      <c r="Z190" s="2646"/>
      <c r="AB190" s="2651" t="s">
        <v>891</v>
      </c>
      <c r="AC190" s="2661"/>
      <c r="AD190" s="2595"/>
      <c r="AE190" s="1206"/>
      <c r="AF190" s="2646"/>
    </row>
    <row r="191" spans="4:32" x14ac:dyDescent="0.3">
      <c r="D191" s="2126" t="s">
        <v>884</v>
      </c>
      <c r="E191" s="2653" t="s">
        <v>892</v>
      </c>
      <c r="F191" s="2128" t="s">
        <v>893</v>
      </c>
      <c r="G191" s="2127" t="s">
        <v>887</v>
      </c>
      <c r="H191" s="2129" t="s">
        <v>888</v>
      </c>
      <c r="J191" s="2126" t="s">
        <v>884</v>
      </c>
      <c r="K191" s="2653" t="s">
        <v>892</v>
      </c>
      <c r="L191" s="2128" t="s">
        <v>893</v>
      </c>
      <c r="M191" s="2127" t="s">
        <v>887</v>
      </c>
      <c r="N191" s="2129" t="s">
        <v>888</v>
      </c>
      <c r="P191" s="2126" t="s">
        <v>884</v>
      </c>
      <c r="Q191" s="2653" t="s">
        <v>892</v>
      </c>
      <c r="R191" s="2128" t="s">
        <v>893</v>
      </c>
      <c r="S191" s="2127" t="s">
        <v>887</v>
      </c>
      <c r="T191" s="2129" t="s">
        <v>888</v>
      </c>
      <c r="V191" s="2126" t="s">
        <v>884</v>
      </c>
      <c r="W191" s="2653" t="s">
        <v>892</v>
      </c>
      <c r="X191" s="2128" t="s">
        <v>893</v>
      </c>
      <c r="Y191" s="2127" t="s">
        <v>887</v>
      </c>
      <c r="Z191" s="2129" t="s">
        <v>888</v>
      </c>
      <c r="AB191" s="2126" t="s">
        <v>884</v>
      </c>
      <c r="AC191" s="2653" t="s">
        <v>892</v>
      </c>
      <c r="AD191" s="2128" t="s">
        <v>893</v>
      </c>
      <c r="AE191" s="2127" t="s">
        <v>887</v>
      </c>
      <c r="AF191" s="2129" t="s">
        <v>888</v>
      </c>
    </row>
    <row r="192" spans="4:32" x14ac:dyDescent="0.3">
      <c r="D192" s="2146"/>
      <c r="E192" s="2662"/>
      <c r="F192" s="2148"/>
      <c r="G192" s="2149"/>
      <c r="H192" s="2140"/>
      <c r="J192" s="2146"/>
      <c r="K192" s="2662"/>
      <c r="L192" s="2148"/>
      <c r="M192" s="2149"/>
      <c r="N192" s="2140"/>
      <c r="P192" s="2146"/>
      <c r="Q192" s="2662"/>
      <c r="R192" s="2148"/>
      <c r="S192" s="2149"/>
      <c r="T192" s="2140"/>
      <c r="V192" s="2146"/>
      <c r="W192" s="2662"/>
      <c r="X192" s="2148"/>
      <c r="Y192" s="2149"/>
      <c r="Z192" s="2140"/>
      <c r="AB192" s="2146"/>
      <c r="AC192" s="2662"/>
      <c r="AD192" s="2148"/>
      <c r="AE192" s="2149"/>
      <c r="AF192" s="2140"/>
    </row>
    <row r="193" spans="4:32" x14ac:dyDescent="0.3">
      <c r="D193" s="2146"/>
      <c r="E193" s="2662"/>
      <c r="F193" s="2148"/>
      <c r="G193" s="2149"/>
      <c r="H193" s="2140"/>
      <c r="J193" s="2146"/>
      <c r="K193" s="2662"/>
      <c r="L193" s="2148"/>
      <c r="M193" s="2149"/>
      <c r="N193" s="2140"/>
      <c r="P193" s="2146"/>
      <c r="Q193" s="2662"/>
      <c r="R193" s="2148"/>
      <c r="S193" s="2149"/>
      <c r="T193" s="2140"/>
      <c r="V193" s="2146"/>
      <c r="W193" s="2662"/>
      <c r="X193" s="2148"/>
      <c r="Y193" s="2149"/>
      <c r="Z193" s="2140"/>
      <c r="AB193" s="2146"/>
      <c r="AC193" s="2662"/>
      <c r="AD193" s="2148"/>
      <c r="AE193" s="2149"/>
      <c r="AF193" s="2140"/>
    </row>
    <row r="194" spans="4:32" x14ac:dyDescent="0.3">
      <c r="D194" s="2146"/>
      <c r="E194" s="2662"/>
      <c r="F194" s="2148"/>
      <c r="G194" s="2149"/>
      <c r="H194" s="2140"/>
      <c r="J194" s="2146"/>
      <c r="K194" s="2662"/>
      <c r="L194" s="2148"/>
      <c r="M194" s="2149"/>
      <c r="N194" s="2140"/>
      <c r="P194" s="2146"/>
      <c r="Q194" s="2662"/>
      <c r="R194" s="2148"/>
      <c r="S194" s="2149"/>
      <c r="T194" s="2140"/>
      <c r="V194" s="2146"/>
      <c r="W194" s="2662"/>
      <c r="X194" s="2148"/>
      <c r="Y194" s="2149"/>
      <c r="Z194" s="2140"/>
      <c r="AB194" s="2146"/>
      <c r="AC194" s="2662"/>
      <c r="AD194" s="2148"/>
      <c r="AE194" s="2149"/>
      <c r="AF194" s="2140"/>
    </row>
    <row r="195" spans="4:32" x14ac:dyDescent="0.3">
      <c r="D195" s="2146"/>
      <c r="E195" s="2662"/>
      <c r="F195" s="2148"/>
      <c r="G195" s="2149"/>
      <c r="H195" s="2140"/>
      <c r="J195" s="2146"/>
      <c r="K195" s="2662"/>
      <c r="L195" s="2148"/>
      <c r="M195" s="2149"/>
      <c r="N195" s="2140"/>
      <c r="P195" s="2146"/>
      <c r="Q195" s="2662"/>
      <c r="R195" s="2148"/>
      <c r="S195" s="2149"/>
      <c r="T195" s="2140"/>
      <c r="V195" s="2146"/>
      <c r="W195" s="2662"/>
      <c r="X195" s="2148"/>
      <c r="Y195" s="2149"/>
      <c r="Z195" s="2140"/>
      <c r="AB195" s="2146"/>
      <c r="AC195" s="2662"/>
      <c r="AD195" s="2148"/>
      <c r="AE195" s="2149"/>
      <c r="AF195" s="2140"/>
    </row>
    <row r="196" spans="4:32" x14ac:dyDescent="0.3">
      <c r="D196" s="2146"/>
      <c r="E196" s="2662"/>
      <c r="F196" s="2148"/>
      <c r="G196" s="2149"/>
      <c r="H196" s="2140"/>
      <c r="J196" s="2146"/>
      <c r="K196" s="2662"/>
      <c r="L196" s="2148"/>
      <c r="M196" s="2149"/>
      <c r="N196" s="2140"/>
      <c r="P196" s="2146"/>
      <c r="Q196" s="2662"/>
      <c r="R196" s="2148"/>
      <c r="S196" s="2149"/>
      <c r="T196" s="2140"/>
      <c r="V196" s="2146"/>
      <c r="W196" s="2662"/>
      <c r="X196" s="2148"/>
      <c r="Y196" s="2149"/>
      <c r="Z196" s="2140"/>
      <c r="AB196" s="2146"/>
      <c r="AC196" s="2662"/>
      <c r="AD196" s="2148"/>
      <c r="AE196" s="2149"/>
      <c r="AF196" s="2140"/>
    </row>
    <row r="197" spans="4:32" x14ac:dyDescent="0.3">
      <c r="D197" s="2651" t="s">
        <v>898</v>
      </c>
      <c r="E197" s="2661"/>
      <c r="F197" s="2595"/>
      <c r="G197" s="1206"/>
      <c r="H197" s="2646"/>
      <c r="J197" s="2651" t="s">
        <v>898</v>
      </c>
      <c r="K197" s="2661"/>
      <c r="L197" s="2148"/>
      <c r="M197" s="1206"/>
      <c r="N197" s="2646"/>
      <c r="P197" s="2651" t="s">
        <v>898</v>
      </c>
      <c r="Q197" s="2661"/>
      <c r="R197" s="2595"/>
      <c r="S197" s="1206"/>
      <c r="T197" s="2646"/>
      <c r="V197" s="2651" t="s">
        <v>898</v>
      </c>
      <c r="W197" s="2661"/>
      <c r="X197" s="2595"/>
      <c r="Y197" s="1206"/>
      <c r="Z197" s="2646"/>
      <c r="AB197" s="2651" t="s">
        <v>898</v>
      </c>
      <c r="AC197" s="2661"/>
      <c r="AD197" s="2595"/>
      <c r="AE197" s="1206"/>
      <c r="AF197" s="2646"/>
    </row>
    <row r="198" spans="4:32" x14ac:dyDescent="0.3">
      <c r="D198" s="2126" t="s">
        <v>884</v>
      </c>
      <c r="E198" s="2663" t="s">
        <v>885</v>
      </c>
      <c r="F198" s="2128" t="s">
        <v>886</v>
      </c>
      <c r="G198" s="2127" t="s">
        <v>893</v>
      </c>
      <c r="H198" s="2129" t="s">
        <v>888</v>
      </c>
      <c r="J198" s="2126" t="s">
        <v>884</v>
      </c>
      <c r="K198" s="2653" t="s">
        <v>885</v>
      </c>
      <c r="L198" s="2128" t="s">
        <v>886</v>
      </c>
      <c r="M198" s="2127" t="s">
        <v>893</v>
      </c>
      <c r="N198" s="2129" t="s">
        <v>888</v>
      </c>
      <c r="P198" s="2126" t="s">
        <v>884</v>
      </c>
      <c r="Q198" s="2663" t="s">
        <v>885</v>
      </c>
      <c r="R198" s="2128" t="s">
        <v>886</v>
      </c>
      <c r="S198" s="2127" t="s">
        <v>893</v>
      </c>
      <c r="T198" s="2129" t="s">
        <v>888</v>
      </c>
      <c r="V198" s="2126" t="s">
        <v>884</v>
      </c>
      <c r="W198" s="2663" t="s">
        <v>885</v>
      </c>
      <c r="X198" s="2128" t="s">
        <v>886</v>
      </c>
      <c r="Y198" s="2127" t="s">
        <v>893</v>
      </c>
      <c r="Z198" s="2129" t="s">
        <v>888</v>
      </c>
      <c r="AB198" s="2126" t="s">
        <v>884</v>
      </c>
      <c r="AC198" s="2663" t="s">
        <v>885</v>
      </c>
      <c r="AD198" s="2128" t="s">
        <v>886</v>
      </c>
      <c r="AE198" s="2127" t="s">
        <v>893</v>
      </c>
      <c r="AF198" s="2129" t="s">
        <v>888</v>
      </c>
    </row>
    <row r="199" spans="4:32" x14ac:dyDescent="0.3">
      <c r="D199" s="2561" t="s">
        <v>997</v>
      </c>
      <c r="E199" s="2664">
        <v>290020.70325447264</v>
      </c>
      <c r="F199" s="2655">
        <v>0.10666666666666667</v>
      </c>
      <c r="G199" s="2133">
        <v>1</v>
      </c>
      <c r="H199" s="2140">
        <v>30935.541680477083</v>
      </c>
      <c r="J199" s="2561" t="s">
        <v>997</v>
      </c>
      <c r="K199" s="2664">
        <v>290020.70325447264</v>
      </c>
      <c r="L199" s="2655">
        <v>8.0000000000000016E-2</v>
      </c>
      <c r="M199" s="2133">
        <v>1</v>
      </c>
      <c r="N199" s="2140">
        <v>23201.656260357817</v>
      </c>
      <c r="P199" s="2561" t="s">
        <v>997</v>
      </c>
      <c r="Q199" s="2664">
        <v>290020.70325447264</v>
      </c>
      <c r="R199" s="2655">
        <v>0.16000000000000003</v>
      </c>
      <c r="S199" s="2133">
        <v>1</v>
      </c>
      <c r="T199" s="2140">
        <v>46403.312520715634</v>
      </c>
      <c r="V199" s="2561" t="s">
        <v>997</v>
      </c>
      <c r="W199" s="2664">
        <v>290020.70325447264</v>
      </c>
      <c r="X199" s="2655">
        <v>0.16000000000000003</v>
      </c>
      <c r="Y199" s="2133">
        <v>1</v>
      </c>
      <c r="Z199" s="2140">
        <v>46403.312520715634</v>
      </c>
      <c r="AB199" s="2561" t="s">
        <v>997</v>
      </c>
      <c r="AC199" s="2664">
        <v>290020.70325447264</v>
      </c>
      <c r="AD199" s="2655">
        <v>0.16000000000000003</v>
      </c>
      <c r="AE199" s="2133">
        <v>1</v>
      </c>
      <c r="AF199" s="2140">
        <v>46403.312520715634</v>
      </c>
    </row>
    <row r="200" spans="4:32" x14ac:dyDescent="0.3">
      <c r="D200" s="2561" t="s">
        <v>994</v>
      </c>
      <c r="E200" s="2664">
        <v>254469.82106837176</v>
      </c>
      <c r="F200" s="2655">
        <v>0.21333333333333335</v>
      </c>
      <c r="G200" s="2133">
        <v>1</v>
      </c>
      <c r="H200" s="2140">
        <v>54286.895161252643</v>
      </c>
      <c r="J200" s="2561" t="s">
        <v>994</v>
      </c>
      <c r="K200" s="2664">
        <v>254469.82106837176</v>
      </c>
      <c r="L200" s="2655">
        <v>0.37333333333333329</v>
      </c>
      <c r="M200" s="2133">
        <v>1</v>
      </c>
      <c r="N200" s="2140">
        <v>95002.066532192111</v>
      </c>
      <c r="P200" s="2561" t="s">
        <v>994</v>
      </c>
      <c r="Q200" s="2664">
        <v>254469.82106837176</v>
      </c>
      <c r="R200" s="2655">
        <v>0.71809256661991583</v>
      </c>
      <c r="S200" s="2133">
        <v>1</v>
      </c>
      <c r="T200" s="2140">
        <v>182732.8869382978</v>
      </c>
      <c r="V200" s="2561" t="s">
        <v>994</v>
      </c>
      <c r="W200" s="2664">
        <v>254469.82106837176</v>
      </c>
      <c r="X200" s="2655">
        <v>1.6</v>
      </c>
      <c r="Y200" s="2133">
        <v>1</v>
      </c>
      <c r="Z200" s="2140">
        <v>407151.71370939485</v>
      </c>
      <c r="AB200" s="2561" t="s">
        <v>994</v>
      </c>
      <c r="AC200" s="2664">
        <v>254469.82106837176</v>
      </c>
      <c r="AD200" s="2655">
        <v>2.4000000000000004</v>
      </c>
      <c r="AE200" s="2133">
        <v>1</v>
      </c>
      <c r="AF200" s="2140">
        <v>610727.57056409237</v>
      </c>
    </row>
    <row r="201" spans="4:32" x14ac:dyDescent="0.3">
      <c r="D201" s="2561" t="s">
        <v>995</v>
      </c>
      <c r="E201" s="2664">
        <v>64040.167561799884</v>
      </c>
      <c r="F201" s="2655">
        <v>0.44912280701754387</v>
      </c>
      <c r="G201" s="2133">
        <v>2</v>
      </c>
      <c r="H201" s="2140">
        <v>57523.799634458846</v>
      </c>
      <c r="J201" s="2561" t="s">
        <v>995</v>
      </c>
      <c r="K201" s="2664">
        <v>64040.167561799884</v>
      </c>
      <c r="L201" s="2655">
        <v>0.53333333333333333</v>
      </c>
      <c r="M201" s="2133">
        <v>2</v>
      </c>
      <c r="N201" s="2140">
        <v>68309.512065919873</v>
      </c>
      <c r="P201" s="2561" t="s">
        <v>995</v>
      </c>
      <c r="Q201" s="2664">
        <v>64040.167561799884</v>
      </c>
      <c r="R201" s="2655">
        <v>2.6947368421052631</v>
      </c>
      <c r="S201" s="2133">
        <v>2</v>
      </c>
      <c r="T201" s="2140">
        <v>345142.79780675308</v>
      </c>
      <c r="V201" s="2561" t="s">
        <v>995</v>
      </c>
      <c r="W201" s="2664">
        <v>64040.167561799884</v>
      </c>
      <c r="X201" s="2655">
        <v>2.4000000000000004</v>
      </c>
      <c r="Y201" s="2133">
        <v>2</v>
      </c>
      <c r="Z201" s="2140">
        <v>307392.80429663952</v>
      </c>
      <c r="AB201" s="2561" t="s">
        <v>995</v>
      </c>
      <c r="AC201" s="2664">
        <v>64040.167561799884</v>
      </c>
      <c r="AD201" s="2655">
        <v>2.6947368421052631</v>
      </c>
      <c r="AE201" s="2133">
        <v>2</v>
      </c>
      <c r="AF201" s="2140">
        <v>345142.79780675308</v>
      </c>
    </row>
    <row r="202" spans="4:32" x14ac:dyDescent="0.3">
      <c r="D202" s="2561" t="s">
        <v>996</v>
      </c>
      <c r="E202" s="2664">
        <v>56298.72089551598</v>
      </c>
      <c r="F202" s="2655">
        <v>0.53333333333333333</v>
      </c>
      <c r="G202" s="2133">
        <v>1</v>
      </c>
      <c r="H202" s="2140">
        <v>30025.984477608523</v>
      </c>
      <c r="J202" s="2561" t="s">
        <v>996</v>
      </c>
      <c r="K202" s="2664">
        <v>56298.72089551598</v>
      </c>
      <c r="L202" s="2655">
        <v>0.16</v>
      </c>
      <c r="M202" s="2133">
        <v>1</v>
      </c>
      <c r="N202" s="2140">
        <v>9007.795343282558</v>
      </c>
      <c r="P202" s="2561" t="s">
        <v>996</v>
      </c>
      <c r="Q202" s="2664">
        <v>56298.72089551598</v>
      </c>
      <c r="R202" s="2655">
        <v>1.6</v>
      </c>
      <c r="S202" s="2133">
        <v>1</v>
      </c>
      <c r="T202" s="2140">
        <v>90077.953432825569</v>
      </c>
      <c r="V202" s="2561" t="s">
        <v>996</v>
      </c>
      <c r="W202" s="2664">
        <v>56298.72089551598</v>
      </c>
      <c r="X202" s="2655">
        <v>1.6</v>
      </c>
      <c r="Y202" s="2133">
        <v>1</v>
      </c>
      <c r="Z202" s="2140">
        <v>90077.953432825569</v>
      </c>
      <c r="AB202" s="2561" t="s">
        <v>996</v>
      </c>
      <c r="AC202" s="2664">
        <v>56298.72089551598</v>
      </c>
      <c r="AD202" s="2655">
        <v>1.6</v>
      </c>
      <c r="AE202" s="2133">
        <v>1</v>
      </c>
      <c r="AF202" s="2140">
        <v>90077.953432825569</v>
      </c>
    </row>
    <row r="203" spans="4:32" x14ac:dyDescent="0.3">
      <c r="D203" s="2561" t="s">
        <v>2603</v>
      </c>
      <c r="E203" s="2664">
        <v>290020.70325447264</v>
      </c>
      <c r="F203" s="2655">
        <v>8.9824561403508779E-2</v>
      </c>
      <c r="G203" s="2133">
        <v>1</v>
      </c>
      <c r="H203" s="2140">
        <v>26050.982467770176</v>
      </c>
      <c r="J203" s="2561" t="s">
        <v>2603</v>
      </c>
      <c r="K203" s="2664">
        <v>290020.70325447264</v>
      </c>
      <c r="L203" s="2655">
        <v>0.10666666666666667</v>
      </c>
      <c r="M203" s="2133">
        <v>1</v>
      </c>
      <c r="N203" s="2140">
        <v>30935.541680477083</v>
      </c>
      <c r="P203" s="2561" t="s">
        <v>2603</v>
      </c>
      <c r="Q203" s="2664">
        <v>290020.70325447264</v>
      </c>
      <c r="R203" s="2655">
        <v>0.53894736842105262</v>
      </c>
      <c r="S203" s="2133">
        <v>1</v>
      </c>
      <c r="T203" s="2140">
        <v>156305.89480662104</v>
      </c>
      <c r="U203" s="2665"/>
      <c r="V203" s="2561" t="s">
        <v>2603</v>
      </c>
      <c r="W203" s="2664">
        <v>290020.70325447264</v>
      </c>
      <c r="X203" s="2655">
        <v>0.48000000000000009</v>
      </c>
      <c r="Y203" s="2133">
        <v>1</v>
      </c>
      <c r="Z203" s="2140">
        <v>139209.93756214689</v>
      </c>
      <c r="AB203" s="2561" t="s">
        <v>2603</v>
      </c>
      <c r="AC203" s="2664">
        <v>290020.70325447264</v>
      </c>
      <c r="AD203" s="2655">
        <v>0.53894736842105262</v>
      </c>
      <c r="AE203" s="2133">
        <v>1</v>
      </c>
      <c r="AF203" s="2140">
        <v>156305.89480662104</v>
      </c>
    </row>
    <row r="204" spans="4:32" x14ac:dyDescent="0.3">
      <c r="D204" s="2561" t="s">
        <v>2602</v>
      </c>
      <c r="E204" s="2664">
        <v>282139.34593835432</v>
      </c>
      <c r="F204" s="2655">
        <v>0.8</v>
      </c>
      <c r="G204" s="2133">
        <v>2</v>
      </c>
      <c r="H204" s="2140">
        <v>451422.95350136695</v>
      </c>
      <c r="J204" s="2561" t="s">
        <v>2602</v>
      </c>
      <c r="K204" s="2664">
        <v>282139.34593835432</v>
      </c>
      <c r="L204" s="2655">
        <v>0.8</v>
      </c>
      <c r="M204" s="2133">
        <v>1</v>
      </c>
      <c r="N204" s="2140">
        <v>225711.47675068348</v>
      </c>
      <c r="P204" s="2561" t="s">
        <v>2602</v>
      </c>
      <c r="Q204" s="2664">
        <v>282139.34593835432</v>
      </c>
      <c r="R204" s="2655">
        <v>1.6</v>
      </c>
      <c r="S204" s="2133">
        <v>1</v>
      </c>
      <c r="T204" s="2140">
        <v>451422.95350136695</v>
      </c>
      <c r="U204" s="2665"/>
      <c r="V204" s="2561" t="s">
        <v>2602</v>
      </c>
      <c r="W204" s="2664">
        <v>282139.34593835432</v>
      </c>
      <c r="X204" s="2655">
        <v>1.6</v>
      </c>
      <c r="Y204" s="2133">
        <v>1</v>
      </c>
      <c r="Z204" s="2140">
        <v>451422.95350136695</v>
      </c>
      <c r="AB204" s="2561" t="s">
        <v>2602</v>
      </c>
      <c r="AC204" s="2664">
        <v>282139.34593835432</v>
      </c>
      <c r="AD204" s="2655">
        <v>1.6</v>
      </c>
      <c r="AE204" s="2133">
        <v>1</v>
      </c>
      <c r="AF204" s="2140">
        <v>451422.95350136695</v>
      </c>
    </row>
    <row r="205" spans="4:32" x14ac:dyDescent="0.3">
      <c r="D205" s="2266"/>
      <c r="E205" s="2834"/>
      <c r="F205" s="2951"/>
      <c r="G205" s="2133"/>
      <c r="H205" s="2140"/>
      <c r="J205" s="2561"/>
      <c r="K205" s="2664"/>
      <c r="L205" s="2655"/>
      <c r="M205" s="2133"/>
      <c r="N205" s="2140"/>
      <c r="P205" s="2266"/>
      <c r="Q205" s="2834"/>
      <c r="R205" s="2951"/>
      <c r="S205" s="2133"/>
      <c r="T205" s="2140"/>
      <c r="U205" s="2665"/>
      <c r="V205" s="2266"/>
      <c r="W205" s="2834"/>
      <c r="X205" s="2951"/>
      <c r="Y205" s="2133"/>
      <c r="Z205" s="2140"/>
      <c r="AB205" s="2266"/>
      <c r="AC205" s="2834"/>
      <c r="AD205" s="2951"/>
      <c r="AE205" s="2133"/>
      <c r="AF205" s="2140"/>
    </row>
    <row r="206" spans="4:32" x14ac:dyDescent="0.3">
      <c r="D206" s="2266"/>
      <c r="E206" s="2314"/>
      <c r="F206" s="2658"/>
      <c r="G206" s="2316" t="s">
        <v>890</v>
      </c>
      <c r="H206" s="2659">
        <v>650246.15692293423</v>
      </c>
      <c r="J206" s="2266"/>
      <c r="K206" s="2314"/>
      <c r="L206" s="2658"/>
      <c r="M206" s="2316" t="s">
        <v>890</v>
      </c>
      <c r="N206" s="2659">
        <v>452168.04863291292</v>
      </c>
      <c r="P206" s="2266"/>
      <c r="Q206" s="2314"/>
      <c r="R206" s="2658"/>
      <c r="S206" s="2316" t="s">
        <v>890</v>
      </c>
      <c r="T206" s="2659">
        <v>1272085.7990065799</v>
      </c>
      <c r="V206" s="2266"/>
      <c r="W206" s="2314"/>
      <c r="X206" s="2658"/>
      <c r="Y206" s="2316" t="s">
        <v>890</v>
      </c>
      <c r="Z206" s="2659">
        <v>1441658.6750230896</v>
      </c>
      <c r="AB206" s="2266"/>
      <c r="AC206" s="2314"/>
      <c r="AD206" s="2658"/>
      <c r="AE206" s="2316" t="s">
        <v>890</v>
      </c>
      <c r="AF206" s="2659">
        <v>1700080.4826323749</v>
      </c>
    </row>
    <row r="207" spans="4:32" ht="15.75" thickBot="1" x14ac:dyDescent="0.35">
      <c r="D207" s="2286"/>
      <c r="E207" s="2668"/>
      <c r="F207" s="2288" t="s">
        <v>900</v>
      </c>
      <c r="G207" s="2667"/>
      <c r="H207" s="2170">
        <v>865882.04119948694</v>
      </c>
      <c r="J207" s="2286"/>
      <c r="K207" s="2668"/>
      <c r="L207" s="2288" t="s">
        <v>900</v>
      </c>
      <c r="M207" s="2667"/>
      <c r="N207" s="2170">
        <v>527750.26190165151</v>
      </c>
      <c r="P207" s="2286"/>
      <c r="Q207" s="2668"/>
      <c r="R207" s="2288" t="s">
        <v>900</v>
      </c>
      <c r="S207" s="2667"/>
      <c r="T207" s="2170">
        <v>1445382.3029601695</v>
      </c>
      <c r="V207" s="2286"/>
      <c r="W207" s="2668"/>
      <c r="X207" s="2288" t="s">
        <v>900</v>
      </c>
      <c r="Y207" s="2667"/>
      <c r="Z207" s="2170">
        <v>1656396.9421503921</v>
      </c>
      <c r="AB207" s="2286"/>
      <c r="AC207" s="2668"/>
      <c r="AD207" s="2288" t="s">
        <v>900</v>
      </c>
      <c r="AE207" s="2667"/>
      <c r="AF207" s="2170">
        <v>1914818.7497596773</v>
      </c>
    </row>
    <row r="209" spans="3:32" ht="15.75" thickBot="1" x14ac:dyDescent="0.35">
      <c r="D209" s="1206"/>
      <c r="E209" s="2314"/>
      <c r="F209" s="1206"/>
      <c r="G209" s="1206"/>
      <c r="H209" s="1206"/>
      <c r="J209" s="2009"/>
      <c r="K209" s="2690"/>
      <c r="L209" s="2690"/>
      <c r="M209" s="2690"/>
      <c r="N209" s="2690"/>
      <c r="P209" s="2009"/>
      <c r="Q209" s="2009"/>
      <c r="R209" s="2009"/>
      <c r="S209" s="2009"/>
      <c r="T209" s="2009"/>
      <c r="V209" s="2009"/>
      <c r="W209" s="2691"/>
      <c r="X209" s="2691"/>
      <c r="Y209" s="2691"/>
      <c r="Z209" s="2691"/>
      <c r="AB209" s="2009"/>
      <c r="AC209" s="2690"/>
      <c r="AD209" s="2690"/>
      <c r="AE209" s="2690"/>
      <c r="AF209" s="2690"/>
    </row>
    <row r="210" spans="3:32" x14ac:dyDescent="0.3">
      <c r="D210" s="2297"/>
      <c r="E210" s="2629"/>
      <c r="F210" s="2233" t="s">
        <v>875</v>
      </c>
      <c r="G210" s="2233"/>
      <c r="H210" s="2623"/>
      <c r="J210" s="3828"/>
      <c r="K210" s="3829"/>
      <c r="L210" s="2233" t="s">
        <v>937</v>
      </c>
      <c r="M210" s="2670"/>
      <c r="N210" s="2671"/>
      <c r="P210" s="3828"/>
      <c r="Q210" s="3829"/>
      <c r="R210" s="2233" t="s">
        <v>937</v>
      </c>
      <c r="S210" s="2670"/>
      <c r="T210" s="2671"/>
      <c r="V210" s="3828"/>
      <c r="W210" s="3829"/>
      <c r="X210" s="2233" t="s">
        <v>937</v>
      </c>
      <c r="Y210" s="2670"/>
      <c r="Z210" s="2671"/>
      <c r="AB210" s="3828"/>
      <c r="AC210" s="3829"/>
      <c r="AD210" s="2233" t="s">
        <v>937</v>
      </c>
      <c r="AE210" s="2670"/>
      <c r="AF210" s="2671"/>
    </row>
    <row r="211" spans="3:32" ht="15.75" thickBot="1" x14ac:dyDescent="0.35">
      <c r="D211" s="2630" t="s">
        <v>877</v>
      </c>
      <c r="E211" s="2633">
        <v>10</v>
      </c>
      <c r="F211" s="1206" t="s">
        <v>3366</v>
      </c>
      <c r="G211" s="2595"/>
      <c r="H211" s="2632"/>
      <c r="J211" s="3836" t="s">
        <v>940</v>
      </c>
      <c r="K211" s="3837"/>
      <c r="L211" s="2195" t="s">
        <v>3366</v>
      </c>
      <c r="M211" s="2595"/>
      <c r="N211" s="2518"/>
      <c r="P211" s="2672" t="s">
        <v>938</v>
      </c>
      <c r="Q211" s="2673">
        <v>12</v>
      </c>
      <c r="R211" s="2238" t="s">
        <v>3366</v>
      </c>
      <c r="S211" s="2595"/>
      <c r="T211" s="2518"/>
      <c r="V211" s="3836" t="s">
        <v>3376</v>
      </c>
      <c r="W211" s="3837"/>
      <c r="X211" s="2238" t="s">
        <v>3366</v>
      </c>
      <c r="Y211" s="2595"/>
      <c r="Z211" s="2518"/>
      <c r="AB211" s="3836" t="s">
        <v>3377</v>
      </c>
      <c r="AC211" s="3837"/>
      <c r="AD211" s="2238" t="s">
        <v>3366</v>
      </c>
      <c r="AE211" s="2595"/>
      <c r="AF211" s="2518"/>
    </row>
    <row r="212" spans="3:32" x14ac:dyDescent="0.3">
      <c r="D212" s="2231" t="s">
        <v>1303</v>
      </c>
      <c r="E212" s="2780"/>
      <c r="F212" s="2515"/>
      <c r="G212" s="2637" t="s">
        <v>881</v>
      </c>
      <c r="H212" s="2638"/>
      <c r="J212" s="3830" t="s">
        <v>1312</v>
      </c>
      <c r="K212" s="3831"/>
      <c r="L212" s="3832"/>
      <c r="M212" s="2674" t="s">
        <v>892</v>
      </c>
      <c r="N212" s="2675"/>
      <c r="P212" s="3830" t="s">
        <v>1305</v>
      </c>
      <c r="Q212" s="3831"/>
      <c r="R212" s="3832"/>
      <c r="S212" s="2674" t="s">
        <v>892</v>
      </c>
      <c r="T212" s="2675"/>
      <c r="V212" s="3830" t="s">
        <v>1306</v>
      </c>
      <c r="W212" s="3831"/>
      <c r="X212" s="3832"/>
      <c r="Y212" s="2674" t="s">
        <v>892</v>
      </c>
      <c r="Z212" s="2675"/>
      <c r="AB212" s="3830" t="s">
        <v>1309</v>
      </c>
      <c r="AC212" s="3831"/>
      <c r="AD212" s="3832"/>
      <c r="AE212" s="2674" t="s">
        <v>892</v>
      </c>
      <c r="AF212" s="2675"/>
    </row>
    <row r="213" spans="3:32" ht="15.75" thickBot="1" x14ac:dyDescent="0.35">
      <c r="D213" s="2121"/>
      <c r="E213" s="2668"/>
      <c r="F213" s="2950"/>
      <c r="G213" s="1206"/>
      <c r="H213" s="2646"/>
      <c r="J213" s="3823"/>
      <c r="K213" s="3824"/>
      <c r="L213" s="2950"/>
      <c r="M213" s="1206"/>
      <c r="N213" s="2526"/>
      <c r="P213" s="3823"/>
      <c r="Q213" s="3824"/>
      <c r="R213" s="2950"/>
      <c r="S213" s="1206"/>
      <c r="T213" s="2526"/>
      <c r="V213" s="3823"/>
      <c r="W213" s="3824"/>
      <c r="X213" s="2950"/>
      <c r="Y213" s="1206"/>
      <c r="Z213" s="2526"/>
      <c r="AB213" s="3823"/>
      <c r="AC213" s="3824"/>
      <c r="AD213" s="2950"/>
      <c r="AE213" s="1206"/>
      <c r="AF213" s="2526"/>
    </row>
    <row r="214" spans="3:32" s="2693" customFormat="1" x14ac:dyDescent="0.3">
      <c r="C214" s="2067"/>
      <c r="D214" s="2651" t="s">
        <v>882</v>
      </c>
      <c r="E214" s="2314"/>
      <c r="F214" s="2595"/>
      <c r="G214" s="1206"/>
      <c r="H214" s="2646"/>
      <c r="J214" s="3825" t="s">
        <v>882</v>
      </c>
      <c r="K214" s="3826"/>
      <c r="L214" s="3826"/>
      <c r="M214" s="3826"/>
      <c r="N214" s="3827"/>
      <c r="P214" s="3825" t="s">
        <v>882</v>
      </c>
      <c r="Q214" s="3826"/>
      <c r="R214" s="3826"/>
      <c r="S214" s="3826"/>
      <c r="T214" s="3827"/>
      <c r="U214" s="2067"/>
      <c r="V214" s="3825" t="s">
        <v>882</v>
      </c>
      <c r="W214" s="3826"/>
      <c r="X214" s="3826"/>
      <c r="Y214" s="3826"/>
      <c r="Z214" s="3827"/>
      <c r="AA214" s="2067"/>
      <c r="AB214" s="3825" t="s">
        <v>882</v>
      </c>
      <c r="AC214" s="3826"/>
      <c r="AD214" s="3826"/>
      <c r="AE214" s="3826"/>
      <c r="AF214" s="3827"/>
    </row>
    <row r="215" spans="3:32" x14ac:dyDescent="0.3">
      <c r="C215" s="2693"/>
      <c r="D215" s="2677" t="s">
        <v>884</v>
      </c>
      <c r="E215" s="2678" t="s">
        <v>885</v>
      </c>
      <c r="F215" s="2797" t="s">
        <v>886</v>
      </c>
      <c r="G215" s="2599" t="s">
        <v>893</v>
      </c>
      <c r="H215" s="2679" t="s">
        <v>888</v>
      </c>
      <c r="J215" s="2677" t="s">
        <v>884</v>
      </c>
      <c r="K215" s="2678" t="s">
        <v>885</v>
      </c>
      <c r="L215" s="2688" t="s">
        <v>886</v>
      </c>
      <c r="M215" s="2599" t="s">
        <v>893</v>
      </c>
      <c r="N215" s="2679" t="s">
        <v>888</v>
      </c>
      <c r="P215" s="2677" t="s">
        <v>884</v>
      </c>
      <c r="Q215" s="2678" t="s">
        <v>885</v>
      </c>
      <c r="R215" s="2070" t="s">
        <v>886</v>
      </c>
      <c r="S215" s="2599" t="s">
        <v>893</v>
      </c>
      <c r="T215" s="2679" t="s">
        <v>888</v>
      </c>
      <c r="U215" s="2693"/>
      <c r="V215" s="2677" t="s">
        <v>884</v>
      </c>
      <c r="W215" s="2678" t="s">
        <v>885</v>
      </c>
      <c r="X215" s="2070" t="s">
        <v>886</v>
      </c>
      <c r="Y215" s="2599" t="s">
        <v>893</v>
      </c>
      <c r="Z215" s="2679" t="s">
        <v>888</v>
      </c>
      <c r="AA215" s="2693"/>
      <c r="AB215" s="2677" t="s">
        <v>884</v>
      </c>
      <c r="AC215" s="2678" t="s">
        <v>885</v>
      </c>
      <c r="AD215" s="2688" t="s">
        <v>886</v>
      </c>
      <c r="AE215" s="2599" t="s">
        <v>893</v>
      </c>
      <c r="AF215" s="2679" t="s">
        <v>888</v>
      </c>
    </row>
    <row r="216" spans="3:32" x14ac:dyDescent="0.3">
      <c r="D216" s="2561" t="s">
        <v>1813</v>
      </c>
      <c r="E216" s="2656">
        <v>353695.13123622525</v>
      </c>
      <c r="F216" s="2655">
        <v>4</v>
      </c>
      <c r="G216" s="2133">
        <v>1</v>
      </c>
      <c r="H216" s="2140">
        <v>1414780.524944901</v>
      </c>
      <c r="J216" s="2561" t="s">
        <v>2906</v>
      </c>
      <c r="K216" s="2656">
        <v>87053.496293327989</v>
      </c>
      <c r="L216" s="2655">
        <v>6.4</v>
      </c>
      <c r="M216" s="2308">
        <v>1</v>
      </c>
      <c r="N216" s="2140">
        <v>557142.37627729913</v>
      </c>
      <c r="P216" s="2561" t="s">
        <v>2906</v>
      </c>
      <c r="Q216" s="2656">
        <v>87053.496293327989</v>
      </c>
      <c r="R216" s="2655">
        <v>1.6</v>
      </c>
      <c r="S216" s="2308">
        <v>1</v>
      </c>
      <c r="T216" s="2140">
        <v>139285.59406932478</v>
      </c>
      <c r="V216" s="2561" t="s">
        <v>2906</v>
      </c>
      <c r="W216" s="2656">
        <v>87053.496293327989</v>
      </c>
      <c r="X216" s="2655">
        <v>1.6</v>
      </c>
      <c r="Y216" s="2308">
        <v>1</v>
      </c>
      <c r="Z216" s="2140">
        <v>139285.59406932478</v>
      </c>
      <c r="AB216" s="2561" t="s">
        <v>1813</v>
      </c>
      <c r="AC216" s="2656">
        <v>353695.13123622525</v>
      </c>
      <c r="AD216" s="2655">
        <v>0.48</v>
      </c>
      <c r="AE216" s="2133">
        <v>1</v>
      </c>
      <c r="AF216" s="2140">
        <v>169773.6629933881</v>
      </c>
    </row>
    <row r="217" spans="3:32" x14ac:dyDescent="0.3">
      <c r="D217" s="2561" t="s">
        <v>992</v>
      </c>
      <c r="E217" s="2656">
        <v>225909.19655379685</v>
      </c>
      <c r="F217" s="2655">
        <v>6.4</v>
      </c>
      <c r="G217" s="2133">
        <v>1</v>
      </c>
      <c r="H217" s="2140">
        <v>1445818.8579442999</v>
      </c>
      <c r="J217" s="2561" t="s">
        <v>992</v>
      </c>
      <c r="K217" s="2656">
        <v>225909.19655379685</v>
      </c>
      <c r="L217" s="2655">
        <v>1.6</v>
      </c>
      <c r="M217" s="2133">
        <v>1</v>
      </c>
      <c r="N217" s="2140">
        <v>361454.71448607498</v>
      </c>
      <c r="P217" s="2561" t="s">
        <v>992</v>
      </c>
      <c r="Q217" s="2656">
        <v>225909.19655379685</v>
      </c>
      <c r="R217" s="2655">
        <v>1.6</v>
      </c>
      <c r="S217" s="2133">
        <v>1</v>
      </c>
      <c r="T217" s="2140">
        <v>361454.71448607498</v>
      </c>
      <c r="V217" s="2561" t="s">
        <v>992</v>
      </c>
      <c r="W217" s="2656">
        <v>225909.19655379685</v>
      </c>
      <c r="X217" s="2655">
        <v>1.6</v>
      </c>
      <c r="Y217" s="2133">
        <v>1</v>
      </c>
      <c r="Z217" s="2140">
        <v>361454.71448607498</v>
      </c>
      <c r="AB217" s="2561" t="s">
        <v>993</v>
      </c>
      <c r="AC217" s="2656">
        <v>4251.3637355331075</v>
      </c>
      <c r="AD217" s="2655">
        <v>6</v>
      </c>
      <c r="AE217" s="2133">
        <v>1</v>
      </c>
      <c r="AF217" s="2140">
        <v>25508.182413198643</v>
      </c>
    </row>
    <row r="218" spans="3:32" x14ac:dyDescent="0.3">
      <c r="D218" s="2561" t="s">
        <v>993</v>
      </c>
      <c r="E218" s="2656">
        <v>4251.3637355331075</v>
      </c>
      <c r="F218" s="2655">
        <v>48</v>
      </c>
      <c r="G218" s="2133">
        <v>1</v>
      </c>
      <c r="H218" s="2140">
        <v>204065.45930558915</v>
      </c>
      <c r="J218" s="2561" t="s">
        <v>993</v>
      </c>
      <c r="K218" s="2656">
        <v>4251.3637355331075</v>
      </c>
      <c r="L218" s="2655">
        <v>14</v>
      </c>
      <c r="M218" s="2133">
        <v>1</v>
      </c>
      <c r="N218" s="2140">
        <v>59519.092297463503</v>
      </c>
      <c r="P218" s="2561" t="s">
        <v>993</v>
      </c>
      <c r="Q218" s="2656">
        <v>4251.3637355331075</v>
      </c>
      <c r="R218" s="2655">
        <v>8</v>
      </c>
      <c r="S218" s="2133">
        <v>1</v>
      </c>
      <c r="T218" s="2140">
        <v>34010.90988426486</v>
      </c>
      <c r="V218" s="2561" t="s">
        <v>993</v>
      </c>
      <c r="W218" s="2656">
        <v>4251.3637355331075</v>
      </c>
      <c r="X218" s="2655">
        <v>8</v>
      </c>
      <c r="Y218" s="2133">
        <v>1</v>
      </c>
      <c r="Z218" s="2140">
        <v>34010.90988426486</v>
      </c>
      <c r="AB218" s="2561"/>
      <c r="AC218" s="2656"/>
      <c r="AD218" s="2657"/>
      <c r="AE218" s="2133"/>
      <c r="AF218" s="2140"/>
    </row>
    <row r="219" spans="3:32" x14ac:dyDescent="0.3">
      <c r="D219" s="2561"/>
      <c r="E219" s="2656"/>
      <c r="F219" s="2655"/>
      <c r="G219" s="2133"/>
      <c r="H219" s="2140"/>
      <c r="J219" s="2561"/>
      <c r="K219" s="2656"/>
      <c r="L219" s="2657"/>
      <c r="M219" s="2133"/>
      <c r="N219" s="2140"/>
      <c r="P219" s="2561"/>
      <c r="Q219" s="2656"/>
      <c r="R219" s="2657"/>
      <c r="S219" s="2133"/>
      <c r="T219" s="2140"/>
      <c r="V219" s="2561"/>
      <c r="W219" s="2656"/>
      <c r="X219" s="2657"/>
      <c r="Y219" s="2133"/>
      <c r="Z219" s="2140"/>
      <c r="AB219" s="2561"/>
      <c r="AC219" s="2656"/>
      <c r="AD219" s="2657"/>
      <c r="AE219" s="2133"/>
      <c r="AF219" s="2140"/>
    </row>
    <row r="220" spans="3:32" x14ac:dyDescent="0.3">
      <c r="D220" s="2266"/>
      <c r="E220" s="2314"/>
      <c r="F220" s="2658"/>
      <c r="G220" s="2143" t="s">
        <v>890</v>
      </c>
      <c r="H220" s="2659">
        <v>3064664.84219479</v>
      </c>
      <c r="J220" s="2266"/>
      <c r="K220" s="2314"/>
      <c r="L220" s="2658"/>
      <c r="M220" s="2143" t="s">
        <v>890</v>
      </c>
      <c r="N220" s="2659">
        <v>978116.18306083768</v>
      </c>
      <c r="P220" s="2266"/>
      <c r="Q220" s="2314"/>
      <c r="R220" s="2658"/>
      <c r="S220" s="2143" t="s">
        <v>890</v>
      </c>
      <c r="T220" s="2659">
        <v>534751.21843966458</v>
      </c>
      <c r="V220" s="2266"/>
      <c r="W220" s="2314"/>
      <c r="X220" s="2658"/>
      <c r="Y220" s="2143" t="s">
        <v>890</v>
      </c>
      <c r="Z220" s="2659">
        <v>534751.21843966458</v>
      </c>
      <c r="AB220" s="2266"/>
      <c r="AC220" s="2314"/>
      <c r="AD220" s="2658"/>
      <c r="AE220" s="2143" t="s">
        <v>890</v>
      </c>
      <c r="AF220" s="2659">
        <v>195281.84540658674</v>
      </c>
    </row>
    <row r="221" spans="3:32" x14ac:dyDescent="0.3">
      <c r="D221" s="2651" t="s">
        <v>891</v>
      </c>
      <c r="E221" s="2661"/>
      <c r="F221" s="2595"/>
      <c r="G221" s="1206"/>
      <c r="H221" s="2646"/>
      <c r="J221" s="2266" t="s">
        <v>891</v>
      </c>
      <c r="K221" s="2314"/>
      <c r="L221" s="1206"/>
      <c r="M221" s="1206"/>
      <c r="N221" s="2526"/>
      <c r="P221" s="2651" t="s">
        <v>891</v>
      </c>
      <c r="Q221" s="2661"/>
      <c r="R221" s="2595"/>
      <c r="S221" s="1206"/>
      <c r="T221" s="2646"/>
      <c r="V221" s="2266" t="s">
        <v>891</v>
      </c>
      <c r="W221" s="2314"/>
      <c r="X221" s="2595"/>
      <c r="Y221" s="1206"/>
      <c r="Z221" s="2526"/>
      <c r="AB221" s="2266" t="s">
        <v>891</v>
      </c>
      <c r="AC221" s="2314"/>
      <c r="AD221" s="1206"/>
      <c r="AE221" s="1206"/>
      <c r="AF221" s="2526"/>
    </row>
    <row r="222" spans="3:32" x14ac:dyDescent="0.3">
      <c r="D222" s="2126" t="s">
        <v>884</v>
      </c>
      <c r="E222" s="2653" t="s">
        <v>892</v>
      </c>
      <c r="F222" s="2128" t="s">
        <v>893</v>
      </c>
      <c r="G222" s="2127" t="s">
        <v>887</v>
      </c>
      <c r="H222" s="2129" t="s">
        <v>888</v>
      </c>
      <c r="J222" s="2686" t="s">
        <v>920</v>
      </c>
      <c r="K222" s="2687" t="s">
        <v>892</v>
      </c>
      <c r="L222" s="2688" t="s">
        <v>893</v>
      </c>
      <c r="M222" s="2688" t="s">
        <v>887</v>
      </c>
      <c r="N222" s="2689" t="s">
        <v>888</v>
      </c>
      <c r="P222" s="2126" t="s">
        <v>884</v>
      </c>
      <c r="Q222" s="2653" t="s">
        <v>892</v>
      </c>
      <c r="R222" s="2128" t="s">
        <v>893</v>
      </c>
      <c r="S222" s="2127" t="s">
        <v>887</v>
      </c>
      <c r="T222" s="2129" t="s">
        <v>888</v>
      </c>
      <c r="V222" s="2686" t="s">
        <v>920</v>
      </c>
      <c r="W222" s="2687" t="s">
        <v>892</v>
      </c>
      <c r="X222" s="2128" t="s">
        <v>893</v>
      </c>
      <c r="Y222" s="2688" t="s">
        <v>887</v>
      </c>
      <c r="Z222" s="2689" t="s">
        <v>888</v>
      </c>
      <c r="AB222" s="2686" t="s">
        <v>920</v>
      </c>
      <c r="AC222" s="2687" t="s">
        <v>892</v>
      </c>
      <c r="AD222" s="2688" t="s">
        <v>893</v>
      </c>
      <c r="AE222" s="2688" t="s">
        <v>887</v>
      </c>
      <c r="AF222" s="2689" t="s">
        <v>888</v>
      </c>
    </row>
    <row r="223" spans="3:32" x14ac:dyDescent="0.3">
      <c r="D223" s="2146"/>
      <c r="E223" s="2662"/>
      <c r="F223" s="2148"/>
      <c r="G223" s="2149"/>
      <c r="H223" s="2140"/>
      <c r="J223" s="2146"/>
      <c r="K223" s="2684"/>
      <c r="L223" s="2179"/>
      <c r="M223" s="2179"/>
      <c r="N223" s="2685"/>
      <c r="P223" s="2146"/>
      <c r="Q223" s="2662"/>
      <c r="R223" s="2148"/>
      <c r="S223" s="2149"/>
      <c r="T223" s="2140"/>
      <c r="V223" s="2146"/>
      <c r="W223" s="2684"/>
      <c r="X223" s="2148"/>
      <c r="Y223" s="2179"/>
      <c r="Z223" s="2685"/>
      <c r="AB223" s="2146"/>
      <c r="AC223" s="2684"/>
      <c r="AD223" s="2179"/>
      <c r="AE223" s="2179"/>
      <c r="AF223" s="2685"/>
    </row>
    <row r="224" spans="3:32" x14ac:dyDescent="0.3">
      <c r="D224" s="2146"/>
      <c r="E224" s="2662"/>
      <c r="F224" s="2148"/>
      <c r="G224" s="2149"/>
      <c r="H224" s="2140"/>
      <c r="J224" s="2146"/>
      <c r="K224" s="2684"/>
      <c r="L224" s="2179"/>
      <c r="M224" s="2179"/>
      <c r="N224" s="2685"/>
      <c r="P224" s="2146"/>
      <c r="Q224" s="2662"/>
      <c r="R224" s="2148"/>
      <c r="S224" s="2149"/>
      <c r="T224" s="2140"/>
      <c r="V224" s="2146"/>
      <c r="W224" s="2684"/>
      <c r="X224" s="2148"/>
      <c r="Y224" s="2179"/>
      <c r="Z224" s="2685"/>
      <c r="AB224" s="2146"/>
      <c r="AC224" s="2684"/>
      <c r="AD224" s="2179"/>
      <c r="AE224" s="2179"/>
      <c r="AF224" s="2685"/>
    </row>
    <row r="225" spans="4:32" x14ac:dyDescent="0.3">
      <c r="D225" s="2146"/>
      <c r="E225" s="2662"/>
      <c r="F225" s="2148"/>
      <c r="G225" s="2149"/>
      <c r="H225" s="2140"/>
      <c r="J225" s="2146"/>
      <c r="K225" s="2684"/>
      <c r="L225" s="2179"/>
      <c r="M225" s="2179"/>
      <c r="N225" s="2685"/>
      <c r="P225" s="2146"/>
      <c r="Q225" s="2662"/>
      <c r="R225" s="2148"/>
      <c r="S225" s="2149"/>
      <c r="T225" s="2140"/>
      <c r="V225" s="2146"/>
      <c r="W225" s="2684"/>
      <c r="X225" s="2148"/>
      <c r="Y225" s="2179"/>
      <c r="Z225" s="2685"/>
      <c r="AB225" s="2146"/>
      <c r="AC225" s="2684"/>
      <c r="AD225" s="2179"/>
      <c r="AE225" s="2179"/>
      <c r="AF225" s="2685"/>
    </row>
    <row r="226" spans="4:32" x14ac:dyDescent="0.3">
      <c r="D226" s="2146"/>
      <c r="E226" s="2662"/>
      <c r="F226" s="2148"/>
      <c r="G226" s="2149"/>
      <c r="H226" s="2140"/>
      <c r="J226" s="2146"/>
      <c r="K226" s="2684"/>
      <c r="L226" s="2179"/>
      <c r="M226" s="2179"/>
      <c r="N226" s="2685"/>
      <c r="P226" s="2146"/>
      <c r="Q226" s="2662"/>
      <c r="R226" s="2148"/>
      <c r="S226" s="2149"/>
      <c r="T226" s="2140"/>
      <c r="V226" s="2146"/>
      <c r="W226" s="2684"/>
      <c r="X226" s="2148"/>
      <c r="Y226" s="2179"/>
      <c r="Z226" s="2685"/>
      <c r="AB226" s="2146"/>
      <c r="AC226" s="2684"/>
      <c r="AD226" s="2179"/>
      <c r="AE226" s="2179"/>
      <c r="AF226" s="2685"/>
    </row>
    <row r="227" spans="4:32" x14ac:dyDescent="0.3">
      <c r="D227" s="2146"/>
      <c r="E227" s="2662"/>
      <c r="F227" s="2148"/>
      <c r="G227" s="2149"/>
      <c r="H227" s="2140"/>
      <c r="J227" s="2146"/>
      <c r="K227" s="2684"/>
      <c r="L227" s="2179"/>
      <c r="M227" s="2179"/>
      <c r="N227" s="2685"/>
      <c r="P227" s="2146"/>
      <c r="Q227" s="2662"/>
      <c r="R227" s="2148"/>
      <c r="S227" s="2149"/>
      <c r="T227" s="2140"/>
      <c r="V227" s="2146"/>
      <c r="W227" s="2684"/>
      <c r="X227" s="2148"/>
      <c r="Y227" s="2179"/>
      <c r="Z227" s="2685"/>
      <c r="AB227" s="2146"/>
      <c r="AC227" s="2684"/>
      <c r="AD227" s="2179"/>
      <c r="AE227" s="2179"/>
      <c r="AF227" s="2685"/>
    </row>
    <row r="228" spans="4:32" x14ac:dyDescent="0.3">
      <c r="D228" s="2146"/>
      <c r="E228" s="2662"/>
      <c r="F228" s="2148"/>
      <c r="G228" s="2149"/>
      <c r="H228" s="2140"/>
      <c r="J228" s="2266"/>
      <c r="K228" s="2314"/>
      <c r="L228" s="1206"/>
      <c r="M228" s="2179"/>
      <c r="N228" s="2685"/>
      <c r="P228" s="2146"/>
      <c r="Q228" s="2662"/>
      <c r="R228" s="2148"/>
      <c r="S228" s="2149"/>
      <c r="T228" s="2140"/>
      <c r="V228" s="2146"/>
      <c r="W228" s="2684"/>
      <c r="X228" s="2148"/>
      <c r="Y228" s="2179"/>
      <c r="Z228" s="2685"/>
      <c r="AB228" s="2266"/>
      <c r="AC228" s="2314"/>
      <c r="AD228" s="1206"/>
      <c r="AE228" s="2179"/>
      <c r="AF228" s="2685"/>
    </row>
    <row r="229" spans="4:32" x14ac:dyDescent="0.3">
      <c r="D229" s="2651" t="s">
        <v>898</v>
      </c>
      <c r="E229" s="2662"/>
      <c r="F229" s="2148"/>
      <c r="G229" s="2149"/>
      <c r="H229" s="2140"/>
      <c r="J229" s="2266" t="s">
        <v>898</v>
      </c>
      <c r="K229" s="2314"/>
      <c r="L229" s="1206"/>
      <c r="M229" s="1206"/>
      <c r="N229" s="2526"/>
      <c r="P229" s="2651" t="s">
        <v>898</v>
      </c>
      <c r="Q229" s="2314"/>
      <c r="R229" s="1206"/>
      <c r="S229" s="2149"/>
      <c r="T229" s="2659"/>
      <c r="V229" s="2266" t="s">
        <v>898</v>
      </c>
      <c r="W229" s="2314"/>
      <c r="X229" s="1206"/>
      <c r="Y229" s="1206"/>
      <c r="Z229" s="2526"/>
      <c r="AB229" s="2266" t="s">
        <v>898</v>
      </c>
      <c r="AC229" s="2314"/>
      <c r="AD229" s="1206"/>
      <c r="AE229" s="1206"/>
      <c r="AF229" s="2526"/>
    </row>
    <row r="230" spans="4:32" x14ac:dyDescent="0.3">
      <c r="D230" s="2126" t="s">
        <v>884</v>
      </c>
      <c r="E230" s="2663" t="s">
        <v>885</v>
      </c>
      <c r="F230" s="2128" t="s">
        <v>886</v>
      </c>
      <c r="G230" s="2127" t="s">
        <v>893</v>
      </c>
      <c r="H230" s="2129" t="s">
        <v>888</v>
      </c>
      <c r="J230" s="2126" t="s">
        <v>884</v>
      </c>
      <c r="K230" s="2653" t="s">
        <v>885</v>
      </c>
      <c r="L230" s="2688" t="s">
        <v>886</v>
      </c>
      <c r="M230" s="2127" t="s">
        <v>893</v>
      </c>
      <c r="N230" s="2129" t="s">
        <v>888</v>
      </c>
      <c r="P230" s="2126" t="s">
        <v>884</v>
      </c>
      <c r="Q230" s="2653" t="s">
        <v>885</v>
      </c>
      <c r="R230" s="2128" t="s">
        <v>886</v>
      </c>
      <c r="S230" s="2127" t="s">
        <v>893</v>
      </c>
      <c r="T230" s="2129" t="s">
        <v>888</v>
      </c>
      <c r="V230" s="2126" t="s">
        <v>884</v>
      </c>
      <c r="W230" s="2663" t="s">
        <v>885</v>
      </c>
      <c r="X230" s="2128" t="s">
        <v>886</v>
      </c>
      <c r="Y230" s="2127" t="s">
        <v>893</v>
      </c>
      <c r="Z230" s="2129" t="s">
        <v>888</v>
      </c>
      <c r="AB230" s="2126" t="s">
        <v>884</v>
      </c>
      <c r="AC230" s="2653" t="s">
        <v>885</v>
      </c>
      <c r="AD230" s="2688" t="s">
        <v>886</v>
      </c>
      <c r="AE230" s="2127" t="s">
        <v>893</v>
      </c>
      <c r="AF230" s="2129" t="s">
        <v>888</v>
      </c>
    </row>
    <row r="231" spans="4:32" x14ac:dyDescent="0.3">
      <c r="D231" s="2561" t="s">
        <v>1000</v>
      </c>
      <c r="E231" s="2664">
        <v>529640.45762183552</v>
      </c>
      <c r="F231" s="2655">
        <v>4</v>
      </c>
      <c r="G231" s="2133">
        <v>1</v>
      </c>
      <c r="H231" s="2140">
        <v>2118561.8304873421</v>
      </c>
      <c r="J231" s="2561" t="s">
        <v>997</v>
      </c>
      <c r="K231" s="2664">
        <v>290020.70325447264</v>
      </c>
      <c r="L231" s="2655">
        <v>0.32000000000000006</v>
      </c>
      <c r="M231" s="2133">
        <v>1</v>
      </c>
      <c r="N231" s="2140">
        <v>92806.625041431267</v>
      </c>
      <c r="P231" s="2561" t="s">
        <v>997</v>
      </c>
      <c r="Q231" s="2664">
        <v>290020.70325447264</v>
      </c>
      <c r="R231" s="2655">
        <v>0.16000000000000003</v>
      </c>
      <c r="S231" s="2133">
        <v>1</v>
      </c>
      <c r="T231" s="2140">
        <v>46403.312520715634</v>
      </c>
      <c r="V231" s="2561" t="s">
        <v>997</v>
      </c>
      <c r="W231" s="2664">
        <v>290020.70325447264</v>
      </c>
      <c r="X231" s="2655">
        <v>0.16000000000000003</v>
      </c>
      <c r="Y231" s="2133">
        <v>1</v>
      </c>
      <c r="Z231" s="2140">
        <v>46403.312520715634</v>
      </c>
      <c r="AB231" s="2561" t="s">
        <v>997</v>
      </c>
      <c r="AC231" s="2664">
        <v>290020.70325447264</v>
      </c>
      <c r="AD231" s="2655">
        <v>0.16000000000000003</v>
      </c>
      <c r="AE231" s="2133">
        <v>1</v>
      </c>
      <c r="AF231" s="2140">
        <v>46403.312520715634</v>
      </c>
    </row>
    <row r="232" spans="4:32" x14ac:dyDescent="0.3">
      <c r="D232" s="2561" t="s">
        <v>999</v>
      </c>
      <c r="E232" s="2664">
        <v>529640.45762183552</v>
      </c>
      <c r="F232" s="2655">
        <v>4</v>
      </c>
      <c r="G232" s="2133">
        <v>1</v>
      </c>
      <c r="H232" s="2140">
        <v>2118561.8304873421</v>
      </c>
      <c r="J232" s="2561" t="s">
        <v>994</v>
      </c>
      <c r="K232" s="2664">
        <v>254469.82106837176</v>
      </c>
      <c r="L232" s="2655">
        <v>3.2</v>
      </c>
      <c r="M232" s="2133">
        <v>1</v>
      </c>
      <c r="N232" s="2140">
        <v>814303.42741878971</v>
      </c>
      <c r="P232" s="2561" t="s">
        <v>994</v>
      </c>
      <c r="Q232" s="2664">
        <v>254469.82106837176</v>
      </c>
      <c r="R232" s="2655">
        <v>0.64000000000000012</v>
      </c>
      <c r="S232" s="2133">
        <v>1</v>
      </c>
      <c r="T232" s="2140">
        <v>162860.68548375796</v>
      </c>
      <c r="V232" s="2561" t="s">
        <v>994</v>
      </c>
      <c r="W232" s="2664">
        <v>254469.82106837176</v>
      </c>
      <c r="X232" s="2655">
        <v>0.64000000000000012</v>
      </c>
      <c r="Y232" s="2133">
        <v>1</v>
      </c>
      <c r="Z232" s="2140">
        <v>162860.68548375796</v>
      </c>
      <c r="AB232" s="2561" t="s">
        <v>994</v>
      </c>
      <c r="AC232" s="2664">
        <v>254469.82106837176</v>
      </c>
      <c r="AD232" s="2655">
        <v>0.2</v>
      </c>
      <c r="AE232" s="2133">
        <v>1</v>
      </c>
      <c r="AF232" s="2140">
        <v>50893.964213674357</v>
      </c>
    </row>
    <row r="233" spans="4:32" x14ac:dyDescent="0.3">
      <c r="D233" s="2561" t="s">
        <v>994</v>
      </c>
      <c r="E233" s="2664">
        <v>254469.82106837176</v>
      </c>
      <c r="F233" s="2655"/>
      <c r="G233" s="2133">
        <v>0</v>
      </c>
      <c r="H233" s="2140">
        <v>0</v>
      </c>
      <c r="J233" s="2561" t="s">
        <v>995</v>
      </c>
      <c r="K233" s="2664">
        <v>64040.167561799884</v>
      </c>
      <c r="L233" s="2655">
        <v>8</v>
      </c>
      <c r="M233" s="2133">
        <v>2</v>
      </c>
      <c r="N233" s="2140">
        <v>1024642.6809887982</v>
      </c>
      <c r="P233" s="2561" t="s">
        <v>995</v>
      </c>
      <c r="Q233" s="2664">
        <v>64040.167561799884</v>
      </c>
      <c r="R233" s="2655">
        <v>1.3473684210526315</v>
      </c>
      <c r="S233" s="2133">
        <v>2</v>
      </c>
      <c r="T233" s="2140">
        <v>172571.39890337654</v>
      </c>
      <c r="V233" s="2561" t="s">
        <v>995</v>
      </c>
      <c r="W233" s="2664">
        <v>64040.167561799884</v>
      </c>
      <c r="X233" s="2655">
        <v>1.3473684210526315</v>
      </c>
      <c r="Y233" s="2133">
        <v>2</v>
      </c>
      <c r="Z233" s="2140">
        <v>172571.39890337654</v>
      </c>
      <c r="AB233" s="2561" t="s">
        <v>995</v>
      </c>
      <c r="AC233" s="2664">
        <v>64040.167561799884</v>
      </c>
      <c r="AD233" s="2655">
        <v>0.4</v>
      </c>
      <c r="AE233" s="2133">
        <v>2</v>
      </c>
      <c r="AF233" s="2140">
        <v>51232.134049439912</v>
      </c>
    </row>
    <row r="234" spans="4:32" x14ac:dyDescent="0.3">
      <c r="D234" s="2561" t="s">
        <v>995</v>
      </c>
      <c r="E234" s="2664">
        <v>64040.167561799884</v>
      </c>
      <c r="F234" s="2655">
        <v>3.2</v>
      </c>
      <c r="G234" s="2133">
        <v>2</v>
      </c>
      <c r="H234" s="2140">
        <v>409857.0723955193</v>
      </c>
      <c r="J234" s="2561" t="s">
        <v>996</v>
      </c>
      <c r="K234" s="2664">
        <v>56298.72089551598</v>
      </c>
      <c r="L234" s="2655">
        <v>6.4</v>
      </c>
      <c r="M234" s="2133">
        <v>1</v>
      </c>
      <c r="N234" s="2140">
        <v>360311.81373130227</v>
      </c>
      <c r="P234" s="2561" t="s">
        <v>996</v>
      </c>
      <c r="Q234" s="2664">
        <v>56298.72089551598</v>
      </c>
      <c r="R234" s="2655">
        <v>1.6</v>
      </c>
      <c r="S234" s="2133">
        <v>1</v>
      </c>
      <c r="T234" s="2140">
        <v>90077.953432825569</v>
      </c>
      <c r="V234" s="2561" t="s">
        <v>996</v>
      </c>
      <c r="W234" s="2664">
        <v>56298.72089551598</v>
      </c>
      <c r="X234" s="2655">
        <v>1.6</v>
      </c>
      <c r="Y234" s="2133">
        <v>1</v>
      </c>
      <c r="Z234" s="2140">
        <v>90077.953432825569</v>
      </c>
      <c r="AB234" s="2561" t="s">
        <v>996</v>
      </c>
      <c r="AC234" s="2664">
        <v>56298.72089551598</v>
      </c>
      <c r="AD234" s="2655">
        <v>0.58331211565433172</v>
      </c>
      <c r="AE234" s="2133">
        <v>1</v>
      </c>
      <c r="AF234" s="2140">
        <v>32839.72599419616</v>
      </c>
    </row>
    <row r="235" spans="4:32" x14ac:dyDescent="0.3">
      <c r="D235" s="2561" t="s">
        <v>996</v>
      </c>
      <c r="E235" s="2664">
        <v>56298.72089551598</v>
      </c>
      <c r="F235" s="2655">
        <v>4</v>
      </c>
      <c r="G235" s="2133">
        <v>1</v>
      </c>
      <c r="H235" s="2140">
        <v>225194.88358206392</v>
      </c>
      <c r="J235" s="2561" t="s">
        <v>2603</v>
      </c>
      <c r="K235" s="2664">
        <v>290020.70325447264</v>
      </c>
      <c r="L235" s="2655">
        <v>0.4</v>
      </c>
      <c r="M235" s="2133">
        <v>1</v>
      </c>
      <c r="N235" s="2140">
        <v>116008.28130178906</v>
      </c>
      <c r="P235" s="2561" t="s">
        <v>2603</v>
      </c>
      <c r="Q235" s="2664">
        <v>290020.70325447264</v>
      </c>
      <c r="R235" s="2655">
        <v>0.26947368421052631</v>
      </c>
      <c r="S235" s="2133">
        <v>1</v>
      </c>
      <c r="T235" s="2140">
        <v>78152.947403310522</v>
      </c>
      <c r="U235" s="2665"/>
      <c r="V235" s="2561" t="s">
        <v>2603</v>
      </c>
      <c r="W235" s="2664">
        <v>290020.70325447264</v>
      </c>
      <c r="X235" s="2655">
        <v>0.26947368421052631</v>
      </c>
      <c r="Y235" s="2133">
        <v>1</v>
      </c>
      <c r="Z235" s="2140">
        <v>78152.947403310522</v>
      </c>
      <c r="AB235" s="2561" t="s">
        <v>2603</v>
      </c>
      <c r="AC235" s="2664">
        <v>290020.70325447264</v>
      </c>
      <c r="AD235" s="2655">
        <v>8.0000000000000016E-2</v>
      </c>
      <c r="AE235" s="2133">
        <v>1</v>
      </c>
      <c r="AF235" s="2140">
        <v>23201.656260357817</v>
      </c>
    </row>
    <row r="236" spans="4:32" x14ac:dyDescent="0.3">
      <c r="D236" s="2561" t="s">
        <v>2603</v>
      </c>
      <c r="E236" s="2664">
        <v>290020.70325447264</v>
      </c>
      <c r="F236" s="2655">
        <v>0.64000000000000012</v>
      </c>
      <c r="G236" s="2133">
        <v>1</v>
      </c>
      <c r="H236" s="2140">
        <v>185613.25008286253</v>
      </c>
      <c r="J236" s="2561" t="s">
        <v>2602</v>
      </c>
      <c r="K236" s="2664">
        <v>282139.34593835432</v>
      </c>
      <c r="L236" s="2655">
        <v>1.6</v>
      </c>
      <c r="M236" s="2133">
        <v>1</v>
      </c>
      <c r="N236" s="2140">
        <v>451422.95350136695</v>
      </c>
      <c r="P236" s="2561" t="s">
        <v>2602</v>
      </c>
      <c r="Q236" s="2664">
        <v>282139.34593835432</v>
      </c>
      <c r="R236" s="2655">
        <v>0.8</v>
      </c>
      <c r="S236" s="2133">
        <v>2</v>
      </c>
      <c r="T236" s="2140">
        <v>451422.95350136695</v>
      </c>
      <c r="U236" s="2665"/>
      <c r="V236" s="2561" t="s">
        <v>2602</v>
      </c>
      <c r="W236" s="2664">
        <v>282139.34593835432</v>
      </c>
      <c r="X236" s="2655">
        <v>1.6</v>
      </c>
      <c r="Y236" s="2133">
        <v>1</v>
      </c>
      <c r="Z236" s="2140">
        <v>451422.95350136695</v>
      </c>
      <c r="AB236" s="2561" t="s">
        <v>2602</v>
      </c>
      <c r="AC236" s="2664">
        <v>282139.34593835432</v>
      </c>
      <c r="AD236" s="2655">
        <v>0.4</v>
      </c>
      <c r="AE236" s="2133">
        <v>2</v>
      </c>
      <c r="AF236" s="2140">
        <v>225711.47675068348</v>
      </c>
    </row>
    <row r="237" spans="4:32" x14ac:dyDescent="0.3">
      <c r="D237" s="2561" t="s">
        <v>2602</v>
      </c>
      <c r="E237" s="2664">
        <v>282139.34593835432</v>
      </c>
      <c r="F237" s="2655">
        <v>3.2</v>
      </c>
      <c r="G237" s="2133">
        <v>2</v>
      </c>
      <c r="H237" s="2140">
        <v>1805691.8140054678</v>
      </c>
      <c r="J237" s="2266"/>
      <c r="K237" s="2834"/>
      <c r="L237" s="2951"/>
      <c r="M237" s="2133"/>
      <c r="N237" s="2140"/>
      <c r="P237" s="2266"/>
      <c r="Q237" s="2834"/>
      <c r="R237" s="2951"/>
      <c r="S237" s="2133"/>
      <c r="T237" s="2140"/>
      <c r="U237" s="2665"/>
      <c r="V237" s="2266"/>
      <c r="W237" s="2834"/>
      <c r="X237" s="2951"/>
      <c r="Y237" s="2133"/>
      <c r="Z237" s="2140"/>
      <c r="AB237" s="2266"/>
      <c r="AC237" s="2314"/>
      <c r="AD237" s="2658"/>
      <c r="AE237" s="2316" t="s">
        <v>890</v>
      </c>
      <c r="AF237" s="2659">
        <v>430282.26978906733</v>
      </c>
    </row>
    <row r="238" spans="4:32" ht="15.75" thickBot="1" x14ac:dyDescent="0.35">
      <c r="D238" s="2266"/>
      <c r="E238" s="2314"/>
      <c r="F238" s="2658"/>
      <c r="G238" s="2316" t="s">
        <v>890</v>
      </c>
      <c r="H238" s="2659">
        <v>6863480.6810405981</v>
      </c>
      <c r="J238" s="2266"/>
      <c r="K238" s="2314"/>
      <c r="L238" s="2658"/>
      <c r="M238" s="2316" t="s">
        <v>890</v>
      </c>
      <c r="N238" s="2659">
        <v>2859495.7819834771</v>
      </c>
      <c r="P238" s="2266"/>
      <c r="Q238" s="2834"/>
      <c r="R238" s="2658"/>
      <c r="S238" s="2316" t="s">
        <v>890</v>
      </c>
      <c r="T238" s="2659">
        <v>1001489.2512453531</v>
      </c>
      <c r="V238" s="2266"/>
      <c r="W238" s="2834"/>
      <c r="X238" s="2658"/>
      <c r="Y238" s="2316" t="s">
        <v>890</v>
      </c>
      <c r="Z238" s="2659">
        <v>1001489.2512453531</v>
      </c>
      <c r="AB238" s="2286"/>
      <c r="AC238" s="2668"/>
      <c r="AD238" s="2288" t="s">
        <v>900</v>
      </c>
      <c r="AE238" s="2667"/>
      <c r="AF238" s="2170">
        <v>625564.1151956541</v>
      </c>
    </row>
    <row r="239" spans="4:32" ht="15.75" thickBot="1" x14ac:dyDescent="0.35">
      <c r="D239" s="2286"/>
      <c r="E239" s="2668"/>
      <c r="F239" s="2288" t="s">
        <v>900</v>
      </c>
      <c r="G239" s="2667"/>
      <c r="H239" s="2170">
        <v>9928145.5232353881</v>
      </c>
      <c r="J239" s="2286"/>
      <c r="K239" s="2668"/>
      <c r="L239" s="2288" t="s">
        <v>900</v>
      </c>
      <c r="M239" s="2667"/>
      <c r="N239" s="2170">
        <v>3837611.965044315</v>
      </c>
      <c r="P239" s="2286"/>
      <c r="Q239" s="2668"/>
      <c r="R239" s="2288" t="s">
        <v>900</v>
      </c>
      <c r="S239" s="2667"/>
      <c r="T239" s="2170">
        <v>1536240.4696850176</v>
      </c>
      <c r="V239" s="2286"/>
      <c r="W239" s="2668"/>
      <c r="X239" s="2288" t="s">
        <v>900</v>
      </c>
      <c r="Y239" s="2667"/>
      <c r="Z239" s="2170">
        <v>1536240.4696850176</v>
      </c>
    </row>
    <row r="241" spans="4:32" ht="15.75" thickBot="1" x14ac:dyDescent="0.35">
      <c r="D241" s="2009"/>
      <c r="E241" s="2690"/>
      <c r="F241" s="2690"/>
      <c r="G241" s="2690"/>
      <c r="H241" s="2690"/>
      <c r="P241" s="2009"/>
      <c r="Q241" s="2690"/>
      <c r="R241" s="2690"/>
      <c r="S241" s="2690"/>
      <c r="T241" s="2690"/>
      <c r="V241" s="2009"/>
      <c r="W241" s="2690"/>
      <c r="X241" s="2690"/>
      <c r="Y241" s="2690"/>
      <c r="Z241" s="2690"/>
      <c r="AB241" s="2009"/>
      <c r="AC241" s="2690"/>
      <c r="AD241" s="2690"/>
      <c r="AE241" s="2690"/>
      <c r="AF241" s="2690"/>
    </row>
    <row r="242" spans="4:32" x14ac:dyDescent="0.3">
      <c r="D242" s="3828"/>
      <c r="E242" s="3829"/>
      <c r="F242" s="2233" t="s">
        <v>937</v>
      </c>
      <c r="G242" s="2670"/>
      <c r="H242" s="2671"/>
      <c r="J242" s="3828"/>
      <c r="K242" s="3829"/>
      <c r="L242" s="2233" t="s">
        <v>937</v>
      </c>
      <c r="M242" s="2670"/>
      <c r="N242" s="2671"/>
      <c r="P242" s="3828"/>
      <c r="Q242" s="3829"/>
      <c r="R242" s="2233" t="s">
        <v>937</v>
      </c>
      <c r="S242" s="2670"/>
      <c r="T242" s="2671"/>
      <c r="V242" s="3828"/>
      <c r="W242" s="3829"/>
      <c r="X242" s="2233" t="s">
        <v>937</v>
      </c>
      <c r="Y242" s="2670"/>
      <c r="Z242" s="2671"/>
      <c r="AB242" s="3828"/>
      <c r="AC242" s="3829"/>
      <c r="AD242" s="2233" t="s">
        <v>937</v>
      </c>
      <c r="AE242" s="2670"/>
      <c r="AF242" s="2671"/>
    </row>
    <row r="243" spans="4:32" ht="15.75" thickBot="1" x14ac:dyDescent="0.35">
      <c r="D243" s="3836" t="s">
        <v>942</v>
      </c>
      <c r="E243" s="3837"/>
      <c r="F243" s="2238" t="s">
        <v>3366</v>
      </c>
      <c r="G243" s="2595"/>
      <c r="H243" s="2518"/>
      <c r="J243" s="3836" t="s">
        <v>943</v>
      </c>
      <c r="K243" s="3837"/>
      <c r="L243" s="2238" t="s">
        <v>3366</v>
      </c>
      <c r="M243" s="2595"/>
      <c r="N243" s="2518"/>
      <c r="P243" s="3836" t="s">
        <v>3379</v>
      </c>
      <c r="Q243" s="3837"/>
      <c r="R243" s="2238" t="s">
        <v>3366</v>
      </c>
      <c r="S243" s="2595"/>
      <c r="T243" s="2518"/>
      <c r="V243" s="3836" t="s">
        <v>941</v>
      </c>
      <c r="W243" s="3837"/>
      <c r="X243" s="2238" t="s">
        <v>3366</v>
      </c>
      <c r="Y243" s="2595"/>
      <c r="Z243" s="2518"/>
      <c r="AB243" s="3836" t="s">
        <v>3381</v>
      </c>
      <c r="AC243" s="3837"/>
      <c r="AD243" s="2238" t="s">
        <v>3366</v>
      </c>
      <c r="AE243" s="2595"/>
      <c r="AF243" s="2518"/>
    </row>
    <row r="244" spans="4:32" s="2694" customFormat="1" x14ac:dyDescent="0.3">
      <c r="D244" s="2244" t="s">
        <v>1319</v>
      </c>
      <c r="E244" s="2622"/>
      <c r="F244" s="2952"/>
      <c r="G244" s="2953" t="s">
        <v>892</v>
      </c>
      <c r="H244" s="2954"/>
      <c r="J244" s="2244" t="s">
        <v>3378</v>
      </c>
      <c r="K244" s="2622"/>
      <c r="L244" s="2952"/>
      <c r="M244" s="2953" t="s">
        <v>892</v>
      </c>
      <c r="N244" s="2954"/>
      <c r="P244" s="3833" t="s">
        <v>1172</v>
      </c>
      <c r="Q244" s="3834"/>
      <c r="R244" s="3835"/>
      <c r="S244" s="2953" t="s">
        <v>892</v>
      </c>
      <c r="T244" s="2954"/>
      <c r="V244" s="3833" t="s">
        <v>1317</v>
      </c>
      <c r="W244" s="3834"/>
      <c r="X244" s="3835"/>
      <c r="Y244" s="2953" t="s">
        <v>892</v>
      </c>
      <c r="Z244" s="2954"/>
      <c r="AB244" s="2956" t="s">
        <v>2663</v>
      </c>
      <c r="AC244" s="2957"/>
      <c r="AD244" s="2958"/>
      <c r="AE244" s="2959" t="s">
        <v>881</v>
      </c>
      <c r="AF244" s="2638"/>
    </row>
    <row r="245" spans="4:32" ht="15.75" thickBot="1" x14ac:dyDescent="0.35">
      <c r="D245" s="2960"/>
      <c r="E245" s="2961"/>
      <c r="F245" s="2950"/>
      <c r="G245" s="1206"/>
      <c r="H245" s="2526"/>
      <c r="J245" s="2960"/>
      <c r="K245" s="2961"/>
      <c r="L245" s="2950"/>
      <c r="M245" s="1206"/>
      <c r="N245" s="2526"/>
      <c r="P245" s="3823"/>
      <c r="Q245" s="3824"/>
      <c r="R245" s="2950"/>
      <c r="S245" s="1206"/>
      <c r="T245" s="2526"/>
      <c r="V245" s="3823"/>
      <c r="W245" s="3824"/>
      <c r="X245" s="2950"/>
      <c r="Y245" s="1206"/>
      <c r="Z245" s="2526"/>
      <c r="AB245" s="2121"/>
      <c r="AC245" s="2668"/>
      <c r="AD245" s="2950"/>
      <c r="AE245" s="1206"/>
      <c r="AF245" s="2646"/>
    </row>
    <row r="246" spans="4:32" x14ac:dyDescent="0.3">
      <c r="D246" s="2793" t="s">
        <v>882</v>
      </c>
      <c r="E246" s="2794"/>
      <c r="F246" s="2794"/>
      <c r="G246" s="2794"/>
      <c r="H246" s="2795"/>
      <c r="J246" s="2793" t="s">
        <v>882</v>
      </c>
      <c r="K246" s="2794"/>
      <c r="L246" s="2794"/>
      <c r="M246" s="2794"/>
      <c r="N246" s="2795"/>
      <c r="P246" s="3825" t="s">
        <v>882</v>
      </c>
      <c r="Q246" s="3826"/>
      <c r="R246" s="3826"/>
      <c r="S246" s="3826"/>
      <c r="T246" s="3827"/>
      <c r="V246" s="3825" t="s">
        <v>882</v>
      </c>
      <c r="W246" s="3826"/>
      <c r="X246" s="3826"/>
      <c r="Y246" s="3826"/>
      <c r="Z246" s="3827"/>
      <c r="AB246" s="2651" t="s">
        <v>882</v>
      </c>
      <c r="AC246" s="2314"/>
      <c r="AD246" s="2595"/>
      <c r="AE246" s="1206"/>
      <c r="AF246" s="2646"/>
    </row>
    <row r="247" spans="4:32" x14ac:dyDescent="0.3">
      <c r="D247" s="2677" t="s">
        <v>884</v>
      </c>
      <c r="E247" s="2678" t="s">
        <v>885</v>
      </c>
      <c r="F247" s="2688" t="s">
        <v>886</v>
      </c>
      <c r="G247" s="2599" t="s">
        <v>893</v>
      </c>
      <c r="H247" s="2679" t="s">
        <v>888</v>
      </c>
      <c r="J247" s="2677" t="s">
        <v>884</v>
      </c>
      <c r="K247" s="2678" t="s">
        <v>885</v>
      </c>
      <c r="L247" s="2688" t="s">
        <v>886</v>
      </c>
      <c r="M247" s="2599" t="s">
        <v>893</v>
      </c>
      <c r="N247" s="2679" t="s">
        <v>888</v>
      </c>
      <c r="P247" s="2677" t="s">
        <v>884</v>
      </c>
      <c r="Q247" s="2678" t="s">
        <v>885</v>
      </c>
      <c r="R247" s="2688" t="s">
        <v>886</v>
      </c>
      <c r="S247" s="2599" t="s">
        <v>893</v>
      </c>
      <c r="T247" s="2679" t="s">
        <v>888</v>
      </c>
      <c r="V247" s="2677" t="s">
        <v>884</v>
      </c>
      <c r="W247" s="2678" t="s">
        <v>885</v>
      </c>
      <c r="X247" s="2688" t="s">
        <v>886</v>
      </c>
      <c r="Y247" s="2599" t="s">
        <v>893</v>
      </c>
      <c r="Z247" s="2679" t="s">
        <v>888</v>
      </c>
      <c r="AB247" s="2126" t="s">
        <v>884</v>
      </c>
      <c r="AC247" s="2653" t="s">
        <v>885</v>
      </c>
      <c r="AD247" s="2128" t="s">
        <v>886</v>
      </c>
      <c r="AE247" s="2127" t="s">
        <v>893</v>
      </c>
      <c r="AF247" s="2129" t="s">
        <v>888</v>
      </c>
    </row>
    <row r="248" spans="4:32" x14ac:dyDescent="0.3">
      <c r="D248" s="2561" t="s">
        <v>2906</v>
      </c>
      <c r="E248" s="2656">
        <v>87053.496293327989</v>
      </c>
      <c r="F248" s="2655">
        <v>3.2</v>
      </c>
      <c r="G248" s="2308">
        <v>1</v>
      </c>
      <c r="H248" s="2140">
        <v>278571.18813864957</v>
      </c>
      <c r="J248" s="2561" t="s">
        <v>2906</v>
      </c>
      <c r="K248" s="2656">
        <v>87053.496293327989</v>
      </c>
      <c r="L248" s="2655">
        <v>1.6</v>
      </c>
      <c r="M248" s="2308">
        <v>1</v>
      </c>
      <c r="N248" s="2140">
        <v>139285.59406932478</v>
      </c>
      <c r="P248" s="2561" t="s">
        <v>2906</v>
      </c>
      <c r="Q248" s="2656">
        <v>87053.496293327989</v>
      </c>
      <c r="R248" s="2655">
        <v>0.32000000000000006</v>
      </c>
      <c r="S248" s="2133">
        <v>1</v>
      </c>
      <c r="T248" s="2140">
        <v>27857.118813864963</v>
      </c>
      <c r="V248" s="2561" t="s">
        <v>1813</v>
      </c>
      <c r="W248" s="2656">
        <v>353695.13123622525</v>
      </c>
      <c r="X248" s="2655">
        <v>3.2</v>
      </c>
      <c r="Y248" s="2308">
        <v>1</v>
      </c>
      <c r="Z248" s="2140">
        <v>1131824.4199559209</v>
      </c>
      <c r="AB248" s="2561" t="s">
        <v>2906</v>
      </c>
      <c r="AC248" s="2656">
        <v>87053.496293327989</v>
      </c>
      <c r="AD248" s="2655">
        <v>0.86477956514347432</v>
      </c>
      <c r="AE248" s="2308">
        <v>1</v>
      </c>
      <c r="AF248" s="2140">
        <v>75282.084668763229</v>
      </c>
    </row>
    <row r="249" spans="4:32" x14ac:dyDescent="0.3">
      <c r="D249" s="2561" t="s">
        <v>993</v>
      </c>
      <c r="E249" s="2656">
        <v>4251.3637355331075</v>
      </c>
      <c r="F249" s="2655">
        <v>16</v>
      </c>
      <c r="G249" s="2133">
        <v>1</v>
      </c>
      <c r="H249" s="2140">
        <v>68021.81976852972</v>
      </c>
      <c r="J249" s="2561" t="s">
        <v>992</v>
      </c>
      <c r="K249" s="2656">
        <v>225909.19655379685</v>
      </c>
      <c r="L249" s="2655">
        <v>1.6</v>
      </c>
      <c r="M249" s="2133">
        <v>1</v>
      </c>
      <c r="N249" s="2140">
        <v>361454.71448607498</v>
      </c>
      <c r="P249" s="2561" t="s">
        <v>993</v>
      </c>
      <c r="Q249" s="2656">
        <v>4251.3637355331075</v>
      </c>
      <c r="R249" s="2655">
        <v>6</v>
      </c>
      <c r="S249" s="2133">
        <v>1</v>
      </c>
      <c r="T249" s="2140">
        <v>25508.182413198643</v>
      </c>
      <c r="V249" s="2561" t="s">
        <v>992</v>
      </c>
      <c r="W249" s="2656">
        <v>225909.19655379685</v>
      </c>
      <c r="X249" s="2655">
        <v>3.2</v>
      </c>
      <c r="Y249" s="2133">
        <v>1</v>
      </c>
      <c r="Z249" s="2140">
        <v>722909.42897214997</v>
      </c>
      <c r="AB249" s="2561" t="s">
        <v>992</v>
      </c>
      <c r="AC249" s="2656">
        <v>225909.19655379685</v>
      </c>
      <c r="AD249" s="2655">
        <v>0.43238978257173716</v>
      </c>
      <c r="AE249" s="2133">
        <v>1</v>
      </c>
      <c r="AF249" s="2140">
        <v>97680.828378852049</v>
      </c>
    </row>
    <row r="250" spans="4:32" x14ac:dyDescent="0.3">
      <c r="D250" s="2561"/>
      <c r="E250" s="2656"/>
      <c r="F250" s="2657"/>
      <c r="G250" s="2133"/>
      <c r="H250" s="2140"/>
      <c r="J250" s="2561" t="s">
        <v>993</v>
      </c>
      <c r="K250" s="2656">
        <v>4251.3637355331075</v>
      </c>
      <c r="L250" s="2655">
        <v>8</v>
      </c>
      <c r="M250" s="2133">
        <v>1</v>
      </c>
      <c r="N250" s="2140">
        <v>34010.90988426486</v>
      </c>
      <c r="P250" s="2561"/>
      <c r="Q250" s="2656"/>
      <c r="R250" s="2657"/>
      <c r="S250" s="2133"/>
      <c r="T250" s="2140"/>
      <c r="V250" s="2561" t="s">
        <v>993</v>
      </c>
      <c r="W250" s="2656">
        <v>4251.3637355331075</v>
      </c>
      <c r="X250" s="2655">
        <v>12</v>
      </c>
      <c r="Y250" s="2133">
        <v>1</v>
      </c>
      <c r="Z250" s="2140">
        <v>51016.364826397286</v>
      </c>
      <c r="AB250" s="2561" t="s">
        <v>993</v>
      </c>
      <c r="AC250" s="2656">
        <v>4251.3637355331075</v>
      </c>
      <c r="AD250" s="2655">
        <v>12</v>
      </c>
      <c r="AE250" s="2133">
        <v>1</v>
      </c>
      <c r="AF250" s="2140">
        <v>51016.364826397286</v>
      </c>
    </row>
    <row r="251" spans="4:32" x14ac:dyDescent="0.3">
      <c r="D251" s="2561"/>
      <c r="E251" s="2656"/>
      <c r="F251" s="2657"/>
      <c r="G251" s="2133"/>
      <c r="H251" s="2140"/>
      <c r="J251" s="2561"/>
      <c r="K251" s="2656"/>
      <c r="L251" s="2657"/>
      <c r="M251" s="2133"/>
      <c r="N251" s="2140"/>
      <c r="P251" s="2561"/>
      <c r="Q251" s="2656"/>
      <c r="R251" s="2657"/>
      <c r="S251" s="2133"/>
      <c r="T251" s="2140"/>
      <c r="V251" s="2561"/>
      <c r="W251" s="2656"/>
      <c r="X251" s="2657"/>
      <c r="Y251" s="2133"/>
      <c r="Z251" s="2140"/>
      <c r="AB251" s="2561"/>
      <c r="AC251" s="2656"/>
      <c r="AD251" s="2655"/>
      <c r="AE251" s="2133"/>
      <c r="AF251" s="2140"/>
    </row>
    <row r="252" spans="4:32" x14ac:dyDescent="0.3">
      <c r="D252" s="2266"/>
      <c r="E252" s="2314"/>
      <c r="F252" s="2658"/>
      <c r="G252" s="2143" t="s">
        <v>890</v>
      </c>
      <c r="H252" s="2659">
        <v>346593.0079071793</v>
      </c>
      <c r="J252" s="2266"/>
      <c r="K252" s="2314"/>
      <c r="L252" s="2658"/>
      <c r="M252" s="2143" t="s">
        <v>890</v>
      </c>
      <c r="N252" s="2659">
        <v>534751.21843966458</v>
      </c>
      <c r="P252" s="2266"/>
      <c r="Q252" s="2314"/>
      <c r="R252" s="2658"/>
      <c r="S252" s="2143" t="s">
        <v>890</v>
      </c>
      <c r="T252" s="2659">
        <v>53365.30122706361</v>
      </c>
      <c r="V252" s="2266"/>
      <c r="W252" s="2314"/>
      <c r="X252" s="2658"/>
      <c r="Y252" s="2143" t="s">
        <v>890</v>
      </c>
      <c r="Z252" s="2659">
        <v>1905750.2137544681</v>
      </c>
      <c r="AB252" s="2266"/>
      <c r="AC252" s="2314"/>
      <c r="AD252" s="2658"/>
      <c r="AE252" s="2143" t="s">
        <v>890</v>
      </c>
      <c r="AF252" s="2659">
        <v>223979.27787401254</v>
      </c>
    </row>
    <row r="253" spans="4:32" x14ac:dyDescent="0.3">
      <c r="D253" s="2266" t="s">
        <v>891</v>
      </c>
      <c r="E253" s="2314"/>
      <c r="F253" s="1206"/>
      <c r="G253" s="1206"/>
      <c r="H253" s="2526"/>
      <c r="J253" s="2266" t="s">
        <v>891</v>
      </c>
      <c r="K253" s="2314"/>
      <c r="L253" s="1206"/>
      <c r="M253" s="1206"/>
      <c r="N253" s="2526"/>
      <c r="P253" s="2266" t="s">
        <v>891</v>
      </c>
      <c r="Q253" s="2314"/>
      <c r="R253" s="1206"/>
      <c r="S253" s="1206"/>
      <c r="T253" s="2526"/>
      <c r="V253" s="2266" t="s">
        <v>891</v>
      </c>
      <c r="W253" s="2314"/>
      <c r="X253" s="1206"/>
      <c r="Y253" s="1206"/>
      <c r="Z253" s="2526"/>
      <c r="AB253" s="2651" t="s">
        <v>891</v>
      </c>
      <c r="AC253" s="2661"/>
      <c r="AD253" s="2595"/>
      <c r="AE253" s="1206"/>
      <c r="AF253" s="2646"/>
    </row>
    <row r="254" spans="4:32" ht="30" x14ac:dyDescent="0.3">
      <c r="D254" s="2686" t="s">
        <v>920</v>
      </c>
      <c r="E254" s="2687" t="s">
        <v>892</v>
      </c>
      <c r="F254" s="2688" t="s">
        <v>893</v>
      </c>
      <c r="G254" s="2688" t="s">
        <v>887</v>
      </c>
      <c r="H254" s="2689" t="s">
        <v>888</v>
      </c>
      <c r="J254" s="2686" t="s">
        <v>920</v>
      </c>
      <c r="K254" s="2687" t="s">
        <v>892</v>
      </c>
      <c r="L254" s="2688" t="s">
        <v>893</v>
      </c>
      <c r="M254" s="2688" t="s">
        <v>887</v>
      </c>
      <c r="N254" s="2689" t="s">
        <v>888</v>
      </c>
      <c r="P254" s="2686" t="s">
        <v>920</v>
      </c>
      <c r="Q254" s="2687" t="s">
        <v>892</v>
      </c>
      <c r="R254" s="2688" t="s">
        <v>893</v>
      </c>
      <c r="S254" s="2688" t="s">
        <v>887</v>
      </c>
      <c r="T254" s="2689" t="s">
        <v>888</v>
      </c>
      <c r="V254" s="2686" t="s">
        <v>920</v>
      </c>
      <c r="W254" s="2687" t="s">
        <v>892</v>
      </c>
      <c r="X254" s="2688" t="s">
        <v>893</v>
      </c>
      <c r="Y254" s="2688" t="s">
        <v>887</v>
      </c>
      <c r="Z254" s="2689" t="s">
        <v>888</v>
      </c>
      <c r="AB254" s="2126" t="s">
        <v>884</v>
      </c>
      <c r="AC254" s="2653" t="s">
        <v>892</v>
      </c>
      <c r="AD254" s="2128" t="s">
        <v>893</v>
      </c>
      <c r="AE254" s="2127" t="s">
        <v>887</v>
      </c>
      <c r="AF254" s="2129" t="s">
        <v>888</v>
      </c>
    </row>
    <row r="255" spans="4:32" x14ac:dyDescent="0.3">
      <c r="D255" s="2146"/>
      <c r="E255" s="2684"/>
      <c r="F255" s="2179"/>
      <c r="G255" s="2179"/>
      <c r="H255" s="2685"/>
      <c r="J255" s="2146"/>
      <c r="K255" s="2684"/>
      <c r="L255" s="2179"/>
      <c r="M255" s="2179"/>
      <c r="N255" s="2685"/>
      <c r="P255" s="2146"/>
      <c r="Q255" s="2684"/>
      <c r="R255" s="2179"/>
      <c r="S255" s="2179"/>
      <c r="T255" s="2685"/>
      <c r="V255" s="2146"/>
      <c r="W255" s="2684"/>
      <c r="X255" s="2179"/>
      <c r="Y255" s="2179"/>
      <c r="Z255" s="2685"/>
      <c r="AB255" s="2146"/>
      <c r="AC255" s="2662"/>
      <c r="AD255" s="2148"/>
      <c r="AE255" s="2149"/>
      <c r="AF255" s="2140"/>
    </row>
    <row r="256" spans="4:32" x14ac:dyDescent="0.3">
      <c r="D256" s="2146"/>
      <c r="E256" s="2684"/>
      <c r="F256" s="2179"/>
      <c r="G256" s="2179"/>
      <c r="H256" s="2685"/>
      <c r="J256" s="2146"/>
      <c r="K256" s="2684"/>
      <c r="L256" s="2179"/>
      <c r="M256" s="2179"/>
      <c r="N256" s="2685"/>
      <c r="P256" s="2146"/>
      <c r="Q256" s="2684"/>
      <c r="R256" s="2179"/>
      <c r="S256" s="2179"/>
      <c r="T256" s="2685"/>
      <c r="V256" s="2146"/>
      <c r="W256" s="2684"/>
      <c r="X256" s="2179"/>
      <c r="Y256" s="2179"/>
      <c r="Z256" s="2685"/>
      <c r="AB256" s="2146"/>
      <c r="AC256" s="2662"/>
      <c r="AD256" s="2148"/>
      <c r="AE256" s="2149"/>
      <c r="AF256" s="2140"/>
    </row>
    <row r="257" spans="4:32" x14ac:dyDescent="0.3">
      <c r="D257" s="2146"/>
      <c r="E257" s="2684"/>
      <c r="F257" s="2179"/>
      <c r="G257" s="2179"/>
      <c r="H257" s="2685"/>
      <c r="J257" s="2146"/>
      <c r="K257" s="2684"/>
      <c r="L257" s="2179"/>
      <c r="M257" s="2179"/>
      <c r="N257" s="2685"/>
      <c r="P257" s="2146"/>
      <c r="Q257" s="2684"/>
      <c r="R257" s="2179"/>
      <c r="S257" s="2179"/>
      <c r="T257" s="2685"/>
      <c r="V257" s="2146"/>
      <c r="W257" s="2684"/>
      <c r="X257" s="2179"/>
      <c r="Y257" s="2179"/>
      <c r="Z257" s="2685"/>
      <c r="AB257" s="2146"/>
      <c r="AC257" s="2662"/>
      <c r="AD257" s="2148"/>
      <c r="AE257" s="2149"/>
      <c r="AF257" s="2140"/>
    </row>
    <row r="258" spans="4:32" x14ac:dyDescent="0.3">
      <c r="D258" s="2146"/>
      <c r="E258" s="2684"/>
      <c r="F258" s="2179"/>
      <c r="G258" s="2179"/>
      <c r="H258" s="2685"/>
      <c r="J258" s="2146"/>
      <c r="K258" s="2684"/>
      <c r="L258" s="2179"/>
      <c r="M258" s="2179"/>
      <c r="N258" s="2685"/>
      <c r="P258" s="2146"/>
      <c r="Q258" s="2684"/>
      <c r="R258" s="2179"/>
      <c r="S258" s="2179"/>
      <c r="T258" s="2685"/>
      <c r="V258" s="2146"/>
      <c r="W258" s="2684"/>
      <c r="X258" s="2179"/>
      <c r="Y258" s="2179"/>
      <c r="Z258" s="2685"/>
      <c r="AB258" s="2146"/>
      <c r="AC258" s="2662"/>
      <c r="AD258" s="2148"/>
      <c r="AE258" s="2149"/>
      <c r="AF258" s="2140"/>
    </row>
    <row r="259" spans="4:32" x14ac:dyDescent="0.3">
      <c r="D259" s="2146"/>
      <c r="E259" s="2684"/>
      <c r="F259" s="2179"/>
      <c r="G259" s="2179"/>
      <c r="H259" s="2685"/>
      <c r="J259" s="2146"/>
      <c r="K259" s="2684"/>
      <c r="L259" s="2179"/>
      <c r="M259" s="2179"/>
      <c r="N259" s="2685"/>
      <c r="P259" s="2146"/>
      <c r="Q259" s="2684"/>
      <c r="R259" s="2179"/>
      <c r="S259" s="2179"/>
      <c r="T259" s="2685"/>
      <c r="V259" s="2146"/>
      <c r="W259" s="2684"/>
      <c r="X259" s="2179"/>
      <c r="Y259" s="2179"/>
      <c r="Z259" s="2685"/>
      <c r="AB259" s="2146"/>
      <c r="AC259" s="2662"/>
      <c r="AD259" s="2148"/>
      <c r="AE259" s="2149"/>
      <c r="AF259" s="2140"/>
    </row>
    <row r="260" spans="4:32" x14ac:dyDescent="0.3">
      <c r="D260" s="2266"/>
      <c r="E260" s="2314"/>
      <c r="F260" s="1206"/>
      <c r="G260" s="2179"/>
      <c r="H260" s="2685"/>
      <c r="J260" s="2266"/>
      <c r="K260" s="2314"/>
      <c r="L260" s="1206"/>
      <c r="M260" s="2179"/>
      <c r="N260" s="2685"/>
      <c r="P260" s="2266"/>
      <c r="Q260" s="2314"/>
      <c r="R260" s="1206"/>
      <c r="S260" s="2179"/>
      <c r="T260" s="2685"/>
      <c r="V260" s="2266"/>
      <c r="W260" s="2314"/>
      <c r="X260" s="1206"/>
      <c r="Y260" s="2179"/>
      <c r="Z260" s="2685"/>
      <c r="AB260" s="2146"/>
      <c r="AC260" s="2662"/>
      <c r="AD260" s="2148"/>
      <c r="AE260" s="2149"/>
      <c r="AF260" s="2140"/>
    </row>
    <row r="261" spans="4:32" x14ac:dyDescent="0.3">
      <c r="D261" s="2266" t="s">
        <v>898</v>
      </c>
      <c r="E261" s="2314"/>
      <c r="F261" s="1206"/>
      <c r="G261" s="1206"/>
      <c r="H261" s="2526"/>
      <c r="J261" s="2266" t="s">
        <v>898</v>
      </c>
      <c r="K261" s="2314"/>
      <c r="L261" s="1206"/>
      <c r="M261" s="1206"/>
      <c r="N261" s="2526"/>
      <c r="P261" s="2266" t="s">
        <v>898</v>
      </c>
      <c r="Q261" s="2314"/>
      <c r="R261" s="1206"/>
      <c r="S261" s="1206"/>
      <c r="T261" s="2526"/>
      <c r="V261" s="2266" t="s">
        <v>898</v>
      </c>
      <c r="W261" s="2314"/>
      <c r="X261" s="1206"/>
      <c r="Y261" s="1206"/>
      <c r="Z261" s="2526"/>
      <c r="AB261" s="2651" t="s">
        <v>898</v>
      </c>
      <c r="AC261" s="2661"/>
      <c r="AD261" s="2595"/>
      <c r="AE261" s="1206"/>
      <c r="AF261" s="2646"/>
    </row>
    <row r="262" spans="4:32" x14ac:dyDescent="0.3">
      <c r="D262" s="2126" t="s">
        <v>884</v>
      </c>
      <c r="E262" s="2653" t="s">
        <v>885</v>
      </c>
      <c r="F262" s="2688" t="s">
        <v>886</v>
      </c>
      <c r="G262" s="2127" t="s">
        <v>893</v>
      </c>
      <c r="H262" s="2129" t="s">
        <v>888</v>
      </c>
      <c r="J262" s="2126" t="s">
        <v>884</v>
      </c>
      <c r="K262" s="2653" t="s">
        <v>885</v>
      </c>
      <c r="L262" s="2688" t="s">
        <v>886</v>
      </c>
      <c r="M262" s="2127" t="s">
        <v>893</v>
      </c>
      <c r="N262" s="2129" t="s">
        <v>888</v>
      </c>
      <c r="P262" s="2126" t="s">
        <v>884</v>
      </c>
      <c r="Q262" s="2653" t="s">
        <v>885</v>
      </c>
      <c r="R262" s="2688" t="s">
        <v>886</v>
      </c>
      <c r="S262" s="2127" t="s">
        <v>893</v>
      </c>
      <c r="T262" s="2129" t="s">
        <v>888</v>
      </c>
      <c r="V262" s="2962" t="s">
        <v>920</v>
      </c>
      <c r="W262" s="2963" t="s">
        <v>939</v>
      </c>
      <c r="X262" s="2688" t="s">
        <v>886</v>
      </c>
      <c r="Y262" s="2127" t="s">
        <v>893</v>
      </c>
      <c r="Z262" s="2129" t="s">
        <v>888</v>
      </c>
      <c r="AB262" s="2126" t="s">
        <v>884</v>
      </c>
      <c r="AC262" s="2663" t="s">
        <v>885</v>
      </c>
      <c r="AD262" s="2128" t="s">
        <v>886</v>
      </c>
      <c r="AE262" s="2127" t="s">
        <v>893</v>
      </c>
      <c r="AF262" s="2129" t="s">
        <v>888</v>
      </c>
    </row>
    <row r="263" spans="4:32" x14ac:dyDescent="0.3">
      <c r="D263" s="2561" t="s">
        <v>997</v>
      </c>
      <c r="E263" s="2664">
        <v>290020.70325447264</v>
      </c>
      <c r="F263" s="2655">
        <v>0</v>
      </c>
      <c r="G263" s="2133">
        <v>0</v>
      </c>
      <c r="H263" s="2140">
        <v>0</v>
      </c>
      <c r="J263" s="2561" t="s">
        <v>997</v>
      </c>
      <c r="K263" s="2664">
        <v>290020.70325447264</v>
      </c>
      <c r="L263" s="2655">
        <v>0.16000000000000003</v>
      </c>
      <c r="M263" s="2133">
        <v>1</v>
      </c>
      <c r="N263" s="2140">
        <v>46403.312520715634</v>
      </c>
      <c r="P263" s="2561" t="s">
        <v>997</v>
      </c>
      <c r="Q263" s="2664">
        <v>290020.70325447264</v>
      </c>
      <c r="R263" s="2655">
        <v>0.16000000000000003</v>
      </c>
      <c r="S263" s="2133">
        <v>1</v>
      </c>
      <c r="T263" s="2140">
        <v>46403.312520715634</v>
      </c>
      <c r="V263" s="2561" t="s">
        <v>997</v>
      </c>
      <c r="W263" s="2664">
        <v>290020.70325447264</v>
      </c>
      <c r="X263" s="2655">
        <v>0.4</v>
      </c>
      <c r="Y263" s="2133">
        <v>1</v>
      </c>
      <c r="Z263" s="2140">
        <v>116008.28130178906</v>
      </c>
      <c r="AB263" s="2561" t="s">
        <v>997</v>
      </c>
      <c r="AC263" s="2664">
        <v>290020.70325447264</v>
      </c>
      <c r="AD263" s="2655">
        <v>0.17295591302869487</v>
      </c>
      <c r="AE263" s="2133">
        <v>1</v>
      </c>
      <c r="AF263" s="2140">
        <v>50160.795528601491</v>
      </c>
    </row>
    <row r="264" spans="4:32" x14ac:dyDescent="0.3">
      <c r="D264" s="2561" t="s">
        <v>994</v>
      </c>
      <c r="E264" s="2664">
        <v>254469.82106837176</v>
      </c>
      <c r="F264" s="2655">
        <v>0.71809256661991583</v>
      </c>
      <c r="G264" s="2133">
        <v>1</v>
      </c>
      <c r="H264" s="2140">
        <v>182732.8869382978</v>
      </c>
      <c r="J264" s="2561" t="s">
        <v>994</v>
      </c>
      <c r="K264" s="2664">
        <v>254469.82106837176</v>
      </c>
      <c r="L264" s="2655">
        <v>0.8</v>
      </c>
      <c r="M264" s="2133">
        <v>1</v>
      </c>
      <c r="N264" s="2140">
        <v>203575.85685469743</v>
      </c>
      <c r="P264" s="2561" t="s">
        <v>994</v>
      </c>
      <c r="Q264" s="2664">
        <v>254469.82106837176</v>
      </c>
      <c r="R264" s="2655">
        <v>0.32000000000000006</v>
      </c>
      <c r="S264" s="2133">
        <v>1</v>
      </c>
      <c r="T264" s="2140">
        <v>81430.34274187898</v>
      </c>
      <c r="V264" s="2561" t="s">
        <v>994</v>
      </c>
      <c r="W264" s="2664">
        <v>254469.82106837176</v>
      </c>
      <c r="X264" s="2655">
        <v>1</v>
      </c>
      <c r="Y264" s="2133">
        <v>1</v>
      </c>
      <c r="Z264" s="2140">
        <v>254469.82106837176</v>
      </c>
      <c r="AB264" s="2561" t="s">
        <v>994</v>
      </c>
      <c r="AC264" s="2664">
        <v>254469.82106837176</v>
      </c>
      <c r="AD264" s="2655">
        <v>0.86477956514347432</v>
      </c>
      <c r="AE264" s="2133">
        <v>1</v>
      </c>
      <c r="AF264" s="2140">
        <v>220060.30120564424</v>
      </c>
    </row>
    <row r="265" spans="4:32" x14ac:dyDescent="0.3">
      <c r="D265" s="2561" t="s">
        <v>995</v>
      </c>
      <c r="E265" s="2664">
        <v>64040.167561799884</v>
      </c>
      <c r="F265" s="2655">
        <v>1.9653059718018751</v>
      </c>
      <c r="G265" s="2133">
        <v>2</v>
      </c>
      <c r="H265" s="2140">
        <v>251717.04748879609</v>
      </c>
      <c r="J265" s="2561" t="s">
        <v>995</v>
      </c>
      <c r="K265" s="2664">
        <v>64040.167561799884</v>
      </c>
      <c r="L265" s="2655">
        <v>1.2800000000000002</v>
      </c>
      <c r="M265" s="2133">
        <v>2</v>
      </c>
      <c r="N265" s="2140">
        <v>163942.82895820774</v>
      </c>
      <c r="P265" s="2561" t="s">
        <v>995</v>
      </c>
      <c r="Q265" s="2664">
        <v>64040.167561799884</v>
      </c>
      <c r="R265" s="2655">
        <v>0.48</v>
      </c>
      <c r="S265" s="2133">
        <v>2</v>
      </c>
      <c r="T265" s="2140">
        <v>61478.560859327888</v>
      </c>
      <c r="V265" s="2561" t="s">
        <v>995</v>
      </c>
      <c r="W265" s="2664">
        <v>64040.167561799884</v>
      </c>
      <c r="X265" s="2655">
        <v>2.8723702664796633</v>
      </c>
      <c r="Y265" s="2133">
        <v>2</v>
      </c>
      <c r="Z265" s="2140">
        <v>367894.14632977883</v>
      </c>
      <c r="AB265" s="2561" t="s">
        <v>995</v>
      </c>
      <c r="AC265" s="2664">
        <v>64040.167561799884</v>
      </c>
      <c r="AD265" s="2655">
        <v>1.2971693477152115</v>
      </c>
      <c r="AE265" s="2133">
        <v>2</v>
      </c>
      <c r="AF265" s="2140">
        <v>166141.8847674256</v>
      </c>
    </row>
    <row r="266" spans="4:32" x14ac:dyDescent="0.3">
      <c r="D266" s="2561" t="s">
        <v>996</v>
      </c>
      <c r="E266" s="2664">
        <v>56298.72089551598</v>
      </c>
      <c r="F266" s="2655">
        <v>0.58331211565433172</v>
      </c>
      <c r="G266" s="2133">
        <v>1</v>
      </c>
      <c r="H266" s="2140">
        <v>32839.72599419616</v>
      </c>
      <c r="J266" s="2561" t="s">
        <v>996</v>
      </c>
      <c r="K266" s="2664">
        <v>56298.72089551598</v>
      </c>
      <c r="L266" s="2655">
        <v>1.6</v>
      </c>
      <c r="M266" s="2133">
        <v>1</v>
      </c>
      <c r="N266" s="2140">
        <v>90077.953432825569</v>
      </c>
      <c r="P266" s="2561" t="s">
        <v>996</v>
      </c>
      <c r="Q266" s="2664">
        <v>56298.72089551598</v>
      </c>
      <c r="R266" s="2655">
        <v>0.32000000000000006</v>
      </c>
      <c r="S266" s="2133">
        <v>1</v>
      </c>
      <c r="T266" s="2140">
        <v>18015.590686565116</v>
      </c>
      <c r="V266" s="2561" t="s">
        <v>2603</v>
      </c>
      <c r="W266" s="2664">
        <v>290020.70325447264</v>
      </c>
      <c r="X266" s="2655">
        <v>0.8</v>
      </c>
      <c r="Y266" s="2133">
        <v>1</v>
      </c>
      <c r="Z266" s="2140">
        <v>232016.56260357812</v>
      </c>
      <c r="AB266" s="2561" t="s">
        <v>996</v>
      </c>
      <c r="AC266" s="2664">
        <v>56298.72089551598</v>
      </c>
      <c r="AD266" s="2655">
        <v>0.86477956514347432</v>
      </c>
      <c r="AE266" s="2133">
        <v>1</v>
      </c>
      <c r="AF266" s="2140">
        <v>48685.983374158139</v>
      </c>
    </row>
    <row r="267" spans="4:32" x14ac:dyDescent="0.3">
      <c r="D267" s="2561" t="s">
        <v>2603</v>
      </c>
      <c r="E267" s="2664">
        <v>290020.70325447264</v>
      </c>
      <c r="F267" s="2655">
        <v>0.39306119436037501</v>
      </c>
      <c r="G267" s="2133">
        <v>1</v>
      </c>
      <c r="H267" s="2140">
        <v>113995.88401043891</v>
      </c>
      <c r="J267" s="2561" t="s">
        <v>2603</v>
      </c>
      <c r="K267" s="2664">
        <v>290020.70325447264</v>
      </c>
      <c r="L267" s="2655">
        <v>0.25600000000000006</v>
      </c>
      <c r="M267" s="2133">
        <v>1</v>
      </c>
      <c r="N267" s="2140">
        <v>74245.300033145017</v>
      </c>
      <c r="P267" s="2561" t="s">
        <v>2603</v>
      </c>
      <c r="Q267" s="2664">
        <v>290020.70325447264</v>
      </c>
      <c r="R267" s="2655">
        <v>9.6000000000000002E-2</v>
      </c>
      <c r="S267" s="2133">
        <v>1</v>
      </c>
      <c r="T267" s="2140">
        <v>27841.987512429372</v>
      </c>
      <c r="V267" s="2561" t="s">
        <v>2602</v>
      </c>
      <c r="W267" s="2664">
        <v>282139.34593835432</v>
      </c>
      <c r="X267" s="2655">
        <v>0.57447405329593271</v>
      </c>
      <c r="Y267" s="2133">
        <v>1</v>
      </c>
      <c r="Z267" s="2140">
        <v>162081.73365546975</v>
      </c>
      <c r="AB267" s="2561" t="s">
        <v>2603</v>
      </c>
      <c r="AC267" s="2664">
        <v>290020.70325447264</v>
      </c>
      <c r="AD267" s="2655">
        <v>0.25943386954304232</v>
      </c>
      <c r="AE267" s="2133">
        <v>1</v>
      </c>
      <c r="AF267" s="2140">
        <v>75241.193292902244</v>
      </c>
    </row>
    <row r="268" spans="4:32" x14ac:dyDescent="0.3">
      <c r="D268" s="2561" t="s">
        <v>2602</v>
      </c>
      <c r="E268" s="2664">
        <v>282139.34593835432</v>
      </c>
      <c r="F268" s="2655">
        <v>1.6</v>
      </c>
      <c r="G268" s="2133">
        <v>2</v>
      </c>
      <c r="H268" s="2140">
        <v>902845.9070027339</v>
      </c>
      <c r="J268" s="2561" t="s">
        <v>2602</v>
      </c>
      <c r="K268" s="2664">
        <v>282139.34593835432</v>
      </c>
      <c r="L268" s="2655">
        <v>1.6</v>
      </c>
      <c r="M268" s="2133">
        <v>2</v>
      </c>
      <c r="N268" s="2140">
        <v>902845.9070027339</v>
      </c>
      <c r="P268" s="2561" t="s">
        <v>2602</v>
      </c>
      <c r="Q268" s="2664">
        <v>282139.34593835432</v>
      </c>
      <c r="R268" s="2655">
        <v>1.6</v>
      </c>
      <c r="S268" s="2133">
        <v>1</v>
      </c>
      <c r="T268" s="2140">
        <v>451422.95350136695</v>
      </c>
      <c r="V268" s="2561" t="s">
        <v>996</v>
      </c>
      <c r="W268" s="2664">
        <v>56298.72089551598</v>
      </c>
      <c r="X268" s="2655">
        <v>0.48609342971194319</v>
      </c>
      <c r="Y268" s="2133">
        <v>1</v>
      </c>
      <c r="Z268" s="2140">
        <v>27366.438328496806</v>
      </c>
      <c r="AB268" s="2561" t="s">
        <v>2602</v>
      </c>
      <c r="AC268" s="2664">
        <v>282139.34593835432</v>
      </c>
      <c r="AD268" s="2655">
        <v>0.86477956514347432</v>
      </c>
      <c r="AE268" s="2133">
        <v>1</v>
      </c>
      <c r="AF268" s="2140">
        <v>243988.34089043431</v>
      </c>
    </row>
    <row r="269" spans="4:32" x14ac:dyDescent="0.3">
      <c r="D269" s="2266"/>
      <c r="E269" s="2314"/>
      <c r="F269" s="2658"/>
      <c r="G269" s="2316" t="s">
        <v>890</v>
      </c>
      <c r="H269" s="2659">
        <v>1484131.4514344628</v>
      </c>
      <c r="J269" s="2266"/>
      <c r="K269" s="2314"/>
      <c r="L269" s="2658"/>
      <c r="M269" s="2316" t="s">
        <v>890</v>
      </c>
      <c r="N269" s="2659">
        <v>1481091.1588023254</v>
      </c>
      <c r="P269" s="2266"/>
      <c r="Q269" s="2314"/>
      <c r="R269" s="2658"/>
      <c r="S269" s="2316" t="s">
        <v>890</v>
      </c>
      <c r="T269" s="2659">
        <v>686592.74782228388</v>
      </c>
      <c r="V269" s="2266"/>
      <c r="W269" s="2314"/>
      <c r="X269" s="2658"/>
      <c r="Y269" s="2316" t="s">
        <v>890</v>
      </c>
      <c r="Z269" s="2659">
        <v>1159836.9832874844</v>
      </c>
      <c r="AB269" s="2266"/>
      <c r="AC269" s="2314"/>
      <c r="AD269" s="2658"/>
      <c r="AE269" s="2316" t="s">
        <v>890</v>
      </c>
      <c r="AF269" s="2659">
        <v>804278.49905916606</v>
      </c>
    </row>
    <row r="270" spans="4:32" ht="15.75" thickBot="1" x14ac:dyDescent="0.35">
      <c r="D270" s="2286"/>
      <c r="E270" s="2668"/>
      <c r="F270" s="2288" t="s">
        <v>900</v>
      </c>
      <c r="G270" s="2667"/>
      <c r="H270" s="2170">
        <v>1830724.459341642</v>
      </c>
      <c r="J270" s="2286"/>
      <c r="K270" s="2668"/>
      <c r="L270" s="2288" t="s">
        <v>900</v>
      </c>
      <c r="M270" s="2667"/>
      <c r="N270" s="2170">
        <v>2015842.3772419901</v>
      </c>
      <c r="P270" s="2286"/>
      <c r="Q270" s="2668"/>
      <c r="R270" s="2288" t="s">
        <v>900</v>
      </c>
      <c r="S270" s="2667"/>
      <c r="T270" s="2170">
        <v>739958.04904934752</v>
      </c>
      <c r="V270" s="2286"/>
      <c r="W270" s="2668"/>
      <c r="X270" s="2288" t="s">
        <v>900</v>
      </c>
      <c r="Y270" s="2667"/>
      <c r="Z270" s="2170">
        <v>3065587.1970419525</v>
      </c>
      <c r="AB270" s="2286"/>
      <c r="AC270" s="2668"/>
      <c r="AD270" s="2288" t="s">
        <v>900</v>
      </c>
      <c r="AE270" s="2667"/>
      <c r="AF270" s="2170">
        <v>1028257.7769331785</v>
      </c>
    </row>
    <row r="273" spans="4:26" ht="15.75" thickBot="1" x14ac:dyDescent="0.35">
      <c r="V273" s="2009"/>
      <c r="W273" s="2690"/>
      <c r="X273" s="2690"/>
      <c r="Y273" s="2690"/>
      <c r="Z273" s="2690"/>
    </row>
    <row r="274" spans="4:26" x14ac:dyDescent="0.3">
      <c r="D274" s="3828"/>
      <c r="E274" s="3829"/>
      <c r="F274" s="2233" t="s">
        <v>937</v>
      </c>
      <c r="G274" s="2670"/>
      <c r="H274" s="2671"/>
      <c r="J274" s="3808"/>
      <c r="K274" s="3809"/>
      <c r="L274" s="2964" t="s">
        <v>875</v>
      </c>
      <c r="M274" s="2965"/>
      <c r="N274" s="2966"/>
      <c r="P274" s="3819"/>
      <c r="Q274" s="3820"/>
      <c r="R274" s="2964" t="s">
        <v>937</v>
      </c>
      <c r="S274" s="2965"/>
      <c r="T274" s="2966"/>
      <c r="V274" s="3808"/>
      <c r="W274" s="3809"/>
      <c r="X274" s="2964" t="s">
        <v>875</v>
      </c>
      <c r="Y274" s="2965"/>
      <c r="Z274" s="2966"/>
    </row>
    <row r="275" spans="4:26" ht="15.75" thickBot="1" x14ac:dyDescent="0.35">
      <c r="D275" s="3836" t="s">
        <v>3380</v>
      </c>
      <c r="E275" s="3837"/>
      <c r="F275" s="2238" t="s">
        <v>3366</v>
      </c>
      <c r="G275" s="2595"/>
      <c r="H275" s="2518"/>
      <c r="J275" s="2967" t="s">
        <v>877</v>
      </c>
      <c r="K275" s="2968">
        <v>22</v>
      </c>
      <c r="L275" s="2238" t="s">
        <v>3366</v>
      </c>
      <c r="M275" s="2969"/>
      <c r="N275" s="2970"/>
      <c r="P275" s="2967" t="s">
        <v>938</v>
      </c>
      <c r="Q275" s="2968">
        <v>23</v>
      </c>
      <c r="R275" s="2238" t="s">
        <v>3366</v>
      </c>
      <c r="S275" s="2969"/>
      <c r="T275" s="2970"/>
      <c r="V275" s="2967" t="s">
        <v>877</v>
      </c>
      <c r="W275" s="2968">
        <v>24</v>
      </c>
      <c r="X275" s="2238" t="s">
        <v>3366</v>
      </c>
      <c r="Y275" s="2969"/>
      <c r="Z275" s="2970"/>
    </row>
    <row r="276" spans="4:26" x14ac:dyDescent="0.3">
      <c r="D276" s="2231" t="s">
        <v>2662</v>
      </c>
      <c r="E276" s="2971"/>
      <c r="F276" s="2515"/>
      <c r="G276" s="2637" t="s">
        <v>881</v>
      </c>
      <c r="H276" s="2638"/>
      <c r="J276" s="3810" t="s">
        <v>2146</v>
      </c>
      <c r="K276" s="3811"/>
      <c r="L276" s="3812"/>
      <c r="M276" s="2972" t="s">
        <v>881</v>
      </c>
      <c r="N276" s="2973"/>
      <c r="P276" s="3810" t="s">
        <v>97</v>
      </c>
      <c r="Q276" s="3811"/>
      <c r="R276" s="3812"/>
      <c r="S276" s="2972" t="s">
        <v>892</v>
      </c>
      <c r="T276" s="2973"/>
      <c r="V276" s="3810" t="s">
        <v>1260</v>
      </c>
      <c r="W276" s="3811"/>
      <c r="X276" s="3812"/>
      <c r="Y276" s="2972" t="s">
        <v>881</v>
      </c>
      <c r="Z276" s="2973"/>
    </row>
    <row r="277" spans="4:26" ht="15.75" thickBot="1" x14ac:dyDescent="0.35">
      <c r="D277" s="2121"/>
      <c r="E277" s="2668"/>
      <c r="F277" s="2950"/>
      <c r="G277" s="1206"/>
      <c r="H277" s="2646"/>
      <c r="J277" s="3813"/>
      <c r="K277" s="3814"/>
      <c r="L277" s="2974"/>
      <c r="M277" s="2209"/>
      <c r="N277" s="2975"/>
      <c r="P277" s="3813"/>
      <c r="Q277" s="3814"/>
      <c r="R277" s="2974"/>
      <c r="S277" s="2209"/>
      <c r="T277" s="2975"/>
      <c r="V277" s="3813"/>
      <c r="W277" s="3814"/>
      <c r="X277" s="2974"/>
      <c r="Y277" s="2209"/>
      <c r="Z277" s="2975"/>
    </row>
    <row r="278" spans="4:26" x14ac:dyDescent="0.3">
      <c r="D278" s="2651" t="s">
        <v>882</v>
      </c>
      <c r="E278" s="2314"/>
      <c r="F278" s="2595"/>
      <c r="G278" s="1206"/>
      <c r="H278" s="2646"/>
      <c r="J278" s="3815" t="s">
        <v>882</v>
      </c>
      <c r="K278" s="3816"/>
      <c r="L278" s="3816"/>
      <c r="M278" s="3816"/>
      <c r="N278" s="3817"/>
      <c r="P278" s="3815" t="s">
        <v>882</v>
      </c>
      <c r="Q278" s="3816"/>
      <c r="R278" s="3816"/>
      <c r="S278" s="3816"/>
      <c r="T278" s="3817"/>
      <c r="V278" s="3815" t="s">
        <v>882</v>
      </c>
      <c r="W278" s="3816"/>
      <c r="X278" s="3816"/>
      <c r="Y278" s="3816"/>
      <c r="Z278" s="3817"/>
    </row>
    <row r="279" spans="4:26" x14ac:dyDescent="0.3">
      <c r="D279" s="2126" t="s">
        <v>884</v>
      </c>
      <c r="E279" s="2653" t="s">
        <v>885</v>
      </c>
      <c r="F279" s="2128" t="s">
        <v>886</v>
      </c>
      <c r="G279" s="2127" t="s">
        <v>893</v>
      </c>
      <c r="H279" s="2129" t="s">
        <v>888</v>
      </c>
      <c r="J279" s="2976" t="s">
        <v>884</v>
      </c>
      <c r="K279" s="2977" t="s">
        <v>885</v>
      </c>
      <c r="L279" s="2978" t="s">
        <v>886</v>
      </c>
      <c r="M279" s="2979" t="s">
        <v>893</v>
      </c>
      <c r="N279" s="2980" t="s">
        <v>888</v>
      </c>
      <c r="P279" s="2976" t="s">
        <v>884</v>
      </c>
      <c r="Q279" s="2977" t="s">
        <v>885</v>
      </c>
      <c r="R279" s="2978" t="s">
        <v>886</v>
      </c>
      <c r="S279" s="2979" t="s">
        <v>893</v>
      </c>
      <c r="T279" s="2980" t="s">
        <v>888</v>
      </c>
      <c r="V279" s="2976" t="s">
        <v>884</v>
      </c>
      <c r="W279" s="2977" t="s">
        <v>885</v>
      </c>
      <c r="X279" s="2978" t="s">
        <v>886</v>
      </c>
      <c r="Y279" s="2979" t="s">
        <v>893</v>
      </c>
      <c r="Z279" s="2980" t="s">
        <v>888</v>
      </c>
    </row>
    <row r="280" spans="4:26" x14ac:dyDescent="0.3">
      <c r="D280" s="2561" t="s">
        <v>1813</v>
      </c>
      <c r="E280" s="2656">
        <v>353695.13123622525</v>
      </c>
      <c r="F280" s="2655">
        <v>1.3467513224656986</v>
      </c>
      <c r="G280" s="2308">
        <v>1</v>
      </c>
      <c r="H280" s="2140">
        <v>476339.38574206521</v>
      </c>
      <c r="J280" s="2981" t="s">
        <v>1813</v>
      </c>
      <c r="K280" s="2982">
        <v>353695.13123622525</v>
      </c>
      <c r="L280" s="2983">
        <v>9.9999999999999992E-2</v>
      </c>
      <c r="M280" s="2308">
        <v>1</v>
      </c>
      <c r="N280" s="2984">
        <v>35369.513123622521</v>
      </c>
      <c r="P280" s="2981" t="s">
        <v>1813</v>
      </c>
      <c r="Q280" s="2982">
        <v>353695.13123622525</v>
      </c>
      <c r="R280" s="2983">
        <v>0.3</v>
      </c>
      <c r="S280" s="2308">
        <v>1</v>
      </c>
      <c r="T280" s="2984">
        <v>106108.53937086757</v>
      </c>
      <c r="V280" s="2981" t="s">
        <v>1813</v>
      </c>
      <c r="W280" s="2982">
        <v>353695.13123622525</v>
      </c>
      <c r="X280" s="2983">
        <v>9.9999999999999992E-2</v>
      </c>
      <c r="Y280" s="2308">
        <v>1</v>
      </c>
      <c r="Z280" s="2984">
        <v>35369.513123622521</v>
      </c>
    </row>
    <row r="281" spans="4:26" x14ac:dyDescent="0.3">
      <c r="D281" s="2561" t="s">
        <v>992</v>
      </c>
      <c r="E281" s="2656">
        <v>225909.19655379685</v>
      </c>
      <c r="F281" s="2655">
        <v>0.67337566123284931</v>
      </c>
      <c r="G281" s="2133">
        <v>1</v>
      </c>
      <c r="H281" s="2140">
        <v>152121.75460799466</v>
      </c>
      <c r="J281" s="2981" t="s">
        <v>992</v>
      </c>
      <c r="K281" s="2982">
        <v>225909.19655379685</v>
      </c>
      <c r="L281" s="2985">
        <v>6.6666666666666666E-2</v>
      </c>
      <c r="M281" s="2133">
        <v>1</v>
      </c>
      <c r="N281" s="2984">
        <v>15060.613103586456</v>
      </c>
      <c r="P281" s="2981" t="s">
        <v>992</v>
      </c>
      <c r="Q281" s="2982">
        <v>225909.19655379685</v>
      </c>
      <c r="R281" s="2985">
        <v>0.25</v>
      </c>
      <c r="S281" s="2986">
        <v>1</v>
      </c>
      <c r="T281" s="2984">
        <v>56477.299138449212</v>
      </c>
      <c r="V281" s="2981" t="s">
        <v>992</v>
      </c>
      <c r="W281" s="2982">
        <v>225909.19655379685</v>
      </c>
      <c r="X281" s="2985">
        <v>6.6666666666666666E-2</v>
      </c>
      <c r="Y281" s="2133">
        <v>1</v>
      </c>
      <c r="Z281" s="2984">
        <v>15060.613103586456</v>
      </c>
    </row>
    <row r="282" spans="4:26" x14ac:dyDescent="0.3">
      <c r="D282" s="2561" t="s">
        <v>993</v>
      </c>
      <c r="E282" s="2656">
        <v>4251.3637355331075</v>
      </c>
      <c r="F282" s="2655">
        <v>16</v>
      </c>
      <c r="G282" s="2133">
        <v>1</v>
      </c>
      <c r="H282" s="2140">
        <v>68021.81976852972</v>
      </c>
      <c r="J282" s="2981" t="s">
        <v>993</v>
      </c>
      <c r="K282" s="2982">
        <v>4251.3637355331075</v>
      </c>
      <c r="L282" s="2985">
        <v>4.5</v>
      </c>
      <c r="M282" s="2133">
        <v>0.5</v>
      </c>
      <c r="N282" s="2984">
        <v>9565.5684049494921</v>
      </c>
      <c r="P282" s="2981" t="s">
        <v>993</v>
      </c>
      <c r="Q282" s="2982">
        <v>4251.3637355331075</v>
      </c>
      <c r="R282" s="2985">
        <v>6</v>
      </c>
      <c r="S282" s="2986">
        <v>0.5</v>
      </c>
      <c r="T282" s="2984">
        <v>12754.091206599322</v>
      </c>
      <c r="V282" s="2981" t="s">
        <v>993</v>
      </c>
      <c r="W282" s="2982">
        <v>4251.3637355331075</v>
      </c>
      <c r="X282" s="2985">
        <v>4.5</v>
      </c>
      <c r="Y282" s="2133">
        <v>0.5</v>
      </c>
      <c r="Z282" s="2984">
        <v>9565.5684049494921</v>
      </c>
    </row>
    <row r="283" spans="4:26" x14ac:dyDescent="0.3">
      <c r="D283" s="2561"/>
      <c r="E283" s="2656"/>
      <c r="F283" s="2655"/>
      <c r="G283" s="2133"/>
      <c r="H283" s="2140"/>
      <c r="J283" s="2981"/>
      <c r="K283" s="2982"/>
      <c r="L283" s="2985"/>
      <c r="M283" s="2986"/>
      <c r="N283" s="2984"/>
      <c r="P283" s="2981"/>
      <c r="Q283" s="2982"/>
      <c r="R283" s="2985"/>
      <c r="S283" s="2986"/>
      <c r="T283" s="2984"/>
      <c r="V283" s="2981"/>
      <c r="W283" s="2982"/>
      <c r="X283" s="2985"/>
      <c r="Y283" s="2986"/>
      <c r="Z283" s="2984"/>
    </row>
    <row r="284" spans="4:26" x14ac:dyDescent="0.3">
      <c r="D284" s="2266"/>
      <c r="E284" s="2314"/>
      <c r="F284" s="2658"/>
      <c r="G284" s="2143" t="s">
        <v>890</v>
      </c>
      <c r="H284" s="2659">
        <v>696482.96011858957</v>
      </c>
      <c r="J284" s="2987"/>
      <c r="K284" s="2988"/>
      <c r="L284" s="2989"/>
      <c r="M284" s="2990" t="s">
        <v>890</v>
      </c>
      <c r="N284" s="2991">
        <v>59995.694632158469</v>
      </c>
      <c r="P284" s="2987"/>
      <c r="Q284" s="2988"/>
      <c r="R284" s="2989"/>
      <c r="S284" s="2990" t="s">
        <v>890</v>
      </c>
      <c r="T284" s="2991">
        <v>175339.92971591611</v>
      </c>
      <c r="V284" s="2987"/>
      <c r="W284" s="2988"/>
      <c r="X284" s="2989"/>
      <c r="Y284" s="2990" t="s">
        <v>890</v>
      </c>
      <c r="Z284" s="2991">
        <v>59995.694632158469</v>
      </c>
    </row>
    <row r="285" spans="4:26" x14ac:dyDescent="0.3">
      <c r="D285" s="2651" t="s">
        <v>891</v>
      </c>
      <c r="E285" s="2661"/>
      <c r="F285" s="2595"/>
      <c r="G285" s="1206"/>
      <c r="H285" s="2646"/>
      <c r="J285" s="2987" t="s">
        <v>891</v>
      </c>
      <c r="K285" s="2988"/>
      <c r="L285" s="2969"/>
      <c r="M285" s="2209"/>
      <c r="N285" s="2975"/>
      <c r="P285" s="2987" t="s">
        <v>891</v>
      </c>
      <c r="Q285" s="2988"/>
      <c r="R285" s="2209"/>
      <c r="S285" s="2209"/>
      <c r="T285" s="2975"/>
      <c r="V285" s="2987" t="s">
        <v>891</v>
      </c>
      <c r="W285" s="2988"/>
      <c r="X285" s="2969"/>
      <c r="Y285" s="2209"/>
      <c r="Z285" s="2975"/>
    </row>
    <row r="286" spans="4:26" x14ac:dyDescent="0.3">
      <c r="D286" s="2126" t="s">
        <v>884</v>
      </c>
      <c r="E286" s="2653" t="s">
        <v>892</v>
      </c>
      <c r="F286" s="2128" t="s">
        <v>893</v>
      </c>
      <c r="G286" s="2127" t="s">
        <v>887</v>
      </c>
      <c r="H286" s="2129" t="s">
        <v>888</v>
      </c>
      <c r="J286" s="2992" t="s">
        <v>920</v>
      </c>
      <c r="K286" s="2993" t="s">
        <v>892</v>
      </c>
      <c r="L286" s="2994" t="s">
        <v>893</v>
      </c>
      <c r="M286" s="2978" t="s">
        <v>887</v>
      </c>
      <c r="N286" s="2995" t="s">
        <v>888</v>
      </c>
      <c r="P286" s="2996" t="s">
        <v>920</v>
      </c>
      <c r="Q286" s="2997" t="s">
        <v>892</v>
      </c>
      <c r="R286" s="2998" t="s">
        <v>893</v>
      </c>
      <c r="S286" s="2998" t="s">
        <v>887</v>
      </c>
      <c r="T286" s="2999" t="s">
        <v>888</v>
      </c>
      <c r="V286" s="2992" t="s">
        <v>920</v>
      </c>
      <c r="W286" s="2993" t="s">
        <v>892</v>
      </c>
      <c r="X286" s="2994" t="s">
        <v>893</v>
      </c>
      <c r="Y286" s="2978" t="s">
        <v>887</v>
      </c>
      <c r="Z286" s="2995" t="s">
        <v>888</v>
      </c>
    </row>
    <row r="287" spans="4:26" x14ac:dyDescent="0.3">
      <c r="D287" s="2146"/>
      <c r="E287" s="2662"/>
      <c r="F287" s="2148"/>
      <c r="G287" s="2149"/>
      <c r="H287" s="2140"/>
      <c r="J287" s="3000"/>
      <c r="K287" s="3001"/>
      <c r="L287" s="3002"/>
      <c r="M287" s="3003"/>
      <c r="N287" s="3004"/>
      <c r="P287" s="3000"/>
      <c r="Q287" s="3001"/>
      <c r="R287" s="3003"/>
      <c r="S287" s="3003"/>
      <c r="T287" s="3004"/>
      <c r="V287" s="3000"/>
      <c r="W287" s="3001"/>
      <c r="X287" s="3002"/>
      <c r="Y287" s="3003"/>
      <c r="Z287" s="3004"/>
    </row>
    <row r="288" spans="4:26" x14ac:dyDescent="0.3">
      <c r="D288" s="2146"/>
      <c r="E288" s="2662"/>
      <c r="F288" s="2148"/>
      <c r="G288" s="2149"/>
      <c r="H288" s="2140"/>
      <c r="J288" s="3000"/>
      <c r="K288" s="3001"/>
      <c r="L288" s="3002"/>
      <c r="M288" s="3003"/>
      <c r="N288" s="3004"/>
      <c r="P288" s="3000"/>
      <c r="Q288" s="3001"/>
      <c r="R288" s="3003"/>
      <c r="S288" s="3003"/>
      <c r="T288" s="3004"/>
      <c r="V288" s="3000"/>
      <c r="W288" s="3001"/>
      <c r="X288" s="3002"/>
      <c r="Y288" s="3003"/>
      <c r="Z288" s="3004"/>
    </row>
    <row r="289" spans="4:26" x14ac:dyDescent="0.3">
      <c r="D289" s="2146"/>
      <c r="E289" s="2662"/>
      <c r="F289" s="2148"/>
      <c r="G289" s="2149"/>
      <c r="H289" s="2140"/>
      <c r="J289" s="3000"/>
      <c r="K289" s="3001"/>
      <c r="L289" s="3002"/>
      <c r="M289" s="3003"/>
      <c r="N289" s="3004"/>
      <c r="P289" s="3000"/>
      <c r="Q289" s="3001"/>
      <c r="R289" s="3003"/>
      <c r="S289" s="3003"/>
      <c r="T289" s="3004"/>
      <c r="V289" s="3000"/>
      <c r="W289" s="3001"/>
      <c r="X289" s="3002"/>
      <c r="Y289" s="3003"/>
      <c r="Z289" s="3004"/>
    </row>
    <row r="290" spans="4:26" x14ac:dyDescent="0.3">
      <c r="D290" s="2146"/>
      <c r="E290" s="2662"/>
      <c r="F290" s="2148"/>
      <c r="G290" s="2149"/>
      <c r="H290" s="2140"/>
      <c r="J290" s="3000"/>
      <c r="K290" s="3001"/>
      <c r="L290" s="3002"/>
      <c r="M290" s="3003"/>
      <c r="N290" s="3004"/>
      <c r="P290" s="3000"/>
      <c r="Q290" s="3001"/>
      <c r="R290" s="3003"/>
      <c r="S290" s="3003"/>
      <c r="T290" s="3004"/>
      <c r="V290" s="3000"/>
      <c r="W290" s="3001"/>
      <c r="X290" s="3002"/>
      <c r="Y290" s="3003"/>
      <c r="Z290" s="3004"/>
    </row>
    <row r="291" spans="4:26" x14ac:dyDescent="0.3">
      <c r="D291" s="2146"/>
      <c r="E291" s="2662"/>
      <c r="F291" s="3005"/>
      <c r="G291" s="2149"/>
      <c r="H291" s="2140"/>
      <c r="J291" s="3000"/>
      <c r="K291" s="3001"/>
      <c r="L291" s="3002"/>
      <c r="M291" s="3003"/>
      <c r="N291" s="3004"/>
      <c r="P291" s="3000"/>
      <c r="Q291" s="3001"/>
      <c r="R291" s="3003"/>
      <c r="S291" s="3003"/>
      <c r="T291" s="3004"/>
      <c r="V291" s="3000"/>
      <c r="W291" s="3001"/>
      <c r="X291" s="3002"/>
      <c r="Y291" s="3003"/>
      <c r="Z291" s="3004"/>
    </row>
    <row r="292" spans="4:26" x14ac:dyDescent="0.3">
      <c r="D292" s="2266"/>
      <c r="E292" s="2652"/>
      <c r="F292" s="3006"/>
      <c r="G292" s="2143" t="s">
        <v>890</v>
      </c>
      <c r="H292" s="2140"/>
      <c r="J292" s="2266"/>
      <c r="K292" s="2652"/>
      <c r="L292" s="3006"/>
      <c r="M292" s="2143" t="s">
        <v>890</v>
      </c>
      <c r="N292" s="2140"/>
      <c r="P292" s="2266"/>
      <c r="Q292" s="2652"/>
      <c r="R292" s="3006"/>
      <c r="S292" s="2143" t="s">
        <v>890</v>
      </c>
      <c r="T292" s="2140"/>
      <c r="V292" s="2266"/>
      <c r="W292" s="2652"/>
      <c r="X292" s="3006"/>
      <c r="Y292" s="2143" t="s">
        <v>890</v>
      </c>
      <c r="Z292" s="2140"/>
    </row>
    <row r="293" spans="4:26" x14ac:dyDescent="0.3">
      <c r="D293" s="2651" t="s">
        <v>898</v>
      </c>
      <c r="E293" s="2661"/>
      <c r="F293" s="2595"/>
      <c r="G293" s="1206"/>
      <c r="H293" s="2646"/>
      <c r="J293" s="3007" t="s">
        <v>898</v>
      </c>
      <c r="K293" s="3008"/>
      <c r="L293" s="3009"/>
      <c r="M293" s="3009"/>
      <c r="N293" s="3010"/>
      <c r="P293" s="3007" t="s">
        <v>898</v>
      </c>
      <c r="Q293" s="3008"/>
      <c r="R293" s="3009"/>
      <c r="S293" s="3009"/>
      <c r="T293" s="3010"/>
      <c r="V293" s="3007" t="s">
        <v>898</v>
      </c>
      <c r="W293" s="3008"/>
      <c r="X293" s="3009"/>
      <c r="Y293" s="3009"/>
      <c r="Z293" s="3010"/>
    </row>
    <row r="294" spans="4:26" x14ac:dyDescent="0.3">
      <c r="D294" s="2126" t="s">
        <v>884</v>
      </c>
      <c r="E294" s="2663" t="s">
        <v>885</v>
      </c>
      <c r="F294" s="2128" t="s">
        <v>886</v>
      </c>
      <c r="G294" s="2127" t="s">
        <v>893</v>
      </c>
      <c r="H294" s="2129" t="s">
        <v>888</v>
      </c>
      <c r="J294" s="3011" t="s">
        <v>884</v>
      </c>
      <c r="K294" s="3012" t="s">
        <v>885</v>
      </c>
      <c r="L294" s="3013" t="s">
        <v>886</v>
      </c>
      <c r="M294" s="3014" t="s">
        <v>893</v>
      </c>
      <c r="N294" s="3015" t="s">
        <v>888</v>
      </c>
      <c r="P294" s="3011" t="s">
        <v>884</v>
      </c>
      <c r="Q294" s="3012" t="s">
        <v>885</v>
      </c>
      <c r="R294" s="3013" t="s">
        <v>886</v>
      </c>
      <c r="S294" s="3014" t="s">
        <v>893</v>
      </c>
      <c r="T294" s="3015" t="s">
        <v>888</v>
      </c>
      <c r="V294" s="3011" t="s">
        <v>884</v>
      </c>
      <c r="W294" s="3012" t="s">
        <v>885</v>
      </c>
      <c r="X294" s="3013" t="s">
        <v>886</v>
      </c>
      <c r="Y294" s="3014" t="s">
        <v>893</v>
      </c>
      <c r="Z294" s="3015" t="s">
        <v>888</v>
      </c>
    </row>
    <row r="295" spans="4:26" x14ac:dyDescent="0.3">
      <c r="D295" s="2561" t="s">
        <v>997</v>
      </c>
      <c r="E295" s="2664">
        <v>290020.70325447264</v>
      </c>
      <c r="F295" s="2655">
        <v>0.16000000000000003</v>
      </c>
      <c r="G295" s="2133">
        <v>1</v>
      </c>
      <c r="H295" s="2140">
        <v>46403.312520715634</v>
      </c>
      <c r="J295" s="2981" t="s">
        <v>997</v>
      </c>
      <c r="K295" s="2282">
        <v>290020.70325447264</v>
      </c>
      <c r="L295" s="3016">
        <v>0</v>
      </c>
      <c r="M295" s="743">
        <v>1</v>
      </c>
      <c r="N295" s="2984">
        <v>0</v>
      </c>
      <c r="P295" s="2981" t="s">
        <v>997</v>
      </c>
      <c r="Q295" s="2282">
        <v>290020.70325447264</v>
      </c>
      <c r="R295" s="3016">
        <v>0.3</v>
      </c>
      <c r="S295" s="788">
        <v>1</v>
      </c>
      <c r="T295" s="2984">
        <v>87006.210976341783</v>
      </c>
      <c r="V295" s="2981" t="s">
        <v>997</v>
      </c>
      <c r="W295" s="2282">
        <v>290020.70325447264</v>
      </c>
      <c r="X295" s="3016">
        <v>0</v>
      </c>
      <c r="Y295" s="743">
        <v>1</v>
      </c>
      <c r="Z295" s="2984">
        <v>0</v>
      </c>
    </row>
    <row r="296" spans="4:26" x14ac:dyDescent="0.3">
      <c r="D296" s="2561" t="s">
        <v>994</v>
      </c>
      <c r="E296" s="2664">
        <v>254469.82106837176</v>
      </c>
      <c r="F296" s="2655">
        <v>1.3467513224656986</v>
      </c>
      <c r="G296" s="2133">
        <v>1</v>
      </c>
      <c r="H296" s="2140">
        <v>342707.56805143936</v>
      </c>
      <c r="J296" s="2981" t="s">
        <v>994</v>
      </c>
      <c r="K296" s="2282">
        <v>254469.82106837176</v>
      </c>
      <c r="L296" s="3016">
        <v>0.13333333333333333</v>
      </c>
      <c r="M296" s="743">
        <v>1</v>
      </c>
      <c r="N296" s="2984">
        <v>33929.309475782902</v>
      </c>
      <c r="P296" s="2981" t="s">
        <v>994</v>
      </c>
      <c r="Q296" s="2282">
        <v>254469.82106837176</v>
      </c>
      <c r="R296" s="3016">
        <v>0.5</v>
      </c>
      <c r="S296" s="788">
        <v>1</v>
      </c>
      <c r="T296" s="2984">
        <v>127234.91053418588</v>
      </c>
      <c r="V296" s="2981" t="s">
        <v>994</v>
      </c>
      <c r="W296" s="2282">
        <v>254469.82106837176</v>
      </c>
      <c r="X296" s="3016">
        <v>0.13333333333333333</v>
      </c>
      <c r="Y296" s="743">
        <v>1</v>
      </c>
      <c r="Z296" s="2984">
        <v>33929.309475782902</v>
      </c>
    </row>
    <row r="297" spans="4:26" x14ac:dyDescent="0.3">
      <c r="D297" s="2561" t="s">
        <v>995</v>
      </c>
      <c r="E297" s="2664">
        <v>64040.167561799884</v>
      </c>
      <c r="F297" s="2655">
        <v>2.0201269836985478</v>
      </c>
      <c r="G297" s="2133">
        <v>2</v>
      </c>
      <c r="H297" s="2140">
        <v>258738.54106433678</v>
      </c>
      <c r="J297" s="2981" t="s">
        <v>995</v>
      </c>
      <c r="K297" s="2282">
        <v>64040.167561799884</v>
      </c>
      <c r="L297" s="3016">
        <v>0.16666666666666666</v>
      </c>
      <c r="M297" s="743">
        <v>2</v>
      </c>
      <c r="N297" s="2984">
        <v>21346.72252059996</v>
      </c>
      <c r="P297" s="2981" t="s">
        <v>995</v>
      </c>
      <c r="Q297" s="2282">
        <v>64040.167561799884</v>
      </c>
      <c r="R297" s="3016">
        <v>0.5</v>
      </c>
      <c r="S297" s="788">
        <v>2</v>
      </c>
      <c r="T297" s="2984">
        <v>64040.167561799884</v>
      </c>
      <c r="V297" s="2981" t="s">
        <v>995</v>
      </c>
      <c r="W297" s="2282">
        <v>64040.167561799884</v>
      </c>
      <c r="X297" s="3016">
        <v>0.16666666666666666</v>
      </c>
      <c r="Y297" s="743">
        <v>2</v>
      </c>
      <c r="Z297" s="2984">
        <v>21346.72252059996</v>
      </c>
    </row>
    <row r="298" spans="4:26" x14ac:dyDescent="0.3">
      <c r="D298" s="2561" t="s">
        <v>996</v>
      </c>
      <c r="E298" s="2664">
        <v>56298.72089551598</v>
      </c>
      <c r="F298" s="2655">
        <v>1.3467513224656986</v>
      </c>
      <c r="G298" s="2133">
        <v>1</v>
      </c>
      <c r="H298" s="2140">
        <v>75820.376819163401</v>
      </c>
      <c r="J298" s="2981" t="s">
        <v>996</v>
      </c>
      <c r="K298" s="2282">
        <v>56298.72089551598</v>
      </c>
      <c r="L298" s="3016">
        <v>9.9999999999999992E-2</v>
      </c>
      <c r="M298" s="743">
        <v>1</v>
      </c>
      <c r="N298" s="2984">
        <v>5629.8720895515971</v>
      </c>
      <c r="P298" s="2981" t="s">
        <v>996</v>
      </c>
      <c r="Q298" s="2282">
        <v>56298.72089551598</v>
      </c>
      <c r="R298" s="3016">
        <v>0.5</v>
      </c>
      <c r="S298" s="788">
        <v>1</v>
      </c>
      <c r="T298" s="2984">
        <v>28149.36044775799</v>
      </c>
      <c r="V298" s="2981" t="s">
        <v>996</v>
      </c>
      <c r="W298" s="2282">
        <v>56298.72089551598</v>
      </c>
      <c r="X298" s="3016">
        <v>9.9999999999999992E-2</v>
      </c>
      <c r="Y298" s="743">
        <v>1</v>
      </c>
      <c r="Z298" s="2984">
        <v>5629.8720895515971</v>
      </c>
    </row>
    <row r="299" spans="4:26" x14ac:dyDescent="0.3">
      <c r="D299" s="2561" t="s">
        <v>2603</v>
      </c>
      <c r="E299" s="2664">
        <v>290020.70325447264</v>
      </c>
      <c r="F299" s="2655">
        <v>0.16000000000000003</v>
      </c>
      <c r="G299" s="2133">
        <v>1</v>
      </c>
      <c r="H299" s="2140">
        <v>46403.312520715634</v>
      </c>
      <c r="J299" s="2981" t="s">
        <v>2603</v>
      </c>
      <c r="K299" s="2282">
        <v>290020.70325447264</v>
      </c>
      <c r="L299" s="3002">
        <v>3.3333333333333333E-2</v>
      </c>
      <c r="M299" s="2986">
        <v>1</v>
      </c>
      <c r="N299" s="2984">
        <v>9667.3567751490882</v>
      </c>
      <c r="P299" s="2981" t="s">
        <v>2603</v>
      </c>
      <c r="Q299" s="2282">
        <v>290020.70325447264</v>
      </c>
      <c r="R299" s="3002">
        <v>0.1</v>
      </c>
      <c r="S299" s="2986">
        <v>1</v>
      </c>
      <c r="T299" s="2984">
        <v>29002.070325447265</v>
      </c>
      <c r="V299" s="2981" t="s">
        <v>2603</v>
      </c>
      <c r="W299" s="2282">
        <v>290020.70325447264</v>
      </c>
      <c r="X299" s="3002">
        <v>3.3333333333333333E-2</v>
      </c>
      <c r="Y299" s="2986">
        <v>1</v>
      </c>
      <c r="Z299" s="2984">
        <v>9667.3567751490882</v>
      </c>
    </row>
    <row r="300" spans="4:26" x14ac:dyDescent="0.3">
      <c r="D300" s="2561" t="s">
        <v>2602</v>
      </c>
      <c r="E300" s="2664">
        <v>282139.34593835432</v>
      </c>
      <c r="F300" s="2655">
        <v>1.3467513224656986</v>
      </c>
      <c r="G300" s="2133">
        <v>1</v>
      </c>
      <c r="H300" s="2140">
        <v>379971.53726208594</v>
      </c>
      <c r="J300" s="2981" t="s">
        <v>2602</v>
      </c>
      <c r="K300" s="2282">
        <v>282139.34593835432</v>
      </c>
      <c r="L300" s="3017">
        <v>0.2</v>
      </c>
      <c r="M300" s="2986">
        <v>2</v>
      </c>
      <c r="N300" s="2984">
        <v>112855.73837534174</v>
      </c>
      <c r="P300" s="2981" t="s">
        <v>2602</v>
      </c>
      <c r="Q300" s="2282">
        <v>282139.34593835432</v>
      </c>
      <c r="R300" s="3017">
        <v>0.5</v>
      </c>
      <c r="S300" s="2986">
        <v>2</v>
      </c>
      <c r="T300" s="2984">
        <v>282139.34593835432</v>
      </c>
      <c r="V300" s="2981" t="s">
        <v>2602</v>
      </c>
      <c r="W300" s="2282">
        <v>282139.34593835432</v>
      </c>
      <c r="X300" s="3017">
        <v>0.2</v>
      </c>
      <c r="Y300" s="2986">
        <v>2</v>
      </c>
      <c r="Z300" s="2984">
        <v>112855.73837534174</v>
      </c>
    </row>
    <row r="301" spans="4:26" x14ac:dyDescent="0.3">
      <c r="D301" s="2266"/>
      <c r="E301" s="2314"/>
      <c r="F301" s="2658"/>
      <c r="G301" s="2143" t="s">
        <v>890</v>
      </c>
      <c r="H301" s="2659">
        <v>1150044.6482384568</v>
      </c>
      <c r="J301" s="3018"/>
      <c r="K301" s="3019"/>
      <c r="L301" s="3020"/>
      <c r="M301" s="3021" t="s">
        <v>890</v>
      </c>
      <c r="N301" s="2991">
        <v>183428.99923642527</v>
      </c>
      <c r="P301" s="3018"/>
      <c r="Q301" s="3019"/>
      <c r="R301" s="3020"/>
      <c r="S301" s="3021" t="s">
        <v>890</v>
      </c>
      <c r="T301" s="2991">
        <v>617572.06578388717</v>
      </c>
      <c r="V301" s="3018"/>
      <c r="W301" s="3019"/>
      <c r="X301" s="3020"/>
      <c r="Y301" s="3021" t="s">
        <v>890</v>
      </c>
      <c r="Z301" s="2991">
        <v>183428.99923642527</v>
      </c>
    </row>
    <row r="302" spans="4:26" ht="15.75" thickBot="1" x14ac:dyDescent="0.35">
      <c r="D302" s="2286"/>
      <c r="E302" s="2668"/>
      <c r="F302" s="2288" t="s">
        <v>900</v>
      </c>
      <c r="G302" s="2667"/>
      <c r="H302" s="2170">
        <v>1846527.6083570463</v>
      </c>
      <c r="J302" s="3022"/>
      <c r="K302" s="3023"/>
      <c r="L302" s="3024" t="s">
        <v>900</v>
      </c>
      <c r="M302" s="3025"/>
      <c r="N302" s="3026">
        <v>243424.69386858374</v>
      </c>
      <c r="P302" s="3022"/>
      <c r="Q302" s="3023"/>
      <c r="R302" s="3807" t="s">
        <v>900</v>
      </c>
      <c r="S302" s="3807"/>
      <c r="T302" s="3026">
        <v>792911.99549980322</v>
      </c>
      <c r="V302" s="3022"/>
      <c r="W302" s="3023"/>
      <c r="X302" s="3024" t="s">
        <v>900</v>
      </c>
      <c r="Y302" s="3025"/>
      <c r="Z302" s="3026">
        <v>243424.69386858374</v>
      </c>
    </row>
  </sheetData>
  <mergeCells count="197">
    <mergeCell ref="BT52:BU52"/>
    <mergeCell ref="BV52:BW52"/>
    <mergeCell ref="BX52:BY52"/>
    <mergeCell ref="AX51:AY51"/>
    <mergeCell ref="AZ51:BA51"/>
    <mergeCell ref="BB51:BC51"/>
    <mergeCell ref="BD51:BE51"/>
    <mergeCell ref="BV51:BW51"/>
    <mergeCell ref="BX51:BY51"/>
    <mergeCell ref="BN51:BO51"/>
    <mergeCell ref="BP51:BQ51"/>
    <mergeCell ref="BT51:BU51"/>
    <mergeCell ref="BF51:BG51"/>
    <mergeCell ref="BJ51:BK51"/>
    <mergeCell ref="BL51:BM51"/>
    <mergeCell ref="BR51:BS51"/>
    <mergeCell ref="AZ52:BA52"/>
    <mergeCell ref="BB52:BC52"/>
    <mergeCell ref="BD52:BE52"/>
    <mergeCell ref="AX52:AY52"/>
    <mergeCell ref="BF52:BG52"/>
    <mergeCell ref="BJ52:BK52"/>
    <mergeCell ref="BL52:BM52"/>
    <mergeCell ref="BR52:BS52"/>
    <mergeCell ref="AJ51:AK51"/>
    <mergeCell ref="AL51:AM51"/>
    <mergeCell ref="AD51:AE51"/>
    <mergeCell ref="AF51:AG51"/>
    <mergeCell ref="AH51:AI51"/>
    <mergeCell ref="BH51:BI51"/>
    <mergeCell ref="AN51:AO51"/>
    <mergeCell ref="AP51:AQ51"/>
    <mergeCell ref="AR51:AS51"/>
    <mergeCell ref="AT51:AU51"/>
    <mergeCell ref="AV51:AW51"/>
    <mergeCell ref="F51:G51"/>
    <mergeCell ref="H51:I51"/>
    <mergeCell ref="J51:K51"/>
    <mergeCell ref="L51:M51"/>
    <mergeCell ref="N51:O51"/>
    <mergeCell ref="J148:N148"/>
    <mergeCell ref="Z51:AA51"/>
    <mergeCell ref="AB51:AC51"/>
    <mergeCell ref="AB52:AC52"/>
    <mergeCell ref="P51:Q51"/>
    <mergeCell ref="R51:S51"/>
    <mergeCell ref="T51:U51"/>
    <mergeCell ref="V51:W51"/>
    <mergeCell ref="X51:Y51"/>
    <mergeCell ref="D274:E274"/>
    <mergeCell ref="D275:E275"/>
    <mergeCell ref="P242:Q242"/>
    <mergeCell ref="P243:Q243"/>
    <mergeCell ref="P244:R244"/>
    <mergeCell ref="P245:Q245"/>
    <mergeCell ref="P246:T246"/>
    <mergeCell ref="F52:G52"/>
    <mergeCell ref="H52:I52"/>
    <mergeCell ref="J52:K52"/>
    <mergeCell ref="L52:M52"/>
    <mergeCell ref="N52:O52"/>
    <mergeCell ref="F75:G75"/>
    <mergeCell ref="H75:I75"/>
    <mergeCell ref="J75:K75"/>
    <mergeCell ref="L75:M75"/>
    <mergeCell ref="N75:O75"/>
    <mergeCell ref="D242:E242"/>
    <mergeCell ref="D243:E243"/>
    <mergeCell ref="V244:X244"/>
    <mergeCell ref="V245:W245"/>
    <mergeCell ref="V246:Z246"/>
    <mergeCell ref="J210:K210"/>
    <mergeCell ref="J211:K211"/>
    <mergeCell ref="J212:L212"/>
    <mergeCell ref="J213:K213"/>
    <mergeCell ref="J214:N214"/>
    <mergeCell ref="AB242:AC242"/>
    <mergeCell ref="AB243:AC243"/>
    <mergeCell ref="J242:K242"/>
    <mergeCell ref="J243:K243"/>
    <mergeCell ref="AB211:AC211"/>
    <mergeCell ref="AB212:AD212"/>
    <mergeCell ref="AB213:AC213"/>
    <mergeCell ref="AB214:AF214"/>
    <mergeCell ref="V242:W242"/>
    <mergeCell ref="V243:W243"/>
    <mergeCell ref="AB210:AC210"/>
    <mergeCell ref="P213:Q213"/>
    <mergeCell ref="P214:T214"/>
    <mergeCell ref="V210:W210"/>
    <mergeCell ref="V211:W211"/>
    <mergeCell ref="V212:X212"/>
    <mergeCell ref="V213:W213"/>
    <mergeCell ref="V214:Z214"/>
    <mergeCell ref="P210:Q210"/>
    <mergeCell ref="P212:R212"/>
    <mergeCell ref="P52:Q52"/>
    <mergeCell ref="R52:S52"/>
    <mergeCell ref="T52:U52"/>
    <mergeCell ref="V52:W52"/>
    <mergeCell ref="X52:Y52"/>
    <mergeCell ref="Z52:AA52"/>
    <mergeCell ref="BN52:BO52"/>
    <mergeCell ref="BH52:BI52"/>
    <mergeCell ref="BP52:BQ52"/>
    <mergeCell ref="P75:Q75"/>
    <mergeCell ref="R75:S75"/>
    <mergeCell ref="T75:U75"/>
    <mergeCell ref="V75:W75"/>
    <mergeCell ref="X75:Y75"/>
    <mergeCell ref="Z75:AA75"/>
    <mergeCell ref="AB75:AC75"/>
    <mergeCell ref="AD75:AE75"/>
    <mergeCell ref="AF75:AG75"/>
    <mergeCell ref="AH75:AI75"/>
    <mergeCell ref="AJ52:AK52"/>
    <mergeCell ref="AL52:AM52"/>
    <mergeCell ref="AN52:AO52"/>
    <mergeCell ref="AP52:AQ52"/>
    <mergeCell ref="AR52:AS52"/>
    <mergeCell ref="AT52:AU52"/>
    <mergeCell ref="AV52:AW52"/>
    <mergeCell ref="BP75:BQ75"/>
    <mergeCell ref="AD52:AE52"/>
    <mergeCell ref="AF52:AG52"/>
    <mergeCell ref="AH52:AI52"/>
    <mergeCell ref="BR75:BS75"/>
    <mergeCell ref="BT75:BU75"/>
    <mergeCell ref="BV75:BW75"/>
    <mergeCell ref="BX75:BY75"/>
    <mergeCell ref="F82:G82"/>
    <mergeCell ref="H82:I82"/>
    <mergeCell ref="J82:K82"/>
    <mergeCell ref="L82:M82"/>
    <mergeCell ref="N82:O82"/>
    <mergeCell ref="P82:Q82"/>
    <mergeCell ref="R82:S82"/>
    <mergeCell ref="T82:U82"/>
    <mergeCell ref="V82:W82"/>
    <mergeCell ref="X82:Y82"/>
    <mergeCell ref="Z82:AA82"/>
    <mergeCell ref="AB82:AC82"/>
    <mergeCell ref="AX75:AY75"/>
    <mergeCell ref="AZ75:BA75"/>
    <mergeCell ref="BB75:BC75"/>
    <mergeCell ref="BD75:BE75"/>
    <mergeCell ref="BF75:BG75"/>
    <mergeCell ref="BH75:BI75"/>
    <mergeCell ref="AJ75:AK75"/>
    <mergeCell ref="AZ82:BA82"/>
    <mergeCell ref="BB82:BC82"/>
    <mergeCell ref="AD82:AE82"/>
    <mergeCell ref="AF82:AG82"/>
    <mergeCell ref="AH82:AI82"/>
    <mergeCell ref="AJ82:AK82"/>
    <mergeCell ref="AL82:AM82"/>
    <mergeCell ref="BL75:BM75"/>
    <mergeCell ref="BN75:BO75"/>
    <mergeCell ref="AL75:AM75"/>
    <mergeCell ref="AN75:AO75"/>
    <mergeCell ref="AP75:AQ75"/>
    <mergeCell ref="AR75:AS75"/>
    <mergeCell ref="AT75:AU75"/>
    <mergeCell ref="AV75:AW75"/>
    <mergeCell ref="BV82:BW82"/>
    <mergeCell ref="BX82:BY82"/>
    <mergeCell ref="BH82:BI82"/>
    <mergeCell ref="BJ82:BK82"/>
    <mergeCell ref="BL82:BM82"/>
    <mergeCell ref="BN82:BO82"/>
    <mergeCell ref="BP82:BQ82"/>
    <mergeCell ref="BR82:BS82"/>
    <mergeCell ref="BT82:BU82"/>
    <mergeCell ref="R302:S302"/>
    <mergeCell ref="V274:W274"/>
    <mergeCell ref="V276:X276"/>
    <mergeCell ref="V277:W277"/>
    <mergeCell ref="V278:Z278"/>
    <mergeCell ref="BJ75:BK75"/>
    <mergeCell ref="D51:D52"/>
    <mergeCell ref="E51:E52"/>
    <mergeCell ref="J274:K274"/>
    <mergeCell ref="J276:L276"/>
    <mergeCell ref="J277:K277"/>
    <mergeCell ref="J278:N278"/>
    <mergeCell ref="P274:Q274"/>
    <mergeCell ref="P276:R276"/>
    <mergeCell ref="P277:Q277"/>
    <mergeCell ref="P278:T278"/>
    <mergeCell ref="BD82:BE82"/>
    <mergeCell ref="BF82:BG82"/>
    <mergeCell ref="AN82:AO82"/>
    <mergeCell ref="AP82:AQ82"/>
    <mergeCell ref="AR82:AS82"/>
    <mergeCell ref="AT82:AU82"/>
    <mergeCell ref="AV82:AW82"/>
    <mergeCell ref="AX82:AY82"/>
  </mergeCells>
  <pageMargins left="0.7" right="0.7" top="0.75" bottom="0.75" header="0.3" footer="0.3"/>
  <pageSetup orientation="landscape" horizontalDpi="4294967295" verticalDpi="4294967295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1"/>
  <dimension ref="A2:I132"/>
  <sheetViews>
    <sheetView showGridLines="0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15.140625" style="2067" bestFit="1" customWidth="1"/>
    <col min="2" max="2" width="8.85546875" style="2067" customWidth="1"/>
    <col min="3" max="3" width="58.85546875" style="2067" customWidth="1"/>
    <col min="4" max="4" width="15.28515625" style="2067" bestFit="1" customWidth="1"/>
    <col min="5" max="5" width="24.28515625" style="2067" bestFit="1" customWidth="1"/>
    <col min="6" max="6" width="16.7109375" style="2067" bestFit="1" customWidth="1"/>
    <col min="7" max="7" width="13.7109375" style="2067" bestFit="1" customWidth="1"/>
    <col min="8" max="8" width="17.28515625" style="2067" bestFit="1" customWidth="1"/>
    <col min="9" max="9" width="11.42578125" style="2067"/>
    <col min="10" max="10" width="31.42578125" style="2067" customWidth="1"/>
    <col min="11" max="16384" width="11.42578125" style="2067"/>
  </cols>
  <sheetData>
    <row r="2" spans="2:8" ht="18.75" x14ac:dyDescent="0.3">
      <c r="B2" s="1021" t="s">
        <v>2804</v>
      </c>
    </row>
    <row r="3" spans="2:8" ht="18.75" x14ac:dyDescent="0.3">
      <c r="B3" s="1021" t="s">
        <v>2831</v>
      </c>
    </row>
    <row r="4" spans="2:8" ht="18.75" x14ac:dyDescent="0.3">
      <c r="B4" s="1021" t="s">
        <v>2820</v>
      </c>
    </row>
    <row r="5" spans="2:8" x14ac:dyDescent="0.3">
      <c r="B5" s="597" t="s">
        <v>3372</v>
      </c>
    </row>
    <row r="8" spans="2:8" ht="18.75" x14ac:dyDescent="0.3">
      <c r="B8" s="1021"/>
    </row>
    <row r="10" spans="2:8" ht="25.5" x14ac:dyDescent="0.3">
      <c r="B10" s="2218" t="s">
        <v>775</v>
      </c>
      <c r="C10" s="2218" t="s">
        <v>884</v>
      </c>
      <c r="D10" s="1928" t="s">
        <v>3362</v>
      </c>
      <c r="H10" s="2732"/>
    </row>
    <row r="11" spans="2:8" x14ac:dyDescent="0.3">
      <c r="B11" s="2733" t="s">
        <v>1184</v>
      </c>
      <c r="C11" s="2733" t="s">
        <v>1261</v>
      </c>
      <c r="D11" s="540">
        <v>12339194.544145454</v>
      </c>
      <c r="F11" s="927"/>
      <c r="H11" s="2732"/>
    </row>
    <row r="12" spans="2:8" x14ac:dyDescent="0.3">
      <c r="B12" s="2733" t="s">
        <v>1204</v>
      </c>
      <c r="C12" s="2733" t="s">
        <v>1024</v>
      </c>
      <c r="D12" s="540">
        <v>12339194.544145454</v>
      </c>
      <c r="F12" s="927"/>
      <c r="H12" s="2732"/>
    </row>
    <row r="13" spans="2:8" x14ac:dyDescent="0.3">
      <c r="B13" s="2733" t="s">
        <v>1222</v>
      </c>
      <c r="C13" s="2733" t="s">
        <v>1025</v>
      </c>
      <c r="D13" s="540">
        <v>12339194.544145454</v>
      </c>
      <c r="F13" s="927"/>
      <c r="H13" s="2732"/>
    </row>
    <row r="14" spans="2:8" x14ac:dyDescent="0.3">
      <c r="B14" s="2733" t="s">
        <v>1240</v>
      </c>
      <c r="C14" s="2733" t="s">
        <v>1026</v>
      </c>
      <c r="D14" s="540">
        <v>12339194.544145454</v>
      </c>
      <c r="F14" s="927"/>
      <c r="H14" s="2732"/>
    </row>
    <row r="15" spans="2:8" x14ac:dyDescent="0.3">
      <c r="B15" s="2733" t="s">
        <v>1241</v>
      </c>
      <c r="C15" s="2733" t="s">
        <v>1029</v>
      </c>
      <c r="D15" s="540">
        <v>12339194.544145454</v>
      </c>
      <c r="F15" s="927"/>
      <c r="H15" s="2732"/>
    </row>
    <row r="16" spans="2:8" x14ac:dyDescent="0.3">
      <c r="B16" s="2733" t="s">
        <v>1242</v>
      </c>
      <c r="C16" s="2733" t="s">
        <v>1030</v>
      </c>
      <c r="D16" s="540">
        <v>12339194.544145454</v>
      </c>
      <c r="F16" s="927"/>
      <c r="H16" s="2732"/>
    </row>
    <row r="17" spans="2:8" x14ac:dyDescent="0.3">
      <c r="B17" s="2733" t="s">
        <v>1244</v>
      </c>
      <c r="C17" s="2733" t="s">
        <v>1032</v>
      </c>
      <c r="D17" s="540">
        <v>12339194.544145454</v>
      </c>
      <c r="F17" s="927"/>
      <c r="H17" s="2732"/>
    </row>
    <row r="18" spans="2:8" x14ac:dyDescent="0.3">
      <c r="B18" s="2733" t="s">
        <v>1245</v>
      </c>
      <c r="C18" s="2733" t="s">
        <v>1262</v>
      </c>
      <c r="D18" s="540">
        <v>12339194.544145454</v>
      </c>
      <c r="F18" s="927"/>
      <c r="H18" s="2732"/>
    </row>
    <row r="19" spans="2:8" x14ac:dyDescent="0.3">
      <c r="B19" s="2733" t="s">
        <v>1246</v>
      </c>
      <c r="C19" s="2733" t="s">
        <v>1034</v>
      </c>
      <c r="D19" s="540">
        <v>12339194.544145454</v>
      </c>
      <c r="F19" s="927"/>
      <c r="H19" s="2732"/>
    </row>
    <row r="20" spans="2:8" x14ac:dyDescent="0.3">
      <c r="B20" s="2733" t="s">
        <v>1186</v>
      </c>
      <c r="C20" s="2733" t="s">
        <v>1263</v>
      </c>
      <c r="D20" s="540">
        <v>12339194.544145454</v>
      </c>
      <c r="F20" s="927"/>
      <c r="H20" s="2732"/>
    </row>
    <row r="21" spans="2:8" x14ac:dyDescent="0.3">
      <c r="B21" s="2733" t="s">
        <v>1189</v>
      </c>
      <c r="C21" s="2733" t="s">
        <v>2772</v>
      </c>
      <c r="D21" s="540">
        <v>12339194.544145454</v>
      </c>
      <c r="F21" s="927"/>
      <c r="H21" s="2732"/>
    </row>
    <row r="22" spans="2:8" x14ac:dyDescent="0.3">
      <c r="B22" s="2733" t="s">
        <v>1191</v>
      </c>
      <c r="C22" s="2733" t="s">
        <v>2152</v>
      </c>
      <c r="D22" s="540">
        <v>2204653.1006590952</v>
      </c>
      <c r="F22" s="927"/>
      <c r="H22" s="2732"/>
    </row>
    <row r="23" spans="2:8" x14ac:dyDescent="0.3">
      <c r="B23" s="2733" t="s">
        <v>1197</v>
      </c>
      <c r="C23" s="2733" t="s">
        <v>2153</v>
      </c>
      <c r="D23" s="540">
        <v>2204653.1006590952</v>
      </c>
    </row>
    <row r="24" spans="2:8" x14ac:dyDescent="0.3">
      <c r="B24" s="2733" t="s">
        <v>1201</v>
      </c>
      <c r="C24" s="2733" t="s">
        <v>1264</v>
      </c>
      <c r="D24" s="540">
        <v>12339194.544145454</v>
      </c>
    </row>
    <row r="25" spans="2:8" x14ac:dyDescent="0.3">
      <c r="B25" s="2733" t="s">
        <v>1206</v>
      </c>
      <c r="C25" s="2733" t="s">
        <v>1265</v>
      </c>
      <c r="D25" s="540">
        <v>12339194.544145454</v>
      </c>
    </row>
    <row r="26" spans="2:8" x14ac:dyDescent="0.3">
      <c r="B26" s="2733" t="s">
        <v>1211</v>
      </c>
      <c r="C26" s="2733" t="s">
        <v>1266</v>
      </c>
      <c r="D26" s="540">
        <v>2204653.1006590952</v>
      </c>
    </row>
    <row r="27" spans="2:8" x14ac:dyDescent="0.3">
      <c r="B27" s="2733" t="s">
        <v>1212</v>
      </c>
      <c r="C27" s="2733" t="s">
        <v>1267</v>
      </c>
      <c r="D27" s="540">
        <v>2204653.1006590952</v>
      </c>
    </row>
    <row r="28" spans="2:8" x14ac:dyDescent="0.3">
      <c r="B28" s="2733" t="s">
        <v>1213</v>
      </c>
      <c r="C28" s="2733" t="s">
        <v>1268</v>
      </c>
      <c r="D28" s="540">
        <v>2204653.1006590952</v>
      </c>
    </row>
    <row r="29" spans="2:8" x14ac:dyDescent="0.3">
      <c r="B29" s="2733" t="s">
        <v>1214</v>
      </c>
      <c r="C29" s="2733" t="s">
        <v>1269</v>
      </c>
      <c r="D29" s="540">
        <v>2204653.1006590952</v>
      </c>
    </row>
    <row r="30" spans="2:8" x14ac:dyDescent="0.3">
      <c r="B30" s="2733" t="s">
        <v>1215</v>
      </c>
      <c r="C30" s="2733" t="s">
        <v>1270</v>
      </c>
      <c r="D30" s="540">
        <v>2204653.1006590952</v>
      </c>
    </row>
    <row r="31" spans="2:8" x14ac:dyDescent="0.3">
      <c r="B31" s="2733" t="s">
        <v>1216</v>
      </c>
      <c r="C31" s="2733" t="s">
        <v>1271</v>
      </c>
      <c r="D31" s="540">
        <v>2204653.1006590952</v>
      </c>
    </row>
    <row r="32" spans="2:8" x14ac:dyDescent="0.3">
      <c r="B32" s="2733" t="s">
        <v>1217</v>
      </c>
      <c r="C32" s="2733" t="s">
        <v>1272</v>
      </c>
      <c r="D32" s="540">
        <v>2204653.1006590952</v>
      </c>
    </row>
    <row r="33" spans="1:8" x14ac:dyDescent="0.3">
      <c r="B33" s="2733" t="s">
        <v>1218</v>
      </c>
      <c r="C33" s="2733" t="s">
        <v>1273</v>
      </c>
      <c r="D33" s="540">
        <v>2204653.1006590952</v>
      </c>
    </row>
    <row r="34" spans="1:8" x14ac:dyDescent="0.3">
      <c r="B34" s="2733" t="s">
        <v>1219</v>
      </c>
      <c r="C34" s="2733" t="s">
        <v>1274</v>
      </c>
      <c r="D34" s="540">
        <v>2204653.1006590952</v>
      </c>
    </row>
    <row r="35" spans="1:8" x14ac:dyDescent="0.3">
      <c r="B35" s="2733" t="s">
        <v>1224</v>
      </c>
      <c r="C35" s="2733" t="s">
        <v>2916</v>
      </c>
      <c r="D35" s="540">
        <v>1762742.0777350648</v>
      </c>
    </row>
    <row r="36" spans="1:8" x14ac:dyDescent="0.3">
      <c r="B36" s="2733" t="s">
        <v>1227</v>
      </c>
      <c r="C36" s="2733" t="s">
        <v>2917</v>
      </c>
      <c r="D36" s="540">
        <v>1762742.0777350648</v>
      </c>
    </row>
    <row r="37" spans="1:8" x14ac:dyDescent="0.3">
      <c r="B37" s="2733" t="s">
        <v>1229</v>
      </c>
      <c r="C37" s="2733" t="s">
        <v>2918</v>
      </c>
      <c r="D37" s="540">
        <v>1762742.0777350648</v>
      </c>
    </row>
    <row r="38" spans="1:8" x14ac:dyDescent="0.3">
      <c r="B38" s="2733" t="s">
        <v>1230</v>
      </c>
      <c r="C38" s="2733" t="s">
        <v>2919</v>
      </c>
      <c r="D38" s="2931">
        <v>551163.2751647738</v>
      </c>
    </row>
    <row r="39" spans="1:8" x14ac:dyDescent="0.3">
      <c r="B39" s="2733" t="s">
        <v>1249</v>
      </c>
      <c r="C39" s="2733" t="s">
        <v>1248</v>
      </c>
      <c r="D39" s="540"/>
    </row>
    <row r="40" spans="1:8" x14ac:dyDescent="0.3">
      <c r="B40" s="2733" t="s">
        <v>1233</v>
      </c>
      <c r="C40" s="2733" t="s">
        <v>1250</v>
      </c>
      <c r="D40" s="540"/>
      <c r="H40" s="2732"/>
    </row>
    <row r="41" spans="1:8" x14ac:dyDescent="0.3">
      <c r="B41" s="2733" t="s">
        <v>1251</v>
      </c>
      <c r="C41" s="2733" t="s">
        <v>1252</v>
      </c>
      <c r="D41" s="540"/>
      <c r="H41" s="2732"/>
    </row>
    <row r="42" spans="1:8" x14ac:dyDescent="0.3">
      <c r="B42" s="2733" t="s">
        <v>1253</v>
      </c>
      <c r="C42" s="2733" t="s">
        <v>1254</v>
      </c>
      <c r="D42" s="540"/>
      <c r="H42" s="2732"/>
    </row>
    <row r="43" spans="1:8" x14ac:dyDescent="0.3">
      <c r="B43" s="2733" t="s">
        <v>1239</v>
      </c>
      <c r="C43" s="2733" t="s">
        <v>1275</v>
      </c>
      <c r="D43" s="540">
        <v>2204653.1006590952</v>
      </c>
      <c r="H43" s="2732"/>
    </row>
    <row r="44" spans="1:8" x14ac:dyDescent="0.3">
      <c r="B44" s="2733" t="s">
        <v>1255</v>
      </c>
      <c r="C44" s="2733" t="s">
        <v>1276</v>
      </c>
      <c r="D44" s="540"/>
      <c r="H44" s="2732"/>
    </row>
    <row r="45" spans="1:8" x14ac:dyDescent="0.3">
      <c r="B45" s="2733" t="s">
        <v>2147</v>
      </c>
      <c r="C45" s="2733" t="s">
        <v>2775</v>
      </c>
      <c r="D45" s="2931">
        <v>2204653.1006590952</v>
      </c>
      <c r="H45" s="2732"/>
    </row>
    <row r="46" spans="1:8" s="2694" customFormat="1" x14ac:dyDescent="0.3">
      <c r="A46" s="2067"/>
      <c r="B46" s="2901" t="s">
        <v>2148</v>
      </c>
      <c r="C46" s="2733" t="s">
        <v>2776</v>
      </c>
      <c r="D46" s="2931">
        <v>12339194.544145454</v>
      </c>
    </row>
    <row r="47" spans="1:8" s="2694" customFormat="1" x14ac:dyDescent="0.3">
      <c r="A47" s="2067"/>
      <c r="B47" s="2901" t="s">
        <v>2205</v>
      </c>
      <c r="C47" s="2733" t="s">
        <v>2243</v>
      </c>
      <c r="D47" s="2931">
        <v>2204653.1006590952</v>
      </c>
    </row>
    <row r="48" spans="1:8" x14ac:dyDescent="0.3">
      <c r="H48" s="2732"/>
    </row>
    <row r="49" spans="2:9" x14ac:dyDescent="0.3">
      <c r="I49" s="2732"/>
    </row>
    <row r="52" spans="2:9" s="2600" customFormat="1" ht="25.5" x14ac:dyDescent="0.25">
      <c r="B52" s="2599" t="s">
        <v>938</v>
      </c>
      <c r="C52" s="2599" t="s">
        <v>776</v>
      </c>
      <c r="D52" s="2599" t="s">
        <v>925</v>
      </c>
      <c r="E52" s="2070" t="s">
        <v>975</v>
      </c>
      <c r="F52" s="2599" t="s">
        <v>976</v>
      </c>
      <c r="G52" s="2070" t="s">
        <v>3363</v>
      </c>
    </row>
    <row r="53" spans="2:9" x14ac:dyDescent="0.3">
      <c r="B53" s="2150">
        <v>1</v>
      </c>
      <c r="C53" s="2179" t="s">
        <v>2211</v>
      </c>
      <c r="D53" s="2759">
        <v>1285210.9142760136</v>
      </c>
      <c r="E53" s="2759">
        <v>0</v>
      </c>
      <c r="F53" s="2759">
        <v>11053983.629869441</v>
      </c>
      <c r="G53" s="2512">
        <v>12339194.544145454</v>
      </c>
      <c r="H53" s="2932"/>
    </row>
    <row r="54" spans="2:9" x14ac:dyDescent="0.3">
      <c r="B54" s="2150">
        <v>2</v>
      </c>
      <c r="C54" s="2179" t="s">
        <v>2212</v>
      </c>
      <c r="D54" s="2759">
        <v>1149266.5031480943</v>
      </c>
      <c r="E54" s="2759">
        <v>0</v>
      </c>
      <c r="F54" s="2759">
        <v>1055386.5975110009</v>
      </c>
      <c r="G54" s="2512">
        <v>2204653.1006590952</v>
      </c>
    </row>
    <row r="58" spans="2:9" ht="15.75" thickBot="1" x14ac:dyDescent="0.35"/>
    <row r="59" spans="2:9" ht="15" customHeight="1" x14ac:dyDescent="0.3">
      <c r="B59" s="3763"/>
      <c r="C59" s="3764"/>
      <c r="D59" s="3764"/>
      <c r="E59" s="3764"/>
      <c r="F59" s="2515"/>
      <c r="G59" s="2233" t="s">
        <v>875</v>
      </c>
      <c r="H59" s="2515"/>
    </row>
    <row r="60" spans="2:9" x14ac:dyDescent="0.3">
      <c r="B60" s="3765" t="s">
        <v>877</v>
      </c>
      <c r="C60" s="3766"/>
      <c r="D60" s="3766"/>
      <c r="E60" s="3766"/>
      <c r="F60" s="2517">
        <v>1</v>
      </c>
      <c r="G60" s="2595" t="s">
        <v>3366</v>
      </c>
      <c r="H60" s="2518"/>
    </row>
    <row r="61" spans="2:9" ht="15.75" thickBot="1" x14ac:dyDescent="0.35">
      <c r="B61" s="2933"/>
      <c r="C61" s="2596"/>
      <c r="D61" s="2596"/>
      <c r="E61" s="2596"/>
      <c r="F61" s="2522"/>
      <c r="G61" s="2596"/>
      <c r="H61" s="2522"/>
    </row>
    <row r="62" spans="2:9" x14ac:dyDescent="0.3">
      <c r="B62" s="2244" t="s">
        <v>776</v>
      </c>
      <c r="C62" s="2584" t="s">
        <v>2211</v>
      </c>
      <c r="D62" s="2233"/>
      <c r="E62" s="2233"/>
      <c r="F62" s="2515"/>
      <c r="G62" s="1206"/>
      <c r="H62" s="2526"/>
    </row>
    <row r="63" spans="2:9" ht="15.75" thickBot="1" x14ac:dyDescent="0.35">
      <c r="B63" s="2121"/>
      <c r="C63" s="2667"/>
      <c r="D63" s="2579"/>
      <c r="E63" s="2580"/>
      <c r="F63" s="2934"/>
      <c r="G63" s="1206"/>
      <c r="H63" s="2529"/>
    </row>
    <row r="64" spans="2:9" ht="15.75" thickBot="1" x14ac:dyDescent="0.35">
      <c r="B64" s="2254" t="s">
        <v>947</v>
      </c>
      <c r="C64" s="2530"/>
      <c r="D64" s="2531"/>
      <c r="E64" s="2532"/>
      <c r="F64" s="2531"/>
      <c r="G64" s="2533"/>
      <c r="H64" s="2534" t="s">
        <v>892</v>
      </c>
    </row>
    <row r="65" spans="2:8" ht="15.75" thickTop="1" x14ac:dyDescent="0.3">
      <c r="B65" s="2935" t="s">
        <v>949</v>
      </c>
      <c r="C65" s="2535" t="s">
        <v>773</v>
      </c>
      <c r="D65" s="2536" t="s">
        <v>135</v>
      </c>
      <c r="E65" s="2537" t="s">
        <v>873</v>
      </c>
      <c r="F65" s="2536" t="s">
        <v>950</v>
      </c>
      <c r="G65" s="2537" t="s">
        <v>951</v>
      </c>
      <c r="H65" s="2529" t="s">
        <v>952</v>
      </c>
    </row>
    <row r="66" spans="2:8" x14ac:dyDescent="0.3">
      <c r="B66" s="2928">
        <v>1</v>
      </c>
      <c r="C66" s="2738" t="s">
        <v>932</v>
      </c>
      <c r="D66" s="2539" t="s">
        <v>921</v>
      </c>
      <c r="E66" s="2285">
        <v>2</v>
      </c>
      <c r="F66" s="2540">
        <v>4251.3637355331075</v>
      </c>
      <c r="G66" s="2263">
        <v>6.375</v>
      </c>
      <c r="H66" s="2761">
        <v>54204.887628047123</v>
      </c>
    </row>
    <row r="67" spans="2:8" x14ac:dyDescent="0.3">
      <c r="B67" s="2928">
        <v>2</v>
      </c>
      <c r="C67" s="2738" t="s">
        <v>954</v>
      </c>
      <c r="D67" s="2539" t="s">
        <v>921</v>
      </c>
      <c r="E67" s="2285">
        <v>2</v>
      </c>
      <c r="F67" s="2540">
        <v>57306.994189541183</v>
      </c>
      <c r="G67" s="2263">
        <v>2.125</v>
      </c>
      <c r="H67" s="2761">
        <v>243554.72530555003</v>
      </c>
    </row>
    <row r="68" spans="2:8" x14ac:dyDescent="0.3">
      <c r="B68" s="2928">
        <v>3</v>
      </c>
      <c r="C68" s="2738" t="s">
        <v>955</v>
      </c>
      <c r="D68" s="2539" t="s">
        <v>921</v>
      </c>
      <c r="E68" s="2285">
        <v>1</v>
      </c>
      <c r="F68" s="2540">
        <v>49100.321378481269</v>
      </c>
      <c r="G68" s="2263">
        <v>4.25</v>
      </c>
      <c r="H68" s="2761">
        <v>208676.36585854538</v>
      </c>
    </row>
    <row r="69" spans="2:8" x14ac:dyDescent="0.3">
      <c r="B69" s="2928">
        <v>4</v>
      </c>
      <c r="C69" s="2738" t="s">
        <v>953</v>
      </c>
      <c r="D69" s="2539" t="s">
        <v>921</v>
      </c>
      <c r="E69" s="2285">
        <v>4</v>
      </c>
      <c r="F69" s="2540">
        <v>26026.308555399723</v>
      </c>
      <c r="G69" s="2263">
        <v>6.375</v>
      </c>
      <c r="H69" s="2761">
        <v>663670.86816269287</v>
      </c>
    </row>
    <row r="70" spans="2:8" x14ac:dyDescent="0.3">
      <c r="B70" s="2928">
        <v>5</v>
      </c>
      <c r="C70" s="2738" t="s">
        <v>936</v>
      </c>
      <c r="D70" s="2539" t="s">
        <v>921</v>
      </c>
      <c r="E70" s="2285">
        <v>4</v>
      </c>
      <c r="F70" s="2540">
        <v>4513.8849929873777</v>
      </c>
      <c r="G70" s="2263">
        <v>6.375</v>
      </c>
      <c r="H70" s="2761">
        <v>115104.06732117812</v>
      </c>
    </row>
    <row r="71" spans="2:8" x14ac:dyDescent="0.3">
      <c r="B71" s="2928">
        <v>6</v>
      </c>
      <c r="C71" s="2738" t="s">
        <v>1592</v>
      </c>
      <c r="D71" s="2539" t="s">
        <v>921</v>
      </c>
      <c r="E71" s="2285">
        <v>1</v>
      </c>
      <c r="F71" s="2540">
        <v>483630.53496293334</v>
      </c>
      <c r="G71" s="2263">
        <v>8.5</v>
      </c>
      <c r="H71" s="2761">
        <v>4110859.5471849334</v>
      </c>
    </row>
    <row r="72" spans="2:8" x14ac:dyDescent="0.3">
      <c r="B72" s="2928">
        <v>7</v>
      </c>
      <c r="C72" s="2738" t="s">
        <v>774</v>
      </c>
      <c r="D72" s="2539" t="s">
        <v>921</v>
      </c>
      <c r="E72" s="2285">
        <v>1</v>
      </c>
      <c r="F72" s="2540">
        <v>182704.86876377481</v>
      </c>
      <c r="G72" s="2263">
        <v>8.5</v>
      </c>
      <c r="H72" s="2761">
        <v>1552991.3844920858</v>
      </c>
    </row>
    <row r="73" spans="2:8" ht="15.75" thickBot="1" x14ac:dyDescent="0.35">
      <c r="B73" s="2928">
        <v>8</v>
      </c>
      <c r="C73" s="2738" t="s">
        <v>1747</v>
      </c>
      <c r="D73" s="2539" t="s">
        <v>921</v>
      </c>
      <c r="E73" s="2285">
        <v>1</v>
      </c>
      <c r="F73" s="2540">
        <v>144229.3728711681</v>
      </c>
      <c r="G73" s="2263">
        <v>8.5</v>
      </c>
      <c r="H73" s="2761">
        <v>1225949.6694049288</v>
      </c>
    </row>
    <row r="74" spans="2:8" ht="16.5" thickTop="1" thickBot="1" x14ac:dyDescent="0.35">
      <c r="B74" s="2266"/>
      <c r="C74" s="1206"/>
      <c r="D74" s="2527"/>
      <c r="E74" s="1973"/>
      <c r="F74" s="2527"/>
      <c r="G74" s="1172" t="s">
        <v>956</v>
      </c>
      <c r="H74" s="2550">
        <v>1285210.9142760136</v>
      </c>
    </row>
    <row r="75" spans="2:8" ht="16.5" thickTop="1" thickBot="1" x14ac:dyDescent="0.35">
      <c r="B75" s="2551" t="s">
        <v>957</v>
      </c>
      <c r="C75" s="2530"/>
      <c r="D75" s="2531"/>
      <c r="E75" s="2532"/>
      <c r="F75" s="2531"/>
      <c r="G75" s="2530"/>
      <c r="H75" s="2554"/>
    </row>
    <row r="76" spans="2:8" ht="15.75" thickTop="1" x14ac:dyDescent="0.3">
      <c r="B76" s="2555" t="s">
        <v>949</v>
      </c>
      <c r="C76" s="2556" t="s">
        <v>773</v>
      </c>
      <c r="D76" s="2557"/>
      <c r="E76" s="2558" t="s">
        <v>135</v>
      </c>
      <c r="F76" s="2557" t="s">
        <v>929</v>
      </c>
      <c r="G76" s="2558" t="s">
        <v>958</v>
      </c>
      <c r="H76" s="2560" t="s">
        <v>952</v>
      </c>
    </row>
    <row r="77" spans="2:8" x14ac:dyDescent="0.3">
      <c r="B77" s="2561"/>
      <c r="C77" s="2562"/>
      <c r="D77" s="2563"/>
      <c r="E77" s="2564"/>
      <c r="F77" s="2740"/>
      <c r="G77" s="2150"/>
      <c r="H77" s="2566"/>
    </row>
    <row r="78" spans="2:8" x14ac:dyDescent="0.3">
      <c r="B78" s="2561"/>
      <c r="C78" s="2562"/>
      <c r="D78" s="2563"/>
      <c r="E78" s="2564"/>
      <c r="F78" s="2740"/>
      <c r="G78" s="2150"/>
      <c r="H78" s="2566"/>
    </row>
    <row r="79" spans="2:8" ht="15.75" thickBot="1" x14ac:dyDescent="0.35">
      <c r="B79" s="2561"/>
      <c r="C79" s="2562"/>
      <c r="D79" s="2563"/>
      <c r="E79" s="2564"/>
      <c r="F79" s="2740"/>
      <c r="G79" s="2150"/>
      <c r="H79" s="2566"/>
    </row>
    <row r="80" spans="2:8" ht="16.5" thickTop="1" thickBot="1" x14ac:dyDescent="0.35">
      <c r="B80" s="2266"/>
      <c r="C80" s="1206"/>
      <c r="D80" s="2527"/>
      <c r="E80" s="1973"/>
      <c r="F80" s="2527"/>
      <c r="G80" s="2549" t="s">
        <v>956</v>
      </c>
      <c r="H80" s="2758">
        <v>0</v>
      </c>
    </row>
    <row r="81" spans="1:8" ht="16.5" thickTop="1" thickBot="1" x14ac:dyDescent="0.35">
      <c r="B81" s="2551" t="s">
        <v>3382</v>
      </c>
      <c r="C81" s="2530"/>
      <c r="D81" s="2531"/>
      <c r="E81" s="2532"/>
      <c r="F81" s="2531"/>
      <c r="G81" s="2530"/>
      <c r="H81" s="2554"/>
    </row>
    <row r="82" spans="1:8" ht="15.75" thickTop="1" x14ac:dyDescent="0.3">
      <c r="B82" s="2936" t="s">
        <v>949</v>
      </c>
      <c r="C82" s="2937" t="s">
        <v>960</v>
      </c>
      <c r="D82" s="2938" t="s">
        <v>873</v>
      </c>
      <c r="E82" s="2537" t="s">
        <v>961</v>
      </c>
      <c r="F82" s="2536" t="s">
        <v>314</v>
      </c>
      <c r="G82" s="2537" t="s">
        <v>951</v>
      </c>
      <c r="H82" s="2529" t="s">
        <v>962</v>
      </c>
    </row>
    <row r="83" spans="1:8" x14ac:dyDescent="0.3">
      <c r="A83" s="2847"/>
      <c r="B83" s="2928">
        <v>1</v>
      </c>
      <c r="C83" s="2572" t="s">
        <v>966</v>
      </c>
      <c r="D83" s="2409">
        <v>1</v>
      </c>
      <c r="E83" s="2573">
        <v>403671.20035076747</v>
      </c>
      <c r="F83" s="2610">
        <v>403671.20035076747</v>
      </c>
      <c r="G83" s="2263">
        <v>4.25</v>
      </c>
      <c r="H83" s="2761">
        <v>1715602.6014907616</v>
      </c>
    </row>
    <row r="84" spans="1:8" x14ac:dyDescent="0.3">
      <c r="B84" s="2928">
        <v>2</v>
      </c>
      <c r="C84" s="2572" t="s">
        <v>1650</v>
      </c>
      <c r="D84" s="2409">
        <v>1</v>
      </c>
      <c r="E84" s="2573">
        <v>290020.70325447264</v>
      </c>
      <c r="F84" s="2610">
        <v>290020.70325447264</v>
      </c>
      <c r="G84" s="2263">
        <v>6.375</v>
      </c>
      <c r="H84" s="2761">
        <v>1848881.9832472631</v>
      </c>
    </row>
    <row r="85" spans="1:8" x14ac:dyDescent="0.3">
      <c r="B85" s="2928">
        <v>3</v>
      </c>
      <c r="C85" s="2572" t="s">
        <v>969</v>
      </c>
      <c r="D85" s="2409">
        <v>1</v>
      </c>
      <c r="E85" s="2573">
        <v>93831.201492526641</v>
      </c>
      <c r="F85" s="2610">
        <v>93831.201492526641</v>
      </c>
      <c r="G85" s="2263">
        <v>10.625</v>
      </c>
      <c r="H85" s="2761">
        <v>996956.5158580956</v>
      </c>
    </row>
    <row r="86" spans="1:8" x14ac:dyDescent="0.3">
      <c r="B86" s="2928">
        <v>4</v>
      </c>
      <c r="C86" s="2572" t="s">
        <v>970</v>
      </c>
      <c r="D86" s="2409">
        <v>1</v>
      </c>
      <c r="E86" s="2573">
        <v>261541.84908698621</v>
      </c>
      <c r="F86" s="2610">
        <v>261541.84908698621</v>
      </c>
      <c r="G86" s="2263">
        <v>6.375</v>
      </c>
      <c r="H86" s="2761">
        <v>1667329.287929537</v>
      </c>
    </row>
    <row r="87" spans="1:8" x14ac:dyDescent="0.3">
      <c r="B87" s="2928">
        <v>5</v>
      </c>
      <c r="C87" s="2572" t="s">
        <v>969</v>
      </c>
      <c r="D87" s="2409">
        <v>1</v>
      </c>
      <c r="E87" s="2573">
        <v>93831.201492526641</v>
      </c>
      <c r="F87" s="2610">
        <v>93831.201492526641</v>
      </c>
      <c r="G87" s="2263">
        <v>10.625</v>
      </c>
      <c r="H87" s="2761">
        <v>996956.5158580956</v>
      </c>
    </row>
    <row r="88" spans="1:8" x14ac:dyDescent="0.3">
      <c r="B88" s="2928">
        <v>6</v>
      </c>
      <c r="C88" s="2572" t="s">
        <v>963</v>
      </c>
      <c r="D88" s="2409">
        <v>2</v>
      </c>
      <c r="E88" s="2573">
        <v>93831.201492526641</v>
      </c>
      <c r="F88" s="2610">
        <v>187662.40298505328</v>
      </c>
      <c r="G88" s="2263">
        <v>8.5</v>
      </c>
      <c r="H88" s="2761">
        <v>1595130.4253729528</v>
      </c>
    </row>
    <row r="89" spans="1:8" x14ac:dyDescent="0.3">
      <c r="B89" s="2928">
        <v>7</v>
      </c>
      <c r="C89" s="2572" t="s">
        <v>924</v>
      </c>
      <c r="D89" s="2409">
        <v>1</v>
      </c>
      <c r="E89" s="2573">
        <v>112590.81880169069</v>
      </c>
      <c r="F89" s="2610">
        <v>112590.81880169069</v>
      </c>
      <c r="G89" s="2263">
        <v>8.5</v>
      </c>
      <c r="H89" s="2761">
        <v>957021.95981437084</v>
      </c>
    </row>
    <row r="90" spans="1:8" x14ac:dyDescent="0.3">
      <c r="B90" s="2928">
        <v>8</v>
      </c>
      <c r="C90" s="2572" t="s">
        <v>1591</v>
      </c>
      <c r="D90" s="2409">
        <v>1</v>
      </c>
      <c r="E90" s="2573">
        <v>93831.201492526641</v>
      </c>
      <c r="F90" s="2610">
        <v>93831.201492526641</v>
      </c>
      <c r="G90" s="2263">
        <v>8.5</v>
      </c>
      <c r="H90" s="2761">
        <v>797565.21268647641</v>
      </c>
    </row>
    <row r="91" spans="1:8" x14ac:dyDescent="0.3">
      <c r="B91" s="2928">
        <v>9</v>
      </c>
      <c r="C91" s="2572" t="s">
        <v>935</v>
      </c>
      <c r="D91" s="2409">
        <v>1</v>
      </c>
      <c r="E91" s="2573">
        <v>56298.72089551598</v>
      </c>
      <c r="F91" s="2610">
        <v>56298.72089551598</v>
      </c>
      <c r="G91" s="2263">
        <v>8.5</v>
      </c>
      <c r="H91" s="2761">
        <v>478539.12761188584</v>
      </c>
    </row>
    <row r="92" spans="1:8" ht="15.75" thickBot="1" x14ac:dyDescent="0.35">
      <c r="B92" s="2571"/>
      <c r="C92" s="1204"/>
      <c r="D92" s="2409"/>
      <c r="E92" s="2573"/>
      <c r="F92" s="2742"/>
      <c r="G92" s="2545"/>
      <c r="H92" s="2743"/>
    </row>
    <row r="93" spans="1:8" ht="16.5" thickTop="1" thickBot="1" x14ac:dyDescent="0.35">
      <c r="B93" s="2571"/>
      <c r="C93" s="2572"/>
      <c r="D93" s="2530"/>
      <c r="E93" s="2531"/>
      <c r="F93" s="2531"/>
      <c r="G93" s="1172" t="s">
        <v>956</v>
      </c>
      <c r="H93" s="2550">
        <v>11053983.629869441</v>
      </c>
    </row>
    <row r="94" spans="1:8" ht="16.5" thickTop="1" thickBot="1" x14ac:dyDescent="0.35">
      <c r="B94" s="2286"/>
      <c r="C94" s="2578"/>
      <c r="D94" s="2579"/>
      <c r="E94" s="2580"/>
      <c r="F94" s="2581" t="s">
        <v>964</v>
      </c>
      <c r="G94" s="2581"/>
      <c r="H94" s="2582">
        <v>12339194.544145454</v>
      </c>
    </row>
    <row r="96" spans="1:8" ht="15.75" thickBot="1" x14ac:dyDescent="0.35"/>
    <row r="97" spans="2:8" ht="15" customHeight="1" x14ac:dyDescent="0.3">
      <c r="B97" s="3763"/>
      <c r="C97" s="3764"/>
      <c r="D97" s="3764"/>
      <c r="E97" s="3764"/>
      <c r="F97" s="2515"/>
      <c r="G97" s="2233" t="s">
        <v>875</v>
      </c>
      <c r="H97" s="2515"/>
    </row>
    <row r="98" spans="2:8" ht="15.75" thickBot="1" x14ac:dyDescent="0.35">
      <c r="B98" s="3765" t="s">
        <v>877</v>
      </c>
      <c r="C98" s="3766"/>
      <c r="D98" s="3766"/>
      <c r="E98" s="3766"/>
      <c r="F98" s="2517">
        <v>2</v>
      </c>
      <c r="G98" s="2595" t="s">
        <v>3366</v>
      </c>
      <c r="H98" s="2518"/>
    </row>
    <row r="99" spans="2:8" x14ac:dyDescent="0.3">
      <c r="B99" s="2904"/>
      <c r="C99" s="2905"/>
      <c r="D99" s="2905"/>
      <c r="E99" s="2905"/>
      <c r="F99" s="2906"/>
      <c r="G99" s="2596"/>
      <c r="H99" s="2522"/>
    </row>
    <row r="100" spans="2:8" ht="15.75" thickBot="1" x14ac:dyDescent="0.35">
      <c r="B100" s="2523" t="s">
        <v>776</v>
      </c>
      <c r="C100" s="2667" t="s">
        <v>2212</v>
      </c>
      <c r="D100" s="2578"/>
      <c r="E100" s="2578"/>
      <c r="F100" s="2908"/>
      <c r="H100" s="2526"/>
    </row>
    <row r="101" spans="2:8" x14ac:dyDescent="0.3">
      <c r="B101" s="2254"/>
      <c r="C101" s="2024"/>
      <c r="D101" s="2527"/>
      <c r="E101" s="1973"/>
      <c r="F101" s="2527"/>
      <c r="G101" s="1206"/>
      <c r="H101" s="2529"/>
    </row>
    <row r="102" spans="2:8" ht="15.75" thickBot="1" x14ac:dyDescent="0.35">
      <c r="B102" s="2254" t="s">
        <v>947</v>
      </c>
      <c r="C102" s="1206"/>
      <c r="D102" s="2531"/>
      <c r="E102" s="2532"/>
      <c r="F102" s="2531"/>
      <c r="G102" s="2533"/>
      <c r="H102" s="2534" t="s">
        <v>892</v>
      </c>
    </row>
    <row r="103" spans="2:8" ht="15.75" thickTop="1" x14ac:dyDescent="0.3">
      <c r="B103" s="2935" t="s">
        <v>949</v>
      </c>
      <c r="C103" s="2938" t="s">
        <v>773</v>
      </c>
      <c r="D103" s="2536" t="s">
        <v>135</v>
      </c>
      <c r="E103" s="2537" t="s">
        <v>873</v>
      </c>
      <c r="F103" s="2536" t="s">
        <v>950</v>
      </c>
      <c r="G103" s="2537" t="s">
        <v>951</v>
      </c>
      <c r="H103" s="2529" t="s">
        <v>952</v>
      </c>
    </row>
    <row r="104" spans="2:8" x14ac:dyDescent="0.3">
      <c r="B104" s="2928">
        <v>1</v>
      </c>
      <c r="C104" s="2755" t="s">
        <v>932</v>
      </c>
      <c r="D104" s="2539" t="s">
        <v>921</v>
      </c>
      <c r="E104" s="2285">
        <v>1</v>
      </c>
      <c r="F104" s="2540">
        <v>4251.3637355331075</v>
      </c>
      <c r="G104" s="2263">
        <v>3</v>
      </c>
      <c r="H104" s="2542">
        <v>12754.091206599322</v>
      </c>
    </row>
    <row r="105" spans="2:8" x14ac:dyDescent="0.3">
      <c r="B105" s="2928">
        <v>2</v>
      </c>
      <c r="C105" s="2755" t="s">
        <v>954</v>
      </c>
      <c r="D105" s="2539" t="s">
        <v>921</v>
      </c>
      <c r="E105" s="2285">
        <v>1</v>
      </c>
      <c r="F105" s="2540">
        <v>57306.994189541183</v>
      </c>
      <c r="G105" s="2263">
        <v>2</v>
      </c>
      <c r="H105" s="2542">
        <v>114613.98837908237</v>
      </c>
    </row>
    <row r="106" spans="2:8" x14ac:dyDescent="0.3">
      <c r="B106" s="2928">
        <v>3</v>
      </c>
      <c r="C106" s="2755" t="s">
        <v>955</v>
      </c>
      <c r="D106" s="2539" t="s">
        <v>921</v>
      </c>
      <c r="E106" s="2285">
        <v>1</v>
      </c>
      <c r="F106" s="2540">
        <v>49100.321378481269</v>
      </c>
      <c r="G106" s="2263">
        <v>2</v>
      </c>
      <c r="H106" s="2542">
        <v>98200.642756962538</v>
      </c>
    </row>
    <row r="107" spans="2:8" x14ac:dyDescent="0.3">
      <c r="B107" s="2928">
        <v>4</v>
      </c>
      <c r="C107" s="2755" t="s">
        <v>953</v>
      </c>
      <c r="D107" s="2539" t="s">
        <v>921</v>
      </c>
      <c r="E107" s="2285">
        <v>4</v>
      </c>
      <c r="F107" s="2540">
        <v>26026.308555399723</v>
      </c>
      <c r="G107" s="2263">
        <v>1</v>
      </c>
      <c r="H107" s="2542">
        <v>104105.23422159889</v>
      </c>
    </row>
    <row r="108" spans="2:8" x14ac:dyDescent="0.3">
      <c r="B108" s="2928">
        <v>5</v>
      </c>
      <c r="C108" s="2755" t="s">
        <v>936</v>
      </c>
      <c r="D108" s="2539" t="s">
        <v>921</v>
      </c>
      <c r="E108" s="2285">
        <v>2</v>
      </c>
      <c r="F108" s="2540">
        <v>4513.8849929873777</v>
      </c>
      <c r="G108" s="2263">
        <v>1</v>
      </c>
      <c r="H108" s="2542">
        <v>9027.7699859747554</v>
      </c>
    </row>
    <row r="109" spans="2:8" x14ac:dyDescent="0.3">
      <c r="B109" s="2928">
        <v>6</v>
      </c>
      <c r="C109" s="2755" t="s">
        <v>1592</v>
      </c>
      <c r="D109" s="2539" t="s">
        <v>921</v>
      </c>
      <c r="E109" s="2150">
        <v>1</v>
      </c>
      <c r="F109" s="2540">
        <v>483630.53496293334</v>
      </c>
      <c r="G109" s="2263">
        <v>1</v>
      </c>
      <c r="H109" s="2542">
        <v>483630.53496293334</v>
      </c>
    </row>
    <row r="110" spans="2:8" x14ac:dyDescent="0.3">
      <c r="B110" s="2928">
        <v>7</v>
      </c>
      <c r="C110" s="2755" t="s">
        <v>774</v>
      </c>
      <c r="D110" s="2539" t="s">
        <v>921</v>
      </c>
      <c r="E110" s="2150">
        <v>1</v>
      </c>
      <c r="F110" s="2540">
        <v>182704.86876377481</v>
      </c>
      <c r="G110" s="2263">
        <v>1</v>
      </c>
      <c r="H110" s="2542">
        <v>182704.86876377481</v>
      </c>
    </row>
    <row r="111" spans="2:8" ht="15.75" thickBot="1" x14ac:dyDescent="0.35">
      <c r="B111" s="2928">
        <v>8</v>
      </c>
      <c r="C111" s="2755" t="s">
        <v>1747</v>
      </c>
      <c r="D111" s="2539" t="s">
        <v>921</v>
      </c>
      <c r="E111" s="2150">
        <v>1</v>
      </c>
      <c r="F111" s="2540">
        <v>144229.3728711681</v>
      </c>
      <c r="G111" s="2263">
        <v>1</v>
      </c>
      <c r="H111" s="2542">
        <v>144229.3728711681</v>
      </c>
    </row>
    <row r="112" spans="2:8" ht="16.5" thickTop="1" thickBot="1" x14ac:dyDescent="0.35">
      <c r="B112" s="2266"/>
      <c r="C112" s="1206"/>
      <c r="D112" s="2527"/>
      <c r="E112" s="1973"/>
      <c r="F112" s="2527"/>
      <c r="G112" s="1172" t="s">
        <v>956</v>
      </c>
      <c r="H112" s="2550">
        <v>1149266.5031480943</v>
      </c>
    </row>
    <row r="113" spans="2:8" ht="16.5" thickTop="1" thickBot="1" x14ac:dyDescent="0.35">
      <c r="B113" s="2254" t="s">
        <v>957</v>
      </c>
      <c r="C113" s="1206"/>
      <c r="D113" s="2527"/>
      <c r="E113" s="2532"/>
      <c r="F113" s="2531"/>
      <c r="G113" s="2530"/>
      <c r="H113" s="2554"/>
    </row>
    <row r="114" spans="2:8" ht="15.75" thickTop="1" x14ac:dyDescent="0.3">
      <c r="B114" s="2939" t="s">
        <v>949</v>
      </c>
      <c r="C114" s="2938" t="s">
        <v>773</v>
      </c>
      <c r="D114" s="2940"/>
      <c r="E114" s="2558" t="s">
        <v>135</v>
      </c>
      <c r="F114" s="2557" t="s">
        <v>929</v>
      </c>
      <c r="G114" s="2558" t="s">
        <v>958</v>
      </c>
      <c r="H114" s="2560" t="s">
        <v>952</v>
      </c>
    </row>
    <row r="115" spans="2:8" x14ac:dyDescent="0.3">
      <c r="B115" s="2146"/>
      <c r="C115" s="2941"/>
      <c r="D115" s="2941"/>
      <c r="E115" s="2564"/>
      <c r="F115" s="2740"/>
      <c r="G115" s="2150"/>
      <c r="H115" s="2566"/>
    </row>
    <row r="116" spans="2:8" x14ac:dyDescent="0.3">
      <c r="B116" s="2146"/>
      <c r="C116" s="2941"/>
      <c r="D116" s="2941"/>
      <c r="E116" s="2564"/>
      <c r="F116" s="2740"/>
      <c r="G116" s="2150"/>
      <c r="H116" s="2566"/>
    </row>
    <row r="117" spans="2:8" ht="15.75" thickBot="1" x14ac:dyDescent="0.35">
      <c r="B117" s="2146"/>
      <c r="C117" s="2941"/>
      <c r="D117" s="2941"/>
      <c r="E117" s="2564"/>
      <c r="F117" s="2740"/>
      <c r="G117" s="2150"/>
      <c r="H117" s="2566"/>
    </row>
    <row r="118" spans="2:8" ht="16.5" thickTop="1" thickBot="1" x14ac:dyDescent="0.35">
      <c r="B118" s="2266"/>
      <c r="C118" s="1206"/>
      <c r="D118" s="2527"/>
      <c r="E118" s="1973"/>
      <c r="F118" s="2527"/>
      <c r="G118" s="2549" t="s">
        <v>956</v>
      </c>
      <c r="H118" s="2758">
        <v>0</v>
      </c>
    </row>
    <row r="119" spans="2:8" ht="16.5" thickTop="1" thickBot="1" x14ac:dyDescent="0.35">
      <c r="B119" s="2254" t="s">
        <v>3382</v>
      </c>
      <c r="C119" s="2530"/>
      <c r="D119" s="2531"/>
      <c r="E119" s="2532"/>
      <c r="F119" s="2531"/>
      <c r="G119" s="2530"/>
      <c r="H119" s="2554"/>
    </row>
    <row r="120" spans="2:8" ht="15.75" thickTop="1" x14ac:dyDescent="0.3">
      <c r="B120" s="2936" t="s">
        <v>949</v>
      </c>
      <c r="C120" s="2937" t="s">
        <v>960</v>
      </c>
      <c r="D120" s="2537" t="s">
        <v>873</v>
      </c>
      <c r="E120" s="2537" t="s">
        <v>961</v>
      </c>
      <c r="F120" s="2536" t="s">
        <v>314</v>
      </c>
      <c r="G120" s="2537" t="s">
        <v>951</v>
      </c>
      <c r="H120" s="2529" t="s">
        <v>962</v>
      </c>
    </row>
    <row r="121" spans="2:8" x14ac:dyDescent="0.3">
      <c r="B121" s="2928">
        <v>1</v>
      </c>
      <c r="C121" s="2572" t="s">
        <v>966</v>
      </c>
      <c r="D121" s="2409">
        <v>1</v>
      </c>
      <c r="E121" s="2573">
        <v>403671.20035076747</v>
      </c>
      <c r="F121" s="2742">
        <v>403671.20035076747</v>
      </c>
      <c r="G121" s="2263">
        <v>0.4</v>
      </c>
      <c r="H121" s="2743">
        <v>161468.48014030699</v>
      </c>
    </row>
    <row r="122" spans="2:8" x14ac:dyDescent="0.3">
      <c r="B122" s="2928">
        <v>2</v>
      </c>
      <c r="C122" s="2572" t="s">
        <v>1650</v>
      </c>
      <c r="D122" s="2409">
        <v>1</v>
      </c>
      <c r="E122" s="2573">
        <v>290020.70325447264</v>
      </c>
      <c r="F122" s="2742">
        <v>290020.70325447264</v>
      </c>
      <c r="G122" s="2263">
        <v>0.60000000000000009</v>
      </c>
      <c r="H122" s="2743">
        <v>174012.4219526836</v>
      </c>
    </row>
    <row r="123" spans="2:8" x14ac:dyDescent="0.3">
      <c r="B123" s="2928">
        <v>3</v>
      </c>
      <c r="C123" s="2572" t="s">
        <v>969</v>
      </c>
      <c r="D123" s="2409">
        <v>1</v>
      </c>
      <c r="E123" s="2573">
        <v>93831.201492526641</v>
      </c>
      <c r="F123" s="2742">
        <v>93831.201492526641</v>
      </c>
      <c r="G123" s="2263">
        <v>1</v>
      </c>
      <c r="H123" s="2743">
        <v>93831.201492526641</v>
      </c>
    </row>
    <row r="124" spans="2:8" x14ac:dyDescent="0.3">
      <c r="B124" s="2928">
        <v>4</v>
      </c>
      <c r="C124" s="2572" t="s">
        <v>970</v>
      </c>
      <c r="D124" s="2409">
        <v>1</v>
      </c>
      <c r="E124" s="2573">
        <v>261541.84908698621</v>
      </c>
      <c r="F124" s="2742">
        <v>261541.84908698621</v>
      </c>
      <c r="G124" s="2263">
        <v>0.60000000000000009</v>
      </c>
      <c r="H124" s="2743">
        <v>156925.10945219174</v>
      </c>
    </row>
    <row r="125" spans="2:8" x14ac:dyDescent="0.3">
      <c r="B125" s="2928">
        <v>5</v>
      </c>
      <c r="C125" s="2572" t="s">
        <v>969</v>
      </c>
      <c r="D125" s="2409">
        <v>1</v>
      </c>
      <c r="E125" s="2573">
        <v>93831.201492526641</v>
      </c>
      <c r="F125" s="2742">
        <v>93831.201492526641</v>
      </c>
      <c r="G125" s="2263">
        <v>1</v>
      </c>
      <c r="H125" s="2743">
        <v>93831.201492526641</v>
      </c>
    </row>
    <row r="126" spans="2:8" x14ac:dyDescent="0.3">
      <c r="B126" s="2928">
        <v>6</v>
      </c>
      <c r="C126" s="2572" t="s">
        <v>963</v>
      </c>
      <c r="D126" s="2409">
        <v>2</v>
      </c>
      <c r="E126" s="2573">
        <v>93831.201492526641</v>
      </c>
      <c r="F126" s="2742">
        <v>187662.40298505328</v>
      </c>
      <c r="G126" s="2263">
        <v>0.60000000000000009</v>
      </c>
      <c r="H126" s="2743">
        <v>112597.44179103199</v>
      </c>
    </row>
    <row r="127" spans="2:8" x14ac:dyDescent="0.3">
      <c r="B127" s="2928">
        <v>7</v>
      </c>
      <c r="C127" s="2572" t="s">
        <v>924</v>
      </c>
      <c r="D127" s="2409">
        <v>1</v>
      </c>
      <c r="E127" s="2573">
        <v>112590.81880169069</v>
      </c>
      <c r="F127" s="2742">
        <v>112590.81880169069</v>
      </c>
      <c r="G127" s="2263">
        <v>1</v>
      </c>
      <c r="H127" s="2743">
        <v>112590.81880169069</v>
      </c>
    </row>
    <row r="128" spans="2:8" x14ac:dyDescent="0.3">
      <c r="B128" s="2928">
        <v>8</v>
      </c>
      <c r="C128" s="2572" t="s">
        <v>1591</v>
      </c>
      <c r="D128" s="2409">
        <v>1</v>
      </c>
      <c r="E128" s="2573">
        <v>93831.201492526641</v>
      </c>
      <c r="F128" s="2742">
        <v>93831.201492526641</v>
      </c>
      <c r="G128" s="2263">
        <v>1</v>
      </c>
      <c r="H128" s="2743">
        <v>93831.201492526641</v>
      </c>
    </row>
    <row r="129" spans="2:8" x14ac:dyDescent="0.3">
      <c r="B129" s="2928">
        <v>9</v>
      </c>
      <c r="C129" s="2572" t="s">
        <v>935</v>
      </c>
      <c r="D129" s="2409">
        <v>1</v>
      </c>
      <c r="E129" s="2573">
        <v>56298.72089551598</v>
      </c>
      <c r="F129" s="2742">
        <v>56298.72089551598</v>
      </c>
      <c r="G129" s="2263">
        <v>1</v>
      </c>
      <c r="H129" s="2743">
        <v>56298.72089551598</v>
      </c>
    </row>
    <row r="130" spans="2:8" ht="15.75" thickBot="1" x14ac:dyDescent="0.35">
      <c r="B130" s="2571"/>
      <c r="C130" s="1204"/>
      <c r="D130" s="2409"/>
      <c r="E130" s="2573"/>
      <c r="F130" s="2742"/>
      <c r="G130" s="2545"/>
      <c r="H130" s="2743"/>
    </row>
    <row r="131" spans="2:8" ht="16.5" thickTop="1" thickBot="1" x14ac:dyDescent="0.35">
      <c r="B131" s="2577"/>
      <c r="C131" s="2530"/>
      <c r="D131" s="2531"/>
      <c r="E131" s="2532"/>
      <c r="F131" s="2531"/>
      <c r="G131" s="1172" t="s">
        <v>956</v>
      </c>
      <c r="H131" s="2550">
        <v>1055386.5975110009</v>
      </c>
    </row>
    <row r="132" spans="2:8" ht="16.5" thickTop="1" thickBot="1" x14ac:dyDescent="0.35">
      <c r="B132" s="2286"/>
      <c r="C132" s="2578"/>
      <c r="D132" s="2579"/>
      <c r="E132" s="2580"/>
      <c r="F132" s="2581" t="s">
        <v>964</v>
      </c>
      <c r="G132" s="2581"/>
      <c r="H132" s="2582">
        <v>2204653.1006590952</v>
      </c>
    </row>
  </sheetData>
  <mergeCells count="4">
    <mergeCell ref="B98:E98"/>
    <mergeCell ref="B97:E97"/>
    <mergeCell ref="B59:E59"/>
    <mergeCell ref="B60:E60"/>
  </mergeCells>
  <dataValidations count="2">
    <dataValidation type="list" allowBlank="1" showInputMessage="1" showErrorMessage="1" sqref="H33:H34 B33:B35 Y34:Y36 S34:S36 M34:M35" xr:uid="{00000000-0002-0000-1F00-000000000000}">
      <formula1>$J:$J</formula1>
    </dataValidation>
    <dataValidation type="list" allowBlank="1" showInputMessage="1" showErrorMessage="1" sqref="C92 Z49 T49 C130" xr:uid="{00000000-0002-0000-1F00-000001000000}">
      <formula1>#REF!</formula1>
    </dataValidation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5"/>
  <dimension ref="A2:I114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customWidth="1"/>
    <col min="3" max="3" width="67.42578125" style="2201" customWidth="1"/>
    <col min="4" max="4" width="14.5703125" style="2067" customWidth="1"/>
    <col min="5" max="5" width="16.140625" style="2067" customWidth="1"/>
    <col min="6" max="6" width="14.7109375" style="2067" bestFit="1" customWidth="1"/>
    <col min="7" max="7" width="17.140625" style="2067" customWidth="1"/>
    <col min="8" max="8" width="17.28515625" style="2067" bestFit="1" customWidth="1"/>
    <col min="9" max="9" width="11.42578125" style="2067" customWidth="1"/>
    <col min="10" max="16384" width="11.42578125" style="2067"/>
  </cols>
  <sheetData>
    <row r="2" spans="2:8" ht="18.75" x14ac:dyDescent="0.3">
      <c r="B2" s="1021" t="s">
        <v>2804</v>
      </c>
    </row>
    <row r="3" spans="2:8" ht="18.75" x14ac:dyDescent="0.3">
      <c r="B3" s="1021" t="s">
        <v>2831</v>
      </c>
    </row>
    <row r="4" spans="2:8" ht="18.75" x14ac:dyDescent="0.3">
      <c r="B4" s="1021" t="s">
        <v>2821</v>
      </c>
    </row>
    <row r="5" spans="2:8" x14ac:dyDescent="0.3">
      <c r="B5" s="597" t="s">
        <v>3372</v>
      </c>
    </row>
    <row r="6" spans="2:8" ht="18.75" x14ac:dyDescent="0.3">
      <c r="B6" s="1021"/>
    </row>
    <row r="8" spans="2:8" ht="30" x14ac:dyDescent="0.3">
      <c r="B8" s="2183" t="s">
        <v>775</v>
      </c>
      <c r="C8" s="2183" t="s">
        <v>884</v>
      </c>
      <c r="D8" s="2183" t="s">
        <v>3362</v>
      </c>
      <c r="H8" s="2732"/>
    </row>
    <row r="9" spans="2:8" ht="30" x14ac:dyDescent="0.3">
      <c r="B9" s="2733" t="s">
        <v>1184</v>
      </c>
      <c r="C9" s="2762" t="s">
        <v>1261</v>
      </c>
      <c r="D9" s="540">
        <v>13673811.99990838</v>
      </c>
      <c r="E9" s="927"/>
      <c r="H9" s="2732"/>
    </row>
    <row r="10" spans="2:8" ht="30" x14ac:dyDescent="0.3">
      <c r="B10" s="2733" t="s">
        <v>1204</v>
      </c>
      <c r="C10" s="2762" t="s">
        <v>1024</v>
      </c>
      <c r="D10" s="540">
        <v>13673811.99990838</v>
      </c>
      <c r="E10" s="927"/>
      <c r="H10" s="2732"/>
    </row>
    <row r="11" spans="2:8" ht="30" x14ac:dyDescent="0.3">
      <c r="B11" s="2733" t="s">
        <v>1222</v>
      </c>
      <c r="C11" s="2762" t="s">
        <v>1025</v>
      </c>
      <c r="D11" s="540">
        <v>13673811.99990838</v>
      </c>
      <c r="E11" s="927"/>
      <c r="H11" s="2732"/>
    </row>
    <row r="12" spans="2:8" ht="30" x14ac:dyDescent="0.3">
      <c r="B12" s="2733" t="s">
        <v>1240</v>
      </c>
      <c r="C12" s="2762" t="s">
        <v>1026</v>
      </c>
      <c r="D12" s="540">
        <v>13673811.99990838</v>
      </c>
      <c r="E12" s="927"/>
      <c r="H12" s="2732"/>
    </row>
    <row r="13" spans="2:8" ht="30" x14ac:dyDescent="0.3">
      <c r="B13" s="2733" t="s">
        <v>1241</v>
      </c>
      <c r="C13" s="2762" t="s">
        <v>1029</v>
      </c>
      <c r="D13" s="540">
        <v>13673811.99990838</v>
      </c>
      <c r="E13" s="927"/>
      <c r="H13" s="2732"/>
    </row>
    <row r="14" spans="2:8" ht="30" x14ac:dyDescent="0.3">
      <c r="B14" s="2733" t="s">
        <v>1242</v>
      </c>
      <c r="C14" s="2762" t="s">
        <v>1030</v>
      </c>
      <c r="D14" s="540">
        <v>13673811.99990838</v>
      </c>
      <c r="E14" s="927"/>
      <c r="H14" s="2732"/>
    </row>
    <row r="15" spans="2:8" ht="30" x14ac:dyDescent="0.3">
      <c r="B15" s="2733" t="s">
        <v>1244</v>
      </c>
      <c r="C15" s="2762" t="s">
        <v>1032</v>
      </c>
      <c r="D15" s="540">
        <v>13673811.99990838</v>
      </c>
      <c r="E15" s="927"/>
      <c r="H15" s="2732"/>
    </row>
    <row r="16" spans="2:8" ht="30" x14ac:dyDescent="0.3">
      <c r="B16" s="2733" t="s">
        <v>1245</v>
      </c>
      <c r="C16" s="2762" t="s">
        <v>1262</v>
      </c>
      <c r="D16" s="540">
        <v>13673811.99990838</v>
      </c>
      <c r="E16" s="927"/>
      <c r="H16" s="2732"/>
    </row>
    <row r="17" spans="2:8" ht="30" x14ac:dyDescent="0.3">
      <c r="B17" s="2733" t="s">
        <v>1246</v>
      </c>
      <c r="C17" s="2762" t="s">
        <v>1034</v>
      </c>
      <c r="D17" s="540">
        <v>13673811.99990838</v>
      </c>
      <c r="E17" s="927"/>
      <c r="H17" s="2732"/>
    </row>
    <row r="18" spans="2:8" ht="30" x14ac:dyDescent="0.3">
      <c r="B18" s="2733" t="s">
        <v>1186</v>
      </c>
      <c r="C18" s="2762" t="s">
        <v>1263</v>
      </c>
      <c r="D18" s="540">
        <v>13673811.99990838</v>
      </c>
      <c r="E18" s="927"/>
      <c r="H18" s="2732"/>
    </row>
    <row r="19" spans="2:8" x14ac:dyDescent="0.3">
      <c r="B19" s="2733" t="s">
        <v>1189</v>
      </c>
      <c r="C19" s="2762" t="s">
        <v>2772</v>
      </c>
      <c r="D19" s="540">
        <v>13673811.99990838</v>
      </c>
      <c r="E19" s="927"/>
      <c r="H19" s="2732"/>
    </row>
    <row r="20" spans="2:8" ht="30" x14ac:dyDescent="0.3">
      <c r="B20" s="2733" t="s">
        <v>1191</v>
      </c>
      <c r="C20" s="2762" t="s">
        <v>2152</v>
      </c>
      <c r="D20" s="540">
        <v>2758903.5673040147</v>
      </c>
      <c r="E20" s="927"/>
      <c r="H20" s="2732"/>
    </row>
    <row r="21" spans="2:8" x14ac:dyDescent="0.3">
      <c r="B21" s="2733" t="s">
        <v>1197</v>
      </c>
      <c r="C21" s="2762" t="s">
        <v>2153</v>
      </c>
      <c r="D21" s="540">
        <v>2758903.5673040147</v>
      </c>
      <c r="E21" s="927"/>
      <c r="H21" s="2732"/>
    </row>
    <row r="22" spans="2:8" x14ac:dyDescent="0.3">
      <c r="B22" s="2733" t="s">
        <v>1201</v>
      </c>
      <c r="C22" s="2762" t="s">
        <v>1264</v>
      </c>
      <c r="D22" s="540">
        <v>13673811.99990838</v>
      </c>
      <c r="E22" s="927"/>
      <c r="H22" s="2732"/>
    </row>
    <row r="23" spans="2:8" x14ac:dyDescent="0.3">
      <c r="B23" s="2733" t="s">
        <v>1206</v>
      </c>
      <c r="C23" s="2762" t="s">
        <v>1265</v>
      </c>
      <c r="D23" s="540">
        <v>13673811.99990838</v>
      </c>
      <c r="E23" s="927"/>
      <c r="H23" s="2732"/>
    </row>
    <row r="24" spans="2:8" ht="30" x14ac:dyDescent="0.3">
      <c r="B24" s="2733" t="s">
        <v>1211</v>
      </c>
      <c r="C24" s="2762" t="s">
        <v>1266</v>
      </c>
      <c r="D24" s="540">
        <v>2758903.5673040147</v>
      </c>
      <c r="E24" s="927"/>
      <c r="H24" s="2732"/>
    </row>
    <row r="25" spans="2:8" ht="30" x14ac:dyDescent="0.3">
      <c r="B25" s="2733" t="s">
        <v>1212</v>
      </c>
      <c r="C25" s="2762" t="s">
        <v>1267</v>
      </c>
      <c r="D25" s="540">
        <v>2758903.5673040147</v>
      </c>
      <c r="E25" s="927"/>
      <c r="H25" s="2732"/>
    </row>
    <row r="26" spans="2:8" ht="30" x14ac:dyDescent="0.3">
      <c r="B26" s="2733" t="s">
        <v>1213</v>
      </c>
      <c r="C26" s="2762" t="s">
        <v>1268</v>
      </c>
      <c r="D26" s="540">
        <v>2758903.5673040147</v>
      </c>
      <c r="E26" s="927"/>
      <c r="H26" s="2732"/>
    </row>
    <row r="27" spans="2:8" x14ac:dyDescent="0.3">
      <c r="B27" s="2733" t="s">
        <v>1214</v>
      </c>
      <c r="C27" s="2762" t="s">
        <v>1269</v>
      </c>
      <c r="D27" s="540">
        <v>2758903.5673040147</v>
      </c>
      <c r="E27" s="927"/>
      <c r="H27" s="2732"/>
    </row>
    <row r="28" spans="2:8" x14ac:dyDescent="0.3">
      <c r="B28" s="2733" t="s">
        <v>1215</v>
      </c>
      <c r="C28" s="2762" t="s">
        <v>1270</v>
      </c>
      <c r="D28" s="540">
        <v>2758903.5673040147</v>
      </c>
      <c r="E28" s="927"/>
      <c r="H28" s="2732"/>
    </row>
    <row r="29" spans="2:8" x14ac:dyDescent="0.3">
      <c r="B29" s="2733" t="s">
        <v>1216</v>
      </c>
      <c r="C29" s="2762" t="s">
        <v>1271</v>
      </c>
      <c r="D29" s="540">
        <v>2758903.5673040147</v>
      </c>
      <c r="E29" s="927"/>
      <c r="H29" s="2732"/>
    </row>
    <row r="30" spans="2:8" ht="30" x14ac:dyDescent="0.3">
      <c r="B30" s="2733" t="s">
        <v>1217</v>
      </c>
      <c r="C30" s="2762" t="s">
        <v>1272</v>
      </c>
      <c r="D30" s="540">
        <v>2758903.5673040147</v>
      </c>
      <c r="E30" s="927"/>
      <c r="H30" s="2732"/>
    </row>
    <row r="31" spans="2:8" ht="30" x14ac:dyDescent="0.3">
      <c r="B31" s="2733" t="s">
        <v>1218</v>
      </c>
      <c r="C31" s="2762" t="s">
        <v>1273</v>
      </c>
      <c r="D31" s="540">
        <v>2758903.5673040147</v>
      </c>
      <c r="E31" s="927"/>
      <c r="H31" s="2732"/>
    </row>
    <row r="32" spans="2:8" ht="30" x14ac:dyDescent="0.3">
      <c r="B32" s="2733" t="s">
        <v>1219</v>
      </c>
      <c r="C32" s="2762" t="s">
        <v>1274</v>
      </c>
      <c r="D32" s="540">
        <v>2758903.5673040147</v>
      </c>
      <c r="E32" s="927"/>
      <c r="H32" s="2732"/>
    </row>
    <row r="33" spans="1:9" ht="30" x14ac:dyDescent="0.3">
      <c r="B33" s="2733" t="s">
        <v>1224</v>
      </c>
      <c r="C33" s="2762" t="s">
        <v>2916</v>
      </c>
      <c r="D33" s="540">
        <v>1953401.7142726257</v>
      </c>
      <c r="E33" s="927"/>
      <c r="H33" s="2732"/>
    </row>
    <row r="34" spans="1:9" ht="30" x14ac:dyDescent="0.3">
      <c r="B34" s="2733" t="s">
        <v>1227</v>
      </c>
      <c r="C34" s="2762" t="s">
        <v>2917</v>
      </c>
      <c r="D34" s="540">
        <v>1953401.7142726257</v>
      </c>
      <c r="E34" s="927"/>
      <c r="H34" s="2732"/>
    </row>
    <row r="35" spans="1:9" ht="30" x14ac:dyDescent="0.3">
      <c r="B35" s="2733" t="s">
        <v>1229</v>
      </c>
      <c r="C35" s="2762" t="s">
        <v>2918</v>
      </c>
      <c r="D35" s="540">
        <v>1953401.7142726257</v>
      </c>
      <c r="E35" s="927"/>
      <c r="H35" s="2732"/>
    </row>
    <row r="36" spans="1:9" x14ac:dyDescent="0.3">
      <c r="B36" s="2733" t="s">
        <v>1230</v>
      </c>
      <c r="C36" s="2762" t="s">
        <v>2919</v>
      </c>
      <c r="D36" s="540">
        <v>689725.89182600367</v>
      </c>
      <c r="E36" s="927"/>
      <c r="H36" s="2732"/>
    </row>
    <row r="37" spans="1:9" x14ac:dyDescent="0.3">
      <c r="B37" s="2733" t="s">
        <v>1249</v>
      </c>
      <c r="C37" s="2762" t="s">
        <v>1248</v>
      </c>
      <c r="D37" s="540">
        <v>0</v>
      </c>
      <c r="E37" s="927"/>
      <c r="H37" s="2732"/>
    </row>
    <row r="38" spans="1:9" x14ac:dyDescent="0.3">
      <c r="B38" s="2733" t="s">
        <v>1233</v>
      </c>
      <c r="C38" s="2762" t="s">
        <v>1250</v>
      </c>
      <c r="D38" s="540">
        <v>0</v>
      </c>
      <c r="E38" s="927"/>
      <c r="H38" s="2732"/>
    </row>
    <row r="39" spans="1:9" x14ac:dyDescent="0.3">
      <c r="B39" s="2733" t="s">
        <v>1251</v>
      </c>
      <c r="C39" s="2762" t="s">
        <v>1252</v>
      </c>
      <c r="D39" s="540">
        <v>0</v>
      </c>
      <c r="E39" s="927"/>
      <c r="H39" s="2732"/>
    </row>
    <row r="40" spans="1:9" x14ac:dyDescent="0.3">
      <c r="B40" s="2733" t="s">
        <v>1253</v>
      </c>
      <c r="C40" s="2762" t="s">
        <v>1254</v>
      </c>
      <c r="D40" s="540">
        <v>0</v>
      </c>
      <c r="E40" s="927"/>
      <c r="H40" s="2732"/>
    </row>
    <row r="41" spans="1:9" x14ac:dyDescent="0.3">
      <c r="B41" s="2733" t="s">
        <v>1239</v>
      </c>
      <c r="C41" s="2762" t="s">
        <v>1275</v>
      </c>
      <c r="D41" s="540">
        <v>2758903.5673040147</v>
      </c>
      <c r="E41" s="927"/>
      <c r="H41" s="2732"/>
    </row>
    <row r="42" spans="1:9" x14ac:dyDescent="0.3">
      <c r="B42" s="2733" t="s">
        <v>1255</v>
      </c>
      <c r="C42" s="2762" t="s">
        <v>1276</v>
      </c>
      <c r="D42" s="540">
        <v>0</v>
      </c>
      <c r="E42" s="927"/>
      <c r="H42" s="2732"/>
    </row>
    <row r="43" spans="1:9" ht="30" x14ac:dyDescent="0.3">
      <c r="B43" s="2733" t="s">
        <v>2147</v>
      </c>
      <c r="C43" s="2762" t="s">
        <v>2775</v>
      </c>
      <c r="D43" s="540">
        <v>2758903.5673040147</v>
      </c>
      <c r="E43" s="2925"/>
      <c r="H43" s="2732"/>
    </row>
    <row r="44" spans="1:9" s="2694" customFormat="1" ht="30" x14ac:dyDescent="0.3">
      <c r="A44" s="2067"/>
      <c r="B44" s="2901" t="s">
        <v>2148</v>
      </c>
      <c r="C44" s="2762" t="s">
        <v>2776</v>
      </c>
      <c r="D44" s="540">
        <v>13673811.99990838</v>
      </c>
    </row>
    <row r="45" spans="1:9" s="2694" customFormat="1" x14ac:dyDescent="0.3">
      <c r="A45" s="2067"/>
      <c r="B45" s="2901" t="s">
        <v>2205</v>
      </c>
      <c r="C45" s="2762" t="s">
        <v>2243</v>
      </c>
      <c r="D45" s="540">
        <v>2758903.5673040147</v>
      </c>
    </row>
    <row r="46" spans="1:9" x14ac:dyDescent="0.3">
      <c r="H46" s="2732"/>
    </row>
    <row r="47" spans="1:9" x14ac:dyDescent="0.3">
      <c r="I47" s="2732"/>
    </row>
    <row r="50" spans="2:8" s="2600" customFormat="1" ht="25.5" x14ac:dyDescent="0.25">
      <c r="B50" s="2599" t="s">
        <v>938</v>
      </c>
      <c r="C50" s="2070" t="s">
        <v>776</v>
      </c>
      <c r="D50" s="2599" t="s">
        <v>925</v>
      </c>
      <c r="E50" s="2070" t="s">
        <v>975</v>
      </c>
      <c r="F50" s="2599" t="s">
        <v>976</v>
      </c>
      <c r="G50" s="2070" t="s">
        <v>3364</v>
      </c>
    </row>
    <row r="51" spans="2:8" x14ac:dyDescent="0.3">
      <c r="B51" s="2150">
        <v>1</v>
      </c>
      <c r="C51" s="2601" t="s">
        <v>2220</v>
      </c>
      <c r="D51" s="2512">
        <v>2923327.7507064715</v>
      </c>
      <c r="E51" s="2512">
        <v>0</v>
      </c>
      <c r="F51" s="2512">
        <v>10750484.249201909</v>
      </c>
      <c r="G51" s="2512">
        <v>13673811.99990838</v>
      </c>
    </row>
    <row r="52" spans="2:8" ht="30" x14ac:dyDescent="0.3">
      <c r="B52" s="2150">
        <v>2</v>
      </c>
      <c r="C52" s="2601" t="s">
        <v>2221</v>
      </c>
      <c r="D52" s="2512">
        <v>659304.01759967953</v>
      </c>
      <c r="E52" s="2512">
        <v>0</v>
      </c>
      <c r="F52" s="2512">
        <v>2099599.5497043352</v>
      </c>
      <c r="G52" s="2512">
        <v>2758903.5673040147</v>
      </c>
    </row>
    <row r="54" spans="2:8" ht="15.75" thickBot="1" x14ac:dyDescent="0.35"/>
    <row r="55" spans="2:8" ht="15" customHeight="1" x14ac:dyDescent="0.3">
      <c r="B55" s="3763"/>
      <c r="C55" s="3764"/>
      <c r="D55" s="3764"/>
      <c r="E55" s="3764"/>
      <c r="F55" s="2515"/>
      <c r="G55" s="2233" t="s">
        <v>875</v>
      </c>
      <c r="H55" s="2515"/>
    </row>
    <row r="56" spans="2:8" ht="15.75" customHeight="1" thickBot="1" x14ac:dyDescent="0.35">
      <c r="B56" s="3765" t="s">
        <v>877</v>
      </c>
      <c r="C56" s="3766"/>
      <c r="D56" s="3766"/>
      <c r="E56" s="3766"/>
      <c r="F56" s="2517">
        <v>1</v>
      </c>
      <c r="G56" s="1206" t="s">
        <v>3366</v>
      </c>
      <c r="H56" s="2518"/>
    </row>
    <row r="57" spans="2:8" x14ac:dyDescent="0.3">
      <c r="B57" s="2244" t="s">
        <v>3384</v>
      </c>
      <c r="C57" s="2926" t="s">
        <v>2220</v>
      </c>
      <c r="D57" s="2233"/>
      <c r="E57" s="2622"/>
      <c r="F57" s="2233"/>
      <c r="G57" s="2515"/>
      <c r="H57" s="2526"/>
    </row>
    <row r="58" spans="2:8" ht="15.75" thickBot="1" x14ac:dyDescent="0.35">
      <c r="B58" s="2121"/>
      <c r="C58" s="2927"/>
      <c r="D58" s="2579"/>
      <c r="E58" s="2580"/>
      <c r="F58" s="2579"/>
      <c r="G58" s="2908"/>
      <c r="H58" s="2529"/>
    </row>
    <row r="59" spans="2:8" ht="15.75" thickBot="1" x14ac:dyDescent="0.35">
      <c r="B59" s="2254" t="s">
        <v>947</v>
      </c>
      <c r="C59" s="2910"/>
      <c r="D59" s="2531"/>
      <c r="E59" s="2532"/>
      <c r="F59" s="2531"/>
      <c r="G59" s="2533"/>
      <c r="H59" s="2534"/>
    </row>
    <row r="60" spans="2:8" ht="15.75" thickTop="1" x14ac:dyDescent="0.3">
      <c r="B60" s="2583" t="s">
        <v>949</v>
      </c>
      <c r="C60" s="2912" t="s">
        <v>773</v>
      </c>
      <c r="D60" s="2536" t="s">
        <v>135</v>
      </c>
      <c r="E60" s="2537" t="s">
        <v>873</v>
      </c>
      <c r="F60" s="2536" t="s">
        <v>950</v>
      </c>
      <c r="G60" s="2537" t="s">
        <v>951</v>
      </c>
      <c r="H60" s="2529" t="s">
        <v>952</v>
      </c>
    </row>
    <row r="61" spans="2:8" x14ac:dyDescent="0.3">
      <c r="B61" s="2928">
        <v>1</v>
      </c>
      <c r="C61" s="2929" t="s">
        <v>1004</v>
      </c>
      <c r="D61" s="2539" t="s">
        <v>921</v>
      </c>
      <c r="E61" s="2285">
        <v>4</v>
      </c>
      <c r="F61" s="2756">
        <v>26026.308555399723</v>
      </c>
      <c r="G61" s="2263">
        <v>6.84</v>
      </c>
      <c r="H61" s="2542">
        <v>712079.80207573634</v>
      </c>
    </row>
    <row r="62" spans="2:8" x14ac:dyDescent="0.3">
      <c r="B62" s="2928">
        <v>2</v>
      </c>
      <c r="C62" s="2929" t="s">
        <v>1005</v>
      </c>
      <c r="D62" s="2539" t="s">
        <v>921</v>
      </c>
      <c r="E62" s="2285">
        <v>1</v>
      </c>
      <c r="F62" s="2756">
        <v>57306.994189541183</v>
      </c>
      <c r="G62" s="2263">
        <v>1.3679999999999999</v>
      </c>
      <c r="H62" s="2542">
        <v>78395.968051292337</v>
      </c>
    </row>
    <row r="63" spans="2:8" x14ac:dyDescent="0.3">
      <c r="B63" s="2928">
        <v>3</v>
      </c>
      <c r="C63" s="2929" t="s">
        <v>1006</v>
      </c>
      <c r="D63" s="2539" t="s">
        <v>921</v>
      </c>
      <c r="E63" s="2285">
        <v>1</v>
      </c>
      <c r="F63" s="2756">
        <v>49100.321378481269</v>
      </c>
      <c r="G63" s="2263">
        <v>1.3679999999999999</v>
      </c>
      <c r="H63" s="2542">
        <v>67169.239645762369</v>
      </c>
    </row>
    <row r="64" spans="2:8" x14ac:dyDescent="0.3">
      <c r="B64" s="2928">
        <v>4</v>
      </c>
      <c r="C64" s="2929" t="s">
        <v>1001</v>
      </c>
      <c r="D64" s="2539" t="s">
        <v>921</v>
      </c>
      <c r="E64" s="2285">
        <v>3</v>
      </c>
      <c r="F64" s="2756">
        <v>4513.8849929873777</v>
      </c>
      <c r="G64" s="2263">
        <v>6.84</v>
      </c>
      <c r="H64" s="2542">
        <v>92624.920056100993</v>
      </c>
    </row>
    <row r="65" spans="2:8" ht="15.75" thickBot="1" x14ac:dyDescent="0.35">
      <c r="B65" s="2928">
        <v>5</v>
      </c>
      <c r="C65" s="2929" t="s">
        <v>1747</v>
      </c>
      <c r="D65" s="2539" t="s">
        <v>921</v>
      </c>
      <c r="E65" s="2150">
        <v>1</v>
      </c>
      <c r="F65" s="2756">
        <v>144229.3728711681</v>
      </c>
      <c r="G65" s="2263">
        <v>13.68</v>
      </c>
      <c r="H65" s="2542">
        <v>1973057.8208775795</v>
      </c>
    </row>
    <row r="66" spans="2:8" ht="16.5" thickTop="1" thickBot="1" x14ac:dyDescent="0.35">
      <c r="B66" s="2266"/>
      <c r="C66" s="2202"/>
      <c r="D66" s="2527"/>
      <c r="E66" s="1973"/>
      <c r="F66" s="2527"/>
      <c r="G66" s="1172" t="s">
        <v>956</v>
      </c>
      <c r="H66" s="2550">
        <v>2923327.7507064715</v>
      </c>
    </row>
    <row r="67" spans="2:8" ht="16.5" thickTop="1" thickBot="1" x14ac:dyDescent="0.35">
      <c r="B67" s="2551" t="s">
        <v>957</v>
      </c>
      <c r="C67" s="2910"/>
      <c r="D67" s="2531"/>
      <c r="E67" s="2532"/>
      <c r="F67" s="2531"/>
      <c r="G67" s="2530"/>
      <c r="H67" s="2554"/>
    </row>
    <row r="68" spans="2:8" ht="15.75" thickTop="1" x14ac:dyDescent="0.3">
      <c r="B68" s="2555" t="s">
        <v>949</v>
      </c>
      <c r="C68" s="2914" t="s">
        <v>773</v>
      </c>
      <c r="D68" s="2557"/>
      <c r="E68" s="2558" t="s">
        <v>135</v>
      </c>
      <c r="F68" s="2557" t="s">
        <v>929</v>
      </c>
      <c r="G68" s="2558" t="s">
        <v>958</v>
      </c>
      <c r="H68" s="2560" t="s">
        <v>952</v>
      </c>
    </row>
    <row r="69" spans="2:8" x14ac:dyDescent="0.3">
      <c r="B69" s="2561"/>
      <c r="C69" s="2915"/>
      <c r="D69" s="2563"/>
      <c r="E69" s="2564"/>
      <c r="F69" s="2740"/>
      <c r="G69" s="2150"/>
      <c r="H69" s="2566"/>
    </row>
    <row r="70" spans="2:8" x14ac:dyDescent="0.3">
      <c r="B70" s="2561"/>
      <c r="C70" s="2915"/>
      <c r="D70" s="2563"/>
      <c r="E70" s="2564"/>
      <c r="F70" s="2740"/>
      <c r="G70" s="2150"/>
      <c r="H70" s="2566"/>
    </row>
    <row r="71" spans="2:8" ht="15.75" thickBot="1" x14ac:dyDescent="0.35">
      <c r="B71" s="2561"/>
      <c r="C71" s="2915"/>
      <c r="D71" s="2563"/>
      <c r="E71" s="2564"/>
      <c r="F71" s="2740"/>
      <c r="G71" s="2150"/>
      <c r="H71" s="2566"/>
    </row>
    <row r="72" spans="2:8" ht="16.5" thickTop="1" thickBot="1" x14ac:dyDescent="0.35">
      <c r="B72" s="2266"/>
      <c r="C72" s="2202"/>
      <c r="D72" s="2527"/>
      <c r="E72" s="1973"/>
      <c r="F72" s="2527"/>
      <c r="G72" s="2549" t="s">
        <v>956</v>
      </c>
      <c r="H72" s="2567">
        <v>0</v>
      </c>
    </row>
    <row r="73" spans="2:8" ht="16.5" thickTop="1" thickBot="1" x14ac:dyDescent="0.35">
      <c r="B73" s="2254" t="s">
        <v>3383</v>
      </c>
      <c r="C73" s="2910"/>
      <c r="D73" s="2531"/>
      <c r="E73" s="2532"/>
      <c r="F73" s="2531"/>
      <c r="G73" s="2530"/>
      <c r="H73" s="2554"/>
    </row>
    <row r="74" spans="2:8" ht="15.75" thickTop="1" x14ac:dyDescent="0.3">
      <c r="B74" s="2568" t="s">
        <v>949</v>
      </c>
      <c r="C74" s="2921" t="s">
        <v>960</v>
      </c>
      <c r="D74" s="2537" t="s">
        <v>873</v>
      </c>
      <c r="E74" s="2757" t="s">
        <v>961</v>
      </c>
      <c r="F74" s="2536" t="s">
        <v>314</v>
      </c>
      <c r="G74" s="2537" t="s">
        <v>951</v>
      </c>
      <c r="H74" s="2529" t="s">
        <v>962</v>
      </c>
    </row>
    <row r="75" spans="2:8" x14ac:dyDescent="0.3">
      <c r="B75" s="2928">
        <v>1</v>
      </c>
      <c r="C75" s="2929" t="s">
        <v>1007</v>
      </c>
      <c r="D75" s="2409">
        <v>1</v>
      </c>
      <c r="E75" s="2573">
        <v>403671.20035076747</v>
      </c>
      <c r="F75" s="1301">
        <v>403671.20035076747</v>
      </c>
      <c r="G75" s="2263">
        <v>4.1039999999999992</v>
      </c>
      <c r="H75" s="2743">
        <v>1656666.6062395493</v>
      </c>
    </row>
    <row r="76" spans="2:8" x14ac:dyDescent="0.3">
      <c r="B76" s="2928">
        <v>2</v>
      </c>
      <c r="C76" s="2929" t="s">
        <v>997</v>
      </c>
      <c r="D76" s="2409">
        <v>1</v>
      </c>
      <c r="E76" s="2573">
        <v>290020.70325447264</v>
      </c>
      <c r="F76" s="1301">
        <v>290020.70325447264</v>
      </c>
      <c r="G76" s="2263">
        <v>6.84</v>
      </c>
      <c r="H76" s="2743">
        <v>1983741.6102605928</v>
      </c>
    </row>
    <row r="77" spans="2:8" x14ac:dyDescent="0.3">
      <c r="B77" s="2928">
        <v>3</v>
      </c>
      <c r="C77" s="2929" t="s">
        <v>1010</v>
      </c>
      <c r="D77" s="2409">
        <v>1</v>
      </c>
      <c r="E77" s="2573">
        <v>261541.84908698621</v>
      </c>
      <c r="F77" s="1301">
        <v>261541.84908698621</v>
      </c>
      <c r="G77" s="2263">
        <v>6.84</v>
      </c>
      <c r="H77" s="2743">
        <v>1788946.2477549857</v>
      </c>
    </row>
    <row r="78" spans="2:8" x14ac:dyDescent="0.3">
      <c r="B78" s="2928">
        <v>4</v>
      </c>
      <c r="C78" s="2929" t="s">
        <v>1009</v>
      </c>
      <c r="D78" s="2409">
        <v>2</v>
      </c>
      <c r="E78" s="2573">
        <v>93831.201492526641</v>
      </c>
      <c r="F78" s="1301">
        <v>187662.40298505328</v>
      </c>
      <c r="G78" s="2263">
        <v>13.68</v>
      </c>
      <c r="H78" s="2743">
        <v>2567221.6728355289</v>
      </c>
    </row>
    <row r="79" spans="2:8" x14ac:dyDescent="0.3">
      <c r="B79" s="2928">
        <v>5</v>
      </c>
      <c r="C79" s="2929" t="s">
        <v>996</v>
      </c>
      <c r="D79" s="2409">
        <v>1</v>
      </c>
      <c r="E79" s="2573">
        <v>56298.72089551598</v>
      </c>
      <c r="F79" s="1301">
        <v>56298.72089551598</v>
      </c>
      <c r="G79" s="2263">
        <v>13.68</v>
      </c>
      <c r="H79" s="2743">
        <v>770166.50185065856</v>
      </c>
    </row>
    <row r="80" spans="2:8" x14ac:dyDescent="0.3">
      <c r="B80" s="2928">
        <v>6</v>
      </c>
      <c r="C80" s="2929" t="s">
        <v>2603</v>
      </c>
      <c r="D80" s="2409">
        <v>1</v>
      </c>
      <c r="E80" s="2573">
        <v>290020.70325447264</v>
      </c>
      <c r="F80" s="1301">
        <v>290020.70325447264</v>
      </c>
      <c r="G80" s="2263">
        <v>6.84</v>
      </c>
      <c r="H80" s="2743">
        <v>1983741.6102605928</v>
      </c>
    </row>
    <row r="81" spans="2:8" ht="15.75" thickBot="1" x14ac:dyDescent="0.35">
      <c r="B81" s="2571"/>
      <c r="C81" s="2929"/>
      <c r="D81" s="2409"/>
      <c r="E81" s="2573"/>
      <c r="F81" s="1301"/>
      <c r="G81" s="2545"/>
      <c r="H81" s="2743"/>
    </row>
    <row r="82" spans="2:8" ht="16.5" thickTop="1" thickBot="1" x14ac:dyDescent="0.35">
      <c r="B82" s="2577"/>
      <c r="C82" s="2910"/>
      <c r="D82" s="2531"/>
      <c r="E82" s="2532"/>
      <c r="F82" s="2531"/>
      <c r="G82" s="1172" t="s">
        <v>956</v>
      </c>
      <c r="H82" s="2550">
        <v>10750484.249201909</v>
      </c>
    </row>
    <row r="83" spans="2:8" ht="16.5" thickTop="1" thickBot="1" x14ac:dyDescent="0.35">
      <c r="B83" s="2286"/>
      <c r="C83" s="2924"/>
      <c r="D83" s="2579"/>
      <c r="E83" s="2580"/>
      <c r="F83" s="2581" t="s">
        <v>964</v>
      </c>
      <c r="G83" s="2581"/>
      <c r="H83" s="2582">
        <v>13673811.99990838</v>
      </c>
    </row>
    <row r="85" spans="2:8" ht="15.75" thickBot="1" x14ac:dyDescent="0.35"/>
    <row r="86" spans="2:8" ht="15" customHeight="1" x14ac:dyDescent="0.3">
      <c r="B86" s="3763"/>
      <c r="C86" s="3764"/>
      <c r="D86" s="3764"/>
      <c r="E86" s="3764"/>
      <c r="F86" s="2515"/>
      <c r="G86" s="2233" t="s">
        <v>875</v>
      </c>
      <c r="H86" s="2515"/>
    </row>
    <row r="87" spans="2:8" ht="15.75" thickBot="1" x14ac:dyDescent="0.35">
      <c r="B87" s="3765" t="s">
        <v>877</v>
      </c>
      <c r="C87" s="3766"/>
      <c r="D87" s="3766"/>
      <c r="E87" s="3766"/>
      <c r="F87" s="2517">
        <v>2</v>
      </c>
      <c r="G87" s="1206" t="s">
        <v>3366</v>
      </c>
      <c r="H87" s="2518"/>
    </row>
    <row r="88" spans="2:8" ht="25.5" x14ac:dyDescent="0.3">
      <c r="B88" s="2244" t="s">
        <v>3384</v>
      </c>
      <c r="C88" s="2789" t="s">
        <v>2221</v>
      </c>
      <c r="D88" s="2584"/>
      <c r="E88" s="2233"/>
      <c r="F88" s="2233"/>
      <c r="G88" s="2515"/>
      <c r="H88" s="2526"/>
    </row>
    <row r="89" spans="2:8" ht="15.75" thickBot="1" x14ac:dyDescent="0.35">
      <c r="B89" s="2121"/>
      <c r="C89" s="2927"/>
      <c r="D89" s="2579"/>
      <c r="E89" s="2580"/>
      <c r="F89" s="2579"/>
      <c r="G89" s="2908"/>
      <c r="H89" s="2529"/>
    </row>
    <row r="90" spans="2:8" ht="15.75" thickBot="1" x14ac:dyDescent="0.35">
      <c r="B90" s="2254" t="s">
        <v>947</v>
      </c>
      <c r="C90" s="2910"/>
      <c r="D90" s="2531"/>
      <c r="E90" s="2532"/>
      <c r="F90" s="2531"/>
      <c r="G90" s="2533"/>
      <c r="H90" s="2534"/>
    </row>
    <row r="91" spans="2:8" ht="15.75" thickTop="1" x14ac:dyDescent="0.3">
      <c r="B91" s="2583" t="s">
        <v>949</v>
      </c>
      <c r="C91" s="2912" t="s">
        <v>773</v>
      </c>
      <c r="D91" s="2536" t="s">
        <v>135</v>
      </c>
      <c r="E91" s="2537" t="s">
        <v>873</v>
      </c>
      <c r="F91" s="2536" t="s">
        <v>950</v>
      </c>
      <c r="G91" s="2537" t="s">
        <v>951</v>
      </c>
      <c r="H91" s="2529" t="s">
        <v>952</v>
      </c>
    </row>
    <row r="92" spans="2:8" x14ac:dyDescent="0.3">
      <c r="B92" s="2928">
        <v>1</v>
      </c>
      <c r="C92" s="2929" t="s">
        <v>1004</v>
      </c>
      <c r="D92" s="2539" t="s">
        <v>921</v>
      </c>
      <c r="E92" s="2285">
        <v>4</v>
      </c>
      <c r="F92" s="2756">
        <v>26026.308555399723</v>
      </c>
      <c r="G92" s="2263">
        <v>1.9000000000000001</v>
      </c>
      <c r="H92" s="2542">
        <v>197799.94502103791</v>
      </c>
    </row>
    <row r="93" spans="2:8" x14ac:dyDescent="0.3">
      <c r="B93" s="2928">
        <v>2</v>
      </c>
      <c r="C93" s="2929" t="s">
        <v>1005</v>
      </c>
      <c r="D93" s="2539" t="s">
        <v>921</v>
      </c>
      <c r="E93" s="2285">
        <v>1</v>
      </c>
      <c r="F93" s="2756">
        <v>57306.994189541183</v>
      </c>
      <c r="G93" s="2263">
        <v>1.52</v>
      </c>
      <c r="H93" s="2542">
        <v>87106.631168102598</v>
      </c>
    </row>
    <row r="94" spans="2:8" x14ac:dyDescent="0.3">
      <c r="B94" s="2928">
        <v>3</v>
      </c>
      <c r="C94" s="2929" t="s">
        <v>1006</v>
      </c>
      <c r="D94" s="2539" t="s">
        <v>921</v>
      </c>
      <c r="E94" s="2285">
        <v>1</v>
      </c>
      <c r="F94" s="2756">
        <v>49100.321378481269</v>
      </c>
      <c r="G94" s="2263">
        <v>1.52</v>
      </c>
      <c r="H94" s="2542">
        <v>74632.488495291531</v>
      </c>
    </row>
    <row r="95" spans="2:8" x14ac:dyDescent="0.3">
      <c r="B95" s="2928">
        <v>4</v>
      </c>
      <c r="C95" s="2929" t="s">
        <v>1001</v>
      </c>
      <c r="D95" s="2539" t="s">
        <v>921</v>
      </c>
      <c r="E95" s="2285">
        <v>3</v>
      </c>
      <c r="F95" s="2756">
        <v>4513.8849929873777</v>
      </c>
      <c r="G95" s="2263">
        <v>1.9000000000000001</v>
      </c>
      <c r="H95" s="2542">
        <v>25729.144460028056</v>
      </c>
    </row>
    <row r="96" spans="2:8" ht="15.75" thickBot="1" x14ac:dyDescent="0.35">
      <c r="B96" s="2928">
        <v>5</v>
      </c>
      <c r="C96" s="2929" t="s">
        <v>1747</v>
      </c>
      <c r="D96" s="2539" t="s">
        <v>921</v>
      </c>
      <c r="E96" s="2150">
        <v>1</v>
      </c>
      <c r="F96" s="2756">
        <v>144229.3728711681</v>
      </c>
      <c r="G96" s="2263">
        <v>1.9000000000000001</v>
      </c>
      <c r="H96" s="2542">
        <v>274035.80845521943</v>
      </c>
    </row>
    <row r="97" spans="2:8" ht="16.5" thickTop="1" thickBot="1" x14ac:dyDescent="0.35">
      <c r="B97" s="2266"/>
      <c r="C97" s="2202"/>
      <c r="D97" s="2527"/>
      <c r="E97" s="1973"/>
      <c r="F97" s="2527"/>
      <c r="G97" s="1172" t="s">
        <v>956</v>
      </c>
      <c r="H97" s="2550">
        <v>659304.01759967953</v>
      </c>
    </row>
    <row r="98" spans="2:8" ht="16.5" thickTop="1" thickBot="1" x14ac:dyDescent="0.35">
      <c r="B98" s="2551" t="s">
        <v>957</v>
      </c>
      <c r="C98" s="2910"/>
      <c r="D98" s="2531"/>
      <c r="E98" s="2532"/>
      <c r="F98" s="2531"/>
      <c r="G98" s="2530"/>
      <c r="H98" s="2554"/>
    </row>
    <row r="99" spans="2:8" ht="15.75" thickTop="1" x14ac:dyDescent="0.3">
      <c r="B99" s="2555" t="s">
        <v>949</v>
      </c>
      <c r="C99" s="2914" t="s">
        <v>773</v>
      </c>
      <c r="D99" s="2557"/>
      <c r="E99" s="2558" t="s">
        <v>135</v>
      </c>
      <c r="F99" s="2557" t="s">
        <v>929</v>
      </c>
      <c r="G99" s="2558" t="s">
        <v>958</v>
      </c>
      <c r="H99" s="2560" t="s">
        <v>952</v>
      </c>
    </row>
    <row r="100" spans="2:8" x14ac:dyDescent="0.3">
      <c r="B100" s="2561"/>
      <c r="C100" s="2915"/>
      <c r="D100" s="2563"/>
      <c r="E100" s="2564"/>
      <c r="F100" s="2740"/>
      <c r="G100" s="2150"/>
      <c r="H100" s="2566"/>
    </row>
    <row r="101" spans="2:8" x14ac:dyDescent="0.3">
      <c r="B101" s="2561"/>
      <c r="C101" s="2915"/>
      <c r="D101" s="2563"/>
      <c r="E101" s="2564"/>
      <c r="F101" s="2740"/>
      <c r="G101" s="2150"/>
      <c r="H101" s="2566"/>
    </row>
    <row r="102" spans="2:8" ht="15.75" thickBot="1" x14ac:dyDescent="0.35">
      <c r="B102" s="2561"/>
      <c r="C102" s="2915"/>
      <c r="D102" s="2563"/>
      <c r="E102" s="2564"/>
      <c r="F102" s="2740"/>
      <c r="G102" s="2150"/>
      <c r="H102" s="2566"/>
    </row>
    <row r="103" spans="2:8" ht="16.5" thickTop="1" thickBot="1" x14ac:dyDescent="0.35">
      <c r="B103" s="2254" t="s">
        <v>3382</v>
      </c>
      <c r="C103" s="2202"/>
      <c r="D103" s="2527"/>
      <c r="E103" s="1973"/>
      <c r="F103" s="2527"/>
      <c r="G103" s="2549" t="s">
        <v>956</v>
      </c>
      <c r="H103" s="2758">
        <v>0</v>
      </c>
    </row>
    <row r="104" spans="2:8" ht="16.5" thickTop="1" thickBot="1" x14ac:dyDescent="0.35">
      <c r="B104" s="2266"/>
      <c r="C104" s="2910"/>
      <c r="D104" s="2531"/>
      <c r="E104" s="2532"/>
      <c r="F104" s="2531"/>
      <c r="G104" s="2530"/>
      <c r="H104" s="2554"/>
    </row>
    <row r="105" spans="2:8" ht="15.75" thickTop="1" x14ac:dyDescent="0.3">
      <c r="B105" s="2568" t="s">
        <v>949</v>
      </c>
      <c r="C105" s="2921" t="s">
        <v>960</v>
      </c>
      <c r="D105" s="2537" t="s">
        <v>873</v>
      </c>
      <c r="E105" s="2757" t="s">
        <v>961</v>
      </c>
      <c r="F105" s="2536" t="s">
        <v>314</v>
      </c>
      <c r="G105" s="2537" t="s">
        <v>951</v>
      </c>
      <c r="H105" s="2529" t="s">
        <v>962</v>
      </c>
    </row>
    <row r="106" spans="2:8" x14ac:dyDescent="0.3">
      <c r="B106" s="2928">
        <v>1</v>
      </c>
      <c r="C106" s="2929" t="s">
        <v>1007</v>
      </c>
      <c r="D106" s="2409">
        <v>1</v>
      </c>
      <c r="E106" s="2573">
        <v>403671.20035076747</v>
      </c>
      <c r="F106" s="1301">
        <v>403671.20035076747</v>
      </c>
      <c r="G106" s="2263">
        <v>1.2160000000000002</v>
      </c>
      <c r="H106" s="2743">
        <v>490864.1796265333</v>
      </c>
    </row>
    <row r="107" spans="2:8" x14ac:dyDescent="0.3">
      <c r="B107" s="2928">
        <v>2</v>
      </c>
      <c r="C107" s="2929" t="s">
        <v>997</v>
      </c>
      <c r="D107" s="2409">
        <v>1</v>
      </c>
      <c r="E107" s="2573">
        <v>290020.70325447264</v>
      </c>
      <c r="F107" s="1301">
        <v>290020.70325447264</v>
      </c>
      <c r="G107" s="2263">
        <v>1.9000000000000001</v>
      </c>
      <c r="H107" s="2743">
        <v>551039.33618349803</v>
      </c>
    </row>
    <row r="108" spans="2:8" x14ac:dyDescent="0.3">
      <c r="B108" s="2928">
        <v>3</v>
      </c>
      <c r="C108" s="2929" t="s">
        <v>1010</v>
      </c>
      <c r="D108" s="2409">
        <v>1</v>
      </c>
      <c r="E108" s="2573">
        <v>261541.84908698621</v>
      </c>
      <c r="F108" s="1301">
        <v>261541.84908698621</v>
      </c>
      <c r="G108" s="2263">
        <v>1.9000000000000001</v>
      </c>
      <c r="H108" s="2743">
        <v>496929.51326527382</v>
      </c>
    </row>
    <row r="109" spans="2:8" x14ac:dyDescent="0.3">
      <c r="B109" s="2928">
        <v>4</v>
      </c>
      <c r="C109" s="2929" t="s">
        <v>1009</v>
      </c>
      <c r="D109" s="2409">
        <v>1</v>
      </c>
      <c r="E109" s="2573">
        <v>93831.201492526641</v>
      </c>
      <c r="F109" s="1301">
        <v>93831.201492526641</v>
      </c>
      <c r="G109" s="2263">
        <v>1.9000000000000001</v>
      </c>
      <c r="H109" s="2743">
        <v>178279.28283580064</v>
      </c>
    </row>
    <row r="110" spans="2:8" x14ac:dyDescent="0.3">
      <c r="B110" s="2928">
        <v>5</v>
      </c>
      <c r="C110" s="2929" t="s">
        <v>996</v>
      </c>
      <c r="D110" s="2409">
        <v>1</v>
      </c>
      <c r="E110" s="2573">
        <v>56298.72089551598</v>
      </c>
      <c r="F110" s="1301">
        <v>56298.72089551598</v>
      </c>
      <c r="G110" s="2263">
        <v>1.9000000000000001</v>
      </c>
      <c r="H110" s="2743">
        <v>106967.56970148037</v>
      </c>
    </row>
    <row r="111" spans="2:8" x14ac:dyDescent="0.3">
      <c r="B111" s="2928">
        <v>6</v>
      </c>
      <c r="C111" s="2929" t="s">
        <v>2603</v>
      </c>
      <c r="D111" s="2409">
        <v>1</v>
      </c>
      <c r="E111" s="2573">
        <v>290020.70325447264</v>
      </c>
      <c r="F111" s="1301">
        <v>290020.70325447264</v>
      </c>
      <c r="G111" s="2263">
        <v>0.95000000000000007</v>
      </c>
      <c r="H111" s="2743">
        <v>275519.66809174902</v>
      </c>
    </row>
    <row r="112" spans="2:8" ht="15.75" thickBot="1" x14ac:dyDescent="0.35">
      <c r="B112" s="2571"/>
      <c r="C112" s="2929"/>
      <c r="D112" s="2409"/>
      <c r="E112" s="2573"/>
      <c r="F112" s="1301"/>
      <c r="G112" s="2930"/>
      <c r="H112" s="2743"/>
    </row>
    <row r="113" spans="2:8" ht="16.5" thickTop="1" thickBot="1" x14ac:dyDescent="0.35">
      <c r="B113" s="2577"/>
      <c r="C113" s="2910"/>
      <c r="D113" s="2531"/>
      <c r="E113" s="2532"/>
      <c r="F113" s="2531"/>
      <c r="G113" s="1172" t="s">
        <v>956</v>
      </c>
      <c r="H113" s="2550">
        <v>2099599.5497043352</v>
      </c>
    </row>
    <row r="114" spans="2:8" ht="16.5" thickTop="1" thickBot="1" x14ac:dyDescent="0.35">
      <c r="B114" s="2286"/>
      <c r="C114" s="2924"/>
      <c r="D114" s="2579"/>
      <c r="E114" s="2580"/>
      <c r="F114" s="2581" t="s">
        <v>964</v>
      </c>
      <c r="G114" s="2581"/>
      <c r="H114" s="2582">
        <v>2758903.5673040147</v>
      </c>
    </row>
  </sheetData>
  <mergeCells count="4">
    <mergeCell ref="B86:E86"/>
    <mergeCell ref="B87:E87"/>
    <mergeCell ref="B55:E55"/>
    <mergeCell ref="B56:E56"/>
  </mergeCells>
  <dataValidations count="1">
    <dataValidation type="list" allowBlank="1" showInputMessage="1" showErrorMessage="1" sqref="B33" xr:uid="{00000000-0002-0000-2000-000000000000}">
      <formula1>$J:$J</formula1>
    </dataValidation>
  </dataValidation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9"/>
  <dimension ref="A2:I112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7.140625" style="2067" customWidth="1"/>
    <col min="3" max="3" width="82" style="2201" customWidth="1"/>
    <col min="4" max="4" width="13.5703125" style="2067" customWidth="1"/>
    <col min="5" max="5" width="15.140625" style="2067" bestFit="1" customWidth="1"/>
    <col min="6" max="6" width="14.7109375" style="2067" bestFit="1" customWidth="1"/>
    <col min="7" max="7" width="12.28515625" style="2067" bestFit="1" customWidth="1"/>
    <col min="8" max="8" width="23.42578125" style="2067" customWidth="1"/>
    <col min="9" max="9" width="11.42578125" style="2067" customWidth="1"/>
    <col min="10" max="16384" width="11.42578125" style="2067"/>
  </cols>
  <sheetData>
    <row r="2" spans="2:8" ht="18.75" x14ac:dyDescent="0.3">
      <c r="B2" s="1021" t="s">
        <v>2804</v>
      </c>
    </row>
    <row r="3" spans="2:8" ht="18.75" x14ac:dyDescent="0.3">
      <c r="B3" s="1021" t="s">
        <v>2831</v>
      </c>
    </row>
    <row r="4" spans="2:8" ht="18.75" x14ac:dyDescent="0.3">
      <c r="B4" s="1021" t="s">
        <v>2822</v>
      </c>
    </row>
    <row r="5" spans="2:8" x14ac:dyDescent="0.3">
      <c r="B5" s="597" t="s">
        <v>3372</v>
      </c>
    </row>
    <row r="7" spans="2:8" ht="18.75" x14ac:dyDescent="0.3">
      <c r="B7" s="1021"/>
    </row>
    <row r="9" spans="2:8" s="597" customFormat="1" ht="25.5" x14ac:dyDescent="0.2">
      <c r="B9" s="1928" t="s">
        <v>775</v>
      </c>
      <c r="C9" s="1928" t="s">
        <v>884</v>
      </c>
      <c r="D9" s="1928" t="s">
        <v>3362</v>
      </c>
      <c r="H9" s="2747"/>
    </row>
    <row r="10" spans="2:8" x14ac:dyDescent="0.3">
      <c r="B10" s="2733" t="s">
        <v>1184</v>
      </c>
      <c r="C10" s="2762" t="s">
        <v>1261</v>
      </c>
      <c r="D10" s="540">
        <v>6397759.5733131943</v>
      </c>
      <c r="F10" s="927"/>
      <c r="H10" s="2732"/>
    </row>
    <row r="11" spans="2:8" ht="13.9" customHeight="1" x14ac:dyDescent="0.3">
      <c r="B11" s="2733" t="s">
        <v>1204</v>
      </c>
      <c r="C11" s="2762" t="s">
        <v>1024</v>
      </c>
      <c r="D11" s="540">
        <v>6397759.5733131943</v>
      </c>
      <c r="F11" s="927"/>
      <c r="H11" s="2732"/>
    </row>
    <row r="12" spans="2:8" x14ac:dyDescent="0.3">
      <c r="B12" s="2733" t="s">
        <v>1222</v>
      </c>
      <c r="C12" s="2762" t="s">
        <v>1025</v>
      </c>
      <c r="D12" s="540">
        <v>6397759.5733131943</v>
      </c>
      <c r="F12" s="927"/>
      <c r="H12" s="2732"/>
    </row>
    <row r="13" spans="2:8" ht="13.9" customHeight="1" x14ac:dyDescent="0.3">
      <c r="B13" s="2733" t="s">
        <v>1240</v>
      </c>
      <c r="C13" s="2762" t="s">
        <v>1026</v>
      </c>
      <c r="D13" s="540">
        <v>6397759.5733131943</v>
      </c>
      <c r="F13" s="927"/>
      <c r="H13" s="2732"/>
    </row>
    <row r="14" spans="2:8" ht="13.9" customHeight="1" x14ac:dyDescent="0.3">
      <c r="B14" s="2733" t="s">
        <v>1241</v>
      </c>
      <c r="C14" s="2762" t="s">
        <v>1029</v>
      </c>
      <c r="D14" s="540">
        <v>6397759.5733131943</v>
      </c>
      <c r="F14" s="927"/>
      <c r="H14" s="2732"/>
    </row>
    <row r="15" spans="2:8" ht="13.9" customHeight="1" x14ac:dyDescent="0.3">
      <c r="B15" s="2733" t="s">
        <v>1242</v>
      </c>
      <c r="C15" s="2762" t="s">
        <v>1030</v>
      </c>
      <c r="D15" s="540">
        <v>6397759.5733131943</v>
      </c>
      <c r="F15" s="927"/>
      <c r="H15" s="2732"/>
    </row>
    <row r="16" spans="2:8" x14ac:dyDescent="0.3">
      <c r="B16" s="2733" t="s">
        <v>1244</v>
      </c>
      <c r="C16" s="2762" t="s">
        <v>1032</v>
      </c>
      <c r="D16" s="540">
        <v>6397759.5733131943</v>
      </c>
      <c r="F16" s="927"/>
      <c r="H16" s="2732"/>
    </row>
    <row r="17" spans="2:8" ht="13.9" customHeight="1" x14ac:dyDescent="0.3">
      <c r="B17" s="2733" t="s">
        <v>1245</v>
      </c>
      <c r="C17" s="2762" t="s">
        <v>1262</v>
      </c>
      <c r="D17" s="540">
        <v>6397759.5733131943</v>
      </c>
      <c r="F17" s="927"/>
      <c r="H17" s="2732"/>
    </row>
    <row r="18" spans="2:8" x14ac:dyDescent="0.3">
      <c r="B18" s="2733" t="s">
        <v>1246</v>
      </c>
      <c r="C18" s="2762" t="s">
        <v>1034</v>
      </c>
      <c r="D18" s="540">
        <v>6397759.5733131943</v>
      </c>
      <c r="F18" s="927"/>
      <c r="H18" s="2732"/>
    </row>
    <row r="19" spans="2:8" ht="13.9" customHeight="1" x14ac:dyDescent="0.3">
      <c r="B19" s="2733" t="s">
        <v>1186</v>
      </c>
      <c r="C19" s="2762" t="s">
        <v>1263</v>
      </c>
      <c r="D19" s="540">
        <v>6397759.5733131943</v>
      </c>
      <c r="F19" s="927"/>
      <c r="H19" s="2732"/>
    </row>
    <row r="20" spans="2:8" x14ac:dyDescent="0.3">
      <c r="B20" s="2733" t="s">
        <v>1189</v>
      </c>
      <c r="C20" s="2762" t="s">
        <v>2772</v>
      </c>
      <c r="D20" s="540">
        <v>6397759.5733131943</v>
      </c>
      <c r="F20" s="927"/>
      <c r="H20" s="2732"/>
    </row>
    <row r="21" spans="2:8" x14ac:dyDescent="0.3">
      <c r="B21" s="2733" t="s">
        <v>1191</v>
      </c>
      <c r="C21" s="2762" t="s">
        <v>2152</v>
      </c>
      <c r="D21" s="540">
        <v>6397759.5733131943</v>
      </c>
      <c r="F21" s="927"/>
      <c r="H21" s="2732"/>
    </row>
    <row r="22" spans="2:8" x14ac:dyDescent="0.3">
      <c r="B22" s="2733" t="s">
        <v>1197</v>
      </c>
      <c r="C22" s="2762" t="s">
        <v>2153</v>
      </c>
      <c r="D22" s="540">
        <v>2204195.9028444234</v>
      </c>
      <c r="F22" s="927"/>
      <c r="H22" s="2732"/>
    </row>
    <row r="23" spans="2:8" x14ac:dyDescent="0.3">
      <c r="B23" s="2733" t="s">
        <v>1201</v>
      </c>
      <c r="C23" s="2762" t="s">
        <v>1264</v>
      </c>
      <c r="D23" s="540">
        <v>6397759.5733131943</v>
      </c>
      <c r="F23" s="927"/>
      <c r="H23" s="2732"/>
    </row>
    <row r="24" spans="2:8" x14ac:dyDescent="0.3">
      <c r="B24" s="2733" t="s">
        <v>1206</v>
      </c>
      <c r="C24" s="2762" t="s">
        <v>1265</v>
      </c>
      <c r="D24" s="540">
        <v>6397759.5733131943</v>
      </c>
      <c r="F24" s="927"/>
      <c r="H24" s="2732"/>
    </row>
    <row r="25" spans="2:8" x14ac:dyDescent="0.3">
      <c r="B25" s="2733" t="s">
        <v>1211</v>
      </c>
      <c r="C25" s="2762" t="s">
        <v>1266</v>
      </c>
      <c r="D25" s="540">
        <v>2204195.9028444234</v>
      </c>
      <c r="F25" s="927"/>
      <c r="H25" s="2732"/>
    </row>
    <row r="26" spans="2:8" x14ac:dyDescent="0.3">
      <c r="B26" s="2733" t="s">
        <v>1212</v>
      </c>
      <c r="C26" s="2762" t="s">
        <v>1267</v>
      </c>
      <c r="D26" s="540">
        <v>2204195.9028444234</v>
      </c>
      <c r="F26" s="927"/>
      <c r="H26" s="2732"/>
    </row>
    <row r="27" spans="2:8" x14ac:dyDescent="0.3">
      <c r="B27" s="2733" t="s">
        <v>1213</v>
      </c>
      <c r="C27" s="2762" t="s">
        <v>1268</v>
      </c>
      <c r="D27" s="540">
        <v>2204195.9028444234</v>
      </c>
      <c r="F27" s="927"/>
      <c r="H27" s="2732"/>
    </row>
    <row r="28" spans="2:8" x14ac:dyDescent="0.3">
      <c r="B28" s="2733" t="s">
        <v>1214</v>
      </c>
      <c r="C28" s="2762" t="s">
        <v>1269</v>
      </c>
      <c r="D28" s="540">
        <v>2204195.9028444234</v>
      </c>
      <c r="F28" s="927"/>
      <c r="H28" s="2732"/>
    </row>
    <row r="29" spans="2:8" x14ac:dyDescent="0.3">
      <c r="B29" s="2733" t="s">
        <v>1215</v>
      </c>
      <c r="C29" s="2762" t="s">
        <v>1270</v>
      </c>
      <c r="D29" s="540">
        <v>2204195.9028444234</v>
      </c>
      <c r="F29" s="927"/>
      <c r="H29" s="2732"/>
    </row>
    <row r="30" spans="2:8" ht="13.9" customHeight="1" x14ac:dyDescent="0.3">
      <c r="B30" s="2733" t="s">
        <v>1216</v>
      </c>
      <c r="C30" s="2762" t="s">
        <v>1271</v>
      </c>
      <c r="D30" s="540">
        <v>2204195.9028444234</v>
      </c>
      <c r="F30" s="927"/>
      <c r="H30" s="2732"/>
    </row>
    <row r="31" spans="2:8" ht="13.9" customHeight="1" x14ac:dyDescent="0.3">
      <c r="B31" s="2733" t="s">
        <v>1217</v>
      </c>
      <c r="C31" s="2762" t="s">
        <v>1272</v>
      </c>
      <c r="D31" s="540">
        <v>2204195.9028444234</v>
      </c>
      <c r="F31" s="927"/>
      <c r="H31" s="2732"/>
    </row>
    <row r="32" spans="2:8" ht="13.9" customHeight="1" x14ac:dyDescent="0.3">
      <c r="B32" s="2733" t="s">
        <v>1218</v>
      </c>
      <c r="C32" s="2762" t="s">
        <v>1273</v>
      </c>
      <c r="D32" s="540">
        <v>2204195.9028444234</v>
      </c>
      <c r="F32" s="927"/>
      <c r="H32" s="2732"/>
    </row>
    <row r="33" spans="1:9" ht="13.9" customHeight="1" x14ac:dyDescent="0.3">
      <c r="B33" s="2733" t="s">
        <v>1219</v>
      </c>
      <c r="C33" s="2762" t="s">
        <v>1274</v>
      </c>
      <c r="D33" s="540">
        <v>2204195.9028444234</v>
      </c>
      <c r="F33" s="927"/>
      <c r="H33" s="2732"/>
    </row>
    <row r="34" spans="1:9" ht="13.9" customHeight="1" x14ac:dyDescent="0.3">
      <c r="B34" s="2733" t="s">
        <v>1224</v>
      </c>
      <c r="C34" s="2762" t="s">
        <v>2916</v>
      </c>
      <c r="D34" s="540">
        <v>913965.65333045635</v>
      </c>
      <c r="F34" s="927"/>
      <c r="H34" s="2732"/>
    </row>
    <row r="35" spans="1:9" ht="13.9" customHeight="1" x14ac:dyDescent="0.3">
      <c r="B35" s="2733" t="s">
        <v>1227</v>
      </c>
      <c r="C35" s="2762" t="s">
        <v>2917</v>
      </c>
      <c r="D35" s="540">
        <v>913965.65333045635</v>
      </c>
      <c r="F35" s="927"/>
      <c r="H35" s="2732"/>
    </row>
    <row r="36" spans="1:9" ht="13.9" customHeight="1" x14ac:dyDescent="0.3">
      <c r="B36" s="2733" t="s">
        <v>1229</v>
      </c>
      <c r="C36" s="2762" t="s">
        <v>2918</v>
      </c>
      <c r="D36" s="540">
        <v>913965.65333045635</v>
      </c>
      <c r="F36" s="927"/>
      <c r="H36" s="2732"/>
    </row>
    <row r="37" spans="1:9" x14ac:dyDescent="0.3">
      <c r="B37" s="2733" t="s">
        <v>1230</v>
      </c>
      <c r="C37" s="2762" t="s">
        <v>2919</v>
      </c>
      <c r="D37" s="540">
        <v>551048.97571110586</v>
      </c>
      <c r="F37" s="927"/>
      <c r="H37" s="2732"/>
    </row>
    <row r="38" spans="1:9" x14ac:dyDescent="0.3">
      <c r="B38" s="2733" t="s">
        <v>1249</v>
      </c>
      <c r="C38" s="2762" t="s">
        <v>1248</v>
      </c>
      <c r="D38" s="540">
        <v>0</v>
      </c>
      <c r="F38" s="927"/>
      <c r="H38" s="2732"/>
    </row>
    <row r="39" spans="1:9" x14ac:dyDescent="0.3">
      <c r="B39" s="2733" t="s">
        <v>1233</v>
      </c>
      <c r="C39" s="2762" t="s">
        <v>1250</v>
      </c>
      <c r="D39" s="540">
        <v>0</v>
      </c>
      <c r="F39" s="927"/>
      <c r="H39" s="2732"/>
    </row>
    <row r="40" spans="1:9" x14ac:dyDescent="0.3">
      <c r="B40" s="2733" t="s">
        <v>1251</v>
      </c>
      <c r="C40" s="2762" t="s">
        <v>1252</v>
      </c>
      <c r="D40" s="540">
        <v>0</v>
      </c>
      <c r="F40" s="927"/>
      <c r="H40" s="2732"/>
    </row>
    <row r="41" spans="1:9" x14ac:dyDescent="0.3">
      <c r="B41" s="2733" t="s">
        <v>1253</v>
      </c>
      <c r="C41" s="2762" t="s">
        <v>1254</v>
      </c>
      <c r="D41" s="540">
        <v>0</v>
      </c>
      <c r="F41" s="927"/>
      <c r="H41" s="2732"/>
    </row>
    <row r="42" spans="1:9" x14ac:dyDescent="0.3">
      <c r="B42" s="2733" t="s">
        <v>1239</v>
      </c>
      <c r="C42" s="2762" t="s">
        <v>1275</v>
      </c>
      <c r="D42" s="540">
        <v>2204195.9028444234</v>
      </c>
      <c r="F42" s="927"/>
      <c r="H42" s="2732"/>
    </row>
    <row r="43" spans="1:9" x14ac:dyDescent="0.3">
      <c r="B43" s="2733" t="s">
        <v>2147</v>
      </c>
      <c r="C43" s="2762" t="s">
        <v>2775</v>
      </c>
      <c r="D43" s="540">
        <v>2204195.9028444234</v>
      </c>
      <c r="F43" s="927"/>
      <c r="H43" s="2732"/>
    </row>
    <row r="44" spans="1:9" s="2694" customFormat="1" ht="13.9" customHeight="1" x14ac:dyDescent="0.3">
      <c r="A44" s="2067"/>
      <c r="B44" s="2901" t="s">
        <v>2148</v>
      </c>
      <c r="C44" s="2762" t="s">
        <v>2776</v>
      </c>
      <c r="D44" s="540">
        <v>6397759.5733131943</v>
      </c>
    </row>
    <row r="45" spans="1:9" s="2694" customFormat="1" x14ac:dyDescent="0.3">
      <c r="A45" s="2067"/>
      <c r="B45" s="2901" t="s">
        <v>2205</v>
      </c>
      <c r="C45" s="2762" t="s">
        <v>2243</v>
      </c>
      <c r="D45" s="540">
        <v>2204195.9028444234</v>
      </c>
    </row>
    <row r="46" spans="1:9" x14ac:dyDescent="0.3">
      <c r="F46" s="927"/>
      <c r="H46" s="2732"/>
    </row>
    <row r="47" spans="1:9" x14ac:dyDescent="0.3">
      <c r="H47" s="2732"/>
    </row>
    <row r="48" spans="1:9" x14ac:dyDescent="0.3">
      <c r="I48" s="2732"/>
    </row>
    <row r="51" spans="1:8" s="2600" customFormat="1" ht="38.25" x14ac:dyDescent="0.25">
      <c r="B51" s="2599" t="s">
        <v>938</v>
      </c>
      <c r="C51" s="2070" t="s">
        <v>776</v>
      </c>
      <c r="D51" s="2599" t="s">
        <v>925</v>
      </c>
      <c r="E51" s="2070" t="s">
        <v>975</v>
      </c>
      <c r="F51" s="2599" t="s">
        <v>976</v>
      </c>
      <c r="G51" s="2070" t="s">
        <v>3364</v>
      </c>
    </row>
    <row r="52" spans="1:8" x14ac:dyDescent="0.3">
      <c r="B52" s="2150">
        <v>1</v>
      </c>
      <c r="C52" s="2601" t="s">
        <v>2228</v>
      </c>
      <c r="D52" s="2512">
        <v>1876575.8994911851</v>
      </c>
      <c r="E52" s="2512">
        <v>0</v>
      </c>
      <c r="F52" s="2512">
        <v>4521183.673822009</v>
      </c>
      <c r="G52" s="2512">
        <v>6397759.5733131943</v>
      </c>
    </row>
    <row r="53" spans="1:8" s="2693" customFormat="1" ht="30" x14ac:dyDescent="0.25">
      <c r="B53" s="2406">
        <v>2</v>
      </c>
      <c r="C53" s="2902" t="s">
        <v>1913</v>
      </c>
      <c r="D53" s="2903">
        <v>321809.87226698064</v>
      </c>
      <c r="E53" s="2903">
        <v>0</v>
      </c>
      <c r="F53" s="2903">
        <v>1882386.0305774428</v>
      </c>
      <c r="G53" s="2903">
        <v>2204195.9028444234</v>
      </c>
    </row>
    <row r="55" spans="1:8" ht="15.75" thickBot="1" x14ac:dyDescent="0.35">
      <c r="A55" s="2694"/>
    </row>
    <row r="56" spans="1:8" ht="15" customHeight="1" x14ac:dyDescent="0.3">
      <c r="B56" s="3763"/>
      <c r="C56" s="3764"/>
      <c r="D56" s="3764"/>
      <c r="E56" s="3764"/>
      <c r="F56" s="2515"/>
      <c r="G56" s="2233" t="s">
        <v>875</v>
      </c>
      <c r="H56" s="2515"/>
    </row>
    <row r="57" spans="1:8" ht="15.75" thickBot="1" x14ac:dyDescent="0.35">
      <c r="B57" s="3765" t="s">
        <v>877</v>
      </c>
      <c r="C57" s="3766"/>
      <c r="D57" s="3766"/>
      <c r="E57" s="3766"/>
      <c r="F57" s="2517">
        <v>1</v>
      </c>
      <c r="G57" s="1206" t="s">
        <v>3366</v>
      </c>
      <c r="H57" s="2518"/>
    </row>
    <row r="58" spans="1:8" x14ac:dyDescent="0.3">
      <c r="B58" s="2904"/>
      <c r="C58" s="2905"/>
      <c r="D58" s="2905"/>
      <c r="E58" s="2905"/>
      <c r="F58" s="2905"/>
      <c r="G58" s="2906"/>
      <c r="H58" s="2522"/>
    </row>
    <row r="59" spans="1:8" ht="15.75" thickBot="1" x14ac:dyDescent="0.35">
      <c r="B59" s="2523" t="s">
        <v>3384</v>
      </c>
      <c r="C59" s="2907" t="s">
        <v>2228</v>
      </c>
      <c r="D59" s="2578"/>
      <c r="E59" s="2578"/>
      <c r="F59" s="2578"/>
      <c r="G59" s="2908"/>
      <c r="H59" s="2526"/>
    </row>
    <row r="60" spans="1:8" x14ac:dyDescent="0.3">
      <c r="B60" s="2254"/>
      <c r="C60" s="2909"/>
      <c r="D60" s="2527"/>
      <c r="E60" s="1973"/>
      <c r="F60" s="2527"/>
      <c r="G60" s="2528"/>
      <c r="H60" s="2529"/>
    </row>
    <row r="61" spans="1:8" ht="15.75" thickBot="1" x14ac:dyDescent="0.35">
      <c r="B61" s="2551" t="s">
        <v>947</v>
      </c>
      <c r="C61" s="2910"/>
      <c r="D61" s="2531"/>
      <c r="E61" s="2532"/>
      <c r="F61" s="2531"/>
      <c r="G61" s="2533"/>
      <c r="H61" s="2534"/>
    </row>
    <row r="62" spans="1:8" ht="15.75" thickTop="1" x14ac:dyDescent="0.3">
      <c r="B62" s="2911" t="s">
        <v>949</v>
      </c>
      <c r="C62" s="2912" t="s">
        <v>773</v>
      </c>
      <c r="D62" s="2536" t="s">
        <v>135</v>
      </c>
      <c r="E62" s="2537" t="s">
        <v>873</v>
      </c>
      <c r="F62" s="2536" t="s">
        <v>950</v>
      </c>
      <c r="G62" s="2537" t="s">
        <v>951</v>
      </c>
      <c r="H62" s="2529" t="s">
        <v>952</v>
      </c>
    </row>
    <row r="63" spans="1:8" x14ac:dyDescent="0.3">
      <c r="B63" s="2390">
        <v>1</v>
      </c>
      <c r="C63" s="2913" t="s">
        <v>1004</v>
      </c>
      <c r="D63" s="2539" t="s">
        <v>921</v>
      </c>
      <c r="E63" s="2739">
        <v>3</v>
      </c>
      <c r="F63" s="2540">
        <v>26026.308555399723</v>
      </c>
      <c r="G63" s="2263">
        <v>6</v>
      </c>
      <c r="H63" s="2542">
        <v>468473.55399719498</v>
      </c>
    </row>
    <row r="64" spans="1:8" x14ac:dyDescent="0.3">
      <c r="B64" s="2390">
        <v>2</v>
      </c>
      <c r="C64" s="2913" t="s">
        <v>1005</v>
      </c>
      <c r="D64" s="2539" t="s">
        <v>921</v>
      </c>
      <c r="E64" s="2739">
        <v>1</v>
      </c>
      <c r="F64" s="2540">
        <v>57306.994189541183</v>
      </c>
      <c r="G64" s="2263">
        <v>2</v>
      </c>
      <c r="H64" s="2542">
        <v>114613.98837908237</v>
      </c>
    </row>
    <row r="65" spans="2:8" x14ac:dyDescent="0.3">
      <c r="B65" s="2390">
        <v>3</v>
      </c>
      <c r="C65" s="2913" t="s">
        <v>1006</v>
      </c>
      <c r="D65" s="2539" t="s">
        <v>921</v>
      </c>
      <c r="E65" s="2739">
        <v>1</v>
      </c>
      <c r="F65" s="2540">
        <v>49100.321378481269</v>
      </c>
      <c r="G65" s="2263">
        <v>2</v>
      </c>
      <c r="H65" s="2542">
        <v>98200.642756962538</v>
      </c>
    </row>
    <row r="66" spans="2:8" x14ac:dyDescent="0.3">
      <c r="B66" s="2390">
        <v>4</v>
      </c>
      <c r="C66" s="2913" t="s">
        <v>1012</v>
      </c>
      <c r="D66" s="2539" t="s">
        <v>921</v>
      </c>
      <c r="E66" s="2739">
        <v>3</v>
      </c>
      <c r="F66" s="2540">
        <v>61890.988026898463</v>
      </c>
      <c r="G66" s="2263">
        <v>6</v>
      </c>
      <c r="H66" s="2542">
        <v>1114037.7844841722</v>
      </c>
    </row>
    <row r="67" spans="2:8" ht="15.75" thickBot="1" x14ac:dyDescent="0.35">
      <c r="B67" s="2390">
        <v>5</v>
      </c>
      <c r="C67" s="2913" t="s">
        <v>1001</v>
      </c>
      <c r="D67" s="2539" t="s">
        <v>921</v>
      </c>
      <c r="E67" s="2739">
        <v>3</v>
      </c>
      <c r="F67" s="2540">
        <v>4513.8849929873777</v>
      </c>
      <c r="G67" s="2263">
        <v>6</v>
      </c>
      <c r="H67" s="2542">
        <v>81249.929873772795</v>
      </c>
    </row>
    <row r="68" spans="2:8" ht="16.5" thickTop="1" thickBot="1" x14ac:dyDescent="0.35">
      <c r="B68" s="2266"/>
      <c r="C68" s="2202"/>
      <c r="D68" s="2527"/>
      <c r="E68" s="1973"/>
      <c r="F68" s="2527"/>
      <c r="G68" s="2549" t="s">
        <v>956</v>
      </c>
      <c r="H68" s="2550">
        <v>1876575.8994911851</v>
      </c>
    </row>
    <row r="69" spans="2:8" ht="16.5" thickTop="1" thickBot="1" x14ac:dyDescent="0.35">
      <c r="B69" s="2551" t="s">
        <v>957</v>
      </c>
      <c r="C69" s="2910"/>
      <c r="D69" s="2531"/>
      <c r="E69" s="2532"/>
      <c r="F69" s="2531"/>
      <c r="G69" s="2530"/>
      <c r="H69" s="2554"/>
    </row>
    <row r="70" spans="2:8" ht="15.75" thickTop="1" x14ac:dyDescent="0.3">
      <c r="B70" s="2555" t="s">
        <v>949</v>
      </c>
      <c r="C70" s="2914" t="s">
        <v>773</v>
      </c>
      <c r="D70" s="2557"/>
      <c r="E70" s="2558" t="s">
        <v>135</v>
      </c>
      <c r="F70" s="2557" t="s">
        <v>929</v>
      </c>
      <c r="G70" s="2558" t="s">
        <v>958</v>
      </c>
      <c r="H70" s="2560" t="s">
        <v>952</v>
      </c>
    </row>
    <row r="71" spans="2:8" x14ac:dyDescent="0.3">
      <c r="B71" s="2561"/>
      <c r="C71" s="2915"/>
      <c r="D71" s="2563"/>
      <c r="E71" s="2564"/>
      <c r="F71" s="2740"/>
      <c r="G71" s="2150"/>
      <c r="H71" s="2566"/>
    </row>
    <row r="72" spans="2:8" x14ac:dyDescent="0.3">
      <c r="B72" s="2561"/>
      <c r="C72" s="2915"/>
      <c r="D72" s="2563"/>
      <c r="E72" s="2564"/>
      <c r="F72" s="2740"/>
      <c r="G72" s="2150"/>
      <c r="H72" s="2566"/>
    </row>
    <row r="73" spans="2:8" ht="15.75" thickBot="1" x14ac:dyDescent="0.35">
      <c r="B73" s="2561"/>
      <c r="C73" s="2915"/>
      <c r="D73" s="2563"/>
      <c r="E73" s="2564"/>
      <c r="F73" s="2740"/>
      <c r="G73" s="2150"/>
      <c r="H73" s="2566"/>
    </row>
    <row r="74" spans="2:8" ht="16.5" thickTop="1" thickBot="1" x14ac:dyDescent="0.35">
      <c r="B74" s="2916" t="s">
        <v>3383</v>
      </c>
      <c r="C74" s="2917"/>
      <c r="D74" s="2918"/>
      <c r="E74" s="2919"/>
      <c r="F74" s="2920"/>
      <c r="G74" s="2549" t="s">
        <v>956</v>
      </c>
      <c r="H74" s="2567">
        <v>0</v>
      </c>
    </row>
    <row r="75" spans="2:8" ht="16.5" thickTop="1" thickBot="1" x14ac:dyDescent="0.35">
      <c r="B75" s="2266"/>
      <c r="C75" s="2910"/>
      <c r="D75" s="2531"/>
      <c r="E75" s="2532"/>
      <c r="F75" s="2531"/>
      <c r="G75" s="2530"/>
      <c r="H75" s="2554"/>
    </row>
    <row r="76" spans="2:8" ht="15.75" thickTop="1" x14ac:dyDescent="0.3">
      <c r="B76" s="2568" t="s">
        <v>949</v>
      </c>
      <c r="C76" s="2921" t="s">
        <v>960</v>
      </c>
      <c r="D76" s="2537" t="s">
        <v>873</v>
      </c>
      <c r="E76" s="2741" t="s">
        <v>961</v>
      </c>
      <c r="F76" s="2536" t="s">
        <v>314</v>
      </c>
      <c r="G76" s="2537" t="s">
        <v>951</v>
      </c>
      <c r="H76" s="2529" t="s">
        <v>962</v>
      </c>
    </row>
    <row r="77" spans="2:8" x14ac:dyDescent="0.3">
      <c r="B77" s="2571">
        <v>1</v>
      </c>
      <c r="C77" s="2922" t="s">
        <v>1651</v>
      </c>
      <c r="D77" s="2285">
        <v>1</v>
      </c>
      <c r="E77" s="2573">
        <v>403671.20035076747</v>
      </c>
      <c r="F77" s="2742">
        <v>403671.20035076747</v>
      </c>
      <c r="G77" s="2263">
        <v>3</v>
      </c>
      <c r="H77" s="2743">
        <v>1211013.6010523024</v>
      </c>
    </row>
    <row r="78" spans="2:8" x14ac:dyDescent="0.3">
      <c r="B78" s="2571">
        <v>2</v>
      </c>
      <c r="C78" s="2922" t="s">
        <v>2696</v>
      </c>
      <c r="D78" s="2923">
        <v>2</v>
      </c>
      <c r="E78" s="2573">
        <v>176370.20615817781</v>
      </c>
      <c r="F78" s="2742">
        <v>352740.41231635562</v>
      </c>
      <c r="G78" s="2263">
        <v>3</v>
      </c>
      <c r="H78" s="2743">
        <v>1058221.2369490669</v>
      </c>
    </row>
    <row r="79" spans="2:8" x14ac:dyDescent="0.3">
      <c r="B79" s="2571">
        <v>3</v>
      </c>
      <c r="C79" s="2922" t="s">
        <v>969</v>
      </c>
      <c r="D79" s="2285">
        <v>2</v>
      </c>
      <c r="E79" s="2573">
        <v>93831.201492526641</v>
      </c>
      <c r="F79" s="2742">
        <v>187662.40298505328</v>
      </c>
      <c r="G79" s="2263">
        <v>6</v>
      </c>
      <c r="H79" s="2743">
        <v>1125974.4179103198</v>
      </c>
    </row>
    <row r="80" spans="2:8" ht="15.75" thickBot="1" x14ac:dyDescent="0.35">
      <c r="B80" s="2571">
        <v>4</v>
      </c>
      <c r="C80" s="2922" t="s">
        <v>972</v>
      </c>
      <c r="D80" s="2285">
        <v>2</v>
      </c>
      <c r="E80" s="2573">
        <v>93831.201492526641</v>
      </c>
      <c r="F80" s="2742">
        <v>187662.40298505328</v>
      </c>
      <c r="G80" s="2263">
        <v>6</v>
      </c>
      <c r="H80" s="2743">
        <v>1125974.4179103198</v>
      </c>
    </row>
    <row r="81" spans="2:8" ht="16.5" thickTop="1" thickBot="1" x14ac:dyDescent="0.35">
      <c r="B81" s="2577"/>
      <c r="C81" s="2910"/>
      <c r="D81" s="2531"/>
      <c r="E81" s="2532"/>
      <c r="F81" s="2531"/>
      <c r="G81" s="1172" t="s">
        <v>956</v>
      </c>
      <c r="H81" s="2550">
        <v>4521183.673822009</v>
      </c>
    </row>
    <row r="82" spans="2:8" ht="16.5" thickTop="1" thickBot="1" x14ac:dyDescent="0.35">
      <c r="B82" s="2286"/>
      <c r="C82" s="2924"/>
      <c r="D82" s="2579"/>
      <c r="E82" s="2580"/>
      <c r="F82" s="2581" t="s">
        <v>964</v>
      </c>
      <c r="G82" s="2581"/>
      <c r="H82" s="2582">
        <v>6397759.5733131943</v>
      </c>
    </row>
    <row r="85" spans="2:8" ht="12.75" customHeight="1" thickBot="1" x14ac:dyDescent="0.35">
      <c r="B85" s="3795"/>
      <c r="C85" s="3795"/>
      <c r="D85" s="3795"/>
      <c r="E85" s="3795"/>
      <c r="F85" s="3795"/>
      <c r="G85" s="3843"/>
      <c r="H85" s="3843"/>
    </row>
    <row r="86" spans="2:8" ht="15.75" customHeight="1" x14ac:dyDescent="0.3">
      <c r="B86" s="3763"/>
      <c r="C86" s="3764"/>
      <c r="D86" s="3764"/>
      <c r="E86" s="3764"/>
      <c r="F86" s="2515"/>
      <c r="G86" s="2233" t="s">
        <v>875</v>
      </c>
      <c r="H86" s="2515"/>
    </row>
    <row r="87" spans="2:8" ht="15" customHeight="1" thickBot="1" x14ac:dyDescent="0.35">
      <c r="B87" s="3765" t="s">
        <v>877</v>
      </c>
      <c r="C87" s="3766"/>
      <c r="D87" s="3766"/>
      <c r="E87" s="3766"/>
      <c r="F87" s="2517">
        <v>2</v>
      </c>
      <c r="G87" s="1206" t="s">
        <v>3366</v>
      </c>
      <c r="H87" s="2518"/>
    </row>
    <row r="88" spans="2:8" x14ac:dyDescent="0.3">
      <c r="B88" s="2904"/>
      <c r="C88" s="2905"/>
      <c r="D88" s="2905"/>
      <c r="E88" s="2905"/>
      <c r="F88" s="2905"/>
      <c r="G88" s="2906"/>
      <c r="H88" s="2522"/>
    </row>
    <row r="89" spans="2:8" ht="28.15" customHeight="1" thickBot="1" x14ac:dyDescent="0.35">
      <c r="B89" s="2363" t="s">
        <v>944</v>
      </c>
      <c r="C89" s="3841" t="s">
        <v>1913</v>
      </c>
      <c r="D89" s="3841"/>
      <c r="E89" s="3841"/>
      <c r="F89" s="3841"/>
      <c r="G89" s="3842"/>
      <c r="H89" s="2526"/>
    </row>
    <row r="90" spans="2:8" x14ac:dyDescent="0.3">
      <c r="B90" s="2254"/>
      <c r="C90" s="2909"/>
      <c r="D90" s="2527"/>
      <c r="E90" s="1973"/>
      <c r="F90" s="2527"/>
      <c r="G90" s="2528"/>
      <c r="H90" s="2529"/>
    </row>
    <row r="91" spans="2:8" ht="15.75" thickBot="1" x14ac:dyDescent="0.35">
      <c r="B91" s="2254" t="s">
        <v>947</v>
      </c>
      <c r="C91" s="2910"/>
      <c r="D91" s="2531"/>
      <c r="E91" s="2532"/>
      <c r="F91" s="2531"/>
      <c r="G91" s="2533"/>
      <c r="H91" s="2534"/>
    </row>
    <row r="92" spans="2:8" ht="15.75" thickTop="1" x14ac:dyDescent="0.3">
      <c r="B92" s="2583" t="s">
        <v>949</v>
      </c>
      <c r="C92" s="2912" t="s">
        <v>773</v>
      </c>
      <c r="D92" s="2536" t="s">
        <v>135</v>
      </c>
      <c r="E92" s="2537" t="s">
        <v>873</v>
      </c>
      <c r="F92" s="2536" t="s">
        <v>950</v>
      </c>
      <c r="G92" s="2537" t="s">
        <v>951</v>
      </c>
      <c r="H92" s="2529" t="s">
        <v>952</v>
      </c>
    </row>
    <row r="93" spans="2:8" x14ac:dyDescent="0.3">
      <c r="B93" s="2390">
        <v>100</v>
      </c>
      <c r="C93" s="2913" t="s">
        <v>1004</v>
      </c>
      <c r="D93" s="2539" t="s">
        <v>921</v>
      </c>
      <c r="E93" s="2745">
        <v>3</v>
      </c>
      <c r="F93" s="2540">
        <v>26026.308555399723</v>
      </c>
      <c r="G93" s="2263">
        <v>1</v>
      </c>
      <c r="H93" s="2542">
        <v>78078.925666199168</v>
      </c>
    </row>
    <row r="94" spans="2:8" x14ac:dyDescent="0.3">
      <c r="B94" s="2390">
        <v>290</v>
      </c>
      <c r="C94" s="2913" t="s">
        <v>1005</v>
      </c>
      <c r="D94" s="2539" t="s">
        <v>921</v>
      </c>
      <c r="E94" s="2745">
        <v>1</v>
      </c>
      <c r="F94" s="2540">
        <v>57306.994189541183</v>
      </c>
      <c r="G94" s="2263">
        <v>1</v>
      </c>
      <c r="H94" s="2542">
        <v>57306.994189541183</v>
      </c>
    </row>
    <row r="95" spans="2:8" x14ac:dyDescent="0.3">
      <c r="B95" s="2390">
        <v>310</v>
      </c>
      <c r="C95" s="2913" t="s">
        <v>1006</v>
      </c>
      <c r="D95" s="2539" t="s">
        <v>921</v>
      </c>
      <c r="E95" s="2745">
        <v>1</v>
      </c>
      <c r="F95" s="2540">
        <v>49100.321378481269</v>
      </c>
      <c r="G95" s="2263">
        <v>1</v>
      </c>
      <c r="H95" s="2542">
        <v>49100.321378481269</v>
      </c>
    </row>
    <row r="96" spans="2:8" x14ac:dyDescent="0.3">
      <c r="B96" s="2390">
        <v>110</v>
      </c>
      <c r="C96" s="2913" t="s">
        <v>1001</v>
      </c>
      <c r="D96" s="2539" t="s">
        <v>921</v>
      </c>
      <c r="E96" s="2745">
        <v>3</v>
      </c>
      <c r="F96" s="2540">
        <v>4513.8849929873777</v>
      </c>
      <c r="G96" s="2263">
        <v>1</v>
      </c>
      <c r="H96" s="2542">
        <v>13541.654978962133</v>
      </c>
    </row>
    <row r="97" spans="2:8" ht="15.75" thickBot="1" x14ac:dyDescent="0.35">
      <c r="B97" s="2390">
        <v>270</v>
      </c>
      <c r="C97" s="2913" t="s">
        <v>1012</v>
      </c>
      <c r="D97" s="2539" t="s">
        <v>921</v>
      </c>
      <c r="E97" s="2745">
        <v>2</v>
      </c>
      <c r="F97" s="2540">
        <v>61890.988026898463</v>
      </c>
      <c r="G97" s="2263">
        <v>1</v>
      </c>
      <c r="H97" s="2542">
        <v>123781.97605379693</v>
      </c>
    </row>
    <row r="98" spans="2:8" ht="16.5" thickTop="1" thickBot="1" x14ac:dyDescent="0.35">
      <c r="B98" s="2266"/>
      <c r="C98" s="2202"/>
      <c r="D98" s="2527"/>
      <c r="E98" s="1973"/>
      <c r="F98" s="2527"/>
      <c r="G98" s="2549" t="s">
        <v>956</v>
      </c>
      <c r="H98" s="2550">
        <v>321809.87226698064</v>
      </c>
    </row>
    <row r="99" spans="2:8" ht="16.5" thickTop="1" thickBot="1" x14ac:dyDescent="0.35">
      <c r="B99" s="2551" t="s">
        <v>957</v>
      </c>
      <c r="C99" s="2910"/>
      <c r="D99" s="2531"/>
      <c r="E99" s="2532"/>
      <c r="F99" s="2531"/>
      <c r="G99" s="2530"/>
      <c r="H99" s="2554"/>
    </row>
    <row r="100" spans="2:8" ht="15.75" thickTop="1" x14ac:dyDescent="0.3">
      <c r="B100" s="2555" t="s">
        <v>949</v>
      </c>
      <c r="C100" s="2914" t="s">
        <v>773</v>
      </c>
      <c r="D100" s="2557"/>
      <c r="E100" s="2558" t="s">
        <v>135</v>
      </c>
      <c r="F100" s="2557" t="s">
        <v>929</v>
      </c>
      <c r="G100" s="2558" t="s">
        <v>958</v>
      </c>
      <c r="H100" s="2560" t="s">
        <v>952</v>
      </c>
    </row>
    <row r="101" spans="2:8" x14ac:dyDescent="0.3">
      <c r="B101" s="2561"/>
      <c r="C101" s="2915"/>
      <c r="D101" s="2563"/>
      <c r="E101" s="2564"/>
      <c r="F101" s="2740"/>
      <c r="G101" s="2150"/>
      <c r="H101" s="2566"/>
    </row>
    <row r="102" spans="2:8" x14ac:dyDescent="0.3">
      <c r="B102" s="2561"/>
      <c r="C102" s="2915"/>
      <c r="D102" s="2563"/>
      <c r="E102" s="2564"/>
      <c r="F102" s="2740"/>
      <c r="G102" s="2150"/>
      <c r="H102" s="2566"/>
    </row>
    <row r="103" spans="2:8" ht="15.75" thickBot="1" x14ac:dyDescent="0.35">
      <c r="B103" s="2561"/>
      <c r="C103" s="2915"/>
      <c r="D103" s="2563"/>
      <c r="E103" s="2564"/>
      <c r="F103" s="2740"/>
      <c r="G103" s="2150"/>
      <c r="H103" s="2566"/>
    </row>
    <row r="104" spans="2:8" ht="16.5" thickTop="1" thickBot="1" x14ac:dyDescent="0.35">
      <c r="B104" s="2916" t="s">
        <v>3383</v>
      </c>
      <c r="C104" s="2917"/>
      <c r="D104" s="2918"/>
      <c r="E104" s="2919"/>
      <c r="F104" s="2920"/>
      <c r="G104" s="2549" t="s">
        <v>956</v>
      </c>
      <c r="H104" s="2567">
        <v>0</v>
      </c>
    </row>
    <row r="105" spans="2:8" ht="16.5" thickTop="1" thickBot="1" x14ac:dyDescent="0.35">
      <c r="B105" s="2266"/>
      <c r="C105" s="2910"/>
      <c r="D105" s="2531"/>
      <c r="E105" s="2532"/>
      <c r="F105" s="2531"/>
      <c r="G105" s="2530"/>
      <c r="H105" s="2554"/>
    </row>
    <row r="106" spans="2:8" ht="15.75" thickTop="1" x14ac:dyDescent="0.3">
      <c r="B106" s="2568" t="s">
        <v>949</v>
      </c>
      <c r="C106" s="2921" t="s">
        <v>960</v>
      </c>
      <c r="D106" s="2537" t="s">
        <v>873</v>
      </c>
      <c r="E106" s="2741" t="s">
        <v>961</v>
      </c>
      <c r="F106" s="2536" t="s">
        <v>314</v>
      </c>
      <c r="G106" s="2537" t="s">
        <v>951</v>
      </c>
      <c r="H106" s="2529" t="s">
        <v>962</v>
      </c>
    </row>
    <row r="107" spans="2:8" x14ac:dyDescent="0.3">
      <c r="B107" s="2571">
        <v>1</v>
      </c>
      <c r="C107" s="2922" t="s">
        <v>1651</v>
      </c>
      <c r="D107" s="2285">
        <v>1</v>
      </c>
      <c r="E107" s="2573">
        <v>403671.20035076747</v>
      </c>
      <c r="F107" s="2742">
        <v>403671.20035076747</v>
      </c>
      <c r="G107" s="2263">
        <v>1</v>
      </c>
      <c r="H107" s="2743">
        <v>403671.20035076747</v>
      </c>
    </row>
    <row r="108" spans="2:8" x14ac:dyDescent="0.3">
      <c r="B108" s="2571">
        <v>2</v>
      </c>
      <c r="C108" s="2922" t="s">
        <v>2696</v>
      </c>
      <c r="D108" s="2923">
        <v>2</v>
      </c>
      <c r="E108" s="2573">
        <v>176370.20615817781</v>
      </c>
      <c r="F108" s="2742">
        <v>352740.41231635562</v>
      </c>
      <c r="G108" s="2263">
        <v>1</v>
      </c>
      <c r="H108" s="2743">
        <v>352740.41231635562</v>
      </c>
    </row>
    <row r="109" spans="2:8" x14ac:dyDescent="0.3">
      <c r="B109" s="2571">
        <v>2</v>
      </c>
      <c r="C109" s="2922" t="s">
        <v>969</v>
      </c>
      <c r="D109" s="2285">
        <v>2</v>
      </c>
      <c r="E109" s="2573">
        <v>93831.201492526641</v>
      </c>
      <c r="F109" s="2742">
        <v>187662.40298505328</v>
      </c>
      <c r="G109" s="2263">
        <v>3</v>
      </c>
      <c r="H109" s="2743">
        <v>562987.20895515988</v>
      </c>
    </row>
    <row r="110" spans="2:8" ht="15.75" thickBot="1" x14ac:dyDescent="0.35">
      <c r="B110" s="2571">
        <v>3</v>
      </c>
      <c r="C110" s="2922" t="s">
        <v>972</v>
      </c>
      <c r="D110" s="2285">
        <v>2</v>
      </c>
      <c r="E110" s="2573">
        <v>93831.201492526641</v>
      </c>
      <c r="F110" s="2742">
        <v>187662.40298505328</v>
      </c>
      <c r="G110" s="2263">
        <v>3</v>
      </c>
      <c r="H110" s="2743">
        <v>562987.20895515988</v>
      </c>
    </row>
    <row r="111" spans="2:8" ht="16.5" thickTop="1" thickBot="1" x14ac:dyDescent="0.35">
      <c r="B111" s="2577"/>
      <c r="C111" s="2910"/>
      <c r="D111" s="2531"/>
      <c r="E111" s="2532"/>
      <c r="F111" s="2531"/>
      <c r="G111" s="1172" t="s">
        <v>956</v>
      </c>
      <c r="H111" s="2550">
        <v>1882386.0305774428</v>
      </c>
    </row>
    <row r="112" spans="2:8" ht="16.5" thickTop="1" thickBot="1" x14ac:dyDescent="0.35">
      <c r="B112" s="2286"/>
      <c r="C112" s="2924"/>
      <c r="D112" s="2579"/>
      <c r="E112" s="2580"/>
      <c r="F112" s="2581" t="s">
        <v>964</v>
      </c>
      <c r="G112" s="2581"/>
      <c r="H112" s="2582">
        <v>2204195.9028444234</v>
      </c>
    </row>
  </sheetData>
  <mergeCells count="6">
    <mergeCell ref="C89:G89"/>
    <mergeCell ref="B56:E56"/>
    <mergeCell ref="B57:E57"/>
    <mergeCell ref="B87:E87"/>
    <mergeCell ref="B85:H85"/>
    <mergeCell ref="B86:E86"/>
  </mergeCells>
  <dataValidations count="1">
    <dataValidation type="list" allowBlank="1" showInputMessage="1" showErrorMessage="1" sqref="B34" xr:uid="{00000000-0002-0000-2100-000000000000}">
      <formula1>$J:$J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21">
    <tabColor theme="6" tint="-0.249977111117893"/>
    <outlinePr summaryBelow="0"/>
  </sheetPr>
  <dimension ref="C2:BV54"/>
  <sheetViews>
    <sheetView showGridLines="0" zoomScale="85" zoomScaleNormal="85" workbookViewId="0">
      <selection activeCell="H16" sqref="H16"/>
    </sheetView>
  </sheetViews>
  <sheetFormatPr baseColWidth="10" defaultColWidth="11.42578125" defaultRowHeight="12.75" x14ac:dyDescent="0.25"/>
  <cols>
    <col min="1" max="2" width="11.42578125" style="2874" customWidth="1"/>
    <col min="3" max="3" width="57.28515625" style="2874" customWidth="1"/>
    <col min="4" max="4" width="17.7109375" style="2874" bestFit="1" customWidth="1"/>
    <col min="5" max="6" width="14.7109375" style="2874" customWidth="1"/>
    <col min="7" max="7" width="14.7109375" style="2875" customWidth="1"/>
    <col min="8" max="8" width="14.7109375" style="2876" customWidth="1"/>
    <col min="9" max="9" width="14.7109375" style="2874" customWidth="1"/>
    <col min="10" max="10" width="14.7109375" style="2876" customWidth="1"/>
    <col min="11" max="11" width="14.7109375" style="2874" customWidth="1"/>
    <col min="12" max="12" width="14.7109375" style="2876" customWidth="1"/>
    <col min="13" max="13" width="14.7109375" style="2874" customWidth="1"/>
    <col min="14" max="14" width="14.7109375" style="2876" customWidth="1"/>
    <col min="15" max="15" width="16.7109375" style="2874" customWidth="1"/>
    <col min="16" max="16" width="16.7109375" style="2876" customWidth="1"/>
    <col min="17" max="17" width="16.7109375" style="2875" customWidth="1"/>
    <col min="18" max="18" width="16.7109375" style="2876" customWidth="1"/>
    <col min="19" max="19" width="16.7109375" style="2875" customWidth="1"/>
    <col min="20" max="20" width="16.7109375" style="2876" customWidth="1"/>
    <col min="21" max="21" width="16.7109375" style="2875" customWidth="1"/>
    <col min="22" max="22" width="16.7109375" style="2876" customWidth="1"/>
    <col min="23" max="23" width="16.7109375" style="2875" customWidth="1"/>
    <col min="24" max="24" width="16.7109375" style="2876" customWidth="1"/>
    <col min="25" max="25" width="16.7109375" style="2875" customWidth="1"/>
    <col min="26" max="26" width="16.7109375" style="2876" customWidth="1"/>
    <col min="27" max="29" width="16.7109375" style="2875" customWidth="1"/>
    <col min="30" max="30" width="16.7109375" style="2874" customWidth="1"/>
    <col min="31" max="35" width="16.7109375" style="2875" customWidth="1"/>
    <col min="36" max="36" width="16.7109375" style="2876" customWidth="1"/>
    <col min="37" max="37" width="16.7109375" style="2875" customWidth="1"/>
    <col min="38" max="38" width="16.7109375" style="2876" customWidth="1"/>
    <col min="39" max="39" width="16.7109375" style="2875" customWidth="1"/>
    <col min="40" max="40" width="16.7109375" style="2876" customWidth="1"/>
    <col min="41" max="41" width="16.7109375" style="2875" customWidth="1"/>
    <col min="42" max="42" width="16.7109375" style="2876" customWidth="1"/>
    <col min="43" max="43" width="16.7109375" style="2875" customWidth="1"/>
    <col min="44" max="44" width="16.7109375" style="2876" customWidth="1"/>
    <col min="45" max="45" width="16.7109375" style="2875" customWidth="1"/>
    <col min="46" max="46" width="16.7109375" style="2876" customWidth="1"/>
    <col min="47" max="47" width="16.7109375" style="2877" customWidth="1"/>
    <col min="48" max="48" width="16.7109375" style="2874" customWidth="1"/>
    <col min="49" max="49" width="14" style="2875" customWidth="1"/>
    <col min="50" max="50" width="14" style="2876" customWidth="1"/>
    <col min="51" max="51" width="14" style="2875" customWidth="1"/>
    <col min="52" max="52" width="14" style="2876" customWidth="1"/>
    <col min="53" max="53" width="14" style="2875" customWidth="1"/>
    <col min="54" max="54" width="14" style="2876" customWidth="1"/>
    <col min="55" max="55" width="14" style="2875" customWidth="1"/>
    <col min="56" max="56" width="14" style="2876" customWidth="1"/>
    <col min="57" max="57" width="14" style="2875" customWidth="1"/>
    <col min="58" max="58" width="14" style="2876" customWidth="1"/>
    <col min="59" max="59" width="14" style="2875" customWidth="1"/>
    <col min="60" max="60" width="14" style="2876" customWidth="1"/>
    <col min="61" max="61" width="14" style="2875" customWidth="1"/>
    <col min="62" max="62" width="14" style="2876" customWidth="1"/>
    <col min="63" max="63" width="14" style="2875" customWidth="1"/>
    <col min="64" max="64" width="14" style="2876" customWidth="1"/>
    <col min="65" max="65" width="14" style="2875" customWidth="1"/>
    <col min="66" max="66" width="14" style="2876" customWidth="1"/>
    <col min="67" max="67" width="14" style="2875" customWidth="1"/>
    <col min="68" max="68" width="14" style="2876" customWidth="1"/>
    <col min="69" max="69" width="14" style="2875" customWidth="1"/>
    <col min="70" max="70" width="14" style="2876" customWidth="1"/>
    <col min="71" max="71" width="14" style="2875" customWidth="1"/>
    <col min="72" max="74" width="14" style="2876" customWidth="1"/>
    <col min="75" max="78" width="14" style="2874" customWidth="1"/>
    <col min="79" max="81" width="16" style="2874" customWidth="1"/>
    <col min="82" max="83" width="18.7109375" style="2874" customWidth="1"/>
    <col min="84" max="91" width="16" style="2874" customWidth="1"/>
    <col min="92" max="93" width="19.28515625" style="2874" customWidth="1"/>
    <col min="94" max="95" width="18.85546875" style="2874" customWidth="1"/>
    <col min="96" max="97" width="18.140625" style="2874" customWidth="1"/>
    <col min="98" max="99" width="20.7109375" style="2874" customWidth="1"/>
    <col min="100" max="113" width="16" style="2874" customWidth="1"/>
    <col min="114" max="16384" width="11.42578125" style="2874"/>
  </cols>
  <sheetData>
    <row r="2" spans="3:74" ht="18" x14ac:dyDescent="0.25">
      <c r="C2" s="1021" t="s">
        <v>2804</v>
      </c>
    </row>
    <row r="3" spans="3:74" ht="18" x14ac:dyDescent="0.25">
      <c r="C3" s="1021" t="s">
        <v>2831</v>
      </c>
    </row>
    <row r="4" spans="3:74" ht="18" x14ac:dyDescent="0.25">
      <c r="C4" s="1021" t="s">
        <v>2841</v>
      </c>
    </row>
    <row r="5" spans="3:74" ht="13.5" x14ac:dyDescent="0.25">
      <c r="C5" s="597" t="s">
        <v>3372</v>
      </c>
    </row>
    <row r="7" spans="3:74" x14ac:dyDescent="0.25">
      <c r="E7" s="2875"/>
      <c r="F7" s="2876"/>
      <c r="G7" s="2874"/>
      <c r="O7" s="2875"/>
      <c r="AD7" s="2875"/>
      <c r="AH7" s="2876"/>
      <c r="AS7" s="2877"/>
      <c r="AT7" s="2874"/>
      <c r="AU7" s="2875"/>
      <c r="AV7" s="2876"/>
    </row>
    <row r="8" spans="3:74" x14ac:dyDescent="0.25">
      <c r="C8" s="2878" t="s">
        <v>2104</v>
      </c>
      <c r="E8" s="2875"/>
      <c r="F8" s="2876"/>
      <c r="G8" s="2874"/>
      <c r="O8" s="2875"/>
      <c r="AD8" s="2875"/>
      <c r="AH8" s="2876"/>
      <c r="AS8" s="2877"/>
      <c r="AT8" s="2874"/>
      <c r="AU8" s="2875"/>
      <c r="AV8" s="2876"/>
    </row>
    <row r="9" spans="3:74" s="2884" customFormat="1" ht="43.5" customHeight="1" x14ac:dyDescent="0.25">
      <c r="C9" s="2879" t="s">
        <v>1574</v>
      </c>
      <c r="D9" s="2880" t="s">
        <v>3386</v>
      </c>
      <c r="E9" s="3788" t="s">
        <v>1692</v>
      </c>
      <c r="F9" s="3789"/>
      <c r="G9" s="3788" t="s">
        <v>1693</v>
      </c>
      <c r="H9" s="3789"/>
      <c r="I9" s="3788" t="s">
        <v>1694</v>
      </c>
      <c r="J9" s="3789"/>
      <c r="K9" s="3788" t="s">
        <v>1695</v>
      </c>
      <c r="L9" s="3789"/>
      <c r="M9" s="3788" t="s">
        <v>2172</v>
      </c>
      <c r="N9" s="3789"/>
      <c r="O9" s="2881"/>
      <c r="P9" s="2882"/>
      <c r="Q9" s="2881"/>
      <c r="R9" s="2882"/>
      <c r="S9" s="2881"/>
      <c r="T9" s="2882"/>
      <c r="U9" s="2881"/>
      <c r="V9" s="2882"/>
      <c r="W9" s="2881"/>
      <c r="X9" s="2882"/>
      <c r="Y9" s="2881"/>
      <c r="Z9" s="2882"/>
      <c r="AA9" s="2881"/>
      <c r="AB9" s="2881"/>
      <c r="AC9" s="2881"/>
      <c r="AD9" s="2881"/>
      <c r="AE9" s="2881"/>
      <c r="AF9" s="2881"/>
      <c r="AG9" s="2881"/>
      <c r="AH9" s="2882"/>
      <c r="AI9" s="2881"/>
      <c r="AJ9" s="2882"/>
      <c r="AK9" s="2881"/>
      <c r="AL9" s="2882"/>
      <c r="AM9" s="2881"/>
      <c r="AN9" s="2882"/>
      <c r="AO9" s="2881"/>
      <c r="AP9" s="2882"/>
      <c r="AQ9" s="2881"/>
      <c r="AR9" s="2882"/>
      <c r="AS9" s="2883"/>
      <c r="AU9" s="2881"/>
      <c r="AV9" s="2882"/>
      <c r="AW9" s="2881"/>
      <c r="AX9" s="2882"/>
      <c r="AY9" s="2881"/>
      <c r="AZ9" s="2882"/>
      <c r="BA9" s="2881"/>
      <c r="BB9" s="2882"/>
      <c r="BC9" s="2881"/>
      <c r="BD9" s="2882"/>
      <c r="BE9" s="2881"/>
      <c r="BF9" s="2882"/>
      <c r="BG9" s="2881"/>
      <c r="BH9" s="2882"/>
      <c r="BI9" s="2881"/>
      <c r="BJ9" s="2882"/>
      <c r="BK9" s="2881"/>
      <c r="BL9" s="2882"/>
      <c r="BM9" s="2881"/>
      <c r="BN9" s="2882"/>
      <c r="BO9" s="2881"/>
      <c r="BP9" s="2882"/>
      <c r="BQ9" s="2881"/>
      <c r="BR9" s="2882"/>
      <c r="BS9" s="2881"/>
      <c r="BT9" s="2882"/>
      <c r="BU9" s="2882"/>
      <c r="BV9" s="2882"/>
    </row>
    <row r="10" spans="3:74" x14ac:dyDescent="0.25">
      <c r="C10" s="2885"/>
      <c r="D10" s="2886"/>
      <c r="E10" s="2887" t="s">
        <v>893</v>
      </c>
      <c r="F10" s="2888" t="s">
        <v>1575</v>
      </c>
      <c r="G10" s="2889" t="s">
        <v>893</v>
      </c>
      <c r="H10" s="2888" t="s">
        <v>1575</v>
      </c>
      <c r="I10" s="2889" t="s">
        <v>893</v>
      </c>
      <c r="J10" s="2888" t="s">
        <v>1575</v>
      </c>
      <c r="K10" s="2889"/>
      <c r="L10" s="2888"/>
      <c r="M10" s="2889"/>
      <c r="N10" s="2888"/>
      <c r="O10" s="2875"/>
      <c r="AD10" s="2875"/>
      <c r="AH10" s="2876"/>
      <c r="AS10" s="2877"/>
      <c r="AT10" s="2874"/>
      <c r="AU10" s="2875"/>
      <c r="AV10" s="2876"/>
    </row>
    <row r="11" spans="3:74" x14ac:dyDescent="0.25">
      <c r="C11" s="2885" t="s">
        <v>2113</v>
      </c>
      <c r="D11" s="2890">
        <v>48268594.553412504</v>
      </c>
      <c r="E11" s="2891"/>
      <c r="F11" s="2888">
        <v>0</v>
      </c>
      <c r="G11" s="2891"/>
      <c r="H11" s="2888">
        <v>0</v>
      </c>
      <c r="I11" s="2891"/>
      <c r="J11" s="2888">
        <v>0</v>
      </c>
      <c r="K11" s="2891"/>
      <c r="L11" s="2888">
        <v>0</v>
      </c>
      <c r="M11" s="2891"/>
      <c r="N11" s="2888">
        <v>0</v>
      </c>
      <c r="O11" s="2875"/>
      <c r="AD11" s="2875"/>
      <c r="AH11" s="2876"/>
      <c r="AS11" s="2877"/>
      <c r="AT11" s="2874"/>
      <c r="AU11" s="2875"/>
      <c r="AV11" s="2876"/>
    </row>
    <row r="12" spans="3:74" x14ac:dyDescent="0.25">
      <c r="C12" s="2885" t="s">
        <v>2111</v>
      </c>
      <c r="D12" s="2890">
        <v>48268594.553412504</v>
      </c>
      <c r="E12" s="2891">
        <v>0</v>
      </c>
      <c r="F12" s="2888">
        <v>0</v>
      </c>
      <c r="G12" s="2891">
        <v>0</v>
      </c>
      <c r="H12" s="2888">
        <v>0</v>
      </c>
      <c r="I12" s="2891"/>
      <c r="J12" s="2888">
        <v>0</v>
      </c>
      <c r="K12" s="2891"/>
      <c r="L12" s="2888">
        <v>0</v>
      </c>
      <c r="M12" s="2891"/>
      <c r="N12" s="2888">
        <v>0</v>
      </c>
      <c r="O12" s="2875"/>
      <c r="AD12" s="2875"/>
      <c r="AH12" s="2876"/>
      <c r="AS12" s="2877"/>
      <c r="AT12" s="2874"/>
      <c r="AU12" s="2875"/>
      <c r="AV12" s="2876"/>
    </row>
    <row r="13" spans="3:74" x14ac:dyDescent="0.25">
      <c r="C13" s="2885" t="s">
        <v>1576</v>
      </c>
      <c r="D13" s="2890">
        <v>48268594.553412504</v>
      </c>
      <c r="E13" s="2891"/>
      <c r="F13" s="2888">
        <v>0</v>
      </c>
      <c r="G13" s="2891"/>
      <c r="H13" s="2888">
        <v>0</v>
      </c>
      <c r="I13" s="2891">
        <v>1</v>
      </c>
      <c r="J13" s="2888">
        <v>48268594.553412504</v>
      </c>
      <c r="K13" s="2891">
        <v>1</v>
      </c>
      <c r="L13" s="2888">
        <v>48268594.553412504</v>
      </c>
      <c r="M13" s="2891"/>
      <c r="N13" s="2888">
        <v>0</v>
      </c>
      <c r="O13" s="2875"/>
      <c r="AD13" s="2875"/>
      <c r="AH13" s="2876"/>
      <c r="AS13" s="2877"/>
      <c r="AT13" s="2874"/>
      <c r="AU13" s="2875"/>
      <c r="AV13" s="2876"/>
    </row>
    <row r="14" spans="3:74" x14ac:dyDescent="0.25">
      <c r="C14" s="2885" t="s">
        <v>2171</v>
      </c>
      <c r="D14" s="2890">
        <v>1641695.7871396898</v>
      </c>
      <c r="E14" s="2891"/>
      <c r="F14" s="2888"/>
      <c r="G14" s="2891"/>
      <c r="H14" s="2888"/>
      <c r="I14" s="2891"/>
      <c r="J14" s="2888"/>
      <c r="K14" s="2891"/>
      <c r="L14" s="2888"/>
      <c r="M14" s="2891">
        <v>1</v>
      </c>
      <c r="N14" s="2888">
        <v>1641695.7871396898</v>
      </c>
      <c r="O14" s="2875"/>
      <c r="AD14" s="2875"/>
      <c r="AH14" s="2876"/>
      <c r="AS14" s="2877"/>
      <c r="AT14" s="2874"/>
      <c r="AU14" s="2875"/>
      <c r="AV14" s="2876"/>
    </row>
    <row r="15" spans="3:74" x14ac:dyDescent="0.25">
      <c r="C15" s="2885" t="s">
        <v>2168</v>
      </c>
      <c r="D15" s="2890">
        <v>2136753.8037472283</v>
      </c>
      <c r="E15" s="2891">
        <v>1</v>
      </c>
      <c r="F15" s="2888">
        <v>2136753.8037472283</v>
      </c>
      <c r="G15" s="2891"/>
      <c r="H15" s="2888">
        <v>0</v>
      </c>
      <c r="I15" s="2891"/>
      <c r="J15" s="2888">
        <v>0</v>
      </c>
      <c r="K15" s="2891"/>
      <c r="L15" s="2888">
        <v>0</v>
      </c>
      <c r="M15" s="2891"/>
      <c r="N15" s="2888">
        <v>0</v>
      </c>
      <c r="O15" s="2875"/>
      <c r="AD15" s="2875"/>
      <c r="AH15" s="2876"/>
      <c r="AS15" s="2877"/>
      <c r="AT15" s="2874"/>
      <c r="AU15" s="2875"/>
      <c r="AV15" s="2876"/>
    </row>
    <row r="16" spans="3:74" x14ac:dyDescent="0.25">
      <c r="C16" s="2885" t="s">
        <v>2169</v>
      </c>
      <c r="D16" s="2890">
        <v>2943425.8612416857</v>
      </c>
      <c r="E16" s="2891"/>
      <c r="F16" s="2888">
        <v>0</v>
      </c>
      <c r="G16" s="2891">
        <v>1</v>
      </c>
      <c r="H16" s="2888">
        <v>2943425.8612416857</v>
      </c>
      <c r="I16" s="2891"/>
      <c r="J16" s="2888">
        <v>0</v>
      </c>
      <c r="K16" s="2891"/>
      <c r="L16" s="2888"/>
      <c r="M16" s="2891"/>
      <c r="N16" s="2888">
        <v>0</v>
      </c>
      <c r="O16" s="2875"/>
      <c r="AD16" s="2875"/>
      <c r="AH16" s="2876"/>
      <c r="AS16" s="2877"/>
      <c r="AT16" s="2874"/>
      <c r="AU16" s="2875"/>
      <c r="AV16" s="2876"/>
    </row>
    <row r="17" spans="3:48" x14ac:dyDescent="0.25">
      <c r="C17" s="2885" t="s">
        <v>2170</v>
      </c>
      <c r="D17" s="2890">
        <v>3803826.3446341464</v>
      </c>
      <c r="E17" s="2891"/>
      <c r="F17" s="2888">
        <v>0</v>
      </c>
      <c r="G17" s="2891"/>
      <c r="H17" s="2888">
        <v>0</v>
      </c>
      <c r="I17" s="2891">
        <v>1</v>
      </c>
      <c r="J17" s="2888">
        <v>3803826.3446341464</v>
      </c>
      <c r="K17" s="2891"/>
      <c r="L17" s="2888"/>
      <c r="M17" s="2891"/>
      <c r="N17" s="2888">
        <v>0</v>
      </c>
      <c r="O17" s="2875"/>
      <c r="AD17" s="2875"/>
      <c r="AH17" s="2876"/>
      <c r="AS17" s="2877"/>
      <c r="AT17" s="2874"/>
      <c r="AU17" s="2875"/>
      <c r="AV17" s="2876"/>
    </row>
    <row r="18" spans="3:48" x14ac:dyDescent="0.25">
      <c r="C18" s="2885" t="s">
        <v>1580</v>
      </c>
      <c r="D18" s="2890">
        <v>13768560.357039247</v>
      </c>
      <c r="E18" s="2891">
        <v>0</v>
      </c>
      <c r="F18" s="2888">
        <v>0</v>
      </c>
      <c r="G18" s="2891">
        <v>0</v>
      </c>
      <c r="H18" s="2888">
        <v>0</v>
      </c>
      <c r="I18" s="2891">
        <v>0</v>
      </c>
      <c r="J18" s="2888">
        <v>0</v>
      </c>
      <c r="K18" s="2891"/>
      <c r="L18" s="2888">
        <v>0</v>
      </c>
      <c r="M18" s="2891"/>
      <c r="N18" s="2888">
        <v>0</v>
      </c>
      <c r="O18" s="2875"/>
      <c r="AD18" s="2875"/>
      <c r="AH18" s="2876"/>
      <c r="AS18" s="2877"/>
      <c r="AT18" s="2874"/>
      <c r="AU18" s="2875"/>
      <c r="AV18" s="2876"/>
    </row>
    <row r="19" spans="3:48" x14ac:dyDescent="0.25">
      <c r="C19" s="2885" t="s">
        <v>1879</v>
      </c>
      <c r="D19" s="2890">
        <v>77488778.409139261</v>
      </c>
      <c r="E19" s="2891">
        <v>0</v>
      </c>
      <c r="F19" s="2888">
        <v>0</v>
      </c>
      <c r="G19" s="2891">
        <v>0</v>
      </c>
      <c r="H19" s="2888">
        <v>0</v>
      </c>
      <c r="I19" s="2891">
        <v>0</v>
      </c>
      <c r="J19" s="2888">
        <v>0</v>
      </c>
      <c r="K19" s="2891"/>
      <c r="L19" s="2888">
        <v>0</v>
      </c>
      <c r="M19" s="2891"/>
      <c r="N19" s="2888">
        <v>0</v>
      </c>
      <c r="O19" s="2875"/>
      <c r="AD19" s="2875"/>
      <c r="AH19" s="2876"/>
      <c r="AS19" s="2877"/>
      <c r="AT19" s="2874"/>
      <c r="AU19" s="2875"/>
      <c r="AV19" s="2876"/>
    </row>
    <row r="20" spans="3:48" x14ac:dyDescent="0.25">
      <c r="C20" s="2885" t="s">
        <v>1711</v>
      </c>
      <c r="D20" s="2890">
        <v>74293133.126178116</v>
      </c>
      <c r="E20" s="2891">
        <v>0</v>
      </c>
      <c r="F20" s="2888">
        <v>0</v>
      </c>
      <c r="G20" s="2891">
        <v>0</v>
      </c>
      <c r="H20" s="2888">
        <v>0</v>
      </c>
      <c r="I20" s="2891">
        <v>0</v>
      </c>
      <c r="J20" s="2888">
        <v>0</v>
      </c>
      <c r="K20" s="2891"/>
      <c r="L20" s="2888">
        <v>0</v>
      </c>
      <c r="M20" s="2891"/>
      <c r="N20" s="2888">
        <v>0</v>
      </c>
      <c r="O20" s="2875"/>
      <c r="AD20" s="2875"/>
      <c r="AH20" s="2876"/>
      <c r="AS20" s="2877"/>
      <c r="AT20" s="2874"/>
      <c r="AU20" s="2875"/>
      <c r="AV20" s="2876"/>
    </row>
    <row r="21" spans="3:48" x14ac:dyDescent="0.25">
      <c r="C21" s="2885" t="s">
        <v>1880</v>
      </c>
      <c r="D21" s="2890">
        <v>50097524.397637375</v>
      </c>
      <c r="E21" s="2891">
        <v>0</v>
      </c>
      <c r="F21" s="2888">
        <v>0</v>
      </c>
      <c r="G21" s="2891">
        <v>0</v>
      </c>
      <c r="H21" s="2888">
        <v>0</v>
      </c>
      <c r="I21" s="2891">
        <v>0</v>
      </c>
      <c r="J21" s="2888">
        <v>0</v>
      </c>
      <c r="K21" s="2891"/>
      <c r="L21" s="2888">
        <v>0</v>
      </c>
      <c r="M21" s="2891"/>
      <c r="N21" s="2888">
        <v>0</v>
      </c>
      <c r="O21" s="2875"/>
      <c r="AD21" s="2875"/>
      <c r="AH21" s="2876"/>
      <c r="AS21" s="2877"/>
      <c r="AT21" s="2874"/>
      <c r="AU21" s="2875"/>
      <c r="AV21" s="2876"/>
    </row>
    <row r="22" spans="3:48" x14ac:dyDescent="0.25">
      <c r="C22" s="2885" t="s">
        <v>1881</v>
      </c>
      <c r="D22" s="2890">
        <v>131143427.75471711</v>
      </c>
      <c r="E22" s="2891"/>
      <c r="F22" s="2888">
        <v>0</v>
      </c>
      <c r="G22" s="2891"/>
      <c r="H22" s="2888">
        <v>0</v>
      </c>
      <c r="I22" s="2891"/>
      <c r="J22" s="2888">
        <v>0</v>
      </c>
      <c r="K22" s="2891"/>
      <c r="L22" s="2888">
        <v>0</v>
      </c>
      <c r="M22" s="2891"/>
      <c r="N22" s="2888">
        <v>0</v>
      </c>
      <c r="O22" s="2875"/>
      <c r="AD22" s="2875"/>
      <c r="AH22" s="2876"/>
      <c r="AS22" s="2877"/>
      <c r="AT22" s="2874"/>
      <c r="AU22" s="2875"/>
      <c r="AV22" s="2876"/>
    </row>
    <row r="23" spans="3:48" x14ac:dyDescent="0.25">
      <c r="C23" s="2885" t="s">
        <v>2112</v>
      </c>
      <c r="D23" s="2890">
        <v>11250401.011238193</v>
      </c>
      <c r="E23" s="2891">
        <v>1</v>
      </c>
      <c r="F23" s="2888">
        <v>11250401.011238193</v>
      </c>
      <c r="G23" s="2891">
        <v>1</v>
      </c>
      <c r="H23" s="2888">
        <v>11250401.011238193</v>
      </c>
      <c r="I23" s="2891">
        <v>1</v>
      </c>
      <c r="J23" s="2888">
        <v>11250401.011238193</v>
      </c>
      <c r="K23" s="2891">
        <v>1</v>
      </c>
      <c r="L23" s="2888">
        <v>11250401.011238193</v>
      </c>
      <c r="M23" s="2891"/>
      <c r="N23" s="2888">
        <v>0</v>
      </c>
      <c r="O23" s="2875"/>
      <c r="AD23" s="2875"/>
      <c r="AH23" s="2876"/>
      <c r="AS23" s="2877"/>
      <c r="AT23" s="2874"/>
      <c r="AU23" s="2875"/>
      <c r="AV23" s="2876"/>
    </row>
    <row r="24" spans="3:48" x14ac:dyDescent="0.25">
      <c r="C24" s="2885" t="s">
        <v>2161</v>
      </c>
      <c r="D24" s="2890">
        <v>40978625.409636542</v>
      </c>
      <c r="E24" s="2891">
        <v>1</v>
      </c>
      <c r="F24" s="2888">
        <v>40978625.409636542</v>
      </c>
      <c r="G24" s="2891"/>
      <c r="H24" s="2888">
        <v>0</v>
      </c>
      <c r="I24" s="2891"/>
      <c r="J24" s="2888">
        <v>0</v>
      </c>
      <c r="K24" s="2891"/>
      <c r="L24" s="2888">
        <v>0</v>
      </c>
      <c r="M24" s="2891"/>
      <c r="N24" s="2888">
        <v>0</v>
      </c>
      <c r="O24" s="2875"/>
      <c r="AD24" s="2875"/>
      <c r="AH24" s="2876"/>
      <c r="AS24" s="2877"/>
      <c r="AT24" s="2874"/>
      <c r="AU24" s="2875"/>
      <c r="AV24" s="2876"/>
    </row>
    <row r="25" spans="3:48" x14ac:dyDescent="0.25">
      <c r="C25" s="2885" t="s">
        <v>2162</v>
      </c>
      <c r="D25" s="2890">
        <v>71596513.856604084</v>
      </c>
      <c r="E25" s="2891"/>
      <c r="F25" s="2888">
        <v>0</v>
      </c>
      <c r="G25" s="2891">
        <v>1</v>
      </c>
      <c r="H25" s="2888">
        <v>71596513.856604084</v>
      </c>
      <c r="I25" s="2891">
        <v>0</v>
      </c>
      <c r="J25" s="2888">
        <v>0</v>
      </c>
      <c r="K25" s="2891"/>
      <c r="L25" s="2888">
        <v>0</v>
      </c>
      <c r="M25" s="2891"/>
      <c r="N25" s="2888">
        <v>0</v>
      </c>
      <c r="O25" s="2875"/>
      <c r="AD25" s="2875"/>
      <c r="AH25" s="2876"/>
      <c r="AS25" s="2877"/>
      <c r="AT25" s="2874"/>
      <c r="AU25" s="2875"/>
      <c r="AV25" s="2876"/>
    </row>
    <row r="26" spans="3:48" x14ac:dyDescent="0.25">
      <c r="C26" s="2885" t="s">
        <v>2163</v>
      </c>
      <c r="D26" s="2890">
        <v>90557186.112618297</v>
      </c>
      <c r="E26" s="2891"/>
      <c r="F26" s="2888">
        <v>0</v>
      </c>
      <c r="G26" s="2891"/>
      <c r="H26" s="2888">
        <v>0</v>
      </c>
      <c r="I26" s="2891">
        <v>1</v>
      </c>
      <c r="J26" s="2888">
        <v>90557186.112618297</v>
      </c>
      <c r="K26" s="2891"/>
      <c r="L26" s="2888">
        <v>0</v>
      </c>
      <c r="M26" s="2891"/>
      <c r="N26" s="2888">
        <v>0</v>
      </c>
      <c r="O26" s="2875"/>
      <c r="AD26" s="2875"/>
      <c r="AH26" s="2876"/>
      <c r="AS26" s="2877"/>
      <c r="AT26" s="2874"/>
      <c r="AU26" s="2875"/>
      <c r="AV26" s="2876"/>
    </row>
    <row r="27" spans="3:48" x14ac:dyDescent="0.25">
      <c r="C27" s="2885" t="s">
        <v>2164</v>
      </c>
      <c r="D27" s="2890">
        <v>48761331.197017327</v>
      </c>
      <c r="E27" s="2891">
        <v>0.5</v>
      </c>
      <c r="F27" s="2888">
        <v>24380665.598508663</v>
      </c>
      <c r="G27" s="2891">
        <v>1</v>
      </c>
      <c r="H27" s="2888">
        <v>48761331.197017327</v>
      </c>
      <c r="I27" s="2891">
        <v>1</v>
      </c>
      <c r="J27" s="2888">
        <v>48761331.197017327</v>
      </c>
      <c r="K27" s="2891"/>
      <c r="L27" s="2888">
        <v>0</v>
      </c>
      <c r="M27" s="2891"/>
      <c r="N27" s="2888">
        <v>0</v>
      </c>
      <c r="O27" s="2875"/>
      <c r="AD27" s="2875"/>
      <c r="AH27" s="2876"/>
      <c r="AS27" s="2877"/>
      <c r="AT27" s="2874"/>
      <c r="AU27" s="2875"/>
      <c r="AV27" s="2876"/>
    </row>
    <row r="28" spans="3:48" x14ac:dyDescent="0.25">
      <c r="C28" s="2885" t="s">
        <v>2165</v>
      </c>
      <c r="D28" s="2890">
        <v>58513597.436420791</v>
      </c>
      <c r="E28" s="2891"/>
      <c r="F28" s="2888">
        <v>0</v>
      </c>
      <c r="G28" s="2891"/>
      <c r="H28" s="2888">
        <v>0</v>
      </c>
      <c r="I28" s="2891"/>
      <c r="J28" s="2888">
        <v>0</v>
      </c>
      <c r="K28" s="2891"/>
      <c r="L28" s="2888">
        <v>0</v>
      </c>
      <c r="M28" s="2891"/>
      <c r="N28" s="2888">
        <v>0</v>
      </c>
      <c r="O28" s="2875"/>
      <c r="AD28" s="2875"/>
      <c r="AH28" s="2876"/>
      <c r="AS28" s="2877"/>
      <c r="AT28" s="2874"/>
      <c r="AU28" s="2875"/>
      <c r="AV28" s="2876"/>
    </row>
    <row r="29" spans="3:48" x14ac:dyDescent="0.25">
      <c r="C29" s="2885" t="s">
        <v>1583</v>
      </c>
      <c r="D29" s="2890">
        <v>52193000.268465847</v>
      </c>
      <c r="E29" s="2891"/>
      <c r="F29" s="2888">
        <v>0</v>
      </c>
      <c r="G29" s="2891"/>
      <c r="H29" s="2888">
        <v>0</v>
      </c>
      <c r="I29" s="2891"/>
      <c r="J29" s="2888">
        <v>0</v>
      </c>
      <c r="K29" s="2891"/>
      <c r="L29" s="2888">
        <v>0</v>
      </c>
      <c r="M29" s="2891"/>
      <c r="N29" s="2888">
        <v>0</v>
      </c>
      <c r="O29" s="2875"/>
      <c r="AD29" s="2875"/>
      <c r="AH29" s="2876"/>
      <c r="AS29" s="2877"/>
      <c r="AT29" s="2874"/>
      <c r="AU29" s="2875"/>
      <c r="AV29" s="2876"/>
    </row>
    <row r="30" spans="3:48" x14ac:dyDescent="0.25">
      <c r="C30" s="2885" t="s">
        <v>1584</v>
      </c>
      <c r="D30" s="2890">
        <v>58325281.293480612</v>
      </c>
      <c r="E30" s="2891"/>
      <c r="F30" s="2888">
        <v>0</v>
      </c>
      <c r="G30" s="2891"/>
      <c r="H30" s="2888">
        <v>0</v>
      </c>
      <c r="I30" s="2891"/>
      <c r="J30" s="2888">
        <v>0</v>
      </c>
      <c r="K30" s="2891"/>
      <c r="L30" s="2888">
        <v>0</v>
      </c>
      <c r="M30" s="2891"/>
      <c r="N30" s="2888">
        <v>0</v>
      </c>
      <c r="O30" s="2875"/>
      <c r="AD30" s="2875"/>
      <c r="AH30" s="2876"/>
      <c r="AS30" s="2877"/>
      <c r="AT30" s="2874"/>
      <c r="AU30" s="2875"/>
      <c r="AV30" s="2876"/>
    </row>
    <row r="31" spans="3:48" x14ac:dyDescent="0.25">
      <c r="C31" s="2885" t="s">
        <v>2267</v>
      </c>
      <c r="D31" s="2890">
        <v>49566817.285341285</v>
      </c>
      <c r="E31" s="2891">
        <v>0.5</v>
      </c>
      <c r="F31" s="2888">
        <v>24783408.642670643</v>
      </c>
      <c r="G31" s="2891"/>
      <c r="H31" s="2888">
        <v>0</v>
      </c>
      <c r="I31" s="2891"/>
      <c r="J31" s="2888">
        <v>0</v>
      </c>
      <c r="K31" s="2891">
        <v>1</v>
      </c>
      <c r="L31" s="2888">
        <v>49566817.285341285</v>
      </c>
      <c r="M31" s="2891"/>
      <c r="N31" s="2888">
        <v>0</v>
      </c>
      <c r="O31" s="2875"/>
      <c r="AD31" s="2875"/>
      <c r="AH31" s="2876"/>
      <c r="AS31" s="2877"/>
      <c r="AT31" s="2874"/>
      <c r="AU31" s="2875"/>
      <c r="AV31" s="2876"/>
    </row>
    <row r="32" spans="3:48" x14ac:dyDescent="0.25">
      <c r="C32" s="2885" t="s">
        <v>2268</v>
      </c>
      <c r="D32" s="2890">
        <v>51357349.84966138</v>
      </c>
      <c r="E32" s="2891"/>
      <c r="F32" s="2888">
        <v>0</v>
      </c>
      <c r="G32" s="2891">
        <v>1</v>
      </c>
      <c r="H32" s="2888">
        <v>51357349.84966138</v>
      </c>
      <c r="I32" s="2891"/>
      <c r="J32" s="2888">
        <v>0</v>
      </c>
      <c r="K32" s="2891"/>
      <c r="L32" s="2888">
        <v>0</v>
      </c>
      <c r="M32" s="2891"/>
      <c r="N32" s="2888">
        <v>0</v>
      </c>
      <c r="O32" s="2875"/>
      <c r="AD32" s="2875"/>
      <c r="AH32" s="2876"/>
      <c r="AS32" s="2877"/>
      <c r="AT32" s="2874"/>
      <c r="AU32" s="2875"/>
      <c r="AV32" s="2876"/>
    </row>
    <row r="33" spans="3:48" x14ac:dyDescent="0.25">
      <c r="C33" s="2885" t="s">
        <v>2264</v>
      </c>
      <c r="D33" s="2890">
        <v>57837664.490327381</v>
      </c>
      <c r="E33" s="2892"/>
      <c r="F33" s="2888">
        <v>0</v>
      </c>
      <c r="G33" s="2892"/>
      <c r="H33" s="2888">
        <v>0</v>
      </c>
      <c r="I33" s="2892">
        <v>1</v>
      </c>
      <c r="J33" s="2888">
        <v>57837664.490327381</v>
      </c>
      <c r="K33" s="2892"/>
      <c r="L33" s="2888">
        <v>0</v>
      </c>
      <c r="M33" s="2892"/>
      <c r="N33" s="2888">
        <v>0</v>
      </c>
      <c r="O33" s="2875"/>
      <c r="AD33" s="2875"/>
      <c r="AH33" s="2876"/>
      <c r="AS33" s="2877"/>
      <c r="AT33" s="2874"/>
      <c r="AU33" s="2875"/>
      <c r="AV33" s="2876"/>
    </row>
    <row r="34" spans="3:48" x14ac:dyDescent="0.25">
      <c r="C34" s="2893" t="s">
        <v>1585</v>
      </c>
      <c r="D34" s="2890"/>
      <c r="E34" s="2894"/>
      <c r="F34" s="2895">
        <v>103529854.46580128</v>
      </c>
      <c r="G34" s="2894"/>
      <c r="H34" s="2895">
        <v>185909021.77576265</v>
      </c>
      <c r="I34" s="2894"/>
      <c r="J34" s="2895">
        <v>260479003.70924786</v>
      </c>
      <c r="K34" s="2894"/>
      <c r="L34" s="2895">
        <v>109085812.84999198</v>
      </c>
      <c r="M34" s="2894"/>
      <c r="N34" s="2895">
        <v>1641695.7871396898</v>
      </c>
      <c r="O34" s="2875"/>
      <c r="AD34" s="2875"/>
      <c r="AH34" s="2876"/>
      <c r="AS34" s="2877"/>
      <c r="AT34" s="2874"/>
      <c r="AU34" s="2875"/>
      <c r="AV34" s="2876"/>
    </row>
    <row r="35" spans="3:48" x14ac:dyDescent="0.25">
      <c r="E35" s="2875"/>
      <c r="F35" s="2876"/>
      <c r="G35" s="2874"/>
      <c r="O35" s="2875"/>
      <c r="AD35" s="2875"/>
      <c r="AH35" s="2876"/>
      <c r="AS35" s="2877"/>
      <c r="AT35" s="2874"/>
      <c r="AU35" s="2875"/>
      <c r="AV35" s="2876"/>
    </row>
    <row r="36" spans="3:48" x14ac:dyDescent="0.25">
      <c r="E36" s="2875"/>
      <c r="F36" s="2876"/>
      <c r="G36" s="2874"/>
      <c r="O36" s="2875"/>
      <c r="AD36" s="2875"/>
      <c r="AH36" s="2876"/>
      <c r="AS36" s="2877"/>
      <c r="AT36" s="2874"/>
      <c r="AU36" s="2875"/>
      <c r="AV36" s="2876"/>
    </row>
    <row r="37" spans="3:48" x14ac:dyDescent="0.25">
      <c r="C37" s="2896"/>
      <c r="D37" s="2897"/>
      <c r="E37" s="2898"/>
      <c r="F37" s="2899"/>
      <c r="G37" s="2900"/>
      <c r="H37" s="2899"/>
      <c r="I37" s="2900"/>
      <c r="J37" s="2899"/>
      <c r="K37" s="2900"/>
      <c r="L37" s="2899"/>
      <c r="O37" s="2875"/>
      <c r="AD37" s="2875"/>
      <c r="AH37" s="2876"/>
      <c r="AS37" s="2877"/>
      <c r="AT37" s="2874"/>
      <c r="AU37" s="2875"/>
      <c r="AV37" s="2876"/>
    </row>
    <row r="44" spans="3:48" ht="12" customHeight="1" x14ac:dyDescent="0.25"/>
    <row r="48" spans="3:48" ht="12.75" customHeight="1" x14ac:dyDescent="0.25"/>
    <row r="54" collapsed="1" x14ac:dyDescent="0.25"/>
  </sheetData>
  <mergeCells count="5">
    <mergeCell ref="M9:N9"/>
    <mergeCell ref="E9:F9"/>
    <mergeCell ref="G9:H9"/>
    <mergeCell ref="I9:J9"/>
    <mergeCell ref="K9:L9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11">
    <tabColor theme="5" tint="-0.249977111117893"/>
  </sheetPr>
  <dimension ref="B2:R44"/>
  <sheetViews>
    <sheetView showGridLines="0" zoomScale="70" zoomScaleNormal="70" workbookViewId="0">
      <selection activeCell="H16" sqref="H16"/>
    </sheetView>
  </sheetViews>
  <sheetFormatPr baseColWidth="10" defaultColWidth="11.5703125" defaultRowHeight="15" x14ac:dyDescent="0.25"/>
  <cols>
    <col min="1" max="1" width="11.5703125" style="2851"/>
    <col min="2" max="2" width="3.7109375" style="2851" bestFit="1" customWidth="1"/>
    <col min="3" max="3" width="7.28515625" style="2851" bestFit="1" customWidth="1"/>
    <col min="4" max="4" width="8.42578125" style="2851" hidden="1" customWidth="1"/>
    <col min="5" max="5" width="84.5703125" style="2851" bestFit="1" customWidth="1"/>
    <col min="6" max="6" width="16.140625" style="2851" bestFit="1" customWidth="1"/>
    <col min="7" max="7" width="14.85546875" style="2851" customWidth="1"/>
    <col min="8" max="8" width="14.7109375" style="2851" bestFit="1" customWidth="1"/>
    <col min="9" max="9" width="14.5703125" style="2851" bestFit="1" customWidth="1"/>
    <col min="10" max="10" width="14.85546875" style="2851" customWidth="1"/>
    <col min="11" max="11" width="17" style="2851" customWidth="1"/>
    <col min="12" max="12" width="15.28515625" style="2851" customWidth="1"/>
    <col min="13" max="13" width="11.42578125" style="2851" customWidth="1"/>
    <col min="14" max="14" width="14.28515625" style="2851" customWidth="1"/>
    <col min="15" max="15" width="17.140625" style="2851" customWidth="1"/>
    <col min="16" max="17" width="17.85546875" style="2851" bestFit="1" customWidth="1"/>
    <col min="18" max="18" width="13.42578125" style="2851" bestFit="1" customWidth="1"/>
    <col min="19" max="16384" width="11.5703125" style="2851"/>
  </cols>
  <sheetData>
    <row r="2" spans="2:17" ht="18" x14ac:dyDescent="0.25">
      <c r="B2" s="2850" t="s">
        <v>2804</v>
      </c>
    </row>
    <row r="3" spans="2:17" ht="18" x14ac:dyDescent="0.25">
      <c r="B3" s="2850" t="s">
        <v>2831</v>
      </c>
    </row>
    <row r="4" spans="2:17" ht="18" x14ac:dyDescent="0.25">
      <c r="B4" s="2850" t="s">
        <v>2823</v>
      </c>
      <c r="G4" s="2852"/>
    </row>
    <row r="5" spans="2:17" x14ac:dyDescent="0.25">
      <c r="B5" s="597" t="s">
        <v>3372</v>
      </c>
    </row>
    <row r="8" spans="2:17" ht="15.75" x14ac:dyDescent="0.3">
      <c r="F8" s="2853"/>
      <c r="G8" s="2854"/>
      <c r="H8" s="2855"/>
      <c r="I8" s="2855"/>
      <c r="J8" s="2855"/>
      <c r="K8" s="2856"/>
      <c r="L8" s="2856"/>
      <c r="M8" s="2856"/>
    </row>
    <row r="9" spans="2:17" ht="15.75" x14ac:dyDescent="0.3">
      <c r="E9" s="2857"/>
      <c r="F9" s="2853"/>
      <c r="G9" s="2854"/>
      <c r="H9" s="2854"/>
      <c r="I9" s="2854"/>
      <c r="J9" s="2854"/>
      <c r="M9" s="2858"/>
      <c r="N9" s="2859"/>
      <c r="O9" s="2853"/>
    </row>
    <row r="10" spans="2:17" ht="39" customHeight="1" x14ac:dyDescent="0.25">
      <c r="B10" s="2860" t="s">
        <v>1014</v>
      </c>
      <c r="C10" s="2860" t="s">
        <v>775</v>
      </c>
      <c r="D10" s="2861"/>
      <c r="E10" s="2860" t="s">
        <v>884</v>
      </c>
      <c r="F10" s="2862" t="s">
        <v>1015</v>
      </c>
      <c r="G10" s="2863" t="s">
        <v>1016</v>
      </c>
      <c r="H10" s="2863" t="s">
        <v>1017</v>
      </c>
      <c r="I10" s="2863" t="s">
        <v>1018</v>
      </c>
      <c r="J10" s="2863" t="s">
        <v>1019</v>
      </c>
      <c r="K10" s="2863" t="s">
        <v>1020</v>
      </c>
      <c r="L10" s="2864" t="s">
        <v>1322</v>
      </c>
      <c r="M10" s="2864" t="s">
        <v>1021</v>
      </c>
      <c r="N10" s="2864" t="s">
        <v>1022</v>
      </c>
      <c r="O10" s="2865" t="s">
        <v>3363</v>
      </c>
    </row>
    <row r="11" spans="2:17" ht="15.75" x14ac:dyDescent="0.3">
      <c r="B11" s="2866">
        <v>1</v>
      </c>
      <c r="C11" s="2867" t="s">
        <v>1327</v>
      </c>
      <c r="D11" s="2867"/>
      <c r="E11" s="2867" t="s">
        <v>1023</v>
      </c>
      <c r="F11" s="2868">
        <v>153087488.29611862</v>
      </c>
      <c r="G11" s="2868">
        <v>21728415.958225295</v>
      </c>
      <c r="H11" s="2868">
        <v>24421332.54940379</v>
      </c>
      <c r="I11" s="2868">
        <v>10265410.397818238</v>
      </c>
      <c r="J11" s="2868">
        <v>11774598.144203758</v>
      </c>
      <c r="K11" s="2868">
        <v>3630630.4346214328</v>
      </c>
      <c r="L11" s="2868">
        <v>224907875.78039113</v>
      </c>
      <c r="M11" s="2868">
        <v>235491.96288407515</v>
      </c>
      <c r="N11" s="2868">
        <v>2572304.177213164</v>
      </c>
      <c r="O11" s="2869">
        <v>227715671.92048836</v>
      </c>
      <c r="P11" s="2870"/>
      <c r="Q11" s="2873"/>
    </row>
    <row r="12" spans="2:17" ht="15.75" x14ac:dyDescent="0.3">
      <c r="B12" s="2866">
        <v>2</v>
      </c>
      <c r="C12" s="2867" t="s">
        <v>1328</v>
      </c>
      <c r="D12" s="2867"/>
      <c r="E12" s="2867" t="s">
        <v>1024</v>
      </c>
      <c r="F12" s="2868">
        <v>121509317.32170111</v>
      </c>
      <c r="G12" s="2868">
        <v>11899286.728242349</v>
      </c>
      <c r="H12" s="2868">
        <v>17458295.787076451</v>
      </c>
      <c r="I12" s="2868">
        <v>10265410.397818238</v>
      </c>
      <c r="J12" s="2868">
        <v>11774598.144203758</v>
      </c>
      <c r="K12" s="2868">
        <v>3630630.4346214328</v>
      </c>
      <c r="L12" s="2868">
        <v>176537538.81366333</v>
      </c>
      <c r="M12" s="2868">
        <v>235491.96288407515</v>
      </c>
      <c r="N12" s="2868">
        <v>2019664.2257019179</v>
      </c>
      <c r="O12" s="2869">
        <v>178792695.00224933</v>
      </c>
      <c r="P12" s="2870"/>
    </row>
    <row r="13" spans="2:17" ht="15.75" x14ac:dyDescent="0.3">
      <c r="B13" s="2866">
        <v>3</v>
      </c>
      <c r="C13" s="2867" t="s">
        <v>1329</v>
      </c>
      <c r="D13" s="2867"/>
      <c r="E13" s="2867" t="s">
        <v>1025</v>
      </c>
      <c r="F13" s="2868">
        <v>189248263.60891634</v>
      </c>
      <c r="G13" s="2868">
        <v>28948428.905234046</v>
      </c>
      <c r="H13" s="2868">
        <v>31050368.804893021</v>
      </c>
      <c r="I13" s="2868">
        <v>10265410.397818238</v>
      </c>
      <c r="J13" s="2868">
        <v>11774598.144203758</v>
      </c>
      <c r="K13" s="2868">
        <v>3630630.4346214328</v>
      </c>
      <c r="L13" s="2868">
        <v>274917700.29568684</v>
      </c>
      <c r="M13" s="2868">
        <v>235491.96288407515</v>
      </c>
      <c r="N13" s="2868">
        <v>3143675.5739894509</v>
      </c>
      <c r="O13" s="2869">
        <v>278296867.83256036</v>
      </c>
      <c r="P13" s="2870"/>
    </row>
    <row r="14" spans="2:17" ht="15.75" x14ac:dyDescent="0.3">
      <c r="B14" s="2866">
        <v>4</v>
      </c>
      <c r="C14" s="2867" t="s">
        <v>1330</v>
      </c>
      <c r="D14" s="2867"/>
      <c r="E14" s="2867" t="s">
        <v>1026</v>
      </c>
      <c r="F14" s="2868">
        <v>193244319.25250074</v>
      </c>
      <c r="G14" s="2868">
        <v>28948428.905234046</v>
      </c>
      <c r="H14" s="2868">
        <v>29944291.790722508</v>
      </c>
      <c r="I14" s="2868">
        <v>10265410.397818238</v>
      </c>
      <c r="J14" s="2868">
        <v>11774598.144203758</v>
      </c>
      <c r="K14" s="2868">
        <v>3630630.4346214328</v>
      </c>
      <c r="L14" s="2868">
        <v>277807678.92510074</v>
      </c>
      <c r="M14" s="2868">
        <v>235491.96288407515</v>
      </c>
      <c r="N14" s="2868">
        <v>3176694.1086903038</v>
      </c>
      <c r="O14" s="2869">
        <v>281219864.99667513</v>
      </c>
      <c r="P14" s="2870"/>
    </row>
    <row r="15" spans="2:17" ht="15.75" x14ac:dyDescent="0.3">
      <c r="B15" s="2866">
        <v>5</v>
      </c>
      <c r="C15" s="2867" t="s">
        <v>1331</v>
      </c>
      <c r="D15" s="2867"/>
      <c r="E15" s="2867" t="s">
        <v>1029</v>
      </c>
      <c r="F15" s="2868">
        <v>190182717.25843018</v>
      </c>
      <c r="G15" s="2868">
        <v>28948428.905234046</v>
      </c>
      <c r="H15" s="2868">
        <v>32980560.073224019</v>
      </c>
      <c r="I15" s="2868">
        <v>10265410.397818238</v>
      </c>
      <c r="J15" s="2868">
        <v>11774598.144203758</v>
      </c>
      <c r="K15" s="2868">
        <v>3630630.4346214328</v>
      </c>
      <c r="L15" s="2868">
        <v>277782345.21353167</v>
      </c>
      <c r="M15" s="2868">
        <v>235491.96288407515</v>
      </c>
      <c r="N15" s="2868">
        <v>3176404.666399613</v>
      </c>
      <c r="O15" s="2869">
        <v>281194241.84281534</v>
      </c>
      <c r="P15" s="2870"/>
    </row>
    <row r="16" spans="2:17" ht="15.75" x14ac:dyDescent="0.3">
      <c r="B16" s="2866">
        <v>6</v>
      </c>
      <c r="C16" s="2867" t="s">
        <v>1332</v>
      </c>
      <c r="D16" s="2867"/>
      <c r="E16" s="2867" t="s">
        <v>1030</v>
      </c>
      <c r="F16" s="2868">
        <v>194237542.51381278</v>
      </c>
      <c r="G16" s="2868">
        <v>28948428.905234046</v>
      </c>
      <c r="H16" s="2868">
        <v>31874483.059053507</v>
      </c>
      <c r="I16" s="2868">
        <v>10265410.397818238</v>
      </c>
      <c r="J16" s="2868">
        <v>11774598.144203758</v>
      </c>
      <c r="K16" s="2868">
        <v>3630630.4346214328</v>
      </c>
      <c r="L16" s="2868">
        <v>280731093.4547438</v>
      </c>
      <c r="M16" s="2868">
        <v>235491.96288407515</v>
      </c>
      <c r="N16" s="2868">
        <v>3210094.6546699717</v>
      </c>
      <c r="O16" s="2869">
        <v>284176680.07229787</v>
      </c>
      <c r="P16" s="2870"/>
    </row>
    <row r="17" spans="2:16" ht="15.75" x14ac:dyDescent="0.3">
      <c r="B17" s="2866">
        <v>7</v>
      </c>
      <c r="C17" s="2867" t="s">
        <v>1333</v>
      </c>
      <c r="D17" s="2867"/>
      <c r="E17" s="2867" t="s">
        <v>1334</v>
      </c>
      <c r="F17" s="2868">
        <v>50894880.47667034</v>
      </c>
      <c r="G17" s="2868">
        <v>3687216.1289102412</v>
      </c>
      <c r="H17" s="2868">
        <v>2664298.0410069074</v>
      </c>
      <c r="I17" s="2868">
        <v>10265410.397818238</v>
      </c>
      <c r="J17" s="2868">
        <v>11774598.144203758</v>
      </c>
      <c r="K17" s="2868">
        <v>3630630.4346214328</v>
      </c>
      <c r="L17" s="2868">
        <v>82917033.623230919</v>
      </c>
      <c r="M17" s="2868">
        <v>235491.96288407515</v>
      </c>
      <c r="N17" s="2868">
        <v>950032.82155255426</v>
      </c>
      <c r="O17" s="2869">
        <v>84102558.407667547</v>
      </c>
      <c r="P17" s="2870"/>
    </row>
    <row r="18" spans="2:16" ht="15.75" x14ac:dyDescent="0.3">
      <c r="B18" s="2866">
        <v>8</v>
      </c>
      <c r="C18" s="2867" t="s">
        <v>1335</v>
      </c>
      <c r="D18" s="2867"/>
      <c r="E18" s="2867" t="s">
        <v>1885</v>
      </c>
      <c r="F18" s="2868">
        <v>153428028.84054673</v>
      </c>
      <c r="G18" s="2868">
        <v>20215463.398460213</v>
      </c>
      <c r="H18" s="2868">
        <v>19512145.543542411</v>
      </c>
      <c r="I18" s="2868">
        <v>10265410.397818238</v>
      </c>
      <c r="J18" s="2868">
        <v>11774598.144203758</v>
      </c>
      <c r="K18" s="2868">
        <v>3630630.4346214328</v>
      </c>
      <c r="L18" s="2868">
        <v>218826276.75919276</v>
      </c>
      <c r="M18" s="2868">
        <v>235491.96288407515</v>
      </c>
      <c r="N18" s="2868">
        <v>2502820.7954765889</v>
      </c>
      <c r="O18" s="2869">
        <v>221564589.51755342</v>
      </c>
      <c r="P18" s="2870"/>
    </row>
    <row r="19" spans="2:16" ht="15.75" x14ac:dyDescent="0.3">
      <c r="B19" s="2866">
        <v>9</v>
      </c>
      <c r="C19" s="2867" t="s">
        <v>1336</v>
      </c>
      <c r="D19" s="2867"/>
      <c r="E19" s="2867" t="s">
        <v>2260</v>
      </c>
      <c r="F19" s="2868">
        <v>71434353.442319602</v>
      </c>
      <c r="G19" s="2868">
        <v>0</v>
      </c>
      <c r="H19" s="2868">
        <v>2122532.2325566057</v>
      </c>
      <c r="I19" s="2868">
        <v>10265410.397818238</v>
      </c>
      <c r="J19" s="2868">
        <v>11774598.144203758</v>
      </c>
      <c r="K19" s="2868">
        <v>3630630.4346214328</v>
      </c>
      <c r="L19" s="2868">
        <v>99227524.651519641</v>
      </c>
      <c r="M19" s="2868">
        <v>235491.96288407515</v>
      </c>
      <c r="N19" s="2868">
        <v>1136383.1663351094</v>
      </c>
      <c r="O19" s="2869">
        <v>100599399.78073882</v>
      </c>
      <c r="P19" s="2870"/>
    </row>
    <row r="20" spans="2:16" ht="15.75" x14ac:dyDescent="0.3">
      <c r="B20" s="2866">
        <v>10</v>
      </c>
      <c r="C20" s="2867" t="s">
        <v>1337</v>
      </c>
      <c r="D20" s="2867"/>
      <c r="E20" s="2867" t="s">
        <v>2777</v>
      </c>
      <c r="F20" s="2868">
        <v>71434353.442319602</v>
      </c>
      <c r="G20" s="2868">
        <v>0</v>
      </c>
      <c r="H20" s="2868">
        <v>2122532.2325566057</v>
      </c>
      <c r="I20" s="2868">
        <v>10265410.397818238</v>
      </c>
      <c r="J20" s="2868">
        <v>11774598.144203758</v>
      </c>
      <c r="K20" s="2868">
        <v>3630630.4346214328</v>
      </c>
      <c r="L20" s="2868">
        <v>99227524.651519641</v>
      </c>
      <c r="M20" s="2868">
        <v>235491.96288407515</v>
      </c>
      <c r="N20" s="2868">
        <v>1136383.1663351094</v>
      </c>
      <c r="O20" s="2869">
        <v>100599399.78073882</v>
      </c>
      <c r="P20" s="2870"/>
    </row>
    <row r="21" spans="2:16" ht="15.75" x14ac:dyDescent="0.3">
      <c r="B21" s="2866">
        <v>11</v>
      </c>
      <c r="C21" s="2867" t="s">
        <v>1338</v>
      </c>
      <c r="D21" s="2867"/>
      <c r="E21" s="2867" t="s">
        <v>2778</v>
      </c>
      <c r="F21" s="2868">
        <v>71434353.442319602</v>
      </c>
      <c r="G21" s="2868">
        <v>0</v>
      </c>
      <c r="H21" s="2868">
        <v>2122532.2325566057</v>
      </c>
      <c r="I21" s="2868">
        <v>10265410.397818238</v>
      </c>
      <c r="J21" s="2868">
        <v>11774598.144203758</v>
      </c>
      <c r="K21" s="2868">
        <v>3630630.4346214328</v>
      </c>
      <c r="L21" s="2868">
        <v>99227524.651519641</v>
      </c>
      <c r="M21" s="2868">
        <v>235491.96288407515</v>
      </c>
      <c r="N21" s="2868">
        <v>1136383.1663351094</v>
      </c>
      <c r="O21" s="2869">
        <v>100599399.78073882</v>
      </c>
      <c r="P21" s="2870"/>
    </row>
    <row r="22" spans="2:16" ht="15.75" x14ac:dyDescent="0.3">
      <c r="B22" s="2866">
        <v>12</v>
      </c>
      <c r="C22" s="2867" t="s">
        <v>1339</v>
      </c>
      <c r="D22" s="2867"/>
      <c r="E22" s="2867" t="s">
        <v>2779</v>
      </c>
      <c r="F22" s="2868">
        <v>40813938.040958524</v>
      </c>
      <c r="G22" s="2868">
        <v>0</v>
      </c>
      <c r="H22" s="2868">
        <v>2122532.2325566057</v>
      </c>
      <c r="I22" s="2868">
        <v>2291488.1404106696</v>
      </c>
      <c r="J22" s="2868">
        <v>1868801.5884156083</v>
      </c>
      <c r="K22" s="2868">
        <v>1928902.2062872099</v>
      </c>
      <c r="L22" s="2868">
        <v>49025662.208628617</v>
      </c>
      <c r="M22" s="2868">
        <v>37376.031768312168</v>
      </c>
      <c r="N22" s="2868">
        <v>560554.19032574119</v>
      </c>
      <c r="O22" s="2869">
        <v>49623592.430722676</v>
      </c>
      <c r="P22" s="2870"/>
    </row>
    <row r="23" spans="2:16" ht="15.75" x14ac:dyDescent="0.3">
      <c r="B23" s="2866">
        <v>14</v>
      </c>
      <c r="C23" s="2867" t="s">
        <v>1341</v>
      </c>
      <c r="D23" s="2867"/>
      <c r="E23" s="2867" t="s">
        <v>2780</v>
      </c>
      <c r="F23" s="2868">
        <v>72905126.216018423</v>
      </c>
      <c r="G23" s="2868">
        <v>3687216.1289102412</v>
      </c>
      <c r="H23" s="2868">
        <v>1923904.2238131496</v>
      </c>
      <c r="I23" s="2868">
        <v>2291488.1404106696</v>
      </c>
      <c r="J23" s="2868">
        <v>1868801.5884156083</v>
      </c>
      <c r="K23" s="2868">
        <v>1928902.2062872099</v>
      </c>
      <c r="L23" s="2868">
        <v>84605438.503855303</v>
      </c>
      <c r="M23" s="2868">
        <v>37376.031768312168</v>
      </c>
      <c r="N23" s="2868">
        <v>967059.64552032424</v>
      </c>
      <c r="O23" s="2869">
        <v>85609874.181143939</v>
      </c>
      <c r="P23" s="2870"/>
    </row>
    <row r="24" spans="2:16" ht="15.75" x14ac:dyDescent="0.3">
      <c r="B24" s="2866">
        <v>15</v>
      </c>
      <c r="C24" s="2867" t="s">
        <v>1342</v>
      </c>
      <c r="D24" s="2867"/>
      <c r="E24" s="2867" t="s">
        <v>2781</v>
      </c>
      <c r="F24" s="2868">
        <v>71434353.442319602</v>
      </c>
      <c r="G24" s="2868">
        <v>0</v>
      </c>
      <c r="H24" s="2868">
        <v>2122532.2325566057</v>
      </c>
      <c r="I24" s="2868">
        <v>10265410.397818238</v>
      </c>
      <c r="J24" s="2868">
        <v>11774598.144203758</v>
      </c>
      <c r="K24" s="2868">
        <v>3630630.4346214328</v>
      </c>
      <c r="L24" s="2868">
        <v>99227524.651519641</v>
      </c>
      <c r="M24" s="2868">
        <v>235491.96288407515</v>
      </c>
      <c r="N24" s="2868">
        <v>1136383.1663351094</v>
      </c>
      <c r="O24" s="2869">
        <v>100599399.78073882</v>
      </c>
      <c r="P24" s="2870"/>
    </row>
    <row r="25" spans="2:16" ht="15.75" x14ac:dyDescent="0.3">
      <c r="B25" s="2866">
        <v>16</v>
      </c>
      <c r="C25" s="2867" t="s">
        <v>1343</v>
      </c>
      <c r="D25" s="2867"/>
      <c r="E25" s="2867" t="s">
        <v>2782</v>
      </c>
      <c r="F25" s="2868">
        <v>71434353.442319602</v>
      </c>
      <c r="G25" s="2868">
        <v>0</v>
      </c>
      <c r="H25" s="2868">
        <v>2122532.2325566057</v>
      </c>
      <c r="I25" s="2868">
        <v>10265410.397818238</v>
      </c>
      <c r="J25" s="2868">
        <v>11774598.144203758</v>
      </c>
      <c r="K25" s="2868">
        <v>3630630.4346214328</v>
      </c>
      <c r="L25" s="2868">
        <v>99227524.651519641</v>
      </c>
      <c r="M25" s="2868">
        <v>235491.96288407515</v>
      </c>
      <c r="N25" s="2868">
        <v>1136383.1663351094</v>
      </c>
      <c r="O25" s="2869">
        <v>100599399.78073882</v>
      </c>
      <c r="P25" s="2870"/>
    </row>
    <row r="26" spans="2:16" ht="15.75" x14ac:dyDescent="0.3">
      <c r="B26" s="2866">
        <v>17</v>
      </c>
      <c r="C26" s="2867" t="s">
        <v>1344</v>
      </c>
      <c r="D26" s="2867"/>
      <c r="E26" s="2867" t="s">
        <v>2783</v>
      </c>
      <c r="F26" s="2868">
        <v>71434353.442319602</v>
      </c>
      <c r="G26" s="2868">
        <v>0</v>
      </c>
      <c r="H26" s="2868">
        <v>2122532.2325566057</v>
      </c>
      <c r="I26" s="2868">
        <v>10265410.397818238</v>
      </c>
      <c r="J26" s="2868">
        <v>11774598.144203758</v>
      </c>
      <c r="K26" s="2868">
        <v>3630630.4346214328</v>
      </c>
      <c r="L26" s="2868">
        <v>99227524.651519641</v>
      </c>
      <c r="M26" s="2868">
        <v>235491.96288407515</v>
      </c>
      <c r="N26" s="2868">
        <v>1136383.1663351094</v>
      </c>
      <c r="O26" s="2869">
        <v>100599399.78073882</v>
      </c>
      <c r="P26" s="2870"/>
    </row>
    <row r="27" spans="2:16" ht="15.75" x14ac:dyDescent="0.3">
      <c r="B27" s="2866">
        <v>18</v>
      </c>
      <c r="C27" s="2867" t="s">
        <v>1345</v>
      </c>
      <c r="D27" s="2867"/>
      <c r="E27" s="2867" t="s">
        <v>2784</v>
      </c>
      <c r="F27" s="2868">
        <v>40560707.858217642</v>
      </c>
      <c r="G27" s="2868">
        <v>0</v>
      </c>
      <c r="H27" s="2868">
        <v>2200591.8242772985</v>
      </c>
      <c r="I27" s="2868">
        <v>2291488.1404106696</v>
      </c>
      <c r="J27" s="2868">
        <v>1868801.5884156083</v>
      </c>
      <c r="K27" s="2868">
        <v>1928902.2062872099</v>
      </c>
      <c r="L27" s="2868">
        <v>48850491.617608428</v>
      </c>
      <c r="M27" s="2868">
        <v>37376.031768312168</v>
      </c>
      <c r="N27" s="2868">
        <v>558552.83426749869</v>
      </c>
      <c r="O27" s="2869">
        <v>49446420.48364424</v>
      </c>
      <c r="P27" s="2870"/>
    </row>
    <row r="28" spans="2:16" ht="15.75" x14ac:dyDescent="0.3">
      <c r="B28" s="2866">
        <v>20</v>
      </c>
      <c r="C28" s="2867" t="s">
        <v>1347</v>
      </c>
      <c r="D28" s="2867"/>
      <c r="E28" s="2867" t="s">
        <v>1348</v>
      </c>
      <c r="F28" s="2868">
        <v>11277440.935126165</v>
      </c>
      <c r="G28" s="2868">
        <v>17394108.553161293</v>
      </c>
      <c r="H28" s="2868">
        <v>14425449.012029212</v>
      </c>
      <c r="I28" s="2868">
        <v>2291488.1404106696</v>
      </c>
      <c r="J28" s="2868">
        <v>1868801.5884156083</v>
      </c>
      <c r="K28" s="2868">
        <v>1928902.2062872099</v>
      </c>
      <c r="L28" s="2868">
        <v>49186190.435430154</v>
      </c>
      <c r="M28" s="2868">
        <v>37376.031768312168</v>
      </c>
      <c r="N28" s="2868">
        <v>562388.25469326484</v>
      </c>
      <c r="O28" s="2869">
        <v>49785954.721891731</v>
      </c>
      <c r="P28" s="2870"/>
    </row>
    <row r="29" spans="2:16" ht="15.75" x14ac:dyDescent="0.3">
      <c r="B29" s="2866">
        <v>21</v>
      </c>
      <c r="C29" s="2867" t="s">
        <v>1349</v>
      </c>
      <c r="D29" s="2867"/>
      <c r="E29" s="2867" t="s">
        <v>1350</v>
      </c>
      <c r="F29" s="2868">
        <v>17696163.843876872</v>
      </c>
      <c r="G29" s="2868">
        <v>26091162.829741944</v>
      </c>
      <c r="H29" s="2868">
        <v>20216022.817022212</v>
      </c>
      <c r="I29" s="2868">
        <v>2291488.1404106696</v>
      </c>
      <c r="J29" s="2868">
        <v>1868801.5884156083</v>
      </c>
      <c r="K29" s="2868">
        <v>1928902.2062872099</v>
      </c>
      <c r="L29" s="2868">
        <v>70092541.425754517</v>
      </c>
      <c r="M29" s="2868">
        <v>37376.031768312168</v>
      </c>
      <c r="N29" s="2868">
        <v>801247.14057444653</v>
      </c>
      <c r="O29" s="2869">
        <v>70931164.598097265</v>
      </c>
      <c r="P29" s="2870"/>
    </row>
    <row r="30" spans="2:16" ht="15.75" x14ac:dyDescent="0.3">
      <c r="B30" s="2866">
        <v>22</v>
      </c>
      <c r="C30" s="2867" t="s">
        <v>1351</v>
      </c>
      <c r="D30" s="2867"/>
      <c r="E30" s="2867" t="s">
        <v>1352</v>
      </c>
      <c r="F30" s="2868">
        <v>17744314.237144493</v>
      </c>
      <c r="G30" s="2868">
        <v>26091162.829741944</v>
      </c>
      <c r="H30" s="2868">
        <v>20216022.817022212</v>
      </c>
      <c r="I30" s="2868">
        <v>2291488.1404106696</v>
      </c>
      <c r="J30" s="2868">
        <v>1868801.5884156083</v>
      </c>
      <c r="K30" s="2868">
        <v>1928902.2062872099</v>
      </c>
      <c r="L30" s="2868">
        <v>70140691.819022134</v>
      </c>
      <c r="M30" s="2868">
        <v>37376.031768312168</v>
      </c>
      <c r="N30" s="2868">
        <v>801797.26762894623</v>
      </c>
      <c r="O30" s="2869">
        <v>70979865.118419394</v>
      </c>
      <c r="P30" s="2870"/>
    </row>
    <row r="31" spans="2:16" ht="15.75" x14ac:dyDescent="0.3">
      <c r="B31" s="2866">
        <v>23</v>
      </c>
      <c r="C31" s="2867" t="s">
        <v>1353</v>
      </c>
      <c r="D31" s="2867"/>
      <c r="E31" s="2867" t="s">
        <v>1354</v>
      </c>
      <c r="F31" s="2868">
        <v>14313411.326193739</v>
      </c>
      <c r="G31" s="2868">
        <v>17394108.553161293</v>
      </c>
      <c r="H31" s="2868">
        <v>18285831.548691209</v>
      </c>
      <c r="I31" s="2868">
        <v>2291488.1404106696</v>
      </c>
      <c r="J31" s="2868">
        <v>1868801.5884156083</v>
      </c>
      <c r="K31" s="2868">
        <v>1928902.2062872099</v>
      </c>
      <c r="L31" s="2868">
        <v>56082543.363159731</v>
      </c>
      <c r="M31" s="2868">
        <v>37376.031768312168</v>
      </c>
      <c r="N31" s="2868">
        <v>641180.34891015023</v>
      </c>
      <c r="O31" s="2869">
        <v>56761099.743838198</v>
      </c>
      <c r="P31" s="2870"/>
    </row>
    <row r="32" spans="2:16" ht="15.75" x14ac:dyDescent="0.3">
      <c r="B32" s="2866">
        <v>24</v>
      </c>
      <c r="C32" s="2867" t="s">
        <v>1355</v>
      </c>
      <c r="D32" s="2867"/>
      <c r="E32" s="2867" t="s">
        <v>1356</v>
      </c>
      <c r="F32" s="2868">
        <v>31843133.203673203</v>
      </c>
      <c r="G32" s="2868">
        <v>34788217.106322587</v>
      </c>
      <c r="H32" s="2868">
        <v>33727361.695339203</v>
      </c>
      <c r="I32" s="2868">
        <v>2291488.1404106696</v>
      </c>
      <c r="J32" s="2868">
        <v>1868801.5884156083</v>
      </c>
      <c r="K32" s="2868">
        <v>1928902.2062872099</v>
      </c>
      <c r="L32" s="2868">
        <v>106447903.94044848</v>
      </c>
      <c r="M32" s="2868">
        <v>37376.031768312168</v>
      </c>
      <c r="N32" s="2868">
        <v>1216613.8102570334</v>
      </c>
      <c r="O32" s="2869">
        <v>107701893.78247382</v>
      </c>
      <c r="P32" s="2870"/>
    </row>
    <row r="33" spans="2:18" ht="15.75" x14ac:dyDescent="0.3">
      <c r="B33" s="2866">
        <v>25</v>
      </c>
      <c r="C33" s="2867" t="s">
        <v>1357</v>
      </c>
      <c r="D33" s="2867"/>
      <c r="E33" s="2867" t="s">
        <v>1358</v>
      </c>
      <c r="F33" s="2868">
        <v>40656144.535680555</v>
      </c>
      <c r="G33" s="2868">
        <v>43485271.382903233</v>
      </c>
      <c r="H33" s="2868">
        <v>41448126.768663198</v>
      </c>
      <c r="I33" s="2868">
        <v>2291488.1404106696</v>
      </c>
      <c r="J33" s="2868">
        <v>1868801.5884156083</v>
      </c>
      <c r="K33" s="2868">
        <v>1928902.2062872099</v>
      </c>
      <c r="L33" s="2868">
        <v>131678734.62236047</v>
      </c>
      <c r="M33" s="2868">
        <v>37376.031768312168</v>
      </c>
      <c r="N33" s="2868">
        <v>1504880.6679849746</v>
      </c>
      <c r="O33" s="2869">
        <v>133220991.32211375</v>
      </c>
      <c r="P33" s="2870"/>
    </row>
    <row r="34" spans="2:18" ht="15.75" x14ac:dyDescent="0.3">
      <c r="B34" s="2866">
        <v>26</v>
      </c>
      <c r="C34" s="2867" t="s">
        <v>1359</v>
      </c>
      <c r="D34" s="2867"/>
      <c r="E34" s="2867" t="s">
        <v>1360</v>
      </c>
      <c r="F34" s="2868">
        <v>14313411.326193739</v>
      </c>
      <c r="G34" s="2868">
        <v>17394108.553161293</v>
      </c>
      <c r="H34" s="2868">
        <v>18285831.548691209</v>
      </c>
      <c r="I34" s="2868">
        <v>2291488.1404106696</v>
      </c>
      <c r="J34" s="2868">
        <v>1868801.5884156083</v>
      </c>
      <c r="K34" s="2868">
        <v>1928902.2062872099</v>
      </c>
      <c r="L34" s="2868">
        <v>56082543.363159731</v>
      </c>
      <c r="M34" s="2868">
        <v>37376.031768312168</v>
      </c>
      <c r="N34" s="2868">
        <v>641180.34891015023</v>
      </c>
      <c r="O34" s="2869">
        <v>56761099.743838198</v>
      </c>
      <c r="P34" s="2870"/>
    </row>
    <row r="35" spans="2:18" ht="15.75" x14ac:dyDescent="0.3">
      <c r="B35" s="2866">
        <v>27</v>
      </c>
      <c r="C35" s="2867" t="s">
        <v>1361</v>
      </c>
      <c r="D35" s="2867"/>
      <c r="E35" s="2867" t="s">
        <v>1362</v>
      </c>
      <c r="F35" s="2868">
        <v>31843133.203673203</v>
      </c>
      <c r="G35" s="2868">
        <v>34788217.106322587</v>
      </c>
      <c r="H35" s="2868">
        <v>33727361.695339203</v>
      </c>
      <c r="I35" s="2868">
        <v>2291488.1404106696</v>
      </c>
      <c r="J35" s="2868">
        <v>1868801.5884156083</v>
      </c>
      <c r="K35" s="2868">
        <v>1928902.2062872099</v>
      </c>
      <c r="L35" s="2868">
        <v>106447903.94044848</v>
      </c>
      <c r="M35" s="2868">
        <v>37376.031768312168</v>
      </c>
      <c r="N35" s="2868">
        <v>1216613.8102570334</v>
      </c>
      <c r="O35" s="2869">
        <v>107701893.78247382</v>
      </c>
      <c r="P35" s="2870"/>
    </row>
    <row r="36" spans="2:18" ht="15.75" x14ac:dyDescent="0.3">
      <c r="B36" s="2866">
        <v>28</v>
      </c>
      <c r="C36" s="2867" t="s">
        <v>1363</v>
      </c>
      <c r="D36" s="2867"/>
      <c r="E36" s="2867" t="s">
        <v>1364</v>
      </c>
      <c r="F36" s="2868">
        <v>40656144.535680555</v>
      </c>
      <c r="G36" s="2868">
        <v>43485271.382903233</v>
      </c>
      <c r="H36" s="2868">
        <v>41448126.768663198</v>
      </c>
      <c r="I36" s="2868">
        <v>2291488.1404106696</v>
      </c>
      <c r="J36" s="2868">
        <v>1868801.5884156083</v>
      </c>
      <c r="K36" s="2868">
        <v>1928902.2062872099</v>
      </c>
      <c r="L36" s="2868">
        <v>131678734.62236047</v>
      </c>
      <c r="M36" s="2868">
        <v>37376.031768312168</v>
      </c>
      <c r="N36" s="2868">
        <v>1504880.6679849746</v>
      </c>
      <c r="O36" s="2869">
        <v>133220991.32211375</v>
      </c>
      <c r="P36" s="2870"/>
    </row>
    <row r="37" spans="2:18" ht="15.75" x14ac:dyDescent="0.3">
      <c r="B37" s="2866">
        <v>30</v>
      </c>
      <c r="C37" s="2867" t="s">
        <v>2149</v>
      </c>
      <c r="D37" s="2867"/>
      <c r="E37" s="2867" t="s">
        <v>2244</v>
      </c>
      <c r="F37" s="2868">
        <v>192499665.29197764</v>
      </c>
      <c r="G37" s="2868">
        <v>0</v>
      </c>
      <c r="H37" s="2868">
        <v>2263966.0348510514</v>
      </c>
      <c r="I37" s="2868">
        <v>10265410.397818238</v>
      </c>
      <c r="J37" s="2868">
        <v>11774598.144203758</v>
      </c>
      <c r="K37" s="2868">
        <v>3630630.4346214328</v>
      </c>
      <c r="L37" s="2868">
        <v>220434270.3034721</v>
      </c>
      <c r="M37" s="2868">
        <v>235491.96288407515</v>
      </c>
      <c r="N37" s="2868">
        <v>2521192.4159792992</v>
      </c>
      <c r="O37" s="2869">
        <v>223190954.68233547</v>
      </c>
      <c r="P37" s="2870"/>
    </row>
    <row r="38" spans="2:18" ht="15.75" x14ac:dyDescent="0.3">
      <c r="B38" s="2866">
        <v>31</v>
      </c>
      <c r="C38" s="2867" t="s">
        <v>2762</v>
      </c>
      <c r="D38" s="2867"/>
      <c r="E38" s="2867" t="s">
        <v>2916</v>
      </c>
      <c r="F38" s="2868">
        <v>34362978.226775661</v>
      </c>
      <c r="G38" s="2868">
        <v>30128484.089912519</v>
      </c>
      <c r="H38" s="2868">
        <v>4147863.1928630066</v>
      </c>
      <c r="I38" s="2868">
        <v>1466487.1996883196</v>
      </c>
      <c r="J38" s="2868">
        <v>1682085.4491719652</v>
      </c>
      <c r="K38" s="2868">
        <v>518661.49066020467</v>
      </c>
      <c r="L38" s="2868">
        <v>72306559.649071664</v>
      </c>
      <c r="M38" s="2868">
        <v>33641.708983439305</v>
      </c>
      <c r="N38" s="2868">
        <v>826500.03861517063</v>
      </c>
      <c r="O38" s="2869">
        <v>73166701.396670267</v>
      </c>
      <c r="P38" s="2871"/>
      <c r="Q38" s="2872"/>
      <c r="R38" s="2853"/>
    </row>
    <row r="39" spans="2:18" ht="15.75" x14ac:dyDescent="0.3">
      <c r="B39" s="2866">
        <v>32</v>
      </c>
      <c r="C39" s="2867" t="s">
        <v>2763</v>
      </c>
      <c r="D39" s="2867"/>
      <c r="E39" s="2867" t="s">
        <v>2917</v>
      </c>
      <c r="F39" s="2868">
        <v>24677174.609158907</v>
      </c>
      <c r="G39" s="2868">
        <v>26674788.666823108</v>
      </c>
      <c r="H39" s="2868">
        <v>2625124.5366747105</v>
      </c>
      <c r="I39" s="2868">
        <v>1466487.1996883196</v>
      </c>
      <c r="J39" s="2868">
        <v>1682085.4491719652</v>
      </c>
      <c r="K39" s="2868">
        <v>518661.49066020467</v>
      </c>
      <c r="L39" s="2868">
        <v>57644321.952177219</v>
      </c>
      <c r="M39" s="2868">
        <v>33641.708983439305</v>
      </c>
      <c r="N39" s="2868">
        <v>658981.28977056732</v>
      </c>
      <c r="O39" s="2869">
        <v>58336944.950931221</v>
      </c>
      <c r="P39" s="2871"/>
      <c r="Q39" s="2872"/>
      <c r="R39" s="2872"/>
    </row>
    <row r="40" spans="2:18" ht="15.75" x14ac:dyDescent="0.3">
      <c r="B40" s="2866">
        <v>33</v>
      </c>
      <c r="C40" s="2867" t="s">
        <v>2764</v>
      </c>
      <c r="D40" s="2867"/>
      <c r="E40" s="2867" t="s">
        <v>2918</v>
      </c>
      <c r="F40" s="2868">
        <v>25306038.485219773</v>
      </c>
      <c r="G40" s="2868">
        <v>24736099.053249639</v>
      </c>
      <c r="H40" s="2868">
        <v>2540220.5195770045</v>
      </c>
      <c r="I40" s="2868">
        <v>1466487.1996883196</v>
      </c>
      <c r="J40" s="2868">
        <v>1682085.4491719652</v>
      </c>
      <c r="K40" s="2868">
        <v>518661.49066020467</v>
      </c>
      <c r="L40" s="2868">
        <v>56249592.197566912</v>
      </c>
      <c r="M40" s="2868">
        <v>33641.708983439305</v>
      </c>
      <c r="N40" s="2868">
        <v>643046.24709163525</v>
      </c>
      <c r="O40" s="2869">
        <v>56926280.153641984</v>
      </c>
      <c r="P40" s="2871"/>
      <c r="Q40" s="2853"/>
      <c r="R40" s="2872"/>
    </row>
    <row r="41" spans="2:18" ht="15.75" x14ac:dyDescent="0.3">
      <c r="B41" s="2866">
        <v>34</v>
      </c>
      <c r="C41" s="2867" t="s">
        <v>2765</v>
      </c>
      <c r="D41" s="2867"/>
      <c r="E41" s="2867" t="s">
        <v>2919</v>
      </c>
      <c r="F41" s="2868">
        <v>14924065.991000632</v>
      </c>
      <c r="G41" s="2868">
        <v>22274660.766223565</v>
      </c>
      <c r="H41" s="2868">
        <v>1325274.3921146328</v>
      </c>
      <c r="I41" s="2868">
        <v>572872.0351026674</v>
      </c>
      <c r="J41" s="2868">
        <v>467200.39710390207</v>
      </c>
      <c r="K41" s="2868">
        <v>482225.55157180247</v>
      </c>
      <c r="L41" s="2868">
        <v>40046299.133117199</v>
      </c>
      <c r="M41" s="2868">
        <v>9344.0079420780421</v>
      </c>
      <c r="N41" s="2868">
        <v>457643.05298211105</v>
      </c>
      <c r="O41" s="2869">
        <v>40513286.194041394</v>
      </c>
      <c r="P41" s="2871"/>
      <c r="Q41" s="2872"/>
      <c r="R41" s="2853"/>
    </row>
    <row r="43" spans="2:18" x14ac:dyDescent="0.25">
      <c r="P43" s="2873"/>
    </row>
    <row r="44" spans="2:18" x14ac:dyDescent="0.25">
      <c r="G44" s="2873"/>
    </row>
  </sheetData>
  <hyperlinks>
    <hyperlink ref="F10" location="'DDP SE 2'!A1" display="DDP" xr:uid="{00000000-0004-0000-2300-000000000000}"/>
    <hyperlink ref="G10" location="'ObCi SE 2'!A1" display="OBRA CIVIL" xr:uid="{00000000-0004-0000-2300-000001000000}"/>
    <hyperlink ref="H10" location="'Montaje SE 2'!A1" display="MONTAJE" xr:uid="{00000000-0004-0000-2300-000002000000}"/>
    <hyperlink ref="I10" location="'Ingenieria SE2'!A1" display="INGENIERIA" xr:uid="{00000000-0004-0000-2300-000003000000}"/>
    <hyperlink ref="J10" location="'Interv SE2'!A1" display="INTERVENTORIA" xr:uid="{00000000-0004-0000-2300-000004000000}"/>
    <hyperlink ref="K10" location="'ADMON SE2'!A1" display="ADMINISTRACIÓN EJECUCIÓN" xr:uid="{00000000-0004-0000-2300-000005000000}"/>
  </hyperlink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16"/>
  <dimension ref="A1:BS86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3.5703125" style="2067" bestFit="1" customWidth="1"/>
    <col min="3" max="3" width="7.5703125" style="2067" customWidth="1"/>
    <col min="4" max="4" width="86.28515625" style="2067" customWidth="1"/>
    <col min="5" max="5" width="15.28515625" style="2067" customWidth="1"/>
    <col min="6" max="6" width="13.5703125" style="2067" customWidth="1"/>
    <col min="7" max="7" width="14.42578125" style="2067" customWidth="1"/>
    <col min="8" max="8" width="13.85546875" style="2067" customWidth="1"/>
    <col min="9" max="9" width="15.140625" style="2067" customWidth="1"/>
    <col min="10" max="10" width="11.42578125" style="2067" customWidth="1"/>
    <col min="11" max="11" width="14.42578125" style="2067" customWidth="1"/>
    <col min="12" max="12" width="11.42578125" style="2067" customWidth="1"/>
    <col min="13" max="13" width="14.42578125" style="2067" customWidth="1"/>
    <col min="14" max="14" width="11.42578125" style="2067" customWidth="1"/>
    <col min="15" max="15" width="14.42578125" style="2067" customWidth="1"/>
    <col min="16" max="16" width="11.42578125" style="2067" customWidth="1"/>
    <col min="17" max="17" width="14.42578125" style="2067" customWidth="1"/>
    <col min="18" max="18" width="11.42578125" style="2067" customWidth="1"/>
    <col min="19" max="19" width="13.42578125" style="2182" customWidth="1"/>
    <col min="20" max="20" width="11.42578125" style="2067" customWidth="1"/>
    <col min="21" max="21" width="14.42578125" style="2182" customWidth="1"/>
    <col min="22" max="22" width="11.42578125" style="2067" customWidth="1"/>
    <col min="23" max="23" width="14.28515625" style="2182" customWidth="1"/>
    <col min="24" max="24" width="11.42578125" style="2067" customWidth="1"/>
    <col min="25" max="25" width="14.28515625" style="2182" customWidth="1"/>
    <col min="26" max="26" width="11.42578125" style="2067" customWidth="1"/>
    <col min="27" max="27" width="14.28515625" style="2182" customWidth="1"/>
    <col min="28" max="28" width="11.42578125" style="2067" customWidth="1"/>
    <col min="29" max="29" width="14.28515625" style="2182" customWidth="1"/>
    <col min="30" max="30" width="11.42578125" style="2067" customWidth="1"/>
    <col min="31" max="31" width="15.5703125" style="2182" customWidth="1"/>
    <col min="32" max="32" width="11.42578125" style="2067" customWidth="1"/>
    <col min="33" max="33" width="14.42578125" style="2182" customWidth="1"/>
    <col min="34" max="34" width="11.42578125" style="2067" customWidth="1"/>
    <col min="35" max="35" width="14.42578125" style="2182" customWidth="1"/>
    <col min="36" max="36" width="11.42578125" style="2067" customWidth="1"/>
    <col min="37" max="37" width="14.42578125" style="2182" customWidth="1"/>
    <col min="38" max="38" width="11.42578125" style="2067" customWidth="1"/>
    <col min="39" max="39" width="13.140625" style="2182" customWidth="1"/>
    <col min="40" max="40" width="11.42578125" style="2067" customWidth="1"/>
    <col min="41" max="41" width="13.140625" style="2182" customWidth="1"/>
    <col min="42" max="42" width="11.42578125" style="2067" customWidth="1"/>
    <col min="43" max="43" width="14.7109375" style="2182" bestFit="1" customWidth="1"/>
    <col min="44" max="44" width="11.42578125" style="2067" customWidth="1"/>
    <col min="45" max="45" width="15.28515625" style="2182" customWidth="1"/>
    <col min="46" max="46" width="11.42578125" style="2067" customWidth="1"/>
    <col min="47" max="47" width="13.42578125" style="2182" customWidth="1"/>
    <col min="48" max="48" width="11.42578125" style="2067" customWidth="1"/>
    <col min="49" max="49" width="13.42578125" style="2182" customWidth="1"/>
    <col min="50" max="50" width="11.42578125" style="2067" customWidth="1"/>
    <col min="51" max="51" width="13.42578125" style="2182" customWidth="1"/>
    <col min="52" max="52" width="11.42578125" style="2067" customWidth="1"/>
    <col min="53" max="53" width="13.42578125" style="2182" customWidth="1"/>
    <col min="54" max="54" width="11.42578125" style="2067" customWidth="1"/>
    <col min="55" max="55" width="16.28515625" style="2182" customWidth="1"/>
    <col min="56" max="56" width="11.42578125" style="2067" customWidth="1"/>
    <col min="57" max="57" width="13.42578125" style="2182" customWidth="1"/>
    <col min="58" max="58" width="11.42578125" style="2067" customWidth="1"/>
    <col min="59" max="59" width="16.140625" style="2182" bestFit="1" customWidth="1"/>
    <col min="60" max="60" width="11.42578125" style="2067" customWidth="1"/>
    <col min="61" max="61" width="15.28515625" style="2182" customWidth="1"/>
    <col min="62" max="62" width="11.42578125" style="2067" customWidth="1"/>
    <col min="63" max="63" width="15" style="2182" customWidth="1"/>
    <col min="64" max="64" width="11.42578125" style="2067" customWidth="1"/>
    <col min="65" max="65" width="14.42578125" style="2182" customWidth="1"/>
    <col min="66" max="66" width="11.5703125" style="2067" bestFit="1" customWidth="1"/>
    <col min="67" max="67" width="14.42578125" style="2182" customWidth="1"/>
    <col min="68" max="68" width="11.42578125" style="2067"/>
    <col min="69" max="69" width="14.42578125" style="2182" bestFit="1" customWidth="1"/>
    <col min="70" max="70" width="11.42578125" style="2067"/>
    <col min="71" max="71" width="14.42578125" style="2182" bestFit="1" customWidth="1"/>
    <col min="72" max="72" width="11.42578125" style="2067"/>
    <col min="73" max="73" width="13.42578125" style="2067" customWidth="1"/>
    <col min="74" max="16384" width="11.42578125" style="2067"/>
  </cols>
  <sheetData>
    <row r="1" spans="1:70" s="2067" customFormat="1" x14ac:dyDescent="0.3">
      <c r="T1" s="2182"/>
      <c r="V1" s="2182"/>
      <c r="X1" s="2182"/>
      <c r="Z1" s="2182"/>
      <c r="AB1" s="2182"/>
      <c r="AD1" s="2182"/>
      <c r="AF1" s="2182"/>
      <c r="AH1" s="2182"/>
      <c r="AJ1" s="2182"/>
      <c r="AL1" s="2182"/>
      <c r="AN1" s="2182"/>
      <c r="AP1" s="2182"/>
      <c r="AR1" s="2182"/>
      <c r="AT1" s="2182"/>
      <c r="AV1" s="2182"/>
      <c r="AX1" s="2182"/>
      <c r="AZ1" s="2182"/>
      <c r="BB1" s="2182"/>
      <c r="BD1" s="2182"/>
      <c r="BF1" s="2182"/>
      <c r="BH1" s="2182"/>
      <c r="BJ1" s="2182"/>
      <c r="BL1" s="2182"/>
      <c r="BN1" s="2182"/>
      <c r="BP1" s="2182"/>
      <c r="BR1" s="2182"/>
    </row>
    <row r="2" spans="1:70" s="2067" customFormat="1" ht="18.75" x14ac:dyDescent="0.3">
      <c r="B2" s="1021" t="s">
        <v>2804</v>
      </c>
      <c r="T2" s="2182"/>
      <c r="V2" s="2182"/>
      <c r="X2" s="2182"/>
      <c r="Z2" s="2182"/>
      <c r="AB2" s="2182"/>
      <c r="AD2" s="2182"/>
      <c r="AF2" s="2182"/>
      <c r="AH2" s="2182"/>
      <c r="AJ2" s="2182"/>
      <c r="AL2" s="2182"/>
      <c r="AN2" s="2182"/>
      <c r="AP2" s="2182"/>
      <c r="AR2" s="2182"/>
      <c r="AT2" s="2182"/>
      <c r="AV2" s="2182"/>
      <c r="AX2" s="2182"/>
      <c r="AZ2" s="2182"/>
      <c r="BB2" s="2182"/>
      <c r="BD2" s="2182"/>
      <c r="BF2" s="2182"/>
      <c r="BH2" s="2182"/>
      <c r="BJ2" s="2182"/>
      <c r="BL2" s="2182"/>
      <c r="BN2" s="2182"/>
      <c r="BP2" s="2182"/>
      <c r="BR2" s="2182"/>
    </row>
    <row r="3" spans="1:70" s="2067" customFormat="1" ht="18.75" x14ac:dyDescent="0.3">
      <c r="B3" s="1021" t="s">
        <v>2831</v>
      </c>
      <c r="T3" s="2182"/>
      <c r="V3" s="2182"/>
      <c r="X3" s="2182"/>
      <c r="Z3" s="2182"/>
      <c r="AB3" s="2182"/>
      <c r="AD3" s="2182"/>
      <c r="AF3" s="2182"/>
      <c r="AH3" s="2182"/>
      <c r="AJ3" s="2182"/>
      <c r="AL3" s="2182"/>
      <c r="AN3" s="2182"/>
      <c r="AP3" s="2182"/>
      <c r="AR3" s="2182"/>
      <c r="AT3" s="2182"/>
      <c r="AV3" s="2182"/>
      <c r="AX3" s="2182"/>
      <c r="AZ3" s="2182"/>
      <c r="BB3" s="2182"/>
      <c r="BD3" s="2182"/>
      <c r="BF3" s="2182"/>
      <c r="BH3" s="2182"/>
      <c r="BJ3" s="2182"/>
      <c r="BL3" s="2182"/>
      <c r="BN3" s="2182"/>
      <c r="BP3" s="2182"/>
      <c r="BR3" s="2182"/>
    </row>
    <row r="4" spans="1:70" s="2067" customFormat="1" ht="18.75" x14ac:dyDescent="0.3">
      <c r="B4" s="1021" t="s">
        <v>2842</v>
      </c>
      <c r="T4" s="2182"/>
      <c r="V4" s="2182"/>
      <c r="X4" s="2182"/>
      <c r="Z4" s="2182"/>
      <c r="AB4" s="2182"/>
      <c r="AD4" s="2182"/>
      <c r="AF4" s="2182"/>
      <c r="AH4" s="2182"/>
      <c r="AJ4" s="2182"/>
      <c r="AL4" s="2182"/>
      <c r="AN4" s="2182"/>
      <c r="AP4" s="2182"/>
      <c r="AR4" s="2182"/>
      <c r="AT4" s="2182"/>
      <c r="AV4" s="2182"/>
      <c r="AX4" s="2182"/>
      <c r="AZ4" s="2182"/>
      <c r="BB4" s="2182"/>
      <c r="BD4" s="2182"/>
      <c r="BF4" s="2182"/>
      <c r="BH4" s="2182"/>
      <c r="BJ4" s="2182"/>
      <c r="BL4" s="2182"/>
      <c r="BN4" s="2182"/>
      <c r="BP4" s="2182"/>
      <c r="BR4" s="2182"/>
    </row>
    <row r="5" spans="1:70" s="2067" customFormat="1" x14ac:dyDescent="0.3">
      <c r="B5" s="597" t="s">
        <v>3372</v>
      </c>
      <c r="T5" s="2182"/>
      <c r="V5" s="2182"/>
      <c r="X5" s="2182"/>
      <c r="Z5" s="2182"/>
      <c r="AB5" s="2182"/>
      <c r="AD5" s="2182"/>
      <c r="AF5" s="2182"/>
      <c r="AH5" s="2182"/>
      <c r="AJ5" s="2182"/>
      <c r="AL5" s="2182"/>
      <c r="AN5" s="2182"/>
      <c r="AP5" s="2182"/>
      <c r="AR5" s="2182"/>
      <c r="AT5" s="2182"/>
      <c r="AV5" s="2182"/>
      <c r="AX5" s="2182"/>
      <c r="AZ5" s="2182"/>
      <c r="BB5" s="2182"/>
      <c r="BD5" s="2182"/>
      <c r="BF5" s="2182"/>
      <c r="BH5" s="2182"/>
      <c r="BJ5" s="2182"/>
      <c r="BL5" s="2182"/>
      <c r="BN5" s="2182"/>
      <c r="BP5" s="2182"/>
      <c r="BR5" s="2182"/>
    </row>
    <row r="6" spans="1:70" s="2067" customFormat="1" x14ac:dyDescent="0.3">
      <c r="T6" s="2182"/>
      <c r="V6" s="2182"/>
      <c r="X6" s="2182"/>
      <c r="Z6" s="2182"/>
      <c r="AB6" s="2182"/>
      <c r="AD6" s="2182"/>
      <c r="AF6" s="2182"/>
      <c r="AH6" s="2182"/>
      <c r="AJ6" s="2182"/>
      <c r="AL6" s="2182"/>
      <c r="AN6" s="2182"/>
      <c r="AP6" s="2182"/>
      <c r="AR6" s="2182"/>
      <c r="AT6" s="2182"/>
      <c r="AV6" s="2182"/>
      <c r="AX6" s="2182"/>
      <c r="AZ6" s="2182"/>
      <c r="BB6" s="2182"/>
      <c r="BD6" s="2182"/>
      <c r="BF6" s="2182"/>
      <c r="BH6" s="2182"/>
      <c r="BJ6" s="2182"/>
      <c r="BL6" s="2182"/>
      <c r="BN6" s="2182"/>
      <c r="BP6" s="2182"/>
      <c r="BR6" s="2182"/>
    </row>
    <row r="7" spans="1:70" s="2067" customFormat="1" x14ac:dyDescent="0.3">
      <c r="T7" s="2182"/>
      <c r="V7" s="2182"/>
      <c r="X7" s="2182"/>
      <c r="Z7" s="2182"/>
      <c r="AB7" s="2182"/>
      <c r="AD7" s="2182"/>
      <c r="AF7" s="2182"/>
      <c r="AH7" s="2182"/>
      <c r="AJ7" s="2182"/>
      <c r="AL7" s="2182"/>
      <c r="AN7" s="2182"/>
      <c r="AP7" s="2182"/>
      <c r="AR7" s="2182"/>
      <c r="AT7" s="2182"/>
      <c r="AV7" s="2182"/>
      <c r="AX7" s="2182"/>
      <c r="AZ7" s="2182"/>
      <c r="BB7" s="2182"/>
      <c r="BD7" s="2182"/>
      <c r="BF7" s="2182"/>
      <c r="BH7" s="2182"/>
      <c r="BJ7" s="2182"/>
      <c r="BL7" s="2182"/>
      <c r="BN7" s="2182"/>
      <c r="BP7" s="2182"/>
      <c r="BR7" s="2182"/>
    </row>
    <row r="8" spans="1:70" s="597" customFormat="1" ht="25.5" x14ac:dyDescent="0.2">
      <c r="A8" s="2024"/>
      <c r="B8" s="2746"/>
      <c r="C8" s="2218" t="s">
        <v>775</v>
      </c>
      <c r="D8" s="2218" t="s">
        <v>884</v>
      </c>
      <c r="E8" s="1928" t="s">
        <v>3369</v>
      </c>
      <c r="T8" s="2844"/>
      <c r="V8" s="2844"/>
      <c r="X8" s="2844"/>
      <c r="Z8" s="2844"/>
      <c r="AB8" s="2844"/>
      <c r="AD8" s="2844"/>
      <c r="AF8" s="2844"/>
      <c r="AH8" s="2844"/>
      <c r="AJ8" s="2844"/>
      <c r="AL8" s="2844"/>
      <c r="AN8" s="2844"/>
      <c r="AP8" s="2844"/>
      <c r="AR8" s="2844"/>
      <c r="AT8" s="2844"/>
      <c r="AV8" s="2844"/>
      <c r="AX8" s="2844"/>
      <c r="AZ8" s="2844"/>
      <c r="BB8" s="2844"/>
      <c r="BD8" s="2844"/>
      <c r="BF8" s="2844"/>
      <c r="BH8" s="2844"/>
      <c r="BJ8" s="2844"/>
      <c r="BL8" s="2844"/>
      <c r="BN8" s="2844"/>
      <c r="BP8" s="2844"/>
      <c r="BR8" s="2844"/>
    </row>
    <row r="9" spans="1:70" s="2067" customFormat="1" x14ac:dyDescent="0.3">
      <c r="A9" s="1206"/>
      <c r="B9" s="2748"/>
      <c r="C9" s="2733" t="s">
        <v>1327</v>
      </c>
      <c r="D9" s="2733" t="s">
        <v>1023</v>
      </c>
      <c r="E9" s="2734">
        <v>153087488.29611862</v>
      </c>
      <c r="T9" s="2182"/>
      <c r="V9" s="2182"/>
      <c r="X9" s="2182"/>
      <c r="Z9" s="2182"/>
      <c r="AB9" s="2182"/>
      <c r="AD9" s="2182"/>
      <c r="AF9" s="2182"/>
      <c r="AH9" s="2182"/>
      <c r="AJ9" s="2182"/>
      <c r="AL9" s="2182"/>
      <c r="AN9" s="2182"/>
      <c r="AP9" s="2182"/>
      <c r="AR9" s="2182"/>
      <c r="AT9" s="2182"/>
      <c r="AV9" s="2182"/>
      <c r="AX9" s="2182"/>
      <c r="AZ9" s="2182"/>
      <c r="BB9" s="2182"/>
      <c r="BD9" s="2182"/>
      <c r="BF9" s="2182"/>
      <c r="BH9" s="2182"/>
      <c r="BJ9" s="2182"/>
      <c r="BL9" s="2182"/>
      <c r="BN9" s="2182"/>
      <c r="BP9" s="2182"/>
      <c r="BR9" s="2182"/>
    </row>
    <row r="10" spans="1:70" s="2067" customFormat="1" x14ac:dyDescent="0.3">
      <c r="A10" s="1206"/>
      <c r="B10" s="2748"/>
      <c r="C10" s="2733" t="s">
        <v>1328</v>
      </c>
      <c r="D10" s="2733" t="s">
        <v>1024</v>
      </c>
      <c r="E10" s="2734">
        <v>121509317.32170111</v>
      </c>
      <c r="T10" s="2182"/>
      <c r="V10" s="2182"/>
      <c r="X10" s="2182"/>
      <c r="Z10" s="2182"/>
      <c r="AB10" s="2182"/>
      <c r="AD10" s="2182"/>
      <c r="AF10" s="2182"/>
      <c r="AH10" s="2182"/>
      <c r="AJ10" s="2182"/>
      <c r="AL10" s="2182"/>
      <c r="AN10" s="2182"/>
      <c r="AP10" s="2182"/>
      <c r="AR10" s="2182"/>
      <c r="AT10" s="2182"/>
      <c r="AV10" s="2182"/>
      <c r="AX10" s="2182"/>
      <c r="AZ10" s="2182"/>
      <c r="BB10" s="2182"/>
      <c r="BD10" s="2182"/>
      <c r="BF10" s="2182"/>
      <c r="BH10" s="2182"/>
      <c r="BJ10" s="2182"/>
      <c r="BL10" s="2182"/>
      <c r="BN10" s="2182"/>
      <c r="BP10" s="2182"/>
      <c r="BR10" s="2182"/>
    </row>
    <row r="11" spans="1:70" s="2067" customFormat="1" x14ac:dyDescent="0.3">
      <c r="A11" s="1206"/>
      <c r="B11" s="2748"/>
      <c r="C11" s="2733" t="s">
        <v>1329</v>
      </c>
      <c r="D11" s="2733" t="s">
        <v>1025</v>
      </c>
      <c r="E11" s="2734">
        <v>189248263.60891634</v>
      </c>
      <c r="T11" s="2182"/>
      <c r="V11" s="2182"/>
      <c r="X11" s="2182"/>
      <c r="Z11" s="2182"/>
      <c r="AB11" s="2182"/>
      <c r="AD11" s="2182"/>
      <c r="AF11" s="2182"/>
      <c r="AH11" s="2182"/>
      <c r="AJ11" s="2182"/>
      <c r="AL11" s="2182"/>
      <c r="AN11" s="2182"/>
      <c r="AP11" s="2182"/>
      <c r="AR11" s="2182"/>
      <c r="AT11" s="2182"/>
      <c r="AV11" s="2182"/>
      <c r="AX11" s="2182"/>
      <c r="AZ11" s="2182"/>
      <c r="BB11" s="2182"/>
      <c r="BD11" s="2182"/>
      <c r="BF11" s="2182"/>
      <c r="BH11" s="2182"/>
      <c r="BJ11" s="2182"/>
      <c r="BL11" s="2182"/>
      <c r="BN11" s="2182"/>
      <c r="BP11" s="2182"/>
      <c r="BR11" s="2182"/>
    </row>
    <row r="12" spans="1:70" s="2067" customFormat="1" x14ac:dyDescent="0.3">
      <c r="A12" s="1206"/>
      <c r="B12" s="2748"/>
      <c r="C12" s="2733" t="s">
        <v>1330</v>
      </c>
      <c r="D12" s="2733" t="s">
        <v>1026</v>
      </c>
      <c r="E12" s="2734">
        <v>193244319.25250074</v>
      </c>
      <c r="T12" s="2182"/>
      <c r="V12" s="2182"/>
      <c r="X12" s="2182"/>
      <c r="Z12" s="2182"/>
      <c r="AB12" s="2182"/>
      <c r="AD12" s="2182"/>
      <c r="AF12" s="2182"/>
      <c r="AH12" s="2182"/>
      <c r="AJ12" s="2182"/>
      <c r="AL12" s="2182"/>
      <c r="AN12" s="2182"/>
      <c r="AP12" s="2182"/>
      <c r="AR12" s="2182"/>
      <c r="AT12" s="2182"/>
      <c r="AV12" s="2182"/>
      <c r="AX12" s="2182"/>
      <c r="AZ12" s="2182"/>
      <c r="BB12" s="2182"/>
      <c r="BD12" s="2182"/>
      <c r="BF12" s="2182"/>
      <c r="BH12" s="2182"/>
      <c r="BJ12" s="2182"/>
      <c r="BL12" s="2182"/>
      <c r="BN12" s="2182"/>
      <c r="BP12" s="2182"/>
      <c r="BR12" s="2182"/>
    </row>
    <row r="13" spans="1:70" s="2067" customFormat="1" x14ac:dyDescent="0.3">
      <c r="A13" s="1206"/>
      <c r="B13" s="2748"/>
      <c r="C13" s="2733" t="s">
        <v>1331</v>
      </c>
      <c r="D13" s="2733" t="s">
        <v>1029</v>
      </c>
      <c r="E13" s="2734">
        <v>190182717.25843018</v>
      </c>
      <c r="T13" s="2182"/>
      <c r="V13" s="2182"/>
      <c r="X13" s="2182"/>
      <c r="Z13" s="2182"/>
      <c r="AB13" s="2182"/>
      <c r="AD13" s="2182"/>
      <c r="AF13" s="2182"/>
      <c r="AH13" s="2182"/>
      <c r="AJ13" s="2182"/>
      <c r="AL13" s="2182"/>
      <c r="AN13" s="2182"/>
      <c r="AP13" s="2182"/>
      <c r="AR13" s="2182"/>
      <c r="AT13" s="2182"/>
      <c r="AV13" s="2182"/>
      <c r="AX13" s="2182"/>
      <c r="AZ13" s="2182"/>
      <c r="BB13" s="2182"/>
      <c r="BD13" s="2182"/>
      <c r="BF13" s="2182"/>
      <c r="BH13" s="2182"/>
      <c r="BJ13" s="2182"/>
      <c r="BL13" s="2182"/>
      <c r="BN13" s="2182"/>
      <c r="BP13" s="2182"/>
      <c r="BR13" s="2182"/>
    </row>
    <row r="14" spans="1:70" s="2067" customFormat="1" x14ac:dyDescent="0.3">
      <c r="A14" s="1206"/>
      <c r="B14" s="2748"/>
      <c r="C14" s="2733" t="s">
        <v>1332</v>
      </c>
      <c r="D14" s="2733" t="s">
        <v>1030</v>
      </c>
      <c r="E14" s="2734">
        <v>194237542.51381278</v>
      </c>
      <c r="T14" s="2182"/>
      <c r="V14" s="2182"/>
      <c r="X14" s="2182"/>
      <c r="Z14" s="2182"/>
      <c r="AB14" s="2182"/>
      <c r="AD14" s="2182"/>
      <c r="AF14" s="2182"/>
      <c r="AH14" s="2182"/>
      <c r="AJ14" s="2182"/>
      <c r="AL14" s="2182"/>
      <c r="AN14" s="2182"/>
      <c r="AP14" s="2182"/>
      <c r="AR14" s="2182"/>
      <c r="AT14" s="2182"/>
      <c r="AV14" s="2182"/>
      <c r="AX14" s="2182"/>
      <c r="AZ14" s="2182"/>
      <c r="BB14" s="2182"/>
      <c r="BD14" s="2182"/>
      <c r="BF14" s="2182"/>
      <c r="BH14" s="2182"/>
      <c r="BJ14" s="2182"/>
      <c r="BL14" s="2182"/>
      <c r="BN14" s="2182"/>
      <c r="BP14" s="2182"/>
      <c r="BR14" s="2182"/>
    </row>
    <row r="15" spans="1:70" s="2067" customFormat="1" x14ac:dyDescent="0.3">
      <c r="A15" s="1206"/>
      <c r="B15" s="2748"/>
      <c r="C15" s="2733" t="s">
        <v>1335</v>
      </c>
      <c r="D15" s="2733" t="s">
        <v>1885</v>
      </c>
      <c r="E15" s="2734">
        <v>153428028.84054673</v>
      </c>
      <c r="T15" s="2182"/>
      <c r="V15" s="2182"/>
      <c r="X15" s="2182"/>
      <c r="Z15" s="2182"/>
      <c r="AB15" s="2182"/>
      <c r="AD15" s="2182"/>
      <c r="AF15" s="2182"/>
      <c r="AH15" s="2182"/>
      <c r="AJ15" s="2182"/>
      <c r="AL15" s="2182"/>
      <c r="AN15" s="2182"/>
      <c r="AP15" s="2182"/>
      <c r="AR15" s="2182"/>
      <c r="AT15" s="2182"/>
      <c r="AV15" s="2182"/>
      <c r="AX15" s="2182"/>
      <c r="AZ15" s="2182"/>
      <c r="BB15" s="2182"/>
      <c r="BD15" s="2182"/>
      <c r="BF15" s="2182"/>
      <c r="BH15" s="2182"/>
      <c r="BJ15" s="2182"/>
      <c r="BL15" s="2182"/>
      <c r="BN15" s="2182"/>
      <c r="BP15" s="2182"/>
      <c r="BR15" s="2182"/>
    </row>
    <row r="16" spans="1:70" s="2067" customFormat="1" x14ac:dyDescent="0.3">
      <c r="A16" s="1206"/>
      <c r="B16" s="2748"/>
      <c r="C16" s="2733" t="s">
        <v>1336</v>
      </c>
      <c r="D16" s="2733" t="s">
        <v>2260</v>
      </c>
      <c r="E16" s="2734">
        <v>71434353.442319602</v>
      </c>
      <c r="T16" s="2182"/>
      <c r="V16" s="2182"/>
      <c r="X16" s="2182"/>
      <c r="Z16" s="2182"/>
      <c r="AB16" s="2182"/>
      <c r="AD16" s="2182"/>
      <c r="AF16" s="2182"/>
      <c r="AH16" s="2182"/>
      <c r="AJ16" s="2182"/>
      <c r="AL16" s="2182"/>
      <c r="AN16" s="2182"/>
      <c r="AP16" s="2182"/>
      <c r="AR16" s="2182"/>
      <c r="AT16" s="2182"/>
      <c r="AV16" s="2182"/>
      <c r="AX16" s="2182"/>
      <c r="AZ16" s="2182"/>
      <c r="BB16" s="2182"/>
      <c r="BD16" s="2182"/>
      <c r="BF16" s="2182"/>
      <c r="BH16" s="2182"/>
      <c r="BJ16" s="2182"/>
      <c r="BL16" s="2182"/>
      <c r="BN16" s="2182"/>
      <c r="BP16" s="2182"/>
      <c r="BR16" s="2182"/>
    </row>
    <row r="17" spans="1:70" s="2067" customFormat="1" x14ac:dyDescent="0.3">
      <c r="A17" s="1206"/>
      <c r="B17" s="2748"/>
      <c r="C17" s="2733" t="s">
        <v>1337</v>
      </c>
      <c r="D17" s="2733" t="s">
        <v>2777</v>
      </c>
      <c r="E17" s="2734">
        <v>71434353.442319602</v>
      </c>
      <c r="T17" s="2182"/>
      <c r="V17" s="2182"/>
      <c r="X17" s="2182"/>
      <c r="Z17" s="2182"/>
      <c r="AB17" s="2182"/>
      <c r="AD17" s="2182"/>
      <c r="AF17" s="2182"/>
      <c r="AH17" s="2182"/>
      <c r="AJ17" s="2182"/>
      <c r="AL17" s="2182"/>
      <c r="AN17" s="2182"/>
      <c r="AP17" s="2182"/>
      <c r="AR17" s="2182"/>
      <c r="AT17" s="2182"/>
      <c r="AV17" s="2182"/>
      <c r="AX17" s="2182"/>
      <c r="AZ17" s="2182"/>
      <c r="BB17" s="2182"/>
      <c r="BD17" s="2182"/>
      <c r="BF17" s="2182"/>
      <c r="BH17" s="2182"/>
      <c r="BJ17" s="2182"/>
      <c r="BL17" s="2182"/>
      <c r="BN17" s="2182"/>
      <c r="BP17" s="2182"/>
      <c r="BR17" s="2182"/>
    </row>
    <row r="18" spans="1:70" s="2067" customFormat="1" x14ac:dyDescent="0.3">
      <c r="A18" s="1206"/>
      <c r="B18" s="2748"/>
      <c r="C18" s="2733" t="s">
        <v>1338</v>
      </c>
      <c r="D18" s="2733" t="s">
        <v>2778</v>
      </c>
      <c r="E18" s="2734">
        <v>71434353.442319602</v>
      </c>
      <c r="T18" s="2182"/>
      <c r="V18" s="2182"/>
      <c r="X18" s="2182"/>
      <c r="Z18" s="2182"/>
      <c r="AB18" s="2182"/>
      <c r="AD18" s="2182"/>
      <c r="AF18" s="2182"/>
      <c r="AH18" s="2182"/>
      <c r="AJ18" s="2182"/>
      <c r="AL18" s="2182"/>
      <c r="AN18" s="2182"/>
      <c r="AP18" s="2182"/>
      <c r="AR18" s="2182"/>
      <c r="AT18" s="2182"/>
      <c r="AV18" s="2182"/>
      <c r="AX18" s="2182"/>
      <c r="AZ18" s="2182"/>
      <c r="BB18" s="2182"/>
      <c r="BD18" s="2182"/>
      <c r="BF18" s="2182"/>
      <c r="BH18" s="2182"/>
      <c r="BJ18" s="2182"/>
      <c r="BL18" s="2182"/>
      <c r="BN18" s="2182"/>
      <c r="BP18" s="2182"/>
      <c r="BR18" s="2182"/>
    </row>
    <row r="19" spans="1:70" s="2067" customFormat="1" x14ac:dyDescent="0.3">
      <c r="A19" s="1206"/>
      <c r="B19" s="2748"/>
      <c r="C19" s="2733" t="s">
        <v>1339</v>
      </c>
      <c r="D19" s="2733" t="s">
        <v>2779</v>
      </c>
      <c r="E19" s="2734">
        <v>40813938.040958524</v>
      </c>
      <c r="T19" s="2182"/>
      <c r="V19" s="2182"/>
      <c r="X19" s="2182"/>
      <c r="Z19" s="2182"/>
      <c r="AB19" s="2182"/>
      <c r="AD19" s="2182"/>
      <c r="AF19" s="2182"/>
      <c r="AH19" s="2182"/>
      <c r="AJ19" s="2182"/>
      <c r="AL19" s="2182"/>
      <c r="AN19" s="2182"/>
      <c r="AP19" s="2182"/>
      <c r="AR19" s="2182"/>
      <c r="AT19" s="2182"/>
      <c r="AV19" s="2182"/>
      <c r="AX19" s="2182"/>
      <c r="AZ19" s="2182"/>
      <c r="BB19" s="2182"/>
      <c r="BD19" s="2182"/>
      <c r="BF19" s="2182"/>
      <c r="BH19" s="2182"/>
      <c r="BJ19" s="2182"/>
      <c r="BL19" s="2182"/>
      <c r="BN19" s="2182"/>
      <c r="BP19" s="2182"/>
      <c r="BR19" s="2182"/>
    </row>
    <row r="20" spans="1:70" s="2067" customFormat="1" x14ac:dyDescent="0.3">
      <c r="A20" s="1206"/>
      <c r="B20" s="2748"/>
      <c r="C20" s="2733" t="s">
        <v>1341</v>
      </c>
      <c r="D20" s="2733" t="s">
        <v>2780</v>
      </c>
      <c r="E20" s="2734">
        <v>72905126.216018423</v>
      </c>
      <c r="T20" s="2182"/>
      <c r="V20" s="2182"/>
      <c r="X20" s="2182"/>
      <c r="Z20" s="2182"/>
      <c r="AB20" s="2182"/>
      <c r="AD20" s="2182"/>
      <c r="AF20" s="2182"/>
      <c r="AH20" s="2182"/>
      <c r="AJ20" s="2182"/>
      <c r="AL20" s="2182"/>
      <c r="AN20" s="2182"/>
      <c r="AP20" s="2182"/>
      <c r="AR20" s="2182"/>
      <c r="AT20" s="2182"/>
      <c r="AV20" s="2182"/>
      <c r="AX20" s="2182"/>
      <c r="AZ20" s="2182"/>
      <c r="BB20" s="2182"/>
      <c r="BD20" s="2182"/>
      <c r="BF20" s="2182"/>
      <c r="BH20" s="2182"/>
      <c r="BJ20" s="2182"/>
      <c r="BL20" s="2182"/>
      <c r="BN20" s="2182"/>
      <c r="BP20" s="2182"/>
      <c r="BR20" s="2182"/>
    </row>
    <row r="21" spans="1:70" s="2067" customFormat="1" x14ac:dyDescent="0.3">
      <c r="A21" s="1206"/>
      <c r="B21" s="2748"/>
      <c r="C21" s="2733" t="s">
        <v>1342</v>
      </c>
      <c r="D21" s="2733" t="s">
        <v>2781</v>
      </c>
      <c r="E21" s="2734">
        <v>71434353.442319602</v>
      </c>
      <c r="T21" s="2182"/>
      <c r="V21" s="2182"/>
      <c r="X21" s="2182"/>
      <c r="Z21" s="2182"/>
      <c r="AB21" s="2182"/>
      <c r="AD21" s="2182"/>
      <c r="AF21" s="2182"/>
      <c r="AH21" s="2182"/>
      <c r="AJ21" s="2182"/>
      <c r="AL21" s="2182"/>
      <c r="AN21" s="2182"/>
      <c r="AP21" s="2182"/>
      <c r="AR21" s="2182"/>
      <c r="AT21" s="2182"/>
      <c r="AV21" s="2182"/>
      <c r="AX21" s="2182"/>
      <c r="AZ21" s="2182"/>
      <c r="BB21" s="2182"/>
      <c r="BD21" s="2182"/>
      <c r="BF21" s="2182"/>
      <c r="BH21" s="2182"/>
      <c r="BJ21" s="2182"/>
      <c r="BL21" s="2182"/>
      <c r="BN21" s="2182"/>
      <c r="BP21" s="2182"/>
      <c r="BR21" s="2182"/>
    </row>
    <row r="22" spans="1:70" s="2067" customFormat="1" x14ac:dyDescent="0.3">
      <c r="A22" s="1206"/>
      <c r="B22" s="2748"/>
      <c r="C22" s="2733" t="s">
        <v>1343</v>
      </c>
      <c r="D22" s="2733" t="s">
        <v>2782</v>
      </c>
      <c r="E22" s="2734">
        <v>71434353.442319602</v>
      </c>
      <c r="T22" s="2182"/>
      <c r="V22" s="2182"/>
      <c r="X22" s="2182"/>
      <c r="Z22" s="2182"/>
      <c r="AB22" s="2182"/>
      <c r="AD22" s="2182"/>
      <c r="AF22" s="2182"/>
      <c r="AH22" s="2182"/>
      <c r="AJ22" s="2182"/>
      <c r="AL22" s="2182"/>
      <c r="AN22" s="2182"/>
      <c r="AP22" s="2182"/>
      <c r="AR22" s="2182"/>
      <c r="AT22" s="2182"/>
      <c r="AV22" s="2182"/>
      <c r="AX22" s="2182"/>
      <c r="AZ22" s="2182"/>
      <c r="BB22" s="2182"/>
      <c r="BD22" s="2182"/>
      <c r="BF22" s="2182"/>
      <c r="BH22" s="2182"/>
      <c r="BJ22" s="2182"/>
      <c r="BL22" s="2182"/>
      <c r="BN22" s="2182"/>
      <c r="BP22" s="2182"/>
      <c r="BR22" s="2182"/>
    </row>
    <row r="23" spans="1:70" s="2067" customFormat="1" x14ac:dyDescent="0.3">
      <c r="A23" s="1206"/>
      <c r="B23" s="2748"/>
      <c r="C23" s="2733" t="s">
        <v>1344</v>
      </c>
      <c r="D23" s="2733" t="s">
        <v>2783</v>
      </c>
      <c r="E23" s="2734">
        <v>71434353.442319602</v>
      </c>
      <c r="T23" s="2182"/>
      <c r="V23" s="2182"/>
      <c r="X23" s="2182"/>
      <c r="Z23" s="2182"/>
      <c r="AB23" s="2182"/>
      <c r="AD23" s="2182"/>
      <c r="AF23" s="2182"/>
      <c r="AH23" s="2182"/>
      <c r="AJ23" s="2182"/>
      <c r="AL23" s="2182"/>
      <c r="AN23" s="2182"/>
      <c r="AP23" s="2182"/>
      <c r="AR23" s="2182"/>
      <c r="AT23" s="2182"/>
      <c r="AV23" s="2182"/>
      <c r="AX23" s="2182"/>
      <c r="AZ23" s="2182"/>
      <c r="BB23" s="2182"/>
      <c r="BD23" s="2182"/>
      <c r="BF23" s="2182"/>
      <c r="BH23" s="2182"/>
      <c r="BJ23" s="2182"/>
      <c r="BL23" s="2182"/>
      <c r="BN23" s="2182"/>
      <c r="BP23" s="2182"/>
      <c r="BR23" s="2182"/>
    </row>
    <row r="24" spans="1:70" s="2067" customFormat="1" x14ac:dyDescent="0.3">
      <c r="A24" s="1206"/>
      <c r="B24" s="2748"/>
      <c r="C24" s="2733" t="s">
        <v>1345</v>
      </c>
      <c r="D24" s="2733" t="s">
        <v>2784</v>
      </c>
      <c r="E24" s="2734">
        <v>40560707.858217642</v>
      </c>
      <c r="T24" s="2182"/>
      <c r="V24" s="2182"/>
      <c r="X24" s="2182"/>
      <c r="Z24" s="2182"/>
      <c r="AB24" s="2182"/>
      <c r="AD24" s="2182"/>
      <c r="AF24" s="2182"/>
      <c r="AH24" s="2182"/>
      <c r="AJ24" s="2182"/>
      <c r="AL24" s="2182"/>
      <c r="AN24" s="2182"/>
      <c r="AP24" s="2182"/>
      <c r="AR24" s="2182"/>
      <c r="AT24" s="2182"/>
      <c r="AV24" s="2182"/>
      <c r="AX24" s="2182"/>
      <c r="AZ24" s="2182"/>
      <c r="BB24" s="2182"/>
      <c r="BD24" s="2182"/>
      <c r="BF24" s="2182"/>
      <c r="BH24" s="2182"/>
      <c r="BJ24" s="2182"/>
      <c r="BL24" s="2182"/>
      <c r="BN24" s="2182"/>
      <c r="BP24" s="2182"/>
      <c r="BR24" s="2182"/>
    </row>
    <row r="25" spans="1:70" s="2067" customFormat="1" x14ac:dyDescent="0.3">
      <c r="A25" s="1206"/>
      <c r="B25" s="2748"/>
      <c r="C25" s="2733" t="s">
        <v>1347</v>
      </c>
      <c r="D25" s="2733" t="s">
        <v>1348</v>
      </c>
      <c r="E25" s="2734">
        <v>11277440.935126165</v>
      </c>
      <c r="T25" s="2182"/>
      <c r="V25" s="2182"/>
      <c r="X25" s="2182"/>
      <c r="Z25" s="2182"/>
      <c r="AB25" s="2182"/>
      <c r="AD25" s="2182"/>
      <c r="AF25" s="2182"/>
      <c r="AH25" s="2182"/>
      <c r="AJ25" s="2182"/>
      <c r="AL25" s="2182"/>
      <c r="AN25" s="2182"/>
      <c r="AP25" s="2182"/>
      <c r="AR25" s="2182"/>
      <c r="AT25" s="2182"/>
      <c r="AV25" s="2182"/>
      <c r="AX25" s="2182"/>
      <c r="AZ25" s="2182"/>
      <c r="BB25" s="2182"/>
      <c r="BD25" s="2182"/>
      <c r="BF25" s="2182"/>
      <c r="BH25" s="2182"/>
      <c r="BJ25" s="2182"/>
      <c r="BL25" s="2182"/>
      <c r="BN25" s="2182"/>
      <c r="BP25" s="2182"/>
      <c r="BR25" s="2182"/>
    </row>
    <row r="26" spans="1:70" s="2067" customFormat="1" x14ac:dyDescent="0.3">
      <c r="A26" s="1206"/>
      <c r="B26" s="2748"/>
      <c r="C26" s="2733" t="s">
        <v>1349</v>
      </c>
      <c r="D26" s="2733" t="s">
        <v>1350</v>
      </c>
      <c r="E26" s="2734">
        <v>17696163.843876872</v>
      </c>
      <c r="T26" s="2182"/>
      <c r="V26" s="2182"/>
      <c r="X26" s="2182"/>
      <c r="Z26" s="2182"/>
      <c r="AB26" s="2182"/>
      <c r="AD26" s="2182"/>
      <c r="AF26" s="2182"/>
      <c r="AH26" s="2182"/>
      <c r="AJ26" s="2182"/>
      <c r="AL26" s="2182"/>
      <c r="AN26" s="2182"/>
      <c r="AP26" s="2182"/>
      <c r="AR26" s="2182"/>
      <c r="AT26" s="2182"/>
      <c r="AV26" s="2182"/>
      <c r="AX26" s="2182"/>
      <c r="AZ26" s="2182"/>
      <c r="BB26" s="2182"/>
      <c r="BD26" s="2182"/>
      <c r="BF26" s="2182"/>
      <c r="BH26" s="2182"/>
      <c r="BJ26" s="2182"/>
      <c r="BL26" s="2182"/>
      <c r="BN26" s="2182"/>
      <c r="BP26" s="2182"/>
      <c r="BR26" s="2182"/>
    </row>
    <row r="27" spans="1:70" s="2067" customFormat="1" x14ac:dyDescent="0.3">
      <c r="A27" s="1206"/>
      <c r="B27" s="2748"/>
      <c r="C27" s="2733" t="s">
        <v>1351</v>
      </c>
      <c r="D27" s="2733" t="s">
        <v>1352</v>
      </c>
      <c r="E27" s="2734">
        <v>17744314.237144493</v>
      </c>
      <c r="T27" s="2182"/>
      <c r="V27" s="2182"/>
      <c r="X27" s="2182"/>
      <c r="Z27" s="2182"/>
      <c r="AB27" s="2182"/>
      <c r="AD27" s="2182"/>
      <c r="AF27" s="2182"/>
      <c r="AH27" s="2182"/>
      <c r="AJ27" s="2182"/>
      <c r="AL27" s="2182"/>
      <c r="AN27" s="2182"/>
      <c r="AP27" s="2182"/>
      <c r="AR27" s="2182"/>
      <c r="AT27" s="2182"/>
      <c r="AV27" s="2182"/>
      <c r="AX27" s="2182"/>
      <c r="AZ27" s="2182"/>
      <c r="BB27" s="2182"/>
      <c r="BD27" s="2182"/>
      <c r="BF27" s="2182"/>
      <c r="BH27" s="2182"/>
      <c r="BJ27" s="2182"/>
      <c r="BL27" s="2182"/>
      <c r="BN27" s="2182"/>
      <c r="BP27" s="2182"/>
      <c r="BR27" s="2182"/>
    </row>
    <row r="28" spans="1:70" s="2067" customFormat="1" x14ac:dyDescent="0.3">
      <c r="A28" s="1206"/>
      <c r="B28" s="2748"/>
      <c r="C28" s="2733" t="s">
        <v>1353</v>
      </c>
      <c r="D28" s="2733" t="s">
        <v>1354</v>
      </c>
      <c r="E28" s="2734">
        <v>14313411.326193739</v>
      </c>
      <c r="T28" s="2182"/>
      <c r="V28" s="2182"/>
      <c r="X28" s="2182"/>
      <c r="Z28" s="2182"/>
      <c r="AB28" s="2182"/>
      <c r="AD28" s="2182"/>
      <c r="AF28" s="2182"/>
      <c r="AH28" s="2182"/>
      <c r="AJ28" s="2182"/>
      <c r="AL28" s="2182"/>
      <c r="AN28" s="2182"/>
      <c r="AP28" s="2182"/>
      <c r="AR28" s="2182"/>
      <c r="AT28" s="2182"/>
      <c r="AV28" s="2182"/>
      <c r="AX28" s="2182"/>
      <c r="AZ28" s="2182"/>
      <c r="BB28" s="2182"/>
      <c r="BD28" s="2182"/>
      <c r="BF28" s="2182"/>
      <c r="BH28" s="2182"/>
      <c r="BJ28" s="2182"/>
      <c r="BL28" s="2182"/>
      <c r="BN28" s="2182"/>
      <c r="BP28" s="2182"/>
      <c r="BR28" s="2182"/>
    </row>
    <row r="29" spans="1:70" s="2067" customFormat="1" x14ac:dyDescent="0.3">
      <c r="A29" s="1206"/>
      <c r="B29" s="2748"/>
      <c r="C29" s="2733" t="s">
        <v>1355</v>
      </c>
      <c r="D29" s="2733" t="s">
        <v>1356</v>
      </c>
      <c r="E29" s="2734">
        <v>31843133.203673203</v>
      </c>
      <c r="T29" s="2182"/>
      <c r="V29" s="2182"/>
      <c r="X29" s="2182"/>
      <c r="Z29" s="2182"/>
      <c r="AB29" s="2182"/>
      <c r="AD29" s="2182"/>
      <c r="AF29" s="2182"/>
      <c r="AH29" s="2182"/>
      <c r="AJ29" s="2182"/>
      <c r="AL29" s="2182"/>
      <c r="AN29" s="2182"/>
      <c r="AP29" s="2182"/>
      <c r="AR29" s="2182"/>
      <c r="AT29" s="2182"/>
      <c r="AV29" s="2182"/>
      <c r="AX29" s="2182"/>
      <c r="AZ29" s="2182"/>
      <c r="BB29" s="2182"/>
      <c r="BD29" s="2182"/>
      <c r="BF29" s="2182"/>
      <c r="BH29" s="2182"/>
      <c r="BJ29" s="2182"/>
      <c r="BL29" s="2182"/>
      <c r="BN29" s="2182"/>
      <c r="BP29" s="2182"/>
      <c r="BR29" s="2182"/>
    </row>
    <row r="30" spans="1:70" s="2067" customFormat="1" x14ac:dyDescent="0.3">
      <c r="A30" s="1206"/>
      <c r="B30" s="2748"/>
      <c r="C30" s="2733" t="s">
        <v>1357</v>
      </c>
      <c r="D30" s="2733" t="s">
        <v>1358</v>
      </c>
      <c r="E30" s="2734">
        <v>40656144.535680555</v>
      </c>
      <c r="T30" s="2182"/>
      <c r="V30" s="2182"/>
      <c r="X30" s="2182"/>
      <c r="Z30" s="2182"/>
      <c r="AB30" s="2182"/>
      <c r="AD30" s="2182"/>
      <c r="AF30" s="2182"/>
      <c r="AH30" s="2182"/>
      <c r="AJ30" s="2182"/>
      <c r="AL30" s="2182"/>
      <c r="AN30" s="2182"/>
      <c r="AP30" s="2182"/>
      <c r="AR30" s="2182"/>
      <c r="AT30" s="2182"/>
      <c r="AV30" s="2182"/>
      <c r="AX30" s="2182"/>
      <c r="AZ30" s="2182"/>
      <c r="BB30" s="2182"/>
      <c r="BD30" s="2182"/>
      <c r="BF30" s="2182"/>
      <c r="BH30" s="2182"/>
      <c r="BJ30" s="2182"/>
      <c r="BL30" s="2182"/>
      <c r="BN30" s="2182"/>
      <c r="BP30" s="2182"/>
      <c r="BR30" s="2182"/>
    </row>
    <row r="31" spans="1:70" s="2067" customFormat="1" x14ac:dyDescent="0.3">
      <c r="A31" s="1206"/>
      <c r="B31" s="2748"/>
      <c r="C31" s="2733" t="s">
        <v>1359</v>
      </c>
      <c r="D31" s="2733" t="s">
        <v>1360</v>
      </c>
      <c r="E31" s="2734">
        <v>14313411.326193739</v>
      </c>
      <c r="T31" s="2182"/>
      <c r="V31" s="2182"/>
      <c r="X31" s="2182"/>
      <c r="Z31" s="2182"/>
      <c r="AB31" s="2182"/>
      <c r="AD31" s="2182"/>
      <c r="AF31" s="2182"/>
      <c r="AH31" s="2182"/>
      <c r="AJ31" s="2182"/>
      <c r="AL31" s="2182"/>
      <c r="AN31" s="2182"/>
      <c r="AP31" s="2182"/>
      <c r="AR31" s="2182"/>
      <c r="AT31" s="2182"/>
      <c r="AV31" s="2182"/>
      <c r="AX31" s="2182"/>
      <c r="AZ31" s="2182"/>
      <c r="BB31" s="2182"/>
      <c r="BD31" s="2182"/>
      <c r="BF31" s="2182"/>
      <c r="BH31" s="2182"/>
      <c r="BJ31" s="2182"/>
      <c r="BL31" s="2182"/>
      <c r="BN31" s="2182"/>
      <c r="BP31" s="2182"/>
      <c r="BR31" s="2182"/>
    </row>
    <row r="32" spans="1:70" s="2067" customFormat="1" x14ac:dyDescent="0.3">
      <c r="A32" s="1206"/>
      <c r="B32" s="2748"/>
      <c r="C32" s="2733" t="s">
        <v>1361</v>
      </c>
      <c r="D32" s="2733" t="s">
        <v>1362</v>
      </c>
      <c r="E32" s="2734">
        <v>31843133.203673203</v>
      </c>
      <c r="T32" s="2182"/>
      <c r="V32" s="2182"/>
      <c r="X32" s="2182"/>
      <c r="Z32" s="2182"/>
      <c r="AB32" s="2182"/>
      <c r="AD32" s="2182"/>
      <c r="AF32" s="2182"/>
      <c r="AH32" s="2182"/>
      <c r="AJ32" s="2182"/>
      <c r="AL32" s="2182"/>
      <c r="AN32" s="2182"/>
      <c r="AP32" s="2182"/>
      <c r="AR32" s="2182"/>
      <c r="AT32" s="2182"/>
      <c r="AV32" s="2182"/>
      <c r="AX32" s="2182"/>
      <c r="AZ32" s="2182"/>
      <c r="BB32" s="2182"/>
      <c r="BD32" s="2182"/>
      <c r="BF32" s="2182"/>
      <c r="BH32" s="2182"/>
      <c r="BJ32" s="2182"/>
      <c r="BL32" s="2182"/>
      <c r="BN32" s="2182"/>
      <c r="BP32" s="2182"/>
      <c r="BR32" s="2182"/>
    </row>
    <row r="33" spans="1:70" s="2067" customFormat="1" x14ac:dyDescent="0.3">
      <c r="A33" s="1206"/>
      <c r="B33" s="2748"/>
      <c r="C33" s="2733" t="s">
        <v>1363</v>
      </c>
      <c r="D33" s="2733" t="s">
        <v>1364</v>
      </c>
      <c r="E33" s="2734">
        <v>40656144.535680555</v>
      </c>
      <c r="T33" s="2182"/>
      <c r="V33" s="2182"/>
      <c r="X33" s="2182"/>
      <c r="Z33" s="2182"/>
      <c r="AB33" s="2182"/>
      <c r="AD33" s="2182"/>
      <c r="AF33" s="2182"/>
      <c r="AH33" s="2182"/>
      <c r="AJ33" s="2182"/>
      <c r="AL33" s="2182"/>
      <c r="AN33" s="2182"/>
      <c r="AP33" s="2182"/>
      <c r="AR33" s="2182"/>
      <c r="AT33" s="2182"/>
      <c r="AV33" s="2182"/>
      <c r="AX33" s="2182"/>
      <c r="AZ33" s="2182"/>
      <c r="BB33" s="2182"/>
      <c r="BD33" s="2182"/>
      <c r="BF33" s="2182"/>
      <c r="BH33" s="2182"/>
      <c r="BJ33" s="2182"/>
      <c r="BL33" s="2182"/>
      <c r="BN33" s="2182"/>
      <c r="BP33" s="2182"/>
      <c r="BR33" s="2182"/>
    </row>
    <row r="34" spans="1:70" s="2067" customFormat="1" x14ac:dyDescent="0.3">
      <c r="A34" s="1206"/>
      <c r="B34" s="2748"/>
      <c r="C34" s="2733" t="s">
        <v>2149</v>
      </c>
      <c r="D34" s="2733" t="s">
        <v>2244</v>
      </c>
      <c r="E34" s="2734">
        <v>192499665.29197764</v>
      </c>
      <c r="T34" s="2182"/>
      <c r="V34" s="2182"/>
      <c r="X34" s="2182"/>
      <c r="Z34" s="2182"/>
      <c r="AB34" s="2182"/>
      <c r="AD34" s="2182"/>
      <c r="AF34" s="2182"/>
      <c r="AH34" s="2182"/>
      <c r="AJ34" s="2182"/>
      <c r="AL34" s="2182"/>
      <c r="AN34" s="2182"/>
      <c r="AP34" s="2182"/>
      <c r="AR34" s="2182"/>
      <c r="AT34" s="2182"/>
      <c r="AV34" s="2182"/>
      <c r="AX34" s="2182"/>
      <c r="AZ34" s="2182"/>
      <c r="BB34" s="2182"/>
      <c r="BD34" s="2182"/>
      <c r="BF34" s="2182"/>
      <c r="BH34" s="2182"/>
      <c r="BJ34" s="2182"/>
      <c r="BL34" s="2182"/>
      <c r="BN34" s="2182"/>
      <c r="BP34" s="2182"/>
      <c r="BR34" s="2182"/>
    </row>
    <row r="35" spans="1:70" s="2067" customFormat="1" x14ac:dyDescent="0.3">
      <c r="A35" s="1206"/>
      <c r="B35" s="2748"/>
      <c r="C35" s="2733" t="s">
        <v>2762</v>
      </c>
      <c r="D35" s="2733" t="s">
        <v>2920</v>
      </c>
      <c r="E35" s="2734">
        <v>34362978.226775661</v>
      </c>
      <c r="T35" s="2182"/>
      <c r="V35" s="2182"/>
      <c r="X35" s="2182"/>
      <c r="Z35" s="2182"/>
      <c r="AB35" s="2182"/>
      <c r="AD35" s="2182"/>
      <c r="AF35" s="2182"/>
      <c r="AH35" s="2182"/>
      <c r="AJ35" s="2182"/>
      <c r="AL35" s="2182"/>
      <c r="AN35" s="2182"/>
      <c r="AP35" s="2182"/>
      <c r="AR35" s="2182"/>
      <c r="AT35" s="2182"/>
      <c r="AV35" s="2182"/>
      <c r="AX35" s="2182"/>
      <c r="AZ35" s="2182"/>
      <c r="BB35" s="2182"/>
      <c r="BD35" s="2182"/>
      <c r="BF35" s="2182"/>
      <c r="BH35" s="2182"/>
      <c r="BJ35" s="2182"/>
      <c r="BL35" s="2182"/>
      <c r="BN35" s="2182"/>
      <c r="BP35" s="2182"/>
      <c r="BR35" s="2182"/>
    </row>
    <row r="36" spans="1:70" s="2067" customFormat="1" x14ac:dyDescent="0.3">
      <c r="A36" s="1206"/>
      <c r="B36" s="2748"/>
      <c r="C36" s="2733" t="s">
        <v>2763</v>
      </c>
      <c r="D36" s="2733" t="s">
        <v>2921</v>
      </c>
      <c r="E36" s="2734">
        <v>24677174.609158907</v>
      </c>
      <c r="T36" s="2182"/>
      <c r="V36" s="2182"/>
      <c r="X36" s="2182"/>
      <c r="Z36" s="2182"/>
      <c r="AB36" s="2182"/>
      <c r="AD36" s="2182"/>
      <c r="AF36" s="2182"/>
      <c r="AH36" s="2182"/>
      <c r="AJ36" s="2182"/>
      <c r="AL36" s="2182"/>
      <c r="AN36" s="2182"/>
      <c r="AP36" s="2182"/>
      <c r="AR36" s="2182"/>
      <c r="AT36" s="2182"/>
      <c r="AV36" s="2182"/>
      <c r="AX36" s="2182"/>
      <c r="AZ36" s="2182"/>
      <c r="BB36" s="2182"/>
      <c r="BD36" s="2182"/>
      <c r="BF36" s="2182"/>
      <c r="BH36" s="2182"/>
      <c r="BJ36" s="2182"/>
      <c r="BL36" s="2182"/>
      <c r="BN36" s="2182"/>
      <c r="BP36" s="2182"/>
      <c r="BR36" s="2182"/>
    </row>
    <row r="37" spans="1:70" s="2067" customFormat="1" x14ac:dyDescent="0.3">
      <c r="A37" s="1206"/>
      <c r="B37" s="2748"/>
      <c r="C37" s="2733" t="s">
        <v>2764</v>
      </c>
      <c r="D37" s="2733" t="s">
        <v>2922</v>
      </c>
      <c r="E37" s="2734">
        <v>25306038.485219773</v>
      </c>
      <c r="T37" s="2182"/>
      <c r="V37" s="2182"/>
      <c r="X37" s="2182"/>
      <c r="Z37" s="2182"/>
      <c r="AB37" s="2182"/>
      <c r="AD37" s="2182"/>
      <c r="AF37" s="2182"/>
      <c r="AH37" s="2182"/>
      <c r="AJ37" s="2182"/>
      <c r="AL37" s="2182"/>
      <c r="AN37" s="2182"/>
      <c r="AP37" s="2182"/>
      <c r="AR37" s="2182"/>
      <c r="AT37" s="2182"/>
      <c r="AV37" s="2182"/>
      <c r="AX37" s="2182"/>
      <c r="AZ37" s="2182"/>
      <c r="BB37" s="2182"/>
      <c r="BD37" s="2182"/>
      <c r="BF37" s="2182"/>
      <c r="BH37" s="2182"/>
      <c r="BJ37" s="2182"/>
      <c r="BL37" s="2182"/>
      <c r="BN37" s="2182"/>
      <c r="BP37" s="2182"/>
      <c r="BR37" s="2182"/>
    </row>
    <row r="38" spans="1:70" s="2067" customFormat="1" x14ac:dyDescent="0.3">
      <c r="A38" s="1206"/>
      <c r="B38" s="2748"/>
      <c r="C38" s="2733" t="s">
        <v>2765</v>
      </c>
      <c r="D38" s="2733" t="s">
        <v>2923</v>
      </c>
      <c r="E38" s="2734">
        <v>14924065.991000632</v>
      </c>
      <c r="T38" s="2182"/>
      <c r="V38" s="2182"/>
      <c r="X38" s="2182"/>
      <c r="Z38" s="2182"/>
      <c r="AB38" s="2182"/>
      <c r="AD38" s="2182"/>
      <c r="AF38" s="2182"/>
      <c r="AH38" s="2182"/>
      <c r="AJ38" s="2182"/>
      <c r="AL38" s="2182"/>
      <c r="AN38" s="2182"/>
      <c r="AP38" s="2182"/>
      <c r="AR38" s="2182"/>
      <c r="AT38" s="2182"/>
      <c r="AV38" s="2182"/>
      <c r="AX38" s="2182"/>
      <c r="AZ38" s="2182"/>
      <c r="BB38" s="2182"/>
      <c r="BD38" s="2182"/>
      <c r="BF38" s="2182"/>
      <c r="BH38" s="2182"/>
      <c r="BJ38" s="2182"/>
      <c r="BL38" s="2182"/>
      <c r="BN38" s="2182"/>
      <c r="BP38" s="2182"/>
      <c r="BR38" s="2182"/>
    </row>
    <row r="39" spans="1:70" s="2067" customFormat="1" x14ac:dyDescent="0.3">
      <c r="T39" s="2182"/>
      <c r="V39" s="2182"/>
      <c r="X39" s="2182"/>
      <c r="Z39" s="2182"/>
      <c r="AB39" s="2182"/>
      <c r="AD39" s="2182"/>
      <c r="AF39" s="2182"/>
      <c r="AH39" s="2182"/>
      <c r="AJ39" s="2182"/>
      <c r="AL39" s="2182"/>
      <c r="AN39" s="2182"/>
      <c r="AP39" s="2182"/>
      <c r="AR39" s="2182"/>
      <c r="AT39" s="2182"/>
      <c r="AV39" s="2182"/>
      <c r="AX39" s="2182"/>
      <c r="AZ39" s="2182"/>
      <c r="BB39" s="2182"/>
      <c r="BD39" s="2182"/>
      <c r="BF39" s="2182"/>
      <c r="BH39" s="2182"/>
      <c r="BJ39" s="2182"/>
      <c r="BL39" s="2182"/>
      <c r="BN39" s="2182"/>
      <c r="BP39" s="2182"/>
      <c r="BR39" s="2182"/>
    </row>
    <row r="44" spans="1:70" s="597" customFormat="1" x14ac:dyDescent="0.3">
      <c r="D44" s="3785" t="s">
        <v>1653</v>
      </c>
      <c r="E44" s="3780" t="s">
        <v>3371</v>
      </c>
      <c r="F44" s="3746" t="s">
        <v>1327</v>
      </c>
      <c r="G44" s="3747"/>
      <c r="H44" s="3746" t="s">
        <v>1328</v>
      </c>
      <c r="I44" s="3747"/>
      <c r="J44" s="3746" t="s">
        <v>1329</v>
      </c>
      <c r="K44" s="3747"/>
      <c r="L44" s="3746" t="s">
        <v>1330</v>
      </c>
      <c r="M44" s="3747"/>
      <c r="N44" s="3746" t="s">
        <v>1331</v>
      </c>
      <c r="O44" s="3747"/>
      <c r="P44" s="3746" t="s">
        <v>1332</v>
      </c>
      <c r="Q44" s="3747"/>
      <c r="R44" s="3844" t="s">
        <v>1333</v>
      </c>
      <c r="S44" s="3845"/>
      <c r="T44" s="3746" t="s">
        <v>1335</v>
      </c>
      <c r="U44" s="3747"/>
      <c r="V44" s="3746" t="s">
        <v>1336</v>
      </c>
      <c r="W44" s="3747"/>
      <c r="X44" s="3746" t="s">
        <v>1337</v>
      </c>
      <c r="Y44" s="3747"/>
      <c r="Z44" s="3746" t="s">
        <v>1338</v>
      </c>
      <c r="AA44" s="3747"/>
      <c r="AB44" s="3746" t="s">
        <v>1339</v>
      </c>
      <c r="AC44" s="3747"/>
      <c r="AD44" s="3746" t="s">
        <v>1341</v>
      </c>
      <c r="AE44" s="3747"/>
      <c r="AF44" s="3746" t="s">
        <v>1342</v>
      </c>
      <c r="AG44" s="3747"/>
      <c r="AH44" s="3746" t="s">
        <v>1343</v>
      </c>
      <c r="AI44" s="3747"/>
      <c r="AJ44" s="3746" t="s">
        <v>1344</v>
      </c>
      <c r="AK44" s="3747"/>
      <c r="AL44" s="3746" t="s">
        <v>1345</v>
      </c>
      <c r="AM44" s="3747"/>
      <c r="AN44" s="3844" t="s">
        <v>1347</v>
      </c>
      <c r="AO44" s="3845"/>
      <c r="AP44" s="3844" t="s">
        <v>1349</v>
      </c>
      <c r="AQ44" s="3845"/>
      <c r="AR44" s="3844" t="s">
        <v>1351</v>
      </c>
      <c r="AS44" s="3845"/>
      <c r="AT44" s="3844" t="s">
        <v>1353</v>
      </c>
      <c r="AU44" s="3845"/>
      <c r="AV44" s="3844" t="s">
        <v>1355</v>
      </c>
      <c r="AW44" s="3845"/>
      <c r="AX44" s="3844" t="s">
        <v>1357</v>
      </c>
      <c r="AY44" s="3845"/>
      <c r="AZ44" s="3844" t="s">
        <v>1359</v>
      </c>
      <c r="BA44" s="3845"/>
      <c r="BB44" s="3844" t="s">
        <v>1361</v>
      </c>
      <c r="BC44" s="3845"/>
      <c r="BD44" s="3844" t="s">
        <v>1363</v>
      </c>
      <c r="BE44" s="3845"/>
      <c r="BF44" s="3746" t="s">
        <v>2149</v>
      </c>
      <c r="BG44" s="3747"/>
      <c r="BH44" s="3844" t="s">
        <v>2762</v>
      </c>
      <c r="BI44" s="3845"/>
      <c r="BJ44" s="3844" t="s">
        <v>2763</v>
      </c>
      <c r="BK44" s="3845"/>
      <c r="BL44" s="3844" t="s">
        <v>2764</v>
      </c>
      <c r="BM44" s="3845"/>
      <c r="BN44" s="3844" t="s">
        <v>2765</v>
      </c>
      <c r="BO44" s="3845"/>
    </row>
    <row r="45" spans="1:70" s="597" customFormat="1" ht="51" customHeight="1" x14ac:dyDescent="0.2">
      <c r="D45" s="3739"/>
      <c r="E45" s="3741"/>
      <c r="F45" s="3744" t="s">
        <v>1023</v>
      </c>
      <c r="G45" s="3745"/>
      <c r="H45" s="3744" t="s">
        <v>1024</v>
      </c>
      <c r="I45" s="3745"/>
      <c r="J45" s="3744" t="s">
        <v>1025</v>
      </c>
      <c r="K45" s="3745"/>
      <c r="L45" s="3744" t="s">
        <v>1026</v>
      </c>
      <c r="M45" s="3745"/>
      <c r="N45" s="3744" t="s">
        <v>1029</v>
      </c>
      <c r="O45" s="3745"/>
      <c r="P45" s="3744" t="s">
        <v>1030</v>
      </c>
      <c r="Q45" s="3745"/>
      <c r="R45" s="3744" t="s">
        <v>1334</v>
      </c>
      <c r="S45" s="3745"/>
      <c r="T45" s="3744" t="s">
        <v>1885</v>
      </c>
      <c r="U45" s="3745"/>
      <c r="V45" s="3744" t="s">
        <v>2260</v>
      </c>
      <c r="W45" s="3745"/>
      <c r="X45" s="3744" t="s">
        <v>2777</v>
      </c>
      <c r="Y45" s="3745"/>
      <c r="Z45" s="3744" t="s">
        <v>2778</v>
      </c>
      <c r="AA45" s="3745"/>
      <c r="AB45" s="3744" t="s">
        <v>2779</v>
      </c>
      <c r="AC45" s="3745"/>
      <c r="AD45" s="3744" t="s">
        <v>2780</v>
      </c>
      <c r="AE45" s="3745"/>
      <c r="AF45" s="3744" t="s">
        <v>2781</v>
      </c>
      <c r="AG45" s="3745"/>
      <c r="AH45" s="3744" t="s">
        <v>2782</v>
      </c>
      <c r="AI45" s="3745"/>
      <c r="AJ45" s="3744" t="s">
        <v>2783</v>
      </c>
      <c r="AK45" s="3745"/>
      <c r="AL45" s="3744" t="s">
        <v>2784</v>
      </c>
      <c r="AM45" s="3745"/>
      <c r="AN45" s="3802" t="s">
        <v>1348</v>
      </c>
      <c r="AO45" s="3803"/>
      <c r="AP45" s="3802" t="s">
        <v>1350</v>
      </c>
      <c r="AQ45" s="3803"/>
      <c r="AR45" s="3802" t="s">
        <v>1352</v>
      </c>
      <c r="AS45" s="3803"/>
      <c r="AT45" s="3802" t="s">
        <v>1354</v>
      </c>
      <c r="AU45" s="3803"/>
      <c r="AV45" s="3802" t="s">
        <v>1356</v>
      </c>
      <c r="AW45" s="3803"/>
      <c r="AX45" s="3802" t="s">
        <v>1358</v>
      </c>
      <c r="AY45" s="3803"/>
      <c r="AZ45" s="3802" t="s">
        <v>1360</v>
      </c>
      <c r="BA45" s="3803"/>
      <c r="BB45" s="3802" t="s">
        <v>1362</v>
      </c>
      <c r="BC45" s="3803"/>
      <c r="BD45" s="3802" t="s">
        <v>1364</v>
      </c>
      <c r="BE45" s="3803"/>
      <c r="BF45" s="3744" t="s">
        <v>2244</v>
      </c>
      <c r="BG45" s="3745"/>
      <c r="BH45" s="3802" t="s">
        <v>2920</v>
      </c>
      <c r="BI45" s="3803"/>
      <c r="BJ45" s="3802" t="s">
        <v>2921</v>
      </c>
      <c r="BK45" s="3803"/>
      <c r="BL45" s="3802" t="s">
        <v>2922</v>
      </c>
      <c r="BM45" s="3803"/>
      <c r="BN45" s="3802" t="s">
        <v>2923</v>
      </c>
      <c r="BO45" s="3803"/>
    </row>
    <row r="46" spans="1:70" s="2067" customFormat="1" x14ac:dyDescent="0.3">
      <c r="D46" s="2763" t="s">
        <v>1371</v>
      </c>
      <c r="E46" s="540">
        <v>71181123.25957872</v>
      </c>
      <c r="F46" s="2186"/>
      <c r="G46" s="2180">
        <v>0</v>
      </c>
      <c r="H46" s="2186"/>
      <c r="I46" s="2180">
        <v>0</v>
      </c>
      <c r="J46" s="2186"/>
      <c r="K46" s="2180">
        <v>0</v>
      </c>
      <c r="L46" s="2186"/>
      <c r="M46" s="2180">
        <v>0</v>
      </c>
      <c r="N46" s="2186"/>
      <c r="O46" s="2180">
        <v>0</v>
      </c>
      <c r="P46" s="2186"/>
      <c r="Q46" s="2180">
        <v>0</v>
      </c>
      <c r="R46" s="2186"/>
      <c r="S46" s="2180">
        <v>0</v>
      </c>
      <c r="T46" s="2186"/>
      <c r="U46" s="2180">
        <v>0</v>
      </c>
      <c r="V46" s="2186">
        <v>1</v>
      </c>
      <c r="W46" s="2180">
        <v>71181123.25957872</v>
      </c>
      <c r="X46" s="2186"/>
      <c r="Y46" s="2180">
        <v>0</v>
      </c>
      <c r="Z46" s="2186"/>
      <c r="AA46" s="2180">
        <v>0</v>
      </c>
      <c r="AB46" s="2186"/>
      <c r="AC46" s="2180">
        <v>0</v>
      </c>
      <c r="AD46" s="2186"/>
      <c r="AE46" s="2180">
        <v>0</v>
      </c>
      <c r="AF46" s="2186"/>
      <c r="AG46" s="2180">
        <v>0</v>
      </c>
      <c r="AH46" s="2186"/>
      <c r="AI46" s="2180">
        <v>0</v>
      </c>
      <c r="AJ46" s="2186"/>
      <c r="AK46" s="2180">
        <v>0</v>
      </c>
      <c r="AL46" s="2186"/>
      <c r="AM46" s="2180">
        <v>0</v>
      </c>
      <c r="AN46" s="2186"/>
      <c r="AO46" s="2180">
        <v>0</v>
      </c>
      <c r="AP46" s="2186"/>
      <c r="AQ46" s="2180">
        <v>0</v>
      </c>
      <c r="AR46" s="2186"/>
      <c r="AS46" s="2180">
        <v>0</v>
      </c>
      <c r="AT46" s="2186"/>
      <c r="AU46" s="2180">
        <v>0</v>
      </c>
      <c r="AV46" s="2186"/>
      <c r="AW46" s="2180">
        <v>0</v>
      </c>
      <c r="AX46" s="2186"/>
      <c r="AY46" s="2180">
        <v>0</v>
      </c>
      <c r="AZ46" s="2186"/>
      <c r="BA46" s="2180">
        <v>0</v>
      </c>
      <c r="BB46" s="2186"/>
      <c r="BC46" s="2180">
        <v>0</v>
      </c>
      <c r="BD46" s="2186"/>
      <c r="BE46" s="2180">
        <v>0</v>
      </c>
      <c r="BF46" s="2186"/>
      <c r="BG46" s="2180">
        <v>0</v>
      </c>
      <c r="BH46" s="2186"/>
      <c r="BI46" s="2180">
        <v>0</v>
      </c>
      <c r="BJ46" s="2186"/>
      <c r="BK46" s="2180">
        <v>0</v>
      </c>
      <c r="BL46" s="2186"/>
      <c r="BM46" s="2180">
        <v>0</v>
      </c>
      <c r="BN46" s="2186"/>
      <c r="BO46" s="2180">
        <v>0</v>
      </c>
    </row>
    <row r="47" spans="1:70" s="2067" customFormat="1" x14ac:dyDescent="0.3">
      <c r="D47" s="2763" t="s">
        <v>1377</v>
      </c>
      <c r="E47" s="540">
        <v>71181123.25957872</v>
      </c>
      <c r="F47" s="2186"/>
      <c r="G47" s="2180">
        <v>0</v>
      </c>
      <c r="H47" s="2186"/>
      <c r="I47" s="2180">
        <v>0</v>
      </c>
      <c r="J47" s="2186"/>
      <c r="K47" s="2180">
        <v>0</v>
      </c>
      <c r="L47" s="2186"/>
      <c r="M47" s="2180">
        <v>0</v>
      </c>
      <c r="N47" s="2186"/>
      <c r="O47" s="2180">
        <v>0</v>
      </c>
      <c r="P47" s="2186"/>
      <c r="Q47" s="2180">
        <v>0</v>
      </c>
      <c r="R47" s="2186"/>
      <c r="S47" s="2180">
        <v>0</v>
      </c>
      <c r="T47" s="2186"/>
      <c r="U47" s="2180">
        <v>0</v>
      </c>
      <c r="V47" s="2186"/>
      <c r="W47" s="2180">
        <v>0</v>
      </c>
      <c r="X47" s="2186"/>
      <c r="Y47" s="2180">
        <v>0</v>
      </c>
      <c r="Z47" s="2186"/>
      <c r="AA47" s="2180">
        <v>0</v>
      </c>
      <c r="AB47" s="2186"/>
      <c r="AC47" s="2180">
        <v>0</v>
      </c>
      <c r="AD47" s="2186"/>
      <c r="AE47" s="2180">
        <v>0</v>
      </c>
      <c r="AF47" s="2186">
        <v>1</v>
      </c>
      <c r="AG47" s="2180">
        <v>71181123.25957872</v>
      </c>
      <c r="AH47" s="2186"/>
      <c r="AI47" s="2180">
        <v>0</v>
      </c>
      <c r="AJ47" s="2186"/>
      <c r="AK47" s="2180">
        <v>0</v>
      </c>
      <c r="AL47" s="2186"/>
      <c r="AM47" s="2180">
        <v>0</v>
      </c>
      <c r="AN47" s="2186"/>
      <c r="AO47" s="2180">
        <v>0</v>
      </c>
      <c r="AP47" s="2186"/>
      <c r="AQ47" s="2180">
        <v>0</v>
      </c>
      <c r="AR47" s="2186"/>
      <c r="AS47" s="2180">
        <v>0</v>
      </c>
      <c r="AT47" s="2186"/>
      <c r="AU47" s="2180">
        <v>0</v>
      </c>
      <c r="AV47" s="2186"/>
      <c r="AW47" s="2180">
        <v>0</v>
      </c>
      <c r="AX47" s="2186"/>
      <c r="AY47" s="2180">
        <v>0</v>
      </c>
      <c r="AZ47" s="2186"/>
      <c r="BA47" s="2180">
        <v>0</v>
      </c>
      <c r="BB47" s="2186"/>
      <c r="BC47" s="2180">
        <v>0</v>
      </c>
      <c r="BD47" s="2186"/>
      <c r="BE47" s="2180">
        <v>0</v>
      </c>
      <c r="BF47" s="2186"/>
      <c r="BG47" s="2180">
        <v>0</v>
      </c>
      <c r="BH47" s="2186"/>
      <c r="BI47" s="2180">
        <v>0</v>
      </c>
      <c r="BJ47" s="2186"/>
      <c r="BK47" s="2180">
        <v>0</v>
      </c>
      <c r="BL47" s="2186"/>
      <c r="BM47" s="2180">
        <v>0</v>
      </c>
      <c r="BN47" s="2186"/>
      <c r="BO47" s="2180">
        <v>0</v>
      </c>
    </row>
    <row r="48" spans="1:70" s="2067" customFormat="1" x14ac:dyDescent="0.3">
      <c r="D48" s="2763" t="s">
        <v>1369</v>
      </c>
      <c r="E48" s="540">
        <v>71181123.25957872</v>
      </c>
      <c r="F48" s="2186"/>
      <c r="G48" s="2180">
        <v>0</v>
      </c>
      <c r="H48" s="2186"/>
      <c r="I48" s="2180">
        <v>0</v>
      </c>
      <c r="J48" s="2186"/>
      <c r="K48" s="2180">
        <v>0</v>
      </c>
      <c r="L48" s="2186"/>
      <c r="M48" s="2180">
        <v>0</v>
      </c>
      <c r="N48" s="2186"/>
      <c r="O48" s="2180">
        <v>0</v>
      </c>
      <c r="P48" s="2186"/>
      <c r="Q48" s="2180">
        <v>0</v>
      </c>
      <c r="R48" s="2186"/>
      <c r="S48" s="2180">
        <v>0</v>
      </c>
      <c r="T48" s="2186"/>
      <c r="U48" s="2180">
        <v>0</v>
      </c>
      <c r="V48" s="2186"/>
      <c r="W48" s="2180">
        <v>0</v>
      </c>
      <c r="X48" s="2186"/>
      <c r="Y48" s="2180">
        <v>0</v>
      </c>
      <c r="Z48" s="2186">
        <v>1</v>
      </c>
      <c r="AA48" s="2180">
        <v>71181123.25957872</v>
      </c>
      <c r="AB48" s="2186"/>
      <c r="AC48" s="2180">
        <v>0</v>
      </c>
      <c r="AD48" s="2186"/>
      <c r="AE48" s="2180">
        <v>0</v>
      </c>
      <c r="AF48" s="2186"/>
      <c r="AG48" s="2180">
        <v>0</v>
      </c>
      <c r="AH48" s="2186"/>
      <c r="AI48" s="2180">
        <v>0</v>
      </c>
      <c r="AJ48" s="2186"/>
      <c r="AK48" s="2180">
        <v>0</v>
      </c>
      <c r="AL48" s="2186"/>
      <c r="AM48" s="2180">
        <v>0</v>
      </c>
      <c r="AN48" s="2186"/>
      <c r="AO48" s="2180">
        <v>0</v>
      </c>
      <c r="AP48" s="2186"/>
      <c r="AQ48" s="2180">
        <v>0</v>
      </c>
      <c r="AR48" s="2186"/>
      <c r="AS48" s="2180">
        <v>0</v>
      </c>
      <c r="AT48" s="2186"/>
      <c r="AU48" s="2180">
        <v>0</v>
      </c>
      <c r="AV48" s="2186"/>
      <c r="AW48" s="2180">
        <v>0</v>
      </c>
      <c r="AX48" s="2186"/>
      <c r="AY48" s="2180">
        <v>0</v>
      </c>
      <c r="AZ48" s="2186"/>
      <c r="BA48" s="2180">
        <v>0</v>
      </c>
      <c r="BB48" s="2186"/>
      <c r="BC48" s="2180">
        <v>0</v>
      </c>
      <c r="BD48" s="2186"/>
      <c r="BE48" s="2180">
        <v>0</v>
      </c>
      <c r="BF48" s="2186"/>
      <c r="BG48" s="2180">
        <v>0</v>
      </c>
      <c r="BH48" s="2186"/>
      <c r="BI48" s="2180">
        <v>0</v>
      </c>
      <c r="BJ48" s="2186"/>
      <c r="BK48" s="2180">
        <v>0</v>
      </c>
      <c r="BL48" s="2186"/>
      <c r="BM48" s="2180">
        <v>0</v>
      </c>
      <c r="BN48" s="2186"/>
      <c r="BO48" s="2180">
        <v>0</v>
      </c>
    </row>
    <row r="49" spans="4:67" s="2067" customFormat="1" x14ac:dyDescent="0.3">
      <c r="D49" s="2763" t="s">
        <v>1373</v>
      </c>
      <c r="E49" s="540">
        <v>71181123.25957872</v>
      </c>
      <c r="F49" s="2186"/>
      <c r="G49" s="2180">
        <v>0</v>
      </c>
      <c r="H49" s="2186"/>
      <c r="I49" s="2180">
        <v>0</v>
      </c>
      <c r="J49" s="2186"/>
      <c r="K49" s="2180">
        <v>0</v>
      </c>
      <c r="L49" s="2186"/>
      <c r="M49" s="2180">
        <v>0</v>
      </c>
      <c r="N49" s="2186"/>
      <c r="O49" s="2180">
        <v>0</v>
      </c>
      <c r="P49" s="2186"/>
      <c r="Q49" s="2180">
        <v>0</v>
      </c>
      <c r="R49" s="2186"/>
      <c r="S49" s="2180">
        <v>0</v>
      </c>
      <c r="T49" s="2186"/>
      <c r="U49" s="2180">
        <v>0</v>
      </c>
      <c r="V49" s="2186"/>
      <c r="W49" s="2180">
        <v>0</v>
      </c>
      <c r="X49" s="2186">
        <v>0</v>
      </c>
      <c r="Y49" s="2180">
        <v>0</v>
      </c>
      <c r="Z49" s="2186"/>
      <c r="AA49" s="2180">
        <v>0</v>
      </c>
      <c r="AB49" s="2186"/>
      <c r="AC49" s="2180">
        <v>0</v>
      </c>
      <c r="AD49" s="2186"/>
      <c r="AE49" s="2180">
        <v>0</v>
      </c>
      <c r="AF49" s="2186"/>
      <c r="AG49" s="2180">
        <v>0</v>
      </c>
      <c r="AH49" s="2186"/>
      <c r="AI49" s="2180">
        <v>0</v>
      </c>
      <c r="AJ49" s="2186">
        <v>1</v>
      </c>
      <c r="AK49" s="2180">
        <v>71181123.25957872</v>
      </c>
      <c r="AL49" s="2186"/>
      <c r="AM49" s="2180">
        <v>0</v>
      </c>
      <c r="AN49" s="2186"/>
      <c r="AO49" s="2180">
        <v>0</v>
      </c>
      <c r="AP49" s="2186"/>
      <c r="AQ49" s="2180">
        <v>0</v>
      </c>
      <c r="AR49" s="2186"/>
      <c r="AS49" s="2180">
        <v>0</v>
      </c>
      <c r="AT49" s="2186"/>
      <c r="AU49" s="2180">
        <v>0</v>
      </c>
      <c r="AV49" s="2186"/>
      <c r="AW49" s="2180">
        <v>0</v>
      </c>
      <c r="AX49" s="2186"/>
      <c r="AY49" s="2180">
        <v>0</v>
      </c>
      <c r="AZ49" s="2186"/>
      <c r="BA49" s="2180">
        <v>0</v>
      </c>
      <c r="BB49" s="2186"/>
      <c r="BC49" s="2180">
        <v>0</v>
      </c>
      <c r="BD49" s="2186"/>
      <c r="BE49" s="2180">
        <v>0</v>
      </c>
      <c r="BF49" s="2186"/>
      <c r="BG49" s="2180">
        <v>0</v>
      </c>
      <c r="BH49" s="2186"/>
      <c r="BI49" s="2180">
        <v>0</v>
      </c>
      <c r="BJ49" s="2186"/>
      <c r="BK49" s="2180">
        <v>0</v>
      </c>
      <c r="BL49" s="2186"/>
      <c r="BM49" s="2180">
        <v>0</v>
      </c>
      <c r="BN49" s="2186"/>
      <c r="BO49" s="2180">
        <v>0</v>
      </c>
    </row>
    <row r="50" spans="4:67" s="2067" customFormat="1" x14ac:dyDescent="0.3">
      <c r="D50" s="2763" t="s">
        <v>1368</v>
      </c>
      <c r="E50" s="540">
        <v>71181123.25957872</v>
      </c>
      <c r="F50" s="2186"/>
      <c r="G50" s="2180">
        <v>0</v>
      </c>
      <c r="H50" s="2186"/>
      <c r="I50" s="2180">
        <v>0</v>
      </c>
      <c r="J50" s="2186"/>
      <c r="K50" s="2180">
        <v>0</v>
      </c>
      <c r="L50" s="2186"/>
      <c r="M50" s="2180">
        <v>0</v>
      </c>
      <c r="N50" s="2186"/>
      <c r="O50" s="2180">
        <v>0</v>
      </c>
      <c r="P50" s="2186"/>
      <c r="Q50" s="2180">
        <v>0</v>
      </c>
      <c r="R50" s="2186"/>
      <c r="S50" s="2180">
        <v>0</v>
      </c>
      <c r="T50" s="2186"/>
      <c r="U50" s="2180">
        <v>0</v>
      </c>
      <c r="V50" s="2186"/>
      <c r="W50" s="2180">
        <v>0</v>
      </c>
      <c r="X50" s="2186">
        <v>1</v>
      </c>
      <c r="Y50" s="2180">
        <v>71181123.25957872</v>
      </c>
      <c r="Z50" s="2186"/>
      <c r="AA50" s="2180">
        <v>0</v>
      </c>
      <c r="AB50" s="2186"/>
      <c r="AC50" s="2180">
        <v>0</v>
      </c>
      <c r="AD50" s="2186"/>
      <c r="AE50" s="2180">
        <v>0</v>
      </c>
      <c r="AF50" s="2186"/>
      <c r="AG50" s="2180">
        <v>0</v>
      </c>
      <c r="AH50" s="2186"/>
      <c r="AI50" s="2180">
        <v>0</v>
      </c>
      <c r="AJ50" s="2186"/>
      <c r="AK50" s="2180">
        <v>0</v>
      </c>
      <c r="AL50" s="2186"/>
      <c r="AM50" s="2180">
        <v>0</v>
      </c>
      <c r="AN50" s="2186"/>
      <c r="AO50" s="2180">
        <v>0</v>
      </c>
      <c r="AP50" s="2186"/>
      <c r="AQ50" s="2180">
        <v>0</v>
      </c>
      <c r="AR50" s="2186"/>
      <c r="AS50" s="2180">
        <v>0</v>
      </c>
      <c r="AT50" s="2186"/>
      <c r="AU50" s="2180">
        <v>0</v>
      </c>
      <c r="AV50" s="2186"/>
      <c r="AW50" s="2180">
        <v>0</v>
      </c>
      <c r="AX50" s="2186"/>
      <c r="AY50" s="2180">
        <v>0</v>
      </c>
      <c r="AZ50" s="2186"/>
      <c r="BA50" s="2180">
        <v>0</v>
      </c>
      <c r="BB50" s="2186"/>
      <c r="BC50" s="2180">
        <v>0</v>
      </c>
      <c r="BD50" s="2186"/>
      <c r="BE50" s="2180">
        <v>0</v>
      </c>
      <c r="BF50" s="2186"/>
      <c r="BG50" s="2180">
        <v>0</v>
      </c>
      <c r="BH50" s="2186"/>
      <c r="BI50" s="2180">
        <v>0</v>
      </c>
      <c r="BJ50" s="2186"/>
      <c r="BK50" s="2180">
        <v>0</v>
      </c>
      <c r="BL50" s="2186"/>
      <c r="BM50" s="2180">
        <v>0</v>
      </c>
      <c r="BN50" s="2186"/>
      <c r="BO50" s="2180">
        <v>0</v>
      </c>
    </row>
    <row r="51" spans="4:67" s="2067" customFormat="1" x14ac:dyDescent="0.3">
      <c r="D51" s="2763" t="s">
        <v>1372</v>
      </c>
      <c r="E51" s="540">
        <v>71181123.25957872</v>
      </c>
      <c r="F51" s="2186"/>
      <c r="G51" s="2180">
        <v>0</v>
      </c>
      <c r="H51" s="2186"/>
      <c r="I51" s="2180">
        <v>0</v>
      </c>
      <c r="J51" s="2186"/>
      <c r="K51" s="2180">
        <v>0</v>
      </c>
      <c r="L51" s="2186"/>
      <c r="M51" s="2180">
        <v>0</v>
      </c>
      <c r="N51" s="2186"/>
      <c r="O51" s="2180">
        <v>0</v>
      </c>
      <c r="P51" s="2186"/>
      <c r="Q51" s="2180">
        <v>0</v>
      </c>
      <c r="R51" s="2186"/>
      <c r="S51" s="2180">
        <v>0</v>
      </c>
      <c r="T51" s="2186"/>
      <c r="U51" s="2180">
        <v>0</v>
      </c>
      <c r="V51" s="2186"/>
      <c r="W51" s="2180">
        <v>0</v>
      </c>
      <c r="X51" s="2186"/>
      <c r="Y51" s="2180">
        <v>0</v>
      </c>
      <c r="Z51" s="2186"/>
      <c r="AA51" s="2180">
        <v>0</v>
      </c>
      <c r="AB51" s="2186"/>
      <c r="AC51" s="2180">
        <v>0</v>
      </c>
      <c r="AD51" s="2186"/>
      <c r="AE51" s="2180">
        <v>0</v>
      </c>
      <c r="AF51" s="2186"/>
      <c r="AG51" s="2180">
        <v>0</v>
      </c>
      <c r="AH51" s="2186">
        <v>1</v>
      </c>
      <c r="AI51" s="2180">
        <v>71181123.25957872</v>
      </c>
      <c r="AJ51" s="2186"/>
      <c r="AK51" s="2180">
        <v>0</v>
      </c>
      <c r="AL51" s="2186"/>
      <c r="AM51" s="2180">
        <v>0</v>
      </c>
      <c r="AN51" s="2186"/>
      <c r="AO51" s="2180">
        <v>0</v>
      </c>
      <c r="AP51" s="2186"/>
      <c r="AQ51" s="2180">
        <v>0</v>
      </c>
      <c r="AR51" s="2186"/>
      <c r="AS51" s="2180">
        <v>0</v>
      </c>
      <c r="AT51" s="2186"/>
      <c r="AU51" s="2180">
        <v>0</v>
      </c>
      <c r="AV51" s="2186"/>
      <c r="AW51" s="2180">
        <v>0</v>
      </c>
      <c r="AX51" s="2186"/>
      <c r="AY51" s="2180">
        <v>0</v>
      </c>
      <c r="AZ51" s="2186"/>
      <c r="BA51" s="2180">
        <v>0</v>
      </c>
      <c r="BB51" s="2186"/>
      <c r="BC51" s="2180">
        <v>0</v>
      </c>
      <c r="BD51" s="2186"/>
      <c r="BE51" s="2180">
        <v>0</v>
      </c>
      <c r="BF51" s="2186"/>
      <c r="BG51" s="2180">
        <v>0</v>
      </c>
      <c r="BH51" s="2186"/>
      <c r="BI51" s="2180">
        <v>0</v>
      </c>
      <c r="BJ51" s="2186"/>
      <c r="BK51" s="2180">
        <v>0</v>
      </c>
      <c r="BL51" s="2186"/>
      <c r="BM51" s="2180">
        <v>0</v>
      </c>
      <c r="BN51" s="2186"/>
      <c r="BO51" s="2180">
        <v>0</v>
      </c>
    </row>
    <row r="52" spans="4:67" s="2067" customFormat="1" x14ac:dyDescent="0.3">
      <c r="D52" s="2763" t="s">
        <v>268</v>
      </c>
      <c r="E52" s="540">
        <v>40560707.858217642</v>
      </c>
      <c r="F52" s="2186"/>
      <c r="G52" s="2180">
        <v>0</v>
      </c>
      <c r="H52" s="2186"/>
      <c r="I52" s="2180">
        <v>0</v>
      </c>
      <c r="J52" s="2186"/>
      <c r="K52" s="2180">
        <v>0</v>
      </c>
      <c r="L52" s="2186"/>
      <c r="M52" s="2180">
        <v>0</v>
      </c>
      <c r="N52" s="2186"/>
      <c r="O52" s="2180">
        <v>0</v>
      </c>
      <c r="P52" s="2186"/>
      <c r="Q52" s="2180">
        <v>0</v>
      </c>
      <c r="R52" s="2186"/>
      <c r="S52" s="2180">
        <v>0</v>
      </c>
      <c r="T52" s="2186"/>
      <c r="U52" s="2180">
        <v>0</v>
      </c>
      <c r="V52" s="2186"/>
      <c r="W52" s="2180">
        <v>0</v>
      </c>
      <c r="X52" s="2186"/>
      <c r="Y52" s="2180">
        <v>0</v>
      </c>
      <c r="Z52" s="2186"/>
      <c r="AA52" s="2180">
        <v>0</v>
      </c>
      <c r="AB52" s="2186">
        <v>1</v>
      </c>
      <c r="AC52" s="2180">
        <v>40560707.858217642</v>
      </c>
      <c r="AD52" s="2186"/>
      <c r="AE52" s="2180">
        <v>0</v>
      </c>
      <c r="AF52" s="2186"/>
      <c r="AG52" s="2180">
        <v>0</v>
      </c>
      <c r="AH52" s="2186"/>
      <c r="AI52" s="2180">
        <v>0</v>
      </c>
      <c r="AJ52" s="2186"/>
      <c r="AK52" s="2180">
        <v>0</v>
      </c>
      <c r="AL52" s="2186"/>
      <c r="AM52" s="2180">
        <v>0</v>
      </c>
      <c r="AN52" s="2186"/>
      <c r="AO52" s="2180">
        <v>0</v>
      </c>
      <c r="AP52" s="2186"/>
      <c r="AQ52" s="2180">
        <v>0</v>
      </c>
      <c r="AR52" s="2186"/>
      <c r="AS52" s="2180">
        <v>0</v>
      </c>
      <c r="AT52" s="2186"/>
      <c r="AU52" s="2180">
        <v>0</v>
      </c>
      <c r="AV52" s="2186"/>
      <c r="AW52" s="2180">
        <v>0</v>
      </c>
      <c r="AX52" s="2186"/>
      <c r="AY52" s="2180">
        <v>0</v>
      </c>
      <c r="AZ52" s="2186"/>
      <c r="BA52" s="2180">
        <v>0</v>
      </c>
      <c r="BB52" s="2186"/>
      <c r="BC52" s="2180">
        <v>0</v>
      </c>
      <c r="BD52" s="2186"/>
      <c r="BE52" s="2180">
        <v>0</v>
      </c>
      <c r="BF52" s="2186"/>
      <c r="BG52" s="2180">
        <v>0</v>
      </c>
      <c r="BH52" s="2186"/>
      <c r="BI52" s="2180">
        <v>0</v>
      </c>
      <c r="BJ52" s="2186"/>
      <c r="BK52" s="2180">
        <v>0</v>
      </c>
      <c r="BL52" s="2186"/>
      <c r="BM52" s="2180">
        <v>0</v>
      </c>
      <c r="BN52" s="2186"/>
      <c r="BO52" s="2180">
        <v>0</v>
      </c>
    </row>
    <row r="53" spans="4:67" s="2067" customFormat="1" x14ac:dyDescent="0.3">
      <c r="D53" s="2763" t="s">
        <v>1374</v>
      </c>
      <c r="E53" s="540">
        <v>40560707.858217642</v>
      </c>
      <c r="F53" s="2186"/>
      <c r="G53" s="2180">
        <v>0</v>
      </c>
      <c r="H53" s="2186"/>
      <c r="I53" s="2180">
        <v>0</v>
      </c>
      <c r="J53" s="2186"/>
      <c r="K53" s="2180">
        <v>0</v>
      </c>
      <c r="L53" s="2186"/>
      <c r="M53" s="2180">
        <v>0</v>
      </c>
      <c r="N53" s="2186"/>
      <c r="O53" s="2180">
        <v>0</v>
      </c>
      <c r="P53" s="2186"/>
      <c r="Q53" s="2180">
        <v>0</v>
      </c>
      <c r="R53" s="2186"/>
      <c r="S53" s="2180">
        <v>0</v>
      </c>
      <c r="T53" s="2186"/>
      <c r="U53" s="2180">
        <v>0</v>
      </c>
      <c r="V53" s="2186"/>
      <c r="W53" s="2180">
        <v>0</v>
      </c>
      <c r="X53" s="2186"/>
      <c r="Y53" s="2180">
        <v>0</v>
      </c>
      <c r="Z53" s="2186"/>
      <c r="AA53" s="2180">
        <v>0</v>
      </c>
      <c r="AB53" s="2186"/>
      <c r="AC53" s="2180">
        <v>0</v>
      </c>
      <c r="AD53" s="2186"/>
      <c r="AE53" s="2180">
        <v>0</v>
      </c>
      <c r="AF53" s="2186"/>
      <c r="AG53" s="2180">
        <v>0</v>
      </c>
      <c r="AH53" s="2186"/>
      <c r="AI53" s="2180">
        <v>0</v>
      </c>
      <c r="AJ53" s="2186"/>
      <c r="AK53" s="2180">
        <v>0</v>
      </c>
      <c r="AL53" s="2186">
        <v>1</v>
      </c>
      <c r="AM53" s="2180">
        <v>40560707.858217642</v>
      </c>
      <c r="AN53" s="2186"/>
      <c r="AO53" s="2180">
        <v>0</v>
      </c>
      <c r="AP53" s="2186"/>
      <c r="AQ53" s="2180">
        <v>0</v>
      </c>
      <c r="AR53" s="2186"/>
      <c r="AS53" s="2180">
        <v>0</v>
      </c>
      <c r="AT53" s="2186"/>
      <c r="AU53" s="2180">
        <v>0</v>
      </c>
      <c r="AV53" s="2186"/>
      <c r="AW53" s="2180">
        <v>0</v>
      </c>
      <c r="AX53" s="2186"/>
      <c r="AY53" s="2180">
        <v>0</v>
      </c>
      <c r="AZ53" s="2186"/>
      <c r="BA53" s="2180">
        <v>0</v>
      </c>
      <c r="BB53" s="2186"/>
      <c r="BC53" s="2180">
        <v>0</v>
      </c>
      <c r="BD53" s="2186"/>
      <c r="BE53" s="2180">
        <v>0</v>
      </c>
      <c r="BF53" s="2186"/>
      <c r="BG53" s="2180">
        <v>0</v>
      </c>
      <c r="BH53" s="2186"/>
      <c r="BI53" s="2180">
        <v>0</v>
      </c>
      <c r="BJ53" s="2186"/>
      <c r="BK53" s="2180">
        <v>0</v>
      </c>
      <c r="BL53" s="2186"/>
      <c r="BM53" s="2180">
        <v>0</v>
      </c>
      <c r="BN53" s="2186"/>
      <c r="BO53" s="2180">
        <v>0</v>
      </c>
    </row>
    <row r="54" spans="4:67" s="2067" customFormat="1" x14ac:dyDescent="0.3">
      <c r="D54" s="2763" t="s">
        <v>67</v>
      </c>
      <c r="E54" s="540">
        <v>1395581.478179164</v>
      </c>
      <c r="F54" s="2186">
        <v>3</v>
      </c>
      <c r="G54" s="2180">
        <v>4186744.4345374918</v>
      </c>
      <c r="H54" s="2186">
        <v>3</v>
      </c>
      <c r="I54" s="2180">
        <v>4186744.4345374918</v>
      </c>
      <c r="J54" s="2186">
        <v>3</v>
      </c>
      <c r="K54" s="2180">
        <v>4186744.4345374918</v>
      </c>
      <c r="L54" s="2186">
        <v>3</v>
      </c>
      <c r="M54" s="2180">
        <v>4186744.4345374918</v>
      </c>
      <c r="N54" s="2186">
        <v>3</v>
      </c>
      <c r="O54" s="2180">
        <v>4186744.4345374918</v>
      </c>
      <c r="P54" s="2186">
        <v>3</v>
      </c>
      <c r="Q54" s="2180">
        <v>4186744.4345374918</v>
      </c>
      <c r="R54" s="2186">
        <v>3</v>
      </c>
      <c r="S54" s="2180">
        <v>4186744.4345374918</v>
      </c>
      <c r="T54" s="2186"/>
      <c r="U54" s="2180">
        <v>0</v>
      </c>
      <c r="V54" s="2186"/>
      <c r="W54" s="2180">
        <v>0</v>
      </c>
      <c r="X54" s="2186"/>
      <c r="Y54" s="2180">
        <v>0</v>
      </c>
      <c r="Z54" s="2186"/>
      <c r="AA54" s="2180">
        <v>0</v>
      </c>
      <c r="AB54" s="2186"/>
      <c r="AC54" s="2180">
        <v>0</v>
      </c>
      <c r="AD54" s="2186">
        <v>3</v>
      </c>
      <c r="AE54" s="2180">
        <v>4186744.4345374918</v>
      </c>
      <c r="AF54" s="2186"/>
      <c r="AG54" s="2180">
        <v>0</v>
      </c>
      <c r="AH54" s="2186"/>
      <c r="AI54" s="2180">
        <v>0</v>
      </c>
      <c r="AJ54" s="2186"/>
      <c r="AK54" s="2180">
        <v>0</v>
      </c>
      <c r="AL54" s="2186"/>
      <c r="AM54" s="2180">
        <v>0</v>
      </c>
      <c r="AN54" s="2186"/>
      <c r="AO54" s="2180">
        <v>0</v>
      </c>
      <c r="AP54" s="2186"/>
      <c r="AQ54" s="2180">
        <v>0</v>
      </c>
      <c r="AR54" s="2186"/>
      <c r="AS54" s="2180">
        <v>0</v>
      </c>
      <c r="AT54" s="2186"/>
      <c r="AU54" s="2180">
        <v>0</v>
      </c>
      <c r="AV54" s="2186"/>
      <c r="AW54" s="2180">
        <v>0</v>
      </c>
      <c r="AX54" s="2186"/>
      <c r="AY54" s="2180">
        <v>0</v>
      </c>
      <c r="AZ54" s="2186"/>
      <c r="BA54" s="2180">
        <v>0</v>
      </c>
      <c r="BB54" s="2186"/>
      <c r="BC54" s="2180">
        <v>0</v>
      </c>
      <c r="BD54" s="2186"/>
      <c r="BE54" s="2180">
        <v>0</v>
      </c>
      <c r="BF54" s="2186"/>
      <c r="BG54" s="2180">
        <v>0</v>
      </c>
      <c r="BH54" s="2186"/>
      <c r="BI54" s="2180">
        <v>0</v>
      </c>
      <c r="BJ54" s="2186"/>
      <c r="BK54" s="2180">
        <v>0</v>
      </c>
      <c r="BL54" s="2186"/>
      <c r="BM54" s="2180">
        <v>0</v>
      </c>
      <c r="BN54" s="2186"/>
      <c r="BO54" s="2180">
        <v>0</v>
      </c>
    </row>
    <row r="55" spans="4:67" s="2067" customFormat="1" x14ac:dyDescent="0.3">
      <c r="D55" s="2763" t="s">
        <v>2150</v>
      </c>
      <c r="E55" s="540">
        <v>192499665.29197764</v>
      </c>
      <c r="F55" s="2186"/>
      <c r="G55" s="2180">
        <v>0</v>
      </c>
      <c r="H55" s="2186"/>
      <c r="I55" s="2180">
        <v>0</v>
      </c>
      <c r="J55" s="2186"/>
      <c r="K55" s="2180">
        <v>0</v>
      </c>
      <c r="L55" s="2186"/>
      <c r="M55" s="2180">
        <v>0</v>
      </c>
      <c r="N55" s="2186"/>
      <c r="O55" s="2180">
        <v>0</v>
      </c>
      <c r="P55" s="2186"/>
      <c r="Q55" s="2180">
        <v>0</v>
      </c>
      <c r="R55" s="2186"/>
      <c r="S55" s="2180">
        <v>0</v>
      </c>
      <c r="T55" s="2186"/>
      <c r="U55" s="2180">
        <v>0</v>
      </c>
      <c r="V55" s="2186"/>
      <c r="W55" s="2180">
        <v>0</v>
      </c>
      <c r="X55" s="2186"/>
      <c r="Y55" s="2180">
        <v>0</v>
      </c>
      <c r="Z55" s="2186"/>
      <c r="AA55" s="2180">
        <v>0</v>
      </c>
      <c r="AB55" s="2186"/>
      <c r="AC55" s="2180">
        <v>0</v>
      </c>
      <c r="AD55" s="2186"/>
      <c r="AE55" s="2180">
        <v>0</v>
      </c>
      <c r="AF55" s="2186"/>
      <c r="AG55" s="2180">
        <v>0</v>
      </c>
      <c r="AH55" s="2186"/>
      <c r="AI55" s="2180">
        <v>0</v>
      </c>
      <c r="AJ55" s="2186"/>
      <c r="AK55" s="2180">
        <v>0</v>
      </c>
      <c r="AL55" s="2186"/>
      <c r="AM55" s="2180">
        <v>0</v>
      </c>
      <c r="AN55" s="2186"/>
      <c r="AO55" s="2180">
        <v>0</v>
      </c>
      <c r="AP55" s="2186"/>
      <c r="AQ55" s="2180">
        <v>0</v>
      </c>
      <c r="AR55" s="2186"/>
      <c r="AS55" s="2180">
        <v>0</v>
      </c>
      <c r="AT55" s="2186"/>
      <c r="AU55" s="2180">
        <v>0</v>
      </c>
      <c r="AV55" s="2186"/>
      <c r="AW55" s="2180">
        <v>0</v>
      </c>
      <c r="AX55" s="2186"/>
      <c r="AY55" s="2180">
        <v>0</v>
      </c>
      <c r="AZ55" s="2186"/>
      <c r="BA55" s="2180">
        <v>0</v>
      </c>
      <c r="BB55" s="2186"/>
      <c r="BC55" s="2180">
        <v>0</v>
      </c>
      <c r="BD55" s="2186"/>
      <c r="BE55" s="2180">
        <v>0</v>
      </c>
      <c r="BF55" s="2186">
        <v>1</v>
      </c>
      <c r="BG55" s="2180">
        <v>192499665.29197764</v>
      </c>
      <c r="BH55" s="2186"/>
      <c r="BI55" s="2180">
        <v>0</v>
      </c>
      <c r="BJ55" s="2186"/>
      <c r="BK55" s="2180">
        <v>0</v>
      </c>
      <c r="BL55" s="2186"/>
      <c r="BM55" s="2180">
        <v>0</v>
      </c>
      <c r="BN55" s="2186"/>
      <c r="BO55" s="2180">
        <v>0</v>
      </c>
    </row>
    <row r="56" spans="4:67" s="2067" customFormat="1" x14ac:dyDescent="0.3">
      <c r="D56" s="2763" t="s">
        <v>2151</v>
      </c>
      <c r="E56" s="540">
        <v>192499665.29197764</v>
      </c>
      <c r="F56" s="2186"/>
      <c r="G56" s="2180">
        <v>0</v>
      </c>
      <c r="H56" s="2186"/>
      <c r="I56" s="2180">
        <v>0</v>
      </c>
      <c r="J56" s="2186"/>
      <c r="K56" s="2180">
        <v>0</v>
      </c>
      <c r="L56" s="2186"/>
      <c r="M56" s="2180">
        <v>0</v>
      </c>
      <c r="N56" s="2186"/>
      <c r="O56" s="2180">
        <v>0</v>
      </c>
      <c r="P56" s="2186"/>
      <c r="Q56" s="2180">
        <v>0</v>
      </c>
      <c r="R56" s="2186"/>
      <c r="S56" s="2180">
        <v>0</v>
      </c>
      <c r="T56" s="2186"/>
      <c r="U56" s="2180">
        <v>0</v>
      </c>
      <c r="V56" s="2186"/>
      <c r="W56" s="2180">
        <v>0</v>
      </c>
      <c r="X56" s="2186"/>
      <c r="Y56" s="2180">
        <v>0</v>
      </c>
      <c r="Z56" s="2186"/>
      <c r="AA56" s="2180">
        <v>0</v>
      </c>
      <c r="AB56" s="2186"/>
      <c r="AC56" s="2180">
        <v>0</v>
      </c>
      <c r="AD56" s="2186"/>
      <c r="AE56" s="2180">
        <v>0</v>
      </c>
      <c r="AF56" s="2186"/>
      <c r="AG56" s="2180">
        <v>0</v>
      </c>
      <c r="AH56" s="2186"/>
      <c r="AI56" s="2180">
        <v>0</v>
      </c>
      <c r="AJ56" s="2186"/>
      <c r="AK56" s="2180">
        <v>0</v>
      </c>
      <c r="AL56" s="2186"/>
      <c r="AM56" s="2180">
        <v>0</v>
      </c>
      <c r="AN56" s="2186"/>
      <c r="AO56" s="2180">
        <v>0</v>
      </c>
      <c r="AP56" s="2186"/>
      <c r="AQ56" s="2180">
        <v>0</v>
      </c>
      <c r="AR56" s="2186"/>
      <c r="AS56" s="2180">
        <v>0</v>
      </c>
      <c r="AT56" s="2186"/>
      <c r="AU56" s="2180">
        <v>0</v>
      </c>
      <c r="AV56" s="2186"/>
      <c r="AW56" s="2180">
        <v>0</v>
      </c>
      <c r="AX56" s="2186"/>
      <c r="AY56" s="2180">
        <v>0</v>
      </c>
      <c r="AZ56" s="2186"/>
      <c r="BA56" s="2180">
        <v>0</v>
      </c>
      <c r="BB56" s="2186"/>
      <c r="BC56" s="2180">
        <v>0</v>
      </c>
      <c r="BD56" s="2186"/>
      <c r="BE56" s="2180">
        <v>0</v>
      </c>
      <c r="BF56" s="2186"/>
      <c r="BG56" s="2180">
        <v>0</v>
      </c>
      <c r="BH56" s="2186"/>
      <c r="BI56" s="2180">
        <v>0</v>
      </c>
      <c r="BJ56" s="2186"/>
      <c r="BK56" s="2180">
        <v>0</v>
      </c>
      <c r="BL56" s="2186"/>
      <c r="BM56" s="2180">
        <v>0</v>
      </c>
      <c r="BN56" s="2186"/>
      <c r="BO56" s="2180">
        <v>0</v>
      </c>
    </row>
    <row r="57" spans="4:67" s="2067" customFormat="1" x14ac:dyDescent="0.3">
      <c r="D57" s="2763" t="s">
        <v>77</v>
      </c>
      <c r="E57" s="540">
        <v>69733454.06427829</v>
      </c>
      <c r="F57" s="2186">
        <v>1</v>
      </c>
      <c r="G57" s="2180">
        <v>69733454.06427829</v>
      </c>
      <c r="H57" s="2186">
        <v>1</v>
      </c>
      <c r="I57" s="2180">
        <v>69733454.06427829</v>
      </c>
      <c r="J57" s="2186">
        <v>1</v>
      </c>
      <c r="K57" s="2180">
        <v>69733454.06427829</v>
      </c>
      <c r="L57" s="2186">
        <v>1</v>
      </c>
      <c r="M57" s="2180">
        <v>69733454.06427829</v>
      </c>
      <c r="N57" s="2186">
        <v>1</v>
      </c>
      <c r="O57" s="2180">
        <v>69733454.06427829</v>
      </c>
      <c r="P57" s="2186">
        <v>1</v>
      </c>
      <c r="Q57" s="2180">
        <v>69733454.06427829</v>
      </c>
      <c r="R57" s="2186">
        <v>0</v>
      </c>
      <c r="S57" s="2180">
        <v>0</v>
      </c>
      <c r="T57" s="2186">
        <v>1</v>
      </c>
      <c r="U57" s="2180">
        <v>69733454.06427829</v>
      </c>
      <c r="V57" s="2186"/>
      <c r="W57" s="2180">
        <v>0</v>
      </c>
      <c r="X57" s="2186"/>
      <c r="Y57" s="2180">
        <v>0</v>
      </c>
      <c r="Z57" s="2186"/>
      <c r="AA57" s="2180">
        <v>0</v>
      </c>
      <c r="AB57" s="2186"/>
      <c r="AC57" s="2180">
        <v>0</v>
      </c>
      <c r="AD57" s="2186"/>
      <c r="AE57" s="2180">
        <v>0</v>
      </c>
      <c r="AF57" s="2186"/>
      <c r="AG57" s="2180">
        <v>0</v>
      </c>
      <c r="AH57" s="2186"/>
      <c r="AI57" s="2180">
        <v>0</v>
      </c>
      <c r="AJ57" s="2186"/>
      <c r="AK57" s="2180">
        <v>0</v>
      </c>
      <c r="AL57" s="2186"/>
      <c r="AM57" s="2180">
        <v>0</v>
      </c>
      <c r="AN57" s="2186"/>
      <c r="AO57" s="2180">
        <v>0</v>
      </c>
      <c r="AP57" s="2186"/>
      <c r="AQ57" s="2180">
        <v>0</v>
      </c>
      <c r="AR57" s="2186"/>
      <c r="AS57" s="2180">
        <v>0</v>
      </c>
      <c r="AT57" s="2186"/>
      <c r="AU57" s="2180">
        <v>0</v>
      </c>
      <c r="AV57" s="2186"/>
      <c r="AW57" s="2180">
        <v>0</v>
      </c>
      <c r="AX57" s="2186"/>
      <c r="AY57" s="2180">
        <v>0</v>
      </c>
      <c r="AZ57" s="2186"/>
      <c r="BA57" s="2180">
        <v>0</v>
      </c>
      <c r="BB57" s="2186"/>
      <c r="BC57" s="2180">
        <v>0</v>
      </c>
      <c r="BD57" s="2186"/>
      <c r="BE57" s="2180">
        <v>0</v>
      </c>
      <c r="BF57" s="2186"/>
      <c r="BG57" s="2180">
        <v>0</v>
      </c>
      <c r="BH57" s="2186"/>
      <c r="BI57" s="2180">
        <v>0</v>
      </c>
      <c r="BJ57" s="2186"/>
      <c r="BK57" s="2180">
        <v>0</v>
      </c>
      <c r="BL57" s="2186"/>
      <c r="BM57" s="2180">
        <v>0</v>
      </c>
      <c r="BN57" s="2186"/>
      <c r="BO57" s="2180">
        <v>0</v>
      </c>
    </row>
    <row r="58" spans="4:67" s="2067" customFormat="1" x14ac:dyDescent="0.3">
      <c r="D58" s="2763" t="s">
        <v>96</v>
      </c>
      <c r="E58" s="540">
        <v>42923917.703337863</v>
      </c>
      <c r="F58" s="2186"/>
      <c r="G58" s="2180">
        <v>0</v>
      </c>
      <c r="H58" s="2186"/>
      <c r="I58" s="2180">
        <v>0</v>
      </c>
      <c r="J58" s="2186"/>
      <c r="K58" s="2180">
        <v>0</v>
      </c>
      <c r="L58" s="2186"/>
      <c r="M58" s="2180">
        <v>0</v>
      </c>
      <c r="N58" s="2186"/>
      <c r="O58" s="2180">
        <v>0</v>
      </c>
      <c r="P58" s="2186"/>
      <c r="Q58" s="2180">
        <v>0</v>
      </c>
      <c r="R58" s="2186">
        <v>1</v>
      </c>
      <c r="S58" s="2180">
        <v>42923917.703337863</v>
      </c>
      <c r="T58" s="2186"/>
      <c r="U58" s="2180">
        <v>0</v>
      </c>
      <c r="V58" s="2186"/>
      <c r="W58" s="2180">
        <v>0</v>
      </c>
      <c r="X58" s="2186"/>
      <c r="Y58" s="2180">
        <v>0</v>
      </c>
      <c r="Z58" s="2186"/>
      <c r="AA58" s="2180">
        <v>0</v>
      </c>
      <c r="AB58" s="2186"/>
      <c r="AC58" s="2180">
        <v>0</v>
      </c>
      <c r="AD58" s="2186"/>
      <c r="AE58" s="2180">
        <v>0</v>
      </c>
      <c r="AF58" s="2186"/>
      <c r="AG58" s="2180">
        <v>0</v>
      </c>
      <c r="AH58" s="2186"/>
      <c r="AI58" s="2180">
        <v>0</v>
      </c>
      <c r="AJ58" s="2186"/>
      <c r="AK58" s="2180">
        <v>0</v>
      </c>
      <c r="AL58" s="2186"/>
      <c r="AM58" s="2180">
        <v>0</v>
      </c>
      <c r="AN58" s="2186"/>
      <c r="AO58" s="2180">
        <v>0</v>
      </c>
      <c r="AP58" s="2186"/>
      <c r="AQ58" s="2180">
        <v>0</v>
      </c>
      <c r="AR58" s="2186"/>
      <c r="AS58" s="2180">
        <v>0</v>
      </c>
      <c r="AT58" s="2186"/>
      <c r="AU58" s="2180">
        <v>0</v>
      </c>
      <c r="AV58" s="2186"/>
      <c r="AW58" s="2180">
        <v>0</v>
      </c>
      <c r="AX58" s="2186"/>
      <c r="AY58" s="2180">
        <v>0</v>
      </c>
      <c r="AZ58" s="2186"/>
      <c r="BA58" s="2180">
        <v>0</v>
      </c>
      <c r="BB58" s="2186"/>
      <c r="BC58" s="2180">
        <v>0</v>
      </c>
      <c r="BD58" s="2186"/>
      <c r="BE58" s="2180">
        <v>0</v>
      </c>
      <c r="BF58" s="2186"/>
      <c r="BG58" s="2180">
        <v>0</v>
      </c>
      <c r="BH58" s="2186"/>
      <c r="BI58" s="2180">
        <v>0</v>
      </c>
      <c r="BJ58" s="2186"/>
      <c r="BK58" s="2180">
        <v>0</v>
      </c>
      <c r="BL58" s="2186"/>
      <c r="BM58" s="2180">
        <v>0</v>
      </c>
      <c r="BN58" s="2186"/>
      <c r="BO58" s="2180">
        <v>0</v>
      </c>
    </row>
    <row r="59" spans="4:67" s="2067" customFormat="1" x14ac:dyDescent="0.3">
      <c r="D59" s="2763" t="s">
        <v>1367</v>
      </c>
      <c r="E59" s="540">
        <v>25820026.946191844</v>
      </c>
      <c r="F59" s="2186">
        <v>1</v>
      </c>
      <c r="G59" s="2180">
        <v>25820026.946191844</v>
      </c>
      <c r="H59" s="2186">
        <v>1</v>
      </c>
      <c r="I59" s="2180">
        <v>25820026.946191844</v>
      </c>
      <c r="J59" s="2186">
        <v>2</v>
      </c>
      <c r="K59" s="2180">
        <v>51640053.892383687</v>
      </c>
      <c r="L59" s="2186">
        <v>3</v>
      </c>
      <c r="M59" s="2180">
        <v>77460080.838575527</v>
      </c>
      <c r="N59" s="2186">
        <v>2</v>
      </c>
      <c r="O59" s="2180">
        <v>51640053.892383687</v>
      </c>
      <c r="P59" s="2186">
        <v>3</v>
      </c>
      <c r="Q59" s="2180">
        <v>77460080.838575527</v>
      </c>
      <c r="R59" s="2186"/>
      <c r="S59" s="2180">
        <v>0</v>
      </c>
      <c r="T59" s="2186">
        <v>2</v>
      </c>
      <c r="U59" s="2180">
        <v>51640053.892383687</v>
      </c>
      <c r="V59" s="2186"/>
      <c r="W59" s="2180">
        <v>0</v>
      </c>
      <c r="X59" s="2186"/>
      <c r="Y59" s="2180">
        <v>0</v>
      </c>
      <c r="Z59" s="2186"/>
      <c r="AA59" s="2180">
        <v>0</v>
      </c>
      <c r="AB59" s="2186"/>
      <c r="AC59" s="2180">
        <v>0</v>
      </c>
      <c r="AD59" s="2186"/>
      <c r="AE59" s="2180">
        <v>0</v>
      </c>
      <c r="AF59" s="2186"/>
      <c r="AG59" s="2180">
        <v>0</v>
      </c>
      <c r="AH59" s="2186"/>
      <c r="AI59" s="2180">
        <v>0</v>
      </c>
      <c r="AJ59" s="2186"/>
      <c r="AK59" s="2180">
        <v>0</v>
      </c>
      <c r="AL59" s="2186"/>
      <c r="AM59" s="2180">
        <v>0</v>
      </c>
      <c r="AN59" s="2186"/>
      <c r="AO59" s="2180">
        <v>0</v>
      </c>
      <c r="AP59" s="2186"/>
      <c r="AQ59" s="2180">
        <v>0</v>
      </c>
      <c r="AR59" s="2186"/>
      <c r="AS59" s="2180">
        <v>0</v>
      </c>
      <c r="AT59" s="2186"/>
      <c r="AU59" s="2180">
        <v>0</v>
      </c>
      <c r="AV59" s="2186"/>
      <c r="AW59" s="2180">
        <v>0</v>
      </c>
      <c r="AX59" s="2186"/>
      <c r="AY59" s="2180">
        <v>0</v>
      </c>
      <c r="AZ59" s="2186"/>
      <c r="BA59" s="2180">
        <v>0</v>
      </c>
      <c r="BB59" s="2186"/>
      <c r="BC59" s="2180">
        <v>0</v>
      </c>
      <c r="BD59" s="2186"/>
      <c r="BE59" s="2180">
        <v>0</v>
      </c>
      <c r="BF59" s="2186"/>
      <c r="BG59" s="2180">
        <v>0</v>
      </c>
      <c r="BH59" s="2186"/>
      <c r="BI59" s="2180">
        <v>0</v>
      </c>
      <c r="BJ59" s="2186"/>
      <c r="BK59" s="2180">
        <v>0</v>
      </c>
      <c r="BL59" s="2186"/>
      <c r="BM59" s="2180">
        <v>0</v>
      </c>
      <c r="BN59" s="2186"/>
      <c r="BO59" s="2180">
        <v>0</v>
      </c>
    </row>
    <row r="60" spans="4:67" s="2067" customFormat="1" x14ac:dyDescent="0.3">
      <c r="D60" s="2763" t="s">
        <v>1163</v>
      </c>
      <c r="E60" s="540">
        <v>21644825.707640208</v>
      </c>
      <c r="F60" s="2186">
        <v>1</v>
      </c>
      <c r="G60" s="2180">
        <v>21644825.707640208</v>
      </c>
      <c r="H60" s="2186"/>
      <c r="I60" s="2180">
        <v>0</v>
      </c>
      <c r="J60" s="2186">
        <v>1</v>
      </c>
      <c r="K60" s="2180">
        <v>21644825.707640208</v>
      </c>
      <c r="L60" s="2186">
        <v>0</v>
      </c>
      <c r="M60" s="2180">
        <v>0</v>
      </c>
      <c r="N60" s="2186">
        <v>1</v>
      </c>
      <c r="O60" s="2180">
        <v>21644825.707640208</v>
      </c>
      <c r="P60" s="2186"/>
      <c r="Q60" s="2180">
        <v>0</v>
      </c>
      <c r="R60" s="2186"/>
      <c r="S60" s="2180">
        <v>0</v>
      </c>
      <c r="T60" s="2186">
        <v>0</v>
      </c>
      <c r="U60" s="2180">
        <v>0</v>
      </c>
      <c r="V60" s="2186"/>
      <c r="W60" s="2180">
        <v>0</v>
      </c>
      <c r="X60" s="2186"/>
      <c r="Y60" s="2180">
        <v>0</v>
      </c>
      <c r="Z60" s="2186"/>
      <c r="AA60" s="2180">
        <v>0</v>
      </c>
      <c r="AB60" s="2186"/>
      <c r="AC60" s="2180">
        <v>0</v>
      </c>
      <c r="AD60" s="2186"/>
      <c r="AE60" s="2180">
        <v>0</v>
      </c>
      <c r="AF60" s="2186"/>
      <c r="AG60" s="2180">
        <v>0</v>
      </c>
      <c r="AH60" s="2186"/>
      <c r="AI60" s="2180">
        <v>0</v>
      </c>
      <c r="AJ60" s="2186"/>
      <c r="AK60" s="2180">
        <v>0</v>
      </c>
      <c r="AL60" s="2186"/>
      <c r="AM60" s="2180">
        <v>0</v>
      </c>
      <c r="AN60" s="2186"/>
      <c r="AO60" s="2180">
        <v>0</v>
      </c>
      <c r="AP60" s="2186"/>
      <c r="AQ60" s="2180">
        <v>0</v>
      </c>
      <c r="AR60" s="2186"/>
      <c r="AS60" s="2180">
        <v>0</v>
      </c>
      <c r="AT60" s="2186"/>
      <c r="AU60" s="2180">
        <v>0</v>
      </c>
      <c r="AV60" s="2186"/>
      <c r="AW60" s="2180">
        <v>0</v>
      </c>
      <c r="AX60" s="2186"/>
      <c r="AY60" s="2180">
        <v>0</v>
      </c>
      <c r="AZ60" s="2186"/>
      <c r="BA60" s="2180">
        <v>0</v>
      </c>
      <c r="BB60" s="2186"/>
      <c r="BC60" s="2180">
        <v>0</v>
      </c>
      <c r="BD60" s="2186"/>
      <c r="BE60" s="2180">
        <v>0</v>
      </c>
      <c r="BF60" s="2186"/>
      <c r="BG60" s="2180">
        <v>0</v>
      </c>
      <c r="BH60" s="2186"/>
      <c r="BI60" s="2180">
        <v>0</v>
      </c>
      <c r="BJ60" s="2186"/>
      <c r="BK60" s="2180">
        <v>0</v>
      </c>
      <c r="BL60" s="2186"/>
      <c r="BM60" s="2180">
        <v>0</v>
      </c>
      <c r="BN60" s="2186"/>
      <c r="BO60" s="2180">
        <v>0</v>
      </c>
    </row>
    <row r="61" spans="4:67" s="2067" customFormat="1" x14ac:dyDescent="0.3">
      <c r="D61" s="2763" t="s">
        <v>116</v>
      </c>
      <c r="E61" s="540">
        <v>3007893.910402013</v>
      </c>
      <c r="F61" s="2186">
        <v>3</v>
      </c>
      <c r="G61" s="2180">
        <v>9023681.731206039</v>
      </c>
      <c r="H61" s="2186">
        <v>3</v>
      </c>
      <c r="I61" s="2180">
        <v>9023681.731206039</v>
      </c>
      <c r="J61" s="2186">
        <v>3</v>
      </c>
      <c r="K61" s="2180">
        <v>9023681.731206039</v>
      </c>
      <c r="L61" s="2186">
        <v>3</v>
      </c>
      <c r="M61" s="2180">
        <v>9023681.731206039</v>
      </c>
      <c r="N61" s="2186">
        <v>3</v>
      </c>
      <c r="O61" s="2180">
        <v>9023681.731206039</v>
      </c>
      <c r="P61" s="2186">
        <v>3</v>
      </c>
      <c r="Q61" s="2180">
        <v>9023681.731206039</v>
      </c>
      <c r="R61" s="2186"/>
      <c r="S61" s="2180">
        <v>0</v>
      </c>
      <c r="T61" s="2186">
        <v>3</v>
      </c>
      <c r="U61" s="2180">
        <v>9023681.731206039</v>
      </c>
      <c r="V61" s="2186"/>
      <c r="W61" s="2180">
        <v>0</v>
      </c>
      <c r="X61" s="2186"/>
      <c r="Y61" s="2180">
        <v>0</v>
      </c>
      <c r="Z61" s="2186"/>
      <c r="AA61" s="2180">
        <v>0</v>
      </c>
      <c r="AB61" s="2186"/>
      <c r="AC61" s="2180">
        <v>0</v>
      </c>
      <c r="AD61" s="2186"/>
      <c r="AE61" s="2180">
        <v>0</v>
      </c>
      <c r="AF61" s="2186"/>
      <c r="AG61" s="2180">
        <v>0</v>
      </c>
      <c r="AH61" s="2186"/>
      <c r="AI61" s="2180">
        <v>0</v>
      </c>
      <c r="AJ61" s="2186"/>
      <c r="AK61" s="2180">
        <v>0</v>
      </c>
      <c r="AL61" s="2186"/>
      <c r="AM61" s="2180">
        <v>0</v>
      </c>
      <c r="AN61" s="2186"/>
      <c r="AO61" s="2180">
        <v>0</v>
      </c>
      <c r="AP61" s="2186"/>
      <c r="AQ61" s="2180">
        <v>0</v>
      </c>
      <c r="AR61" s="2186"/>
      <c r="AS61" s="2180">
        <v>0</v>
      </c>
      <c r="AT61" s="2186"/>
      <c r="AU61" s="2180">
        <v>0</v>
      </c>
      <c r="AV61" s="2186"/>
      <c r="AW61" s="2180">
        <v>0</v>
      </c>
      <c r="AX61" s="2186"/>
      <c r="AY61" s="2180">
        <v>0</v>
      </c>
      <c r="AZ61" s="2186"/>
      <c r="BA61" s="2180">
        <v>0</v>
      </c>
      <c r="BB61" s="2186"/>
      <c r="BC61" s="2180">
        <v>0</v>
      </c>
      <c r="BD61" s="2186"/>
      <c r="BE61" s="2180">
        <v>0</v>
      </c>
      <c r="BF61" s="2186"/>
      <c r="BG61" s="2180">
        <v>0</v>
      </c>
      <c r="BH61" s="2186"/>
      <c r="BI61" s="2180">
        <v>0</v>
      </c>
      <c r="BJ61" s="2186"/>
      <c r="BK61" s="2180">
        <v>0</v>
      </c>
      <c r="BL61" s="2186"/>
      <c r="BM61" s="2180">
        <v>0</v>
      </c>
      <c r="BN61" s="2186"/>
      <c r="BO61" s="2180">
        <v>0</v>
      </c>
    </row>
    <row r="62" spans="4:67" s="2067" customFormat="1" x14ac:dyDescent="0.3">
      <c r="D62" s="2763" t="s">
        <v>1164</v>
      </c>
      <c r="E62" s="540">
        <v>4968006.9501221031</v>
      </c>
      <c r="F62" s="2186">
        <v>0</v>
      </c>
      <c r="G62" s="2180">
        <v>0</v>
      </c>
      <c r="H62" s="2186"/>
      <c r="I62" s="2180">
        <v>0</v>
      </c>
      <c r="J62" s="2186"/>
      <c r="K62" s="2180">
        <v>0</v>
      </c>
      <c r="L62" s="2186"/>
      <c r="M62" s="2180">
        <v>0</v>
      </c>
      <c r="N62" s="2186"/>
      <c r="O62" s="2180">
        <v>0</v>
      </c>
      <c r="P62" s="2186"/>
      <c r="Q62" s="2180">
        <v>0</v>
      </c>
      <c r="R62" s="2186"/>
      <c r="S62" s="2180">
        <v>0</v>
      </c>
      <c r="T62" s="2186"/>
      <c r="U62" s="2180">
        <v>0</v>
      </c>
      <c r="V62" s="2186"/>
      <c r="W62" s="2180">
        <v>0</v>
      </c>
      <c r="X62" s="2186"/>
      <c r="Y62" s="2180">
        <v>0</v>
      </c>
      <c r="Z62" s="2186"/>
      <c r="AA62" s="2180">
        <v>0</v>
      </c>
      <c r="AB62" s="2186"/>
      <c r="AC62" s="2180">
        <v>0</v>
      </c>
      <c r="AD62" s="2186"/>
      <c r="AE62" s="2180">
        <v>0</v>
      </c>
      <c r="AF62" s="2186"/>
      <c r="AG62" s="2180">
        <v>0</v>
      </c>
      <c r="AH62" s="2186"/>
      <c r="AI62" s="2180">
        <v>0</v>
      </c>
      <c r="AJ62" s="2186"/>
      <c r="AK62" s="2180">
        <v>0</v>
      </c>
      <c r="AL62" s="2186"/>
      <c r="AM62" s="2180">
        <v>0</v>
      </c>
      <c r="AN62" s="2186"/>
      <c r="AO62" s="2180">
        <v>0</v>
      </c>
      <c r="AP62" s="2186"/>
      <c r="AQ62" s="2180">
        <v>0</v>
      </c>
      <c r="AR62" s="2186"/>
      <c r="AS62" s="2180">
        <v>0</v>
      </c>
      <c r="AT62" s="2186"/>
      <c r="AU62" s="2180">
        <v>0</v>
      </c>
      <c r="AV62" s="2186"/>
      <c r="AW62" s="2180">
        <v>0</v>
      </c>
      <c r="AX62" s="2186"/>
      <c r="AY62" s="2180">
        <v>0</v>
      </c>
      <c r="AZ62" s="2186"/>
      <c r="BA62" s="2180">
        <v>0</v>
      </c>
      <c r="BB62" s="2186"/>
      <c r="BC62" s="2180">
        <v>0</v>
      </c>
      <c r="BD62" s="2186"/>
      <c r="BE62" s="2180">
        <v>0</v>
      </c>
      <c r="BF62" s="2186"/>
      <c r="BG62" s="2180">
        <v>0</v>
      </c>
      <c r="BH62" s="2186"/>
      <c r="BI62" s="2180">
        <v>0</v>
      </c>
      <c r="BJ62" s="2186"/>
      <c r="BK62" s="2180">
        <v>0</v>
      </c>
      <c r="BL62" s="2186"/>
      <c r="BM62" s="2180">
        <v>0</v>
      </c>
      <c r="BN62" s="2186"/>
      <c r="BO62" s="2180">
        <v>0</v>
      </c>
    </row>
    <row r="63" spans="4:67" s="2067" customFormat="1" x14ac:dyDescent="0.3">
      <c r="G63" s="2199"/>
      <c r="I63" s="2199"/>
      <c r="K63" s="2199"/>
      <c r="M63" s="2199"/>
      <c r="O63" s="2199"/>
      <c r="Q63" s="2199"/>
      <c r="S63" s="2199"/>
      <c r="U63" s="2182"/>
      <c r="W63" s="2182"/>
      <c r="Y63" s="2182"/>
      <c r="AA63" s="2182"/>
      <c r="AC63" s="2182"/>
      <c r="AE63" s="2182"/>
      <c r="AG63" s="2182"/>
      <c r="AI63" s="2182"/>
      <c r="AK63" s="2182"/>
      <c r="AM63" s="2182"/>
      <c r="AO63" s="2182"/>
      <c r="AQ63" s="2182"/>
      <c r="AS63" s="2182"/>
      <c r="AU63" s="2182"/>
      <c r="AW63" s="2182"/>
      <c r="AY63" s="2182"/>
      <c r="BA63" s="2182"/>
      <c r="BC63" s="2182"/>
      <c r="BE63" s="2182"/>
      <c r="BG63" s="2182"/>
      <c r="BI63" s="2182"/>
      <c r="BK63" s="2182"/>
      <c r="BM63" s="2182"/>
      <c r="BO63" s="2182"/>
    </row>
    <row r="64" spans="4:67" s="2067" customFormat="1" x14ac:dyDescent="0.3">
      <c r="G64" s="2199"/>
      <c r="I64" s="2199"/>
      <c r="K64" s="2199"/>
      <c r="M64" s="2199"/>
      <c r="O64" s="2199"/>
      <c r="Q64" s="2199"/>
      <c r="S64" s="2199"/>
      <c r="U64" s="2182"/>
      <c r="W64" s="2182"/>
      <c r="Y64" s="2182"/>
      <c r="AA64" s="2182"/>
      <c r="AC64" s="2182"/>
      <c r="AE64" s="2182"/>
      <c r="AG64" s="2182"/>
      <c r="AI64" s="2182"/>
      <c r="AK64" s="2182"/>
      <c r="AM64" s="2182"/>
      <c r="AO64" s="2182"/>
      <c r="AQ64" s="2182"/>
      <c r="AS64" s="2182"/>
      <c r="AU64" s="2182"/>
      <c r="AW64" s="2182"/>
      <c r="AY64" s="2182"/>
      <c r="BA64" s="2182"/>
      <c r="BC64" s="2182"/>
      <c r="BE64" s="2182"/>
      <c r="BG64" s="2182"/>
      <c r="BI64" s="2182"/>
      <c r="BK64" s="2182"/>
      <c r="BM64" s="2182"/>
      <c r="BO64" s="2182"/>
    </row>
    <row r="65" spans="4:67" s="2194" customFormat="1" ht="25.5" x14ac:dyDescent="0.25">
      <c r="D65" s="2764" t="s">
        <v>1654</v>
      </c>
      <c r="E65" s="2070" t="s">
        <v>3371</v>
      </c>
      <c r="F65" s="3742" t="s">
        <v>1327</v>
      </c>
      <c r="G65" s="3743"/>
      <c r="H65" s="3742" t="s">
        <v>1328</v>
      </c>
      <c r="I65" s="3743"/>
      <c r="J65" s="3742" t="s">
        <v>1329</v>
      </c>
      <c r="K65" s="3743"/>
      <c r="L65" s="3742" t="s">
        <v>1330</v>
      </c>
      <c r="M65" s="3743"/>
      <c r="N65" s="3742" t="s">
        <v>1331</v>
      </c>
      <c r="O65" s="3743"/>
      <c r="P65" s="3742" t="s">
        <v>1332</v>
      </c>
      <c r="Q65" s="3743"/>
      <c r="R65" s="3742" t="s">
        <v>1333</v>
      </c>
      <c r="S65" s="3743"/>
      <c r="T65" s="3742" t="s">
        <v>1335</v>
      </c>
      <c r="U65" s="3743"/>
      <c r="V65" s="3742" t="s">
        <v>1336</v>
      </c>
      <c r="W65" s="3743"/>
      <c r="X65" s="3742" t="s">
        <v>1337</v>
      </c>
      <c r="Y65" s="3743"/>
      <c r="Z65" s="3742" t="s">
        <v>1338</v>
      </c>
      <c r="AA65" s="3743"/>
      <c r="AB65" s="3742" t="s">
        <v>1339</v>
      </c>
      <c r="AC65" s="3743"/>
      <c r="AD65" s="3742" t="s">
        <v>1341</v>
      </c>
      <c r="AE65" s="3743"/>
      <c r="AF65" s="3742" t="s">
        <v>1342</v>
      </c>
      <c r="AG65" s="3743"/>
      <c r="AH65" s="3742" t="s">
        <v>1343</v>
      </c>
      <c r="AI65" s="3743"/>
      <c r="AJ65" s="3742" t="s">
        <v>1344</v>
      </c>
      <c r="AK65" s="3743"/>
      <c r="AL65" s="3742" t="s">
        <v>1345</v>
      </c>
      <c r="AM65" s="3743"/>
      <c r="AN65" s="3742" t="s">
        <v>1347</v>
      </c>
      <c r="AO65" s="3743"/>
      <c r="AP65" s="3742" t="s">
        <v>1349</v>
      </c>
      <c r="AQ65" s="3743"/>
      <c r="AR65" s="3742" t="s">
        <v>1351</v>
      </c>
      <c r="AS65" s="3743"/>
      <c r="AT65" s="3742" t="s">
        <v>1353</v>
      </c>
      <c r="AU65" s="3743"/>
      <c r="AV65" s="3742" t="s">
        <v>1355</v>
      </c>
      <c r="AW65" s="3743"/>
      <c r="AX65" s="3742" t="s">
        <v>1357</v>
      </c>
      <c r="AY65" s="3743"/>
      <c r="AZ65" s="3742" t="s">
        <v>1359</v>
      </c>
      <c r="BA65" s="3743"/>
      <c r="BB65" s="3742" t="s">
        <v>1361</v>
      </c>
      <c r="BC65" s="3743"/>
      <c r="BD65" s="3742" t="s">
        <v>1363</v>
      </c>
      <c r="BE65" s="3743"/>
      <c r="BF65" s="3742" t="s">
        <v>2149</v>
      </c>
      <c r="BG65" s="3743"/>
      <c r="BH65" s="3742" t="s">
        <v>2762</v>
      </c>
      <c r="BI65" s="3743"/>
      <c r="BJ65" s="3742" t="s">
        <v>2763</v>
      </c>
      <c r="BK65" s="3743"/>
      <c r="BL65" s="3742" t="s">
        <v>2764</v>
      </c>
      <c r="BM65" s="3743"/>
      <c r="BN65" s="3742" t="s">
        <v>2765</v>
      </c>
      <c r="BO65" s="3743"/>
    </row>
    <row r="66" spans="4:67" s="2067" customFormat="1" x14ac:dyDescent="0.3">
      <c r="D66" s="2763" t="s">
        <v>136</v>
      </c>
      <c r="E66" s="540">
        <v>8536.2338472122956</v>
      </c>
      <c r="F66" s="2845">
        <v>2587.4181025235421</v>
      </c>
      <c r="G66" s="2180">
        <v>22086805.983651273</v>
      </c>
      <c r="H66" s="2845">
        <v>1444.7362305882352</v>
      </c>
      <c r="I66" s="2180">
        <v>12332606.311841201</v>
      </c>
      <c r="J66" s="2845">
        <v>3566.9592256847254</v>
      </c>
      <c r="K66" s="2180">
        <v>30448398.073916115</v>
      </c>
      <c r="L66" s="2845">
        <v>3566.9592256847254</v>
      </c>
      <c r="M66" s="2180">
        <v>30448398.073916115</v>
      </c>
      <c r="N66" s="2845">
        <v>3693.4592256847254</v>
      </c>
      <c r="O66" s="2180">
        <v>31528231.65558847</v>
      </c>
      <c r="P66" s="2845">
        <v>3693.4592256847254</v>
      </c>
      <c r="Q66" s="2180">
        <v>31528231.65558847</v>
      </c>
      <c r="R66" s="2845">
        <v>210</v>
      </c>
      <c r="S66" s="2180">
        <v>1792609.1079145821</v>
      </c>
      <c r="T66" s="2186">
        <v>2480.4853931686439</v>
      </c>
      <c r="U66" s="2180">
        <v>21174003.370681878</v>
      </c>
      <c r="V66" s="2186">
        <v>0</v>
      </c>
      <c r="W66" s="2180">
        <v>0</v>
      </c>
      <c r="X66" s="2186">
        <v>0</v>
      </c>
      <c r="Y66" s="2180">
        <v>0</v>
      </c>
      <c r="Z66" s="2186">
        <v>0</v>
      </c>
      <c r="AA66" s="2180">
        <v>0</v>
      </c>
      <c r="AB66" s="2186">
        <v>0</v>
      </c>
      <c r="AC66" s="2180">
        <v>0</v>
      </c>
      <c r="AD66" s="2186">
        <v>348.29999999999995</v>
      </c>
      <c r="AE66" s="2180">
        <v>2973170.2489840421</v>
      </c>
      <c r="AF66" s="2186">
        <v>0</v>
      </c>
      <c r="AG66" s="2180">
        <v>0</v>
      </c>
      <c r="AH66" s="2186">
        <v>0</v>
      </c>
      <c r="AI66" s="2180">
        <v>0</v>
      </c>
      <c r="AJ66" s="2186">
        <v>0</v>
      </c>
      <c r="AK66" s="2180">
        <v>0</v>
      </c>
      <c r="AL66" s="2186">
        <v>0</v>
      </c>
      <c r="AM66" s="2180">
        <v>0</v>
      </c>
      <c r="AN66" s="2186">
        <v>1218.4691625804085</v>
      </c>
      <c r="AO66" s="2180">
        <v>10401137.707403304</v>
      </c>
      <c r="AP66" s="2186">
        <v>1827.7037438706129</v>
      </c>
      <c r="AQ66" s="2180">
        <v>15601706.561104959</v>
      </c>
      <c r="AR66" s="2186">
        <v>1827.7037438706129</v>
      </c>
      <c r="AS66" s="2180">
        <v>15601706.561104959</v>
      </c>
      <c r="AT66" s="2186">
        <v>1471.4691625804085</v>
      </c>
      <c r="AU66" s="2180">
        <v>12560804.870748015</v>
      </c>
      <c r="AV66" s="2186">
        <v>2942.9383251608169</v>
      </c>
      <c r="AW66" s="2180">
        <v>25121609.74149603</v>
      </c>
      <c r="AX66" s="2186">
        <v>3678.6729064510214</v>
      </c>
      <c r="AY66" s="2180">
        <v>31402012.176870041</v>
      </c>
      <c r="AZ66" s="2186">
        <v>1471.4691625804085</v>
      </c>
      <c r="BA66" s="2180">
        <v>12560804.870748015</v>
      </c>
      <c r="BB66" s="2186">
        <v>2942.9383251608169</v>
      </c>
      <c r="BC66" s="2180">
        <v>25121609.74149603</v>
      </c>
      <c r="BD66" s="2186">
        <v>3678.6729064510214</v>
      </c>
      <c r="BE66" s="2180">
        <v>31402012.176870041</v>
      </c>
      <c r="BF66" s="2186">
        <v>0</v>
      </c>
      <c r="BG66" s="2180">
        <v>0</v>
      </c>
      <c r="BH66" s="2186">
        <v>0</v>
      </c>
      <c r="BI66" s="2180">
        <v>0</v>
      </c>
      <c r="BJ66" s="2186">
        <v>0</v>
      </c>
      <c r="BK66" s="2180">
        <v>0</v>
      </c>
      <c r="BL66" s="2186">
        <v>0</v>
      </c>
      <c r="BM66" s="2180">
        <v>0</v>
      </c>
      <c r="BN66" s="2186">
        <v>0</v>
      </c>
      <c r="BO66" s="2180">
        <v>0</v>
      </c>
    </row>
    <row r="67" spans="4:67" s="2067" customFormat="1" x14ac:dyDescent="0.3">
      <c r="D67" s="2763" t="s">
        <v>2105</v>
      </c>
      <c r="E67" s="540"/>
      <c r="F67" s="2767">
        <v>95</v>
      </c>
      <c r="G67" s="2180">
        <v>329139.63934045279</v>
      </c>
      <c r="H67" s="2186">
        <v>53</v>
      </c>
      <c r="I67" s="2180">
        <v>191843.84732070693</v>
      </c>
      <c r="J67" s="2186">
        <v>188</v>
      </c>
      <c r="K67" s="2180">
        <v>681484.79755322856</v>
      </c>
      <c r="L67" s="2186">
        <v>146</v>
      </c>
      <c r="M67" s="2180">
        <v>544189.00553348276</v>
      </c>
      <c r="N67" s="2186">
        <v>155</v>
      </c>
      <c r="O67" s="2180">
        <v>569891.60567855614</v>
      </c>
      <c r="P67" s="2186">
        <v>125</v>
      </c>
      <c r="Q67" s="2180">
        <v>449515.62250950444</v>
      </c>
      <c r="R67" s="2186">
        <v>1</v>
      </c>
      <c r="S67" s="2180">
        <v>421315.94109168078</v>
      </c>
      <c r="T67" s="2186">
        <v>62</v>
      </c>
      <c r="U67" s="2180">
        <v>217546.44746578028</v>
      </c>
      <c r="V67" s="2186">
        <v>60</v>
      </c>
      <c r="W67" s="2180">
        <v>240751.96633810329</v>
      </c>
      <c r="X67" s="2186">
        <v>60</v>
      </c>
      <c r="Y67" s="2180">
        <v>240751.96633810329</v>
      </c>
      <c r="Z67" s="2186">
        <v>60</v>
      </c>
      <c r="AA67" s="2180">
        <v>240751.96633810329</v>
      </c>
      <c r="AB67" s="2186">
        <v>60</v>
      </c>
      <c r="AC67" s="2180">
        <v>240751.96633810329</v>
      </c>
      <c r="AD67" s="2186">
        <v>3</v>
      </c>
      <c r="AE67" s="2180">
        <v>12037.598316905165</v>
      </c>
      <c r="AF67" s="2186">
        <v>60</v>
      </c>
      <c r="AG67" s="2180">
        <v>240751.96633810329</v>
      </c>
      <c r="AH67" s="2186">
        <v>60</v>
      </c>
      <c r="AI67" s="2180">
        <v>240751.96633810329</v>
      </c>
      <c r="AJ67" s="2186">
        <v>60</v>
      </c>
      <c r="AK67" s="2180">
        <v>240751.96633810329</v>
      </c>
      <c r="AL67" s="2186">
        <v>0</v>
      </c>
      <c r="AM67" s="2180">
        <v>0</v>
      </c>
      <c r="AN67" s="2186">
        <v>24</v>
      </c>
      <c r="AO67" s="2180">
        <v>96300.786535241321</v>
      </c>
      <c r="AP67" s="2186">
        <v>36</v>
      </c>
      <c r="AQ67" s="2180">
        <v>144451.179802862</v>
      </c>
      <c r="AR67" s="2186">
        <v>48</v>
      </c>
      <c r="AS67" s="2180">
        <v>192601.57307048264</v>
      </c>
      <c r="AT67" s="2186">
        <v>48</v>
      </c>
      <c r="AU67" s="2180">
        <v>192601.57307048264</v>
      </c>
      <c r="AV67" s="2186">
        <v>120</v>
      </c>
      <c r="AW67" s="2180">
        <v>481503.93267620658</v>
      </c>
      <c r="AX67" s="2186">
        <v>168</v>
      </c>
      <c r="AY67" s="2180">
        <v>674105.50574668928</v>
      </c>
      <c r="AZ67" s="2186">
        <v>48</v>
      </c>
      <c r="BA67" s="2180">
        <v>192601.57307048264</v>
      </c>
      <c r="BB67" s="2186">
        <v>120</v>
      </c>
      <c r="BC67" s="2180">
        <v>481503.93267620658</v>
      </c>
      <c r="BD67" s="2186">
        <v>168</v>
      </c>
      <c r="BE67" s="2180">
        <v>674105.50574668928</v>
      </c>
      <c r="BF67" s="2186">
        <v>0</v>
      </c>
      <c r="BG67" s="2180">
        <v>0</v>
      </c>
      <c r="BH67" s="2186">
        <v>0</v>
      </c>
      <c r="BI67" s="2180">
        <v>0</v>
      </c>
      <c r="BJ67" s="2186">
        <v>0</v>
      </c>
      <c r="BK67" s="2180">
        <v>0</v>
      </c>
      <c r="BL67" s="2186">
        <v>0</v>
      </c>
      <c r="BM67" s="2180">
        <v>0</v>
      </c>
      <c r="BN67" s="2186">
        <v>0</v>
      </c>
      <c r="BO67" s="2180">
        <v>0</v>
      </c>
    </row>
    <row r="68" spans="4:67" s="2067" customFormat="1" x14ac:dyDescent="0.3">
      <c r="D68" s="2763" t="s">
        <v>1714</v>
      </c>
      <c r="E68" s="540"/>
      <c r="F68" s="2186">
        <v>57</v>
      </c>
      <c r="G68" s="2180">
        <v>262809.7892730087</v>
      </c>
      <c r="H68" s="2186">
        <v>49</v>
      </c>
      <c r="I68" s="2180">
        <v>220959.98632552935</v>
      </c>
      <c r="J68" s="2186">
        <v>71</v>
      </c>
      <c r="K68" s="2180">
        <v>329616.02502604632</v>
      </c>
      <c r="L68" s="2186">
        <v>63</v>
      </c>
      <c r="M68" s="2180">
        <v>287766.22207856696</v>
      </c>
      <c r="N68" s="2186">
        <v>67</v>
      </c>
      <c r="O68" s="2180">
        <v>295829.28474220418</v>
      </c>
      <c r="P68" s="2186">
        <v>67</v>
      </c>
      <c r="Q68" s="2180">
        <v>295829.28474220418</v>
      </c>
      <c r="R68" s="2186">
        <v>0</v>
      </c>
      <c r="S68" s="2180">
        <v>0</v>
      </c>
      <c r="T68" s="2186">
        <v>17</v>
      </c>
      <c r="U68" s="2180">
        <v>79284.452155816805</v>
      </c>
      <c r="V68" s="2186">
        <v>3</v>
      </c>
      <c r="W68" s="2180">
        <v>12478.216402779144</v>
      </c>
      <c r="X68" s="2186">
        <v>3</v>
      </c>
      <c r="Y68" s="2180">
        <v>12478.216402779144</v>
      </c>
      <c r="Z68" s="2186">
        <v>3</v>
      </c>
      <c r="AA68" s="2180">
        <v>12478.216402779144</v>
      </c>
      <c r="AB68" s="2186">
        <v>3</v>
      </c>
      <c r="AC68" s="2180">
        <v>12478.216402779144</v>
      </c>
      <c r="AD68" s="2186">
        <v>3</v>
      </c>
      <c r="AE68" s="2180">
        <v>12478.216402779144</v>
      </c>
      <c r="AF68" s="2186">
        <v>3</v>
      </c>
      <c r="AG68" s="2180">
        <v>12478.216402779144</v>
      </c>
      <c r="AH68" s="2186">
        <v>3</v>
      </c>
      <c r="AI68" s="2180">
        <v>12478.216402779144</v>
      </c>
      <c r="AJ68" s="2186">
        <v>3</v>
      </c>
      <c r="AK68" s="2180">
        <v>12478.216402779144</v>
      </c>
      <c r="AL68" s="2186">
        <v>0</v>
      </c>
      <c r="AM68" s="2180">
        <v>0</v>
      </c>
      <c r="AN68" s="2186">
        <v>0</v>
      </c>
      <c r="AO68" s="2180">
        <v>0</v>
      </c>
      <c r="AP68" s="2186">
        <v>0</v>
      </c>
      <c r="AQ68" s="2180">
        <v>0</v>
      </c>
      <c r="AR68" s="2186">
        <v>0</v>
      </c>
      <c r="AS68" s="2180">
        <v>0</v>
      </c>
      <c r="AT68" s="2186">
        <v>0</v>
      </c>
      <c r="AU68" s="2180">
        <v>0</v>
      </c>
      <c r="AV68" s="2186">
        <v>0</v>
      </c>
      <c r="AW68" s="2180">
        <v>0</v>
      </c>
      <c r="AX68" s="2186">
        <v>0</v>
      </c>
      <c r="AY68" s="2180">
        <v>0</v>
      </c>
      <c r="AZ68" s="2186">
        <v>0</v>
      </c>
      <c r="BA68" s="2180">
        <v>0</v>
      </c>
      <c r="BB68" s="2186">
        <v>0</v>
      </c>
      <c r="BC68" s="2180">
        <v>0</v>
      </c>
      <c r="BD68" s="2186">
        <v>0</v>
      </c>
      <c r="BE68" s="2180">
        <v>0</v>
      </c>
      <c r="BF68" s="2186">
        <v>0</v>
      </c>
      <c r="BG68" s="2180">
        <v>0</v>
      </c>
      <c r="BH68" s="2186">
        <v>0</v>
      </c>
      <c r="BI68" s="2180">
        <v>0</v>
      </c>
      <c r="BJ68" s="2186">
        <v>0</v>
      </c>
      <c r="BK68" s="2180">
        <v>0</v>
      </c>
      <c r="BL68" s="2186">
        <v>0</v>
      </c>
      <c r="BM68" s="2180">
        <v>0</v>
      </c>
      <c r="BN68" s="2186">
        <v>0</v>
      </c>
      <c r="BO68" s="2180">
        <v>0</v>
      </c>
    </row>
    <row r="69" spans="4:67" s="2067" customFormat="1" x14ac:dyDescent="0.3">
      <c r="D69" s="2763" t="s">
        <v>1715</v>
      </c>
      <c r="E69" s="540"/>
      <c r="F69" s="2767">
        <v>0</v>
      </c>
      <c r="G69" s="2180">
        <v>0</v>
      </c>
      <c r="H69" s="2186">
        <v>0</v>
      </c>
      <c r="I69" s="2180">
        <v>0</v>
      </c>
      <c r="J69" s="2186">
        <v>12</v>
      </c>
      <c r="K69" s="2180">
        <v>1560004.8823752413</v>
      </c>
      <c r="L69" s="2186">
        <v>12</v>
      </c>
      <c r="M69" s="2180">
        <v>1560004.8823752413</v>
      </c>
      <c r="N69" s="2186">
        <v>12</v>
      </c>
      <c r="O69" s="2180">
        <v>1560004.8823752413</v>
      </c>
      <c r="P69" s="2186">
        <v>12</v>
      </c>
      <c r="Q69" s="2180">
        <v>1560004.8823752413</v>
      </c>
      <c r="R69" s="2186">
        <v>0</v>
      </c>
      <c r="S69" s="2180">
        <v>0</v>
      </c>
      <c r="T69" s="2186">
        <v>12</v>
      </c>
      <c r="U69" s="2180">
        <v>1560004.8823752413</v>
      </c>
      <c r="V69" s="2186">
        <v>0</v>
      </c>
      <c r="W69" s="2180">
        <v>0</v>
      </c>
      <c r="X69" s="2186">
        <v>0</v>
      </c>
      <c r="Y69" s="2180">
        <v>0</v>
      </c>
      <c r="Z69" s="2186">
        <v>0</v>
      </c>
      <c r="AA69" s="2180">
        <v>0</v>
      </c>
      <c r="AB69" s="2186">
        <v>0</v>
      </c>
      <c r="AC69" s="2180">
        <v>0</v>
      </c>
      <c r="AD69" s="2186">
        <v>0</v>
      </c>
      <c r="AE69" s="2180">
        <v>0</v>
      </c>
      <c r="AF69" s="2186">
        <v>0</v>
      </c>
      <c r="AG69" s="2180">
        <v>0</v>
      </c>
      <c r="AH69" s="2186">
        <v>0</v>
      </c>
      <c r="AI69" s="2180">
        <v>0</v>
      </c>
      <c r="AJ69" s="2186">
        <v>0</v>
      </c>
      <c r="AK69" s="2180">
        <v>0</v>
      </c>
      <c r="AL69" s="2186">
        <v>0</v>
      </c>
      <c r="AM69" s="2180">
        <v>0</v>
      </c>
      <c r="AN69" s="2186">
        <v>6</v>
      </c>
      <c r="AO69" s="2180">
        <v>780002.44118762063</v>
      </c>
      <c r="AP69" s="2186">
        <v>15</v>
      </c>
      <c r="AQ69" s="2180">
        <v>1950006.1029690516</v>
      </c>
      <c r="AR69" s="2186">
        <v>15</v>
      </c>
      <c r="AS69" s="2180">
        <v>1950006.1029690516</v>
      </c>
      <c r="AT69" s="2186">
        <v>12</v>
      </c>
      <c r="AU69" s="2180">
        <v>1560004.8823752413</v>
      </c>
      <c r="AV69" s="2186">
        <v>48</v>
      </c>
      <c r="AW69" s="2180">
        <v>6240019.529500965</v>
      </c>
      <c r="AX69" s="2186">
        <v>66</v>
      </c>
      <c r="AY69" s="2180">
        <v>8580026.8530638274</v>
      </c>
      <c r="AZ69" s="2186">
        <v>12</v>
      </c>
      <c r="BA69" s="2180">
        <v>1560004.8823752413</v>
      </c>
      <c r="BB69" s="2186">
        <v>48</v>
      </c>
      <c r="BC69" s="2180">
        <v>6240019.529500965</v>
      </c>
      <c r="BD69" s="2186">
        <v>66</v>
      </c>
      <c r="BE69" s="2180">
        <v>8580026.8530638274</v>
      </c>
      <c r="BF69" s="2186">
        <v>0</v>
      </c>
      <c r="BG69" s="2180">
        <v>0</v>
      </c>
      <c r="BH69" s="2186">
        <v>0</v>
      </c>
      <c r="BI69" s="2180">
        <v>0</v>
      </c>
      <c r="BJ69" s="2186">
        <v>0</v>
      </c>
      <c r="BK69" s="2180">
        <v>0</v>
      </c>
      <c r="BL69" s="2186">
        <v>0</v>
      </c>
      <c r="BM69" s="2180">
        <v>0</v>
      </c>
      <c r="BN69" s="2186">
        <v>0</v>
      </c>
      <c r="BO69" s="2180">
        <v>0</v>
      </c>
    </row>
    <row r="70" spans="4:67" s="2067" customFormat="1" x14ac:dyDescent="0.3">
      <c r="D70" s="2763" t="s">
        <v>2261</v>
      </c>
      <c r="E70" s="540">
        <v>195597.30868386073</v>
      </c>
      <c r="F70" s="2186"/>
      <c r="G70" s="2180">
        <v>0</v>
      </c>
      <c r="H70" s="2186"/>
      <c r="I70" s="2180">
        <v>0</v>
      </c>
      <c r="J70" s="2186"/>
      <c r="K70" s="2180">
        <v>0</v>
      </c>
      <c r="L70" s="2186"/>
      <c r="M70" s="2180">
        <v>0</v>
      </c>
      <c r="N70" s="2186"/>
      <c r="O70" s="2180">
        <v>0</v>
      </c>
      <c r="P70" s="2186"/>
      <c r="Q70" s="2180">
        <v>0</v>
      </c>
      <c r="R70" s="2186">
        <v>0</v>
      </c>
      <c r="S70" s="2180">
        <v>0</v>
      </c>
      <c r="T70" s="2186"/>
      <c r="U70" s="2180">
        <v>0</v>
      </c>
      <c r="V70" s="2186"/>
      <c r="W70" s="2180">
        <v>0</v>
      </c>
      <c r="X70" s="2186"/>
      <c r="Y70" s="2180">
        <v>0</v>
      </c>
      <c r="Z70" s="2186"/>
      <c r="AA70" s="2180">
        <v>0</v>
      </c>
      <c r="AB70" s="2186"/>
      <c r="AC70" s="2180">
        <v>0</v>
      </c>
      <c r="AD70" s="2186">
        <v>336</v>
      </c>
      <c r="AE70" s="2180">
        <v>65720695.717777207</v>
      </c>
      <c r="AF70" s="2186"/>
      <c r="AG70" s="2180">
        <v>0</v>
      </c>
      <c r="AH70" s="2186"/>
      <c r="AI70" s="2180">
        <v>0</v>
      </c>
      <c r="AJ70" s="2186"/>
      <c r="AK70" s="2180">
        <v>0</v>
      </c>
      <c r="AL70" s="2186"/>
      <c r="AM70" s="2180">
        <v>0</v>
      </c>
      <c r="AN70" s="2186"/>
      <c r="AO70" s="2180">
        <v>0</v>
      </c>
      <c r="AP70" s="2186"/>
      <c r="AQ70" s="2180">
        <v>0</v>
      </c>
      <c r="AR70" s="2186"/>
      <c r="AS70" s="2180">
        <v>0</v>
      </c>
      <c r="AT70" s="2186"/>
      <c r="AU70" s="2180">
        <v>0</v>
      </c>
      <c r="AV70" s="2186"/>
      <c r="AW70" s="2180">
        <v>0</v>
      </c>
      <c r="AX70" s="2186"/>
      <c r="AY70" s="2180">
        <v>0</v>
      </c>
      <c r="AZ70" s="2186"/>
      <c r="BA70" s="2180">
        <v>0</v>
      </c>
      <c r="BB70" s="2186"/>
      <c r="BC70" s="2180">
        <v>0</v>
      </c>
      <c r="BD70" s="2186"/>
      <c r="BE70" s="2180">
        <v>0</v>
      </c>
      <c r="BF70" s="2186"/>
      <c r="BG70" s="2180">
        <v>0</v>
      </c>
      <c r="BH70" s="2186"/>
      <c r="BI70" s="2180">
        <v>0</v>
      </c>
      <c r="BJ70" s="2186"/>
      <c r="BK70" s="2180">
        <v>0</v>
      </c>
      <c r="BL70" s="2186"/>
      <c r="BM70" s="2180">
        <v>0</v>
      </c>
      <c r="BN70" s="2186"/>
      <c r="BO70" s="2180">
        <v>0</v>
      </c>
    </row>
    <row r="71" spans="4:67" s="2067" customFormat="1" x14ac:dyDescent="0.3">
      <c r="D71" s="2763" t="s">
        <v>2262</v>
      </c>
      <c r="E71" s="540">
        <v>785146.6448943615</v>
      </c>
      <c r="F71" s="2186"/>
      <c r="G71" s="2180">
        <v>0</v>
      </c>
      <c r="H71" s="2186"/>
      <c r="I71" s="2180">
        <v>0</v>
      </c>
      <c r="J71" s="2186"/>
      <c r="K71" s="2180">
        <v>0</v>
      </c>
      <c r="L71" s="2186"/>
      <c r="M71" s="2180">
        <v>0</v>
      </c>
      <c r="N71" s="2186"/>
      <c r="O71" s="2180">
        <v>0</v>
      </c>
      <c r="P71" s="2186"/>
      <c r="Q71" s="2180">
        <v>0</v>
      </c>
      <c r="R71" s="2186">
        <v>2</v>
      </c>
      <c r="S71" s="2180">
        <v>1570293.289788723</v>
      </c>
      <c r="T71" s="2186"/>
      <c r="U71" s="2180">
        <v>0</v>
      </c>
      <c r="V71" s="2186"/>
      <c r="W71" s="2180">
        <v>0</v>
      </c>
      <c r="X71" s="2186"/>
      <c r="Y71" s="2180">
        <v>0</v>
      </c>
      <c r="Z71" s="2186"/>
      <c r="AA71" s="2180">
        <v>0</v>
      </c>
      <c r="AB71" s="2186"/>
      <c r="AC71" s="2180">
        <v>0</v>
      </c>
      <c r="AD71" s="2186"/>
      <c r="AE71" s="2180">
        <v>0</v>
      </c>
      <c r="AF71" s="2186"/>
      <c r="AG71" s="2180">
        <v>0</v>
      </c>
      <c r="AH71" s="2186"/>
      <c r="AI71" s="2180">
        <v>0</v>
      </c>
      <c r="AJ71" s="2186"/>
      <c r="AK71" s="2180">
        <v>0</v>
      </c>
      <c r="AL71" s="2186"/>
      <c r="AM71" s="2180">
        <v>0</v>
      </c>
      <c r="AN71" s="2186"/>
      <c r="AO71" s="2180">
        <v>0</v>
      </c>
      <c r="AP71" s="2186"/>
      <c r="AQ71" s="2180">
        <v>0</v>
      </c>
      <c r="AR71" s="2186"/>
      <c r="AS71" s="2180">
        <v>0</v>
      </c>
      <c r="AT71" s="2186"/>
      <c r="AU71" s="2180">
        <v>0</v>
      </c>
      <c r="AV71" s="2186"/>
      <c r="AW71" s="2180">
        <v>0</v>
      </c>
      <c r="AX71" s="2186"/>
      <c r="AY71" s="2180">
        <v>0</v>
      </c>
      <c r="AZ71" s="2186"/>
      <c r="BA71" s="2180">
        <v>0</v>
      </c>
      <c r="BB71" s="2186"/>
      <c r="BC71" s="2180">
        <v>0</v>
      </c>
      <c r="BD71" s="2186"/>
      <c r="BE71" s="2180">
        <v>0</v>
      </c>
      <c r="BF71" s="2186"/>
      <c r="BG71" s="2180">
        <v>0</v>
      </c>
      <c r="BH71" s="2186"/>
      <c r="BI71" s="2180">
        <v>0</v>
      </c>
      <c r="BJ71" s="2186"/>
      <c r="BK71" s="2180">
        <v>0</v>
      </c>
      <c r="BL71" s="2186"/>
      <c r="BM71" s="2180">
        <v>0</v>
      </c>
      <c r="BN71" s="2186"/>
      <c r="BO71" s="2180">
        <v>0</v>
      </c>
    </row>
    <row r="72" spans="4:67" s="2067" customFormat="1" x14ac:dyDescent="0.3">
      <c r="AO72" s="2182"/>
      <c r="AQ72" s="2182"/>
      <c r="AS72" s="2182"/>
      <c r="AU72" s="2182"/>
      <c r="AW72" s="2182"/>
      <c r="AY72" s="2182"/>
      <c r="BA72" s="2182"/>
      <c r="BC72" s="2182"/>
      <c r="BE72" s="2182"/>
      <c r="BG72" s="2182"/>
      <c r="BI72" s="2182"/>
      <c r="BK72" s="2182"/>
      <c r="BM72" s="2182"/>
      <c r="BO72" s="2182"/>
    </row>
    <row r="73" spans="4:67" s="2067" customFormat="1" x14ac:dyDescent="0.3">
      <c r="M73" s="927"/>
      <c r="P73" s="2203"/>
      <c r="Q73" s="2846"/>
      <c r="R73" s="2847"/>
      <c r="AO73" s="2182"/>
      <c r="AQ73" s="2182"/>
      <c r="AS73" s="2182"/>
      <c r="AU73" s="2182"/>
      <c r="AW73" s="2182"/>
      <c r="AY73" s="2182"/>
      <c r="BA73" s="2182"/>
      <c r="BC73" s="2182"/>
      <c r="BE73" s="2182"/>
      <c r="BG73" s="2182"/>
      <c r="BI73" s="2182"/>
      <c r="BK73" s="2182"/>
      <c r="BM73" s="2182"/>
      <c r="BO73" s="2182"/>
    </row>
    <row r="74" spans="4:67" s="2067" customFormat="1" x14ac:dyDescent="0.3">
      <c r="AO74" s="2182"/>
      <c r="AQ74" s="2182"/>
      <c r="AS74" s="2182"/>
      <c r="AU74" s="2182"/>
      <c r="AW74" s="2182"/>
      <c r="AY74" s="2182"/>
      <c r="BA74" s="2182"/>
      <c r="BC74" s="2182"/>
      <c r="BE74" s="2182"/>
      <c r="BG74" s="2182"/>
      <c r="BI74" s="2182"/>
      <c r="BK74" s="2182"/>
      <c r="BM74" s="2182"/>
      <c r="BO74" s="2182"/>
    </row>
    <row r="75" spans="4:67" s="2849" customFormat="1" ht="25.5" x14ac:dyDescent="0.25">
      <c r="D75" s="2848" t="s">
        <v>1723</v>
      </c>
      <c r="E75" s="2070" t="s">
        <v>3371</v>
      </c>
      <c r="F75" s="3786" t="s">
        <v>1327</v>
      </c>
      <c r="G75" s="3787"/>
      <c r="H75" s="3786" t="s">
        <v>1328</v>
      </c>
      <c r="I75" s="3787"/>
      <c r="J75" s="3786" t="s">
        <v>1329</v>
      </c>
      <c r="K75" s="3787"/>
      <c r="L75" s="3786" t="s">
        <v>1330</v>
      </c>
      <c r="M75" s="3787"/>
      <c r="N75" s="3786" t="s">
        <v>1331</v>
      </c>
      <c r="O75" s="3787"/>
      <c r="P75" s="3786" t="s">
        <v>1332</v>
      </c>
      <c r="Q75" s="3787"/>
      <c r="R75" s="3786" t="s">
        <v>1333</v>
      </c>
      <c r="S75" s="3787"/>
      <c r="T75" s="3786" t="s">
        <v>1335</v>
      </c>
      <c r="U75" s="3787"/>
      <c r="V75" s="3786" t="s">
        <v>1336</v>
      </c>
      <c r="W75" s="3787"/>
      <c r="X75" s="3786" t="s">
        <v>1337</v>
      </c>
      <c r="Y75" s="3787"/>
      <c r="Z75" s="3786" t="s">
        <v>1338</v>
      </c>
      <c r="AA75" s="3787"/>
      <c r="AB75" s="3786" t="s">
        <v>1339</v>
      </c>
      <c r="AC75" s="3787"/>
      <c r="AD75" s="3786" t="s">
        <v>1341</v>
      </c>
      <c r="AE75" s="3787"/>
      <c r="AF75" s="3786" t="s">
        <v>1342</v>
      </c>
      <c r="AG75" s="3787"/>
      <c r="AH75" s="3786" t="s">
        <v>1343</v>
      </c>
      <c r="AI75" s="3787"/>
      <c r="AJ75" s="3786" t="s">
        <v>1344</v>
      </c>
      <c r="AK75" s="3787"/>
      <c r="AL75" s="3786" t="s">
        <v>1345</v>
      </c>
      <c r="AM75" s="3787"/>
      <c r="AN75" s="3786" t="s">
        <v>1347</v>
      </c>
      <c r="AO75" s="3787"/>
      <c r="AP75" s="3786" t="s">
        <v>1349</v>
      </c>
      <c r="AQ75" s="3787"/>
      <c r="AR75" s="3786" t="s">
        <v>1351</v>
      </c>
      <c r="AS75" s="3787"/>
      <c r="AT75" s="3786" t="s">
        <v>1353</v>
      </c>
      <c r="AU75" s="3787"/>
      <c r="AV75" s="3786" t="s">
        <v>1355</v>
      </c>
      <c r="AW75" s="3787"/>
      <c r="AX75" s="3786" t="s">
        <v>1357</v>
      </c>
      <c r="AY75" s="3787"/>
      <c r="AZ75" s="3786" t="s">
        <v>1359</v>
      </c>
      <c r="BA75" s="3787"/>
      <c r="BB75" s="3786" t="s">
        <v>1361</v>
      </c>
      <c r="BC75" s="3787"/>
      <c r="BD75" s="3786" t="s">
        <v>1363</v>
      </c>
      <c r="BE75" s="3787"/>
      <c r="BF75" s="3786" t="s">
        <v>2149</v>
      </c>
      <c r="BG75" s="3787"/>
      <c r="BH75" s="3742" t="s">
        <v>2762</v>
      </c>
      <c r="BI75" s="3743"/>
      <c r="BJ75" s="3742" t="s">
        <v>2763</v>
      </c>
      <c r="BK75" s="3743"/>
      <c r="BL75" s="3742" t="s">
        <v>2764</v>
      </c>
      <c r="BM75" s="3743"/>
      <c r="BN75" s="3742" t="s">
        <v>2765</v>
      </c>
      <c r="BO75" s="3743"/>
    </row>
    <row r="76" spans="4:67" s="2067" customFormat="1" x14ac:dyDescent="0.3">
      <c r="D76" s="2763" t="s">
        <v>1448</v>
      </c>
      <c r="E76" s="540">
        <v>103529854.46580128</v>
      </c>
      <c r="F76" s="2186"/>
      <c r="G76" s="2198"/>
      <c r="H76" s="2186"/>
      <c r="I76" s="2198"/>
      <c r="J76" s="2186"/>
      <c r="K76" s="2198"/>
      <c r="L76" s="2186"/>
      <c r="M76" s="2198"/>
      <c r="N76" s="2186"/>
      <c r="O76" s="2198"/>
      <c r="P76" s="2186"/>
      <c r="Q76" s="2198"/>
      <c r="R76" s="2186"/>
      <c r="S76" s="2198"/>
      <c r="T76" s="2186"/>
      <c r="U76" s="2198"/>
      <c r="V76" s="2186"/>
      <c r="W76" s="2198"/>
      <c r="X76" s="2186"/>
      <c r="Y76" s="2198"/>
      <c r="Z76" s="2186"/>
      <c r="AA76" s="2198"/>
      <c r="AB76" s="2186"/>
      <c r="AC76" s="2198"/>
      <c r="AD76" s="2186"/>
      <c r="AE76" s="2198"/>
      <c r="AF76" s="2186"/>
      <c r="AG76" s="2198"/>
      <c r="AH76" s="2186"/>
      <c r="AI76" s="2198"/>
      <c r="AJ76" s="2186"/>
      <c r="AK76" s="2198"/>
      <c r="AL76" s="2186"/>
      <c r="AM76" s="2198"/>
      <c r="AN76" s="2186"/>
      <c r="AO76" s="2198"/>
      <c r="AP76" s="2186"/>
      <c r="AQ76" s="2198"/>
      <c r="AR76" s="2186"/>
      <c r="AS76" s="2198"/>
      <c r="AT76" s="2186"/>
      <c r="AU76" s="2198"/>
      <c r="AV76" s="2186"/>
      <c r="AW76" s="2198"/>
      <c r="AX76" s="2186"/>
      <c r="AY76" s="2198"/>
      <c r="AZ76" s="2186"/>
      <c r="BA76" s="2198"/>
      <c r="BB76" s="2186"/>
      <c r="BC76" s="2198"/>
      <c r="BD76" s="2186"/>
      <c r="BE76" s="2198"/>
      <c r="BF76" s="2186"/>
      <c r="BG76" s="2198"/>
      <c r="BH76" s="2186">
        <v>0.5</v>
      </c>
      <c r="BI76" s="2198">
        <v>51764927.232900642</v>
      </c>
      <c r="BJ76" s="2186"/>
      <c r="BK76" s="2198">
        <v>0</v>
      </c>
      <c r="BL76" s="2186"/>
      <c r="BM76" s="2198">
        <v>0</v>
      </c>
      <c r="BN76" s="2186"/>
      <c r="BO76" s="2198">
        <v>0</v>
      </c>
    </row>
    <row r="77" spans="4:67" s="2067" customFormat="1" x14ac:dyDescent="0.3">
      <c r="D77" s="2763" t="s">
        <v>1449</v>
      </c>
      <c r="E77" s="540">
        <v>185909021.77576265</v>
      </c>
      <c r="F77" s="2186"/>
      <c r="G77" s="2198"/>
      <c r="H77" s="2186"/>
      <c r="I77" s="2198"/>
      <c r="J77" s="2186"/>
      <c r="K77" s="2198"/>
      <c r="L77" s="2186"/>
      <c r="M77" s="2198"/>
      <c r="N77" s="2186"/>
      <c r="O77" s="2198"/>
      <c r="P77" s="2186"/>
      <c r="Q77" s="2198"/>
      <c r="R77" s="2186"/>
      <c r="S77" s="2198"/>
      <c r="T77" s="2186"/>
      <c r="U77" s="2198"/>
      <c r="V77" s="2186"/>
      <c r="W77" s="2198"/>
      <c r="X77" s="2186"/>
      <c r="Y77" s="2198"/>
      <c r="Z77" s="2186"/>
      <c r="AA77" s="2198"/>
      <c r="AB77" s="2186"/>
      <c r="AC77" s="2198"/>
      <c r="AD77" s="2186"/>
      <c r="AE77" s="2198"/>
      <c r="AF77" s="2186"/>
      <c r="AG77" s="2198"/>
      <c r="AH77" s="2186"/>
      <c r="AI77" s="2198"/>
      <c r="AJ77" s="2186"/>
      <c r="AK77" s="2198"/>
      <c r="AL77" s="2186"/>
      <c r="AM77" s="2198"/>
      <c r="AN77" s="2186"/>
      <c r="AO77" s="2198"/>
      <c r="AP77" s="2186"/>
      <c r="AQ77" s="2198"/>
      <c r="AR77" s="2186"/>
      <c r="AS77" s="2198"/>
      <c r="AT77" s="2186"/>
      <c r="AU77" s="2198"/>
      <c r="AV77" s="2186"/>
      <c r="AW77" s="2198"/>
      <c r="AX77" s="2186"/>
      <c r="AY77" s="2198"/>
      <c r="AZ77" s="2186"/>
      <c r="BA77" s="2198"/>
      <c r="BB77" s="2186"/>
      <c r="BC77" s="2198"/>
      <c r="BD77" s="2186"/>
      <c r="BE77" s="2198"/>
      <c r="BF77" s="2186"/>
      <c r="BG77" s="2198"/>
      <c r="BH77" s="2186"/>
      <c r="BI77" s="2198">
        <v>0</v>
      </c>
      <c r="BJ77" s="2186">
        <v>0.5</v>
      </c>
      <c r="BK77" s="2198">
        <v>92954510.887881324</v>
      </c>
      <c r="BL77" s="2186"/>
      <c r="BM77" s="2198">
        <v>0</v>
      </c>
      <c r="BN77" s="2186"/>
      <c r="BO77" s="2198">
        <v>0</v>
      </c>
    </row>
    <row r="78" spans="4:67" s="2067" customFormat="1" x14ac:dyDescent="0.3">
      <c r="D78" s="2763" t="s">
        <v>1450</v>
      </c>
      <c r="E78" s="540">
        <v>260479003.70924786</v>
      </c>
      <c r="F78" s="2186"/>
      <c r="G78" s="2186"/>
      <c r="H78" s="2186"/>
      <c r="I78" s="2198"/>
      <c r="J78" s="2186"/>
      <c r="K78" s="2198"/>
      <c r="L78" s="2186"/>
      <c r="M78" s="2198"/>
      <c r="N78" s="2186"/>
      <c r="O78" s="2198"/>
      <c r="P78" s="2186"/>
      <c r="Q78" s="2198"/>
      <c r="R78" s="2186"/>
      <c r="S78" s="2198"/>
      <c r="T78" s="2186"/>
      <c r="U78" s="2198"/>
      <c r="V78" s="2186"/>
      <c r="W78" s="2198"/>
      <c r="X78" s="2186"/>
      <c r="Y78" s="2198"/>
      <c r="Z78" s="2186"/>
      <c r="AA78" s="2198"/>
      <c r="AB78" s="2186"/>
      <c r="AC78" s="2198"/>
      <c r="AD78" s="2186"/>
      <c r="AE78" s="2198"/>
      <c r="AF78" s="2186"/>
      <c r="AG78" s="2198"/>
      <c r="AH78" s="2186"/>
      <c r="AI78" s="2198"/>
      <c r="AJ78" s="2186"/>
      <c r="AK78" s="2198"/>
      <c r="AL78" s="2186"/>
      <c r="AM78" s="2198"/>
      <c r="AN78" s="2186"/>
      <c r="AO78" s="2198"/>
      <c r="AP78" s="2186"/>
      <c r="AQ78" s="2198"/>
      <c r="AR78" s="2186"/>
      <c r="AS78" s="2198"/>
      <c r="AT78" s="2186"/>
      <c r="AU78" s="2198"/>
      <c r="AV78" s="2186"/>
      <c r="AW78" s="2198"/>
      <c r="AX78" s="2186"/>
      <c r="AY78" s="2198"/>
      <c r="AZ78" s="2186"/>
      <c r="BA78" s="2198"/>
      <c r="BB78" s="2186"/>
      <c r="BC78" s="2198"/>
      <c r="BD78" s="2186"/>
      <c r="BE78" s="2198"/>
      <c r="BF78" s="2186"/>
      <c r="BG78" s="2198"/>
      <c r="BH78" s="2186"/>
      <c r="BI78" s="2198">
        <v>0</v>
      </c>
      <c r="BJ78" s="2186"/>
      <c r="BK78" s="2198">
        <v>0</v>
      </c>
      <c r="BL78" s="2186">
        <v>0.5</v>
      </c>
      <c r="BM78" s="2198">
        <v>130239501.85462393</v>
      </c>
      <c r="BN78" s="2186"/>
      <c r="BO78" s="2198">
        <v>0</v>
      </c>
    </row>
    <row r="79" spans="4:67" s="2067" customFormat="1" x14ac:dyDescent="0.3">
      <c r="D79" s="2763" t="s">
        <v>1451</v>
      </c>
      <c r="E79" s="540">
        <v>109085812.84999198</v>
      </c>
      <c r="F79" s="2186"/>
      <c r="G79" s="2186"/>
      <c r="H79" s="2186"/>
      <c r="I79" s="2198"/>
      <c r="J79" s="2186"/>
      <c r="K79" s="2198"/>
      <c r="L79" s="2186"/>
      <c r="M79" s="2198"/>
      <c r="N79" s="2186"/>
      <c r="O79" s="2198"/>
      <c r="P79" s="2186"/>
      <c r="Q79" s="2198"/>
      <c r="R79" s="2186"/>
      <c r="S79" s="2198"/>
      <c r="T79" s="2186"/>
      <c r="U79" s="2198"/>
      <c r="V79" s="2186"/>
      <c r="W79" s="2198"/>
      <c r="X79" s="2186"/>
      <c r="Y79" s="2198"/>
      <c r="Z79" s="2186"/>
      <c r="AA79" s="2198"/>
      <c r="AB79" s="2186"/>
      <c r="AC79" s="2198"/>
      <c r="AD79" s="2186"/>
      <c r="AE79" s="2198"/>
      <c r="AF79" s="2186"/>
      <c r="AG79" s="2198"/>
      <c r="AH79" s="2186"/>
      <c r="AI79" s="2198"/>
      <c r="AJ79" s="2186"/>
      <c r="AK79" s="2198"/>
      <c r="AL79" s="2186"/>
      <c r="AM79" s="2198"/>
      <c r="AN79" s="2186"/>
      <c r="AO79" s="2198"/>
      <c r="AP79" s="2186"/>
      <c r="AQ79" s="2198"/>
      <c r="AR79" s="2186"/>
      <c r="AS79" s="2198"/>
      <c r="AT79" s="2186"/>
      <c r="AU79" s="2198"/>
      <c r="AV79" s="2186"/>
      <c r="AW79" s="2198"/>
      <c r="AX79" s="2186"/>
      <c r="AY79" s="2198"/>
      <c r="AZ79" s="2186"/>
      <c r="BA79" s="2198"/>
      <c r="BB79" s="2186"/>
      <c r="BC79" s="2198"/>
      <c r="BD79" s="2186"/>
      <c r="BE79" s="2198"/>
      <c r="BF79" s="2186"/>
      <c r="BG79" s="2198"/>
      <c r="BH79" s="2186"/>
      <c r="BI79" s="2198">
        <v>0</v>
      </c>
      <c r="BJ79" s="2186"/>
      <c r="BK79" s="2198">
        <v>0</v>
      </c>
      <c r="BL79" s="2186"/>
      <c r="BM79" s="2198">
        <v>0</v>
      </c>
      <c r="BN79" s="2186">
        <v>0.5</v>
      </c>
      <c r="BO79" s="2198">
        <v>54542906.424995989</v>
      </c>
    </row>
    <row r="80" spans="4:67" s="2067" customFormat="1" x14ac:dyDescent="0.3">
      <c r="D80" s="2763" t="s">
        <v>2173</v>
      </c>
      <c r="E80" s="540">
        <v>1641695.7871396898</v>
      </c>
      <c r="F80" s="2186"/>
      <c r="G80" s="2186"/>
      <c r="H80" s="2186"/>
      <c r="I80" s="2198"/>
      <c r="J80" s="2186"/>
      <c r="K80" s="2198"/>
      <c r="L80" s="2186"/>
      <c r="M80" s="2198"/>
      <c r="N80" s="2186"/>
      <c r="O80" s="2198"/>
      <c r="P80" s="2186"/>
      <c r="Q80" s="2198"/>
      <c r="R80" s="2186"/>
      <c r="S80" s="2198"/>
      <c r="T80" s="2186"/>
      <c r="U80" s="2198"/>
      <c r="V80" s="2186"/>
      <c r="W80" s="2198"/>
      <c r="X80" s="2186"/>
      <c r="Y80" s="2198"/>
      <c r="Z80" s="2186"/>
      <c r="AA80" s="2198"/>
      <c r="AB80" s="2186"/>
      <c r="AC80" s="2198"/>
      <c r="AD80" s="2186"/>
      <c r="AE80" s="2198"/>
      <c r="AF80" s="2186"/>
      <c r="AG80" s="2198"/>
      <c r="AH80" s="2186"/>
      <c r="AI80" s="2198"/>
      <c r="AJ80" s="2186"/>
      <c r="AK80" s="2198"/>
      <c r="AL80" s="2186"/>
      <c r="AM80" s="2198"/>
      <c r="AN80" s="2186"/>
      <c r="AO80" s="2198"/>
      <c r="AP80" s="2186"/>
      <c r="AQ80" s="2198"/>
      <c r="AR80" s="2186"/>
      <c r="AS80" s="2198"/>
      <c r="AT80" s="2186"/>
      <c r="AU80" s="2198"/>
      <c r="AV80" s="2186"/>
      <c r="AW80" s="2198"/>
      <c r="AX80" s="2186"/>
      <c r="AY80" s="2198"/>
      <c r="AZ80" s="2186"/>
      <c r="BA80" s="2198"/>
      <c r="BB80" s="2186"/>
      <c r="BC80" s="2198"/>
      <c r="BD80" s="2186"/>
      <c r="BE80" s="2198"/>
      <c r="BF80" s="2186"/>
      <c r="BG80" s="2198"/>
      <c r="BH80" s="2186"/>
      <c r="BI80" s="2198">
        <v>0</v>
      </c>
      <c r="BJ80" s="2186"/>
      <c r="BK80" s="2198">
        <v>0</v>
      </c>
      <c r="BL80" s="2186"/>
      <c r="BM80" s="2198">
        <v>0</v>
      </c>
      <c r="BN80" s="2186"/>
      <c r="BO80" s="2198">
        <v>0</v>
      </c>
    </row>
    <row r="81" spans="4:67" s="2067" customFormat="1" x14ac:dyDescent="0.3">
      <c r="D81" s="2763" t="s">
        <v>2293</v>
      </c>
      <c r="E81" s="540">
        <v>7239.2815411246374</v>
      </c>
      <c r="F81" s="2186"/>
      <c r="G81" s="2186"/>
      <c r="H81" s="2186"/>
      <c r="I81" s="2198"/>
      <c r="J81" s="2186"/>
      <c r="K81" s="2198"/>
      <c r="L81" s="2186"/>
      <c r="M81" s="2198"/>
      <c r="N81" s="2186"/>
      <c r="O81" s="2198"/>
      <c r="P81" s="2186"/>
      <c r="Q81" s="2198"/>
      <c r="R81" s="2186"/>
      <c r="S81" s="2198"/>
      <c r="T81" s="2186"/>
      <c r="U81" s="2198"/>
      <c r="V81" s="2186"/>
      <c r="W81" s="2198"/>
      <c r="X81" s="2186"/>
      <c r="Y81" s="2198"/>
      <c r="Z81" s="2186"/>
      <c r="AA81" s="2198"/>
      <c r="AB81" s="2186"/>
      <c r="AC81" s="2198"/>
      <c r="AD81" s="2186"/>
      <c r="AE81" s="2198"/>
      <c r="AF81" s="2186"/>
      <c r="AG81" s="2198"/>
      <c r="AH81" s="2186"/>
      <c r="AI81" s="2198"/>
      <c r="AJ81" s="2186"/>
      <c r="AK81" s="2198"/>
      <c r="AL81" s="2186"/>
      <c r="AM81" s="2198"/>
      <c r="AN81" s="2186"/>
      <c r="AO81" s="2198"/>
      <c r="AP81" s="2186"/>
      <c r="AQ81" s="2198"/>
      <c r="AR81" s="2186"/>
      <c r="AS81" s="2198"/>
      <c r="AT81" s="2186"/>
      <c r="AU81" s="2198"/>
      <c r="AV81" s="2186"/>
      <c r="AW81" s="2198"/>
      <c r="AX81" s="2186"/>
      <c r="AY81" s="2198"/>
      <c r="AZ81" s="2186"/>
      <c r="BA81" s="2198"/>
      <c r="BB81" s="2186"/>
      <c r="BC81" s="2198"/>
      <c r="BD81" s="2186"/>
      <c r="BE81" s="2198"/>
      <c r="BF81" s="2186"/>
      <c r="BG81" s="2198"/>
      <c r="BH81" s="2767">
        <v>609.07500000000005</v>
      </c>
      <c r="BI81" s="2198">
        <v>4409265.4046604885</v>
      </c>
      <c r="BJ81" s="2767">
        <v>987.75</v>
      </c>
      <c r="BK81" s="2198">
        <v>7150600.342245861</v>
      </c>
      <c r="BL81" s="2767">
        <v>1230.3</v>
      </c>
      <c r="BM81" s="2198">
        <v>8906488.0800456405</v>
      </c>
      <c r="BN81" s="2139">
        <v>243.63000000000002</v>
      </c>
      <c r="BO81" s="2180">
        <v>1763706.1618641955</v>
      </c>
    </row>
    <row r="82" spans="4:67" s="2067" customFormat="1" x14ac:dyDescent="0.3">
      <c r="D82" s="2763" t="s">
        <v>1724</v>
      </c>
      <c r="E82" s="540">
        <v>58215.389493236537</v>
      </c>
      <c r="F82" s="2186"/>
      <c r="G82" s="2186"/>
      <c r="H82" s="2186"/>
      <c r="I82" s="2198"/>
      <c r="J82" s="2186"/>
      <c r="K82" s="2198"/>
      <c r="L82" s="2186"/>
      <c r="M82" s="2198"/>
      <c r="N82" s="2186"/>
      <c r="O82" s="2198"/>
      <c r="P82" s="2186"/>
      <c r="Q82" s="2198"/>
      <c r="R82" s="2186"/>
      <c r="S82" s="2198"/>
      <c r="T82" s="2186"/>
      <c r="U82" s="2198"/>
      <c r="V82" s="2186"/>
      <c r="W82" s="2198"/>
      <c r="X82" s="2186"/>
      <c r="Y82" s="2198"/>
      <c r="Z82" s="2186"/>
      <c r="AA82" s="2198"/>
      <c r="AB82" s="2186"/>
      <c r="AC82" s="2198"/>
      <c r="AD82" s="2186"/>
      <c r="AE82" s="2198"/>
      <c r="AF82" s="2186"/>
      <c r="AG82" s="2198"/>
      <c r="AH82" s="2186"/>
      <c r="AI82" s="2198"/>
      <c r="AJ82" s="2186"/>
      <c r="AK82" s="2198"/>
      <c r="AL82" s="2186"/>
      <c r="AM82" s="2198"/>
      <c r="AN82" s="2186"/>
      <c r="AO82" s="2198"/>
      <c r="AP82" s="2186"/>
      <c r="AQ82" s="2198"/>
      <c r="AR82" s="2186"/>
      <c r="AS82" s="2198"/>
      <c r="AT82" s="2186"/>
      <c r="AU82" s="2198"/>
      <c r="AV82" s="2186"/>
      <c r="AW82" s="2198"/>
      <c r="AX82" s="2186"/>
      <c r="AY82" s="2198"/>
      <c r="AZ82" s="2186"/>
      <c r="BA82" s="2198"/>
      <c r="BB82" s="2186"/>
      <c r="BC82" s="2198"/>
      <c r="BD82" s="2186"/>
      <c r="BE82" s="2198"/>
      <c r="BF82" s="2186"/>
      <c r="BG82" s="2198"/>
      <c r="BH82" s="2139">
        <v>94.837500000000006</v>
      </c>
      <c r="BI82" s="2198">
        <v>5521002.0010648202</v>
      </c>
      <c r="BJ82" s="2139">
        <v>146.47499999999999</v>
      </c>
      <c r="BK82" s="2198">
        <v>8527099.1760218218</v>
      </c>
      <c r="BL82" s="2139">
        <v>179.55</v>
      </c>
      <c r="BM82" s="2198">
        <v>10452573.18351062</v>
      </c>
      <c r="BN82" s="2139">
        <v>37.935000000000002</v>
      </c>
      <c r="BO82" s="2180">
        <v>2208400.8004259281</v>
      </c>
    </row>
    <row r="83" spans="4:67" s="2067" customFormat="1" x14ac:dyDescent="0.3">
      <c r="D83" s="2763" t="s">
        <v>2695</v>
      </c>
      <c r="E83" s="540">
        <v>2092.6349502487565</v>
      </c>
      <c r="F83" s="2186"/>
      <c r="G83" s="2186"/>
      <c r="H83" s="2186"/>
      <c r="I83" s="2198"/>
      <c r="J83" s="2186"/>
      <c r="K83" s="2198"/>
      <c r="L83" s="2186"/>
      <c r="M83" s="2198"/>
      <c r="N83" s="2186"/>
      <c r="O83" s="2198"/>
      <c r="P83" s="2186"/>
      <c r="Q83" s="2198"/>
      <c r="R83" s="2186"/>
      <c r="S83" s="2198"/>
      <c r="T83" s="2186"/>
      <c r="U83" s="2198"/>
      <c r="V83" s="2186"/>
      <c r="W83" s="2198"/>
      <c r="X83" s="2186"/>
      <c r="Y83" s="2198"/>
      <c r="Z83" s="2186"/>
      <c r="AA83" s="2198"/>
      <c r="AB83" s="2186"/>
      <c r="AC83" s="2198"/>
      <c r="AD83" s="2186"/>
      <c r="AE83" s="2198"/>
      <c r="AF83" s="2186"/>
      <c r="AG83" s="2198"/>
      <c r="AH83" s="2186"/>
      <c r="AI83" s="2198"/>
      <c r="AJ83" s="2186"/>
      <c r="AK83" s="2198"/>
      <c r="AL83" s="2186"/>
      <c r="AM83" s="2198"/>
      <c r="AN83" s="2186"/>
      <c r="AO83" s="2198"/>
      <c r="AP83" s="2186"/>
      <c r="AQ83" s="2198"/>
      <c r="AR83" s="2186"/>
      <c r="AS83" s="2198"/>
      <c r="AT83" s="2186"/>
      <c r="AU83" s="2198"/>
      <c r="AV83" s="2186"/>
      <c r="AW83" s="2198"/>
      <c r="AX83" s="2186"/>
      <c r="AY83" s="2198"/>
      <c r="AZ83" s="2186"/>
      <c r="BA83" s="2198"/>
      <c r="BB83" s="2186"/>
      <c r="BC83" s="2198"/>
      <c r="BD83" s="2186"/>
      <c r="BE83" s="2198"/>
      <c r="BF83" s="2186"/>
      <c r="BG83" s="2198"/>
      <c r="BH83" s="2139">
        <v>1411.1999999999998</v>
      </c>
      <c r="BI83" s="2198">
        <v>2953126.4417910445</v>
      </c>
      <c r="BJ83" s="2139">
        <v>3153.1500000000005</v>
      </c>
      <c r="BK83" s="2198">
        <v>6598391.8933768673</v>
      </c>
      <c r="BL83" s="2139">
        <v>8290.8000000000011</v>
      </c>
      <c r="BM83" s="2198">
        <v>17349617.845522393</v>
      </c>
      <c r="BN83" s="2139">
        <v>564.4799999999999</v>
      </c>
      <c r="BO83" s="2180">
        <v>1181250.5767164179</v>
      </c>
    </row>
    <row r="84" spans="4:67" s="2067" customFormat="1" x14ac:dyDescent="0.3">
      <c r="D84" s="2763" t="s">
        <v>2657</v>
      </c>
      <c r="E84" s="540">
        <v>2038817.6865671643</v>
      </c>
      <c r="F84" s="2186"/>
      <c r="G84" s="2186"/>
      <c r="H84" s="2186"/>
      <c r="I84" s="2198"/>
      <c r="J84" s="2186"/>
      <c r="K84" s="2198"/>
      <c r="L84" s="2186"/>
      <c r="M84" s="2198"/>
      <c r="N84" s="2186"/>
      <c r="O84" s="2198"/>
      <c r="P84" s="2186"/>
      <c r="Q84" s="2198"/>
      <c r="R84" s="2186"/>
      <c r="S84" s="2198"/>
      <c r="T84" s="2186"/>
      <c r="U84" s="2198"/>
      <c r="V84" s="2186"/>
      <c r="W84" s="2198"/>
      <c r="X84" s="2186"/>
      <c r="Y84" s="2198"/>
      <c r="Z84" s="2186"/>
      <c r="AA84" s="2198"/>
      <c r="AB84" s="2186"/>
      <c r="AC84" s="2198"/>
      <c r="AD84" s="2186"/>
      <c r="AE84" s="2198"/>
      <c r="AF84" s="2186"/>
      <c r="AG84" s="2198"/>
      <c r="AH84" s="2186"/>
      <c r="AI84" s="2198"/>
      <c r="AJ84" s="2186"/>
      <c r="AK84" s="2198"/>
      <c r="AL84" s="2186"/>
      <c r="AM84" s="2198"/>
      <c r="AN84" s="2186"/>
      <c r="AO84" s="2198"/>
      <c r="AP84" s="2186"/>
      <c r="AQ84" s="2198"/>
      <c r="AR84" s="2186"/>
      <c r="AS84" s="2198"/>
      <c r="AT84" s="2186"/>
      <c r="AU84" s="2198"/>
      <c r="AV84" s="2186"/>
      <c r="AW84" s="2198"/>
      <c r="AX84" s="2186"/>
      <c r="AY84" s="2198"/>
      <c r="AZ84" s="2186"/>
      <c r="BA84" s="2198"/>
      <c r="BB84" s="2186"/>
      <c r="BC84" s="2198"/>
      <c r="BD84" s="2186"/>
      <c r="BE84" s="2198"/>
      <c r="BF84" s="2186"/>
      <c r="BG84" s="2198"/>
      <c r="BH84" s="2139">
        <v>2</v>
      </c>
      <c r="BI84" s="2198">
        <v>4077635.3731343285</v>
      </c>
      <c r="BJ84" s="2139">
        <v>4</v>
      </c>
      <c r="BK84" s="2198">
        <v>8155270.746268657</v>
      </c>
      <c r="BL84" s="2139">
        <v>5</v>
      </c>
      <c r="BM84" s="2198">
        <v>10194088.432835821</v>
      </c>
      <c r="BN84" s="2139"/>
      <c r="BO84" s="2180">
        <v>0</v>
      </c>
    </row>
    <row r="85" spans="4:67" s="2067" customFormat="1" x14ac:dyDescent="0.3">
      <c r="G85" s="2199"/>
      <c r="I85" s="2199"/>
      <c r="K85" s="2199"/>
      <c r="M85" s="2199"/>
      <c r="O85" s="2199"/>
      <c r="Q85" s="2199"/>
      <c r="S85" s="2182"/>
      <c r="U85" s="2182"/>
      <c r="W85" s="2182"/>
      <c r="Y85" s="2182"/>
      <c r="AA85" s="2182"/>
      <c r="AC85" s="2182"/>
      <c r="AE85" s="2182"/>
      <c r="AG85" s="2182"/>
      <c r="AI85" s="2182"/>
      <c r="AK85" s="2182"/>
      <c r="AM85" s="2182"/>
      <c r="AO85" s="2182"/>
      <c r="AQ85" s="2182"/>
      <c r="AS85" s="2182"/>
      <c r="AU85" s="2182"/>
      <c r="AW85" s="2182"/>
      <c r="AY85" s="2182"/>
      <c r="BA85" s="2182"/>
      <c r="BC85" s="2182"/>
      <c r="BE85" s="2182"/>
      <c r="BG85" s="2182"/>
      <c r="BI85" s="2182"/>
      <c r="BK85" s="2182"/>
      <c r="BM85" s="2182"/>
      <c r="BO85" s="2182"/>
    </row>
    <row r="86" spans="4:67" s="2067" customFormat="1" x14ac:dyDescent="0.3">
      <c r="D86" s="2051" t="s">
        <v>4252</v>
      </c>
      <c r="E86" s="2051"/>
      <c r="F86" s="2051"/>
      <c r="G86" s="2181">
        <v>153087488.29611862</v>
      </c>
      <c r="H86" s="2051"/>
      <c r="I86" s="2181">
        <v>121509317.32170111</v>
      </c>
      <c r="J86" s="2051"/>
      <c r="K86" s="2181">
        <v>189248263.60891634</v>
      </c>
      <c r="L86" s="2051"/>
      <c r="M86" s="2181">
        <v>193244319.25250074</v>
      </c>
      <c r="N86" s="2051"/>
      <c r="O86" s="2181">
        <v>190182717.25843018</v>
      </c>
      <c r="P86" s="2051"/>
      <c r="Q86" s="2181">
        <v>194237542.51381278</v>
      </c>
      <c r="R86" s="2051"/>
      <c r="S86" s="2181">
        <v>50894880.47667034</v>
      </c>
      <c r="T86" s="2051"/>
      <c r="U86" s="2769">
        <v>153428028.84054673</v>
      </c>
      <c r="V86" s="2051"/>
      <c r="W86" s="2769">
        <v>71434353.442319602</v>
      </c>
      <c r="X86" s="2051"/>
      <c r="Y86" s="2769">
        <v>71434353.442319602</v>
      </c>
      <c r="Z86" s="2051"/>
      <c r="AA86" s="2769">
        <v>71434353.442319602</v>
      </c>
      <c r="AB86" s="2051"/>
      <c r="AC86" s="2769">
        <v>40813938.040958524</v>
      </c>
      <c r="AD86" s="2051"/>
      <c r="AE86" s="2769">
        <v>72905126.216018423</v>
      </c>
      <c r="AF86" s="2051"/>
      <c r="AG86" s="2769">
        <v>71434353.442319602</v>
      </c>
      <c r="AH86" s="2051"/>
      <c r="AI86" s="2769">
        <v>71434353.442319602</v>
      </c>
      <c r="AJ86" s="2051"/>
      <c r="AK86" s="2769">
        <v>71434353.442319602</v>
      </c>
      <c r="AL86" s="2051"/>
      <c r="AM86" s="2769">
        <v>40560707.858217642</v>
      </c>
      <c r="AN86" s="2051"/>
      <c r="AO86" s="2769">
        <v>11277440.935126165</v>
      </c>
      <c r="AP86" s="2051"/>
      <c r="AQ86" s="2769">
        <v>17696163.843876872</v>
      </c>
      <c r="AR86" s="2051"/>
      <c r="AS86" s="2769">
        <v>17744314.237144493</v>
      </c>
      <c r="AT86" s="2051"/>
      <c r="AU86" s="2769">
        <v>14313411.326193739</v>
      </c>
      <c r="AV86" s="2051"/>
      <c r="AW86" s="2769">
        <v>31843133.203673203</v>
      </c>
      <c r="AX86" s="2051"/>
      <c r="AY86" s="2769">
        <v>40656144.535680555</v>
      </c>
      <c r="AZ86" s="2051"/>
      <c r="BA86" s="2769">
        <v>14313411.326193739</v>
      </c>
      <c r="BB86" s="2051"/>
      <c r="BC86" s="2769">
        <v>31843133.203673203</v>
      </c>
      <c r="BD86" s="2051"/>
      <c r="BE86" s="2769">
        <v>40656144.535680555</v>
      </c>
      <c r="BF86" s="2051"/>
      <c r="BG86" s="2769">
        <v>192499665.29197764</v>
      </c>
      <c r="BH86" s="2051"/>
      <c r="BI86" s="2769">
        <v>68725956.453551322</v>
      </c>
      <c r="BJ86" s="2051"/>
      <c r="BK86" s="2769">
        <v>123385873.04579453</v>
      </c>
      <c r="BL86" s="2051"/>
      <c r="BM86" s="2769">
        <v>177142269.39653841</v>
      </c>
      <c r="BN86" s="2051"/>
      <c r="BO86" s="2769">
        <v>59696263.964002527</v>
      </c>
    </row>
  </sheetData>
  <mergeCells count="126">
    <mergeCell ref="E44:E45"/>
    <mergeCell ref="D44:D45"/>
    <mergeCell ref="BD65:BE65"/>
    <mergeCell ref="BF65:BG65"/>
    <mergeCell ref="BH65:BI65"/>
    <mergeCell ref="BJ65:BK65"/>
    <mergeCell ref="BL65:BM65"/>
    <mergeCell ref="BN65:BO65"/>
    <mergeCell ref="X65:Y65"/>
    <mergeCell ref="Z65:AA65"/>
    <mergeCell ref="AB65:AC65"/>
    <mergeCell ref="AD65:AE65"/>
    <mergeCell ref="AF65:AG65"/>
    <mergeCell ref="AH65:AI65"/>
    <mergeCell ref="AJ65:AK65"/>
    <mergeCell ref="AL65:AM65"/>
    <mergeCell ref="AX65:AY65"/>
    <mergeCell ref="AZ65:BA65"/>
    <mergeCell ref="BB65:BC65"/>
    <mergeCell ref="F65:G65"/>
    <mergeCell ref="H65:I65"/>
    <mergeCell ref="J65:K65"/>
    <mergeCell ref="L65:M65"/>
    <mergeCell ref="N65:O65"/>
    <mergeCell ref="V65:W65"/>
    <mergeCell ref="BF75:BG75"/>
    <mergeCell ref="BH75:BI75"/>
    <mergeCell ref="BJ75:BK75"/>
    <mergeCell ref="BL75:BM75"/>
    <mergeCell ref="BN75:BO75"/>
    <mergeCell ref="AX75:AY75"/>
    <mergeCell ref="AZ75:BA75"/>
    <mergeCell ref="BB75:BC75"/>
    <mergeCell ref="BD75:BE75"/>
    <mergeCell ref="AN75:AO75"/>
    <mergeCell ref="AP75:AQ75"/>
    <mergeCell ref="AR75:AS75"/>
    <mergeCell ref="AT75:AU75"/>
    <mergeCell ref="AV75:AW75"/>
    <mergeCell ref="AN65:AO65"/>
    <mergeCell ref="AP65:AQ65"/>
    <mergeCell ref="AR65:AS65"/>
    <mergeCell ref="AT65:AU65"/>
    <mergeCell ref="AV65:AW65"/>
    <mergeCell ref="AF75:AG75"/>
    <mergeCell ref="BN44:BO44"/>
    <mergeCell ref="BN45:BO45"/>
    <mergeCell ref="F75:G75"/>
    <mergeCell ref="H75:I75"/>
    <mergeCell ref="J75:K75"/>
    <mergeCell ref="L75:M75"/>
    <mergeCell ref="N75:O75"/>
    <mergeCell ref="P75:Q75"/>
    <mergeCell ref="R75:S75"/>
    <mergeCell ref="T75:U75"/>
    <mergeCell ref="V75:W75"/>
    <mergeCell ref="X75:Y75"/>
    <mergeCell ref="Z75:AA75"/>
    <mergeCell ref="AB75:AC75"/>
    <mergeCell ref="AD75:AE75"/>
    <mergeCell ref="BH44:BI44"/>
    <mergeCell ref="BH45:BI45"/>
    <mergeCell ref="BJ44:BK44"/>
    <mergeCell ref="F45:G45"/>
    <mergeCell ref="H45:I45"/>
    <mergeCell ref="J45:K45"/>
    <mergeCell ref="P65:Q65"/>
    <mergeCell ref="R65:S65"/>
    <mergeCell ref="T65:U65"/>
    <mergeCell ref="AT45:AU45"/>
    <mergeCell ref="X45:Y45"/>
    <mergeCell ref="Z45:AA45"/>
    <mergeCell ref="AB45:AC45"/>
    <mergeCell ref="AD45:AE45"/>
    <mergeCell ref="AF45:AG45"/>
    <mergeCell ref="AV45:AW45"/>
    <mergeCell ref="AH75:AI75"/>
    <mergeCell ref="AJ75:AK75"/>
    <mergeCell ref="AL75:AM75"/>
    <mergeCell ref="BL44:BM44"/>
    <mergeCell ref="BJ45:BK45"/>
    <mergeCell ref="BL45:BM45"/>
    <mergeCell ref="BF44:BG44"/>
    <mergeCell ref="BF45:BG45"/>
    <mergeCell ref="AZ44:BA44"/>
    <mergeCell ref="BB44:BC44"/>
    <mergeCell ref="BD44:BE44"/>
    <mergeCell ref="AZ45:BA45"/>
    <mergeCell ref="BB45:BC45"/>
    <mergeCell ref="BD45:BE45"/>
    <mergeCell ref="V44:W44"/>
    <mergeCell ref="X44:Y44"/>
    <mergeCell ref="Z44:AA44"/>
    <mergeCell ref="AB44:AC44"/>
    <mergeCell ref="AD44:AE44"/>
    <mergeCell ref="AF44:AG44"/>
    <mergeCell ref="L45:M45"/>
    <mergeCell ref="N45:O45"/>
    <mergeCell ref="P45:Q45"/>
    <mergeCell ref="R45:S45"/>
    <mergeCell ref="T45:U45"/>
    <mergeCell ref="V45:W45"/>
    <mergeCell ref="AX45:AY45"/>
    <mergeCell ref="AH45:AI45"/>
    <mergeCell ref="AJ45:AK45"/>
    <mergeCell ref="AL45:AM45"/>
    <mergeCell ref="AN45:AO45"/>
    <mergeCell ref="AP45:AQ45"/>
    <mergeCell ref="AR45:AS45"/>
    <mergeCell ref="F44:G44"/>
    <mergeCell ref="H44:I44"/>
    <mergeCell ref="J44:K44"/>
    <mergeCell ref="L44:M44"/>
    <mergeCell ref="AV44:AW44"/>
    <mergeCell ref="AX44:AY44"/>
    <mergeCell ref="AH44:AI44"/>
    <mergeCell ref="AJ44:AK44"/>
    <mergeCell ref="AL44:AM44"/>
    <mergeCell ref="AN44:AO44"/>
    <mergeCell ref="AP44:AQ44"/>
    <mergeCell ref="AR44:AS44"/>
    <mergeCell ref="AT44:AU44"/>
    <mergeCell ref="N44:O44"/>
    <mergeCell ref="P44:Q44"/>
    <mergeCell ref="R44:S44"/>
    <mergeCell ref="T44:U44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4"/>
  <dimension ref="A2:BR257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5703125" style="2067" bestFit="1" customWidth="1"/>
    <col min="2" max="2" width="6.85546875" style="2067" customWidth="1"/>
    <col min="3" max="3" width="6.5703125" style="2067" bestFit="1" customWidth="1"/>
    <col min="4" max="4" width="89.28515625" style="2067" customWidth="1"/>
    <col min="5" max="5" width="16" style="2067" bestFit="1" customWidth="1"/>
    <col min="6" max="6" width="13.28515625" style="2067" bestFit="1" customWidth="1"/>
    <col min="7" max="7" width="13.28515625" style="2067" customWidth="1"/>
    <col min="8" max="8" width="17.28515625" style="2067" customWidth="1"/>
    <col min="9" max="9" width="16.140625" style="2067" bestFit="1" customWidth="1"/>
    <col min="10" max="10" width="40.28515625" style="2067" bestFit="1" customWidth="1"/>
    <col min="11" max="11" width="14.28515625" style="2067" customWidth="1"/>
    <col min="12" max="12" width="12" style="2067" customWidth="1"/>
    <col min="13" max="13" width="17.42578125" style="2067" bestFit="1" customWidth="1"/>
    <col min="14" max="14" width="14.5703125" style="2067" customWidth="1"/>
    <col min="15" max="15" width="14.7109375" style="2067" bestFit="1" customWidth="1"/>
    <col min="16" max="16" width="20.28515625" style="2067" customWidth="1"/>
    <col min="17" max="17" width="14.7109375" style="2067" bestFit="1" customWidth="1"/>
    <col min="18" max="25" width="12" style="2067" customWidth="1"/>
    <col min="26" max="26" width="14.7109375" style="2067" customWidth="1"/>
    <col min="27" max="27" width="12" style="2067" customWidth="1"/>
    <col min="28" max="28" width="25.7109375" style="2067" customWidth="1"/>
    <col min="29" max="29" width="26.7109375" style="2067" customWidth="1"/>
    <col min="30" max="31" width="12" style="2067" customWidth="1"/>
    <col min="32" max="32" width="16.28515625" style="2067" bestFit="1" customWidth="1"/>
    <col min="33" max="44" width="12" style="2067" customWidth="1"/>
    <col min="45" max="45" width="14.7109375" style="2067" bestFit="1" customWidth="1"/>
    <col min="46" max="46" width="12" style="2067" customWidth="1"/>
    <col min="47" max="47" width="14.7109375" style="2067" bestFit="1" customWidth="1"/>
    <col min="48" max="48" width="12" style="2067" customWidth="1"/>
    <col min="49" max="49" width="14.7109375" style="2067" bestFit="1" customWidth="1"/>
    <col min="50" max="50" width="12" style="2067" customWidth="1"/>
    <col min="51" max="51" width="14.7109375" style="2067" bestFit="1" customWidth="1"/>
    <col min="52" max="52" width="11.7109375" style="2067" bestFit="1" customWidth="1"/>
    <col min="53" max="53" width="15.140625" style="2067" bestFit="1" customWidth="1"/>
    <col min="54" max="54" width="11.7109375" style="2067" bestFit="1" customWidth="1"/>
    <col min="55" max="55" width="15.140625" style="2067" bestFit="1" customWidth="1"/>
    <col min="56" max="56" width="11.7109375" style="2067" bestFit="1" customWidth="1"/>
    <col min="57" max="57" width="14.7109375" style="2067" bestFit="1" customWidth="1"/>
    <col min="58" max="58" width="11.7109375" style="2067" bestFit="1" customWidth="1"/>
    <col min="59" max="59" width="15.140625" style="2067" bestFit="1" customWidth="1"/>
    <col min="60" max="60" width="11.7109375" style="2067" bestFit="1" customWidth="1"/>
    <col min="61" max="61" width="15.140625" style="2067" bestFit="1" customWidth="1"/>
    <col min="62" max="62" width="11.7109375" style="2067" bestFit="1" customWidth="1"/>
    <col min="63" max="63" width="15.85546875" style="2067" bestFit="1" customWidth="1"/>
    <col min="64" max="64" width="11.7109375" style="2067" bestFit="1" customWidth="1"/>
    <col min="65" max="65" width="15.85546875" style="2067" bestFit="1" customWidth="1"/>
    <col min="66" max="66" width="11.7109375" style="2067" bestFit="1" customWidth="1"/>
    <col min="67" max="67" width="14.7109375" style="2067" bestFit="1" customWidth="1"/>
    <col min="68" max="68" width="11.42578125" style="2067"/>
    <col min="69" max="69" width="14.42578125" style="2067" bestFit="1" customWidth="1"/>
    <col min="70" max="70" width="11.42578125" style="2067"/>
    <col min="71" max="71" width="14.42578125" style="2067" bestFit="1" customWidth="1"/>
    <col min="72" max="72" width="11.42578125" style="2067"/>
    <col min="73" max="73" width="13.42578125" style="2067" bestFit="1" customWidth="1"/>
    <col min="74" max="16384" width="11.42578125" style="2067"/>
  </cols>
  <sheetData>
    <row r="2" spans="2:5" ht="18.75" x14ac:dyDescent="0.3">
      <c r="B2" s="1021" t="s">
        <v>2804</v>
      </c>
    </row>
    <row r="3" spans="2:5" ht="18.75" x14ac:dyDescent="0.3">
      <c r="B3" s="1021" t="s">
        <v>2831</v>
      </c>
    </row>
    <row r="4" spans="2:5" ht="18.75" x14ac:dyDescent="0.3">
      <c r="B4" s="1021" t="s">
        <v>2843</v>
      </c>
    </row>
    <row r="5" spans="2:5" x14ac:dyDescent="0.3">
      <c r="B5" s="597" t="s">
        <v>3372</v>
      </c>
    </row>
    <row r="7" spans="2:5" x14ac:dyDescent="0.3">
      <c r="B7" s="597"/>
    </row>
    <row r="9" spans="2:5" s="597" customFormat="1" ht="25.5" x14ac:dyDescent="0.2">
      <c r="B9" s="2218" t="s">
        <v>1014</v>
      </c>
      <c r="C9" s="2218" t="s">
        <v>775</v>
      </c>
      <c r="D9" s="2218" t="s">
        <v>884</v>
      </c>
      <c r="E9" s="1928" t="s">
        <v>3362</v>
      </c>
    </row>
    <row r="10" spans="2:5" x14ac:dyDescent="0.3">
      <c r="B10" s="2174">
        <v>1</v>
      </c>
      <c r="C10" s="2733" t="s">
        <v>1327</v>
      </c>
      <c r="D10" s="2733" t="s">
        <v>1023</v>
      </c>
      <c r="E10" s="2734">
        <v>18076383.870296411</v>
      </c>
    </row>
    <row r="11" spans="2:5" x14ac:dyDescent="0.3">
      <c r="B11" s="2174">
        <v>2</v>
      </c>
      <c r="C11" s="2733" t="s">
        <v>1328</v>
      </c>
      <c r="D11" s="2733" t="s">
        <v>1024</v>
      </c>
      <c r="E11" s="2734">
        <v>9899298.4622520301</v>
      </c>
    </row>
    <row r="12" spans="2:5" x14ac:dyDescent="0.3">
      <c r="B12" s="2174">
        <v>3</v>
      </c>
      <c r="C12" s="2733" t="s">
        <v>1329</v>
      </c>
      <c r="D12" s="2733" t="s">
        <v>1025</v>
      </c>
      <c r="E12" s="2734">
        <v>24082883.645961605</v>
      </c>
    </row>
    <row r="13" spans="2:5" x14ac:dyDescent="0.3">
      <c r="B13" s="2174">
        <v>4</v>
      </c>
      <c r="C13" s="2733" t="s">
        <v>1330</v>
      </c>
      <c r="D13" s="2733" t="s">
        <v>1026</v>
      </c>
      <c r="E13" s="2734">
        <v>24082883.645961605</v>
      </c>
    </row>
    <row r="14" spans="2:5" x14ac:dyDescent="0.3">
      <c r="B14" s="2174">
        <v>5</v>
      </c>
      <c r="C14" s="2733" t="s">
        <v>1331</v>
      </c>
      <c r="D14" s="2733" t="s">
        <v>1029</v>
      </c>
      <c r="E14" s="2734">
        <v>24082883.645961605</v>
      </c>
    </row>
    <row r="15" spans="2:5" x14ac:dyDescent="0.3">
      <c r="B15" s="2174">
        <v>6</v>
      </c>
      <c r="C15" s="2733" t="s">
        <v>1332</v>
      </c>
      <c r="D15" s="2733" t="s">
        <v>1030</v>
      </c>
      <c r="E15" s="2734">
        <v>24082883.645961605</v>
      </c>
    </row>
    <row r="16" spans="2:5" x14ac:dyDescent="0.3">
      <c r="B16" s="2174">
        <v>7</v>
      </c>
      <c r="C16" s="2733" t="s">
        <v>1333</v>
      </c>
      <c r="D16" s="2733" t="s">
        <v>1334</v>
      </c>
      <c r="E16" s="2734">
        <v>3067482.4288651794</v>
      </c>
    </row>
    <row r="17" spans="2:5" x14ac:dyDescent="0.3">
      <c r="B17" s="2174">
        <v>8</v>
      </c>
      <c r="C17" s="2733" t="s">
        <v>1335</v>
      </c>
      <c r="D17" s="2733" t="s">
        <v>1885</v>
      </c>
      <c r="E17" s="2734">
        <v>16817722.801747218</v>
      </c>
    </row>
    <row r="18" spans="2:5" x14ac:dyDescent="0.3">
      <c r="B18" s="2174">
        <v>9</v>
      </c>
      <c r="C18" s="2733" t="s">
        <v>1336</v>
      </c>
      <c r="D18" s="2733" t="s">
        <v>2260</v>
      </c>
      <c r="E18" s="2734">
        <v>0</v>
      </c>
    </row>
    <row r="19" spans="2:5" x14ac:dyDescent="0.3">
      <c r="B19" s="2174">
        <v>10</v>
      </c>
      <c r="C19" s="2733" t="s">
        <v>1337</v>
      </c>
      <c r="D19" s="2733" t="s">
        <v>2777</v>
      </c>
      <c r="E19" s="2734">
        <v>0</v>
      </c>
    </row>
    <row r="20" spans="2:5" x14ac:dyDescent="0.3">
      <c r="B20" s="2174">
        <v>11</v>
      </c>
      <c r="C20" s="2733" t="s">
        <v>1338</v>
      </c>
      <c r="D20" s="2733" t="s">
        <v>2778</v>
      </c>
      <c r="E20" s="2734">
        <v>0</v>
      </c>
    </row>
    <row r="21" spans="2:5" x14ac:dyDescent="0.3">
      <c r="B21" s="2174">
        <v>12</v>
      </c>
      <c r="C21" s="2733" t="s">
        <v>1339</v>
      </c>
      <c r="D21" s="2733" t="s">
        <v>2779</v>
      </c>
      <c r="E21" s="2734">
        <v>0</v>
      </c>
    </row>
    <row r="22" spans="2:5" x14ac:dyDescent="0.3">
      <c r="B22" s="2174">
        <v>14</v>
      </c>
      <c r="C22" s="2733" t="s">
        <v>1341</v>
      </c>
      <c r="D22" s="2733" t="s">
        <v>2780</v>
      </c>
      <c r="E22" s="2734">
        <v>3067482.4288651794</v>
      </c>
    </row>
    <row r="23" spans="2:5" x14ac:dyDescent="0.3">
      <c r="B23" s="2174">
        <v>15</v>
      </c>
      <c r="C23" s="2733" t="s">
        <v>1342</v>
      </c>
      <c r="D23" s="2733" t="s">
        <v>2781</v>
      </c>
      <c r="E23" s="2734">
        <v>0</v>
      </c>
    </row>
    <row r="24" spans="2:5" x14ac:dyDescent="0.3">
      <c r="B24" s="2174">
        <v>16</v>
      </c>
      <c r="C24" s="2733" t="s">
        <v>1343</v>
      </c>
      <c r="D24" s="2733" t="s">
        <v>2782</v>
      </c>
      <c r="E24" s="2734">
        <v>0</v>
      </c>
    </row>
    <row r="25" spans="2:5" x14ac:dyDescent="0.3">
      <c r="B25" s="2174">
        <v>17</v>
      </c>
      <c r="C25" s="2733" t="s">
        <v>1344</v>
      </c>
      <c r="D25" s="2733" t="s">
        <v>2783</v>
      </c>
      <c r="E25" s="2734">
        <v>0</v>
      </c>
    </row>
    <row r="26" spans="2:5" x14ac:dyDescent="0.3">
      <c r="B26" s="2174">
        <v>18</v>
      </c>
      <c r="C26" s="2733" t="s">
        <v>1345</v>
      </c>
      <c r="D26" s="2733" t="s">
        <v>2784</v>
      </c>
      <c r="E26" s="2734">
        <v>0</v>
      </c>
    </row>
    <row r="27" spans="2:5" x14ac:dyDescent="0.3">
      <c r="B27" s="2174">
        <v>20</v>
      </c>
      <c r="C27" s="2733" t="s">
        <v>1347</v>
      </c>
      <c r="D27" s="2733" t="s">
        <v>1348</v>
      </c>
      <c r="E27" s="2734">
        <v>14470570.882527906</v>
      </c>
    </row>
    <row r="28" spans="2:5" x14ac:dyDescent="0.3">
      <c r="B28" s="2174">
        <v>21</v>
      </c>
      <c r="C28" s="2733" t="s">
        <v>1349</v>
      </c>
      <c r="D28" s="2733" t="s">
        <v>1350</v>
      </c>
      <c r="E28" s="2734">
        <v>21705856.323791862</v>
      </c>
    </row>
    <row r="29" spans="2:5" x14ac:dyDescent="0.3">
      <c r="B29" s="2174">
        <v>22</v>
      </c>
      <c r="C29" s="2733" t="s">
        <v>1351</v>
      </c>
      <c r="D29" s="2733" t="s">
        <v>1352</v>
      </c>
      <c r="E29" s="2734">
        <v>21705856.323791862</v>
      </c>
    </row>
    <row r="30" spans="2:5" x14ac:dyDescent="0.3">
      <c r="B30" s="2174">
        <v>23</v>
      </c>
      <c r="C30" s="2733" t="s">
        <v>1353</v>
      </c>
      <c r="D30" s="2733" t="s">
        <v>1354</v>
      </c>
      <c r="E30" s="2734">
        <v>14470570.882527906</v>
      </c>
    </row>
    <row r="31" spans="2:5" x14ac:dyDescent="0.3">
      <c r="B31" s="2174">
        <v>24</v>
      </c>
      <c r="C31" s="2733" t="s">
        <v>1355</v>
      </c>
      <c r="D31" s="2733" t="s">
        <v>1356</v>
      </c>
      <c r="E31" s="2734">
        <v>28941141.765055813</v>
      </c>
    </row>
    <row r="32" spans="2:5" x14ac:dyDescent="0.3">
      <c r="B32" s="2174">
        <v>25</v>
      </c>
      <c r="C32" s="2733" t="s">
        <v>1357</v>
      </c>
      <c r="D32" s="2733" t="s">
        <v>1358</v>
      </c>
      <c r="E32" s="2734">
        <v>36176427.206319764</v>
      </c>
    </row>
    <row r="33" spans="2:70" x14ac:dyDescent="0.3">
      <c r="B33" s="2174">
        <v>26</v>
      </c>
      <c r="C33" s="2733" t="s">
        <v>1359</v>
      </c>
      <c r="D33" s="2733" t="s">
        <v>1360</v>
      </c>
      <c r="E33" s="2734">
        <v>14470570.882527906</v>
      </c>
    </row>
    <row r="34" spans="2:70" x14ac:dyDescent="0.3">
      <c r="B34" s="2174">
        <v>27</v>
      </c>
      <c r="C34" s="2733" t="s">
        <v>1361</v>
      </c>
      <c r="D34" s="2733" t="s">
        <v>1362</v>
      </c>
      <c r="E34" s="2734">
        <v>28941141.765055813</v>
      </c>
    </row>
    <row r="35" spans="2:70" x14ac:dyDescent="0.3">
      <c r="B35" s="2174">
        <v>28</v>
      </c>
      <c r="C35" s="2733" t="s">
        <v>1363</v>
      </c>
      <c r="D35" s="2733" t="s">
        <v>1364</v>
      </c>
      <c r="E35" s="2734">
        <v>36176427.206319764</v>
      </c>
    </row>
    <row r="36" spans="2:70" x14ac:dyDescent="0.3">
      <c r="B36" s="2174">
        <v>30</v>
      </c>
      <c r="C36" s="2733" t="s">
        <v>2149</v>
      </c>
      <c r="D36" s="2733" t="s">
        <v>2154</v>
      </c>
      <c r="E36" s="2734">
        <v>0</v>
      </c>
    </row>
    <row r="37" spans="2:70" x14ac:dyDescent="0.3">
      <c r="B37" s="2174">
        <v>31</v>
      </c>
      <c r="C37" s="2733" t="s">
        <v>2762</v>
      </c>
      <c r="D37" s="2733" t="s">
        <v>2920</v>
      </c>
      <c r="E37" s="2734">
        <v>25064599.503546093</v>
      </c>
      <c r="T37" s="2182"/>
      <c r="V37" s="2182"/>
      <c r="X37" s="2182"/>
      <c r="Z37" s="2182"/>
      <c r="AB37" s="2182"/>
      <c r="AD37" s="2182"/>
      <c r="AF37" s="2182"/>
      <c r="AH37" s="2182"/>
      <c r="AJ37" s="2182"/>
      <c r="AL37" s="2182"/>
      <c r="AN37" s="2182"/>
      <c r="AP37" s="2182"/>
      <c r="AR37" s="2182"/>
      <c r="AT37" s="2182"/>
      <c r="AV37" s="2182"/>
      <c r="AX37" s="2182"/>
      <c r="AZ37" s="2182"/>
      <c r="BB37" s="2182"/>
      <c r="BD37" s="2182"/>
      <c r="BF37" s="2182"/>
      <c r="BH37" s="2182"/>
      <c r="BJ37" s="2182"/>
      <c r="BL37" s="2182"/>
      <c r="BN37" s="2182"/>
      <c r="BP37" s="2182"/>
      <c r="BR37" s="2182"/>
    </row>
    <row r="38" spans="2:70" x14ac:dyDescent="0.3">
      <c r="B38" s="2174">
        <v>32</v>
      </c>
      <c r="C38" s="2733" t="s">
        <v>2763</v>
      </c>
      <c r="D38" s="2733" t="s">
        <v>2921</v>
      </c>
      <c r="E38" s="2734">
        <v>22191388.480760191</v>
      </c>
      <c r="T38" s="2182"/>
      <c r="V38" s="2182"/>
      <c r="X38" s="2182"/>
      <c r="Z38" s="2182"/>
      <c r="AB38" s="2182"/>
      <c r="AD38" s="2182"/>
      <c r="AF38" s="2182"/>
      <c r="AH38" s="2182"/>
      <c r="AJ38" s="2182"/>
      <c r="AL38" s="2182"/>
      <c r="AN38" s="2182"/>
      <c r="AP38" s="2182"/>
      <c r="AR38" s="2182"/>
      <c r="AT38" s="2182"/>
      <c r="AV38" s="2182"/>
      <c r="AX38" s="2182"/>
      <c r="AZ38" s="2182"/>
      <c r="BB38" s="2182"/>
      <c r="BD38" s="2182"/>
      <c r="BF38" s="2182"/>
      <c r="BH38" s="2182"/>
      <c r="BJ38" s="2182"/>
      <c r="BL38" s="2182"/>
      <c r="BN38" s="2182"/>
      <c r="BP38" s="2182"/>
      <c r="BR38" s="2182"/>
    </row>
    <row r="39" spans="2:70" x14ac:dyDescent="0.3">
      <c r="B39" s="2174">
        <v>33</v>
      </c>
      <c r="C39" s="2733" t="s">
        <v>2764</v>
      </c>
      <c r="D39" s="2733" t="s">
        <v>2922</v>
      </c>
      <c r="E39" s="2734">
        <v>20578546.673622172</v>
      </c>
      <c r="T39" s="2182"/>
      <c r="V39" s="2182"/>
      <c r="X39" s="2182"/>
      <c r="Z39" s="2182"/>
      <c r="AB39" s="2182"/>
      <c r="AD39" s="2182"/>
      <c r="AF39" s="2182"/>
      <c r="AH39" s="2182"/>
      <c r="AJ39" s="2182"/>
      <c r="AL39" s="2182"/>
      <c r="AN39" s="2182"/>
      <c r="AP39" s="2182"/>
      <c r="AR39" s="2182"/>
      <c r="AT39" s="2182"/>
      <c r="AV39" s="2182"/>
      <c r="AX39" s="2182"/>
      <c r="AZ39" s="2182"/>
      <c r="BB39" s="2182"/>
      <c r="BD39" s="2182"/>
      <c r="BF39" s="2182"/>
      <c r="BH39" s="2182"/>
      <c r="BJ39" s="2182"/>
      <c r="BL39" s="2182"/>
      <c r="BN39" s="2182"/>
      <c r="BP39" s="2182"/>
      <c r="BR39" s="2182"/>
    </row>
    <row r="40" spans="2:70" x14ac:dyDescent="0.3">
      <c r="B40" s="2174">
        <v>34</v>
      </c>
      <c r="C40" s="2733" t="s">
        <v>2765</v>
      </c>
      <c r="D40" s="2733" t="s">
        <v>2923</v>
      </c>
      <c r="E40" s="2734">
        <v>18530817.863805968</v>
      </c>
      <c r="T40" s="2182"/>
      <c r="V40" s="2182"/>
      <c r="X40" s="2182"/>
      <c r="Z40" s="2182"/>
      <c r="AB40" s="2182"/>
      <c r="AD40" s="2182"/>
      <c r="AF40" s="2182"/>
      <c r="AH40" s="2182"/>
      <c r="AJ40" s="2182"/>
      <c r="AL40" s="2182"/>
      <c r="AN40" s="2182"/>
      <c r="AP40" s="2182"/>
      <c r="AR40" s="2182"/>
      <c r="AT40" s="2182"/>
      <c r="AV40" s="2182"/>
      <c r="AX40" s="2182"/>
      <c r="AZ40" s="2182"/>
      <c r="BB40" s="2182"/>
      <c r="BD40" s="2182"/>
      <c r="BF40" s="2182"/>
      <c r="BH40" s="2182"/>
      <c r="BJ40" s="2182"/>
      <c r="BL40" s="2182"/>
      <c r="BN40" s="2182"/>
      <c r="BP40" s="2182"/>
      <c r="BR40" s="2182"/>
    </row>
    <row r="45" spans="2:70" x14ac:dyDescent="0.3">
      <c r="I45" s="2182"/>
      <c r="Q45" s="2182"/>
      <c r="S45" s="2182"/>
      <c r="U45" s="2182"/>
      <c r="AO45" s="2182"/>
      <c r="AS45" s="2182"/>
      <c r="AU45" s="2182"/>
      <c r="AW45" s="2182"/>
    </row>
    <row r="46" spans="2:70" s="2600" customFormat="1" ht="25.5" x14ac:dyDescent="0.25">
      <c r="D46" s="2599" t="s">
        <v>1653</v>
      </c>
      <c r="E46" s="2798" t="s">
        <v>3371</v>
      </c>
      <c r="F46" s="3742" t="s">
        <v>1327</v>
      </c>
      <c r="G46" s="3743"/>
      <c r="H46" s="3742" t="s">
        <v>1328</v>
      </c>
      <c r="I46" s="3743"/>
      <c r="J46" s="3742" t="s">
        <v>1329</v>
      </c>
      <c r="K46" s="3743"/>
      <c r="L46" s="3742" t="s">
        <v>1330</v>
      </c>
      <c r="M46" s="3743"/>
      <c r="N46" s="3742" t="s">
        <v>1331</v>
      </c>
      <c r="O46" s="3743"/>
      <c r="P46" s="3742" t="s">
        <v>1332</v>
      </c>
      <c r="Q46" s="3743"/>
      <c r="R46" s="3742" t="s">
        <v>1333</v>
      </c>
      <c r="S46" s="3743"/>
      <c r="T46" s="3742" t="s">
        <v>1335</v>
      </c>
      <c r="U46" s="3743"/>
      <c r="V46" s="3742" t="s">
        <v>1336</v>
      </c>
      <c r="W46" s="3743"/>
      <c r="X46" s="3742" t="s">
        <v>1337</v>
      </c>
      <c r="Y46" s="3743"/>
      <c r="Z46" s="3742" t="s">
        <v>1338</v>
      </c>
      <c r="AA46" s="3743"/>
      <c r="AB46" s="3742" t="s">
        <v>1339</v>
      </c>
      <c r="AC46" s="3743"/>
      <c r="AD46" s="3742" t="s">
        <v>1341</v>
      </c>
      <c r="AE46" s="3743"/>
      <c r="AF46" s="3742" t="s">
        <v>1342</v>
      </c>
      <c r="AG46" s="3743"/>
      <c r="AH46" s="3742" t="s">
        <v>1343</v>
      </c>
      <c r="AI46" s="3743"/>
      <c r="AJ46" s="3742" t="s">
        <v>1344</v>
      </c>
      <c r="AK46" s="3743"/>
      <c r="AL46" s="3742" t="s">
        <v>1345</v>
      </c>
      <c r="AM46" s="3743"/>
      <c r="AN46" s="3742" t="s">
        <v>1347</v>
      </c>
      <c r="AO46" s="3743"/>
      <c r="AP46" s="3742" t="s">
        <v>1349</v>
      </c>
      <c r="AQ46" s="3743"/>
      <c r="AR46" s="3742" t="s">
        <v>1351</v>
      </c>
      <c r="AS46" s="3743"/>
      <c r="AT46" s="3742" t="s">
        <v>1353</v>
      </c>
      <c r="AU46" s="3743"/>
      <c r="AV46" s="3742" t="s">
        <v>1355</v>
      </c>
      <c r="AW46" s="3743"/>
      <c r="AX46" s="3742" t="s">
        <v>1357</v>
      </c>
      <c r="AY46" s="3743"/>
      <c r="AZ46" s="3742" t="s">
        <v>1359</v>
      </c>
      <c r="BA46" s="3743"/>
      <c r="BB46" s="3742" t="s">
        <v>1361</v>
      </c>
      <c r="BC46" s="3743"/>
      <c r="BD46" s="3742" t="s">
        <v>1363</v>
      </c>
      <c r="BE46" s="3743"/>
      <c r="BF46" s="3742" t="s">
        <v>2149</v>
      </c>
      <c r="BG46" s="3743"/>
      <c r="BH46" s="3742" t="s">
        <v>2762</v>
      </c>
      <c r="BI46" s="3743"/>
      <c r="BJ46" s="3742" t="s">
        <v>2763</v>
      </c>
      <c r="BK46" s="3743"/>
      <c r="BL46" s="3742" t="s">
        <v>2764</v>
      </c>
      <c r="BM46" s="3743"/>
      <c r="BN46" s="3742" t="s">
        <v>2765</v>
      </c>
      <c r="BO46" s="3743"/>
    </row>
    <row r="47" spans="2:70" x14ac:dyDescent="0.3">
      <c r="D47" s="2799" t="s">
        <v>1371</v>
      </c>
      <c r="E47" s="540"/>
      <c r="F47" s="2186">
        <v>0</v>
      </c>
      <c r="G47" s="2180">
        <v>0</v>
      </c>
      <c r="H47" s="2186">
        <v>0</v>
      </c>
      <c r="I47" s="2180">
        <v>0</v>
      </c>
      <c r="J47" s="2186">
        <v>0</v>
      </c>
      <c r="K47" s="2180">
        <v>0</v>
      </c>
      <c r="L47" s="2186">
        <v>0</v>
      </c>
      <c r="M47" s="2180">
        <v>0</v>
      </c>
      <c r="N47" s="2186">
        <v>0</v>
      </c>
      <c r="O47" s="2180">
        <v>0</v>
      </c>
      <c r="P47" s="2186">
        <v>0</v>
      </c>
      <c r="Q47" s="2180">
        <v>0</v>
      </c>
      <c r="R47" s="2186">
        <v>0</v>
      </c>
      <c r="S47" s="2180">
        <v>0</v>
      </c>
      <c r="T47" s="2186">
        <v>0</v>
      </c>
      <c r="U47" s="2180">
        <v>0</v>
      </c>
      <c r="V47" s="2186">
        <v>1</v>
      </c>
      <c r="W47" s="2180">
        <v>0</v>
      </c>
      <c r="X47" s="2186">
        <v>0</v>
      </c>
      <c r="Y47" s="2180">
        <v>0</v>
      </c>
      <c r="Z47" s="2186">
        <v>0</v>
      </c>
      <c r="AA47" s="2180">
        <v>0</v>
      </c>
      <c r="AB47" s="2186">
        <v>0</v>
      </c>
      <c r="AC47" s="2180">
        <v>0</v>
      </c>
      <c r="AD47" s="2186">
        <v>0</v>
      </c>
      <c r="AE47" s="2180">
        <v>0</v>
      </c>
      <c r="AF47" s="2186">
        <v>0</v>
      </c>
      <c r="AG47" s="2180">
        <v>0</v>
      </c>
      <c r="AH47" s="2186">
        <v>0</v>
      </c>
      <c r="AI47" s="2180">
        <v>0</v>
      </c>
      <c r="AJ47" s="2186">
        <v>0</v>
      </c>
      <c r="AK47" s="2180">
        <v>0</v>
      </c>
      <c r="AL47" s="2186">
        <v>0</v>
      </c>
      <c r="AM47" s="2180">
        <v>0</v>
      </c>
      <c r="AN47" s="2186">
        <v>0</v>
      </c>
      <c r="AO47" s="2180">
        <v>0</v>
      </c>
      <c r="AP47" s="2186">
        <v>0</v>
      </c>
      <c r="AQ47" s="2180">
        <v>0</v>
      </c>
      <c r="AR47" s="2186">
        <v>0</v>
      </c>
      <c r="AS47" s="2180">
        <v>0</v>
      </c>
      <c r="AT47" s="2186">
        <v>0</v>
      </c>
      <c r="AU47" s="2180">
        <v>0</v>
      </c>
      <c r="AV47" s="2186">
        <v>0</v>
      </c>
      <c r="AW47" s="2180">
        <v>0</v>
      </c>
      <c r="AX47" s="2186">
        <v>0</v>
      </c>
      <c r="AY47" s="2180">
        <v>0</v>
      </c>
      <c r="AZ47" s="2186">
        <v>0</v>
      </c>
      <c r="BA47" s="2180">
        <v>0</v>
      </c>
      <c r="BB47" s="2186">
        <v>0</v>
      </c>
      <c r="BC47" s="2180">
        <v>0</v>
      </c>
      <c r="BD47" s="2186">
        <v>0</v>
      </c>
      <c r="BE47" s="2180">
        <v>0</v>
      </c>
      <c r="BF47" s="2186">
        <v>0</v>
      </c>
      <c r="BG47" s="2180">
        <v>0</v>
      </c>
      <c r="BH47" s="2186">
        <v>0</v>
      </c>
      <c r="BI47" s="2180">
        <v>0</v>
      </c>
      <c r="BJ47" s="2186">
        <v>0</v>
      </c>
      <c r="BK47" s="2180">
        <v>0</v>
      </c>
      <c r="BL47" s="2186">
        <v>0</v>
      </c>
      <c r="BM47" s="2180">
        <v>0</v>
      </c>
      <c r="BN47" s="2186">
        <v>0</v>
      </c>
      <c r="BO47" s="2180">
        <v>0</v>
      </c>
    </row>
    <row r="48" spans="2:70" x14ac:dyDescent="0.3">
      <c r="D48" s="2763" t="s">
        <v>1377</v>
      </c>
      <c r="E48" s="540"/>
      <c r="F48" s="2186">
        <v>0</v>
      </c>
      <c r="G48" s="2180">
        <v>0</v>
      </c>
      <c r="H48" s="2186">
        <v>0</v>
      </c>
      <c r="I48" s="2180">
        <v>0</v>
      </c>
      <c r="J48" s="2186">
        <v>0</v>
      </c>
      <c r="K48" s="2180">
        <v>0</v>
      </c>
      <c r="L48" s="2186">
        <v>0</v>
      </c>
      <c r="M48" s="2180">
        <v>0</v>
      </c>
      <c r="N48" s="2186">
        <v>0</v>
      </c>
      <c r="O48" s="2180">
        <v>0</v>
      </c>
      <c r="P48" s="2186">
        <v>0</v>
      </c>
      <c r="Q48" s="2180">
        <v>0</v>
      </c>
      <c r="R48" s="2186">
        <v>0</v>
      </c>
      <c r="S48" s="2180">
        <v>0</v>
      </c>
      <c r="T48" s="2186">
        <v>0</v>
      </c>
      <c r="U48" s="2180">
        <v>0</v>
      </c>
      <c r="V48" s="2186">
        <v>0</v>
      </c>
      <c r="W48" s="2180">
        <v>0</v>
      </c>
      <c r="X48" s="2186">
        <v>0</v>
      </c>
      <c r="Y48" s="2180">
        <v>0</v>
      </c>
      <c r="Z48" s="2186">
        <v>0</v>
      </c>
      <c r="AA48" s="2180">
        <v>0</v>
      </c>
      <c r="AB48" s="2186">
        <v>0</v>
      </c>
      <c r="AC48" s="2180">
        <v>0</v>
      </c>
      <c r="AD48" s="2186">
        <v>0</v>
      </c>
      <c r="AE48" s="2180">
        <v>0</v>
      </c>
      <c r="AF48" s="2186">
        <v>1</v>
      </c>
      <c r="AG48" s="2180">
        <v>0</v>
      </c>
      <c r="AH48" s="2186">
        <v>0</v>
      </c>
      <c r="AI48" s="2180">
        <v>0</v>
      </c>
      <c r="AJ48" s="2186">
        <v>0</v>
      </c>
      <c r="AK48" s="2180">
        <v>0</v>
      </c>
      <c r="AL48" s="2186">
        <v>0</v>
      </c>
      <c r="AM48" s="2180">
        <v>0</v>
      </c>
      <c r="AN48" s="2186">
        <v>0</v>
      </c>
      <c r="AO48" s="2180">
        <v>0</v>
      </c>
      <c r="AP48" s="2186">
        <v>0</v>
      </c>
      <c r="AQ48" s="2180">
        <v>0</v>
      </c>
      <c r="AR48" s="2186">
        <v>0</v>
      </c>
      <c r="AS48" s="2180">
        <v>0</v>
      </c>
      <c r="AT48" s="2186">
        <v>0</v>
      </c>
      <c r="AU48" s="2180">
        <v>0</v>
      </c>
      <c r="AV48" s="2186">
        <v>0</v>
      </c>
      <c r="AW48" s="2180">
        <v>0</v>
      </c>
      <c r="AX48" s="2186">
        <v>0</v>
      </c>
      <c r="AY48" s="2180">
        <v>0</v>
      </c>
      <c r="AZ48" s="2186">
        <v>0</v>
      </c>
      <c r="BA48" s="2180">
        <v>0</v>
      </c>
      <c r="BB48" s="2186">
        <v>0</v>
      </c>
      <c r="BC48" s="2180">
        <v>0</v>
      </c>
      <c r="BD48" s="2186">
        <v>0</v>
      </c>
      <c r="BE48" s="2180">
        <v>0</v>
      </c>
      <c r="BF48" s="2186">
        <v>0</v>
      </c>
      <c r="BG48" s="2180">
        <v>0</v>
      </c>
      <c r="BH48" s="2186">
        <v>0</v>
      </c>
      <c r="BI48" s="2180">
        <v>0</v>
      </c>
      <c r="BJ48" s="2186">
        <v>0</v>
      </c>
      <c r="BK48" s="2180">
        <v>0</v>
      </c>
      <c r="BL48" s="2186">
        <v>0</v>
      </c>
      <c r="BM48" s="2180">
        <v>0</v>
      </c>
      <c r="BN48" s="2186">
        <v>0</v>
      </c>
      <c r="BO48" s="2180">
        <v>0</v>
      </c>
    </row>
    <row r="49" spans="4:67" x14ac:dyDescent="0.3">
      <c r="D49" s="2763" t="s">
        <v>1369</v>
      </c>
      <c r="E49" s="540"/>
      <c r="F49" s="2186">
        <v>0</v>
      </c>
      <c r="G49" s="2180">
        <v>0</v>
      </c>
      <c r="H49" s="2186">
        <v>0</v>
      </c>
      <c r="I49" s="2180">
        <v>0</v>
      </c>
      <c r="J49" s="2186">
        <v>0</v>
      </c>
      <c r="K49" s="2180">
        <v>0</v>
      </c>
      <c r="L49" s="2186">
        <v>0</v>
      </c>
      <c r="M49" s="2180">
        <v>0</v>
      </c>
      <c r="N49" s="2186">
        <v>0</v>
      </c>
      <c r="O49" s="2180">
        <v>0</v>
      </c>
      <c r="P49" s="2186">
        <v>0</v>
      </c>
      <c r="Q49" s="2180">
        <v>0</v>
      </c>
      <c r="R49" s="2186">
        <v>0</v>
      </c>
      <c r="S49" s="2180">
        <v>0</v>
      </c>
      <c r="T49" s="2186">
        <v>0</v>
      </c>
      <c r="U49" s="2180">
        <v>0</v>
      </c>
      <c r="V49" s="2186">
        <v>0</v>
      </c>
      <c r="W49" s="2180">
        <v>0</v>
      </c>
      <c r="X49" s="2186">
        <v>0</v>
      </c>
      <c r="Y49" s="2180">
        <v>0</v>
      </c>
      <c r="Z49" s="2186">
        <v>1</v>
      </c>
      <c r="AA49" s="2180">
        <v>0</v>
      </c>
      <c r="AB49" s="2186">
        <v>0</v>
      </c>
      <c r="AC49" s="2180">
        <v>0</v>
      </c>
      <c r="AD49" s="2186">
        <v>0</v>
      </c>
      <c r="AE49" s="2180">
        <v>0</v>
      </c>
      <c r="AF49" s="2186">
        <v>0</v>
      </c>
      <c r="AG49" s="2180">
        <v>0</v>
      </c>
      <c r="AH49" s="2186">
        <v>0</v>
      </c>
      <c r="AI49" s="2180">
        <v>0</v>
      </c>
      <c r="AJ49" s="2186">
        <v>0</v>
      </c>
      <c r="AK49" s="2180">
        <v>0</v>
      </c>
      <c r="AL49" s="2186">
        <v>0</v>
      </c>
      <c r="AM49" s="2180">
        <v>0</v>
      </c>
      <c r="AN49" s="2186">
        <v>0</v>
      </c>
      <c r="AO49" s="2180">
        <v>0</v>
      </c>
      <c r="AP49" s="2186">
        <v>0</v>
      </c>
      <c r="AQ49" s="2180">
        <v>0</v>
      </c>
      <c r="AR49" s="2186">
        <v>0</v>
      </c>
      <c r="AS49" s="2180">
        <v>0</v>
      </c>
      <c r="AT49" s="2186">
        <v>0</v>
      </c>
      <c r="AU49" s="2180">
        <v>0</v>
      </c>
      <c r="AV49" s="2186">
        <v>0</v>
      </c>
      <c r="AW49" s="2180">
        <v>0</v>
      </c>
      <c r="AX49" s="2186">
        <v>0</v>
      </c>
      <c r="AY49" s="2180">
        <v>0</v>
      </c>
      <c r="AZ49" s="2186">
        <v>0</v>
      </c>
      <c r="BA49" s="2180">
        <v>0</v>
      </c>
      <c r="BB49" s="2186">
        <v>0</v>
      </c>
      <c r="BC49" s="2180">
        <v>0</v>
      </c>
      <c r="BD49" s="2186">
        <v>0</v>
      </c>
      <c r="BE49" s="2180">
        <v>0</v>
      </c>
      <c r="BF49" s="2186">
        <v>0</v>
      </c>
      <c r="BG49" s="2180">
        <v>0</v>
      </c>
      <c r="BH49" s="2186">
        <v>0</v>
      </c>
      <c r="BI49" s="2180">
        <v>0</v>
      </c>
      <c r="BJ49" s="2186">
        <v>0</v>
      </c>
      <c r="BK49" s="2180">
        <v>0</v>
      </c>
      <c r="BL49" s="2186">
        <v>0</v>
      </c>
      <c r="BM49" s="2180">
        <v>0</v>
      </c>
      <c r="BN49" s="2186">
        <v>0</v>
      </c>
      <c r="BO49" s="2180">
        <v>0</v>
      </c>
    </row>
    <row r="50" spans="4:67" x14ac:dyDescent="0.3">
      <c r="D50" s="2763" t="s">
        <v>1373</v>
      </c>
      <c r="E50" s="540"/>
      <c r="F50" s="2186">
        <v>0</v>
      </c>
      <c r="G50" s="2180">
        <v>0</v>
      </c>
      <c r="H50" s="2186">
        <v>0</v>
      </c>
      <c r="I50" s="2180">
        <v>0</v>
      </c>
      <c r="J50" s="2186">
        <v>0</v>
      </c>
      <c r="K50" s="2180">
        <v>0</v>
      </c>
      <c r="L50" s="2186">
        <v>0</v>
      </c>
      <c r="M50" s="2180">
        <v>0</v>
      </c>
      <c r="N50" s="2186">
        <v>0</v>
      </c>
      <c r="O50" s="2180">
        <v>0</v>
      </c>
      <c r="P50" s="2186">
        <v>0</v>
      </c>
      <c r="Q50" s="2180">
        <v>0</v>
      </c>
      <c r="R50" s="2186">
        <v>0</v>
      </c>
      <c r="S50" s="2180">
        <v>0</v>
      </c>
      <c r="T50" s="2186">
        <v>0</v>
      </c>
      <c r="U50" s="2180">
        <v>0</v>
      </c>
      <c r="V50" s="2186">
        <v>0</v>
      </c>
      <c r="W50" s="2180">
        <v>0</v>
      </c>
      <c r="X50" s="2186">
        <v>0</v>
      </c>
      <c r="Y50" s="2180">
        <v>0</v>
      </c>
      <c r="Z50" s="2186">
        <v>0</v>
      </c>
      <c r="AA50" s="2180">
        <v>0</v>
      </c>
      <c r="AB50" s="2186">
        <v>0</v>
      </c>
      <c r="AC50" s="2180">
        <v>0</v>
      </c>
      <c r="AD50" s="2186">
        <v>0</v>
      </c>
      <c r="AE50" s="2180">
        <v>0</v>
      </c>
      <c r="AF50" s="2186">
        <v>0</v>
      </c>
      <c r="AG50" s="2180">
        <v>0</v>
      </c>
      <c r="AH50" s="2186">
        <v>0</v>
      </c>
      <c r="AI50" s="2180">
        <v>0</v>
      </c>
      <c r="AJ50" s="2186">
        <v>1</v>
      </c>
      <c r="AK50" s="2180">
        <v>0</v>
      </c>
      <c r="AL50" s="2186">
        <v>0</v>
      </c>
      <c r="AM50" s="2180">
        <v>0</v>
      </c>
      <c r="AN50" s="2186">
        <v>0</v>
      </c>
      <c r="AO50" s="2180">
        <v>0</v>
      </c>
      <c r="AP50" s="2186">
        <v>0</v>
      </c>
      <c r="AQ50" s="2180">
        <v>0</v>
      </c>
      <c r="AR50" s="2186">
        <v>0</v>
      </c>
      <c r="AS50" s="2180">
        <v>0</v>
      </c>
      <c r="AT50" s="2186">
        <v>0</v>
      </c>
      <c r="AU50" s="2180">
        <v>0</v>
      </c>
      <c r="AV50" s="2186">
        <v>0</v>
      </c>
      <c r="AW50" s="2180">
        <v>0</v>
      </c>
      <c r="AX50" s="2186">
        <v>0</v>
      </c>
      <c r="AY50" s="2180">
        <v>0</v>
      </c>
      <c r="AZ50" s="2186">
        <v>0</v>
      </c>
      <c r="BA50" s="2180">
        <v>0</v>
      </c>
      <c r="BB50" s="2186">
        <v>0</v>
      </c>
      <c r="BC50" s="2180">
        <v>0</v>
      </c>
      <c r="BD50" s="2186">
        <v>0</v>
      </c>
      <c r="BE50" s="2180">
        <v>0</v>
      </c>
      <c r="BF50" s="2186">
        <v>0</v>
      </c>
      <c r="BG50" s="2180">
        <v>0</v>
      </c>
      <c r="BH50" s="2186">
        <v>0</v>
      </c>
      <c r="BI50" s="2180">
        <v>0</v>
      </c>
      <c r="BJ50" s="2186">
        <v>0</v>
      </c>
      <c r="BK50" s="2180">
        <v>0</v>
      </c>
      <c r="BL50" s="2186">
        <v>0</v>
      </c>
      <c r="BM50" s="2180">
        <v>0</v>
      </c>
      <c r="BN50" s="2186">
        <v>0</v>
      </c>
      <c r="BO50" s="2180">
        <v>0</v>
      </c>
    </row>
    <row r="51" spans="4:67" x14ac:dyDescent="0.3">
      <c r="D51" s="2763" t="s">
        <v>1368</v>
      </c>
      <c r="E51" s="540"/>
      <c r="F51" s="2186">
        <v>0</v>
      </c>
      <c r="G51" s="2180">
        <v>0</v>
      </c>
      <c r="H51" s="2186">
        <v>0</v>
      </c>
      <c r="I51" s="2180">
        <v>0</v>
      </c>
      <c r="J51" s="2186">
        <v>0</v>
      </c>
      <c r="K51" s="2180">
        <v>0</v>
      </c>
      <c r="L51" s="2186">
        <v>0</v>
      </c>
      <c r="M51" s="2180">
        <v>0</v>
      </c>
      <c r="N51" s="2186">
        <v>0</v>
      </c>
      <c r="O51" s="2180">
        <v>0</v>
      </c>
      <c r="P51" s="2186">
        <v>0</v>
      </c>
      <c r="Q51" s="2180">
        <v>0</v>
      </c>
      <c r="R51" s="2186">
        <v>0</v>
      </c>
      <c r="S51" s="2180">
        <v>0</v>
      </c>
      <c r="T51" s="2186">
        <v>0</v>
      </c>
      <c r="U51" s="2180">
        <v>0</v>
      </c>
      <c r="V51" s="2186">
        <v>0</v>
      </c>
      <c r="W51" s="2180">
        <v>0</v>
      </c>
      <c r="X51" s="2186">
        <v>1</v>
      </c>
      <c r="Y51" s="2180">
        <v>0</v>
      </c>
      <c r="Z51" s="2186">
        <v>0</v>
      </c>
      <c r="AA51" s="2180">
        <v>0</v>
      </c>
      <c r="AB51" s="2186">
        <v>0</v>
      </c>
      <c r="AC51" s="2180">
        <v>0</v>
      </c>
      <c r="AD51" s="2186">
        <v>0</v>
      </c>
      <c r="AE51" s="2180">
        <v>0</v>
      </c>
      <c r="AF51" s="2186">
        <v>0</v>
      </c>
      <c r="AG51" s="2180">
        <v>0</v>
      </c>
      <c r="AH51" s="2186">
        <v>0</v>
      </c>
      <c r="AI51" s="2180">
        <v>0</v>
      </c>
      <c r="AJ51" s="2186">
        <v>0</v>
      </c>
      <c r="AK51" s="2180">
        <v>0</v>
      </c>
      <c r="AL51" s="2186">
        <v>0</v>
      </c>
      <c r="AM51" s="2180">
        <v>0</v>
      </c>
      <c r="AN51" s="2186">
        <v>0</v>
      </c>
      <c r="AO51" s="2180">
        <v>0</v>
      </c>
      <c r="AP51" s="2186">
        <v>0</v>
      </c>
      <c r="AQ51" s="2180">
        <v>0</v>
      </c>
      <c r="AR51" s="2186">
        <v>0</v>
      </c>
      <c r="AS51" s="2180">
        <v>0</v>
      </c>
      <c r="AT51" s="2186">
        <v>0</v>
      </c>
      <c r="AU51" s="2180">
        <v>0</v>
      </c>
      <c r="AV51" s="2186">
        <v>0</v>
      </c>
      <c r="AW51" s="2180">
        <v>0</v>
      </c>
      <c r="AX51" s="2186">
        <v>0</v>
      </c>
      <c r="AY51" s="2180">
        <v>0</v>
      </c>
      <c r="AZ51" s="2186">
        <v>0</v>
      </c>
      <c r="BA51" s="2180">
        <v>0</v>
      </c>
      <c r="BB51" s="2186">
        <v>0</v>
      </c>
      <c r="BC51" s="2180">
        <v>0</v>
      </c>
      <c r="BD51" s="2186">
        <v>0</v>
      </c>
      <c r="BE51" s="2180">
        <v>0</v>
      </c>
      <c r="BF51" s="2186">
        <v>0</v>
      </c>
      <c r="BG51" s="2180">
        <v>0</v>
      </c>
      <c r="BH51" s="2186">
        <v>0</v>
      </c>
      <c r="BI51" s="2180">
        <v>0</v>
      </c>
      <c r="BJ51" s="2186">
        <v>0</v>
      </c>
      <c r="BK51" s="2180">
        <v>0</v>
      </c>
      <c r="BL51" s="2186">
        <v>0</v>
      </c>
      <c r="BM51" s="2180">
        <v>0</v>
      </c>
      <c r="BN51" s="2186">
        <v>0</v>
      </c>
      <c r="BO51" s="2180">
        <v>0</v>
      </c>
    </row>
    <row r="52" spans="4:67" x14ac:dyDescent="0.3">
      <c r="D52" s="2763" t="s">
        <v>1372</v>
      </c>
      <c r="E52" s="540"/>
      <c r="F52" s="2186">
        <v>0</v>
      </c>
      <c r="G52" s="2180">
        <v>0</v>
      </c>
      <c r="H52" s="2186">
        <v>0</v>
      </c>
      <c r="I52" s="2180">
        <v>0</v>
      </c>
      <c r="J52" s="2186">
        <v>0</v>
      </c>
      <c r="K52" s="2180">
        <v>0</v>
      </c>
      <c r="L52" s="2186">
        <v>0</v>
      </c>
      <c r="M52" s="2180">
        <v>0</v>
      </c>
      <c r="N52" s="2186">
        <v>0</v>
      </c>
      <c r="O52" s="2180">
        <v>0</v>
      </c>
      <c r="P52" s="2186">
        <v>0</v>
      </c>
      <c r="Q52" s="2180">
        <v>0</v>
      </c>
      <c r="R52" s="2186">
        <v>0</v>
      </c>
      <c r="S52" s="2180">
        <v>0</v>
      </c>
      <c r="T52" s="2186">
        <v>0</v>
      </c>
      <c r="U52" s="2180">
        <v>0</v>
      </c>
      <c r="V52" s="2186">
        <v>0</v>
      </c>
      <c r="W52" s="2180">
        <v>0</v>
      </c>
      <c r="X52" s="2186">
        <v>0</v>
      </c>
      <c r="Y52" s="2180">
        <v>0</v>
      </c>
      <c r="Z52" s="2186">
        <v>0</v>
      </c>
      <c r="AA52" s="2180">
        <v>0</v>
      </c>
      <c r="AB52" s="2186">
        <v>0</v>
      </c>
      <c r="AC52" s="2180">
        <v>0</v>
      </c>
      <c r="AD52" s="2186">
        <v>0</v>
      </c>
      <c r="AE52" s="2180">
        <v>0</v>
      </c>
      <c r="AF52" s="2186">
        <v>0</v>
      </c>
      <c r="AG52" s="2180">
        <v>0</v>
      </c>
      <c r="AH52" s="2186">
        <v>1</v>
      </c>
      <c r="AI52" s="2180">
        <v>0</v>
      </c>
      <c r="AJ52" s="2186">
        <v>0</v>
      </c>
      <c r="AK52" s="2180">
        <v>0</v>
      </c>
      <c r="AL52" s="2186">
        <v>0</v>
      </c>
      <c r="AM52" s="2180">
        <v>0</v>
      </c>
      <c r="AN52" s="2186">
        <v>0</v>
      </c>
      <c r="AO52" s="2180">
        <v>0</v>
      </c>
      <c r="AP52" s="2186">
        <v>0</v>
      </c>
      <c r="AQ52" s="2180">
        <v>0</v>
      </c>
      <c r="AR52" s="2186">
        <v>0</v>
      </c>
      <c r="AS52" s="2180">
        <v>0</v>
      </c>
      <c r="AT52" s="2186">
        <v>0</v>
      </c>
      <c r="AU52" s="2180">
        <v>0</v>
      </c>
      <c r="AV52" s="2186">
        <v>0</v>
      </c>
      <c r="AW52" s="2180">
        <v>0</v>
      </c>
      <c r="AX52" s="2186">
        <v>0</v>
      </c>
      <c r="AY52" s="2180">
        <v>0</v>
      </c>
      <c r="AZ52" s="2186">
        <v>0</v>
      </c>
      <c r="BA52" s="2180">
        <v>0</v>
      </c>
      <c r="BB52" s="2186">
        <v>0</v>
      </c>
      <c r="BC52" s="2180">
        <v>0</v>
      </c>
      <c r="BD52" s="2186">
        <v>0</v>
      </c>
      <c r="BE52" s="2180">
        <v>0</v>
      </c>
      <c r="BF52" s="2186">
        <v>0</v>
      </c>
      <c r="BG52" s="2180">
        <v>0</v>
      </c>
      <c r="BH52" s="2186">
        <v>0</v>
      </c>
      <c r="BI52" s="2180">
        <v>0</v>
      </c>
      <c r="BJ52" s="2186">
        <v>0</v>
      </c>
      <c r="BK52" s="2180">
        <v>0</v>
      </c>
      <c r="BL52" s="2186">
        <v>0</v>
      </c>
      <c r="BM52" s="2180">
        <v>0</v>
      </c>
      <c r="BN52" s="2186">
        <v>0</v>
      </c>
      <c r="BO52" s="2180">
        <v>0</v>
      </c>
    </row>
    <row r="53" spans="4:67" x14ac:dyDescent="0.3">
      <c r="D53" s="2763" t="s">
        <v>268</v>
      </c>
      <c r="E53" s="540"/>
      <c r="F53" s="2186">
        <v>0</v>
      </c>
      <c r="G53" s="2180">
        <v>0</v>
      </c>
      <c r="H53" s="2186">
        <v>0</v>
      </c>
      <c r="I53" s="2180">
        <v>0</v>
      </c>
      <c r="J53" s="2186">
        <v>0</v>
      </c>
      <c r="K53" s="2180">
        <v>0</v>
      </c>
      <c r="L53" s="2186">
        <v>0</v>
      </c>
      <c r="M53" s="2180">
        <v>0</v>
      </c>
      <c r="N53" s="2186">
        <v>0</v>
      </c>
      <c r="O53" s="2180">
        <v>0</v>
      </c>
      <c r="P53" s="2186">
        <v>0</v>
      </c>
      <c r="Q53" s="2180">
        <v>0</v>
      </c>
      <c r="R53" s="2186">
        <v>0</v>
      </c>
      <c r="S53" s="2180">
        <v>0</v>
      </c>
      <c r="T53" s="2186">
        <v>0</v>
      </c>
      <c r="U53" s="2180">
        <v>0</v>
      </c>
      <c r="V53" s="2186">
        <v>0</v>
      </c>
      <c r="W53" s="2180">
        <v>0</v>
      </c>
      <c r="X53" s="2186">
        <v>0</v>
      </c>
      <c r="Y53" s="2180">
        <v>0</v>
      </c>
      <c r="Z53" s="2186">
        <v>0</v>
      </c>
      <c r="AA53" s="2180">
        <v>0</v>
      </c>
      <c r="AB53" s="2186">
        <v>1</v>
      </c>
      <c r="AC53" s="2180">
        <v>0</v>
      </c>
      <c r="AD53" s="2186">
        <v>0</v>
      </c>
      <c r="AE53" s="2180">
        <v>0</v>
      </c>
      <c r="AF53" s="2186">
        <v>0</v>
      </c>
      <c r="AG53" s="2180">
        <v>0</v>
      </c>
      <c r="AH53" s="2186">
        <v>0</v>
      </c>
      <c r="AI53" s="2180">
        <v>0</v>
      </c>
      <c r="AJ53" s="2186">
        <v>0</v>
      </c>
      <c r="AK53" s="2180">
        <v>0</v>
      </c>
      <c r="AL53" s="2186">
        <v>0</v>
      </c>
      <c r="AM53" s="2180">
        <v>0</v>
      </c>
      <c r="AN53" s="2186">
        <v>0</v>
      </c>
      <c r="AO53" s="2180">
        <v>0</v>
      </c>
      <c r="AP53" s="2186">
        <v>0</v>
      </c>
      <c r="AQ53" s="2180">
        <v>0</v>
      </c>
      <c r="AR53" s="2186">
        <v>0</v>
      </c>
      <c r="AS53" s="2180">
        <v>0</v>
      </c>
      <c r="AT53" s="2186">
        <v>0</v>
      </c>
      <c r="AU53" s="2180">
        <v>0</v>
      </c>
      <c r="AV53" s="2186">
        <v>0</v>
      </c>
      <c r="AW53" s="2180">
        <v>0</v>
      </c>
      <c r="AX53" s="2186">
        <v>0</v>
      </c>
      <c r="AY53" s="2180">
        <v>0</v>
      </c>
      <c r="AZ53" s="2186">
        <v>0</v>
      </c>
      <c r="BA53" s="2180">
        <v>0</v>
      </c>
      <c r="BB53" s="2186">
        <v>0</v>
      </c>
      <c r="BC53" s="2180">
        <v>0</v>
      </c>
      <c r="BD53" s="2186">
        <v>0</v>
      </c>
      <c r="BE53" s="2180">
        <v>0</v>
      </c>
      <c r="BF53" s="2186">
        <v>0</v>
      </c>
      <c r="BG53" s="2180">
        <v>0</v>
      </c>
      <c r="BH53" s="2186">
        <v>0</v>
      </c>
      <c r="BI53" s="2180">
        <v>0</v>
      </c>
      <c r="BJ53" s="2186">
        <v>0</v>
      </c>
      <c r="BK53" s="2180">
        <v>0</v>
      </c>
      <c r="BL53" s="2186">
        <v>0</v>
      </c>
      <c r="BM53" s="2180">
        <v>0</v>
      </c>
      <c r="BN53" s="2186">
        <v>0</v>
      </c>
      <c r="BO53" s="2180">
        <v>0</v>
      </c>
    </row>
    <row r="54" spans="4:67" x14ac:dyDescent="0.3">
      <c r="D54" s="2763" t="s">
        <v>1374</v>
      </c>
      <c r="E54" s="540"/>
      <c r="F54" s="2186">
        <v>0</v>
      </c>
      <c r="G54" s="2180">
        <v>0</v>
      </c>
      <c r="H54" s="2186">
        <v>0</v>
      </c>
      <c r="I54" s="2180">
        <v>0</v>
      </c>
      <c r="J54" s="2186">
        <v>0</v>
      </c>
      <c r="K54" s="2180">
        <v>0</v>
      </c>
      <c r="L54" s="2186">
        <v>0</v>
      </c>
      <c r="M54" s="2180">
        <v>0</v>
      </c>
      <c r="N54" s="2186">
        <v>0</v>
      </c>
      <c r="O54" s="2180">
        <v>0</v>
      </c>
      <c r="P54" s="2186">
        <v>0</v>
      </c>
      <c r="Q54" s="2180">
        <v>0</v>
      </c>
      <c r="R54" s="2186">
        <v>0</v>
      </c>
      <c r="S54" s="2180">
        <v>0</v>
      </c>
      <c r="T54" s="2186">
        <v>0</v>
      </c>
      <c r="U54" s="2180">
        <v>0</v>
      </c>
      <c r="V54" s="2186">
        <v>0</v>
      </c>
      <c r="W54" s="2180">
        <v>0</v>
      </c>
      <c r="X54" s="2186">
        <v>0</v>
      </c>
      <c r="Y54" s="2180">
        <v>0</v>
      </c>
      <c r="Z54" s="2186">
        <v>0</v>
      </c>
      <c r="AA54" s="2180">
        <v>0</v>
      </c>
      <c r="AB54" s="2186">
        <v>0</v>
      </c>
      <c r="AC54" s="2180">
        <v>0</v>
      </c>
      <c r="AD54" s="2186">
        <v>0</v>
      </c>
      <c r="AE54" s="2180">
        <v>0</v>
      </c>
      <c r="AF54" s="2186">
        <v>0</v>
      </c>
      <c r="AG54" s="2180">
        <v>0</v>
      </c>
      <c r="AH54" s="2186">
        <v>0</v>
      </c>
      <c r="AI54" s="2180">
        <v>0</v>
      </c>
      <c r="AJ54" s="2186">
        <v>0</v>
      </c>
      <c r="AK54" s="2180">
        <v>0</v>
      </c>
      <c r="AL54" s="2186">
        <v>1</v>
      </c>
      <c r="AM54" s="2180">
        <v>0</v>
      </c>
      <c r="AN54" s="2186">
        <v>0</v>
      </c>
      <c r="AO54" s="2180">
        <v>0</v>
      </c>
      <c r="AP54" s="2186">
        <v>0</v>
      </c>
      <c r="AQ54" s="2180">
        <v>0</v>
      </c>
      <c r="AR54" s="2186">
        <v>0</v>
      </c>
      <c r="AS54" s="2180">
        <v>0</v>
      </c>
      <c r="AT54" s="2186">
        <v>0</v>
      </c>
      <c r="AU54" s="2180">
        <v>0</v>
      </c>
      <c r="AV54" s="2186">
        <v>0</v>
      </c>
      <c r="AW54" s="2180">
        <v>0</v>
      </c>
      <c r="AX54" s="2186">
        <v>0</v>
      </c>
      <c r="AY54" s="2180">
        <v>0</v>
      </c>
      <c r="AZ54" s="2186">
        <v>0</v>
      </c>
      <c r="BA54" s="2180">
        <v>0</v>
      </c>
      <c r="BB54" s="2186">
        <v>0</v>
      </c>
      <c r="BC54" s="2180">
        <v>0</v>
      </c>
      <c r="BD54" s="2186">
        <v>0</v>
      </c>
      <c r="BE54" s="2180">
        <v>0</v>
      </c>
      <c r="BF54" s="2186">
        <v>0</v>
      </c>
      <c r="BG54" s="2180">
        <v>0</v>
      </c>
      <c r="BH54" s="2186">
        <v>0</v>
      </c>
      <c r="BI54" s="2180">
        <v>0</v>
      </c>
      <c r="BJ54" s="2186">
        <v>0</v>
      </c>
      <c r="BK54" s="2180">
        <v>0</v>
      </c>
      <c r="BL54" s="2186">
        <v>0</v>
      </c>
      <c r="BM54" s="2180">
        <v>0</v>
      </c>
      <c r="BN54" s="2186">
        <v>0</v>
      </c>
      <c r="BO54" s="2180">
        <v>0</v>
      </c>
    </row>
    <row r="55" spans="4:67" x14ac:dyDescent="0.3">
      <c r="D55" s="2763" t="s">
        <v>67</v>
      </c>
      <c r="E55" s="540">
        <v>1022494.1429550598</v>
      </c>
      <c r="F55" s="2186">
        <v>3</v>
      </c>
      <c r="G55" s="2180">
        <v>3067482.4288651794</v>
      </c>
      <c r="H55" s="2186">
        <v>3</v>
      </c>
      <c r="I55" s="2180">
        <v>3067482.4288651794</v>
      </c>
      <c r="J55" s="2186">
        <v>3</v>
      </c>
      <c r="K55" s="2180">
        <v>3067482.4288651794</v>
      </c>
      <c r="L55" s="2186">
        <v>3</v>
      </c>
      <c r="M55" s="2180">
        <v>3067482.4288651794</v>
      </c>
      <c r="N55" s="2186">
        <v>3</v>
      </c>
      <c r="O55" s="2180">
        <v>3067482.4288651794</v>
      </c>
      <c r="P55" s="2186">
        <v>3</v>
      </c>
      <c r="Q55" s="2180">
        <v>3067482.4288651794</v>
      </c>
      <c r="R55" s="2186">
        <v>3</v>
      </c>
      <c r="S55" s="2180">
        <v>3067482.4288651794</v>
      </c>
      <c r="T55" s="2186">
        <v>0</v>
      </c>
      <c r="U55" s="2180">
        <v>0</v>
      </c>
      <c r="V55" s="2186">
        <v>0</v>
      </c>
      <c r="W55" s="2180">
        <v>0</v>
      </c>
      <c r="X55" s="2186">
        <v>0</v>
      </c>
      <c r="Y55" s="2180">
        <v>0</v>
      </c>
      <c r="Z55" s="2186">
        <v>0</v>
      </c>
      <c r="AA55" s="2180">
        <v>0</v>
      </c>
      <c r="AB55" s="2186">
        <v>0</v>
      </c>
      <c r="AC55" s="2180">
        <v>0</v>
      </c>
      <c r="AD55" s="2186">
        <v>3</v>
      </c>
      <c r="AE55" s="2180">
        <v>3067482.4288651794</v>
      </c>
      <c r="AF55" s="2186">
        <v>0</v>
      </c>
      <c r="AG55" s="2180">
        <v>0</v>
      </c>
      <c r="AH55" s="2186">
        <v>0</v>
      </c>
      <c r="AI55" s="2180">
        <v>0</v>
      </c>
      <c r="AJ55" s="2186">
        <v>0</v>
      </c>
      <c r="AK55" s="2180">
        <v>0</v>
      </c>
      <c r="AL55" s="2186">
        <v>0</v>
      </c>
      <c r="AM55" s="2180">
        <v>0</v>
      </c>
      <c r="AN55" s="2186">
        <v>0</v>
      </c>
      <c r="AO55" s="2180">
        <v>0</v>
      </c>
      <c r="AP55" s="2186">
        <v>0</v>
      </c>
      <c r="AQ55" s="2180">
        <v>0</v>
      </c>
      <c r="AR55" s="2186">
        <v>0</v>
      </c>
      <c r="AS55" s="2180">
        <v>0</v>
      </c>
      <c r="AT55" s="2186">
        <v>0</v>
      </c>
      <c r="AU55" s="2180">
        <v>0</v>
      </c>
      <c r="AV55" s="2186">
        <v>0</v>
      </c>
      <c r="AW55" s="2180">
        <v>0</v>
      </c>
      <c r="AX55" s="2186">
        <v>0</v>
      </c>
      <c r="AY55" s="2180">
        <v>0</v>
      </c>
      <c r="AZ55" s="2186">
        <v>0</v>
      </c>
      <c r="BA55" s="2180">
        <v>0</v>
      </c>
      <c r="BB55" s="2186">
        <v>0</v>
      </c>
      <c r="BC55" s="2180">
        <v>0</v>
      </c>
      <c r="BD55" s="2186">
        <v>0</v>
      </c>
      <c r="BE55" s="2180">
        <v>0</v>
      </c>
      <c r="BF55" s="2186">
        <v>0</v>
      </c>
      <c r="BG55" s="2180">
        <v>0</v>
      </c>
      <c r="BH55" s="2186">
        <v>0</v>
      </c>
      <c r="BI55" s="2180">
        <v>0</v>
      </c>
      <c r="BJ55" s="2186">
        <v>0</v>
      </c>
      <c r="BK55" s="2180">
        <v>0</v>
      </c>
      <c r="BL55" s="2186">
        <v>0</v>
      </c>
      <c r="BM55" s="2180">
        <v>0</v>
      </c>
      <c r="BN55" s="2186">
        <v>0</v>
      </c>
      <c r="BO55" s="2180">
        <v>0</v>
      </c>
    </row>
    <row r="56" spans="4:67" x14ac:dyDescent="0.3">
      <c r="D56" s="2763" t="s">
        <v>2150</v>
      </c>
      <c r="E56" s="540"/>
      <c r="F56" s="2186">
        <v>0</v>
      </c>
      <c r="G56" s="2180">
        <v>0</v>
      </c>
      <c r="H56" s="2186">
        <v>0</v>
      </c>
      <c r="I56" s="2180">
        <v>0</v>
      </c>
      <c r="J56" s="2186">
        <v>0</v>
      </c>
      <c r="K56" s="2180">
        <v>0</v>
      </c>
      <c r="L56" s="2186">
        <v>0</v>
      </c>
      <c r="M56" s="2180">
        <v>0</v>
      </c>
      <c r="N56" s="2186">
        <v>0</v>
      </c>
      <c r="O56" s="2180">
        <v>0</v>
      </c>
      <c r="P56" s="2186">
        <v>0</v>
      </c>
      <c r="Q56" s="2180">
        <v>0</v>
      </c>
      <c r="R56" s="2186">
        <v>0</v>
      </c>
      <c r="S56" s="2180">
        <v>0</v>
      </c>
      <c r="T56" s="2186">
        <v>0</v>
      </c>
      <c r="U56" s="2180">
        <v>0</v>
      </c>
      <c r="V56" s="2186">
        <v>0</v>
      </c>
      <c r="W56" s="2180">
        <v>0</v>
      </c>
      <c r="X56" s="2186">
        <v>0</v>
      </c>
      <c r="Y56" s="2180">
        <v>0</v>
      </c>
      <c r="Z56" s="2186">
        <v>0</v>
      </c>
      <c r="AA56" s="2180">
        <v>0</v>
      </c>
      <c r="AB56" s="2186">
        <v>0</v>
      </c>
      <c r="AC56" s="2180">
        <v>0</v>
      </c>
      <c r="AD56" s="2186">
        <v>0</v>
      </c>
      <c r="AE56" s="2180">
        <v>0</v>
      </c>
      <c r="AF56" s="2186">
        <v>0</v>
      </c>
      <c r="AG56" s="2180">
        <v>0</v>
      </c>
      <c r="AH56" s="2186">
        <v>0</v>
      </c>
      <c r="AI56" s="2180">
        <v>0</v>
      </c>
      <c r="AJ56" s="2186">
        <v>0</v>
      </c>
      <c r="AK56" s="2180">
        <v>0</v>
      </c>
      <c r="AL56" s="2186">
        <v>0</v>
      </c>
      <c r="AM56" s="2180">
        <v>0</v>
      </c>
      <c r="AN56" s="2186">
        <v>0</v>
      </c>
      <c r="AO56" s="2180">
        <v>0</v>
      </c>
      <c r="AP56" s="2186">
        <v>0</v>
      </c>
      <c r="AQ56" s="2180">
        <v>0</v>
      </c>
      <c r="AR56" s="2186">
        <v>0</v>
      </c>
      <c r="AS56" s="2180">
        <v>0</v>
      </c>
      <c r="AT56" s="2186">
        <v>0</v>
      </c>
      <c r="AU56" s="2180">
        <v>0</v>
      </c>
      <c r="AV56" s="2186">
        <v>0</v>
      </c>
      <c r="AW56" s="2180">
        <v>0</v>
      </c>
      <c r="AX56" s="2186">
        <v>0</v>
      </c>
      <c r="AY56" s="2180">
        <v>0</v>
      </c>
      <c r="AZ56" s="2186">
        <v>0</v>
      </c>
      <c r="BA56" s="2180">
        <v>0</v>
      </c>
      <c r="BB56" s="2186">
        <v>0</v>
      </c>
      <c r="BC56" s="2180">
        <v>0</v>
      </c>
      <c r="BD56" s="2186">
        <v>0</v>
      </c>
      <c r="BE56" s="2180">
        <v>0</v>
      </c>
      <c r="BF56" s="2186">
        <v>1</v>
      </c>
      <c r="BG56" s="2180">
        <v>0</v>
      </c>
      <c r="BH56" s="2186">
        <v>0</v>
      </c>
      <c r="BI56" s="2180">
        <v>0</v>
      </c>
      <c r="BJ56" s="2186">
        <v>0</v>
      </c>
      <c r="BK56" s="2180">
        <v>0</v>
      </c>
      <c r="BL56" s="2186">
        <v>0</v>
      </c>
      <c r="BM56" s="2180">
        <v>0</v>
      </c>
      <c r="BN56" s="2186">
        <v>0</v>
      </c>
      <c r="BO56" s="2180">
        <v>0</v>
      </c>
    </row>
    <row r="57" spans="4:67" x14ac:dyDescent="0.3">
      <c r="D57" s="2763" t="s">
        <v>2151</v>
      </c>
      <c r="E57" s="540"/>
      <c r="F57" s="2186">
        <v>0</v>
      </c>
      <c r="G57" s="2180">
        <v>0</v>
      </c>
      <c r="H57" s="2186">
        <v>0</v>
      </c>
      <c r="I57" s="2180">
        <v>0</v>
      </c>
      <c r="J57" s="2186">
        <v>0</v>
      </c>
      <c r="K57" s="2180">
        <v>0</v>
      </c>
      <c r="L57" s="2186">
        <v>0</v>
      </c>
      <c r="M57" s="2180">
        <v>0</v>
      </c>
      <c r="N57" s="2186">
        <v>0</v>
      </c>
      <c r="O57" s="2180">
        <v>0</v>
      </c>
      <c r="P57" s="2186">
        <v>0</v>
      </c>
      <c r="Q57" s="2180">
        <v>0</v>
      </c>
      <c r="R57" s="2186">
        <v>0</v>
      </c>
      <c r="S57" s="2180">
        <v>0</v>
      </c>
      <c r="T57" s="2186">
        <v>0</v>
      </c>
      <c r="U57" s="2180">
        <v>0</v>
      </c>
      <c r="V57" s="2186">
        <v>0</v>
      </c>
      <c r="W57" s="2180">
        <v>0</v>
      </c>
      <c r="X57" s="2186">
        <v>0</v>
      </c>
      <c r="Y57" s="2180">
        <v>0</v>
      </c>
      <c r="Z57" s="2186">
        <v>0</v>
      </c>
      <c r="AA57" s="2180">
        <v>0</v>
      </c>
      <c r="AB57" s="2186">
        <v>0</v>
      </c>
      <c r="AC57" s="2180">
        <v>0</v>
      </c>
      <c r="AD57" s="2186">
        <v>0</v>
      </c>
      <c r="AE57" s="2180">
        <v>0</v>
      </c>
      <c r="AF57" s="2186">
        <v>0</v>
      </c>
      <c r="AG57" s="2180">
        <v>0</v>
      </c>
      <c r="AH57" s="2186">
        <v>0</v>
      </c>
      <c r="AI57" s="2180">
        <v>0</v>
      </c>
      <c r="AJ57" s="2186">
        <v>0</v>
      </c>
      <c r="AK57" s="2180">
        <v>0</v>
      </c>
      <c r="AL57" s="2186">
        <v>0</v>
      </c>
      <c r="AM57" s="2180">
        <v>0</v>
      </c>
      <c r="AN57" s="2186">
        <v>0</v>
      </c>
      <c r="AO57" s="2180">
        <v>0</v>
      </c>
      <c r="AP57" s="2186">
        <v>0</v>
      </c>
      <c r="AQ57" s="2180">
        <v>0</v>
      </c>
      <c r="AR57" s="2186">
        <v>0</v>
      </c>
      <c r="AS57" s="2180">
        <v>0</v>
      </c>
      <c r="AT57" s="2186">
        <v>0</v>
      </c>
      <c r="AU57" s="2180">
        <v>0</v>
      </c>
      <c r="AV57" s="2186">
        <v>0</v>
      </c>
      <c r="AW57" s="2180">
        <v>0</v>
      </c>
      <c r="AX57" s="2186">
        <v>0</v>
      </c>
      <c r="AY57" s="2180">
        <v>0</v>
      </c>
      <c r="AZ57" s="2186">
        <v>0</v>
      </c>
      <c r="BA57" s="2180">
        <v>0</v>
      </c>
      <c r="BB57" s="2186">
        <v>0</v>
      </c>
      <c r="BC57" s="2180">
        <v>0</v>
      </c>
      <c r="BD57" s="2186">
        <v>0</v>
      </c>
      <c r="BE57" s="2180">
        <v>0</v>
      </c>
      <c r="BF57" s="2186">
        <v>0</v>
      </c>
      <c r="BG57" s="2180">
        <v>0</v>
      </c>
      <c r="BH57" s="2186">
        <v>0</v>
      </c>
      <c r="BI57" s="2180">
        <v>0</v>
      </c>
      <c r="BJ57" s="2186">
        <v>0</v>
      </c>
      <c r="BK57" s="2180">
        <v>0</v>
      </c>
      <c r="BL57" s="2186">
        <v>0</v>
      </c>
      <c r="BM57" s="2180">
        <v>0</v>
      </c>
      <c r="BN57" s="2186">
        <v>0</v>
      </c>
      <c r="BO57" s="2180">
        <v>0</v>
      </c>
    </row>
    <row r="58" spans="4:67" x14ac:dyDescent="0.3">
      <c r="D58" s="2763" t="s">
        <v>77</v>
      </c>
      <c r="E58" s="540">
        <v>2107911.2116718669</v>
      </c>
      <c r="F58" s="2186">
        <v>1</v>
      </c>
      <c r="G58" s="2180">
        <v>2107911.2116718669</v>
      </c>
      <c r="H58" s="2186">
        <v>1</v>
      </c>
      <c r="I58" s="2180">
        <v>2107911.2116718669</v>
      </c>
      <c r="J58" s="2186">
        <v>1</v>
      </c>
      <c r="K58" s="2180">
        <v>2107911.2116718669</v>
      </c>
      <c r="L58" s="2186">
        <v>1</v>
      </c>
      <c r="M58" s="2180">
        <v>2107911.2116718669</v>
      </c>
      <c r="N58" s="2186">
        <v>1</v>
      </c>
      <c r="O58" s="2180">
        <v>2107911.2116718669</v>
      </c>
      <c r="P58" s="2186">
        <v>1</v>
      </c>
      <c r="Q58" s="2180">
        <v>2107911.2116718669</v>
      </c>
      <c r="R58" s="2186">
        <v>0</v>
      </c>
      <c r="S58" s="2180">
        <v>0</v>
      </c>
      <c r="T58" s="2186">
        <v>1</v>
      </c>
      <c r="U58" s="2180">
        <v>2107911.2116718669</v>
      </c>
      <c r="V58" s="2186">
        <v>0</v>
      </c>
      <c r="W58" s="2180">
        <v>0</v>
      </c>
      <c r="X58" s="2186">
        <v>0</v>
      </c>
      <c r="Y58" s="2180">
        <v>0</v>
      </c>
      <c r="Z58" s="2186">
        <v>0</v>
      </c>
      <c r="AA58" s="2180">
        <v>0</v>
      </c>
      <c r="AB58" s="2186">
        <v>0</v>
      </c>
      <c r="AC58" s="2180">
        <v>0</v>
      </c>
      <c r="AD58" s="2186">
        <v>0</v>
      </c>
      <c r="AE58" s="2180">
        <v>0</v>
      </c>
      <c r="AF58" s="2186">
        <v>0</v>
      </c>
      <c r="AG58" s="2180">
        <v>0</v>
      </c>
      <c r="AH58" s="2186">
        <v>0</v>
      </c>
      <c r="AI58" s="2180">
        <v>0</v>
      </c>
      <c r="AJ58" s="2186">
        <v>0</v>
      </c>
      <c r="AK58" s="2180">
        <v>0</v>
      </c>
      <c r="AL58" s="2186">
        <v>0</v>
      </c>
      <c r="AM58" s="2180">
        <v>0</v>
      </c>
      <c r="AN58" s="2186">
        <v>0</v>
      </c>
      <c r="AO58" s="2180">
        <v>0</v>
      </c>
      <c r="AP58" s="2186">
        <v>0</v>
      </c>
      <c r="AQ58" s="2180">
        <v>0</v>
      </c>
      <c r="AR58" s="2186">
        <v>0</v>
      </c>
      <c r="AS58" s="2180">
        <v>0</v>
      </c>
      <c r="AT58" s="2186">
        <v>0</v>
      </c>
      <c r="AU58" s="2180">
        <v>0</v>
      </c>
      <c r="AV58" s="2186">
        <v>0</v>
      </c>
      <c r="AW58" s="2180">
        <v>0</v>
      </c>
      <c r="AX58" s="2186">
        <v>0</v>
      </c>
      <c r="AY58" s="2180">
        <v>0</v>
      </c>
      <c r="AZ58" s="2186">
        <v>0</v>
      </c>
      <c r="BA58" s="2180">
        <v>0</v>
      </c>
      <c r="BB58" s="2186">
        <v>0</v>
      </c>
      <c r="BC58" s="2180">
        <v>0</v>
      </c>
      <c r="BD58" s="2186">
        <v>0</v>
      </c>
      <c r="BE58" s="2180">
        <v>0</v>
      </c>
      <c r="BF58" s="2186">
        <v>0</v>
      </c>
      <c r="BG58" s="2180">
        <v>0</v>
      </c>
      <c r="BH58" s="2186">
        <v>0</v>
      </c>
      <c r="BI58" s="2180">
        <v>0</v>
      </c>
      <c r="BJ58" s="2186">
        <v>0</v>
      </c>
      <c r="BK58" s="2180">
        <v>0</v>
      </c>
      <c r="BL58" s="2186">
        <v>0</v>
      </c>
      <c r="BM58" s="2180">
        <v>0</v>
      </c>
      <c r="BN58" s="2186">
        <v>0</v>
      </c>
      <c r="BO58" s="2180">
        <v>0</v>
      </c>
    </row>
    <row r="59" spans="4:67" x14ac:dyDescent="0.3">
      <c r="D59" s="2763" t="s">
        <v>96</v>
      </c>
      <c r="E59" s="540"/>
      <c r="F59" s="2186">
        <v>0</v>
      </c>
      <c r="G59" s="2180">
        <v>0</v>
      </c>
      <c r="H59" s="2186">
        <v>0</v>
      </c>
      <c r="I59" s="2180">
        <v>0</v>
      </c>
      <c r="J59" s="2186">
        <v>0</v>
      </c>
      <c r="K59" s="2180">
        <v>0</v>
      </c>
      <c r="L59" s="2186">
        <v>0</v>
      </c>
      <c r="M59" s="2180">
        <v>0</v>
      </c>
      <c r="N59" s="2186">
        <v>0</v>
      </c>
      <c r="O59" s="2180">
        <v>0</v>
      </c>
      <c r="P59" s="2186">
        <v>0</v>
      </c>
      <c r="Q59" s="2180">
        <v>0</v>
      </c>
      <c r="R59" s="2186">
        <v>1</v>
      </c>
      <c r="S59" s="2180">
        <v>0</v>
      </c>
      <c r="T59" s="2186">
        <v>0</v>
      </c>
      <c r="U59" s="2180">
        <v>0</v>
      </c>
      <c r="V59" s="2186">
        <v>0</v>
      </c>
      <c r="W59" s="2180">
        <v>0</v>
      </c>
      <c r="X59" s="2186">
        <v>0</v>
      </c>
      <c r="Y59" s="2180">
        <v>0</v>
      </c>
      <c r="Z59" s="2186">
        <v>0</v>
      </c>
      <c r="AA59" s="2180">
        <v>0</v>
      </c>
      <c r="AB59" s="2186">
        <v>0</v>
      </c>
      <c r="AC59" s="2180">
        <v>0</v>
      </c>
      <c r="AD59" s="2186">
        <v>0</v>
      </c>
      <c r="AE59" s="2180">
        <v>0</v>
      </c>
      <c r="AF59" s="2186">
        <v>0</v>
      </c>
      <c r="AG59" s="2180">
        <v>0</v>
      </c>
      <c r="AH59" s="2186">
        <v>0</v>
      </c>
      <c r="AI59" s="2180">
        <v>0</v>
      </c>
      <c r="AJ59" s="2186">
        <v>0</v>
      </c>
      <c r="AK59" s="2180">
        <v>0</v>
      </c>
      <c r="AL59" s="2186">
        <v>0</v>
      </c>
      <c r="AM59" s="2180">
        <v>0</v>
      </c>
      <c r="AN59" s="2186">
        <v>0</v>
      </c>
      <c r="AO59" s="2180">
        <v>0</v>
      </c>
      <c r="AP59" s="2186">
        <v>0</v>
      </c>
      <c r="AQ59" s="2180">
        <v>0</v>
      </c>
      <c r="AR59" s="2186">
        <v>0</v>
      </c>
      <c r="AS59" s="2180">
        <v>0</v>
      </c>
      <c r="AT59" s="2186">
        <v>0</v>
      </c>
      <c r="AU59" s="2180">
        <v>0</v>
      </c>
      <c r="AV59" s="2186">
        <v>0</v>
      </c>
      <c r="AW59" s="2180">
        <v>0</v>
      </c>
      <c r="AX59" s="2186">
        <v>0</v>
      </c>
      <c r="AY59" s="2180">
        <v>0</v>
      </c>
      <c r="AZ59" s="2186">
        <v>0</v>
      </c>
      <c r="BA59" s="2180">
        <v>0</v>
      </c>
      <c r="BB59" s="2186">
        <v>0</v>
      </c>
      <c r="BC59" s="2180">
        <v>0</v>
      </c>
      <c r="BD59" s="2186">
        <v>0</v>
      </c>
      <c r="BE59" s="2180">
        <v>0</v>
      </c>
      <c r="BF59" s="2186">
        <v>0</v>
      </c>
      <c r="BG59" s="2180">
        <v>0</v>
      </c>
      <c r="BH59" s="2186">
        <v>0</v>
      </c>
      <c r="BI59" s="2180">
        <v>0</v>
      </c>
      <c r="BJ59" s="2186">
        <v>0</v>
      </c>
      <c r="BK59" s="2180">
        <v>0</v>
      </c>
      <c r="BL59" s="2186">
        <v>0</v>
      </c>
      <c r="BM59" s="2180">
        <v>0</v>
      </c>
      <c r="BN59" s="2186">
        <v>0</v>
      </c>
      <c r="BO59" s="2180">
        <v>0</v>
      </c>
    </row>
    <row r="60" spans="4:67" x14ac:dyDescent="0.3">
      <c r="D60" s="2763" t="s">
        <v>1367</v>
      </c>
      <c r="E60" s="540">
        <v>2750621.3270964148</v>
      </c>
      <c r="F60" s="2186">
        <v>1</v>
      </c>
      <c r="G60" s="2180">
        <v>2750621.3270964148</v>
      </c>
      <c r="H60" s="2186">
        <v>1</v>
      </c>
      <c r="I60" s="2180">
        <v>2750621.3270964148</v>
      </c>
      <c r="J60" s="2186">
        <v>2</v>
      </c>
      <c r="K60" s="2180">
        <v>5501242.6541928295</v>
      </c>
      <c r="L60" s="2186">
        <v>3</v>
      </c>
      <c r="M60" s="2180">
        <v>8251863.9812892443</v>
      </c>
      <c r="N60" s="2186">
        <v>2</v>
      </c>
      <c r="O60" s="2180">
        <v>5501242.6541928295</v>
      </c>
      <c r="P60" s="2186">
        <v>3</v>
      </c>
      <c r="Q60" s="2180">
        <v>8251863.9812892443</v>
      </c>
      <c r="R60" s="2186">
        <v>0</v>
      </c>
      <c r="S60" s="2180">
        <v>0</v>
      </c>
      <c r="T60" s="2186">
        <v>2</v>
      </c>
      <c r="U60" s="2180">
        <v>5501242.6541928295</v>
      </c>
      <c r="V60" s="2186">
        <v>0</v>
      </c>
      <c r="W60" s="2180">
        <v>0</v>
      </c>
      <c r="X60" s="2186">
        <v>0</v>
      </c>
      <c r="Y60" s="2180">
        <v>0</v>
      </c>
      <c r="Z60" s="2186">
        <v>0</v>
      </c>
      <c r="AA60" s="2180">
        <v>0</v>
      </c>
      <c r="AB60" s="2186">
        <v>0</v>
      </c>
      <c r="AC60" s="2180">
        <v>0</v>
      </c>
      <c r="AD60" s="2186">
        <v>0</v>
      </c>
      <c r="AE60" s="2180">
        <v>0</v>
      </c>
      <c r="AF60" s="2186">
        <v>0</v>
      </c>
      <c r="AG60" s="2180">
        <v>0</v>
      </c>
      <c r="AH60" s="2186">
        <v>0</v>
      </c>
      <c r="AI60" s="2180">
        <v>0</v>
      </c>
      <c r="AJ60" s="2186">
        <v>0</v>
      </c>
      <c r="AK60" s="2180">
        <v>0</v>
      </c>
      <c r="AL60" s="2186">
        <v>0</v>
      </c>
      <c r="AM60" s="2180">
        <v>0</v>
      </c>
      <c r="AN60" s="2186">
        <v>0</v>
      </c>
      <c r="AO60" s="2180">
        <v>0</v>
      </c>
      <c r="AP60" s="2186">
        <v>0</v>
      </c>
      <c r="AQ60" s="2180">
        <v>0</v>
      </c>
      <c r="AR60" s="2186">
        <v>0</v>
      </c>
      <c r="AS60" s="2180">
        <v>0</v>
      </c>
      <c r="AT60" s="2186">
        <v>0</v>
      </c>
      <c r="AU60" s="2180">
        <v>0</v>
      </c>
      <c r="AV60" s="2186">
        <v>0</v>
      </c>
      <c r="AW60" s="2180">
        <v>0</v>
      </c>
      <c r="AX60" s="2186">
        <v>0</v>
      </c>
      <c r="AY60" s="2180">
        <v>0</v>
      </c>
      <c r="AZ60" s="2186">
        <v>0</v>
      </c>
      <c r="BA60" s="2180">
        <v>0</v>
      </c>
      <c r="BB60" s="2186">
        <v>0</v>
      </c>
      <c r="BC60" s="2180">
        <v>0</v>
      </c>
      <c r="BD60" s="2186">
        <v>0</v>
      </c>
      <c r="BE60" s="2180">
        <v>0</v>
      </c>
      <c r="BF60" s="2186">
        <v>0</v>
      </c>
      <c r="BG60" s="2180">
        <v>0</v>
      </c>
      <c r="BH60" s="2186">
        <v>0</v>
      </c>
      <c r="BI60" s="2180">
        <v>0</v>
      </c>
      <c r="BJ60" s="2186">
        <v>0</v>
      </c>
      <c r="BK60" s="2180">
        <v>0</v>
      </c>
      <c r="BL60" s="2186">
        <v>0</v>
      </c>
      <c r="BM60" s="2180">
        <v>0</v>
      </c>
      <c r="BN60" s="2186">
        <v>0</v>
      </c>
      <c r="BO60" s="2180">
        <v>0</v>
      </c>
    </row>
    <row r="61" spans="4:67" x14ac:dyDescent="0.3">
      <c r="D61" s="2763" t="s">
        <v>1163</v>
      </c>
      <c r="E61" s="540">
        <v>2750621.3270964148</v>
      </c>
      <c r="F61" s="2186">
        <v>1</v>
      </c>
      <c r="G61" s="2180">
        <v>2750621.3270964148</v>
      </c>
      <c r="H61" s="2186">
        <v>0</v>
      </c>
      <c r="I61" s="2180">
        <v>0</v>
      </c>
      <c r="J61" s="2186">
        <v>1</v>
      </c>
      <c r="K61" s="2180">
        <v>2750621.3270964148</v>
      </c>
      <c r="L61" s="2186">
        <v>0</v>
      </c>
      <c r="M61" s="2180">
        <v>0</v>
      </c>
      <c r="N61" s="2186">
        <v>1</v>
      </c>
      <c r="O61" s="2180">
        <v>2750621.3270964148</v>
      </c>
      <c r="P61" s="2186">
        <v>0</v>
      </c>
      <c r="Q61" s="2180">
        <v>0</v>
      </c>
      <c r="R61" s="2186">
        <v>0</v>
      </c>
      <c r="S61" s="2180">
        <v>0</v>
      </c>
      <c r="T61" s="2186">
        <v>0</v>
      </c>
      <c r="U61" s="2180">
        <v>0</v>
      </c>
      <c r="V61" s="2186">
        <v>0</v>
      </c>
      <c r="W61" s="2180">
        <v>0</v>
      </c>
      <c r="X61" s="2186">
        <v>0</v>
      </c>
      <c r="Y61" s="2180">
        <v>0</v>
      </c>
      <c r="Z61" s="2186">
        <v>0</v>
      </c>
      <c r="AA61" s="2180">
        <v>0</v>
      </c>
      <c r="AB61" s="2186">
        <v>0</v>
      </c>
      <c r="AC61" s="2180">
        <v>0</v>
      </c>
      <c r="AD61" s="2186">
        <v>0</v>
      </c>
      <c r="AE61" s="2180">
        <v>0</v>
      </c>
      <c r="AF61" s="2186">
        <v>0</v>
      </c>
      <c r="AG61" s="2180">
        <v>0</v>
      </c>
      <c r="AH61" s="2186">
        <v>0</v>
      </c>
      <c r="AI61" s="2180">
        <v>0</v>
      </c>
      <c r="AJ61" s="2186">
        <v>0</v>
      </c>
      <c r="AK61" s="2180">
        <v>0</v>
      </c>
      <c r="AL61" s="2186">
        <v>0</v>
      </c>
      <c r="AM61" s="2180">
        <v>0</v>
      </c>
      <c r="AN61" s="2186">
        <v>0</v>
      </c>
      <c r="AO61" s="2180">
        <v>0</v>
      </c>
      <c r="AP61" s="2186">
        <v>0</v>
      </c>
      <c r="AQ61" s="2180">
        <v>0</v>
      </c>
      <c r="AR61" s="2186">
        <v>0</v>
      </c>
      <c r="AS61" s="2180">
        <v>0</v>
      </c>
      <c r="AT61" s="2186">
        <v>0</v>
      </c>
      <c r="AU61" s="2180">
        <v>0</v>
      </c>
      <c r="AV61" s="2186">
        <v>0</v>
      </c>
      <c r="AW61" s="2180">
        <v>0</v>
      </c>
      <c r="AX61" s="2186">
        <v>0</v>
      </c>
      <c r="AY61" s="2180">
        <v>0</v>
      </c>
      <c r="AZ61" s="2186">
        <v>0</v>
      </c>
      <c r="BA61" s="2180">
        <v>0</v>
      </c>
      <c r="BB61" s="2186">
        <v>0</v>
      </c>
      <c r="BC61" s="2180">
        <v>0</v>
      </c>
      <c r="BD61" s="2186">
        <v>0</v>
      </c>
      <c r="BE61" s="2180">
        <v>0</v>
      </c>
      <c r="BF61" s="2186">
        <v>0</v>
      </c>
      <c r="BG61" s="2180">
        <v>0</v>
      </c>
      <c r="BH61" s="2186">
        <v>0</v>
      </c>
      <c r="BI61" s="2180">
        <v>0</v>
      </c>
      <c r="BJ61" s="2186">
        <v>0</v>
      </c>
      <c r="BK61" s="2180">
        <v>0</v>
      </c>
      <c r="BL61" s="2186">
        <v>0</v>
      </c>
      <c r="BM61" s="2180">
        <v>0</v>
      </c>
      <c r="BN61" s="2186">
        <v>0</v>
      </c>
      <c r="BO61" s="2180">
        <v>0</v>
      </c>
    </row>
    <row r="62" spans="4:67" x14ac:dyDescent="0.3">
      <c r="D62" s="2763" t="s">
        <v>116</v>
      </c>
      <c r="E62" s="540">
        <v>657761.16487285646</v>
      </c>
      <c r="F62" s="2186">
        <v>3</v>
      </c>
      <c r="G62" s="2180">
        <v>1973283.4946185695</v>
      </c>
      <c r="H62" s="2186">
        <v>3</v>
      </c>
      <c r="I62" s="2180">
        <v>1973283.4946185695</v>
      </c>
      <c r="J62" s="2186">
        <v>3</v>
      </c>
      <c r="K62" s="2180">
        <v>1973283.4946185695</v>
      </c>
      <c r="L62" s="2186">
        <v>3</v>
      </c>
      <c r="M62" s="2180">
        <v>1973283.4946185695</v>
      </c>
      <c r="N62" s="2186">
        <v>3</v>
      </c>
      <c r="O62" s="2180">
        <v>1973283.4946185695</v>
      </c>
      <c r="P62" s="2186">
        <v>3</v>
      </c>
      <c r="Q62" s="2180">
        <v>1973283.4946185695</v>
      </c>
      <c r="R62" s="2186">
        <v>0</v>
      </c>
      <c r="S62" s="2180">
        <v>0</v>
      </c>
      <c r="T62" s="2186">
        <v>3</v>
      </c>
      <c r="U62" s="2180">
        <v>1973283.4946185695</v>
      </c>
      <c r="V62" s="2186">
        <v>0</v>
      </c>
      <c r="W62" s="2180">
        <v>0</v>
      </c>
      <c r="X62" s="2186">
        <v>0</v>
      </c>
      <c r="Y62" s="2180">
        <v>0</v>
      </c>
      <c r="Z62" s="2186">
        <v>0</v>
      </c>
      <c r="AA62" s="2180">
        <v>0</v>
      </c>
      <c r="AB62" s="2186">
        <v>0</v>
      </c>
      <c r="AC62" s="2180">
        <v>0</v>
      </c>
      <c r="AD62" s="2186">
        <v>0</v>
      </c>
      <c r="AE62" s="2180">
        <v>0</v>
      </c>
      <c r="AF62" s="2186">
        <v>0</v>
      </c>
      <c r="AG62" s="2180">
        <v>0</v>
      </c>
      <c r="AH62" s="2186">
        <v>0</v>
      </c>
      <c r="AI62" s="2180">
        <v>0</v>
      </c>
      <c r="AJ62" s="2186">
        <v>0</v>
      </c>
      <c r="AK62" s="2180">
        <v>0</v>
      </c>
      <c r="AL62" s="2186">
        <v>0</v>
      </c>
      <c r="AM62" s="2180">
        <v>0</v>
      </c>
      <c r="AN62" s="2186">
        <v>0</v>
      </c>
      <c r="AO62" s="2180">
        <v>0</v>
      </c>
      <c r="AP62" s="2186">
        <v>0</v>
      </c>
      <c r="AQ62" s="2180">
        <v>0</v>
      </c>
      <c r="AR62" s="2186">
        <v>0</v>
      </c>
      <c r="AS62" s="2180">
        <v>0</v>
      </c>
      <c r="AT62" s="2186">
        <v>0</v>
      </c>
      <c r="AU62" s="2180">
        <v>0</v>
      </c>
      <c r="AV62" s="2186">
        <v>0</v>
      </c>
      <c r="AW62" s="2180">
        <v>0</v>
      </c>
      <c r="AX62" s="2186">
        <v>0</v>
      </c>
      <c r="AY62" s="2180">
        <v>0</v>
      </c>
      <c r="AZ62" s="2186">
        <v>0</v>
      </c>
      <c r="BA62" s="2180">
        <v>0</v>
      </c>
      <c r="BB62" s="2186">
        <v>0</v>
      </c>
      <c r="BC62" s="2180">
        <v>0</v>
      </c>
      <c r="BD62" s="2186">
        <v>0</v>
      </c>
      <c r="BE62" s="2180">
        <v>0</v>
      </c>
      <c r="BF62" s="2186">
        <v>0</v>
      </c>
      <c r="BG62" s="2180">
        <v>0</v>
      </c>
      <c r="BH62" s="2186">
        <v>0</v>
      </c>
      <c r="BI62" s="2180">
        <v>0</v>
      </c>
      <c r="BJ62" s="2186">
        <v>0</v>
      </c>
      <c r="BK62" s="2180">
        <v>0</v>
      </c>
      <c r="BL62" s="2186">
        <v>0</v>
      </c>
      <c r="BM62" s="2180">
        <v>0</v>
      </c>
      <c r="BN62" s="2186">
        <v>0</v>
      </c>
      <c r="BO62" s="2180">
        <v>0</v>
      </c>
    </row>
    <row r="63" spans="4:67" x14ac:dyDescent="0.3">
      <c r="D63" s="2763" t="s">
        <v>1164</v>
      </c>
      <c r="E63" s="540">
        <v>1320482.5668462953</v>
      </c>
      <c r="F63" s="2186">
        <v>0</v>
      </c>
      <c r="G63" s="2180">
        <v>0</v>
      </c>
      <c r="H63" s="2186">
        <v>0</v>
      </c>
      <c r="I63" s="2180">
        <v>0</v>
      </c>
      <c r="J63" s="2186">
        <v>0</v>
      </c>
      <c r="K63" s="2180">
        <v>0</v>
      </c>
      <c r="L63" s="2186">
        <v>0</v>
      </c>
      <c r="M63" s="2180">
        <v>0</v>
      </c>
      <c r="N63" s="2186">
        <v>0</v>
      </c>
      <c r="O63" s="2180">
        <v>0</v>
      </c>
      <c r="P63" s="2186">
        <v>0</v>
      </c>
      <c r="Q63" s="2180">
        <v>0</v>
      </c>
      <c r="R63" s="2186">
        <v>0</v>
      </c>
      <c r="S63" s="2180">
        <v>0</v>
      </c>
      <c r="T63" s="2186">
        <v>0</v>
      </c>
      <c r="U63" s="2180">
        <v>0</v>
      </c>
      <c r="V63" s="2186">
        <v>0</v>
      </c>
      <c r="W63" s="2180">
        <v>0</v>
      </c>
      <c r="X63" s="2186">
        <v>0</v>
      </c>
      <c r="Y63" s="2180">
        <v>0</v>
      </c>
      <c r="Z63" s="2186">
        <v>0</v>
      </c>
      <c r="AA63" s="2180">
        <v>0</v>
      </c>
      <c r="AB63" s="2186">
        <v>0</v>
      </c>
      <c r="AC63" s="2180">
        <v>0</v>
      </c>
      <c r="AD63" s="2186">
        <v>0</v>
      </c>
      <c r="AE63" s="2180">
        <v>0</v>
      </c>
      <c r="AF63" s="2186">
        <v>0</v>
      </c>
      <c r="AG63" s="2180">
        <v>0</v>
      </c>
      <c r="AH63" s="2186">
        <v>0</v>
      </c>
      <c r="AI63" s="2180">
        <v>0</v>
      </c>
      <c r="AJ63" s="2186">
        <v>0</v>
      </c>
      <c r="AK63" s="2180">
        <v>0</v>
      </c>
      <c r="AL63" s="2186">
        <v>0</v>
      </c>
      <c r="AM63" s="2180">
        <v>0</v>
      </c>
      <c r="AN63" s="2186">
        <v>0</v>
      </c>
      <c r="AO63" s="2180">
        <v>0</v>
      </c>
      <c r="AP63" s="2186">
        <v>0</v>
      </c>
      <c r="AQ63" s="2180">
        <v>0</v>
      </c>
      <c r="AR63" s="2186">
        <v>0</v>
      </c>
      <c r="AS63" s="2180">
        <v>0</v>
      </c>
      <c r="AT63" s="2186">
        <v>0</v>
      </c>
      <c r="AU63" s="2180">
        <v>0</v>
      </c>
      <c r="AV63" s="2186">
        <v>0</v>
      </c>
      <c r="AW63" s="2180">
        <v>0</v>
      </c>
      <c r="AX63" s="2186">
        <v>0</v>
      </c>
      <c r="AY63" s="2180">
        <v>0</v>
      </c>
      <c r="AZ63" s="2186">
        <v>0</v>
      </c>
      <c r="BA63" s="2180">
        <v>0</v>
      </c>
      <c r="BB63" s="2186">
        <v>0</v>
      </c>
      <c r="BC63" s="2180">
        <v>0</v>
      </c>
      <c r="BD63" s="2186">
        <v>0</v>
      </c>
      <c r="BE63" s="2180">
        <v>0</v>
      </c>
      <c r="BF63" s="2186">
        <v>0</v>
      </c>
      <c r="BG63" s="2180">
        <v>0</v>
      </c>
      <c r="BH63" s="2186">
        <v>0</v>
      </c>
      <c r="BI63" s="2180">
        <v>0</v>
      </c>
      <c r="BJ63" s="2186">
        <v>0</v>
      </c>
      <c r="BK63" s="2180">
        <v>0</v>
      </c>
      <c r="BL63" s="2186">
        <v>0</v>
      </c>
      <c r="BM63" s="2180">
        <v>0</v>
      </c>
      <c r="BN63" s="2186">
        <v>0</v>
      </c>
      <c r="BO63" s="2180">
        <v>0</v>
      </c>
    </row>
    <row r="64" spans="4:67" x14ac:dyDescent="0.3">
      <c r="I64" s="2182"/>
      <c r="K64" s="2182"/>
      <c r="M64" s="2182"/>
      <c r="O64" s="2182"/>
      <c r="Q64" s="2182"/>
      <c r="S64" s="2182"/>
      <c r="U64" s="2182"/>
      <c r="W64" s="2182"/>
      <c r="Y64" s="2182"/>
      <c r="AA64" s="2182"/>
      <c r="AC64" s="2182"/>
      <c r="AE64" s="2182"/>
      <c r="AG64" s="2182"/>
      <c r="AI64" s="2182"/>
      <c r="AK64" s="2182"/>
      <c r="AM64" s="2182"/>
      <c r="AO64" s="2182"/>
      <c r="AQ64" s="2182"/>
      <c r="AS64" s="2182"/>
      <c r="AU64" s="2182"/>
      <c r="AW64" s="2182"/>
      <c r="AY64" s="2182"/>
      <c r="BA64" s="2182"/>
      <c r="BC64" s="2182"/>
      <c r="BE64" s="2182"/>
      <c r="BG64" s="2182"/>
    </row>
    <row r="65" spans="4:67" x14ac:dyDescent="0.3">
      <c r="I65" s="2182"/>
      <c r="K65" s="2182"/>
      <c r="M65" s="2182"/>
      <c r="O65" s="2182"/>
      <c r="Q65" s="2182"/>
      <c r="S65" s="2182"/>
      <c r="U65" s="2182"/>
      <c r="W65" s="2182"/>
      <c r="Y65" s="2182"/>
      <c r="AA65" s="2182"/>
      <c r="AC65" s="2182"/>
      <c r="AE65" s="2182"/>
      <c r="AG65" s="2182"/>
      <c r="AI65" s="2182"/>
      <c r="AK65" s="2182"/>
      <c r="AM65" s="2182"/>
      <c r="AO65" s="2182"/>
      <c r="AQ65" s="2182"/>
      <c r="AS65" s="2182"/>
      <c r="AU65" s="2182"/>
      <c r="AW65" s="2182"/>
      <c r="AY65" s="2182"/>
      <c r="BA65" s="2182"/>
      <c r="BC65" s="2182"/>
      <c r="BE65" s="2182"/>
      <c r="BG65" s="2182"/>
    </row>
    <row r="66" spans="4:67" s="2600" customFormat="1" ht="25.5" x14ac:dyDescent="0.25">
      <c r="D66" s="2599" t="s">
        <v>1654</v>
      </c>
      <c r="E66" s="2798" t="s">
        <v>3371</v>
      </c>
      <c r="F66" s="3742" t="s">
        <v>1327</v>
      </c>
      <c r="G66" s="3743"/>
      <c r="H66" s="3742" t="s">
        <v>1328</v>
      </c>
      <c r="I66" s="3743"/>
      <c r="J66" s="3742" t="s">
        <v>1329</v>
      </c>
      <c r="K66" s="3743"/>
      <c r="L66" s="3742" t="s">
        <v>1330</v>
      </c>
      <c r="M66" s="3743"/>
      <c r="N66" s="3742" t="s">
        <v>1331</v>
      </c>
      <c r="O66" s="3743"/>
      <c r="P66" s="3742" t="s">
        <v>1332</v>
      </c>
      <c r="Q66" s="3743"/>
      <c r="R66" s="3742" t="s">
        <v>1333</v>
      </c>
      <c r="S66" s="3743"/>
      <c r="T66" s="3742" t="s">
        <v>1335</v>
      </c>
      <c r="U66" s="3743"/>
      <c r="V66" s="3742" t="s">
        <v>1336</v>
      </c>
      <c r="W66" s="3743"/>
      <c r="X66" s="3742" t="s">
        <v>1337</v>
      </c>
      <c r="Y66" s="3743"/>
      <c r="Z66" s="3742" t="s">
        <v>1338</v>
      </c>
      <c r="AA66" s="3743"/>
      <c r="AB66" s="3742" t="s">
        <v>1339</v>
      </c>
      <c r="AC66" s="3743"/>
      <c r="AD66" s="3742" t="s">
        <v>1341</v>
      </c>
      <c r="AE66" s="3743"/>
      <c r="AF66" s="3742" t="s">
        <v>1342</v>
      </c>
      <c r="AG66" s="3743"/>
      <c r="AH66" s="3742" t="s">
        <v>1343</v>
      </c>
      <c r="AI66" s="3743"/>
      <c r="AJ66" s="3742" t="s">
        <v>1344</v>
      </c>
      <c r="AK66" s="3743"/>
      <c r="AL66" s="3742" t="s">
        <v>1345</v>
      </c>
      <c r="AM66" s="3743"/>
      <c r="AN66" s="3742" t="s">
        <v>1347</v>
      </c>
      <c r="AO66" s="3743"/>
      <c r="AP66" s="3742" t="s">
        <v>1349</v>
      </c>
      <c r="AQ66" s="3743"/>
      <c r="AR66" s="3742" t="s">
        <v>1351</v>
      </c>
      <c r="AS66" s="3743"/>
      <c r="AT66" s="3742" t="s">
        <v>1353</v>
      </c>
      <c r="AU66" s="3743"/>
      <c r="AV66" s="3742" t="s">
        <v>1355</v>
      </c>
      <c r="AW66" s="3743"/>
      <c r="AX66" s="3742" t="s">
        <v>1357</v>
      </c>
      <c r="AY66" s="3743"/>
      <c r="AZ66" s="3742" t="s">
        <v>1359</v>
      </c>
      <c r="BA66" s="3743"/>
      <c r="BB66" s="3742" t="s">
        <v>1361</v>
      </c>
      <c r="BC66" s="3743"/>
      <c r="BD66" s="3742" t="s">
        <v>1363</v>
      </c>
      <c r="BE66" s="3743"/>
      <c r="BF66" s="3742" t="s">
        <v>2149</v>
      </c>
      <c r="BG66" s="3743"/>
      <c r="BH66" s="3742" t="s">
        <v>2762</v>
      </c>
      <c r="BI66" s="3743"/>
      <c r="BJ66" s="3742" t="s">
        <v>2763</v>
      </c>
      <c r="BK66" s="3743"/>
      <c r="BL66" s="3742" t="s">
        <v>2764</v>
      </c>
      <c r="BM66" s="3743"/>
      <c r="BN66" s="3742" t="s">
        <v>2765</v>
      </c>
      <c r="BO66" s="3743"/>
    </row>
    <row r="67" spans="4:67" x14ac:dyDescent="0.3">
      <c r="D67" s="2799" t="s">
        <v>1385</v>
      </c>
      <c r="E67" s="540">
        <v>3617642.7206319766</v>
      </c>
      <c r="F67" s="2800">
        <v>1.5</v>
      </c>
      <c r="G67" s="2180">
        <v>5426464.0809479654</v>
      </c>
      <c r="H67" s="2800">
        <v>0</v>
      </c>
      <c r="I67" s="2180">
        <v>0</v>
      </c>
      <c r="J67" s="2800">
        <v>2.4</v>
      </c>
      <c r="K67" s="2180">
        <v>8682342.5295167435</v>
      </c>
      <c r="L67" s="2800">
        <v>2.4</v>
      </c>
      <c r="M67" s="2180">
        <v>8682342.5295167435</v>
      </c>
      <c r="N67" s="2800">
        <v>2.4</v>
      </c>
      <c r="O67" s="2180">
        <v>8682342.5295167435</v>
      </c>
      <c r="P67" s="2800">
        <v>2.4</v>
      </c>
      <c r="Q67" s="2180">
        <v>8682342.5295167435</v>
      </c>
      <c r="R67" s="2800">
        <v>0</v>
      </c>
      <c r="S67" s="2180">
        <v>0</v>
      </c>
      <c r="T67" s="2800">
        <v>2</v>
      </c>
      <c r="U67" s="2180">
        <v>7235285.4412639532</v>
      </c>
      <c r="V67" s="2800">
        <v>0</v>
      </c>
      <c r="W67" s="2180">
        <v>0</v>
      </c>
      <c r="X67" s="2800">
        <v>0</v>
      </c>
      <c r="Y67" s="2180">
        <v>0</v>
      </c>
      <c r="Z67" s="2800">
        <v>0</v>
      </c>
      <c r="AA67" s="2180">
        <v>0</v>
      </c>
      <c r="AB67" s="2186">
        <v>0</v>
      </c>
      <c r="AC67" s="2180">
        <v>0</v>
      </c>
      <c r="AD67" s="2186">
        <v>0</v>
      </c>
      <c r="AE67" s="2180">
        <v>0</v>
      </c>
      <c r="AF67" s="2186">
        <v>0</v>
      </c>
      <c r="AG67" s="2180">
        <v>0</v>
      </c>
      <c r="AH67" s="2186">
        <v>0</v>
      </c>
      <c r="AI67" s="2180">
        <v>0</v>
      </c>
      <c r="AJ67" s="2186">
        <v>0</v>
      </c>
      <c r="AK67" s="2180">
        <v>0</v>
      </c>
      <c r="AL67" s="2186">
        <v>0</v>
      </c>
      <c r="AM67" s="2180">
        <v>0</v>
      </c>
      <c r="AN67" s="2186">
        <v>4</v>
      </c>
      <c r="AO67" s="2180">
        <v>14470570.882527906</v>
      </c>
      <c r="AP67" s="2186">
        <v>6</v>
      </c>
      <c r="AQ67" s="2180">
        <v>21705856.323791862</v>
      </c>
      <c r="AR67" s="2186">
        <v>6</v>
      </c>
      <c r="AS67" s="2180">
        <v>21705856.323791862</v>
      </c>
      <c r="AT67" s="2186">
        <v>4</v>
      </c>
      <c r="AU67" s="2180">
        <v>14470570.882527906</v>
      </c>
      <c r="AV67" s="2186">
        <v>8</v>
      </c>
      <c r="AW67" s="2180">
        <v>28941141.765055813</v>
      </c>
      <c r="AX67" s="2186">
        <v>10</v>
      </c>
      <c r="AY67" s="2180">
        <v>36176427.206319764</v>
      </c>
      <c r="AZ67" s="2186">
        <v>4</v>
      </c>
      <c r="BA67" s="2180">
        <v>14470570.882527906</v>
      </c>
      <c r="BB67" s="2186">
        <v>8</v>
      </c>
      <c r="BC67" s="2180">
        <v>28941141.765055813</v>
      </c>
      <c r="BD67" s="2186">
        <v>10</v>
      </c>
      <c r="BE67" s="2180">
        <v>36176427.206319764</v>
      </c>
      <c r="BF67" s="2186">
        <v>0</v>
      </c>
      <c r="BG67" s="2180">
        <v>0</v>
      </c>
      <c r="BH67" s="2186">
        <v>0</v>
      </c>
      <c r="BI67" s="2180">
        <v>0</v>
      </c>
      <c r="BJ67" s="2186">
        <v>0</v>
      </c>
      <c r="BK67" s="2180">
        <v>0</v>
      </c>
      <c r="BL67" s="2186">
        <v>0</v>
      </c>
      <c r="BM67" s="2180">
        <v>0</v>
      </c>
      <c r="BN67" s="2186"/>
      <c r="BO67" s="2180">
        <v>0</v>
      </c>
    </row>
    <row r="68" spans="4:67" x14ac:dyDescent="0.3">
      <c r="D68" s="2763" t="s">
        <v>1376</v>
      </c>
      <c r="E68" s="540">
        <v>1355872.6032478118</v>
      </c>
      <c r="F68" s="2186"/>
      <c r="G68" s="2180">
        <v>0</v>
      </c>
      <c r="H68" s="2186"/>
      <c r="I68" s="2180">
        <v>0</v>
      </c>
      <c r="J68" s="2186"/>
      <c r="K68" s="2180">
        <v>0</v>
      </c>
      <c r="L68" s="2186"/>
      <c r="M68" s="2180">
        <v>0</v>
      </c>
      <c r="N68" s="2186"/>
      <c r="O68" s="2180">
        <v>0</v>
      </c>
      <c r="P68" s="2186"/>
      <c r="Q68" s="2180">
        <v>0</v>
      </c>
      <c r="R68" s="2186">
        <v>0</v>
      </c>
      <c r="S68" s="2180">
        <v>0</v>
      </c>
      <c r="T68" s="2186"/>
      <c r="U68" s="2180">
        <v>0</v>
      </c>
      <c r="V68" s="2186"/>
      <c r="W68" s="2180">
        <v>0</v>
      </c>
      <c r="X68" s="2186"/>
      <c r="Y68" s="2180">
        <v>0</v>
      </c>
      <c r="Z68" s="2186"/>
      <c r="AA68" s="2180">
        <v>0</v>
      </c>
      <c r="AB68" s="2186"/>
      <c r="AC68" s="2180">
        <v>0</v>
      </c>
      <c r="AD68" s="2186"/>
      <c r="AE68" s="2180">
        <v>0</v>
      </c>
      <c r="AF68" s="2186"/>
      <c r="AG68" s="2180">
        <v>0</v>
      </c>
      <c r="AH68" s="2186"/>
      <c r="AI68" s="2180">
        <v>0</v>
      </c>
      <c r="AJ68" s="2186"/>
      <c r="AK68" s="2180">
        <v>0</v>
      </c>
      <c r="AL68" s="2186"/>
      <c r="AM68" s="2180">
        <v>0</v>
      </c>
      <c r="AN68" s="2186"/>
      <c r="AO68" s="2180">
        <v>0</v>
      </c>
      <c r="AP68" s="2186"/>
      <c r="AQ68" s="2180">
        <v>0</v>
      </c>
      <c r="AR68" s="2186"/>
      <c r="AS68" s="2180">
        <v>0</v>
      </c>
      <c r="AT68" s="2186"/>
      <c r="AU68" s="2180">
        <v>0</v>
      </c>
      <c r="AV68" s="2186"/>
      <c r="AW68" s="2180">
        <v>0</v>
      </c>
      <c r="AX68" s="2186"/>
      <c r="AY68" s="2180">
        <v>0</v>
      </c>
      <c r="AZ68" s="2186"/>
      <c r="BA68" s="2180">
        <v>0</v>
      </c>
      <c r="BB68" s="2186"/>
      <c r="BC68" s="2180">
        <v>0</v>
      </c>
      <c r="BD68" s="2186"/>
      <c r="BE68" s="2180">
        <v>0</v>
      </c>
      <c r="BF68" s="2186"/>
      <c r="BG68" s="2180"/>
      <c r="BH68" s="2186"/>
      <c r="BI68" s="2180">
        <v>0</v>
      </c>
      <c r="BJ68" s="2186"/>
      <c r="BK68" s="2180">
        <v>0</v>
      </c>
      <c r="BL68" s="2186"/>
      <c r="BM68" s="2180">
        <v>0</v>
      </c>
      <c r="BN68" s="2186"/>
      <c r="BO68" s="2180">
        <v>0</v>
      </c>
    </row>
    <row r="69" spans="4:67" x14ac:dyDescent="0.3">
      <c r="D69" s="2763" t="s">
        <v>201</v>
      </c>
      <c r="E69" s="540">
        <v>82120.47499218196</v>
      </c>
      <c r="F69" s="2186"/>
      <c r="G69" s="2180"/>
      <c r="H69" s="2186"/>
      <c r="I69" s="2180"/>
      <c r="J69" s="2186"/>
      <c r="K69" s="2180"/>
      <c r="L69" s="2186"/>
      <c r="M69" s="2180"/>
      <c r="N69" s="2186"/>
      <c r="O69" s="2180"/>
      <c r="P69" s="2186"/>
      <c r="Q69" s="2180"/>
      <c r="R69" s="2186"/>
      <c r="S69" s="2180"/>
      <c r="T69" s="2186"/>
      <c r="U69" s="2180"/>
      <c r="V69" s="2186"/>
      <c r="W69" s="2180"/>
      <c r="X69" s="2186"/>
      <c r="Y69" s="2180"/>
      <c r="Z69" s="2186"/>
      <c r="AA69" s="2180"/>
      <c r="AB69" s="2186"/>
      <c r="AC69" s="2180"/>
      <c r="AD69" s="2186"/>
      <c r="AE69" s="2180"/>
      <c r="AF69" s="2186"/>
      <c r="AG69" s="2180"/>
      <c r="AH69" s="2186"/>
      <c r="AI69" s="2180"/>
      <c r="AJ69" s="2186"/>
      <c r="AK69" s="2180"/>
      <c r="AL69" s="2186"/>
      <c r="AM69" s="2180"/>
      <c r="AN69" s="2186"/>
      <c r="AO69" s="2180"/>
      <c r="AP69" s="2186"/>
      <c r="AQ69" s="2180"/>
      <c r="AR69" s="2186"/>
      <c r="AS69" s="2180"/>
      <c r="AT69" s="2186"/>
      <c r="AU69" s="2180"/>
      <c r="AV69" s="2186"/>
      <c r="AW69" s="2180"/>
      <c r="AX69" s="2186"/>
      <c r="AY69" s="2180"/>
      <c r="AZ69" s="2186"/>
      <c r="BA69" s="2180"/>
      <c r="BB69" s="2186"/>
      <c r="BC69" s="2180"/>
      <c r="BD69" s="2186"/>
      <c r="BE69" s="2180"/>
      <c r="BF69" s="2186"/>
      <c r="BG69" s="2180"/>
      <c r="BH69" s="2186">
        <v>100</v>
      </c>
      <c r="BI69" s="2180">
        <v>8212047.4992181957</v>
      </c>
      <c r="BJ69" s="2186">
        <v>100</v>
      </c>
      <c r="BK69" s="2180">
        <v>8212047.4992181957</v>
      </c>
      <c r="BL69" s="2186">
        <v>100</v>
      </c>
      <c r="BM69" s="2180">
        <v>8212047.4992181957</v>
      </c>
      <c r="BN69" s="2186"/>
      <c r="BO69" s="2180">
        <v>0</v>
      </c>
    </row>
    <row r="70" spans="4:67" x14ac:dyDescent="0.3">
      <c r="D70" s="2763" t="s">
        <v>2767</v>
      </c>
      <c r="E70" s="540">
        <v>1140358.0223880596</v>
      </c>
      <c r="F70" s="2186"/>
      <c r="G70" s="2180"/>
      <c r="H70" s="2186"/>
      <c r="I70" s="2180"/>
      <c r="J70" s="2186"/>
      <c r="K70" s="2180"/>
      <c r="L70" s="2186"/>
      <c r="M70" s="2180"/>
      <c r="N70" s="2186"/>
      <c r="O70" s="2180"/>
      <c r="P70" s="2186"/>
      <c r="Q70" s="2180"/>
      <c r="R70" s="2186"/>
      <c r="S70" s="2180"/>
      <c r="T70" s="2186"/>
      <c r="U70" s="2180"/>
      <c r="V70" s="2186"/>
      <c r="W70" s="2180"/>
      <c r="X70" s="2186"/>
      <c r="Y70" s="2180"/>
      <c r="Z70" s="2186"/>
      <c r="AA70" s="2180"/>
      <c r="AB70" s="2186"/>
      <c r="AC70" s="2180"/>
      <c r="AD70" s="2186"/>
      <c r="AE70" s="2180"/>
      <c r="AF70" s="2186"/>
      <c r="AG70" s="2180"/>
      <c r="AH70" s="2186"/>
      <c r="AI70" s="2180"/>
      <c r="AJ70" s="2186"/>
      <c r="AK70" s="2180"/>
      <c r="AL70" s="2186"/>
      <c r="AM70" s="2180"/>
      <c r="AN70" s="2186"/>
      <c r="AO70" s="2180"/>
      <c r="AP70" s="2186"/>
      <c r="AQ70" s="2180"/>
      <c r="AR70" s="2186"/>
      <c r="AS70" s="2180"/>
      <c r="AT70" s="2186"/>
      <c r="AU70" s="2180"/>
      <c r="AV70" s="2186"/>
      <c r="AW70" s="2180"/>
      <c r="AX70" s="2186"/>
      <c r="AY70" s="2180"/>
      <c r="AZ70" s="2186"/>
      <c r="BA70" s="2180"/>
      <c r="BB70" s="2186"/>
      <c r="BC70" s="2180"/>
      <c r="BD70" s="2186"/>
      <c r="BE70" s="2180"/>
      <c r="BF70" s="2186"/>
      <c r="BG70" s="2180"/>
      <c r="BH70" s="2186"/>
      <c r="BI70" s="2180"/>
      <c r="BJ70" s="2186"/>
      <c r="BK70" s="2180"/>
      <c r="BL70" s="2186"/>
      <c r="BM70" s="2180"/>
      <c r="BN70" s="2186">
        <v>65</v>
      </c>
      <c r="BO70" s="2180">
        <v>74123271.455223873</v>
      </c>
    </row>
    <row r="71" spans="4:67" x14ac:dyDescent="0.3">
      <c r="D71" s="2763" t="s">
        <v>1725</v>
      </c>
      <c r="E71" s="540">
        <v>37433.118610763049</v>
      </c>
      <c r="F71" s="2186"/>
      <c r="G71" s="2180"/>
      <c r="H71" s="2186"/>
      <c r="I71" s="2180"/>
      <c r="J71" s="2186"/>
      <c r="K71" s="2180"/>
      <c r="L71" s="2186"/>
      <c r="M71" s="2180"/>
      <c r="N71" s="2186"/>
      <c r="O71" s="2180"/>
      <c r="P71" s="2186"/>
      <c r="Q71" s="2180"/>
      <c r="R71" s="2186"/>
      <c r="S71" s="2180"/>
      <c r="T71" s="2186"/>
      <c r="U71" s="2180"/>
      <c r="V71" s="2186"/>
      <c r="W71" s="2180"/>
      <c r="X71" s="2186"/>
      <c r="Y71" s="2180"/>
      <c r="Z71" s="2186"/>
      <c r="AA71" s="2180"/>
      <c r="AB71" s="2186"/>
      <c r="AC71" s="2180"/>
      <c r="AD71" s="2186"/>
      <c r="AE71" s="2180"/>
      <c r="AF71" s="2186"/>
      <c r="AG71" s="2180"/>
      <c r="AH71" s="2186"/>
      <c r="AI71" s="2180"/>
      <c r="AJ71" s="2186"/>
      <c r="AK71" s="2180"/>
      <c r="AL71" s="2186"/>
      <c r="AM71" s="2180"/>
      <c r="AN71" s="2186"/>
      <c r="AO71" s="2180"/>
      <c r="AP71" s="2186"/>
      <c r="AQ71" s="2180"/>
      <c r="AR71" s="2186"/>
      <c r="AS71" s="2180"/>
      <c r="AT71" s="2186"/>
      <c r="AU71" s="2180"/>
      <c r="AV71" s="2186"/>
      <c r="AW71" s="2180"/>
      <c r="AX71" s="2186"/>
      <c r="AY71" s="2180"/>
      <c r="AZ71" s="2186"/>
      <c r="BA71" s="2180"/>
      <c r="BB71" s="2186"/>
      <c r="BC71" s="2180"/>
      <c r="BD71" s="2186"/>
      <c r="BE71" s="2180"/>
      <c r="BF71" s="2186"/>
      <c r="BG71" s="2180"/>
      <c r="BH71" s="2186">
        <v>488.25</v>
      </c>
      <c r="BI71" s="2180">
        <v>18276720.161705058</v>
      </c>
      <c r="BJ71" s="2186">
        <v>832.5</v>
      </c>
      <c r="BK71" s="2180">
        <v>31163071.243460238</v>
      </c>
      <c r="BL71" s="2186">
        <v>1053</v>
      </c>
      <c r="BM71" s="2180">
        <v>39417073.897133492</v>
      </c>
      <c r="BN71" s="2186"/>
      <c r="BO71" s="2180">
        <v>0</v>
      </c>
    </row>
    <row r="72" spans="4:67" x14ac:dyDescent="0.3">
      <c r="D72" s="2763" t="s">
        <v>2235</v>
      </c>
      <c r="E72" s="540"/>
      <c r="F72" s="2186"/>
      <c r="G72" s="2180"/>
      <c r="H72" s="2186"/>
      <c r="I72" s="2180"/>
      <c r="J72" s="2186"/>
      <c r="K72" s="2180"/>
      <c r="L72" s="2186"/>
      <c r="M72" s="2180"/>
      <c r="N72" s="2186"/>
      <c r="O72" s="2180"/>
      <c r="P72" s="2186"/>
      <c r="Q72" s="2180"/>
      <c r="R72" s="2186"/>
      <c r="S72" s="2180"/>
      <c r="T72" s="2186"/>
      <c r="U72" s="2180"/>
      <c r="V72" s="2186"/>
      <c r="W72" s="2180"/>
      <c r="X72" s="2186"/>
      <c r="Y72" s="2180"/>
      <c r="Z72" s="2186"/>
      <c r="AA72" s="2180"/>
      <c r="AB72" s="2186"/>
      <c r="AC72" s="2180"/>
      <c r="AD72" s="2186"/>
      <c r="AE72" s="2180"/>
      <c r="AF72" s="2186"/>
      <c r="AG72" s="2180"/>
      <c r="AH72" s="2186"/>
      <c r="AI72" s="2180"/>
      <c r="AJ72" s="2186"/>
      <c r="AK72" s="2180"/>
      <c r="AL72" s="2186"/>
      <c r="AM72" s="2180"/>
      <c r="AN72" s="2186"/>
      <c r="AO72" s="2180"/>
      <c r="AP72" s="2186"/>
      <c r="AQ72" s="2180"/>
      <c r="AR72" s="2186"/>
      <c r="AS72" s="2180"/>
      <c r="AT72" s="2186"/>
      <c r="AU72" s="2180"/>
      <c r="AV72" s="2186"/>
      <c r="AW72" s="2180"/>
      <c r="AX72" s="2186"/>
      <c r="AY72" s="2180"/>
      <c r="AZ72" s="2186"/>
      <c r="BA72" s="2180"/>
      <c r="BB72" s="2186"/>
      <c r="BC72" s="2180"/>
      <c r="BD72" s="2186"/>
      <c r="BE72" s="2180"/>
      <c r="BF72" s="2186"/>
      <c r="BG72" s="2180"/>
      <c r="BH72" s="2186"/>
      <c r="BI72" s="2180">
        <v>898110.31288096984</v>
      </c>
      <c r="BJ72" s="2186"/>
      <c r="BK72" s="2180">
        <v>2245275.7822024249</v>
      </c>
      <c r="BL72" s="2186"/>
      <c r="BM72" s="2180">
        <v>3143386.0950833946</v>
      </c>
      <c r="BN72" s="2186"/>
      <c r="BO72" s="2180">
        <v>0</v>
      </c>
    </row>
    <row r="73" spans="4:67" x14ac:dyDescent="0.3">
      <c r="D73" s="2763" t="s">
        <v>2238</v>
      </c>
      <c r="E73" s="540"/>
      <c r="F73" s="2186"/>
      <c r="G73" s="2180"/>
      <c r="H73" s="2186"/>
      <c r="I73" s="2180"/>
      <c r="J73" s="2186"/>
      <c r="K73" s="2180"/>
      <c r="L73" s="2186"/>
      <c r="M73" s="2180"/>
      <c r="N73" s="2186"/>
      <c r="O73" s="2180"/>
      <c r="P73" s="2186"/>
      <c r="Q73" s="2180"/>
      <c r="R73" s="2186"/>
      <c r="S73" s="2180"/>
      <c r="T73" s="2186"/>
      <c r="U73" s="2180"/>
      <c r="V73" s="2186"/>
      <c r="W73" s="2180"/>
      <c r="X73" s="2186"/>
      <c r="Y73" s="2180"/>
      <c r="Z73" s="2186"/>
      <c r="AA73" s="2180"/>
      <c r="AB73" s="2186"/>
      <c r="AC73" s="2180"/>
      <c r="AD73" s="2186"/>
      <c r="AE73" s="2180"/>
      <c r="AF73" s="2186"/>
      <c r="AG73" s="2180"/>
      <c r="AH73" s="2186"/>
      <c r="AI73" s="2180"/>
      <c r="AJ73" s="2186"/>
      <c r="AK73" s="2180"/>
      <c r="AL73" s="2186"/>
      <c r="AM73" s="2180"/>
      <c r="AN73" s="2186"/>
      <c r="AO73" s="2180"/>
      <c r="AP73" s="2186"/>
      <c r="AQ73" s="2180"/>
      <c r="AR73" s="2186"/>
      <c r="AS73" s="2180"/>
      <c r="AT73" s="2186"/>
      <c r="AU73" s="2180"/>
      <c r="AV73" s="2186"/>
      <c r="AW73" s="2180"/>
      <c r="AX73" s="2186"/>
      <c r="AY73" s="2180"/>
      <c r="AZ73" s="2186"/>
      <c r="BA73" s="2180"/>
      <c r="BB73" s="2186"/>
      <c r="BC73" s="2180"/>
      <c r="BD73" s="2186"/>
      <c r="BE73" s="2180"/>
      <c r="BF73" s="2186"/>
      <c r="BG73" s="2180"/>
      <c r="BH73" s="2186"/>
      <c r="BI73" s="2180">
        <v>3872097.4531612806</v>
      </c>
      <c r="BJ73" s="2186"/>
      <c r="BK73" s="2180">
        <v>6404973.2307930961</v>
      </c>
      <c r="BL73" s="2186"/>
      <c r="BM73" s="2180">
        <v>6404973.2307930961</v>
      </c>
      <c r="BN73" s="2186"/>
      <c r="BO73" s="2180">
        <v>0</v>
      </c>
    </row>
    <row r="74" spans="4:67" x14ac:dyDescent="0.3">
      <c r="D74" s="2763" t="s">
        <v>2236</v>
      </c>
      <c r="E74" s="540"/>
      <c r="F74" s="2186"/>
      <c r="G74" s="2180"/>
      <c r="H74" s="2186"/>
      <c r="I74" s="2180"/>
      <c r="J74" s="2186"/>
      <c r="K74" s="2180"/>
      <c r="L74" s="2186"/>
      <c r="M74" s="2180"/>
      <c r="N74" s="2186"/>
      <c r="O74" s="2180"/>
      <c r="P74" s="2186"/>
      <c r="Q74" s="2180"/>
      <c r="R74" s="2186"/>
      <c r="S74" s="2180"/>
      <c r="T74" s="2186"/>
      <c r="U74" s="2180"/>
      <c r="V74" s="2186"/>
      <c r="W74" s="2180"/>
      <c r="X74" s="2186"/>
      <c r="Y74" s="2180"/>
      <c r="Z74" s="2186"/>
      <c r="AA74" s="2180"/>
      <c r="AB74" s="2186"/>
      <c r="AC74" s="2180"/>
      <c r="AD74" s="2186"/>
      <c r="AE74" s="2180"/>
      <c r="AF74" s="2186"/>
      <c r="AG74" s="2180"/>
      <c r="AH74" s="2186"/>
      <c r="AI74" s="2180"/>
      <c r="AJ74" s="2186"/>
      <c r="AK74" s="2180"/>
      <c r="AL74" s="2186"/>
      <c r="AM74" s="2180"/>
      <c r="AN74" s="2186"/>
      <c r="AO74" s="2180"/>
      <c r="AP74" s="2186"/>
      <c r="AQ74" s="2180"/>
      <c r="AR74" s="2186"/>
      <c r="AS74" s="2180"/>
      <c r="AT74" s="2186"/>
      <c r="AU74" s="2180"/>
      <c r="AV74" s="2186"/>
      <c r="AW74" s="2180"/>
      <c r="AX74" s="2186"/>
      <c r="AY74" s="2180"/>
      <c r="AZ74" s="2186"/>
      <c r="BA74" s="2180"/>
      <c r="BB74" s="2186"/>
      <c r="BC74" s="2180"/>
      <c r="BD74" s="2186"/>
      <c r="BE74" s="2180"/>
      <c r="BF74" s="2186"/>
      <c r="BG74" s="2180"/>
      <c r="BH74" s="2186">
        <v>1</v>
      </c>
      <c r="BI74" s="2180">
        <v>1693348.0928068829</v>
      </c>
      <c r="BJ74" s="2186">
        <v>1</v>
      </c>
      <c r="BK74" s="2180">
        <v>6047671.760024582</v>
      </c>
      <c r="BL74" s="2186">
        <v>1</v>
      </c>
      <c r="BM74" s="2180">
        <v>8466740.4640344139</v>
      </c>
      <c r="BN74" s="2186"/>
      <c r="BO74" s="2180">
        <v>0</v>
      </c>
    </row>
    <row r="75" spans="4:67" x14ac:dyDescent="0.3">
      <c r="D75" s="2763" t="s">
        <v>2237</v>
      </c>
      <c r="E75" s="540"/>
      <c r="F75" s="2186"/>
      <c r="G75" s="2180"/>
      <c r="H75" s="2186"/>
      <c r="I75" s="2180"/>
      <c r="J75" s="2186"/>
      <c r="K75" s="2180"/>
      <c r="L75" s="2186"/>
      <c r="M75" s="2180"/>
      <c r="N75" s="2186"/>
      <c r="O75" s="2180"/>
      <c r="P75" s="2186"/>
      <c r="Q75" s="2180"/>
      <c r="R75" s="2186"/>
      <c r="S75" s="2180"/>
      <c r="T75" s="2186"/>
      <c r="U75" s="2180"/>
      <c r="V75" s="2186"/>
      <c r="W75" s="2180"/>
      <c r="X75" s="2186"/>
      <c r="Y75" s="2180"/>
      <c r="Z75" s="2186"/>
      <c r="AA75" s="2180"/>
      <c r="AB75" s="2186"/>
      <c r="AC75" s="2180"/>
      <c r="AD75" s="2186"/>
      <c r="AE75" s="2180"/>
      <c r="AF75" s="2186"/>
      <c r="AG75" s="2180"/>
      <c r="AH75" s="2186"/>
      <c r="AI75" s="2180"/>
      <c r="AJ75" s="2186"/>
      <c r="AK75" s="2180"/>
      <c r="AL75" s="2186"/>
      <c r="AM75" s="2180"/>
      <c r="AN75" s="2186"/>
      <c r="AO75" s="2180"/>
      <c r="AP75" s="2186"/>
      <c r="AQ75" s="2180"/>
      <c r="AR75" s="2186"/>
      <c r="AS75" s="2180"/>
      <c r="AT75" s="2186"/>
      <c r="AU75" s="2180"/>
      <c r="AV75" s="2186"/>
      <c r="AW75" s="2180"/>
      <c r="AX75" s="2186"/>
      <c r="AY75" s="2180"/>
      <c r="AZ75" s="2186"/>
      <c r="BA75" s="2180"/>
      <c r="BB75" s="2186"/>
      <c r="BC75" s="2180"/>
      <c r="BD75" s="2186"/>
      <c r="BE75" s="2180"/>
      <c r="BF75" s="2186"/>
      <c r="BG75" s="2180"/>
      <c r="BH75" s="2186">
        <v>1</v>
      </c>
      <c r="BI75" s="2180">
        <v>14345402.080594284</v>
      </c>
      <c r="BJ75" s="2186">
        <v>1</v>
      </c>
      <c r="BK75" s="2180">
        <v>51233578.85926529</v>
      </c>
      <c r="BL75" s="2186">
        <v>1</v>
      </c>
      <c r="BM75" s="2180">
        <v>71727010.402971417</v>
      </c>
      <c r="BN75" s="2186"/>
      <c r="BO75" s="2180">
        <v>0</v>
      </c>
    </row>
    <row r="76" spans="4:67" x14ac:dyDescent="0.3">
      <c r="D76" s="2763" t="s">
        <v>2766</v>
      </c>
      <c r="E76" s="540"/>
      <c r="F76" s="2186"/>
      <c r="G76" s="2180"/>
      <c r="H76" s="2186"/>
      <c r="I76" s="2180"/>
      <c r="J76" s="2186"/>
      <c r="K76" s="2180"/>
      <c r="L76" s="2186"/>
      <c r="M76" s="2180"/>
      <c r="N76" s="2186"/>
      <c r="O76" s="2180"/>
      <c r="P76" s="2186"/>
      <c r="Q76" s="2180"/>
      <c r="R76" s="2186"/>
      <c r="S76" s="2180"/>
      <c r="T76" s="2186"/>
      <c r="U76" s="2180"/>
      <c r="V76" s="2186"/>
      <c r="W76" s="2180"/>
      <c r="X76" s="2186"/>
      <c r="Y76" s="2180"/>
      <c r="Z76" s="2186"/>
      <c r="AA76" s="2180"/>
      <c r="AB76" s="2186"/>
      <c r="AC76" s="2180"/>
      <c r="AD76" s="2186"/>
      <c r="AE76" s="2180"/>
      <c r="AF76" s="2186"/>
      <c r="AG76" s="2180"/>
      <c r="AH76" s="2186"/>
      <c r="AI76" s="2180"/>
      <c r="AJ76" s="2186"/>
      <c r="AK76" s="2180"/>
      <c r="AL76" s="2186"/>
      <c r="AM76" s="2180"/>
      <c r="AN76" s="2186"/>
      <c r="AO76" s="2180"/>
      <c r="AP76" s="2186"/>
      <c r="AQ76" s="2180"/>
      <c r="AR76" s="2186"/>
      <c r="AS76" s="2180"/>
      <c r="AT76" s="2186"/>
      <c r="AU76" s="2180"/>
      <c r="AV76" s="2186"/>
      <c r="AW76" s="2180"/>
      <c r="AX76" s="2186"/>
      <c r="AY76" s="2180"/>
      <c r="AZ76" s="2186"/>
      <c r="BA76" s="2180"/>
      <c r="BB76" s="2186"/>
      <c r="BC76" s="2180"/>
      <c r="BD76" s="2186"/>
      <c r="BE76" s="2180"/>
      <c r="BF76" s="2186"/>
      <c r="BG76" s="2180"/>
      <c r="BH76" s="2186">
        <v>0.2</v>
      </c>
      <c r="BI76" s="2180">
        <v>2831473.4067255077</v>
      </c>
      <c r="BJ76" s="2186">
        <v>0.2</v>
      </c>
      <c r="BK76" s="2180">
        <v>5650324.0288371295</v>
      </c>
      <c r="BL76" s="2186">
        <v>0.2</v>
      </c>
      <c r="BM76" s="2180">
        <v>6678595.1261212323</v>
      </c>
      <c r="BN76" s="2186"/>
      <c r="BO76" s="2180">
        <v>0</v>
      </c>
    </row>
    <row r="77" spans="4:67" x14ac:dyDescent="0.3">
      <c r="I77" s="2182"/>
      <c r="K77" s="2182"/>
      <c r="M77" s="2182"/>
      <c r="O77" s="2182"/>
      <c r="Q77" s="2182"/>
      <c r="S77" s="2182"/>
      <c r="U77" s="2182"/>
      <c r="W77" s="2182"/>
      <c r="Y77" s="2182"/>
      <c r="AA77" s="2182"/>
      <c r="AC77" s="2182"/>
      <c r="AE77" s="2182"/>
      <c r="AG77" s="2182"/>
      <c r="AI77" s="2182"/>
      <c r="AK77" s="2182"/>
      <c r="AM77" s="2182"/>
      <c r="AO77" s="2182"/>
      <c r="AQ77" s="2182"/>
      <c r="AS77" s="2182"/>
      <c r="AU77" s="2182"/>
      <c r="AW77" s="2182"/>
      <c r="AY77" s="2182"/>
      <c r="BA77" s="2182"/>
      <c r="BC77" s="2182"/>
      <c r="BE77" s="2182"/>
      <c r="BG77" s="2182"/>
    </row>
    <row r="78" spans="4:67" x14ac:dyDescent="0.3">
      <c r="I78" s="2182"/>
      <c r="K78" s="2182"/>
      <c r="M78" s="2182"/>
      <c r="O78" s="2182"/>
      <c r="Q78" s="2182"/>
      <c r="S78" s="2182"/>
      <c r="U78" s="2182"/>
      <c r="W78" s="2182"/>
      <c r="Y78" s="2182"/>
      <c r="AA78" s="2182"/>
      <c r="AC78" s="2182"/>
      <c r="AE78" s="2182"/>
      <c r="AG78" s="2182"/>
      <c r="AI78" s="2182"/>
      <c r="AK78" s="2182"/>
      <c r="AM78" s="2182"/>
      <c r="AO78" s="2182"/>
      <c r="AQ78" s="2182"/>
      <c r="AS78" s="2182"/>
      <c r="AU78" s="2182"/>
      <c r="AW78" s="2182"/>
      <c r="AY78" s="2182"/>
      <c r="BA78" s="2182"/>
      <c r="BC78" s="2182"/>
      <c r="BE78" s="2182"/>
      <c r="BG78" s="2182"/>
    </row>
    <row r="79" spans="4:67" x14ac:dyDescent="0.3">
      <c r="D79" s="2051" t="s">
        <v>977</v>
      </c>
      <c r="E79" s="2051"/>
      <c r="F79" s="2051"/>
      <c r="G79" s="2181">
        <v>18076383.870296411</v>
      </c>
      <c r="H79" s="2051"/>
      <c r="I79" s="2769">
        <v>9899298.4622520301</v>
      </c>
      <c r="J79" s="2051"/>
      <c r="K79" s="2769">
        <v>24082883.645961605</v>
      </c>
      <c r="L79" s="2051"/>
      <c r="M79" s="2769">
        <v>24082883.645961605</v>
      </c>
      <c r="N79" s="2051"/>
      <c r="O79" s="2769">
        <v>24082883.645961605</v>
      </c>
      <c r="P79" s="2051"/>
      <c r="Q79" s="2769">
        <v>24082883.645961605</v>
      </c>
      <c r="R79" s="2051"/>
      <c r="S79" s="2769">
        <v>3067482.4288651794</v>
      </c>
      <c r="T79" s="2051"/>
      <c r="U79" s="2769">
        <v>16817722.801747218</v>
      </c>
      <c r="V79" s="2051"/>
      <c r="W79" s="2769">
        <v>0</v>
      </c>
      <c r="X79" s="2051"/>
      <c r="Y79" s="2769">
        <v>0</v>
      </c>
      <c r="Z79" s="2051"/>
      <c r="AA79" s="2769">
        <v>0</v>
      </c>
      <c r="AB79" s="2051"/>
      <c r="AC79" s="2769">
        <v>0</v>
      </c>
      <c r="AD79" s="2051"/>
      <c r="AE79" s="2769">
        <v>3067482.4288651794</v>
      </c>
      <c r="AF79" s="2051"/>
      <c r="AG79" s="2769">
        <v>0</v>
      </c>
      <c r="AH79" s="2051"/>
      <c r="AI79" s="2769">
        <v>0</v>
      </c>
      <c r="AJ79" s="2051"/>
      <c r="AK79" s="2769">
        <v>0</v>
      </c>
      <c r="AL79" s="2051"/>
      <c r="AM79" s="2769">
        <v>0</v>
      </c>
      <c r="AN79" s="2051"/>
      <c r="AO79" s="2769">
        <v>14470570.882527906</v>
      </c>
      <c r="AP79" s="2051"/>
      <c r="AQ79" s="2769">
        <v>21705856.323791862</v>
      </c>
      <c r="AR79" s="2051"/>
      <c r="AS79" s="2769">
        <v>21705856.323791862</v>
      </c>
      <c r="AT79" s="2051"/>
      <c r="AU79" s="2769">
        <v>14470570.882527906</v>
      </c>
      <c r="AV79" s="2051"/>
      <c r="AW79" s="2769">
        <v>28941141.765055813</v>
      </c>
      <c r="AX79" s="2051"/>
      <c r="AY79" s="2769">
        <v>36176427.206319764</v>
      </c>
      <c r="AZ79" s="2051"/>
      <c r="BA79" s="2769">
        <v>14470570.882527906</v>
      </c>
      <c r="BB79" s="2051"/>
      <c r="BC79" s="2769">
        <v>28941141.765055813</v>
      </c>
      <c r="BD79" s="2051"/>
      <c r="BE79" s="2769">
        <v>36176427.206319764</v>
      </c>
      <c r="BF79" s="2051"/>
      <c r="BG79" s="2769">
        <v>0</v>
      </c>
      <c r="BH79" s="2051"/>
      <c r="BI79" s="2769">
        <v>50129199.007092185</v>
      </c>
      <c r="BJ79" s="2051"/>
      <c r="BK79" s="2769">
        <v>110956942.40380095</v>
      </c>
      <c r="BL79" s="2051"/>
      <c r="BM79" s="2769">
        <v>144049826.71535522</v>
      </c>
      <c r="BN79" s="2051"/>
      <c r="BO79" s="2769">
        <v>74123271.455223873</v>
      </c>
    </row>
    <row r="80" spans="4:67" x14ac:dyDescent="0.3">
      <c r="M80" s="2182"/>
      <c r="Y80" s="2182"/>
      <c r="AA80" s="2182"/>
      <c r="AC80" s="2182"/>
      <c r="AE80" s="2182"/>
      <c r="AG80" s="2182"/>
      <c r="AM80" s="2182"/>
      <c r="AS80" s="2182"/>
      <c r="AU80" s="2182"/>
      <c r="AW80" s="2182"/>
      <c r="AY80" s="2182"/>
      <c r="BA80" s="2182"/>
      <c r="BC80" s="2182"/>
      <c r="BE80" s="2182"/>
      <c r="BG80" s="2182"/>
      <c r="BI80" s="2182"/>
    </row>
    <row r="81" spans="3:63" x14ac:dyDescent="0.3">
      <c r="AY81" s="2182"/>
    </row>
    <row r="82" spans="3:63" x14ac:dyDescent="0.3">
      <c r="BK82" s="2694"/>
    </row>
    <row r="83" spans="3:63" s="2801" customFormat="1" ht="38.25" x14ac:dyDescent="0.25">
      <c r="C83" s="2070" t="s">
        <v>938</v>
      </c>
      <c r="D83" s="2070" t="s">
        <v>776</v>
      </c>
      <c r="E83" s="2070" t="s">
        <v>925</v>
      </c>
      <c r="F83" s="2070" t="s">
        <v>975</v>
      </c>
      <c r="G83" s="2070" t="s">
        <v>976</v>
      </c>
      <c r="H83" s="2070" t="s">
        <v>3363</v>
      </c>
      <c r="BK83" s="2511"/>
    </row>
    <row r="84" spans="3:63" s="2353" customFormat="1" x14ac:dyDescent="0.3">
      <c r="C84" s="2150">
        <v>1</v>
      </c>
      <c r="D84" s="2179" t="s">
        <v>1293</v>
      </c>
      <c r="E84" s="2512">
        <v>34122.12418877615</v>
      </c>
      <c r="F84" s="2512">
        <v>1637475.3282933477</v>
      </c>
      <c r="G84" s="2512">
        <v>436313.75918974308</v>
      </c>
      <c r="H84" s="2512">
        <v>2107911.2116718669</v>
      </c>
      <c r="I84" s="2177"/>
      <c r="BK84" s="2694"/>
    </row>
    <row r="85" spans="3:63" s="2353" customFormat="1" x14ac:dyDescent="0.3">
      <c r="C85" s="2150">
        <v>2</v>
      </c>
      <c r="D85" s="2179" t="s">
        <v>1380</v>
      </c>
      <c r="E85" s="2512">
        <v>42270</v>
      </c>
      <c r="F85" s="2512">
        <v>567465.05907676555</v>
      </c>
      <c r="G85" s="2512">
        <v>48026.105796090895</v>
      </c>
      <c r="H85" s="2512">
        <v>657761.16487285646</v>
      </c>
      <c r="I85" s="2177"/>
      <c r="K85" s="2188"/>
      <c r="L85" s="2188"/>
      <c r="M85" s="2188"/>
      <c r="N85" s="2188"/>
      <c r="BK85" s="2694"/>
    </row>
    <row r="86" spans="3:63" s="2353" customFormat="1" x14ac:dyDescent="0.3">
      <c r="C86" s="2150">
        <v>3</v>
      </c>
      <c r="D86" s="2759" t="s">
        <v>1384</v>
      </c>
      <c r="E86" s="2512">
        <v>84540</v>
      </c>
      <c r="F86" s="2512">
        <v>2190240.3179066139</v>
      </c>
      <c r="G86" s="2512">
        <v>475841.00918980106</v>
      </c>
      <c r="H86" s="2512">
        <v>2750621.3270964148</v>
      </c>
      <c r="I86" s="2177"/>
      <c r="K86" s="2188"/>
      <c r="L86" s="2188"/>
      <c r="M86" s="2188"/>
      <c r="N86" s="2188"/>
      <c r="BK86" s="2694"/>
    </row>
    <row r="87" spans="3:63" s="2353" customFormat="1" x14ac:dyDescent="0.3">
      <c r="C87" s="2150">
        <v>4</v>
      </c>
      <c r="D87" s="2759" t="s">
        <v>2231</v>
      </c>
      <c r="E87" s="2512">
        <v>84540</v>
      </c>
      <c r="F87" s="2512">
        <v>2939526.2138153464</v>
      </c>
      <c r="G87" s="2512">
        <v>593576.50681663002</v>
      </c>
      <c r="H87" s="2512">
        <v>3617642.7206319766</v>
      </c>
      <c r="I87" s="2177"/>
      <c r="K87" s="2188"/>
      <c r="L87" s="2188"/>
      <c r="M87" s="2188"/>
      <c r="N87" s="2188"/>
      <c r="BK87" s="2694"/>
    </row>
    <row r="88" spans="3:63" s="2353" customFormat="1" x14ac:dyDescent="0.3">
      <c r="C88" s="2150">
        <v>5</v>
      </c>
      <c r="D88" s="2759" t="s">
        <v>1379</v>
      </c>
      <c r="E88" s="2512">
        <v>84540</v>
      </c>
      <c r="F88" s="2512">
        <v>2190240.3179066139</v>
      </c>
      <c r="G88" s="2512">
        <v>475841.00918980106</v>
      </c>
      <c r="H88" s="2512">
        <v>2750621.3270964148</v>
      </c>
      <c r="I88" s="2177"/>
      <c r="K88" s="2188"/>
      <c r="L88" s="2188"/>
      <c r="M88" s="2188"/>
      <c r="N88" s="2188"/>
      <c r="BK88" s="2694"/>
    </row>
    <row r="89" spans="3:63" s="2353" customFormat="1" x14ac:dyDescent="0.3">
      <c r="C89" s="2150">
        <v>6</v>
      </c>
      <c r="D89" s="2759" t="s">
        <v>1382</v>
      </c>
      <c r="E89" s="2512">
        <v>6039.0417863100583</v>
      </c>
      <c r="F89" s="2512">
        <v>919714.95309059136</v>
      </c>
      <c r="G89" s="2512">
        <v>96740.148078158338</v>
      </c>
      <c r="H89" s="2512">
        <v>1022494.1429550598</v>
      </c>
      <c r="I89" s="2177"/>
      <c r="BK89" s="2694"/>
    </row>
    <row r="90" spans="3:63" s="2353" customFormat="1" x14ac:dyDescent="0.3">
      <c r="C90" s="2150">
        <v>7</v>
      </c>
      <c r="D90" s="2759" t="s">
        <v>1381</v>
      </c>
      <c r="E90" s="2512">
        <v>84540</v>
      </c>
      <c r="F90" s="2512">
        <v>1139890.3552541134</v>
      </c>
      <c r="G90" s="2512">
        <v>96052.211592181789</v>
      </c>
      <c r="H90" s="2512">
        <v>1320482.5668462953</v>
      </c>
      <c r="I90" s="2177"/>
      <c r="BK90" s="2694"/>
    </row>
    <row r="91" spans="3:63" s="2353" customFormat="1" x14ac:dyDescent="0.3">
      <c r="C91" s="2150">
        <v>8</v>
      </c>
      <c r="D91" s="2759" t="s">
        <v>1378</v>
      </c>
      <c r="E91" s="2512">
        <v>20094.914745676149</v>
      </c>
      <c r="F91" s="2512">
        <v>1271109.407598224</v>
      </c>
      <c r="G91" s="2512">
        <v>64668.280903911735</v>
      </c>
      <c r="H91" s="2512">
        <v>1355872.6032478118</v>
      </c>
      <c r="I91" s="2177"/>
      <c r="BK91" s="2694"/>
    </row>
    <row r="92" spans="3:63" s="2353" customFormat="1" x14ac:dyDescent="0.3">
      <c r="D92" s="2802"/>
      <c r="BK92" s="2694"/>
    </row>
    <row r="93" spans="3:63" s="2353" customFormat="1" x14ac:dyDescent="0.3">
      <c r="D93" s="2802"/>
      <c r="BK93" s="2694"/>
    </row>
    <row r="94" spans="3:63" s="2353" customFormat="1" x14ac:dyDescent="0.3">
      <c r="D94" s="2802"/>
      <c r="BK94" s="2694"/>
    </row>
    <row r="95" spans="3:63" s="2353" customFormat="1" ht="15.75" thickBot="1" x14ac:dyDescent="0.35">
      <c r="D95" s="2802"/>
      <c r="BK95" s="2694"/>
    </row>
    <row r="96" spans="3:63" s="2353" customFormat="1" x14ac:dyDescent="0.3">
      <c r="D96" s="2803"/>
      <c r="E96" s="2804"/>
      <c r="F96" s="2458" t="s">
        <v>875</v>
      </c>
      <c r="G96" s="2458"/>
      <c r="H96" s="2805"/>
      <c r="J96" s="2803"/>
      <c r="K96" s="2804"/>
      <c r="L96" s="2458" t="s">
        <v>875</v>
      </c>
      <c r="M96" s="2458"/>
      <c r="N96" s="2805"/>
      <c r="P96" s="2803"/>
      <c r="Q96" s="2804"/>
      <c r="R96" s="2458" t="s">
        <v>875</v>
      </c>
      <c r="S96" s="2458"/>
      <c r="T96" s="2805"/>
      <c r="V96" s="2803"/>
      <c r="W96" s="2804"/>
      <c r="X96" s="2458" t="s">
        <v>875</v>
      </c>
      <c r="Y96" s="2458"/>
      <c r="Z96" s="2805"/>
      <c r="AB96" s="2803"/>
      <c r="AC96" s="2804"/>
      <c r="AD96" s="2458" t="s">
        <v>875</v>
      </c>
      <c r="AE96" s="2458"/>
      <c r="AF96" s="2805"/>
      <c r="BK96" s="2694"/>
    </row>
    <row r="97" spans="4:63" s="2353" customFormat="1" ht="15.75" thickBot="1" x14ac:dyDescent="0.35">
      <c r="D97" s="2806" t="s">
        <v>877</v>
      </c>
      <c r="E97" s="2807">
        <v>1</v>
      </c>
      <c r="F97" s="2415"/>
      <c r="G97" s="2415" t="s">
        <v>3366</v>
      </c>
      <c r="H97" s="2808"/>
      <c r="J97" s="2809" t="s">
        <v>877</v>
      </c>
      <c r="K97" s="2810">
        <v>2</v>
      </c>
      <c r="M97" s="2408" t="s">
        <v>3366</v>
      </c>
      <c r="N97" s="2808"/>
      <c r="P97" s="2809" t="s">
        <v>877</v>
      </c>
      <c r="Q97" s="2810">
        <v>3</v>
      </c>
      <c r="S97" s="2408" t="s">
        <v>3366</v>
      </c>
      <c r="T97" s="2808"/>
      <c r="V97" s="2809" t="s">
        <v>877</v>
      </c>
      <c r="W97" s="2810">
        <v>4</v>
      </c>
      <c r="Y97" s="2408" t="s">
        <v>3366</v>
      </c>
      <c r="Z97" s="2808"/>
      <c r="AB97" s="2809" t="s">
        <v>877</v>
      </c>
      <c r="AC97" s="2810">
        <v>5</v>
      </c>
      <c r="AE97" s="2408" t="s">
        <v>3366</v>
      </c>
      <c r="AF97" s="2808"/>
      <c r="BK97" s="2694"/>
    </row>
    <row r="98" spans="4:63" s="2353" customFormat="1" x14ac:dyDescent="0.3">
      <c r="D98" s="2803" t="s">
        <v>880</v>
      </c>
      <c r="E98" s="2804"/>
      <c r="F98" s="2811"/>
      <c r="G98" s="2413" t="s">
        <v>881</v>
      </c>
      <c r="H98" s="2812" t="s">
        <v>883</v>
      </c>
      <c r="J98" s="2803" t="s">
        <v>880</v>
      </c>
      <c r="K98" s="2458"/>
      <c r="L98" s="2804"/>
      <c r="M98" s="2813" t="s">
        <v>881</v>
      </c>
      <c r="N98" s="2812" t="s">
        <v>883</v>
      </c>
      <c r="P98" s="2803" t="s">
        <v>880</v>
      </c>
      <c r="Q98" s="2458"/>
      <c r="R98" s="2804"/>
      <c r="S98" s="2813" t="s">
        <v>881</v>
      </c>
      <c r="T98" s="2812" t="s">
        <v>883</v>
      </c>
      <c r="V98" s="2803"/>
      <c r="W98" s="2458"/>
      <c r="X98" s="2804"/>
      <c r="Y98" s="2813" t="s">
        <v>881</v>
      </c>
      <c r="Z98" s="2812" t="s">
        <v>883</v>
      </c>
      <c r="AB98" s="2803" t="s">
        <v>880</v>
      </c>
      <c r="AC98" s="2458"/>
      <c r="AD98" s="2804"/>
      <c r="AE98" s="2813" t="s">
        <v>881</v>
      </c>
      <c r="AF98" s="2812" t="s">
        <v>883</v>
      </c>
      <c r="BK98" s="2694"/>
    </row>
    <row r="99" spans="4:63" s="2353" customFormat="1" ht="15.75" thickBot="1" x14ac:dyDescent="0.35">
      <c r="D99" s="2814" t="s">
        <v>1293</v>
      </c>
      <c r="E99" s="2807"/>
      <c r="F99" s="2813">
        <v>0.90573312451721399</v>
      </c>
      <c r="G99" s="2408"/>
      <c r="H99" s="2815"/>
      <c r="J99" s="2816" t="s">
        <v>1380</v>
      </c>
      <c r="K99" s="2817"/>
      <c r="L99" s="2818">
        <v>0.61615070531209204</v>
      </c>
      <c r="M99" s="2408"/>
      <c r="N99" s="2815"/>
      <c r="P99" s="2816" t="s">
        <v>1384</v>
      </c>
      <c r="Q99" s="2819"/>
      <c r="R99" s="2820">
        <v>0.84656652388457199</v>
      </c>
      <c r="S99" s="2408"/>
      <c r="T99" s="2815"/>
      <c r="V99" s="2816" t="s">
        <v>2231</v>
      </c>
      <c r="W99" s="2817"/>
      <c r="X99" s="2820">
        <v>0.84656652388457243</v>
      </c>
      <c r="Y99" s="2408"/>
      <c r="Z99" s="2815"/>
      <c r="AB99" s="2816" t="s">
        <v>1379</v>
      </c>
      <c r="AC99" s="2819"/>
      <c r="AD99" s="2820">
        <v>0.84656652388457199</v>
      </c>
      <c r="AE99" s="2408"/>
      <c r="AF99" s="2815"/>
      <c r="BK99" s="2694"/>
    </row>
    <row r="100" spans="4:63" s="2353" customFormat="1" x14ac:dyDescent="0.3">
      <c r="D100" s="2414" t="s">
        <v>882</v>
      </c>
      <c r="E100" s="2408"/>
      <c r="F100" s="2415"/>
      <c r="G100" s="2408"/>
      <c r="H100" s="2815"/>
      <c r="J100" s="2414" t="s">
        <v>882</v>
      </c>
      <c r="K100" s="2408"/>
      <c r="L100" s="2415"/>
      <c r="M100" s="2408"/>
      <c r="N100" s="2815"/>
      <c r="P100" s="2414" t="s">
        <v>882</v>
      </c>
      <c r="Q100" s="2408"/>
      <c r="R100" s="2415"/>
      <c r="S100" s="2408"/>
      <c r="T100" s="2815"/>
      <c r="V100" s="2414" t="s">
        <v>882</v>
      </c>
      <c r="W100" s="2408"/>
      <c r="X100" s="2415"/>
      <c r="Y100" s="2408"/>
      <c r="Z100" s="2815"/>
      <c r="AB100" s="2414" t="s">
        <v>882</v>
      </c>
      <c r="AC100" s="2408"/>
      <c r="AD100" s="2415"/>
      <c r="AE100" s="2408"/>
      <c r="AF100" s="2815"/>
      <c r="BK100" s="2694"/>
    </row>
    <row r="101" spans="4:63" s="2353" customFormat="1" x14ac:dyDescent="0.3">
      <c r="D101" s="2417" t="s">
        <v>884</v>
      </c>
      <c r="E101" s="2418" t="s">
        <v>885</v>
      </c>
      <c r="F101" s="2419" t="s">
        <v>886</v>
      </c>
      <c r="G101" s="2418" t="s">
        <v>893</v>
      </c>
      <c r="H101" s="2420" t="s">
        <v>888</v>
      </c>
      <c r="J101" s="2417" t="s">
        <v>884</v>
      </c>
      <c r="K101" s="2418" t="s">
        <v>885</v>
      </c>
      <c r="L101" s="2419" t="s">
        <v>886</v>
      </c>
      <c r="M101" s="2418" t="s">
        <v>887</v>
      </c>
      <c r="N101" s="2420" t="s">
        <v>888</v>
      </c>
      <c r="P101" s="2417" t="s">
        <v>884</v>
      </c>
      <c r="Q101" s="2418" t="s">
        <v>885</v>
      </c>
      <c r="R101" s="2419" t="s">
        <v>886</v>
      </c>
      <c r="S101" s="2418" t="s">
        <v>887</v>
      </c>
      <c r="T101" s="2420" t="s">
        <v>888</v>
      </c>
      <c r="V101" s="2417" t="s">
        <v>884</v>
      </c>
      <c r="W101" s="2418" t="s">
        <v>885</v>
      </c>
      <c r="X101" s="2419" t="s">
        <v>886</v>
      </c>
      <c r="Y101" s="2418" t="s">
        <v>887</v>
      </c>
      <c r="Z101" s="2420" t="s">
        <v>888</v>
      </c>
      <c r="AB101" s="2417" t="s">
        <v>884</v>
      </c>
      <c r="AC101" s="2418" t="s">
        <v>885</v>
      </c>
      <c r="AD101" s="2419" t="s">
        <v>886</v>
      </c>
      <c r="AE101" s="2418" t="s">
        <v>887</v>
      </c>
      <c r="AF101" s="2420" t="s">
        <v>888</v>
      </c>
      <c r="BK101" s="2694"/>
    </row>
    <row r="102" spans="4:63" s="2353" customFormat="1" x14ac:dyDescent="0.3">
      <c r="D102" s="2421" t="s">
        <v>889</v>
      </c>
      <c r="E102" s="2384">
        <v>96448.825485874579</v>
      </c>
      <c r="F102" s="2478">
        <v>0.14491729992275426</v>
      </c>
      <c r="G102" s="2821">
        <v>1</v>
      </c>
      <c r="H102" s="2404">
        <v>13977.103370133871</v>
      </c>
      <c r="I102" s="2822"/>
      <c r="J102" s="2421" t="s">
        <v>889</v>
      </c>
      <c r="K102" s="2384">
        <v>96448.825485874579</v>
      </c>
      <c r="L102" s="2478">
        <v>3.265598738154088E-2</v>
      </c>
      <c r="M102" s="2821">
        <v>1</v>
      </c>
      <c r="N102" s="2404">
        <v>3149.6316280311585</v>
      </c>
      <c r="P102" s="2421" t="s">
        <v>889</v>
      </c>
      <c r="Q102" s="2384">
        <v>96448.825485874579</v>
      </c>
      <c r="R102" s="2478">
        <v>0.13545064382153155</v>
      </c>
      <c r="S102" s="2821">
        <v>1</v>
      </c>
      <c r="T102" s="2404">
        <v>13064.055507892252</v>
      </c>
      <c r="V102" s="2421" t="s">
        <v>889</v>
      </c>
      <c r="W102" s="2384">
        <v>96448.825485874579</v>
      </c>
      <c r="X102" s="2478">
        <v>0.1354506438215316</v>
      </c>
      <c r="Y102" s="2821">
        <v>1</v>
      </c>
      <c r="Z102" s="2404">
        <v>13064.055507892257</v>
      </c>
      <c r="AB102" s="2421" t="s">
        <v>889</v>
      </c>
      <c r="AC102" s="2384">
        <v>96448.825485874579</v>
      </c>
      <c r="AD102" s="2478">
        <v>0.13545064382153155</v>
      </c>
      <c r="AE102" s="2821">
        <v>1</v>
      </c>
      <c r="AF102" s="2404">
        <v>13064.055507892252</v>
      </c>
      <c r="BK102" s="2694"/>
    </row>
    <row r="103" spans="4:63" s="2353" customFormat="1" x14ac:dyDescent="0.3">
      <c r="D103" s="2412" t="s">
        <v>901</v>
      </c>
      <c r="E103" s="2384">
        <v>46213.584452013631</v>
      </c>
      <c r="F103" s="2478">
        <v>0.21737594988413136</v>
      </c>
      <c r="G103" s="2821">
        <v>1</v>
      </c>
      <c r="H103" s="2404">
        <v>10045.721817806987</v>
      </c>
      <c r="J103" s="2412" t="s">
        <v>901</v>
      </c>
      <c r="K103" s="2384">
        <v>46213.584452013631</v>
      </c>
      <c r="L103" s="2478">
        <v>4.9292056424967368E-2</v>
      </c>
      <c r="M103" s="2821">
        <v>1</v>
      </c>
      <c r="N103" s="2404">
        <v>2277.9626124086503</v>
      </c>
      <c r="P103" s="2412" t="s">
        <v>901</v>
      </c>
      <c r="Q103" s="2384">
        <v>46213.584452013631</v>
      </c>
      <c r="R103" s="2478">
        <v>0.22349356230552703</v>
      </c>
      <c r="S103" s="2821">
        <v>1</v>
      </c>
      <c r="T103" s="2404">
        <v>10328.438616087844</v>
      </c>
      <c r="V103" s="2412" t="s">
        <v>901</v>
      </c>
      <c r="W103" s="2384">
        <v>46213.584452013631</v>
      </c>
      <c r="X103" s="2478">
        <v>0.22349356230552714</v>
      </c>
      <c r="Y103" s="2821">
        <v>1</v>
      </c>
      <c r="Z103" s="2404">
        <v>10328.438616087849</v>
      </c>
      <c r="AB103" s="2412" t="s">
        <v>901</v>
      </c>
      <c r="AC103" s="2384">
        <v>46213.584452013631</v>
      </c>
      <c r="AD103" s="2478">
        <v>0.33862660955382884</v>
      </c>
      <c r="AE103" s="2821">
        <v>1</v>
      </c>
      <c r="AF103" s="2404">
        <v>15649.149418314915</v>
      </c>
      <c r="BK103" s="2694"/>
    </row>
    <row r="104" spans="4:63" s="2353" customFormat="1" x14ac:dyDescent="0.3">
      <c r="D104" s="2421" t="s">
        <v>926</v>
      </c>
      <c r="E104" s="2384">
        <v>39894.1454618313</v>
      </c>
      <c r="F104" s="2478">
        <v>0.18839248989958052</v>
      </c>
      <c r="G104" s="2821">
        <v>1</v>
      </c>
      <c r="H104" s="2404">
        <v>7515.7573959704496</v>
      </c>
      <c r="J104" s="2421" t="s">
        <v>926</v>
      </c>
      <c r="K104" s="2384">
        <v>39894.1454618313</v>
      </c>
      <c r="L104" s="2478">
        <v>1.6019918338114392E-2</v>
      </c>
      <c r="M104" s="2821">
        <v>1</v>
      </c>
      <c r="N104" s="2404">
        <v>639.10095246739434</v>
      </c>
      <c r="P104" s="2421" t="s">
        <v>926</v>
      </c>
      <c r="Q104" s="2384">
        <v>39894.1454618313</v>
      </c>
      <c r="R104" s="2478">
        <v>0.17608583696799099</v>
      </c>
      <c r="S104" s="2821">
        <v>1</v>
      </c>
      <c r="T104" s="2404">
        <v>7024.7939937693436</v>
      </c>
      <c r="V104" s="2421" t="s">
        <v>926</v>
      </c>
      <c r="W104" s="2384">
        <v>39894.1454618313</v>
      </c>
      <c r="X104" s="2478">
        <v>0.17608583696799107</v>
      </c>
      <c r="Y104" s="2821">
        <v>1</v>
      </c>
      <c r="Z104" s="2404">
        <v>7024.7939937693473</v>
      </c>
      <c r="AB104" s="2421" t="s">
        <v>926</v>
      </c>
      <c r="AC104" s="2384">
        <v>39894.1454618313</v>
      </c>
      <c r="AD104" s="2478">
        <v>0.17608583696799099</v>
      </c>
      <c r="AE104" s="2821">
        <v>1</v>
      </c>
      <c r="AF104" s="2404">
        <v>7024.7939937693436</v>
      </c>
      <c r="BK104" s="2694"/>
    </row>
    <row r="105" spans="4:63" s="2353" customFormat="1" x14ac:dyDescent="0.3">
      <c r="D105" s="2421" t="s">
        <v>928</v>
      </c>
      <c r="E105" s="2384">
        <v>27427.225005009019</v>
      </c>
      <c r="F105" s="2478">
        <v>9.4196244949790259E-2</v>
      </c>
      <c r="G105" s="2821">
        <v>1</v>
      </c>
      <c r="H105" s="2404">
        <v>2583.5416048648417</v>
      </c>
      <c r="J105" s="2421" t="s">
        <v>928</v>
      </c>
      <c r="K105" s="2384">
        <v>27427.225005009019</v>
      </c>
      <c r="L105" s="2478">
        <v>8.0099591690571958E-3</v>
      </c>
      <c r="M105" s="2821">
        <v>1</v>
      </c>
      <c r="N105" s="2404">
        <v>219.6909524106668</v>
      </c>
      <c r="P105" s="2421" t="s">
        <v>928</v>
      </c>
      <c r="Q105" s="2384">
        <v>27427.225005009019</v>
      </c>
      <c r="R105" s="2478">
        <v>8.8042918483995494E-2</v>
      </c>
      <c r="S105" s="2821">
        <v>1</v>
      </c>
      <c r="T105" s="2404">
        <v>2414.7729353582117</v>
      </c>
      <c r="V105" s="2421" t="s">
        <v>928</v>
      </c>
      <c r="W105" s="2384">
        <v>27427.225005009019</v>
      </c>
      <c r="X105" s="2478">
        <v>8.8042918483995536E-2</v>
      </c>
      <c r="Y105" s="2821">
        <v>1</v>
      </c>
      <c r="Z105" s="2404">
        <v>2414.7729353582131</v>
      </c>
      <c r="AB105" s="2421" t="s">
        <v>928</v>
      </c>
      <c r="AC105" s="2384">
        <v>27427.225005009019</v>
      </c>
      <c r="AD105" s="2478">
        <v>8.8042918483995494E-2</v>
      </c>
      <c r="AE105" s="2821">
        <v>1</v>
      </c>
      <c r="AF105" s="2404">
        <v>2414.7729353582117</v>
      </c>
      <c r="BK105" s="2694"/>
    </row>
    <row r="106" spans="4:63" s="2353" customFormat="1" x14ac:dyDescent="0.3">
      <c r="D106" s="2412"/>
      <c r="E106" s="2408"/>
      <c r="F106" s="2408"/>
      <c r="G106" s="2413" t="s">
        <v>890</v>
      </c>
      <c r="H106" s="2823">
        <v>34122.12418877615</v>
      </c>
      <c r="J106" s="2412"/>
      <c r="K106" s="2408"/>
      <c r="L106" s="2408"/>
      <c r="M106" s="2413" t="s">
        <v>890</v>
      </c>
      <c r="N106" s="2823">
        <v>84540</v>
      </c>
      <c r="P106" s="2412"/>
      <c r="Q106" s="2408"/>
      <c r="R106" s="2408"/>
      <c r="S106" s="2413" t="s">
        <v>890</v>
      </c>
      <c r="T106" s="2823">
        <v>84540</v>
      </c>
      <c r="V106" s="2412"/>
      <c r="W106" s="2408"/>
      <c r="X106" s="2408"/>
      <c r="Y106" s="2413" t="s">
        <v>890</v>
      </c>
      <c r="Z106" s="2823">
        <v>84540</v>
      </c>
      <c r="AB106" s="2412"/>
      <c r="AC106" s="2408"/>
      <c r="AD106" s="2408"/>
      <c r="AE106" s="2413" t="s">
        <v>890</v>
      </c>
      <c r="AF106" s="2823">
        <v>84540</v>
      </c>
      <c r="BK106" s="2694"/>
    </row>
    <row r="107" spans="4:63" s="2353" customFormat="1" x14ac:dyDescent="0.3">
      <c r="D107" s="2414" t="s">
        <v>891</v>
      </c>
      <c r="E107" s="2415"/>
      <c r="F107" s="2415"/>
      <c r="G107" s="2408"/>
      <c r="H107" s="2815"/>
      <c r="J107" s="2414" t="s">
        <v>891</v>
      </c>
      <c r="K107" s="2415"/>
      <c r="L107" s="2415"/>
      <c r="M107" s="2408"/>
      <c r="N107" s="2815"/>
      <c r="P107" s="2414" t="s">
        <v>891</v>
      </c>
      <c r="Q107" s="2415"/>
      <c r="R107" s="2415"/>
      <c r="S107" s="2408"/>
      <c r="T107" s="2815"/>
      <c r="V107" s="2414" t="s">
        <v>891</v>
      </c>
      <c r="W107" s="2415"/>
      <c r="X107" s="2415"/>
      <c r="Y107" s="2408"/>
      <c r="Z107" s="2815"/>
      <c r="AB107" s="2414" t="s">
        <v>891</v>
      </c>
      <c r="AC107" s="2415"/>
      <c r="AD107" s="2415"/>
      <c r="AE107" s="2408"/>
      <c r="AF107" s="2815"/>
      <c r="BK107" s="2694"/>
    </row>
    <row r="108" spans="4:63" s="2353" customFormat="1" x14ac:dyDescent="0.3">
      <c r="D108" s="2417" t="s">
        <v>884</v>
      </c>
      <c r="E108" s="2418" t="s">
        <v>892</v>
      </c>
      <c r="F108" s="2419" t="s">
        <v>893</v>
      </c>
      <c r="G108" s="2418" t="s">
        <v>887</v>
      </c>
      <c r="H108" s="2420" t="s">
        <v>888</v>
      </c>
      <c r="J108" s="2417" t="s">
        <v>884</v>
      </c>
      <c r="K108" s="2418" t="s">
        <v>892</v>
      </c>
      <c r="L108" s="2419" t="s">
        <v>893</v>
      </c>
      <c r="M108" s="2418" t="s">
        <v>887</v>
      </c>
      <c r="N108" s="2420" t="s">
        <v>888</v>
      </c>
      <c r="P108" s="2417" t="s">
        <v>884</v>
      </c>
      <c r="Q108" s="2418" t="s">
        <v>892</v>
      </c>
      <c r="R108" s="2419" t="s">
        <v>893</v>
      </c>
      <c r="S108" s="2418" t="s">
        <v>887</v>
      </c>
      <c r="T108" s="2420" t="s">
        <v>888</v>
      </c>
      <c r="V108" s="2417" t="s">
        <v>884</v>
      </c>
      <c r="W108" s="2418" t="s">
        <v>892</v>
      </c>
      <c r="X108" s="2419" t="s">
        <v>893</v>
      </c>
      <c r="Y108" s="2418" t="s">
        <v>887</v>
      </c>
      <c r="Z108" s="2420" t="s">
        <v>888</v>
      </c>
      <c r="AB108" s="2417" t="s">
        <v>884</v>
      </c>
      <c r="AC108" s="2418" t="s">
        <v>892</v>
      </c>
      <c r="AD108" s="2419" t="s">
        <v>893</v>
      </c>
      <c r="AE108" s="2418" t="s">
        <v>887</v>
      </c>
      <c r="AF108" s="2420" t="s">
        <v>888</v>
      </c>
      <c r="BK108" s="2694"/>
    </row>
    <row r="109" spans="4:63" s="2353" customFormat="1" x14ac:dyDescent="0.3">
      <c r="D109" s="2390" t="s">
        <v>2167</v>
      </c>
      <c r="E109" s="2150" t="s">
        <v>894</v>
      </c>
      <c r="F109" s="2478">
        <v>2.6882159135670913</v>
      </c>
      <c r="G109" s="2384">
        <v>31489.721498697658</v>
      </c>
      <c r="H109" s="2404">
        <v>84651.170446594799</v>
      </c>
      <c r="J109" s="2390" t="s">
        <v>2167</v>
      </c>
      <c r="K109" s="2150" t="s">
        <v>894</v>
      </c>
      <c r="L109" s="2478">
        <v>1.7350803861588513</v>
      </c>
      <c r="M109" s="2384">
        <v>31489.721498697658</v>
      </c>
      <c r="N109" s="2404">
        <v>54637.198137995016</v>
      </c>
      <c r="P109" s="2390" t="s">
        <v>2167</v>
      </c>
      <c r="Q109" s="2150" t="s">
        <v>894</v>
      </c>
      <c r="R109" s="2478">
        <v>3.7248927050921172</v>
      </c>
      <c r="S109" s="2384">
        <v>31489.721498697658</v>
      </c>
      <c r="T109" s="2404">
        <v>117295.83389588133</v>
      </c>
      <c r="V109" s="2390" t="s">
        <v>2167</v>
      </c>
      <c r="W109" s="2150" t="s">
        <v>894</v>
      </c>
      <c r="X109" s="2478">
        <v>5.4613699588841538</v>
      </c>
      <c r="Y109" s="2384">
        <v>31489.721498697658</v>
      </c>
      <c r="Z109" s="2404">
        <v>171977.01900661588</v>
      </c>
      <c r="AB109" s="2390" t="s">
        <v>2167</v>
      </c>
      <c r="AC109" s="2150" t="s">
        <v>894</v>
      </c>
      <c r="AD109" s="2478">
        <v>3.7248927050921172</v>
      </c>
      <c r="AE109" s="2384">
        <v>31489.721498697658</v>
      </c>
      <c r="AF109" s="2404">
        <v>117295.83389588133</v>
      </c>
      <c r="BK109" s="2694"/>
    </row>
    <row r="110" spans="4:63" s="2353" customFormat="1" x14ac:dyDescent="0.3">
      <c r="D110" s="2390" t="s">
        <v>2166</v>
      </c>
      <c r="E110" s="2150" t="s">
        <v>894</v>
      </c>
      <c r="F110" s="2478">
        <v>2.7957445501097751</v>
      </c>
      <c r="G110" s="2384">
        <v>16121.017832097778</v>
      </c>
      <c r="H110" s="2404">
        <v>45070.247746309862</v>
      </c>
      <c r="J110" s="2390" t="s">
        <v>2166</v>
      </c>
      <c r="K110" s="2150" t="s">
        <v>894</v>
      </c>
      <c r="L110" s="2478">
        <v>1.8044836016052055</v>
      </c>
      <c r="M110" s="2384">
        <v>16121.017832097778</v>
      </c>
      <c r="N110" s="2404">
        <v>29090.112319205538</v>
      </c>
      <c r="P110" s="2390" t="s">
        <v>2166</v>
      </c>
      <c r="Q110" s="2150" t="s">
        <v>894</v>
      </c>
      <c r="R110" s="2478">
        <v>3.873888413295802</v>
      </c>
      <c r="S110" s="2384">
        <v>16121.017832097778</v>
      </c>
      <c r="T110" s="2404">
        <v>62451.024190298587</v>
      </c>
      <c r="V110" s="2390" t="s">
        <v>2166</v>
      </c>
      <c r="W110" s="2150" t="s">
        <v>894</v>
      </c>
      <c r="X110" s="2478">
        <v>7.0997809465494006</v>
      </c>
      <c r="Y110" s="2384">
        <v>16121.017832097778</v>
      </c>
      <c r="Z110" s="2404">
        <v>114455.69524331093</v>
      </c>
      <c r="AB110" s="2390" t="s">
        <v>2166</v>
      </c>
      <c r="AC110" s="2150" t="s">
        <v>894</v>
      </c>
      <c r="AD110" s="2478">
        <v>3.873888413295802</v>
      </c>
      <c r="AE110" s="2384">
        <v>16121.017832097778</v>
      </c>
      <c r="AF110" s="2404">
        <v>62451.024190298587</v>
      </c>
      <c r="BK110" s="2694"/>
    </row>
    <row r="111" spans="4:63" s="2353" customFormat="1" x14ac:dyDescent="0.3">
      <c r="D111" s="2421" t="s">
        <v>1897</v>
      </c>
      <c r="E111" s="2821" t="s">
        <v>894</v>
      </c>
      <c r="F111" s="2478">
        <v>0.5521349127056937</v>
      </c>
      <c r="G111" s="2384">
        <v>372449.24864756566</v>
      </c>
      <c r="H111" s="2404">
        <v>205642.23338932489</v>
      </c>
      <c r="J111" s="2421" t="s">
        <v>1897</v>
      </c>
      <c r="K111" s="2821" t="s">
        <v>894</v>
      </c>
      <c r="L111" s="2478">
        <v>0.26647285703337353</v>
      </c>
      <c r="M111" s="2384">
        <v>372449.24864756566</v>
      </c>
      <c r="N111" s="2404">
        <v>99247.615387050158</v>
      </c>
      <c r="P111" s="2421" t="s">
        <v>1897</v>
      </c>
      <c r="Q111" s="2821" t="s">
        <v>894</v>
      </c>
      <c r="R111" s="2478">
        <v>0.46974283277307133</v>
      </c>
      <c r="S111" s="2384">
        <v>372449.24864756566</v>
      </c>
      <c r="T111" s="2404">
        <v>174955.36512390949</v>
      </c>
      <c r="V111" s="2421" t="s">
        <v>1897</v>
      </c>
      <c r="W111" s="2821" t="s">
        <v>894</v>
      </c>
      <c r="X111" s="2478">
        <v>0.22340890565313865</v>
      </c>
      <c r="Y111" s="2384">
        <v>372449.24864756566</v>
      </c>
      <c r="Z111" s="2404">
        <v>83208.479051686372</v>
      </c>
      <c r="AB111" s="2421" t="s">
        <v>1897</v>
      </c>
      <c r="AC111" s="2821" t="s">
        <v>894</v>
      </c>
      <c r="AD111" s="2478">
        <v>0.46974283277307133</v>
      </c>
      <c r="AE111" s="2384">
        <v>372449.24864756566</v>
      </c>
      <c r="AF111" s="2404">
        <v>174955.36512390949</v>
      </c>
      <c r="BK111" s="2694"/>
    </row>
    <row r="112" spans="4:63" s="2353" customFormat="1" x14ac:dyDescent="0.3">
      <c r="D112" s="2421" t="s">
        <v>1898</v>
      </c>
      <c r="E112" s="2821" t="s">
        <v>894</v>
      </c>
      <c r="F112" s="2478">
        <v>0.39171146169120469</v>
      </c>
      <c r="G112" s="2384">
        <v>372449.24864756566</v>
      </c>
      <c r="H112" s="2404">
        <v>145892.63959352887</v>
      </c>
      <c r="J112" s="2421" t="s">
        <v>1898</v>
      </c>
      <c r="K112" s="2821" t="s">
        <v>894</v>
      </c>
      <c r="L112" s="2478">
        <v>1.1563916437297341</v>
      </c>
      <c r="M112" s="2384">
        <v>372449.24864756566</v>
      </c>
      <c r="N112" s="2404">
        <v>430697.1988494629</v>
      </c>
      <c r="P112" s="2421" t="s">
        <v>1898</v>
      </c>
      <c r="Q112" s="2821" t="s">
        <v>894</v>
      </c>
      <c r="R112" s="2478">
        <v>2.1069347646439227</v>
      </c>
      <c r="S112" s="2384">
        <v>372449.24864756566</v>
      </c>
      <c r="T112" s="2404">
        <v>784726.27004106459</v>
      </c>
      <c r="V112" s="2421" t="s">
        <v>1898</v>
      </c>
      <c r="W112" s="2821" t="s">
        <v>894</v>
      </c>
      <c r="X112" s="2478">
        <v>3.2201697435521366</v>
      </c>
      <c r="Y112" s="2384">
        <v>372449.24864756566</v>
      </c>
      <c r="Z112" s="2404">
        <v>1199349.8015036175</v>
      </c>
      <c r="AB112" s="2421" t="s">
        <v>1898</v>
      </c>
      <c r="AC112" s="2821" t="s">
        <v>894</v>
      </c>
      <c r="AD112" s="2478">
        <v>2.1069347646439227</v>
      </c>
      <c r="AE112" s="2384">
        <v>372449.24864756566</v>
      </c>
      <c r="AF112" s="2404">
        <v>784726.27004106459</v>
      </c>
      <c r="BK112" s="2694"/>
    </row>
    <row r="113" spans="4:63" s="2353" customFormat="1" x14ac:dyDescent="0.3">
      <c r="D113" s="2421" t="s">
        <v>896</v>
      </c>
      <c r="E113" s="2821" t="s">
        <v>894</v>
      </c>
      <c r="F113" s="2478">
        <v>1.699879928093907</v>
      </c>
      <c r="G113" s="2384">
        <v>20419.955920657183</v>
      </c>
      <c r="H113" s="2404">
        <v>34711.47320208748</v>
      </c>
      <c r="J113" s="2421" t="s">
        <v>896</v>
      </c>
      <c r="K113" s="2821" t="s">
        <v>894</v>
      </c>
      <c r="L113" s="2478">
        <v>0.97164501624895694</v>
      </c>
      <c r="M113" s="2384">
        <v>20419.955920657183</v>
      </c>
      <c r="N113" s="2404">
        <v>19840.948402329934</v>
      </c>
      <c r="P113" s="2421" t="s">
        <v>896</v>
      </c>
      <c r="Q113" s="2821" t="s">
        <v>894</v>
      </c>
      <c r="R113" s="2478">
        <v>2.0859399148515858</v>
      </c>
      <c r="S113" s="2384">
        <v>20419.955920657183</v>
      </c>
      <c r="T113" s="2404">
        <v>42594.80111440878</v>
      </c>
      <c r="V113" s="2421" t="s">
        <v>896</v>
      </c>
      <c r="W113" s="2821" t="s">
        <v>894</v>
      </c>
      <c r="X113" s="2478">
        <v>3.0583671769751262</v>
      </c>
      <c r="Y113" s="2384">
        <v>20419.955920657183</v>
      </c>
      <c r="Z113" s="2404">
        <v>62451.722943016823</v>
      </c>
      <c r="AB113" s="2421" t="s">
        <v>896</v>
      </c>
      <c r="AC113" s="2821" t="s">
        <v>894</v>
      </c>
      <c r="AD113" s="2478">
        <v>2.0859399148515858</v>
      </c>
      <c r="AE113" s="2384">
        <v>20419.955920657183</v>
      </c>
      <c r="AF113" s="2404">
        <v>42594.80111440878</v>
      </c>
      <c r="BK113" s="2694"/>
    </row>
    <row r="114" spans="4:63" s="2353" customFormat="1" x14ac:dyDescent="0.3">
      <c r="D114" s="2421" t="s">
        <v>902</v>
      </c>
      <c r="E114" s="2821" t="s">
        <v>903</v>
      </c>
      <c r="F114" s="2478">
        <v>4.52866562258607</v>
      </c>
      <c r="G114" s="2384">
        <v>96726.106992586661</v>
      </c>
      <c r="H114" s="2404">
        <v>438040.19554390927</v>
      </c>
      <c r="J114" s="2421" t="s">
        <v>902</v>
      </c>
      <c r="K114" s="2821" t="s">
        <v>903</v>
      </c>
      <c r="L114" s="2478">
        <v>3.0807535265604602</v>
      </c>
      <c r="M114" s="2384">
        <v>96726.106992586661</v>
      </c>
      <c r="N114" s="2404">
        <v>297989.29522787576</v>
      </c>
      <c r="P114" s="2421" t="s">
        <v>902</v>
      </c>
      <c r="Q114" s="2821" t="s">
        <v>903</v>
      </c>
      <c r="R114" s="2478">
        <v>5.0793991433074321</v>
      </c>
      <c r="S114" s="2384">
        <v>96726.106992586661</v>
      </c>
      <c r="T114" s="2404">
        <v>491310.5049936077</v>
      </c>
      <c r="V114" s="2421" t="s">
        <v>902</v>
      </c>
      <c r="W114" s="2821" t="s">
        <v>903</v>
      </c>
      <c r="X114" s="2478">
        <v>5.0793991433074348</v>
      </c>
      <c r="Y114" s="2384">
        <v>96726.106992586661</v>
      </c>
      <c r="Z114" s="2404">
        <v>491310.50499360799</v>
      </c>
      <c r="AB114" s="2421" t="s">
        <v>902</v>
      </c>
      <c r="AC114" s="2821" t="s">
        <v>903</v>
      </c>
      <c r="AD114" s="2478">
        <v>5.0793991433074321</v>
      </c>
      <c r="AE114" s="2384">
        <v>96726.106992586661</v>
      </c>
      <c r="AF114" s="2404">
        <v>491310.5049936077</v>
      </c>
      <c r="BK114" s="2694"/>
    </row>
    <row r="115" spans="4:63" s="2353" customFormat="1" x14ac:dyDescent="0.3">
      <c r="D115" s="2421" t="s">
        <v>987</v>
      </c>
      <c r="E115" s="2821" t="s">
        <v>297</v>
      </c>
      <c r="F115" s="2478">
        <v>3.622932498068856</v>
      </c>
      <c r="G115" s="2384">
        <v>8751.5632137848133</v>
      </c>
      <c r="H115" s="2404">
        <v>31706.322776124918</v>
      </c>
      <c r="J115" s="2421" t="s">
        <v>987</v>
      </c>
      <c r="K115" s="2821" t="s">
        <v>297</v>
      </c>
      <c r="L115" s="2478">
        <v>0.81948043806508242</v>
      </c>
      <c r="M115" s="2384">
        <v>8751.5632137848133</v>
      </c>
      <c r="N115" s="2404">
        <v>7171.7348561866393</v>
      </c>
      <c r="P115" s="2421" t="s">
        <v>987</v>
      </c>
      <c r="Q115" s="2821" t="s">
        <v>297</v>
      </c>
      <c r="R115" s="2478">
        <v>3.3862660955382879</v>
      </c>
      <c r="S115" s="2384">
        <v>8751.5632137848133</v>
      </c>
      <c r="T115" s="2404">
        <v>29635.121793799612</v>
      </c>
      <c r="V115" s="2421" t="s">
        <v>987</v>
      </c>
      <c r="W115" s="2821" t="s">
        <v>297</v>
      </c>
      <c r="X115" s="2478">
        <v>3.3862660955382897</v>
      </c>
      <c r="Y115" s="2384">
        <v>8751.5632137848133</v>
      </c>
      <c r="Z115" s="2404">
        <v>29635.121793799626</v>
      </c>
      <c r="AB115" s="2421" t="s">
        <v>987</v>
      </c>
      <c r="AC115" s="2821" t="s">
        <v>297</v>
      </c>
      <c r="AD115" s="2478">
        <v>3.3862660955382879</v>
      </c>
      <c r="AE115" s="2384">
        <v>8751.5632137848133</v>
      </c>
      <c r="AF115" s="2404">
        <v>29635.121793799612</v>
      </c>
      <c r="BK115" s="2694"/>
    </row>
    <row r="116" spans="4:63" s="2353" customFormat="1" x14ac:dyDescent="0.3">
      <c r="D116" s="2421" t="s">
        <v>905</v>
      </c>
      <c r="E116" s="2821" t="s">
        <v>3</v>
      </c>
      <c r="F116" s="2478">
        <v>151.06411211627778</v>
      </c>
      <c r="G116" s="2384">
        <v>2256.9424964936889</v>
      </c>
      <c r="H116" s="2404">
        <v>340943.01433031447</v>
      </c>
      <c r="J116" s="2421" t="s">
        <v>905</v>
      </c>
      <c r="K116" s="2821" t="s">
        <v>3</v>
      </c>
      <c r="L116" s="2478">
        <v>75.602874551147892</v>
      </c>
      <c r="M116" s="2384">
        <v>2256.9424964936889</v>
      </c>
      <c r="N116" s="2404">
        <v>170631.3404315669</v>
      </c>
      <c r="P116" s="2421" t="s">
        <v>905</v>
      </c>
      <c r="Q116" s="2821" t="s">
        <v>3</v>
      </c>
      <c r="R116" s="2478">
        <v>87.178743376414104</v>
      </c>
      <c r="S116" s="2384">
        <v>2256.9424964936889</v>
      </c>
      <c r="T116" s="2404">
        <v>196757.4107171467</v>
      </c>
      <c r="V116" s="2421" t="s">
        <v>905</v>
      </c>
      <c r="W116" s="2821" t="s">
        <v>3</v>
      </c>
      <c r="X116" s="2478">
        <v>225.1961768983638</v>
      </c>
      <c r="Y116" s="2384">
        <v>2256.9424964936889</v>
      </c>
      <c r="Z116" s="2404">
        <v>508254.8216898276</v>
      </c>
      <c r="AB116" s="2421" t="s">
        <v>905</v>
      </c>
      <c r="AC116" s="2821" t="s">
        <v>3</v>
      </c>
      <c r="AD116" s="2478">
        <v>87.178743376414104</v>
      </c>
      <c r="AE116" s="2384">
        <v>2256.9424964936889</v>
      </c>
      <c r="AF116" s="2404">
        <v>196757.4107171467</v>
      </c>
      <c r="BK116" s="2694"/>
    </row>
    <row r="117" spans="4:63" s="2353" customFormat="1" x14ac:dyDescent="0.3">
      <c r="D117" s="2421" t="s">
        <v>2138</v>
      </c>
      <c r="E117" s="2821" t="s">
        <v>3</v>
      </c>
      <c r="F117" s="2478">
        <v>2.173759498841314</v>
      </c>
      <c r="G117" s="2384">
        <v>47019.635343618516</v>
      </c>
      <c r="H117" s="2404">
        <v>102209.37896024552</v>
      </c>
      <c r="J117" s="2421" t="s">
        <v>2138</v>
      </c>
      <c r="K117" s="2821" t="s">
        <v>3</v>
      </c>
      <c r="L117" s="2478">
        <v>0.16019918338114394</v>
      </c>
      <c r="M117" s="2384">
        <v>47019.635343618516</v>
      </c>
      <c r="N117" s="2404">
        <v>7532.5071849268597</v>
      </c>
      <c r="P117" s="2421" t="s">
        <v>2138</v>
      </c>
      <c r="Q117" s="2821" t="s">
        <v>3</v>
      </c>
      <c r="R117" s="2478">
        <v>2.031759657322973</v>
      </c>
      <c r="S117" s="2384">
        <v>47019.635343618516</v>
      </c>
      <c r="T117" s="2404">
        <v>95532.598193201513</v>
      </c>
      <c r="V117" s="2421" t="s">
        <v>2138</v>
      </c>
      <c r="W117" s="2821" t="s">
        <v>3</v>
      </c>
      <c r="X117" s="2478">
        <v>2.0317596573229739</v>
      </c>
      <c r="Y117" s="2384">
        <v>47019.635343618516</v>
      </c>
      <c r="Z117" s="2404">
        <v>95532.598193201557</v>
      </c>
      <c r="AB117" s="2421" t="s">
        <v>2138</v>
      </c>
      <c r="AC117" s="2821" t="s">
        <v>3</v>
      </c>
      <c r="AD117" s="2478">
        <v>2.031759657322973</v>
      </c>
      <c r="AE117" s="2384">
        <v>47019.635343618516</v>
      </c>
      <c r="AF117" s="2404">
        <v>95532.598193201513</v>
      </c>
      <c r="BK117" s="2694"/>
    </row>
    <row r="118" spans="4:63" s="2353" customFormat="1" x14ac:dyDescent="0.3">
      <c r="D118" s="2421" t="s">
        <v>985</v>
      </c>
      <c r="E118" s="2821" t="s">
        <v>3</v>
      </c>
      <c r="F118" s="2478">
        <v>13.542521677781385</v>
      </c>
      <c r="G118" s="2384">
        <v>3186.5448687637754</v>
      </c>
      <c r="H118" s="2404">
        <v>43153.852962456469</v>
      </c>
      <c r="J118" s="2421" t="s">
        <v>985</v>
      </c>
      <c r="K118" s="2821" t="s">
        <v>3</v>
      </c>
      <c r="L118" s="2478">
        <v>1.2939164811553934</v>
      </c>
      <c r="M118" s="2384">
        <v>3186.5448687637754</v>
      </c>
      <c r="N118" s="2404">
        <v>4123.1229236345989</v>
      </c>
      <c r="P118" s="2421" t="s">
        <v>985</v>
      </c>
      <c r="Q118" s="2821" t="s">
        <v>3</v>
      </c>
      <c r="R118" s="2478">
        <v>12.657862665122122</v>
      </c>
      <c r="S118" s="2384">
        <v>3186.5448687637754</v>
      </c>
      <c r="T118" s="2404">
        <v>40334.84732506147</v>
      </c>
      <c r="V118" s="2421" t="s">
        <v>985</v>
      </c>
      <c r="W118" s="2821" t="s">
        <v>3</v>
      </c>
      <c r="X118" s="2478">
        <v>9.007847075934551</v>
      </c>
      <c r="Y118" s="2384">
        <v>3186.5448687637754</v>
      </c>
      <c r="Z118" s="2404">
        <v>28703.908878428021</v>
      </c>
      <c r="AB118" s="2421" t="s">
        <v>985</v>
      </c>
      <c r="AC118" s="2821" t="s">
        <v>3</v>
      </c>
      <c r="AD118" s="2478">
        <v>12.657862665122122</v>
      </c>
      <c r="AE118" s="2384">
        <v>3186.5448687637754</v>
      </c>
      <c r="AF118" s="2404">
        <v>40334.84732506147</v>
      </c>
      <c r="BK118" s="2067"/>
    </row>
    <row r="119" spans="4:63" s="2353" customFormat="1" x14ac:dyDescent="0.3">
      <c r="D119" s="2421" t="s">
        <v>915</v>
      </c>
      <c r="E119" s="2821" t="s">
        <v>1</v>
      </c>
      <c r="F119" s="2478">
        <v>6.8690800163385513</v>
      </c>
      <c r="G119" s="2384">
        <v>10030.497295131237</v>
      </c>
      <c r="H119" s="2404">
        <v>68900.288523923882</v>
      </c>
      <c r="J119" s="2421" t="s">
        <v>915</v>
      </c>
      <c r="K119" s="2821" t="s">
        <v>1</v>
      </c>
      <c r="L119" s="2478">
        <v>0.65311974763081759</v>
      </c>
      <c r="M119" s="2384">
        <v>10030.497295131237</v>
      </c>
      <c r="N119" s="2404">
        <v>6551.1158620077122</v>
      </c>
      <c r="P119" s="2421" t="s">
        <v>915</v>
      </c>
      <c r="Q119" s="2821" t="s">
        <v>1</v>
      </c>
      <c r="R119" s="2478">
        <v>6.420360517140594</v>
      </c>
      <c r="S119" s="2384">
        <v>10030.497295131237</v>
      </c>
      <c r="T119" s="2404">
        <v>64399.408800946119</v>
      </c>
      <c r="V119" s="2421" t="s">
        <v>915</v>
      </c>
      <c r="W119" s="2821" t="s">
        <v>1</v>
      </c>
      <c r="X119" s="2478">
        <v>6.4203605171405975</v>
      </c>
      <c r="Y119" s="2384">
        <v>10030.497295131237</v>
      </c>
      <c r="Z119" s="2404">
        <v>64399.408800946156</v>
      </c>
      <c r="AB119" s="2421" t="s">
        <v>915</v>
      </c>
      <c r="AC119" s="2821" t="s">
        <v>1</v>
      </c>
      <c r="AD119" s="2478">
        <v>6.420360517140594</v>
      </c>
      <c r="AE119" s="2384">
        <v>10030.497295131237</v>
      </c>
      <c r="AF119" s="2404">
        <v>64399.408800946119</v>
      </c>
      <c r="BK119" s="2067"/>
    </row>
    <row r="120" spans="4:63" s="2353" customFormat="1" x14ac:dyDescent="0.3">
      <c r="D120" s="2421" t="s">
        <v>907</v>
      </c>
      <c r="E120" s="2821" t="s">
        <v>1</v>
      </c>
      <c r="F120" s="2478">
        <v>5.0721054972963993</v>
      </c>
      <c r="G120" s="2384">
        <v>10102.504508114607</v>
      </c>
      <c r="H120" s="2404">
        <v>51240.968652069758</v>
      </c>
      <c r="J120" s="2421" t="s">
        <v>907</v>
      </c>
      <c r="K120" s="2821" t="s">
        <v>1</v>
      </c>
      <c r="L120" s="2478">
        <v>0.3265598738154088</v>
      </c>
      <c r="M120" s="2384">
        <v>10102.504508114607</v>
      </c>
      <c r="N120" s="2404">
        <v>3299.0725973895046</v>
      </c>
      <c r="P120" s="2421" t="s">
        <v>907</v>
      </c>
      <c r="Q120" s="2821" t="s">
        <v>1</v>
      </c>
      <c r="R120" s="2478">
        <v>4.7407725337536037</v>
      </c>
      <c r="S120" s="2384">
        <v>10102.504508114607</v>
      </c>
      <c r="T120" s="2404">
        <v>47893.675894191692</v>
      </c>
      <c r="V120" s="2421" t="s">
        <v>907</v>
      </c>
      <c r="W120" s="2821" t="s">
        <v>1</v>
      </c>
      <c r="X120" s="2478">
        <v>4.7407725337536064</v>
      </c>
      <c r="Y120" s="2384">
        <v>10102.504508114607</v>
      </c>
      <c r="Z120" s="2404">
        <v>47893.675894191714</v>
      </c>
      <c r="AB120" s="2421" t="s">
        <v>907</v>
      </c>
      <c r="AC120" s="2821" t="s">
        <v>1</v>
      </c>
      <c r="AD120" s="2478">
        <v>4.7407725337536037</v>
      </c>
      <c r="AE120" s="2384">
        <v>10102.504508114607</v>
      </c>
      <c r="AF120" s="2404">
        <v>47893.675894191692</v>
      </c>
      <c r="BK120" s="2067"/>
    </row>
    <row r="121" spans="4:63" s="2353" customFormat="1" x14ac:dyDescent="0.3">
      <c r="D121" s="2421" t="s">
        <v>909</v>
      </c>
      <c r="E121" s="2821" t="s">
        <v>1</v>
      </c>
      <c r="F121" s="2478">
        <v>5.0721054972963993</v>
      </c>
      <c r="G121" s="2384">
        <v>4701.963534361852</v>
      </c>
      <c r="H121" s="2404">
        <v>23848.855090723955</v>
      </c>
      <c r="J121" s="2421" t="s">
        <v>909</v>
      </c>
      <c r="K121" s="2821" t="s">
        <v>1</v>
      </c>
      <c r="L121" s="2478">
        <v>0.3265598738154088</v>
      </c>
      <c r="M121" s="2384">
        <v>4701.963534361852</v>
      </c>
      <c r="N121" s="2404">
        <v>1535.47261846586</v>
      </c>
      <c r="P121" s="2421" t="s">
        <v>909</v>
      </c>
      <c r="Q121" s="2821" t="s">
        <v>1</v>
      </c>
      <c r="R121" s="2478">
        <v>4.7407725337536037</v>
      </c>
      <c r="S121" s="2384">
        <v>4701.963534361852</v>
      </c>
      <c r="T121" s="2404">
        <v>22290.939578413687</v>
      </c>
      <c r="V121" s="2421" t="s">
        <v>909</v>
      </c>
      <c r="W121" s="2821" t="s">
        <v>1</v>
      </c>
      <c r="X121" s="2478">
        <v>4.7407725337536064</v>
      </c>
      <c r="Y121" s="2384">
        <v>4701.963534361852</v>
      </c>
      <c r="Z121" s="2404">
        <v>22290.939578413698</v>
      </c>
      <c r="AB121" s="2421" t="s">
        <v>909</v>
      </c>
      <c r="AC121" s="2821" t="s">
        <v>1</v>
      </c>
      <c r="AD121" s="2478">
        <v>4.7407725337536037</v>
      </c>
      <c r="AE121" s="2384">
        <v>4701.963534361852</v>
      </c>
      <c r="AF121" s="2404">
        <v>22290.939578413687</v>
      </c>
    </row>
    <row r="122" spans="4:63" s="2353" customFormat="1" x14ac:dyDescent="0.3">
      <c r="D122" s="2421" t="s">
        <v>910</v>
      </c>
      <c r="E122" s="2821" t="s">
        <v>1</v>
      </c>
      <c r="F122" s="2478">
        <v>2.8983459984550848</v>
      </c>
      <c r="G122" s="2384">
        <v>3414.2761043356804</v>
      </c>
      <c r="H122" s="2404">
        <v>9895.7534846221351</v>
      </c>
      <c r="J122" s="2421" t="s">
        <v>910</v>
      </c>
      <c r="K122" s="2821" t="s">
        <v>1</v>
      </c>
      <c r="L122" s="2478">
        <v>0.16019918338114394</v>
      </c>
      <c r="M122" s="2384">
        <v>3414.2761043356804</v>
      </c>
      <c r="N122" s="2404">
        <v>546.96424375232948</v>
      </c>
      <c r="P122" s="2421" t="s">
        <v>910</v>
      </c>
      <c r="Q122" s="2821" t="s">
        <v>1</v>
      </c>
      <c r="R122" s="2478">
        <v>2.7090128764306307</v>
      </c>
      <c r="S122" s="2384">
        <v>3414.2761043356804</v>
      </c>
      <c r="T122" s="2404">
        <v>9249.3179303347697</v>
      </c>
      <c r="V122" s="2421" t="s">
        <v>910</v>
      </c>
      <c r="W122" s="2821" t="s">
        <v>1</v>
      </c>
      <c r="X122" s="2478">
        <v>2.709012876430632</v>
      </c>
      <c r="Y122" s="2384">
        <v>3414.2761043356804</v>
      </c>
      <c r="Z122" s="2404">
        <v>9249.3179303347752</v>
      </c>
      <c r="AB122" s="2421" t="s">
        <v>910</v>
      </c>
      <c r="AC122" s="2821" t="s">
        <v>1</v>
      </c>
      <c r="AD122" s="2478">
        <v>2.7090128764306307</v>
      </c>
      <c r="AE122" s="2384">
        <v>3414.2761043356804</v>
      </c>
      <c r="AF122" s="2404">
        <v>9249.3179303347697</v>
      </c>
    </row>
    <row r="123" spans="4:63" s="2353" customFormat="1" x14ac:dyDescent="0.3">
      <c r="D123" s="2421" t="s">
        <v>2107</v>
      </c>
      <c r="E123" s="2821" t="s">
        <v>3</v>
      </c>
      <c r="F123" s="2478">
        <v>0.7245864996137712</v>
      </c>
      <c r="G123" s="2384">
        <v>8228.1675015027067</v>
      </c>
      <c r="H123" s="2404">
        <v>5962.0190881496355</v>
      </c>
      <c r="J123" s="2421" t="s">
        <v>2107</v>
      </c>
      <c r="K123" s="2821" t="s">
        <v>3</v>
      </c>
      <c r="L123" s="2478">
        <v>0.16019918338114394</v>
      </c>
      <c r="M123" s="2384">
        <v>8228.1675015027067</v>
      </c>
      <c r="N123" s="2404">
        <v>1318.145714464001</v>
      </c>
      <c r="P123" s="2421" t="s">
        <v>2107</v>
      </c>
      <c r="Q123" s="2821" t="s">
        <v>3</v>
      </c>
      <c r="R123" s="2478">
        <v>0.67725321910765768</v>
      </c>
      <c r="S123" s="2384">
        <v>8228.1675015027067</v>
      </c>
      <c r="T123" s="2404">
        <v>5572.5529277497208</v>
      </c>
      <c r="V123" s="2421" t="s">
        <v>2107</v>
      </c>
      <c r="W123" s="2821" t="s">
        <v>3</v>
      </c>
      <c r="X123" s="2478">
        <v>0.67725321910765801</v>
      </c>
      <c r="Y123" s="2384">
        <v>8228.1675015027067</v>
      </c>
      <c r="Z123" s="2404">
        <v>5572.5529277497235</v>
      </c>
      <c r="AB123" s="2421" t="s">
        <v>2107</v>
      </c>
      <c r="AC123" s="2821" t="s">
        <v>3</v>
      </c>
      <c r="AD123" s="2478">
        <v>0.67725321910765768</v>
      </c>
      <c r="AE123" s="2384">
        <v>8228.1675015027067</v>
      </c>
      <c r="AF123" s="2404">
        <v>5572.5529277497208</v>
      </c>
    </row>
    <row r="124" spans="4:63" s="2353" customFormat="1" x14ac:dyDescent="0.3">
      <c r="D124" s="2421" t="s">
        <v>912</v>
      </c>
      <c r="E124" s="2821" t="s">
        <v>913</v>
      </c>
      <c r="F124" s="2478">
        <v>1.4491729992275424</v>
      </c>
      <c r="G124" s="2384">
        <v>3869.0442797034666</v>
      </c>
      <c r="H124" s="2404">
        <v>5606.9145029620395</v>
      </c>
      <c r="J124" s="2421" t="s">
        <v>912</v>
      </c>
      <c r="K124" s="2821" t="s">
        <v>913</v>
      </c>
      <c r="L124" s="2478">
        <v>0.18564620751053335</v>
      </c>
      <c r="M124" s="2384">
        <v>3869.0442797034666</v>
      </c>
      <c r="N124" s="2404">
        <v>718.27339721727174</v>
      </c>
      <c r="P124" s="2421" t="s">
        <v>912</v>
      </c>
      <c r="Q124" s="2821" t="s">
        <v>913</v>
      </c>
      <c r="R124" s="2478">
        <v>1.3545064382153154</v>
      </c>
      <c r="S124" s="2384">
        <v>3869.0442797034666</v>
      </c>
      <c r="T124" s="2404">
        <v>5240.6453865984831</v>
      </c>
      <c r="V124" s="2421" t="s">
        <v>912</v>
      </c>
      <c r="W124" s="2821" t="s">
        <v>913</v>
      </c>
      <c r="X124" s="2478">
        <v>1.354506438215316</v>
      </c>
      <c r="Y124" s="2384">
        <v>3869.0442797034666</v>
      </c>
      <c r="Z124" s="2404">
        <v>5240.6453865984859</v>
      </c>
      <c r="AB124" s="2421" t="s">
        <v>912</v>
      </c>
      <c r="AC124" s="2821" t="s">
        <v>913</v>
      </c>
      <c r="AD124" s="2478">
        <v>1.3545064382153154</v>
      </c>
      <c r="AE124" s="2384">
        <v>3869.0442797034666</v>
      </c>
      <c r="AF124" s="2404">
        <v>5240.6453865984831</v>
      </c>
      <c r="AG124" s="2408"/>
    </row>
    <row r="125" spans="4:63" s="2353" customFormat="1" x14ac:dyDescent="0.3">
      <c r="D125" s="2412"/>
      <c r="E125" s="2408"/>
      <c r="F125" s="2408"/>
      <c r="G125" s="2413" t="s">
        <v>890</v>
      </c>
      <c r="H125" s="2823">
        <v>1637475.3282933477</v>
      </c>
      <c r="J125" s="2412"/>
      <c r="K125" s="2408"/>
      <c r="L125" s="2408"/>
      <c r="M125" s="2413" t="s">
        <v>890</v>
      </c>
      <c r="N125" s="2823">
        <v>1134930.1181535311</v>
      </c>
      <c r="P125" s="2412"/>
      <c r="Q125" s="2408"/>
      <c r="R125" s="2408"/>
      <c r="S125" s="2413" t="s">
        <v>890</v>
      </c>
      <c r="T125" s="2823">
        <v>2190240.3179066139</v>
      </c>
      <c r="V125" s="2412"/>
      <c r="W125" s="2408"/>
      <c r="X125" s="2408"/>
      <c r="Y125" s="2413" t="s">
        <v>890</v>
      </c>
      <c r="Z125" s="2823">
        <v>2939526.2138153464</v>
      </c>
      <c r="AB125" s="2412"/>
      <c r="AC125" s="2408"/>
      <c r="AD125" s="2408"/>
      <c r="AE125" s="2413" t="s">
        <v>890</v>
      </c>
      <c r="AF125" s="2823">
        <v>2190240.3179066139</v>
      </c>
      <c r="AT125" s="2408"/>
      <c r="AU125" s="2408"/>
      <c r="AV125" s="2824"/>
      <c r="AW125" s="2824"/>
      <c r="AX125" s="2825"/>
    </row>
    <row r="126" spans="4:63" s="2353" customFormat="1" x14ac:dyDescent="0.3">
      <c r="D126" s="2414" t="s">
        <v>898</v>
      </c>
      <c r="E126" s="2415"/>
      <c r="F126" s="2415"/>
      <c r="G126" s="2408"/>
      <c r="H126" s="2815"/>
      <c r="J126" s="2414" t="s">
        <v>898</v>
      </c>
      <c r="K126" s="2415"/>
      <c r="L126" s="2415"/>
      <c r="M126" s="2408"/>
      <c r="N126" s="2815"/>
      <c r="P126" s="2414" t="s">
        <v>898</v>
      </c>
      <c r="Q126" s="2415"/>
      <c r="R126" s="2415"/>
      <c r="S126" s="2408"/>
      <c r="T126" s="2815"/>
      <c r="V126" s="2414" t="s">
        <v>898</v>
      </c>
      <c r="W126" s="2415"/>
      <c r="X126" s="2415"/>
      <c r="Y126" s="2408"/>
      <c r="Z126" s="2815"/>
      <c r="AB126" s="2414" t="s">
        <v>898</v>
      </c>
      <c r="AC126" s="2415"/>
      <c r="AD126" s="2415"/>
      <c r="AE126" s="2408"/>
      <c r="AF126" s="2815"/>
      <c r="AT126" s="2408"/>
      <c r="AU126" s="2408"/>
      <c r="AV126" s="2824"/>
      <c r="AW126" s="2824"/>
      <c r="AX126" s="2825"/>
    </row>
    <row r="127" spans="4:63" s="2353" customFormat="1" x14ac:dyDescent="0.3">
      <c r="D127" s="2417" t="s">
        <v>884</v>
      </c>
      <c r="E127" s="2418" t="s">
        <v>885</v>
      </c>
      <c r="F127" s="2419" t="s">
        <v>886</v>
      </c>
      <c r="G127" s="2419" t="s">
        <v>893</v>
      </c>
      <c r="H127" s="2420" t="s">
        <v>888</v>
      </c>
      <c r="I127" s="2408"/>
      <c r="J127" s="2417" t="s">
        <v>884</v>
      </c>
      <c r="K127" s="2418" t="s">
        <v>885</v>
      </c>
      <c r="L127" s="2419" t="s">
        <v>886</v>
      </c>
      <c r="M127" s="2419" t="s">
        <v>893</v>
      </c>
      <c r="N127" s="2420" t="s">
        <v>888</v>
      </c>
      <c r="P127" s="2417" t="s">
        <v>884</v>
      </c>
      <c r="Q127" s="2418" t="s">
        <v>885</v>
      </c>
      <c r="R127" s="2419" t="s">
        <v>886</v>
      </c>
      <c r="S127" s="2419" t="s">
        <v>893</v>
      </c>
      <c r="T127" s="2420" t="s">
        <v>888</v>
      </c>
      <c r="V127" s="2417" t="s">
        <v>884</v>
      </c>
      <c r="W127" s="2418" t="s">
        <v>885</v>
      </c>
      <c r="X127" s="2419" t="s">
        <v>886</v>
      </c>
      <c r="Y127" s="2419" t="s">
        <v>893</v>
      </c>
      <c r="Z127" s="2420" t="s">
        <v>888</v>
      </c>
      <c r="AB127" s="2417" t="s">
        <v>884</v>
      </c>
      <c r="AC127" s="2418" t="s">
        <v>885</v>
      </c>
      <c r="AD127" s="2419" t="s">
        <v>886</v>
      </c>
      <c r="AE127" s="2419" t="s">
        <v>893</v>
      </c>
      <c r="AF127" s="2420" t="s">
        <v>888</v>
      </c>
      <c r="AT127" s="2408"/>
      <c r="AU127" s="2408"/>
      <c r="AV127" s="2824"/>
      <c r="AW127" s="2824"/>
      <c r="AX127" s="2825"/>
    </row>
    <row r="128" spans="4:63" s="2353" customFormat="1" x14ac:dyDescent="0.3">
      <c r="D128" s="2421" t="s">
        <v>899</v>
      </c>
      <c r="E128" s="2664">
        <v>133931.74620661701</v>
      </c>
      <c r="F128" s="2478">
        <v>0.1811466249034428</v>
      </c>
      <c r="G128" s="2479">
        <v>1</v>
      </c>
      <c r="H128" s="2404">
        <v>24261.283792753151</v>
      </c>
      <c r="J128" s="2421" t="s">
        <v>899</v>
      </c>
      <c r="K128" s="2664">
        <v>133931.74620661701</v>
      </c>
      <c r="L128" s="2478">
        <v>3.6969042318725519E-2</v>
      </c>
      <c r="M128" s="2479">
        <v>1</v>
      </c>
      <c r="N128" s="2404">
        <v>4951.3283933332305</v>
      </c>
      <c r="P128" s="2421" t="s">
        <v>899</v>
      </c>
      <c r="Q128" s="2664">
        <v>133931.74620661701</v>
      </c>
      <c r="R128" s="2478">
        <v>0.16931330477691442</v>
      </c>
      <c r="S128" s="2479">
        <v>1</v>
      </c>
      <c r="T128" s="2404">
        <v>22676.426564785299</v>
      </c>
      <c r="V128" s="2421" t="s">
        <v>899</v>
      </c>
      <c r="W128" s="2664">
        <v>133931.74620661701</v>
      </c>
      <c r="X128" s="2478">
        <v>0.1693133047769145</v>
      </c>
      <c r="Y128" s="2479">
        <v>1</v>
      </c>
      <c r="Z128" s="2404">
        <v>22676.42656478531</v>
      </c>
      <c r="AB128" s="2421" t="s">
        <v>899</v>
      </c>
      <c r="AC128" s="2664">
        <v>133931.74620661701</v>
      </c>
      <c r="AD128" s="2478">
        <v>0.16931330477691442</v>
      </c>
      <c r="AE128" s="2479">
        <v>1</v>
      </c>
      <c r="AF128" s="2404">
        <v>22676.426564785299</v>
      </c>
      <c r="AT128" s="2408"/>
      <c r="AU128" s="2408"/>
      <c r="AV128" s="2824"/>
      <c r="AW128" s="2824"/>
      <c r="AX128" s="2825"/>
    </row>
    <row r="129" spans="3:57" s="2353" customFormat="1" x14ac:dyDescent="0.3">
      <c r="D129" s="2421" t="s">
        <v>990</v>
      </c>
      <c r="E129" s="2664">
        <v>100448.75998254272</v>
      </c>
      <c r="F129" s="2478">
        <v>0.7245864996137712</v>
      </c>
      <c r="G129" s="2479">
        <v>1</v>
      </c>
      <c r="H129" s="2404">
        <v>72783.815386294489</v>
      </c>
      <c r="J129" s="2421" t="s">
        <v>990</v>
      </c>
      <c r="K129" s="2664">
        <v>100448.75998254272</v>
      </c>
      <c r="L129" s="2478">
        <v>0.16019918338114394</v>
      </c>
      <c r="M129" s="2479">
        <v>1</v>
      </c>
      <c r="N129" s="2404">
        <v>16091.809320851875</v>
      </c>
      <c r="P129" s="2421" t="s">
        <v>990</v>
      </c>
      <c r="Q129" s="2664">
        <v>100448.75998254272</v>
      </c>
      <c r="R129" s="2478">
        <v>0.67725321910765768</v>
      </c>
      <c r="S129" s="2479">
        <v>2</v>
      </c>
      <c r="T129" s="2404">
        <v>136058.49210709904</v>
      </c>
      <c r="V129" s="2421" t="s">
        <v>990</v>
      </c>
      <c r="W129" s="2664">
        <v>100448.75998254272</v>
      </c>
      <c r="X129" s="2478">
        <v>0.4740772533753605</v>
      </c>
      <c r="Y129" s="2479">
        <v>2</v>
      </c>
      <c r="Z129" s="2404">
        <v>95240.94447496935</v>
      </c>
      <c r="AB129" s="2421" t="s">
        <v>990</v>
      </c>
      <c r="AC129" s="2664">
        <v>100448.75998254272</v>
      </c>
      <c r="AD129" s="2478">
        <v>0.67725321910765768</v>
      </c>
      <c r="AE129" s="2479">
        <v>2</v>
      </c>
      <c r="AF129" s="2404">
        <v>136058.49210709904</v>
      </c>
      <c r="AT129" s="2408"/>
      <c r="AU129" s="2408"/>
      <c r="AV129" s="2824"/>
      <c r="AW129" s="2824"/>
      <c r="AX129" s="2825"/>
    </row>
    <row r="130" spans="3:57" s="2353" customFormat="1" x14ac:dyDescent="0.3">
      <c r="D130" s="2421" t="s">
        <v>1154</v>
      </c>
      <c r="E130" s="2664">
        <v>64040.167561799884</v>
      </c>
      <c r="F130" s="2478">
        <v>0.7245864996137712</v>
      </c>
      <c r="G130" s="2479">
        <v>2</v>
      </c>
      <c r="H130" s="2404">
        <v>92805.281696567909</v>
      </c>
      <c r="J130" s="2421" t="s">
        <v>1154</v>
      </c>
      <c r="K130" s="2664">
        <v>64040.167561799884</v>
      </c>
      <c r="L130" s="2478">
        <v>0.16019918338114394</v>
      </c>
      <c r="M130" s="2479">
        <v>2</v>
      </c>
      <c r="N130" s="2404">
        <v>20518.365093983932</v>
      </c>
      <c r="P130" s="2421" t="s">
        <v>1154</v>
      </c>
      <c r="Q130" s="2664">
        <v>64040.167561799884</v>
      </c>
      <c r="R130" s="2478">
        <v>0.67725321910765768</v>
      </c>
      <c r="S130" s="2479">
        <v>2</v>
      </c>
      <c r="T130" s="2404">
        <v>86742.819266845545</v>
      </c>
      <c r="V130" s="2421" t="s">
        <v>1154</v>
      </c>
      <c r="W130" s="2664">
        <v>64040.167561799884</v>
      </c>
      <c r="X130" s="2478">
        <v>1.015879828661487</v>
      </c>
      <c r="Y130" s="2479">
        <v>2</v>
      </c>
      <c r="Z130" s="2404">
        <v>130114.22890026837</v>
      </c>
      <c r="AB130" s="2421" t="s">
        <v>1154</v>
      </c>
      <c r="AC130" s="2664">
        <v>64040.167561799884</v>
      </c>
      <c r="AD130" s="2478">
        <v>0.67725321910765768</v>
      </c>
      <c r="AE130" s="2479">
        <v>2</v>
      </c>
      <c r="AF130" s="2404">
        <v>86742.819266845545</v>
      </c>
      <c r="AT130" s="2408"/>
      <c r="AU130" s="2408"/>
      <c r="AV130" s="2824"/>
      <c r="AW130" s="2824"/>
      <c r="AX130" s="2825"/>
    </row>
    <row r="131" spans="3:57" s="2353" customFormat="1" x14ac:dyDescent="0.3">
      <c r="D131" s="2390" t="s">
        <v>2603</v>
      </c>
      <c r="E131" s="2664">
        <v>290020.70325447264</v>
      </c>
      <c r="F131" s="2478">
        <v>0.14491729992275426</v>
      </c>
      <c r="G131" s="2826">
        <v>1</v>
      </c>
      <c r="H131" s="2404">
        <v>42029.017237336528</v>
      </c>
      <c r="J131" s="2390" t="s">
        <v>2603</v>
      </c>
      <c r="K131" s="2664">
        <v>290020.70325447264</v>
      </c>
      <c r="L131" s="2478">
        <v>3.203983667622879E-2</v>
      </c>
      <c r="M131" s="2826">
        <v>1</v>
      </c>
      <c r="N131" s="2404">
        <v>9292.2159649983187</v>
      </c>
      <c r="P131" s="2390" t="s">
        <v>2603</v>
      </c>
      <c r="Q131" s="2664">
        <v>290020.70325447264</v>
      </c>
      <c r="R131" s="2478">
        <v>0.13545064382153155</v>
      </c>
      <c r="S131" s="2826">
        <v>1</v>
      </c>
      <c r="T131" s="2404">
        <v>39283.490977391666</v>
      </c>
      <c r="V131" s="2390" t="s">
        <v>2603</v>
      </c>
      <c r="W131" s="2664">
        <v>290020.70325447264</v>
      </c>
      <c r="X131" s="2478">
        <v>0.20317596573229743</v>
      </c>
      <c r="Y131" s="2826">
        <v>1</v>
      </c>
      <c r="Z131" s="2404">
        <v>58925.236466087532</v>
      </c>
      <c r="AB131" s="2390" t="s">
        <v>2603</v>
      </c>
      <c r="AC131" s="2664">
        <v>290020.70325447264</v>
      </c>
      <c r="AD131" s="2478">
        <v>0.13545064382153155</v>
      </c>
      <c r="AE131" s="2826">
        <v>1</v>
      </c>
      <c r="AF131" s="2404">
        <v>39283.490977391666</v>
      </c>
      <c r="AT131" s="2408"/>
      <c r="AU131" s="2408"/>
      <c r="AV131" s="2824"/>
      <c r="AW131" s="2824"/>
      <c r="AX131" s="2825"/>
    </row>
    <row r="132" spans="3:57" s="2353" customFormat="1" x14ac:dyDescent="0.3">
      <c r="D132" s="2390" t="s">
        <v>2602</v>
      </c>
      <c r="E132" s="2664">
        <v>282139.34593835432</v>
      </c>
      <c r="F132" s="2478">
        <v>0.7245864996137712</v>
      </c>
      <c r="G132" s="2826">
        <v>1</v>
      </c>
      <c r="H132" s="2404">
        <v>204434.36107679104</v>
      </c>
      <c r="J132" s="2390" t="s">
        <v>2602</v>
      </c>
      <c r="K132" s="2664">
        <v>282139.34593835432</v>
      </c>
      <c r="L132" s="2478">
        <v>0.16019918338114394</v>
      </c>
      <c r="M132" s="2826">
        <v>1</v>
      </c>
      <c r="N132" s="2404">
        <v>45198.492819014435</v>
      </c>
      <c r="P132" s="2390" t="s">
        <v>2602</v>
      </c>
      <c r="Q132" s="2664">
        <v>282139.34593835432</v>
      </c>
      <c r="R132" s="2478">
        <v>0.67725321910765768</v>
      </c>
      <c r="S132" s="2826">
        <v>1</v>
      </c>
      <c r="T132" s="2404">
        <v>191079.7802736795</v>
      </c>
      <c r="V132" s="2390" t="s">
        <v>2602</v>
      </c>
      <c r="W132" s="2664">
        <v>282139.34593835432</v>
      </c>
      <c r="X132" s="2478">
        <v>1.015879828661487</v>
      </c>
      <c r="Y132" s="2826">
        <v>1</v>
      </c>
      <c r="Z132" s="2404">
        <v>286619.67041051941</v>
      </c>
      <c r="AB132" s="2390" t="s">
        <v>2602</v>
      </c>
      <c r="AC132" s="2664">
        <v>282139.34593835432</v>
      </c>
      <c r="AD132" s="2478">
        <v>0.67725321910765768</v>
      </c>
      <c r="AE132" s="2826">
        <v>1</v>
      </c>
      <c r="AF132" s="2404">
        <v>191079.7802736795</v>
      </c>
      <c r="AT132" s="2408"/>
      <c r="AU132" s="2408"/>
      <c r="AV132" s="2824"/>
      <c r="AW132" s="2824"/>
      <c r="AX132" s="2825"/>
    </row>
    <row r="133" spans="3:57" s="2353" customFormat="1" ht="15.75" thickBot="1" x14ac:dyDescent="0.35">
      <c r="D133" s="2412"/>
      <c r="E133" s="2408"/>
      <c r="F133" s="2408"/>
      <c r="G133" s="2413" t="s">
        <v>890</v>
      </c>
      <c r="H133" s="2823">
        <v>436313.75918974308</v>
      </c>
      <c r="J133" s="2412"/>
      <c r="K133" s="2408"/>
      <c r="L133" s="2408"/>
      <c r="M133" s="2413" t="s">
        <v>890</v>
      </c>
      <c r="N133" s="2823">
        <v>96052.211592181789</v>
      </c>
      <c r="P133" s="2412"/>
      <c r="Q133" s="2408"/>
      <c r="R133" s="2408"/>
      <c r="S133" s="2413" t="s">
        <v>890</v>
      </c>
      <c r="T133" s="2823">
        <v>475841.00918980106</v>
      </c>
      <c r="V133" s="2412"/>
      <c r="W133" s="2408"/>
      <c r="X133" s="2408"/>
      <c r="Y133" s="2413" t="s">
        <v>890</v>
      </c>
      <c r="Z133" s="2823">
        <v>593576.50681663002</v>
      </c>
      <c r="AB133" s="2412"/>
      <c r="AC133" s="2408"/>
      <c r="AD133" s="2408"/>
      <c r="AE133" s="2413" t="s">
        <v>890</v>
      </c>
      <c r="AF133" s="2823">
        <v>475841.00918980106</v>
      </c>
      <c r="AT133" s="2408"/>
      <c r="AU133" s="2408"/>
      <c r="AV133" s="2824"/>
      <c r="AW133" s="2824"/>
      <c r="AX133" s="2825"/>
    </row>
    <row r="134" spans="3:57" s="2353" customFormat="1" ht="15.75" thickBot="1" x14ac:dyDescent="0.35">
      <c r="D134" s="2429"/>
      <c r="E134" s="2430"/>
      <c r="F134" s="2431" t="s">
        <v>900</v>
      </c>
      <c r="G134" s="2431"/>
      <c r="H134" s="2827">
        <v>2107911.2116718669</v>
      </c>
      <c r="J134" s="2429"/>
      <c r="K134" s="2430"/>
      <c r="L134" s="2431" t="s">
        <v>900</v>
      </c>
      <c r="M134" s="2431"/>
      <c r="N134" s="2828">
        <v>1315522.3297457129</v>
      </c>
      <c r="P134" s="2429"/>
      <c r="Q134" s="2430"/>
      <c r="R134" s="2431" t="s">
        <v>900</v>
      </c>
      <c r="S134" s="2431"/>
      <c r="T134" s="2829">
        <v>2750621.3270964148</v>
      </c>
      <c r="V134" s="2429"/>
      <c r="W134" s="2430"/>
      <c r="X134" s="2431" t="s">
        <v>900</v>
      </c>
      <c r="Y134" s="2431"/>
      <c r="Z134" s="2483">
        <v>3617642.7206319766</v>
      </c>
      <c r="AB134" s="2429"/>
      <c r="AC134" s="2430"/>
      <c r="AD134" s="2431" t="s">
        <v>900</v>
      </c>
      <c r="AE134" s="2431"/>
      <c r="AF134" s="2829">
        <v>2750621.3270964148</v>
      </c>
      <c r="AT134" s="2408"/>
      <c r="AU134" s="2408"/>
      <c r="AV134" s="2824"/>
      <c r="AW134" s="2824"/>
      <c r="AX134" s="2825"/>
    </row>
    <row r="135" spans="3:57" s="2353" customFormat="1" x14ac:dyDescent="0.3">
      <c r="J135" s="2408"/>
      <c r="K135" s="2408"/>
      <c r="L135" s="2824"/>
      <c r="M135" s="2824"/>
      <c r="N135" s="2830"/>
      <c r="AT135" s="2408"/>
      <c r="AU135" s="2408"/>
      <c r="AV135" s="2824"/>
      <c r="AW135" s="2824"/>
      <c r="AX135" s="2825"/>
    </row>
    <row r="136" spans="3:57" s="2353" customFormat="1" ht="15.75" thickBot="1" x14ac:dyDescent="0.35">
      <c r="E136" s="2408"/>
      <c r="F136" s="2824"/>
      <c r="G136" s="2824"/>
      <c r="AN136" s="2408"/>
      <c r="AO136" s="2408"/>
      <c r="AP136" s="2824"/>
      <c r="AQ136" s="2824"/>
      <c r="AR136" s="2825"/>
    </row>
    <row r="137" spans="3:57" s="2353" customFormat="1" ht="15.75" customHeight="1" x14ac:dyDescent="0.3">
      <c r="D137" s="2803"/>
      <c r="E137" s="2804"/>
      <c r="F137" s="3805" t="s">
        <v>875</v>
      </c>
      <c r="G137" s="3805"/>
      <c r="H137" s="3806"/>
      <c r="I137" s="2831"/>
      <c r="J137" s="2803"/>
      <c r="K137" s="2804"/>
      <c r="L137" s="2458" t="s">
        <v>875</v>
      </c>
      <c r="M137" s="2458"/>
      <c r="N137" s="2805"/>
      <c r="O137" s="2832"/>
      <c r="P137" s="2803"/>
      <c r="Q137" s="2804"/>
      <c r="R137" s="2458" t="s">
        <v>875</v>
      </c>
      <c r="S137" s="2458"/>
      <c r="T137" s="2805"/>
      <c r="U137" s="2831"/>
      <c r="AN137" s="2408"/>
      <c r="AX137" s="2833"/>
    </row>
    <row r="138" spans="3:57" s="2353" customFormat="1" ht="15.75" thickBot="1" x14ac:dyDescent="0.35">
      <c r="D138" s="2809" t="s">
        <v>877</v>
      </c>
      <c r="E138" s="2810">
        <v>6</v>
      </c>
      <c r="G138" s="2408" t="s">
        <v>3366</v>
      </c>
      <c r="H138" s="2808"/>
      <c r="I138" s="2831"/>
      <c r="J138" s="2809" t="s">
        <v>877</v>
      </c>
      <c r="K138" s="2810">
        <v>7</v>
      </c>
      <c r="M138" s="2408" t="s">
        <v>3366</v>
      </c>
      <c r="N138" s="2808"/>
      <c r="O138" s="2834"/>
      <c r="P138" s="2809" t="s">
        <v>877</v>
      </c>
      <c r="Q138" s="2810">
        <v>8</v>
      </c>
      <c r="S138" s="2408" t="s">
        <v>3366</v>
      </c>
      <c r="T138" s="2808"/>
    </row>
    <row r="139" spans="3:57" s="2353" customFormat="1" x14ac:dyDescent="0.3">
      <c r="D139" s="2803" t="s">
        <v>880</v>
      </c>
      <c r="E139" s="2458"/>
      <c r="F139" s="2804"/>
      <c r="G139" s="2813" t="s">
        <v>881</v>
      </c>
      <c r="H139" s="2812" t="s">
        <v>883</v>
      </c>
      <c r="I139" s="2831"/>
      <c r="J139" s="2803" t="s">
        <v>880</v>
      </c>
      <c r="K139" s="2458"/>
      <c r="L139" s="2804"/>
      <c r="M139" s="2813" t="s">
        <v>881</v>
      </c>
      <c r="N139" s="2812" t="s">
        <v>883</v>
      </c>
      <c r="O139" s="2835"/>
      <c r="P139" s="2803" t="s">
        <v>880</v>
      </c>
      <c r="Q139" s="2458"/>
      <c r="R139" s="2804"/>
      <c r="S139" s="2813" t="s">
        <v>881</v>
      </c>
      <c r="T139" s="2812" t="s">
        <v>883</v>
      </c>
    </row>
    <row r="140" spans="3:57" s="2353" customFormat="1" ht="15.75" thickBot="1" x14ac:dyDescent="0.35">
      <c r="C140" s="2831"/>
      <c r="D140" s="2816" t="s">
        <v>1382</v>
      </c>
      <c r="E140" s="2836"/>
      <c r="F140" s="2837">
        <v>0.61615070531209226</v>
      </c>
      <c r="G140" s="2838"/>
      <c r="H140" s="2815"/>
      <c r="I140" s="2831"/>
      <c r="J140" s="2816" t="s">
        <v>1381</v>
      </c>
      <c r="K140" s="2836"/>
      <c r="L140" s="2837"/>
      <c r="M140" s="2838"/>
      <c r="N140" s="2839"/>
      <c r="O140" s="2834"/>
      <c r="P140" s="2816" t="s">
        <v>1378</v>
      </c>
      <c r="Q140" s="2840"/>
      <c r="R140" s="2820">
        <v>0.95733124517214208</v>
      </c>
      <c r="S140" s="2415"/>
      <c r="T140" s="2839"/>
      <c r="AO140" s="2831"/>
      <c r="AP140" s="2831"/>
      <c r="AQ140" s="2831"/>
      <c r="AR140" s="2831"/>
      <c r="AS140" s="2831"/>
      <c r="AT140" s="2831"/>
    </row>
    <row r="141" spans="3:57" s="2831" customFormat="1" x14ac:dyDescent="0.3">
      <c r="C141" s="2353"/>
      <c r="D141" s="2414" t="s">
        <v>882</v>
      </c>
      <c r="E141" s="2408"/>
      <c r="F141" s="2415"/>
      <c r="G141" s="2408"/>
      <c r="H141" s="2815"/>
      <c r="I141" s="2353"/>
      <c r="J141" s="2414" t="s">
        <v>882</v>
      </c>
      <c r="K141" s="2408"/>
      <c r="L141" s="2415"/>
      <c r="M141" s="2408"/>
      <c r="N141" s="2815"/>
      <c r="O141" s="2841"/>
      <c r="P141" s="2414" t="s">
        <v>882</v>
      </c>
      <c r="Q141" s="2408"/>
      <c r="R141" s="2415"/>
      <c r="S141" s="2408"/>
      <c r="T141" s="2812"/>
      <c r="U141" s="2353"/>
      <c r="V141" s="2353"/>
      <c r="W141" s="2353"/>
      <c r="X141" s="2353"/>
      <c r="Y141" s="2353"/>
      <c r="Z141" s="2353"/>
      <c r="AA141" s="2353"/>
      <c r="AB141" s="2353"/>
      <c r="AC141" s="2353"/>
      <c r="AD141" s="2353"/>
      <c r="AE141" s="2353"/>
      <c r="AF141" s="2353"/>
      <c r="AG141" s="2353"/>
      <c r="AH141" s="2353"/>
      <c r="AI141" s="2353"/>
      <c r="AJ141" s="2353"/>
      <c r="AK141" s="2353"/>
      <c r="AL141" s="2353"/>
      <c r="AM141" s="2353"/>
      <c r="AO141" s="2353"/>
      <c r="AP141" s="2353"/>
      <c r="AQ141" s="2353"/>
      <c r="AR141" s="2353"/>
      <c r="AS141" s="2353"/>
      <c r="AT141" s="2353"/>
      <c r="AZ141" s="2353"/>
      <c r="BE141" s="2353"/>
    </row>
    <row r="142" spans="3:57" s="2353" customFormat="1" x14ac:dyDescent="0.3">
      <c r="D142" s="2417" t="s">
        <v>884</v>
      </c>
      <c r="E142" s="2418" t="s">
        <v>885</v>
      </c>
      <c r="F142" s="2419" t="s">
        <v>886</v>
      </c>
      <c r="G142" s="2418" t="s">
        <v>893</v>
      </c>
      <c r="H142" s="2420" t="s">
        <v>888</v>
      </c>
      <c r="J142" s="2417" t="s">
        <v>884</v>
      </c>
      <c r="K142" s="2418" t="s">
        <v>885</v>
      </c>
      <c r="L142" s="2419" t="s">
        <v>886</v>
      </c>
      <c r="M142" s="2418" t="s">
        <v>893</v>
      </c>
      <c r="N142" s="2420" t="s">
        <v>888</v>
      </c>
      <c r="O142" s="2834"/>
      <c r="P142" s="2417" t="s">
        <v>884</v>
      </c>
      <c r="Q142" s="2418" t="s">
        <v>885</v>
      </c>
      <c r="R142" s="2419" t="s">
        <v>886</v>
      </c>
      <c r="S142" s="2418" t="s">
        <v>887</v>
      </c>
      <c r="T142" s="2420" t="s">
        <v>888</v>
      </c>
      <c r="AZ142" s="2831"/>
    </row>
    <row r="143" spans="3:57" s="2353" customFormat="1" x14ac:dyDescent="0.3">
      <c r="D143" s="2421" t="s">
        <v>889</v>
      </c>
      <c r="E143" s="2384">
        <v>96448.825485874579</v>
      </c>
      <c r="F143" s="2842">
        <v>3.2655987381540887E-2</v>
      </c>
      <c r="G143" s="2821">
        <v>1</v>
      </c>
      <c r="H143" s="2404">
        <v>3149.6316280311594</v>
      </c>
      <c r="J143" s="2421" t="s">
        <v>889</v>
      </c>
      <c r="K143" s="2384">
        <v>96448.825485874579</v>
      </c>
      <c r="L143" s="2842">
        <v>3.265598738154088E-2</v>
      </c>
      <c r="M143" s="2821">
        <v>1</v>
      </c>
      <c r="N143" s="2404">
        <v>3149.6316280311585</v>
      </c>
      <c r="O143" s="2834"/>
      <c r="P143" s="2421" t="s">
        <v>889</v>
      </c>
      <c r="Q143" s="2384">
        <v>96448.825485874579</v>
      </c>
      <c r="R143" s="2842">
        <v>4.9292056424967388E-2</v>
      </c>
      <c r="S143" s="2821">
        <v>1</v>
      </c>
      <c r="T143" s="2404">
        <v>4754.1609479715626</v>
      </c>
    </row>
    <row r="144" spans="3:57" s="2353" customFormat="1" x14ac:dyDescent="0.3">
      <c r="D144" s="2412" t="s">
        <v>901</v>
      </c>
      <c r="E144" s="2384">
        <v>46213.584452013631</v>
      </c>
      <c r="F144" s="2842">
        <v>4.9292056424967381E-2</v>
      </c>
      <c r="G144" s="2821">
        <v>1</v>
      </c>
      <c r="H144" s="2404">
        <v>2277.9626124086512</v>
      </c>
      <c r="J144" s="2412" t="s">
        <v>901</v>
      </c>
      <c r="K144" s="2384">
        <v>46213.584452013631</v>
      </c>
      <c r="L144" s="2842">
        <v>4.9292056424967368E-2</v>
      </c>
      <c r="M144" s="2821">
        <v>1</v>
      </c>
      <c r="N144" s="2404">
        <v>2277.9626124086503</v>
      </c>
      <c r="O144" s="2834"/>
      <c r="P144" s="2412" t="s">
        <v>901</v>
      </c>
      <c r="Q144" s="2384">
        <v>46213.584452013631</v>
      </c>
      <c r="R144" s="2842">
        <v>9.8584112849934777E-2</v>
      </c>
      <c r="S144" s="2821">
        <v>1</v>
      </c>
      <c r="T144" s="2404">
        <v>4555.9252248173034</v>
      </c>
    </row>
    <row r="145" spans="4:20" s="2353" customFormat="1" x14ac:dyDescent="0.3">
      <c r="D145" s="2421" t="s">
        <v>926</v>
      </c>
      <c r="E145" s="2384">
        <v>39894.1454618313</v>
      </c>
      <c r="F145" s="2842">
        <v>1.109071269561766E-2</v>
      </c>
      <c r="G145" s="2821">
        <v>1</v>
      </c>
      <c r="H145" s="2404">
        <v>442.45450555435002</v>
      </c>
      <c r="J145" s="2421" t="s">
        <v>926</v>
      </c>
      <c r="K145" s="2384">
        <v>39894.1454618313</v>
      </c>
      <c r="L145" s="2842">
        <v>1.6019918338114392E-2</v>
      </c>
      <c r="M145" s="2821">
        <v>1</v>
      </c>
      <c r="N145" s="2404">
        <v>639.10095246739434</v>
      </c>
      <c r="O145" s="2834"/>
      <c r="P145" s="2421" t="s">
        <v>926</v>
      </c>
      <c r="Q145" s="2384">
        <v>39894.1454618313</v>
      </c>
      <c r="R145" s="2842">
        <v>0.160199183381144</v>
      </c>
      <c r="S145" s="2821">
        <v>1</v>
      </c>
      <c r="T145" s="2404">
        <v>6391.0095246739465</v>
      </c>
    </row>
    <row r="146" spans="4:20" s="2353" customFormat="1" x14ac:dyDescent="0.3">
      <c r="D146" s="2421" t="s">
        <v>928</v>
      </c>
      <c r="E146" s="2384">
        <v>27427.225005009019</v>
      </c>
      <c r="F146" s="2842">
        <v>6.1615070531209227E-3</v>
      </c>
      <c r="G146" s="2821">
        <v>1</v>
      </c>
      <c r="H146" s="2404">
        <v>168.99304031589762</v>
      </c>
      <c r="J146" s="2421" t="s">
        <v>928</v>
      </c>
      <c r="K146" s="2384">
        <v>27427.225005009019</v>
      </c>
      <c r="L146" s="2842">
        <v>8.0099591690571958E-3</v>
      </c>
      <c r="M146" s="2821">
        <v>1</v>
      </c>
      <c r="N146" s="2404">
        <v>219.6909524106668</v>
      </c>
      <c r="O146" s="2834"/>
      <c r="P146" s="2421" t="s">
        <v>928</v>
      </c>
      <c r="Q146" s="2384">
        <v>27427.225005009019</v>
      </c>
      <c r="R146" s="2842">
        <v>0.160199183381144</v>
      </c>
      <c r="S146" s="2821">
        <v>1</v>
      </c>
      <c r="T146" s="2404">
        <v>4393.8190482133377</v>
      </c>
    </row>
    <row r="147" spans="4:20" s="2353" customFormat="1" x14ac:dyDescent="0.3">
      <c r="D147" s="2412"/>
      <c r="E147" s="2408"/>
      <c r="F147" s="2408"/>
      <c r="G147" s="2413" t="s">
        <v>890</v>
      </c>
      <c r="H147" s="2823">
        <v>6039.0417863100583</v>
      </c>
      <c r="J147" s="2412"/>
      <c r="K147" s="2408"/>
      <c r="L147" s="2408"/>
      <c r="M147" s="2413" t="s">
        <v>890</v>
      </c>
      <c r="N147" s="2823">
        <v>84540</v>
      </c>
      <c r="O147" s="2834"/>
      <c r="P147" s="2412"/>
      <c r="Q147" s="2408"/>
      <c r="R147" s="2408"/>
      <c r="S147" s="2413" t="s">
        <v>890</v>
      </c>
      <c r="T147" s="2823">
        <v>20094.914745676149</v>
      </c>
    </row>
    <row r="148" spans="4:20" s="2353" customFormat="1" x14ac:dyDescent="0.3">
      <c r="D148" s="2414" t="s">
        <v>891</v>
      </c>
      <c r="E148" s="2415"/>
      <c r="F148" s="2415"/>
      <c r="G148" s="2408"/>
      <c r="H148" s="2815"/>
      <c r="J148" s="2414" t="s">
        <v>891</v>
      </c>
      <c r="K148" s="2415"/>
      <c r="L148" s="2415"/>
      <c r="M148" s="2408"/>
      <c r="N148" s="2815"/>
      <c r="O148" s="2834"/>
      <c r="P148" s="2414" t="s">
        <v>891</v>
      </c>
      <c r="Q148" s="2415"/>
      <c r="R148" s="2415"/>
      <c r="S148" s="2408"/>
      <c r="T148" s="2815"/>
    </row>
    <row r="149" spans="4:20" s="2353" customFormat="1" x14ac:dyDescent="0.3">
      <c r="D149" s="2417" t="s">
        <v>884</v>
      </c>
      <c r="E149" s="2418" t="s">
        <v>892</v>
      </c>
      <c r="F149" s="2419" t="s">
        <v>893</v>
      </c>
      <c r="G149" s="2418" t="s">
        <v>887</v>
      </c>
      <c r="H149" s="2420" t="s">
        <v>888</v>
      </c>
      <c r="J149" s="2417" t="s">
        <v>884</v>
      </c>
      <c r="K149" s="2418" t="s">
        <v>892</v>
      </c>
      <c r="L149" s="2419" t="s">
        <v>893</v>
      </c>
      <c r="M149" s="2418" t="s">
        <v>887</v>
      </c>
      <c r="N149" s="2420" t="s">
        <v>888</v>
      </c>
      <c r="O149" s="2841"/>
      <c r="P149" s="2417" t="s">
        <v>884</v>
      </c>
      <c r="Q149" s="2418" t="s">
        <v>892</v>
      </c>
      <c r="R149" s="2419" t="s">
        <v>893</v>
      </c>
      <c r="S149" s="2418" t="s">
        <v>887</v>
      </c>
      <c r="T149" s="2420" t="s">
        <v>888</v>
      </c>
    </row>
    <row r="150" spans="4:20" s="2353" customFormat="1" x14ac:dyDescent="0.3">
      <c r="D150" s="2390" t="s">
        <v>2167</v>
      </c>
      <c r="E150" s="2150" t="s">
        <v>894</v>
      </c>
      <c r="F150" s="2842">
        <v>1.3801775798990865</v>
      </c>
      <c r="G150" s="2384">
        <v>31489.721498697658</v>
      </c>
      <c r="H150" s="2404">
        <v>43461.407609768772</v>
      </c>
      <c r="J150" s="2390" t="s">
        <v>2167</v>
      </c>
      <c r="K150" s="2150" t="s">
        <v>894</v>
      </c>
      <c r="L150" s="2307">
        <v>1.7350803861588513</v>
      </c>
      <c r="M150" s="2384">
        <v>31489.721498697658</v>
      </c>
      <c r="N150" s="2404">
        <v>54637.198137995016</v>
      </c>
      <c r="O150" s="2841"/>
      <c r="P150" s="2390" t="s">
        <v>2167</v>
      </c>
      <c r="Q150" s="2174" t="s">
        <v>894</v>
      </c>
      <c r="R150" s="2307">
        <v>1.3308855234741195</v>
      </c>
      <c r="S150" s="2384">
        <v>31489.721498697658</v>
      </c>
      <c r="T150" s="2404">
        <v>41909.214480848466</v>
      </c>
    </row>
    <row r="151" spans="4:20" s="2353" customFormat="1" x14ac:dyDescent="0.3">
      <c r="D151" s="2390" t="s">
        <v>2166</v>
      </c>
      <c r="E151" s="2150" t="s">
        <v>894</v>
      </c>
      <c r="F151" s="2842">
        <v>1.4353846830950499</v>
      </c>
      <c r="G151" s="2384">
        <v>16121.017832097778</v>
      </c>
      <c r="H151" s="2404">
        <v>23139.862072095315</v>
      </c>
      <c r="J151" s="2390" t="s">
        <v>2166</v>
      </c>
      <c r="K151" s="2150" t="s">
        <v>894</v>
      </c>
      <c r="L151" s="2307">
        <v>1.8044836016052055</v>
      </c>
      <c r="M151" s="2384">
        <v>16121.017832097778</v>
      </c>
      <c r="N151" s="2404">
        <v>29090.112319205538</v>
      </c>
      <c r="O151" s="2841"/>
      <c r="P151" s="2390" t="s">
        <v>2166</v>
      </c>
      <c r="Q151" s="2174" t="s">
        <v>894</v>
      </c>
      <c r="R151" s="2307">
        <v>1.3841209444130842</v>
      </c>
      <c r="S151" s="2384">
        <v>16121.017832097778</v>
      </c>
      <c r="T151" s="2404">
        <v>22313.438426663346</v>
      </c>
    </row>
    <row r="152" spans="4:20" s="2353" customFormat="1" x14ac:dyDescent="0.3">
      <c r="D152" s="2421" t="s">
        <v>1897</v>
      </c>
      <c r="E152" s="2821" t="s">
        <v>894</v>
      </c>
      <c r="F152" s="2842">
        <v>1.8100043119248021E-2</v>
      </c>
      <c r="G152" s="2384">
        <v>372449.24864756566</v>
      </c>
      <c r="H152" s="2404">
        <v>6741.3474602524657</v>
      </c>
      <c r="J152" s="2421" t="s">
        <v>1897</v>
      </c>
      <c r="K152" s="2821" t="s">
        <v>894</v>
      </c>
      <c r="L152" s="2307">
        <v>0.26647285703337353</v>
      </c>
      <c r="M152" s="2384">
        <v>372449.24864756566</v>
      </c>
      <c r="N152" s="2404">
        <v>99247.615387050158</v>
      </c>
      <c r="O152" s="2834"/>
      <c r="P152" s="1075" t="s">
        <v>1897</v>
      </c>
      <c r="Q152" s="2495" t="s">
        <v>894</v>
      </c>
      <c r="R152" s="2307">
        <v>2.4646028212483694E-2</v>
      </c>
      <c r="S152" s="2384">
        <v>372449.24864756566</v>
      </c>
      <c r="T152" s="2404">
        <v>9179.3946898862578</v>
      </c>
    </row>
    <row r="153" spans="4:20" s="2353" customFormat="1" x14ac:dyDescent="0.3">
      <c r="D153" s="2421" t="s">
        <v>1898</v>
      </c>
      <c r="E153" s="2821" t="s">
        <v>894</v>
      </c>
      <c r="F153" s="2842">
        <v>1.2368362798152814</v>
      </c>
      <c r="G153" s="2384">
        <v>372449.24864756566</v>
      </c>
      <c r="H153" s="2404">
        <v>460658.74311725184</v>
      </c>
      <c r="J153" s="2421" t="s">
        <v>1898</v>
      </c>
      <c r="K153" s="2821" t="s">
        <v>894</v>
      </c>
      <c r="L153" s="2307">
        <v>1.1563916437297341</v>
      </c>
      <c r="M153" s="2384">
        <v>372449.24864756566</v>
      </c>
      <c r="N153" s="2404">
        <v>430697.1988494629</v>
      </c>
      <c r="O153" s="2834"/>
      <c r="P153" s="1075" t="s">
        <v>1898</v>
      </c>
      <c r="Q153" s="2495" t="s">
        <v>894</v>
      </c>
      <c r="R153" s="2307">
        <v>1.4787616927490217</v>
      </c>
      <c r="S153" s="2384">
        <v>372449.24864756566</v>
      </c>
      <c r="T153" s="2404">
        <v>550763.6813931755</v>
      </c>
    </row>
    <row r="154" spans="4:20" s="2353" customFormat="1" x14ac:dyDescent="0.3">
      <c r="D154" s="2421" t="s">
        <v>896</v>
      </c>
      <c r="E154" s="2821" t="s">
        <v>894</v>
      </c>
      <c r="F154" s="2842">
        <v>0.77289944474348848</v>
      </c>
      <c r="G154" s="2384">
        <v>20419.955920657183</v>
      </c>
      <c r="H154" s="2404">
        <v>15782.572592762446</v>
      </c>
      <c r="J154" s="2421" t="s">
        <v>896</v>
      </c>
      <c r="K154" s="2821" t="s">
        <v>894</v>
      </c>
      <c r="L154" s="2307">
        <v>1.2145562703111958</v>
      </c>
      <c r="M154" s="2384">
        <v>20419.955920657183</v>
      </c>
      <c r="N154" s="2404">
        <v>24801.185502912409</v>
      </c>
      <c r="O154" s="2834"/>
      <c r="P154" s="2421" t="s">
        <v>896</v>
      </c>
      <c r="Q154" s="2821" t="s">
        <v>894</v>
      </c>
      <c r="R154" s="2307">
        <v>0.93161986643188355</v>
      </c>
      <c r="S154" s="2384">
        <v>20419.955920657183</v>
      </c>
      <c r="T154" s="2404">
        <v>19023.636607347595</v>
      </c>
    </row>
    <row r="155" spans="4:20" s="2353" customFormat="1" x14ac:dyDescent="0.3">
      <c r="D155" s="2421" t="s">
        <v>902</v>
      </c>
      <c r="E155" s="2821" t="s">
        <v>903</v>
      </c>
      <c r="F155" s="2842">
        <v>1.8484521159362768</v>
      </c>
      <c r="G155" s="2384">
        <v>96726.106992586661</v>
      </c>
      <c r="H155" s="2404">
        <v>178793.57713672551</v>
      </c>
      <c r="J155" s="2421" t="s">
        <v>902</v>
      </c>
      <c r="K155" s="2821" t="s">
        <v>903</v>
      </c>
      <c r="L155" s="2307">
        <v>3.0807535265604602</v>
      </c>
      <c r="M155" s="2384">
        <v>96726.106992586661</v>
      </c>
      <c r="N155" s="2404">
        <v>297989.29522787576</v>
      </c>
      <c r="O155" s="2834"/>
      <c r="P155" s="1075" t="s">
        <v>902</v>
      </c>
      <c r="Q155" s="2495" t="s">
        <v>903</v>
      </c>
      <c r="R155" s="2307">
        <v>3.0807535265604615</v>
      </c>
      <c r="S155" s="2384">
        <v>96726.106992586661</v>
      </c>
      <c r="T155" s="2404">
        <v>297989.29522787587</v>
      </c>
    </row>
    <row r="156" spans="4:20" s="2353" customFormat="1" x14ac:dyDescent="0.3">
      <c r="D156" s="2421" t="s">
        <v>987</v>
      </c>
      <c r="E156" s="2821" t="s">
        <v>297</v>
      </c>
      <c r="F156" s="2842">
        <v>0.81948043806508275</v>
      </c>
      <c r="G156" s="2384">
        <v>8751.5632137848133</v>
      </c>
      <c r="H156" s="2404">
        <v>7171.734856186642</v>
      </c>
      <c r="J156" s="2421" t="s">
        <v>987</v>
      </c>
      <c r="K156" s="2821" t="s">
        <v>297</v>
      </c>
      <c r="L156" s="2307">
        <v>0.81948043806508242</v>
      </c>
      <c r="M156" s="2384">
        <v>8751.5632137848133</v>
      </c>
      <c r="N156" s="2404">
        <v>7171.7348561866393</v>
      </c>
      <c r="O156" s="2834"/>
      <c r="P156" s="1075" t="s">
        <v>987</v>
      </c>
      <c r="Q156" s="2495" t="s">
        <v>297</v>
      </c>
      <c r="R156" s="2307">
        <v>2.464602821248369</v>
      </c>
      <c r="S156" s="2384">
        <v>8751.5632137848133</v>
      </c>
      <c r="T156" s="2404">
        <v>21569.127387027493</v>
      </c>
    </row>
    <row r="157" spans="4:20" s="2353" customFormat="1" x14ac:dyDescent="0.3">
      <c r="D157" s="2421" t="s">
        <v>905</v>
      </c>
      <c r="E157" s="2821" t="s">
        <v>3</v>
      </c>
      <c r="F157" s="2842">
        <v>70.64808830304888</v>
      </c>
      <c r="G157" s="2384">
        <v>2256.9424964936889</v>
      </c>
      <c r="H157" s="2404">
        <v>159448.67278718972</v>
      </c>
      <c r="J157" s="2421" t="s">
        <v>905</v>
      </c>
      <c r="K157" s="2821" t="s">
        <v>3</v>
      </c>
      <c r="L157" s="2307">
        <v>75.602874551147892</v>
      </c>
      <c r="M157" s="2384">
        <v>2256.9424964936889</v>
      </c>
      <c r="N157" s="2404">
        <v>170631.3404315669</v>
      </c>
      <c r="O157" s="2834"/>
      <c r="P157" s="1075" t="s">
        <v>905</v>
      </c>
      <c r="Q157" s="2495" t="s">
        <v>3</v>
      </c>
      <c r="R157" s="2307">
        <v>82.810654793945218</v>
      </c>
      <c r="S157" s="2384">
        <v>2256.9424964936889</v>
      </c>
      <c r="T157" s="2404">
        <v>186898.88596692379</v>
      </c>
    </row>
    <row r="158" spans="4:20" s="2353" customFormat="1" x14ac:dyDescent="0.3">
      <c r="D158" s="2421" t="s">
        <v>2138</v>
      </c>
      <c r="E158" s="2821" t="s">
        <v>3</v>
      </c>
      <c r="F158" s="2842">
        <v>0.160199183381144</v>
      </c>
      <c r="G158" s="2384">
        <v>47019.635343618516</v>
      </c>
      <c r="H158" s="2404">
        <v>7532.5071849268625</v>
      </c>
      <c r="J158" s="2421" t="s">
        <v>2138</v>
      </c>
      <c r="K158" s="2821" t="s">
        <v>3</v>
      </c>
      <c r="L158" s="2307">
        <v>0.16019918338114394</v>
      </c>
      <c r="M158" s="2384">
        <v>47019.635343618516</v>
      </c>
      <c r="N158" s="2404">
        <v>7532.5071849268597</v>
      </c>
      <c r="O158" s="2834"/>
      <c r="P158" s="1075" t="s">
        <v>983</v>
      </c>
      <c r="Q158" s="2495" t="s">
        <v>3</v>
      </c>
      <c r="R158" s="2307">
        <v>1.0252747736393215</v>
      </c>
      <c r="S158" s="2384">
        <v>35824.125826487681</v>
      </c>
      <c r="T158" s="2404">
        <v>36729.572497578731</v>
      </c>
    </row>
    <row r="159" spans="4:20" s="2353" customFormat="1" x14ac:dyDescent="0.3">
      <c r="D159" s="2421" t="s">
        <v>985</v>
      </c>
      <c r="E159" s="2821" t="s">
        <v>3</v>
      </c>
      <c r="F159" s="2842">
        <v>0.97721501862497839</v>
      </c>
      <c r="G159" s="2384">
        <v>3186.5448687637754</v>
      </c>
      <c r="H159" s="2404">
        <v>3113.9395032783223</v>
      </c>
      <c r="J159" s="2421" t="s">
        <v>985</v>
      </c>
      <c r="K159" s="2821" t="s">
        <v>3</v>
      </c>
      <c r="L159" s="2307">
        <v>1.2939164811553934</v>
      </c>
      <c r="M159" s="2384">
        <v>3186.5448687637754</v>
      </c>
      <c r="N159" s="2404">
        <v>4123.1229236345989</v>
      </c>
      <c r="O159" s="2834"/>
      <c r="P159" s="1075" t="s">
        <v>989</v>
      </c>
      <c r="Q159" s="2495" t="s">
        <v>2241</v>
      </c>
      <c r="R159" s="2307">
        <v>4.9292056424967388E-2</v>
      </c>
      <c r="S159" s="2384">
        <v>27513.203766780207</v>
      </c>
      <c r="T159" s="2404">
        <v>1356.1823925037552</v>
      </c>
    </row>
    <row r="160" spans="4:20" s="2353" customFormat="1" x14ac:dyDescent="0.3">
      <c r="D160" s="2421" t="s">
        <v>915</v>
      </c>
      <c r="E160" s="2821" t="s">
        <v>1</v>
      </c>
      <c r="F160" s="2842">
        <v>0.65311974763081782</v>
      </c>
      <c r="G160" s="2384">
        <v>10030.497295131237</v>
      </c>
      <c r="H160" s="2404">
        <v>6551.1158620077149</v>
      </c>
      <c r="J160" s="2421" t="s">
        <v>915</v>
      </c>
      <c r="K160" s="2821" t="s">
        <v>1</v>
      </c>
      <c r="L160" s="2307">
        <v>0.65311974763081759</v>
      </c>
      <c r="M160" s="2384">
        <v>10030.497295131237</v>
      </c>
      <c r="N160" s="2404">
        <v>6551.1158620077122</v>
      </c>
      <c r="O160" s="2834"/>
      <c r="P160" s="1075" t="s">
        <v>985</v>
      </c>
      <c r="Q160" s="2495" t="s">
        <v>3</v>
      </c>
      <c r="R160" s="2307">
        <v>1.9716822569986954</v>
      </c>
      <c r="S160" s="2384">
        <v>3186.5448687637754</v>
      </c>
      <c r="T160" s="2404">
        <v>6282.8539788717726</v>
      </c>
    </row>
    <row r="161" spans="4:21" s="2353" customFormat="1" x14ac:dyDescent="0.3">
      <c r="D161" s="2421" t="s">
        <v>907</v>
      </c>
      <c r="E161" s="2821" t="s">
        <v>1</v>
      </c>
      <c r="F161" s="2842">
        <v>0.32655987381540891</v>
      </c>
      <c r="G161" s="2384">
        <v>10102.504508114607</v>
      </c>
      <c r="H161" s="2404">
        <v>3299.072597389506</v>
      </c>
      <c r="J161" s="2421" t="s">
        <v>907</v>
      </c>
      <c r="K161" s="2821" t="s">
        <v>1</v>
      </c>
      <c r="L161" s="2307">
        <v>0.3265598738154088</v>
      </c>
      <c r="M161" s="2384">
        <v>10102.504508114607</v>
      </c>
      <c r="N161" s="2404">
        <v>3299.0725973895046</v>
      </c>
      <c r="O161" s="2834"/>
      <c r="P161" s="1075" t="s">
        <v>916</v>
      </c>
      <c r="Q161" s="2495" t="s">
        <v>1</v>
      </c>
      <c r="R161" s="2307">
        <v>1.9716822569986954</v>
      </c>
      <c r="S161" s="2384">
        <v>13219.234622320177</v>
      </c>
      <c r="T161" s="2404">
        <v>26064.130355931542</v>
      </c>
    </row>
    <row r="162" spans="4:21" s="2353" customFormat="1" x14ac:dyDescent="0.3">
      <c r="D162" s="2421" t="s">
        <v>909</v>
      </c>
      <c r="E162" s="2821" t="s">
        <v>1</v>
      </c>
      <c r="F162" s="2842">
        <v>0.32655987381540891</v>
      </c>
      <c r="G162" s="2384">
        <v>4701.963534361852</v>
      </c>
      <c r="H162" s="2404">
        <v>1535.4726184658605</v>
      </c>
      <c r="J162" s="2421" t="s">
        <v>909</v>
      </c>
      <c r="K162" s="2821" t="s">
        <v>1</v>
      </c>
      <c r="L162" s="2307">
        <v>0.3265598738154088</v>
      </c>
      <c r="M162" s="2384">
        <v>4701.963534361852</v>
      </c>
      <c r="N162" s="2404">
        <v>1535.47261846586</v>
      </c>
      <c r="O162" s="2834"/>
      <c r="P162" s="1075" t="s">
        <v>907</v>
      </c>
      <c r="Q162" s="2495" t="s">
        <v>1</v>
      </c>
      <c r="R162" s="2307">
        <v>0.98584112849934769</v>
      </c>
      <c r="S162" s="2384">
        <v>10102.504508114607</v>
      </c>
      <c r="T162" s="2404">
        <v>9959.4644449494517</v>
      </c>
    </row>
    <row r="163" spans="4:21" s="2353" customFormat="1" x14ac:dyDescent="0.3">
      <c r="D163" s="2421" t="s">
        <v>910</v>
      </c>
      <c r="E163" s="2821" t="s">
        <v>1</v>
      </c>
      <c r="F163" s="2842">
        <v>0.160199183381144</v>
      </c>
      <c r="G163" s="2384">
        <v>3414.2761043356804</v>
      </c>
      <c r="H163" s="2404">
        <v>546.96424375232959</v>
      </c>
      <c r="J163" s="2421" t="s">
        <v>910</v>
      </c>
      <c r="K163" s="2821" t="s">
        <v>1</v>
      </c>
      <c r="L163" s="2307">
        <v>0.16019918338114394</v>
      </c>
      <c r="M163" s="2384">
        <v>3414.2761043356804</v>
      </c>
      <c r="N163" s="2404">
        <v>546.96424375232948</v>
      </c>
      <c r="O163" s="2834"/>
      <c r="P163" s="1075" t="s">
        <v>909</v>
      </c>
      <c r="Q163" s="2495" t="s">
        <v>1</v>
      </c>
      <c r="R163" s="2307">
        <v>0.98584112849934769</v>
      </c>
      <c r="S163" s="2384">
        <v>4701.963534361852</v>
      </c>
      <c r="T163" s="2404">
        <v>4635.3890368780694</v>
      </c>
    </row>
    <row r="164" spans="4:21" s="2353" customFormat="1" x14ac:dyDescent="0.3">
      <c r="D164" s="2421" t="s">
        <v>2107</v>
      </c>
      <c r="E164" s="2821" t="s">
        <v>3</v>
      </c>
      <c r="F164" s="2842">
        <v>0.160199183381144</v>
      </c>
      <c r="G164" s="2384">
        <v>8228.1675015027067</v>
      </c>
      <c r="H164" s="2404">
        <v>1318.1457144640015</v>
      </c>
      <c r="J164" s="2421" t="s">
        <v>2107</v>
      </c>
      <c r="K164" s="2821" t="s">
        <v>3</v>
      </c>
      <c r="L164" s="2307">
        <v>0.16019918338114394</v>
      </c>
      <c r="M164" s="2384">
        <v>8228.1675015027067</v>
      </c>
      <c r="N164" s="2404">
        <v>1318.145714464001</v>
      </c>
      <c r="O164" s="2834"/>
      <c r="P164" s="1075" t="s">
        <v>910</v>
      </c>
      <c r="Q164" s="2495" t="s">
        <v>1</v>
      </c>
      <c r="R164" s="2307">
        <v>0.49292056424967384</v>
      </c>
      <c r="S164" s="2384">
        <v>3414.2761043356804</v>
      </c>
      <c r="T164" s="2404">
        <v>1682.9669038533218</v>
      </c>
    </row>
    <row r="165" spans="4:21" s="2353" customFormat="1" x14ac:dyDescent="0.3">
      <c r="D165" s="2421" t="s">
        <v>912</v>
      </c>
      <c r="E165" s="2821" t="s">
        <v>913</v>
      </c>
      <c r="F165" s="2842">
        <v>0.160199183381144</v>
      </c>
      <c r="G165" s="2384">
        <v>3869.0442797034666</v>
      </c>
      <c r="H165" s="2404">
        <v>619.8177340739818</v>
      </c>
      <c r="J165" s="2421" t="s">
        <v>912</v>
      </c>
      <c r="K165" s="2821" t="s">
        <v>913</v>
      </c>
      <c r="L165" s="2307">
        <v>0.18564620751053335</v>
      </c>
      <c r="M165" s="2384">
        <v>3869.0442797034666</v>
      </c>
      <c r="N165" s="2404">
        <v>718.27339721727174</v>
      </c>
      <c r="O165" s="2834"/>
      <c r="P165" s="1075" t="s">
        <v>911</v>
      </c>
      <c r="Q165" s="2495" t="s">
        <v>3</v>
      </c>
      <c r="R165" s="2307">
        <v>0.49292056424967384</v>
      </c>
      <c r="S165" s="2384">
        <v>66633.540372670817</v>
      </c>
      <c r="T165" s="2404">
        <v>32845.042318450323</v>
      </c>
    </row>
    <row r="166" spans="4:21" s="2353" customFormat="1" x14ac:dyDescent="0.3">
      <c r="D166" s="2412"/>
      <c r="E166" s="2832"/>
      <c r="F166" s="2476"/>
      <c r="G166" s="2384"/>
      <c r="H166" s="2404"/>
      <c r="J166" s="2412"/>
      <c r="K166" s="2832"/>
      <c r="L166" s="2476"/>
      <c r="M166" s="2384"/>
      <c r="N166" s="2404"/>
      <c r="O166" s="2834"/>
      <c r="P166" s="1075" t="s">
        <v>912</v>
      </c>
      <c r="Q166" s="2495" t="s">
        <v>913</v>
      </c>
      <c r="R166" s="2307">
        <v>0.49292056424967384</v>
      </c>
      <c r="S166" s="2384">
        <v>3869.0442797034666</v>
      </c>
      <c r="T166" s="2404">
        <v>1907.1314894584057</v>
      </c>
    </row>
    <row r="167" spans="4:21" s="2353" customFormat="1" x14ac:dyDescent="0.3">
      <c r="D167" s="2412"/>
      <c r="E167" s="2408"/>
      <c r="F167" s="2408"/>
      <c r="G167" s="2413" t="s">
        <v>890</v>
      </c>
      <c r="H167" s="2823">
        <v>919714.95309059136</v>
      </c>
      <c r="J167" s="2412"/>
      <c r="K167" s="2408"/>
      <c r="L167" s="2408"/>
      <c r="M167" s="2413" t="s">
        <v>890</v>
      </c>
      <c r="N167" s="2823">
        <v>1139890.3552541134</v>
      </c>
      <c r="O167" s="2834"/>
      <c r="P167" s="2412"/>
      <c r="Q167" s="2408"/>
      <c r="R167" s="2408"/>
      <c r="S167" s="2413" t="s">
        <v>890</v>
      </c>
      <c r="T167" s="2823">
        <v>1271109.407598224</v>
      </c>
      <c r="U167" s="2834"/>
    </row>
    <row r="168" spans="4:21" s="2353" customFormat="1" x14ac:dyDescent="0.3">
      <c r="D168" s="2414" t="s">
        <v>898</v>
      </c>
      <c r="E168" s="2415"/>
      <c r="F168" s="2415"/>
      <c r="G168" s="2408"/>
      <c r="H168" s="2815"/>
      <c r="J168" s="2414" t="s">
        <v>898</v>
      </c>
      <c r="K168" s="2415"/>
      <c r="L168" s="2415"/>
      <c r="M168" s="2408"/>
      <c r="N168" s="2815"/>
      <c r="O168" s="2834"/>
      <c r="P168" s="2414" t="s">
        <v>898</v>
      </c>
      <c r="Q168" s="2415"/>
      <c r="R168" s="2415"/>
      <c r="S168" s="2408"/>
      <c r="T168" s="2815"/>
      <c r="U168" s="2834"/>
    </row>
    <row r="169" spans="4:21" s="2353" customFormat="1" x14ac:dyDescent="0.3">
      <c r="D169" s="2417" t="s">
        <v>884</v>
      </c>
      <c r="E169" s="2418" t="s">
        <v>885</v>
      </c>
      <c r="F169" s="2419" t="s">
        <v>886</v>
      </c>
      <c r="G169" s="2419" t="s">
        <v>893</v>
      </c>
      <c r="H169" s="2420" t="s">
        <v>888</v>
      </c>
      <c r="J169" s="2417" t="s">
        <v>884</v>
      </c>
      <c r="K169" s="2418" t="s">
        <v>885</v>
      </c>
      <c r="L169" s="2419" t="s">
        <v>886</v>
      </c>
      <c r="M169" s="2419" t="s">
        <v>893</v>
      </c>
      <c r="N169" s="2420" t="s">
        <v>888</v>
      </c>
      <c r="O169" s="2834"/>
      <c r="P169" s="2417" t="s">
        <v>884</v>
      </c>
      <c r="Q169" s="2418" t="s">
        <v>885</v>
      </c>
      <c r="R169" s="2419" t="s">
        <v>886</v>
      </c>
      <c r="S169" s="2419" t="s">
        <v>893</v>
      </c>
      <c r="T169" s="2420" t="s">
        <v>888</v>
      </c>
      <c r="U169" s="2834"/>
    </row>
    <row r="170" spans="4:21" s="2353" customFormat="1" x14ac:dyDescent="0.3">
      <c r="D170" s="2421" t="s">
        <v>899</v>
      </c>
      <c r="E170" s="2664">
        <v>133931.74620661701</v>
      </c>
      <c r="F170" s="2842">
        <v>3.6969042318725533E-2</v>
      </c>
      <c r="G170" s="2821">
        <v>1</v>
      </c>
      <c r="H170" s="2404">
        <v>4951.3283933332323</v>
      </c>
      <c r="J170" s="2421" t="s">
        <v>899</v>
      </c>
      <c r="K170" s="2664">
        <v>133931.74620661701</v>
      </c>
      <c r="L170" s="2478">
        <v>3.6969042318725519E-2</v>
      </c>
      <c r="M170" s="2479">
        <v>1</v>
      </c>
      <c r="N170" s="2404">
        <v>4951.3283933332305</v>
      </c>
      <c r="O170" s="2834"/>
      <c r="P170" s="2421" t="s">
        <v>899</v>
      </c>
      <c r="Q170" s="2664">
        <v>133931.74620661701</v>
      </c>
      <c r="R170" s="2478">
        <v>6.0742670665054219E-2</v>
      </c>
      <c r="S170" s="2821">
        <v>1</v>
      </c>
      <c r="T170" s="2404">
        <v>8135.371951424162</v>
      </c>
      <c r="U170" s="2841"/>
    </row>
    <row r="171" spans="4:21" s="2353" customFormat="1" x14ac:dyDescent="0.3">
      <c r="D171" s="2421" t="s">
        <v>990</v>
      </c>
      <c r="E171" s="2664">
        <v>100448.75998254272</v>
      </c>
      <c r="F171" s="2842">
        <v>0.160199183381144</v>
      </c>
      <c r="G171" s="2821">
        <v>1</v>
      </c>
      <c r="H171" s="2404">
        <v>16091.80932085188</v>
      </c>
      <c r="J171" s="2421" t="s">
        <v>990</v>
      </c>
      <c r="K171" s="2664">
        <v>100448.75998254272</v>
      </c>
      <c r="L171" s="2478">
        <v>0.16019918338114394</v>
      </c>
      <c r="M171" s="2479">
        <v>1</v>
      </c>
      <c r="N171" s="2404">
        <v>16091.809320851875</v>
      </c>
      <c r="O171" s="2834"/>
      <c r="P171" s="2421" t="s">
        <v>990</v>
      </c>
      <c r="Q171" s="2664">
        <v>100448.75998254272</v>
      </c>
      <c r="R171" s="2478">
        <v>0.101237784441757</v>
      </c>
      <c r="S171" s="2821">
        <v>1</v>
      </c>
      <c r="T171" s="2404">
        <v>10169.209910554446</v>
      </c>
      <c r="U171" s="2834"/>
    </row>
    <row r="172" spans="4:21" s="2353" customFormat="1" x14ac:dyDescent="0.3">
      <c r="D172" s="2421" t="s">
        <v>1154</v>
      </c>
      <c r="E172" s="2664">
        <v>64040.167561799884</v>
      </c>
      <c r="F172" s="2842">
        <v>0.16389608761301655</v>
      </c>
      <c r="G172" s="2821">
        <v>2</v>
      </c>
      <c r="H172" s="2404">
        <v>20991.865826922029</v>
      </c>
      <c r="J172" s="2421" t="s">
        <v>1154</v>
      </c>
      <c r="K172" s="2664">
        <v>64040.167561799884</v>
      </c>
      <c r="L172" s="2478">
        <v>0.16019918338114394</v>
      </c>
      <c r="M172" s="2479">
        <v>2</v>
      </c>
      <c r="N172" s="2404">
        <v>20518.365093983932</v>
      </c>
      <c r="O172" s="2834"/>
      <c r="P172" s="2421" t="s">
        <v>1154</v>
      </c>
      <c r="Q172" s="2664">
        <v>64040.167561799884</v>
      </c>
      <c r="R172" s="2478">
        <v>9.8706839830713086E-2</v>
      </c>
      <c r="S172" s="2821">
        <v>2</v>
      </c>
      <c r="T172" s="2404">
        <v>12642.405124509218</v>
      </c>
      <c r="U172" s="2834"/>
    </row>
    <row r="173" spans="4:21" s="2353" customFormat="1" x14ac:dyDescent="0.3">
      <c r="D173" s="2390" t="s">
        <v>2603</v>
      </c>
      <c r="E173" s="2664">
        <v>290020.70325447264</v>
      </c>
      <c r="F173" s="2842">
        <v>3.2779217522603314E-2</v>
      </c>
      <c r="G173" s="2826">
        <v>1</v>
      </c>
      <c r="H173" s="2404">
        <v>9506.6517180367464</v>
      </c>
      <c r="J173" s="2390" t="s">
        <v>2603</v>
      </c>
      <c r="K173" s="2664">
        <v>290020.70325447264</v>
      </c>
      <c r="L173" s="2307">
        <v>3.203983667622879E-2</v>
      </c>
      <c r="M173" s="2826">
        <v>1</v>
      </c>
      <c r="N173" s="2404">
        <v>9292.2159649983187</v>
      </c>
      <c r="P173" s="2390" t="s">
        <v>2603</v>
      </c>
      <c r="Q173" s="2664">
        <v>290020.70325447264</v>
      </c>
      <c r="R173" s="2307">
        <v>2.0247556888351403E-2</v>
      </c>
      <c r="S173" s="2826">
        <v>1</v>
      </c>
      <c r="T173" s="2404">
        <v>5872.2106879446155</v>
      </c>
      <c r="U173" s="2834"/>
    </row>
    <row r="174" spans="4:21" s="2353" customFormat="1" x14ac:dyDescent="0.3">
      <c r="D174" s="2390" t="s">
        <v>2602</v>
      </c>
      <c r="E174" s="2664">
        <v>282139.34593835432</v>
      </c>
      <c r="F174" s="2842">
        <v>0.160199183381144</v>
      </c>
      <c r="G174" s="2826">
        <v>1</v>
      </c>
      <c r="H174" s="2404">
        <v>45198.492819014449</v>
      </c>
      <c r="J174" s="2390" t="s">
        <v>2602</v>
      </c>
      <c r="K174" s="2664">
        <v>282139.34593835432</v>
      </c>
      <c r="L174" s="2307">
        <v>0.16019918338114394</v>
      </c>
      <c r="M174" s="2826">
        <v>1</v>
      </c>
      <c r="N174" s="2404">
        <v>45198.492819014435</v>
      </c>
      <c r="P174" s="2390" t="s">
        <v>2602</v>
      </c>
      <c r="Q174" s="2664">
        <v>282139.34593835432</v>
      </c>
      <c r="R174" s="2307">
        <v>9.8706839830713086E-2</v>
      </c>
      <c r="S174" s="2826">
        <v>1</v>
      </c>
      <c r="T174" s="2404">
        <v>27849.083229479293</v>
      </c>
      <c r="U174" s="2834"/>
    </row>
    <row r="175" spans="4:21" s="2353" customFormat="1" ht="15.75" thickBot="1" x14ac:dyDescent="0.35">
      <c r="D175" s="2412"/>
      <c r="E175" s="2408"/>
      <c r="F175" s="2408"/>
      <c r="G175" s="2413" t="s">
        <v>890</v>
      </c>
      <c r="H175" s="2823">
        <v>96740.148078158338</v>
      </c>
      <c r="J175" s="2412"/>
      <c r="K175" s="2408"/>
      <c r="L175" s="2408"/>
      <c r="M175" s="2413" t="s">
        <v>890</v>
      </c>
      <c r="N175" s="2823">
        <v>96052.211592181789</v>
      </c>
      <c r="P175" s="2412"/>
      <c r="Q175" s="2408"/>
      <c r="R175" s="2408"/>
      <c r="S175" s="2413" t="s">
        <v>890</v>
      </c>
      <c r="T175" s="2823">
        <v>64668.280903911735</v>
      </c>
      <c r="U175" s="2834"/>
    </row>
    <row r="176" spans="4:21" s="2353" customFormat="1" ht="15.75" thickBot="1" x14ac:dyDescent="0.35">
      <c r="D176" s="2429"/>
      <c r="E176" s="2430"/>
      <c r="F176" s="2431" t="s">
        <v>900</v>
      </c>
      <c r="G176" s="2431"/>
      <c r="H176" s="2843">
        <v>1022494.1429550598</v>
      </c>
      <c r="J176" s="2429"/>
      <c r="K176" s="2430"/>
      <c r="L176" s="2431" t="s">
        <v>900</v>
      </c>
      <c r="M176" s="2431"/>
      <c r="N176" s="2828">
        <v>1320482.5668462953</v>
      </c>
      <c r="O176" s="2834"/>
      <c r="P176" s="2429"/>
      <c r="Q176" s="2430"/>
      <c r="R176" s="2431" t="s">
        <v>900</v>
      </c>
      <c r="S176" s="2431"/>
      <c r="T176" s="2828">
        <v>1355872.6032478118</v>
      </c>
      <c r="U176" s="2834"/>
    </row>
    <row r="177" spans="15:33" s="2353" customFormat="1" x14ac:dyDescent="0.3">
      <c r="O177" s="2834"/>
      <c r="U177" s="2825"/>
    </row>
    <row r="178" spans="15:33" s="2353" customFormat="1" x14ac:dyDescent="0.3">
      <c r="O178" s="2834"/>
      <c r="P178" s="2834"/>
      <c r="Q178" s="2834"/>
      <c r="R178" s="2834"/>
      <c r="S178" s="2834"/>
      <c r="T178" s="2834"/>
      <c r="AA178" s="2825"/>
    </row>
    <row r="179" spans="15:33" s="2353" customFormat="1" x14ac:dyDescent="0.3">
      <c r="O179" s="2834"/>
      <c r="P179" s="2834"/>
      <c r="Q179" s="2834"/>
      <c r="R179" s="2834"/>
      <c r="S179" s="2834"/>
      <c r="T179" s="2834"/>
      <c r="AG179" s="2825"/>
    </row>
    <row r="180" spans="15:33" s="2353" customFormat="1" x14ac:dyDescent="0.3"/>
    <row r="181" spans="15:33" s="2353" customFormat="1" x14ac:dyDescent="0.3"/>
    <row r="182" spans="15:33" s="2353" customFormat="1" x14ac:dyDescent="0.3"/>
    <row r="183" spans="15:33" s="2353" customFormat="1" x14ac:dyDescent="0.3"/>
    <row r="184" spans="15:33" s="2353" customFormat="1" x14ac:dyDescent="0.3"/>
    <row r="185" spans="15:33" s="2353" customFormat="1" x14ac:dyDescent="0.3"/>
    <row r="186" spans="15:33" s="2353" customFormat="1" x14ac:dyDescent="0.3"/>
    <row r="187" spans="15:33" s="2353" customFormat="1" x14ac:dyDescent="0.3"/>
    <row r="188" spans="15:33" s="2353" customFormat="1" x14ac:dyDescent="0.3"/>
    <row r="189" spans="15:33" s="2353" customFormat="1" x14ac:dyDescent="0.3"/>
    <row r="190" spans="15:33" s="2353" customFormat="1" x14ac:dyDescent="0.3"/>
    <row r="191" spans="15:33" s="2353" customFormat="1" x14ac:dyDescent="0.3"/>
    <row r="192" spans="15:33" s="2353" customFormat="1" x14ac:dyDescent="0.3"/>
    <row r="193" spans="40:45" s="2353" customFormat="1" x14ac:dyDescent="0.3"/>
    <row r="194" spans="40:45" s="2353" customFormat="1" x14ac:dyDescent="0.3"/>
    <row r="195" spans="40:45" s="2353" customFormat="1" x14ac:dyDescent="0.3"/>
    <row r="196" spans="40:45" s="2353" customFormat="1" x14ac:dyDescent="0.3"/>
    <row r="197" spans="40:45" s="2353" customFormat="1" x14ac:dyDescent="0.3"/>
    <row r="198" spans="40:45" s="2353" customFormat="1" x14ac:dyDescent="0.3"/>
    <row r="199" spans="40:45" s="2353" customFormat="1" x14ac:dyDescent="0.3"/>
    <row r="200" spans="40:45" s="2353" customFormat="1" x14ac:dyDescent="0.3"/>
    <row r="201" spans="40:45" s="2353" customFormat="1" x14ac:dyDescent="0.3"/>
    <row r="202" spans="40:45" s="2353" customFormat="1" x14ac:dyDescent="0.3"/>
    <row r="203" spans="40:45" s="2353" customFormat="1" x14ac:dyDescent="0.3"/>
    <row r="204" spans="40:45" s="2353" customFormat="1" x14ac:dyDescent="0.3"/>
    <row r="205" spans="40:45" s="2353" customFormat="1" x14ac:dyDescent="0.3"/>
    <row r="206" spans="40:45" s="2353" customFormat="1" x14ac:dyDescent="0.3"/>
    <row r="207" spans="40:45" s="2353" customFormat="1" x14ac:dyDescent="0.3"/>
    <row r="208" spans="40:45" s="2353" customFormat="1" x14ac:dyDescent="0.3">
      <c r="AN208" s="2067"/>
      <c r="AO208" s="2067"/>
      <c r="AP208" s="2067"/>
      <c r="AQ208" s="2067"/>
      <c r="AR208" s="2067"/>
      <c r="AS208" s="2067"/>
    </row>
    <row r="209" spans="1:63" x14ac:dyDescent="0.3">
      <c r="A209" s="2353"/>
      <c r="B209" s="2353"/>
      <c r="C209" s="2353"/>
      <c r="D209" s="2353"/>
      <c r="E209" s="2353"/>
      <c r="F209" s="2353"/>
      <c r="G209" s="2353"/>
      <c r="H209" s="2353"/>
      <c r="I209" s="2353"/>
      <c r="J209" s="2353"/>
      <c r="K209" s="2353"/>
      <c r="L209" s="2353"/>
      <c r="M209" s="2353"/>
      <c r="N209" s="2353"/>
      <c r="O209" s="2353"/>
      <c r="P209" s="2353"/>
      <c r="Q209" s="2353"/>
      <c r="R209" s="2353"/>
      <c r="S209" s="2353"/>
      <c r="T209" s="2353"/>
      <c r="U209" s="2353"/>
      <c r="V209" s="2353"/>
      <c r="W209" s="2353"/>
      <c r="X209" s="2353"/>
      <c r="Y209" s="2353"/>
      <c r="Z209" s="2353"/>
      <c r="AA209" s="2353"/>
      <c r="AB209" s="2353"/>
      <c r="AC209" s="2353"/>
      <c r="AD209" s="2353"/>
      <c r="AE209" s="2353"/>
      <c r="AF209" s="2353"/>
      <c r="AG209" s="2353"/>
      <c r="AH209" s="2353"/>
      <c r="AI209" s="2353"/>
      <c r="AJ209" s="2353"/>
      <c r="AK209" s="2353"/>
      <c r="AL209" s="2353"/>
      <c r="AM209" s="2353"/>
      <c r="AT209" s="2353"/>
      <c r="BK209" s="2353"/>
    </row>
    <row r="210" spans="1:63" x14ac:dyDescent="0.3">
      <c r="C210" s="2353"/>
      <c r="D210" s="2353"/>
      <c r="E210" s="2353"/>
      <c r="F210" s="2353"/>
      <c r="G210" s="2353"/>
      <c r="H210" s="2353"/>
      <c r="I210" s="2353"/>
      <c r="J210" s="2353"/>
      <c r="K210" s="2353"/>
      <c r="L210" s="2353"/>
      <c r="M210" s="2353"/>
      <c r="N210" s="2353"/>
      <c r="O210" s="2353"/>
      <c r="P210" s="2353"/>
      <c r="Q210" s="2353"/>
      <c r="R210" s="2353"/>
      <c r="S210" s="2353"/>
      <c r="T210" s="2353"/>
      <c r="V210" s="2353"/>
      <c r="W210" s="2353"/>
      <c r="X210" s="2353"/>
      <c r="Y210" s="2353"/>
      <c r="Z210" s="2353"/>
      <c r="AA210" s="2353"/>
      <c r="AB210" s="2353"/>
      <c r="AC210" s="2353"/>
      <c r="AD210" s="2353"/>
      <c r="AE210" s="2353"/>
      <c r="AF210" s="2353"/>
      <c r="AG210" s="2353"/>
      <c r="AH210" s="2353"/>
      <c r="AI210" s="2353"/>
      <c r="AJ210" s="2353"/>
      <c r="AK210" s="2353"/>
      <c r="AL210" s="2353"/>
      <c r="AM210" s="2353"/>
      <c r="BK210" s="2353"/>
    </row>
    <row r="211" spans="1:63" x14ac:dyDescent="0.3">
      <c r="C211" s="2353"/>
      <c r="D211" s="2353"/>
      <c r="E211" s="2353"/>
      <c r="F211" s="2353"/>
      <c r="G211" s="2353"/>
      <c r="H211" s="2353"/>
      <c r="I211" s="2353"/>
      <c r="O211" s="2353"/>
      <c r="P211" s="2353"/>
      <c r="Q211" s="2353"/>
      <c r="R211" s="2353"/>
      <c r="S211" s="2353"/>
      <c r="T211" s="2353"/>
      <c r="AA211" s="2353"/>
      <c r="AB211" s="2353"/>
      <c r="AC211" s="2353"/>
      <c r="AD211" s="2353"/>
      <c r="AE211" s="2353"/>
      <c r="AF211" s="2353"/>
      <c r="AG211" s="2353"/>
      <c r="AH211" s="2353"/>
      <c r="AI211" s="2353"/>
      <c r="AJ211" s="2353"/>
      <c r="AK211" s="2353"/>
      <c r="AL211" s="2353"/>
      <c r="AM211" s="2353"/>
      <c r="BK211" s="2353"/>
    </row>
    <row r="212" spans="1:63" x14ac:dyDescent="0.3">
      <c r="C212" s="2353"/>
      <c r="D212" s="2353"/>
      <c r="E212" s="2353"/>
      <c r="F212" s="2353"/>
      <c r="G212" s="2353"/>
      <c r="H212" s="2353"/>
      <c r="I212" s="2353"/>
      <c r="O212" s="2353"/>
      <c r="P212" s="2353"/>
      <c r="Q212" s="2353"/>
      <c r="R212" s="2353"/>
      <c r="S212" s="2353"/>
      <c r="T212" s="2353"/>
      <c r="AA212" s="2353"/>
      <c r="AB212" s="2353"/>
      <c r="AC212" s="2353"/>
      <c r="AD212" s="2353"/>
      <c r="AE212" s="2353"/>
      <c r="AF212" s="2353"/>
      <c r="AG212" s="2353"/>
      <c r="AH212" s="2353"/>
      <c r="AI212" s="2353"/>
      <c r="AJ212" s="2353"/>
      <c r="AK212" s="2353"/>
      <c r="AL212" s="2353"/>
      <c r="AM212" s="2353"/>
      <c r="BK212" s="2353"/>
    </row>
    <row r="213" spans="1:63" x14ac:dyDescent="0.3">
      <c r="C213" s="2353"/>
      <c r="D213" s="2353"/>
      <c r="E213" s="2353"/>
      <c r="F213" s="2353"/>
      <c r="G213" s="2353"/>
      <c r="H213" s="2353"/>
      <c r="I213" s="2353"/>
      <c r="O213" s="2353"/>
      <c r="P213" s="2353"/>
      <c r="Q213" s="2353"/>
      <c r="R213" s="2353"/>
      <c r="S213" s="2353"/>
      <c r="T213" s="2353"/>
      <c r="AG213" s="2353"/>
      <c r="AH213" s="2353"/>
      <c r="AI213" s="2353"/>
      <c r="AJ213" s="2353"/>
      <c r="AK213" s="2353"/>
      <c r="AL213" s="2353"/>
      <c r="AM213" s="2353"/>
      <c r="BK213" s="2353"/>
    </row>
    <row r="214" spans="1:63" x14ac:dyDescent="0.3">
      <c r="C214" s="2353"/>
      <c r="D214" s="2353"/>
      <c r="E214" s="2353"/>
      <c r="F214" s="2353"/>
      <c r="G214" s="2353"/>
      <c r="H214" s="2353"/>
      <c r="I214" s="2353"/>
      <c r="O214" s="2353"/>
      <c r="P214" s="2353"/>
      <c r="Q214" s="2353"/>
      <c r="R214" s="2353"/>
      <c r="S214" s="2353"/>
      <c r="T214" s="2353"/>
      <c r="AG214" s="2353"/>
      <c r="AH214" s="2353"/>
      <c r="AI214" s="2353"/>
      <c r="AJ214" s="2353"/>
      <c r="AK214" s="2353"/>
      <c r="AL214" s="2353"/>
      <c r="AM214" s="2353"/>
      <c r="BK214" s="2353"/>
    </row>
    <row r="215" spans="1:63" x14ac:dyDescent="0.3">
      <c r="C215" s="2353"/>
      <c r="D215" s="2353"/>
      <c r="E215" s="2353"/>
      <c r="F215" s="2353"/>
      <c r="G215" s="2353"/>
      <c r="H215" s="2353"/>
      <c r="I215" s="2353"/>
      <c r="O215" s="2353"/>
      <c r="P215" s="2353"/>
      <c r="Q215" s="2353"/>
      <c r="R215" s="2353"/>
      <c r="S215" s="2353"/>
      <c r="T215" s="2353"/>
      <c r="AG215" s="2353"/>
      <c r="AH215" s="2353"/>
      <c r="AI215" s="2353"/>
      <c r="AJ215" s="2353"/>
      <c r="AK215" s="2353"/>
      <c r="AL215" s="2353"/>
      <c r="AM215" s="2353"/>
      <c r="BK215" s="2353"/>
    </row>
    <row r="216" spans="1:63" x14ac:dyDescent="0.3">
      <c r="C216" s="2353"/>
      <c r="D216" s="2353"/>
      <c r="E216" s="2353"/>
      <c r="F216" s="2353"/>
      <c r="G216" s="2353"/>
      <c r="H216" s="2353"/>
      <c r="I216" s="2353"/>
      <c r="O216" s="2353"/>
      <c r="P216" s="2353"/>
      <c r="Q216" s="2353"/>
      <c r="R216" s="2353"/>
      <c r="S216" s="2353"/>
      <c r="T216" s="2353"/>
      <c r="AG216" s="2353"/>
      <c r="AH216" s="2353"/>
      <c r="AI216" s="2353"/>
      <c r="AJ216" s="2353"/>
      <c r="AK216" s="2353"/>
      <c r="AL216" s="2353"/>
      <c r="AM216" s="2353"/>
      <c r="BK216" s="2353"/>
    </row>
    <row r="217" spans="1:63" x14ac:dyDescent="0.3">
      <c r="C217" s="2353"/>
      <c r="D217" s="2353"/>
      <c r="E217" s="2353"/>
      <c r="F217" s="2353"/>
      <c r="G217" s="2353"/>
      <c r="H217" s="2353"/>
      <c r="I217" s="2353"/>
      <c r="O217" s="2353"/>
      <c r="P217" s="2353"/>
      <c r="Q217" s="2353"/>
      <c r="R217" s="2353"/>
      <c r="S217" s="2353"/>
      <c r="T217" s="2353"/>
      <c r="AG217" s="2353"/>
      <c r="AH217" s="2353"/>
      <c r="AI217" s="2353"/>
      <c r="AJ217" s="2353"/>
      <c r="AK217" s="2353"/>
      <c r="AL217" s="2353"/>
      <c r="AM217" s="2353"/>
      <c r="BK217" s="2353"/>
    </row>
    <row r="218" spans="1:63" x14ac:dyDescent="0.3">
      <c r="C218" s="2353"/>
      <c r="D218" s="2353"/>
      <c r="E218" s="2353"/>
      <c r="F218" s="2353"/>
      <c r="G218" s="2353"/>
      <c r="H218" s="2353"/>
      <c r="I218" s="2353"/>
      <c r="O218" s="2353"/>
      <c r="P218" s="2353"/>
      <c r="Q218" s="2353"/>
      <c r="R218" s="2353"/>
      <c r="S218" s="2353"/>
      <c r="T218" s="2353"/>
      <c r="AG218" s="2353"/>
      <c r="AH218" s="2353"/>
      <c r="AI218" s="2353"/>
      <c r="AJ218" s="2353"/>
      <c r="AK218" s="2353"/>
      <c r="AL218" s="2353"/>
      <c r="AM218" s="2353"/>
      <c r="BK218" s="2353"/>
    </row>
    <row r="219" spans="1:63" x14ac:dyDescent="0.3">
      <c r="C219" s="2353"/>
      <c r="D219" s="2353"/>
      <c r="E219" s="2353"/>
      <c r="F219" s="2353"/>
      <c r="G219" s="2353"/>
      <c r="H219" s="2353"/>
      <c r="I219" s="2353"/>
      <c r="O219" s="2353"/>
      <c r="P219" s="2353"/>
      <c r="Q219" s="2353"/>
      <c r="R219" s="2353"/>
      <c r="S219" s="2353"/>
      <c r="T219" s="2353"/>
      <c r="AG219" s="2353"/>
      <c r="AH219" s="2353"/>
      <c r="AI219" s="2353"/>
      <c r="AJ219" s="2353"/>
      <c r="AK219" s="2353"/>
      <c r="AL219" s="2353"/>
      <c r="AM219" s="2353"/>
      <c r="BK219" s="2353"/>
    </row>
    <row r="220" spans="1:63" x14ac:dyDescent="0.3">
      <c r="C220" s="2353"/>
      <c r="D220" s="2353"/>
      <c r="E220" s="2353"/>
      <c r="F220" s="2353"/>
      <c r="G220" s="2353"/>
      <c r="H220" s="2353"/>
      <c r="I220" s="2353"/>
      <c r="O220" s="2353"/>
      <c r="P220" s="2353"/>
      <c r="Q220" s="2353"/>
      <c r="R220" s="2353"/>
      <c r="S220" s="2353"/>
      <c r="T220" s="2353"/>
      <c r="AG220" s="2353"/>
      <c r="AH220" s="2353"/>
      <c r="AI220" s="2353"/>
      <c r="AJ220" s="2353"/>
      <c r="AK220" s="2353"/>
      <c r="AL220" s="2353"/>
      <c r="AM220" s="2353"/>
      <c r="BK220" s="2353"/>
    </row>
    <row r="221" spans="1:63" x14ac:dyDescent="0.3">
      <c r="C221" s="2353"/>
      <c r="D221" s="2353"/>
      <c r="E221" s="2353"/>
      <c r="F221" s="2353"/>
      <c r="G221" s="2353"/>
      <c r="H221" s="2353"/>
      <c r="I221" s="2353"/>
      <c r="O221" s="2353"/>
      <c r="AG221" s="2353"/>
      <c r="AH221" s="2353"/>
      <c r="AI221" s="2353"/>
      <c r="AJ221" s="2353"/>
      <c r="AK221" s="2353"/>
      <c r="AL221" s="2353"/>
      <c r="AM221" s="2353"/>
      <c r="BK221" s="2353"/>
    </row>
    <row r="222" spans="1:63" x14ac:dyDescent="0.3">
      <c r="I222" s="2353"/>
      <c r="O222" s="2353"/>
      <c r="AG222" s="2353"/>
      <c r="AH222" s="2353"/>
      <c r="AI222" s="2353"/>
      <c r="AJ222" s="2353"/>
      <c r="AK222" s="2353"/>
      <c r="AL222" s="2353"/>
      <c r="AM222" s="2353"/>
      <c r="BK222" s="2353"/>
    </row>
    <row r="223" spans="1:63" x14ac:dyDescent="0.3">
      <c r="I223" s="2353"/>
      <c r="AG223" s="2353"/>
      <c r="AH223" s="2353"/>
      <c r="AI223" s="2353"/>
      <c r="AJ223" s="2353"/>
      <c r="AK223" s="2353"/>
      <c r="AL223" s="2353"/>
      <c r="AM223" s="2353"/>
      <c r="BK223" s="2353"/>
    </row>
    <row r="224" spans="1:63" x14ac:dyDescent="0.3">
      <c r="AG224" s="2353"/>
      <c r="AH224" s="2353"/>
      <c r="AI224" s="2353"/>
      <c r="AJ224" s="2353"/>
      <c r="AK224" s="2353"/>
      <c r="AL224" s="2353"/>
      <c r="AM224" s="2353"/>
      <c r="BK224" s="2353"/>
    </row>
    <row r="225" spans="33:63" x14ac:dyDescent="0.3">
      <c r="AG225" s="2353"/>
      <c r="AH225" s="2353"/>
      <c r="AI225" s="2353"/>
      <c r="AJ225" s="2353"/>
      <c r="AK225" s="2353"/>
      <c r="AL225" s="2353"/>
      <c r="BK225" s="2353"/>
    </row>
    <row r="226" spans="33:63" x14ac:dyDescent="0.3">
      <c r="AG226" s="2353"/>
      <c r="AH226" s="2353"/>
      <c r="AI226" s="2353"/>
      <c r="AJ226" s="2353"/>
      <c r="AK226" s="2353"/>
      <c r="AL226" s="2353"/>
      <c r="BK226" s="2353"/>
    </row>
    <row r="227" spans="33:63" x14ac:dyDescent="0.3">
      <c r="AG227" s="2353"/>
      <c r="BK227" s="2353"/>
    </row>
    <row r="228" spans="33:63" x14ac:dyDescent="0.3">
      <c r="AG228" s="2353"/>
      <c r="BK228" s="2353"/>
    </row>
    <row r="229" spans="33:63" x14ac:dyDescent="0.3">
      <c r="BK229" s="2353"/>
    </row>
    <row r="230" spans="33:63" x14ac:dyDescent="0.3">
      <c r="BK230" s="2353"/>
    </row>
    <row r="231" spans="33:63" x14ac:dyDescent="0.3">
      <c r="BK231" s="2353"/>
    </row>
    <row r="232" spans="33:63" x14ac:dyDescent="0.3">
      <c r="BK232" s="2353"/>
    </row>
    <row r="233" spans="33:63" x14ac:dyDescent="0.3">
      <c r="BK233" s="2353"/>
    </row>
    <row r="234" spans="33:63" x14ac:dyDescent="0.3">
      <c r="BK234" s="2353"/>
    </row>
    <row r="235" spans="33:63" x14ac:dyDescent="0.3">
      <c r="BK235" s="2353"/>
    </row>
    <row r="236" spans="33:63" x14ac:dyDescent="0.3">
      <c r="BK236" s="2353"/>
    </row>
    <row r="237" spans="33:63" x14ac:dyDescent="0.3">
      <c r="BK237" s="2353"/>
    </row>
    <row r="238" spans="33:63" x14ac:dyDescent="0.3">
      <c r="BK238" s="2353"/>
    </row>
    <row r="239" spans="33:63" x14ac:dyDescent="0.3">
      <c r="BK239" s="2353"/>
    </row>
    <row r="240" spans="33:63" x14ac:dyDescent="0.3">
      <c r="BK240" s="2353"/>
    </row>
    <row r="241" spans="63:63" x14ac:dyDescent="0.3">
      <c r="BK241" s="2353"/>
    </row>
    <row r="242" spans="63:63" x14ac:dyDescent="0.3">
      <c r="BK242" s="2353"/>
    </row>
    <row r="243" spans="63:63" x14ac:dyDescent="0.3">
      <c r="BK243" s="2353"/>
    </row>
    <row r="244" spans="63:63" x14ac:dyDescent="0.3">
      <c r="BK244" s="2353"/>
    </row>
    <row r="245" spans="63:63" x14ac:dyDescent="0.3">
      <c r="BK245" s="2353"/>
    </row>
    <row r="246" spans="63:63" x14ac:dyDescent="0.3">
      <c r="BK246" s="2353"/>
    </row>
    <row r="247" spans="63:63" x14ac:dyDescent="0.3">
      <c r="BK247" s="2353"/>
    </row>
    <row r="248" spans="63:63" x14ac:dyDescent="0.3">
      <c r="BK248" s="2353"/>
    </row>
    <row r="249" spans="63:63" x14ac:dyDescent="0.3">
      <c r="BK249" s="2353"/>
    </row>
    <row r="250" spans="63:63" x14ac:dyDescent="0.3">
      <c r="BK250" s="2353"/>
    </row>
    <row r="251" spans="63:63" x14ac:dyDescent="0.3">
      <c r="BK251" s="2353"/>
    </row>
    <row r="252" spans="63:63" x14ac:dyDescent="0.3">
      <c r="BK252" s="2353"/>
    </row>
    <row r="253" spans="63:63" x14ac:dyDescent="0.3">
      <c r="BK253" s="2353"/>
    </row>
    <row r="254" spans="63:63" x14ac:dyDescent="0.3">
      <c r="BK254" s="2353"/>
    </row>
    <row r="255" spans="63:63" x14ac:dyDescent="0.3">
      <c r="BK255" s="2353"/>
    </row>
    <row r="256" spans="63:63" x14ac:dyDescent="0.3">
      <c r="BK256" s="2353"/>
    </row>
    <row r="257" spans="63:63" x14ac:dyDescent="0.3">
      <c r="BK257" s="2353"/>
    </row>
  </sheetData>
  <mergeCells count="63">
    <mergeCell ref="AL66:AM66"/>
    <mergeCell ref="AD66:AE66"/>
    <mergeCell ref="AF66:AG66"/>
    <mergeCell ref="AH66:AI66"/>
    <mergeCell ref="AJ66:AK66"/>
    <mergeCell ref="T66:U66"/>
    <mergeCell ref="V66:W66"/>
    <mergeCell ref="X66:Y66"/>
    <mergeCell ref="Z66:AA66"/>
    <mergeCell ref="AB66:AC66"/>
    <mergeCell ref="AZ46:BA46"/>
    <mergeCell ref="BB46:BC46"/>
    <mergeCell ref="BD46:BE46"/>
    <mergeCell ref="BF46:BG46"/>
    <mergeCell ref="AP46:AQ46"/>
    <mergeCell ref="AR46:AS46"/>
    <mergeCell ref="AT46:AU46"/>
    <mergeCell ref="AV46:AW46"/>
    <mergeCell ref="AX46:AY46"/>
    <mergeCell ref="AH46:AI46"/>
    <mergeCell ref="AJ46:AK46"/>
    <mergeCell ref="AL46:AM46"/>
    <mergeCell ref="AN46:AO46"/>
    <mergeCell ref="Z46:AA46"/>
    <mergeCell ref="AB46:AC46"/>
    <mergeCell ref="AD46:AE46"/>
    <mergeCell ref="AF46:AG46"/>
    <mergeCell ref="P46:Q46"/>
    <mergeCell ref="R46:S46"/>
    <mergeCell ref="T46:U46"/>
    <mergeCell ref="V46:W46"/>
    <mergeCell ref="X46:Y46"/>
    <mergeCell ref="F46:G46"/>
    <mergeCell ref="H46:I46"/>
    <mergeCell ref="J46:K46"/>
    <mergeCell ref="L46:M46"/>
    <mergeCell ref="N46:O46"/>
    <mergeCell ref="BF66:BG66"/>
    <mergeCell ref="AN66:AO66"/>
    <mergeCell ref="AP66:AQ66"/>
    <mergeCell ref="AR66:AS66"/>
    <mergeCell ref="AT66:AU66"/>
    <mergeCell ref="AV66:AW66"/>
    <mergeCell ref="AX66:AY66"/>
    <mergeCell ref="AZ66:BA66"/>
    <mergeCell ref="BB66:BC66"/>
    <mergeCell ref="BD66:BE66"/>
    <mergeCell ref="BH46:BI46"/>
    <mergeCell ref="BJ46:BK46"/>
    <mergeCell ref="BL46:BM46"/>
    <mergeCell ref="BN46:BO46"/>
    <mergeCell ref="BH66:BI66"/>
    <mergeCell ref="BJ66:BK66"/>
    <mergeCell ref="BL66:BM66"/>
    <mergeCell ref="BN66:BO66"/>
    <mergeCell ref="N66:O66"/>
    <mergeCell ref="P66:Q66"/>
    <mergeCell ref="R66:S66"/>
    <mergeCell ref="F137:H137"/>
    <mergeCell ref="F66:G66"/>
    <mergeCell ref="H66:I66"/>
    <mergeCell ref="J66:K66"/>
    <mergeCell ref="L66:M66"/>
  </mergeCells>
  <dataValidations count="1">
    <dataValidation type="list" allowBlank="1" showInputMessage="1" showErrorMessage="1" sqref="AN125" xr:uid="{00000000-0002-0000-2500-000000000000}">
      <formula1>#REF!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8">
    <pageSetUpPr fitToPage="1"/>
  </sheetPr>
  <dimension ref="A2:BU199"/>
  <sheetViews>
    <sheetView showGridLines="0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5.7109375" style="2067" customWidth="1"/>
    <col min="3" max="3" width="7.28515625" style="2067" bestFit="1" customWidth="1"/>
    <col min="4" max="4" width="108.7109375" style="2067" bestFit="1" customWidth="1"/>
    <col min="5" max="5" width="13.5703125" style="2067" customWidth="1"/>
    <col min="6" max="6" width="11.7109375" style="2067" bestFit="1" customWidth="1"/>
    <col min="7" max="7" width="16.7109375" style="2067" bestFit="1" customWidth="1"/>
    <col min="8" max="8" width="17.5703125" style="2067" bestFit="1" customWidth="1"/>
    <col min="9" max="9" width="16" style="2067" bestFit="1" customWidth="1"/>
    <col min="10" max="10" width="24.28515625" style="2067" customWidth="1"/>
    <col min="11" max="11" width="14.7109375" style="2067" bestFit="1" customWidth="1"/>
    <col min="12" max="12" width="14.28515625" style="2067" customWidth="1"/>
    <col min="13" max="13" width="14.7109375" style="2067" bestFit="1" customWidth="1"/>
    <col min="14" max="14" width="14.140625" style="2067" customWidth="1"/>
    <col min="15" max="15" width="14.7109375" style="2067" bestFit="1" customWidth="1"/>
    <col min="16" max="16" width="14" style="2067" customWidth="1"/>
    <col min="17" max="17" width="14.7109375" style="2067" bestFit="1" customWidth="1"/>
    <col min="18" max="18" width="11.7109375" style="2067" bestFit="1" customWidth="1"/>
    <col min="19" max="19" width="13.5703125" style="2067" bestFit="1" customWidth="1"/>
    <col min="20" max="20" width="12.85546875" style="2067" customWidth="1"/>
    <col min="21" max="21" width="14.7109375" style="2067" bestFit="1" customWidth="1"/>
    <col min="22" max="22" width="19.140625" style="2067" customWidth="1"/>
    <col min="23" max="23" width="14.7109375" style="2067" bestFit="1" customWidth="1"/>
    <col min="24" max="24" width="14.140625" style="2067" customWidth="1"/>
    <col min="25" max="25" width="13.5703125" style="2067" bestFit="1" customWidth="1"/>
    <col min="26" max="26" width="15.85546875" style="2067" bestFit="1" customWidth="1"/>
    <col min="27" max="27" width="13.5703125" style="2067" bestFit="1" customWidth="1"/>
    <col min="28" max="28" width="22.28515625" style="2067" customWidth="1"/>
    <col min="29" max="29" width="14.7109375" style="2067" bestFit="1" customWidth="1"/>
    <col min="30" max="30" width="11.7109375" style="2067" bestFit="1" customWidth="1"/>
    <col min="31" max="31" width="13.7109375" style="2067" bestFit="1" customWidth="1"/>
    <col min="32" max="32" width="15.85546875" style="2067" bestFit="1" customWidth="1"/>
    <col min="33" max="33" width="14.5703125" style="2067" bestFit="1" customWidth="1"/>
    <col min="34" max="34" width="11.5703125" style="2067" bestFit="1" customWidth="1"/>
    <col min="35" max="35" width="13.5703125" style="2067" bestFit="1" customWidth="1"/>
    <col min="36" max="36" width="11.5703125" style="2067" bestFit="1" customWidth="1"/>
    <col min="37" max="37" width="13.5703125" style="2067" bestFit="1" customWidth="1"/>
    <col min="38" max="38" width="11.5703125" style="2067" bestFit="1" customWidth="1"/>
    <col min="39" max="39" width="13.5703125" style="2067" bestFit="1" customWidth="1"/>
    <col min="40" max="40" width="11.5703125" style="2067" bestFit="1" customWidth="1"/>
    <col min="41" max="41" width="13.42578125" style="2067" bestFit="1" customWidth="1"/>
    <col min="42" max="44" width="11.5703125" style="2067" bestFit="1" customWidth="1"/>
    <col min="45" max="45" width="14.42578125" style="2067" bestFit="1" customWidth="1"/>
    <col min="46" max="46" width="6.7109375" style="2067" bestFit="1" customWidth="1"/>
    <col min="47" max="47" width="14.7109375" style="2067" bestFit="1" customWidth="1"/>
    <col min="48" max="48" width="11.5703125" style="2067" bestFit="1" customWidth="1"/>
    <col min="49" max="49" width="14.7109375" style="2067" bestFit="1" customWidth="1"/>
    <col min="50" max="50" width="11.5703125" style="2067" bestFit="1" customWidth="1"/>
    <col min="51" max="51" width="14.7109375" style="2067" bestFit="1" customWidth="1"/>
    <col min="52" max="52" width="11.5703125" style="2067" bestFit="1" customWidth="1"/>
    <col min="53" max="53" width="14.7109375" style="2067" bestFit="1" customWidth="1"/>
    <col min="54" max="54" width="11.5703125" style="2067" bestFit="1" customWidth="1"/>
    <col min="55" max="55" width="14.7109375" style="2067" bestFit="1" customWidth="1"/>
    <col min="56" max="56" width="11.5703125" style="2067" bestFit="1" customWidth="1"/>
    <col min="57" max="57" width="14.7109375" style="2067" bestFit="1" customWidth="1"/>
    <col min="58" max="58" width="11.5703125" style="2067" bestFit="1" customWidth="1"/>
    <col min="59" max="59" width="14.7109375" style="2067" bestFit="1" customWidth="1"/>
    <col min="60" max="60" width="11.5703125" style="2067" bestFit="1" customWidth="1"/>
    <col min="61" max="61" width="14.7109375" style="2067" bestFit="1" customWidth="1"/>
    <col min="62" max="64" width="11.5703125" style="2067" bestFit="1" customWidth="1"/>
    <col min="65" max="65" width="13.5703125" style="2067" bestFit="1" customWidth="1"/>
    <col min="66" max="66" width="11.5703125" style="2067" bestFit="1" customWidth="1"/>
    <col min="67" max="67" width="13.5703125" style="2067" bestFit="1" customWidth="1"/>
    <col min="68" max="68" width="11.5703125" style="2067" bestFit="1" customWidth="1"/>
    <col min="69" max="69" width="14.7109375" style="2067" bestFit="1" customWidth="1"/>
    <col min="70" max="70" width="11.5703125" style="2067" bestFit="1" customWidth="1"/>
    <col min="71" max="71" width="14.7109375" style="2067" bestFit="1" customWidth="1"/>
    <col min="72" max="72" width="11.5703125" style="2067" bestFit="1" customWidth="1"/>
    <col min="73" max="73" width="13.42578125" style="2067" bestFit="1" customWidth="1"/>
    <col min="74" max="16384" width="11.42578125" style="2067"/>
  </cols>
  <sheetData>
    <row r="2" spans="1:5" ht="18.75" x14ac:dyDescent="0.3">
      <c r="B2" s="1021" t="s">
        <v>2804</v>
      </c>
    </row>
    <row r="3" spans="1:5" ht="18.75" x14ac:dyDescent="0.3">
      <c r="B3" s="1021" t="s">
        <v>2831</v>
      </c>
    </row>
    <row r="4" spans="1:5" ht="18.75" x14ac:dyDescent="0.3">
      <c r="B4" s="1021" t="s">
        <v>2827</v>
      </c>
    </row>
    <row r="5" spans="1:5" x14ac:dyDescent="0.3">
      <c r="B5" s="597" t="s">
        <v>3372</v>
      </c>
    </row>
    <row r="9" spans="1:5" ht="30" x14ac:dyDescent="0.3">
      <c r="A9" s="1206"/>
      <c r="B9" s="2748"/>
      <c r="C9" s="2174" t="s">
        <v>775</v>
      </c>
      <c r="D9" s="2174" t="s">
        <v>884</v>
      </c>
      <c r="E9" s="2183" t="s">
        <v>3362</v>
      </c>
    </row>
    <row r="10" spans="1:5" ht="13.9" customHeight="1" x14ac:dyDescent="0.3">
      <c r="A10" s="1206"/>
      <c r="B10" s="2748"/>
      <c r="C10" s="2733" t="s">
        <v>1327</v>
      </c>
      <c r="D10" s="2762" t="s">
        <v>1023</v>
      </c>
      <c r="E10" s="2734">
        <v>20316684.963869937</v>
      </c>
    </row>
    <row r="11" spans="1:5" ht="13.9" customHeight="1" x14ac:dyDescent="0.3">
      <c r="A11" s="1206"/>
      <c r="B11" s="2748"/>
      <c r="C11" s="2733" t="s">
        <v>1328</v>
      </c>
      <c r="D11" s="2762" t="s">
        <v>1024</v>
      </c>
      <c r="E11" s="2734">
        <v>14523969.762688043</v>
      </c>
    </row>
    <row r="12" spans="1:5" ht="13.9" customHeight="1" x14ac:dyDescent="0.3">
      <c r="A12" s="1206"/>
      <c r="B12" s="2748"/>
      <c r="C12" s="2733" t="s">
        <v>1329</v>
      </c>
      <c r="D12" s="2762" t="s">
        <v>1025</v>
      </c>
      <c r="E12" s="2734">
        <v>25831537.232655518</v>
      </c>
    </row>
    <row r="13" spans="1:5" ht="13.9" customHeight="1" x14ac:dyDescent="0.3">
      <c r="A13" s="1206"/>
      <c r="B13" s="2748"/>
      <c r="C13" s="2733" t="s">
        <v>1330</v>
      </c>
      <c r="D13" s="2762" t="s">
        <v>1026</v>
      </c>
      <c r="E13" s="2734">
        <v>24911365.567279756</v>
      </c>
    </row>
    <row r="14" spans="1:5" ht="13.9" customHeight="1" x14ac:dyDescent="0.3">
      <c r="A14" s="1206"/>
      <c r="B14" s="2748"/>
      <c r="C14" s="2733" t="s">
        <v>1331</v>
      </c>
      <c r="D14" s="2762" t="s">
        <v>1029</v>
      </c>
      <c r="E14" s="2734">
        <v>27437309.065104146</v>
      </c>
    </row>
    <row r="15" spans="1:5" ht="24.6" customHeight="1" x14ac:dyDescent="0.3">
      <c r="A15" s="1206"/>
      <c r="B15" s="2748"/>
      <c r="C15" s="2733" t="s">
        <v>1332</v>
      </c>
      <c r="D15" s="2762" t="s">
        <v>1030</v>
      </c>
      <c r="E15" s="2734">
        <v>26517137.399728384</v>
      </c>
    </row>
    <row r="16" spans="1:5" ht="13.9" customHeight="1" x14ac:dyDescent="0.3">
      <c r="A16" s="1206"/>
      <c r="B16" s="2748"/>
      <c r="C16" s="2733" t="s">
        <v>1333</v>
      </c>
      <c r="D16" s="2762" t="s">
        <v>1334</v>
      </c>
      <c r="E16" s="2734">
        <v>2216492.6438592169</v>
      </c>
    </row>
    <row r="17" spans="1:5" ht="13.9" customHeight="1" x14ac:dyDescent="0.3">
      <c r="A17" s="1206"/>
      <c r="B17" s="2748"/>
      <c r="C17" s="2733" t="s">
        <v>1335</v>
      </c>
      <c r="D17" s="2762" t="s">
        <v>1885</v>
      </c>
      <c r="E17" s="2734">
        <v>16232616.020251028</v>
      </c>
    </row>
    <row r="18" spans="1:5" ht="13.9" customHeight="1" x14ac:dyDescent="0.3">
      <c r="A18" s="1206"/>
      <c r="B18" s="2748"/>
      <c r="C18" s="2733" t="s">
        <v>1336</v>
      </c>
      <c r="D18" s="2762" t="s">
        <v>2260</v>
      </c>
      <c r="E18" s="2734">
        <v>1765784.8361581257</v>
      </c>
    </row>
    <row r="19" spans="1:5" ht="13.9" customHeight="1" x14ac:dyDescent="0.3">
      <c r="A19" s="1206"/>
      <c r="B19" s="2748"/>
      <c r="C19" s="2733" t="s">
        <v>1337</v>
      </c>
      <c r="D19" s="2762" t="s">
        <v>2777</v>
      </c>
      <c r="E19" s="2734">
        <v>1765784.8361581257</v>
      </c>
    </row>
    <row r="20" spans="1:5" ht="13.9" customHeight="1" x14ac:dyDescent="0.3">
      <c r="A20" s="1206"/>
      <c r="B20" s="2748"/>
      <c r="C20" s="2733" t="s">
        <v>1338</v>
      </c>
      <c r="D20" s="2762" t="s">
        <v>2778</v>
      </c>
      <c r="E20" s="2734">
        <v>1765784.8361581257</v>
      </c>
    </row>
    <row r="21" spans="1:5" ht="13.9" customHeight="1" x14ac:dyDescent="0.3">
      <c r="A21" s="1206"/>
      <c r="B21" s="2748"/>
      <c r="C21" s="2733" t="s">
        <v>1339</v>
      </c>
      <c r="D21" s="2762" t="s">
        <v>2779</v>
      </c>
      <c r="E21" s="2734">
        <v>1765784.8361581257</v>
      </c>
    </row>
    <row r="22" spans="1:5" ht="13.9" customHeight="1" x14ac:dyDescent="0.3">
      <c r="A22" s="1206"/>
      <c r="B22" s="2748"/>
      <c r="C22" s="2733" t="s">
        <v>1341</v>
      </c>
      <c r="D22" s="2762" t="s">
        <v>2780</v>
      </c>
      <c r="E22" s="2734">
        <v>1600541.4912064138</v>
      </c>
    </row>
    <row r="23" spans="1:5" ht="13.9" customHeight="1" x14ac:dyDescent="0.3">
      <c r="A23" s="1206"/>
      <c r="B23" s="2748"/>
      <c r="C23" s="2733" t="s">
        <v>1342</v>
      </c>
      <c r="D23" s="2762" t="s">
        <v>2781</v>
      </c>
      <c r="E23" s="2734">
        <v>1765784.8361581257</v>
      </c>
    </row>
    <row r="24" spans="1:5" ht="13.9" customHeight="1" x14ac:dyDescent="0.3">
      <c r="A24" s="1206"/>
      <c r="B24" s="2748"/>
      <c r="C24" s="2733" t="s">
        <v>1343</v>
      </c>
      <c r="D24" s="2762" t="s">
        <v>2782</v>
      </c>
      <c r="E24" s="2734">
        <v>1765784.8361581257</v>
      </c>
    </row>
    <row r="25" spans="1:5" ht="13.9" customHeight="1" x14ac:dyDescent="0.3">
      <c r="A25" s="1206"/>
      <c r="B25" s="2748"/>
      <c r="C25" s="2733" t="s">
        <v>1344</v>
      </c>
      <c r="D25" s="2762" t="s">
        <v>2783</v>
      </c>
      <c r="E25" s="2734">
        <v>1765784.8361581257</v>
      </c>
    </row>
    <row r="26" spans="1:5" ht="13.9" customHeight="1" x14ac:dyDescent="0.3">
      <c r="A26" s="1206"/>
      <c r="B26" s="2748"/>
      <c r="C26" s="2733" t="s">
        <v>1345</v>
      </c>
      <c r="D26" s="2762" t="s">
        <v>2784</v>
      </c>
      <c r="E26" s="2734">
        <v>1830724.459341642</v>
      </c>
    </row>
    <row r="27" spans="1:5" ht="13.9" customHeight="1" x14ac:dyDescent="0.3">
      <c r="A27" s="1206"/>
      <c r="B27" s="2748"/>
      <c r="C27" s="2733" t="s">
        <v>1347</v>
      </c>
      <c r="D27" s="2762" t="s">
        <v>1348</v>
      </c>
      <c r="E27" s="2734">
        <v>12000872.697952813</v>
      </c>
    </row>
    <row r="28" spans="1:5" ht="13.9" customHeight="1" x14ac:dyDescent="0.3">
      <c r="A28" s="1206"/>
      <c r="B28" s="2748"/>
      <c r="C28" s="2733" t="s">
        <v>1349</v>
      </c>
      <c r="D28" s="2762" t="s">
        <v>1350</v>
      </c>
      <c r="E28" s="2734">
        <v>16818188.195298698</v>
      </c>
    </row>
    <row r="29" spans="1:5" ht="13.9" customHeight="1" x14ac:dyDescent="0.3">
      <c r="A29" s="1206"/>
      <c r="B29" s="2748"/>
      <c r="C29" s="2733" t="s">
        <v>1351</v>
      </c>
      <c r="D29" s="2762" t="s">
        <v>1352</v>
      </c>
      <c r="E29" s="2734">
        <v>16818188.195298698</v>
      </c>
    </row>
    <row r="30" spans="1:5" ht="13.9" customHeight="1" x14ac:dyDescent="0.3">
      <c r="A30" s="1206"/>
      <c r="B30" s="2748"/>
      <c r="C30" s="2733" t="s">
        <v>1353</v>
      </c>
      <c r="D30" s="2762" t="s">
        <v>1354</v>
      </c>
      <c r="E30" s="2734">
        <v>15212416.362850068</v>
      </c>
    </row>
    <row r="31" spans="1:5" ht="13.9" customHeight="1" x14ac:dyDescent="0.3">
      <c r="A31" s="1206"/>
      <c r="B31" s="2748"/>
      <c r="C31" s="2733" t="s">
        <v>1355</v>
      </c>
      <c r="D31" s="2762" t="s">
        <v>1356</v>
      </c>
      <c r="E31" s="2734">
        <v>28058591.022439092</v>
      </c>
    </row>
    <row r="32" spans="1:5" ht="13.9" customHeight="1" x14ac:dyDescent="0.3">
      <c r="A32" s="1206"/>
      <c r="B32" s="2748"/>
      <c r="C32" s="2733" t="s">
        <v>1357</v>
      </c>
      <c r="D32" s="2762" t="s">
        <v>1358</v>
      </c>
      <c r="E32" s="2734">
        <v>34481678.352233604</v>
      </c>
    </row>
    <row r="33" spans="1:73" ht="13.9" customHeight="1" x14ac:dyDescent="0.3">
      <c r="A33" s="1206"/>
      <c r="B33" s="2748"/>
      <c r="C33" s="2733" t="s">
        <v>1359</v>
      </c>
      <c r="D33" s="2762" t="s">
        <v>1360</v>
      </c>
      <c r="E33" s="2734">
        <v>15212416.362850068</v>
      </c>
    </row>
    <row r="34" spans="1:73" ht="13.9" customHeight="1" x14ac:dyDescent="0.3">
      <c r="A34" s="1206"/>
      <c r="B34" s="2748"/>
      <c r="C34" s="2733" t="s">
        <v>1361</v>
      </c>
      <c r="D34" s="2762" t="s">
        <v>1362</v>
      </c>
      <c r="E34" s="2734">
        <v>28058591.022439092</v>
      </c>
    </row>
    <row r="35" spans="1:73" ht="13.9" customHeight="1" x14ac:dyDescent="0.3">
      <c r="A35" s="1206"/>
      <c r="B35" s="2748"/>
      <c r="C35" s="2733" t="s">
        <v>1363</v>
      </c>
      <c r="D35" s="2762" t="s">
        <v>1364</v>
      </c>
      <c r="E35" s="2734">
        <v>34481678.352233604</v>
      </c>
    </row>
    <row r="36" spans="1:73" ht="13.9" customHeight="1" x14ac:dyDescent="0.3">
      <c r="A36" s="1206"/>
      <c r="B36" s="2748"/>
      <c r="C36" s="2733" t="s">
        <v>2149</v>
      </c>
      <c r="D36" s="2762" t="s">
        <v>2154</v>
      </c>
      <c r="E36" s="2734">
        <v>1883446.9661277155</v>
      </c>
    </row>
    <row r="37" spans="1:73" ht="13.9" customHeight="1" x14ac:dyDescent="0.3">
      <c r="A37" s="1206"/>
      <c r="B37" s="2748"/>
      <c r="C37" s="2733" t="s">
        <v>2762</v>
      </c>
      <c r="D37" s="2762" t="s">
        <v>2920</v>
      </c>
      <c r="E37" s="2734">
        <v>3450705.6317320708</v>
      </c>
      <c r="T37" s="2182"/>
      <c r="V37" s="2182"/>
      <c r="X37" s="2182"/>
      <c r="Z37" s="2182"/>
      <c r="AB37" s="2182"/>
      <c r="AD37" s="2182"/>
      <c r="AF37" s="2182"/>
      <c r="AH37" s="2182"/>
      <c r="AJ37" s="2182"/>
      <c r="AL37" s="2182"/>
      <c r="AN37" s="2182"/>
      <c r="AP37" s="2182"/>
      <c r="AR37" s="2182"/>
      <c r="AT37" s="2182"/>
      <c r="AV37" s="2182"/>
      <c r="AX37" s="2182"/>
      <c r="AZ37" s="2182"/>
      <c r="BB37" s="2182"/>
      <c r="BD37" s="2182"/>
      <c r="BF37" s="2182"/>
      <c r="BH37" s="2182"/>
      <c r="BJ37" s="2182"/>
      <c r="BL37" s="2182"/>
      <c r="BN37" s="2182"/>
      <c r="BP37" s="2182"/>
      <c r="BR37" s="2182"/>
    </row>
    <row r="38" spans="1:73" ht="13.9" customHeight="1" x14ac:dyDescent="0.3">
      <c r="A38" s="1206"/>
      <c r="B38" s="2748"/>
      <c r="C38" s="2733" t="s">
        <v>2763</v>
      </c>
      <c r="D38" s="2762" t="s">
        <v>2921</v>
      </c>
      <c r="E38" s="2734">
        <v>2183903.2777860104</v>
      </c>
      <c r="T38" s="2182"/>
      <c r="V38" s="2182"/>
      <c r="X38" s="2182"/>
      <c r="Z38" s="2182"/>
      <c r="AB38" s="2182"/>
      <c r="AD38" s="2182"/>
      <c r="AF38" s="2182"/>
      <c r="AH38" s="2182"/>
      <c r="AJ38" s="2182"/>
      <c r="AL38" s="2182"/>
      <c r="AN38" s="2182"/>
      <c r="AP38" s="2182"/>
      <c r="AR38" s="2182"/>
      <c r="AT38" s="2182"/>
      <c r="AV38" s="2182"/>
      <c r="AX38" s="2182"/>
      <c r="AZ38" s="2182"/>
      <c r="BB38" s="2182"/>
      <c r="BD38" s="2182"/>
      <c r="BF38" s="2182"/>
      <c r="BH38" s="2182"/>
      <c r="BJ38" s="2182"/>
      <c r="BL38" s="2182"/>
      <c r="BN38" s="2182"/>
      <c r="BP38" s="2182"/>
      <c r="BR38" s="2182"/>
    </row>
    <row r="39" spans="1:73" ht="13.9" customHeight="1" x14ac:dyDescent="0.3">
      <c r="A39" s="1206"/>
      <c r="B39" s="2748"/>
      <c r="C39" s="2733" t="s">
        <v>2764</v>
      </c>
      <c r="D39" s="2762" t="s">
        <v>2922</v>
      </c>
      <c r="E39" s="2734">
        <v>2113269.6150220498</v>
      </c>
      <c r="T39" s="2182"/>
      <c r="V39" s="2182"/>
      <c r="X39" s="2182"/>
      <c r="Z39" s="2182"/>
      <c r="AB39" s="2182"/>
      <c r="AD39" s="2182"/>
      <c r="AF39" s="2182"/>
      <c r="AH39" s="2182"/>
      <c r="AJ39" s="2182"/>
      <c r="AL39" s="2182"/>
      <c r="AN39" s="2182"/>
      <c r="AP39" s="2182"/>
      <c r="AR39" s="2182"/>
      <c r="AT39" s="2182"/>
      <c r="AV39" s="2182"/>
      <c r="AX39" s="2182"/>
      <c r="AZ39" s="2182"/>
      <c r="BB39" s="2182"/>
      <c r="BD39" s="2182"/>
      <c r="BF39" s="2182"/>
      <c r="BH39" s="2182"/>
      <c r="BJ39" s="2182"/>
      <c r="BL39" s="2182"/>
      <c r="BN39" s="2182"/>
      <c r="BP39" s="2182"/>
      <c r="BR39" s="2182"/>
    </row>
    <row r="40" spans="1:73" ht="13.9" customHeight="1" x14ac:dyDescent="0.3">
      <c r="A40" s="1206"/>
      <c r="B40" s="2748"/>
      <c r="C40" s="2733" t="s">
        <v>2765</v>
      </c>
      <c r="D40" s="2762" t="s">
        <v>2923</v>
      </c>
      <c r="E40" s="2734">
        <v>1102527.1557482872</v>
      </c>
      <c r="T40" s="2182"/>
      <c r="V40" s="2182"/>
      <c r="X40" s="2182"/>
      <c r="Z40" s="2182"/>
      <c r="AB40" s="2182"/>
      <c r="AD40" s="2182"/>
      <c r="AF40" s="2182"/>
      <c r="AH40" s="2182"/>
      <c r="AJ40" s="2182"/>
      <c r="AL40" s="2182"/>
      <c r="AN40" s="2182"/>
      <c r="AP40" s="2182"/>
      <c r="AR40" s="2182"/>
      <c r="AT40" s="2182"/>
      <c r="AV40" s="2182"/>
      <c r="AX40" s="2182"/>
      <c r="AZ40" s="2182"/>
      <c r="BB40" s="2182"/>
      <c r="BD40" s="2182"/>
      <c r="BF40" s="2182"/>
      <c r="BH40" s="2182"/>
      <c r="BJ40" s="2182"/>
      <c r="BL40" s="2182"/>
      <c r="BN40" s="2182"/>
      <c r="BP40" s="2182"/>
      <c r="BR40" s="2182"/>
    </row>
    <row r="45" spans="1:73" x14ac:dyDescent="0.3">
      <c r="S45" s="2182"/>
      <c r="U45" s="2182"/>
      <c r="W45" s="2182"/>
      <c r="Y45" s="2182"/>
      <c r="AC45" s="2182"/>
      <c r="AE45" s="2182"/>
      <c r="AG45" s="2182"/>
      <c r="AI45" s="2182"/>
      <c r="AK45" s="2182"/>
      <c r="AM45" s="2182"/>
      <c r="AO45" s="2182"/>
      <c r="AQ45" s="2182"/>
      <c r="AS45" s="2182"/>
      <c r="AU45" s="2182"/>
      <c r="AW45" s="2182"/>
      <c r="AY45" s="2182"/>
      <c r="BA45" s="2182"/>
      <c r="BC45" s="2182"/>
      <c r="BE45" s="2182"/>
      <c r="BG45" s="2182"/>
      <c r="BI45" s="2182"/>
      <c r="BK45" s="2182"/>
      <c r="BM45" s="2182"/>
    </row>
    <row r="46" spans="1:73" s="597" customFormat="1" x14ac:dyDescent="0.3">
      <c r="D46" s="3785" t="s">
        <v>1653</v>
      </c>
      <c r="E46" s="3780" t="s">
        <v>3359</v>
      </c>
      <c r="F46" s="3746" t="s">
        <v>1327</v>
      </c>
      <c r="G46" s="3747"/>
      <c r="H46" s="3746" t="s">
        <v>1328</v>
      </c>
      <c r="I46" s="3747"/>
      <c r="J46" s="3746" t="s">
        <v>1329</v>
      </c>
      <c r="K46" s="3747"/>
      <c r="L46" s="3746" t="s">
        <v>1330</v>
      </c>
      <c r="M46" s="3747"/>
      <c r="N46" s="3746" t="s">
        <v>1331</v>
      </c>
      <c r="O46" s="3747"/>
      <c r="P46" s="3746" t="s">
        <v>1332</v>
      </c>
      <c r="Q46" s="3747"/>
      <c r="R46" s="3844" t="s">
        <v>1333</v>
      </c>
      <c r="S46" s="3845"/>
      <c r="T46" s="3746" t="s">
        <v>1335</v>
      </c>
      <c r="U46" s="3747"/>
      <c r="V46" s="3746" t="s">
        <v>1336</v>
      </c>
      <c r="W46" s="3747"/>
      <c r="X46" s="3746" t="s">
        <v>1337</v>
      </c>
      <c r="Y46" s="3747"/>
      <c r="Z46" s="3746" t="s">
        <v>1338</v>
      </c>
      <c r="AA46" s="3747"/>
      <c r="AB46" s="3746" t="s">
        <v>1339</v>
      </c>
      <c r="AC46" s="3747"/>
      <c r="AD46" s="3844" t="s">
        <v>1340</v>
      </c>
      <c r="AE46" s="3845"/>
      <c r="AF46" s="3746" t="s">
        <v>1341</v>
      </c>
      <c r="AG46" s="3747"/>
      <c r="AH46" s="3746" t="s">
        <v>1342</v>
      </c>
      <c r="AI46" s="3747"/>
      <c r="AJ46" s="3746" t="s">
        <v>1343</v>
      </c>
      <c r="AK46" s="3747"/>
      <c r="AL46" s="3746" t="s">
        <v>1344</v>
      </c>
      <c r="AM46" s="3747"/>
      <c r="AN46" s="3746" t="s">
        <v>1345</v>
      </c>
      <c r="AO46" s="3747"/>
      <c r="AP46" s="3844" t="s">
        <v>1346</v>
      </c>
      <c r="AQ46" s="3845"/>
      <c r="AR46" s="3844" t="s">
        <v>1347</v>
      </c>
      <c r="AS46" s="3845"/>
      <c r="AT46" s="3844" t="s">
        <v>1349</v>
      </c>
      <c r="AU46" s="3845"/>
      <c r="AV46" s="3844" t="s">
        <v>1351</v>
      </c>
      <c r="AW46" s="3845"/>
      <c r="AX46" s="3844" t="s">
        <v>1353</v>
      </c>
      <c r="AY46" s="3845"/>
      <c r="AZ46" s="3844" t="s">
        <v>1355</v>
      </c>
      <c r="BA46" s="3845"/>
      <c r="BB46" s="3844" t="s">
        <v>1357</v>
      </c>
      <c r="BC46" s="3845"/>
      <c r="BD46" s="3844" t="s">
        <v>1359</v>
      </c>
      <c r="BE46" s="3845"/>
      <c r="BF46" s="3844" t="s">
        <v>1361</v>
      </c>
      <c r="BG46" s="3845"/>
      <c r="BH46" s="3844" t="s">
        <v>1363</v>
      </c>
      <c r="BI46" s="3845"/>
      <c r="BJ46" s="3844" t="s">
        <v>1365</v>
      </c>
      <c r="BK46" s="3845"/>
      <c r="BL46" s="3746" t="s">
        <v>2149</v>
      </c>
      <c r="BM46" s="3747"/>
      <c r="BN46" s="3844" t="s">
        <v>2762</v>
      </c>
      <c r="BO46" s="3845"/>
      <c r="BP46" s="3844" t="s">
        <v>2763</v>
      </c>
      <c r="BQ46" s="3845"/>
      <c r="BR46" s="3844" t="s">
        <v>2764</v>
      </c>
      <c r="BS46" s="3845"/>
      <c r="BT46" s="3844" t="s">
        <v>2765</v>
      </c>
      <c r="BU46" s="3845"/>
    </row>
    <row r="47" spans="1:73" s="597" customFormat="1" ht="37.5" customHeight="1" x14ac:dyDescent="0.2">
      <c r="D47" s="3739"/>
      <c r="E47" s="3741"/>
      <c r="F47" s="3744" t="s">
        <v>1023</v>
      </c>
      <c r="G47" s="3745"/>
      <c r="H47" s="3744" t="s">
        <v>1024</v>
      </c>
      <c r="I47" s="3745"/>
      <c r="J47" s="3744" t="s">
        <v>1025</v>
      </c>
      <c r="K47" s="3745"/>
      <c r="L47" s="3744" t="s">
        <v>1026</v>
      </c>
      <c r="M47" s="3745"/>
      <c r="N47" s="3744" t="s">
        <v>1029</v>
      </c>
      <c r="O47" s="3745"/>
      <c r="P47" s="3744" t="s">
        <v>1030</v>
      </c>
      <c r="Q47" s="3745"/>
      <c r="R47" s="3802" t="s">
        <v>1334</v>
      </c>
      <c r="S47" s="3803"/>
      <c r="T47" s="3744" t="s">
        <v>1885</v>
      </c>
      <c r="U47" s="3745"/>
      <c r="V47" s="3744" t="s">
        <v>2260</v>
      </c>
      <c r="W47" s="3745"/>
      <c r="X47" s="3744" t="s">
        <v>2777</v>
      </c>
      <c r="Y47" s="3745"/>
      <c r="Z47" s="3744" t="s">
        <v>2778</v>
      </c>
      <c r="AA47" s="3745"/>
      <c r="AB47" s="3744" t="s">
        <v>2779</v>
      </c>
      <c r="AC47" s="3745"/>
      <c r="AD47" s="3802" t="s">
        <v>2206</v>
      </c>
      <c r="AE47" s="3803"/>
      <c r="AF47" s="3744" t="s">
        <v>2780</v>
      </c>
      <c r="AG47" s="3745"/>
      <c r="AH47" s="3744" t="s">
        <v>2781</v>
      </c>
      <c r="AI47" s="3745"/>
      <c r="AJ47" s="3744" t="s">
        <v>2782</v>
      </c>
      <c r="AK47" s="3745"/>
      <c r="AL47" s="3744" t="s">
        <v>2783</v>
      </c>
      <c r="AM47" s="3745"/>
      <c r="AN47" s="3744" t="s">
        <v>2784</v>
      </c>
      <c r="AO47" s="3745"/>
      <c r="AP47" s="3802" t="s">
        <v>2207</v>
      </c>
      <c r="AQ47" s="3803"/>
      <c r="AR47" s="3802" t="s">
        <v>1348</v>
      </c>
      <c r="AS47" s="3803"/>
      <c r="AT47" s="3802" t="s">
        <v>1350</v>
      </c>
      <c r="AU47" s="3803"/>
      <c r="AV47" s="3802" t="s">
        <v>1352</v>
      </c>
      <c r="AW47" s="3803"/>
      <c r="AX47" s="3802" t="s">
        <v>1354</v>
      </c>
      <c r="AY47" s="3803"/>
      <c r="AZ47" s="3802" t="s">
        <v>1356</v>
      </c>
      <c r="BA47" s="3803"/>
      <c r="BB47" s="3802" t="s">
        <v>1358</v>
      </c>
      <c r="BC47" s="3803"/>
      <c r="BD47" s="3802" t="s">
        <v>1360</v>
      </c>
      <c r="BE47" s="3803"/>
      <c r="BF47" s="3802" t="s">
        <v>1362</v>
      </c>
      <c r="BG47" s="3803"/>
      <c r="BH47" s="3802" t="s">
        <v>1364</v>
      </c>
      <c r="BI47" s="3803"/>
      <c r="BJ47" s="3802" t="s">
        <v>1366</v>
      </c>
      <c r="BK47" s="3803"/>
      <c r="BL47" s="3744" t="s">
        <v>2154</v>
      </c>
      <c r="BM47" s="3745"/>
      <c r="BN47" s="3802" t="s">
        <v>2920</v>
      </c>
      <c r="BO47" s="3803"/>
      <c r="BP47" s="3802" t="s">
        <v>2921</v>
      </c>
      <c r="BQ47" s="3803"/>
      <c r="BR47" s="3802" t="s">
        <v>2922</v>
      </c>
      <c r="BS47" s="3803"/>
      <c r="BT47" s="3802" t="s">
        <v>2923</v>
      </c>
      <c r="BU47" s="3803"/>
    </row>
    <row r="48" spans="1:73" x14ac:dyDescent="0.3">
      <c r="D48" s="2763" t="s">
        <v>1371</v>
      </c>
      <c r="E48" s="540">
        <v>1765784.8361581257</v>
      </c>
      <c r="F48" s="2186">
        <v>0</v>
      </c>
      <c r="G48" s="2180">
        <v>0</v>
      </c>
      <c r="H48" s="2186">
        <v>0</v>
      </c>
      <c r="I48" s="2180">
        <v>0</v>
      </c>
      <c r="J48" s="2186">
        <v>0</v>
      </c>
      <c r="K48" s="2180">
        <v>0</v>
      </c>
      <c r="L48" s="2186">
        <v>0</v>
      </c>
      <c r="M48" s="2180">
        <v>0</v>
      </c>
      <c r="N48" s="2186">
        <v>0</v>
      </c>
      <c r="O48" s="2180">
        <v>0</v>
      </c>
      <c r="P48" s="2186">
        <v>0</v>
      </c>
      <c r="Q48" s="2180">
        <v>0</v>
      </c>
      <c r="R48" s="2186">
        <v>0</v>
      </c>
      <c r="S48" s="2180">
        <v>0</v>
      </c>
      <c r="T48" s="2186">
        <v>0</v>
      </c>
      <c r="U48" s="2180">
        <v>0</v>
      </c>
      <c r="V48" s="2186">
        <v>1</v>
      </c>
      <c r="W48" s="2180">
        <v>1765784.8361581257</v>
      </c>
      <c r="X48" s="2186">
        <v>0</v>
      </c>
      <c r="Y48" s="2180">
        <v>0</v>
      </c>
      <c r="Z48" s="2186">
        <v>0</v>
      </c>
      <c r="AA48" s="2180">
        <v>0</v>
      </c>
      <c r="AB48" s="2186">
        <v>0</v>
      </c>
      <c r="AC48" s="2180">
        <v>0</v>
      </c>
      <c r="AD48" s="2186">
        <v>0</v>
      </c>
      <c r="AE48" s="2180">
        <v>0</v>
      </c>
      <c r="AF48" s="2186">
        <v>0</v>
      </c>
      <c r="AG48" s="2180">
        <v>0</v>
      </c>
      <c r="AH48" s="2186">
        <v>0</v>
      </c>
      <c r="AI48" s="2180">
        <v>0</v>
      </c>
      <c r="AJ48" s="2186">
        <v>0</v>
      </c>
      <c r="AK48" s="2180">
        <v>0</v>
      </c>
      <c r="AL48" s="2186">
        <v>0</v>
      </c>
      <c r="AM48" s="2180">
        <v>0</v>
      </c>
      <c r="AN48" s="2186">
        <v>0</v>
      </c>
      <c r="AO48" s="2180">
        <v>0</v>
      </c>
      <c r="AP48" s="2186">
        <v>0</v>
      </c>
      <c r="AQ48" s="2180">
        <v>0</v>
      </c>
      <c r="AR48" s="2186">
        <v>0</v>
      </c>
      <c r="AS48" s="2180">
        <v>0</v>
      </c>
      <c r="AT48" s="2186">
        <v>0</v>
      </c>
      <c r="AU48" s="2180">
        <v>0</v>
      </c>
      <c r="AV48" s="2186">
        <v>0</v>
      </c>
      <c r="AW48" s="2180">
        <v>0</v>
      </c>
      <c r="AX48" s="2186">
        <v>0</v>
      </c>
      <c r="AY48" s="2180">
        <v>0</v>
      </c>
      <c r="AZ48" s="2186">
        <v>0</v>
      </c>
      <c r="BA48" s="2180">
        <v>0</v>
      </c>
      <c r="BB48" s="2186">
        <v>0</v>
      </c>
      <c r="BC48" s="2180">
        <v>0</v>
      </c>
      <c r="BD48" s="2186">
        <v>0</v>
      </c>
      <c r="BE48" s="2180">
        <v>0</v>
      </c>
      <c r="BF48" s="2186">
        <v>0</v>
      </c>
      <c r="BG48" s="2180">
        <v>0</v>
      </c>
      <c r="BH48" s="2186">
        <v>0</v>
      </c>
      <c r="BI48" s="2180">
        <v>0</v>
      </c>
      <c r="BJ48" s="2186">
        <v>0</v>
      </c>
      <c r="BK48" s="2180">
        <v>0</v>
      </c>
      <c r="BL48" s="2186">
        <v>0</v>
      </c>
      <c r="BM48" s="2180">
        <v>0</v>
      </c>
      <c r="BN48" s="2186">
        <v>0</v>
      </c>
      <c r="BO48" s="2180">
        <v>0</v>
      </c>
      <c r="BP48" s="2186">
        <v>0</v>
      </c>
      <c r="BQ48" s="2180">
        <v>0</v>
      </c>
      <c r="BR48" s="2186">
        <v>0</v>
      </c>
      <c r="BS48" s="2180">
        <v>0</v>
      </c>
      <c r="BT48" s="2186">
        <v>0</v>
      </c>
      <c r="BU48" s="2180">
        <v>0</v>
      </c>
    </row>
    <row r="49" spans="4:73" x14ac:dyDescent="0.3">
      <c r="D49" s="2763" t="s">
        <v>1377</v>
      </c>
      <c r="E49" s="540">
        <v>1765784.8361581257</v>
      </c>
      <c r="F49" s="2186">
        <v>0</v>
      </c>
      <c r="G49" s="2180">
        <v>0</v>
      </c>
      <c r="H49" s="2186">
        <v>0</v>
      </c>
      <c r="I49" s="2180">
        <v>0</v>
      </c>
      <c r="J49" s="2186">
        <v>0</v>
      </c>
      <c r="K49" s="2180">
        <v>0</v>
      </c>
      <c r="L49" s="2186">
        <v>0</v>
      </c>
      <c r="M49" s="2180">
        <v>0</v>
      </c>
      <c r="N49" s="2186">
        <v>0</v>
      </c>
      <c r="O49" s="2180">
        <v>0</v>
      </c>
      <c r="P49" s="2186">
        <v>0</v>
      </c>
      <c r="Q49" s="2180">
        <v>0</v>
      </c>
      <c r="R49" s="2186">
        <v>0</v>
      </c>
      <c r="S49" s="2180">
        <v>0</v>
      </c>
      <c r="T49" s="2186">
        <v>0</v>
      </c>
      <c r="U49" s="2180">
        <v>0</v>
      </c>
      <c r="V49" s="2186">
        <v>0</v>
      </c>
      <c r="W49" s="2180">
        <v>0</v>
      </c>
      <c r="X49" s="2186">
        <v>0</v>
      </c>
      <c r="Y49" s="2180">
        <v>0</v>
      </c>
      <c r="Z49" s="2186">
        <v>0</v>
      </c>
      <c r="AA49" s="2180">
        <v>0</v>
      </c>
      <c r="AB49" s="2186">
        <v>0</v>
      </c>
      <c r="AC49" s="2180">
        <v>0</v>
      </c>
      <c r="AD49" s="2186">
        <v>0</v>
      </c>
      <c r="AE49" s="2180">
        <v>0</v>
      </c>
      <c r="AF49" s="2186">
        <v>0</v>
      </c>
      <c r="AG49" s="2180">
        <v>0</v>
      </c>
      <c r="AH49" s="2186">
        <v>1</v>
      </c>
      <c r="AI49" s="2180">
        <v>1765784.8361581257</v>
      </c>
      <c r="AJ49" s="2186">
        <v>0</v>
      </c>
      <c r="AK49" s="2180">
        <v>0</v>
      </c>
      <c r="AL49" s="2186">
        <v>0</v>
      </c>
      <c r="AM49" s="2180">
        <v>0</v>
      </c>
      <c r="AN49" s="2186">
        <v>0</v>
      </c>
      <c r="AO49" s="2180">
        <v>0</v>
      </c>
      <c r="AP49" s="2186">
        <v>0</v>
      </c>
      <c r="AQ49" s="2180">
        <v>0</v>
      </c>
      <c r="AR49" s="2186">
        <v>0</v>
      </c>
      <c r="AS49" s="2180">
        <v>0</v>
      </c>
      <c r="AT49" s="2186">
        <v>0</v>
      </c>
      <c r="AU49" s="2180">
        <v>0</v>
      </c>
      <c r="AV49" s="2186">
        <v>0</v>
      </c>
      <c r="AW49" s="2180">
        <v>0</v>
      </c>
      <c r="AX49" s="2186">
        <v>0</v>
      </c>
      <c r="AY49" s="2180">
        <v>0</v>
      </c>
      <c r="AZ49" s="2186">
        <v>0</v>
      </c>
      <c r="BA49" s="2180">
        <v>0</v>
      </c>
      <c r="BB49" s="2186">
        <v>0</v>
      </c>
      <c r="BC49" s="2180">
        <v>0</v>
      </c>
      <c r="BD49" s="2186">
        <v>0</v>
      </c>
      <c r="BE49" s="2180">
        <v>0</v>
      </c>
      <c r="BF49" s="2186">
        <v>0</v>
      </c>
      <c r="BG49" s="2180">
        <v>0</v>
      </c>
      <c r="BH49" s="2186">
        <v>0</v>
      </c>
      <c r="BI49" s="2180">
        <v>0</v>
      </c>
      <c r="BJ49" s="2186">
        <v>0</v>
      </c>
      <c r="BK49" s="2180">
        <v>0</v>
      </c>
      <c r="BL49" s="2186">
        <v>0</v>
      </c>
      <c r="BM49" s="2180">
        <v>0</v>
      </c>
      <c r="BN49" s="2186">
        <v>0</v>
      </c>
      <c r="BO49" s="2180">
        <v>0</v>
      </c>
      <c r="BP49" s="2186">
        <v>0</v>
      </c>
      <c r="BQ49" s="2180">
        <v>0</v>
      </c>
      <c r="BR49" s="2186">
        <v>0</v>
      </c>
      <c r="BS49" s="2180">
        <v>0</v>
      </c>
      <c r="BT49" s="2186">
        <v>0</v>
      </c>
      <c r="BU49" s="2180">
        <v>0</v>
      </c>
    </row>
    <row r="50" spans="4:73" x14ac:dyDescent="0.3">
      <c r="D50" s="2763" t="s">
        <v>1369</v>
      </c>
      <c r="E50" s="540">
        <v>1765784.8361581257</v>
      </c>
      <c r="F50" s="2186">
        <v>0</v>
      </c>
      <c r="G50" s="2180">
        <v>0</v>
      </c>
      <c r="H50" s="2186">
        <v>0</v>
      </c>
      <c r="I50" s="2180">
        <v>0</v>
      </c>
      <c r="J50" s="2186">
        <v>0</v>
      </c>
      <c r="K50" s="2180">
        <v>0</v>
      </c>
      <c r="L50" s="2186">
        <v>0</v>
      </c>
      <c r="M50" s="2180">
        <v>0</v>
      </c>
      <c r="N50" s="2186">
        <v>0</v>
      </c>
      <c r="O50" s="2180">
        <v>0</v>
      </c>
      <c r="P50" s="2186">
        <v>0</v>
      </c>
      <c r="Q50" s="2180">
        <v>0</v>
      </c>
      <c r="R50" s="2186">
        <v>0</v>
      </c>
      <c r="S50" s="2180">
        <v>0</v>
      </c>
      <c r="T50" s="2186">
        <v>0</v>
      </c>
      <c r="U50" s="2180">
        <v>0</v>
      </c>
      <c r="V50" s="2186">
        <v>0</v>
      </c>
      <c r="W50" s="2180">
        <v>0</v>
      </c>
      <c r="X50" s="2186">
        <v>0</v>
      </c>
      <c r="Y50" s="2180">
        <v>0</v>
      </c>
      <c r="Z50" s="2186">
        <v>1</v>
      </c>
      <c r="AA50" s="2180">
        <v>1765784.8361581257</v>
      </c>
      <c r="AB50" s="2186">
        <v>0</v>
      </c>
      <c r="AC50" s="2180">
        <v>0</v>
      </c>
      <c r="AD50" s="2186">
        <v>0</v>
      </c>
      <c r="AE50" s="2180">
        <v>0</v>
      </c>
      <c r="AF50" s="2186">
        <v>0</v>
      </c>
      <c r="AG50" s="2180">
        <v>0</v>
      </c>
      <c r="AH50" s="2186">
        <v>0</v>
      </c>
      <c r="AI50" s="2180">
        <v>0</v>
      </c>
      <c r="AJ50" s="2186">
        <v>0</v>
      </c>
      <c r="AK50" s="2180">
        <v>0</v>
      </c>
      <c r="AL50" s="2186">
        <v>0</v>
      </c>
      <c r="AM50" s="2180">
        <v>0</v>
      </c>
      <c r="AN50" s="2186">
        <v>0</v>
      </c>
      <c r="AO50" s="2180">
        <v>0</v>
      </c>
      <c r="AP50" s="2186">
        <v>0</v>
      </c>
      <c r="AQ50" s="2180">
        <v>0</v>
      </c>
      <c r="AR50" s="2186">
        <v>0</v>
      </c>
      <c r="AS50" s="2180">
        <v>0</v>
      </c>
      <c r="AT50" s="2186">
        <v>0</v>
      </c>
      <c r="AU50" s="2180">
        <v>0</v>
      </c>
      <c r="AV50" s="2186">
        <v>0</v>
      </c>
      <c r="AW50" s="2180">
        <v>0</v>
      </c>
      <c r="AX50" s="2186">
        <v>0</v>
      </c>
      <c r="AY50" s="2180">
        <v>0</v>
      </c>
      <c r="AZ50" s="2186">
        <v>0</v>
      </c>
      <c r="BA50" s="2180">
        <v>0</v>
      </c>
      <c r="BB50" s="2186">
        <v>0</v>
      </c>
      <c r="BC50" s="2180">
        <v>0</v>
      </c>
      <c r="BD50" s="2186">
        <v>0</v>
      </c>
      <c r="BE50" s="2180">
        <v>0</v>
      </c>
      <c r="BF50" s="2186">
        <v>0</v>
      </c>
      <c r="BG50" s="2180">
        <v>0</v>
      </c>
      <c r="BH50" s="2186">
        <v>0</v>
      </c>
      <c r="BI50" s="2180">
        <v>0</v>
      </c>
      <c r="BJ50" s="2186">
        <v>0</v>
      </c>
      <c r="BK50" s="2180">
        <v>0</v>
      </c>
      <c r="BL50" s="2186">
        <v>0</v>
      </c>
      <c r="BM50" s="2180">
        <v>0</v>
      </c>
      <c r="BN50" s="2186">
        <v>0</v>
      </c>
      <c r="BO50" s="2180">
        <v>0</v>
      </c>
      <c r="BP50" s="2186">
        <v>0</v>
      </c>
      <c r="BQ50" s="2180">
        <v>0</v>
      </c>
      <c r="BR50" s="2186">
        <v>0</v>
      </c>
      <c r="BS50" s="2180">
        <v>0</v>
      </c>
      <c r="BT50" s="2186">
        <v>0</v>
      </c>
      <c r="BU50" s="2180">
        <v>0</v>
      </c>
    </row>
    <row r="51" spans="4:73" x14ac:dyDescent="0.3">
      <c r="D51" s="2763" t="s">
        <v>1373</v>
      </c>
      <c r="E51" s="540">
        <v>1765784.8361581257</v>
      </c>
      <c r="F51" s="2186">
        <v>0</v>
      </c>
      <c r="G51" s="2180">
        <v>0</v>
      </c>
      <c r="H51" s="2186">
        <v>0</v>
      </c>
      <c r="I51" s="2180">
        <v>0</v>
      </c>
      <c r="J51" s="2186">
        <v>0</v>
      </c>
      <c r="K51" s="2180">
        <v>0</v>
      </c>
      <c r="L51" s="2186">
        <v>0</v>
      </c>
      <c r="M51" s="2180">
        <v>0</v>
      </c>
      <c r="N51" s="2186">
        <v>0</v>
      </c>
      <c r="O51" s="2180">
        <v>0</v>
      </c>
      <c r="P51" s="2186">
        <v>0</v>
      </c>
      <c r="Q51" s="2180">
        <v>0</v>
      </c>
      <c r="R51" s="2186">
        <v>0</v>
      </c>
      <c r="S51" s="2180">
        <v>0</v>
      </c>
      <c r="T51" s="2186">
        <v>0</v>
      </c>
      <c r="U51" s="2180">
        <v>0</v>
      </c>
      <c r="V51" s="2186">
        <v>0</v>
      </c>
      <c r="W51" s="2180">
        <v>0</v>
      </c>
      <c r="X51" s="2186">
        <v>0</v>
      </c>
      <c r="Y51" s="2180">
        <v>0</v>
      </c>
      <c r="Z51" s="2186">
        <v>0</v>
      </c>
      <c r="AA51" s="2180">
        <v>0</v>
      </c>
      <c r="AB51" s="2186">
        <v>0</v>
      </c>
      <c r="AC51" s="2180">
        <v>0</v>
      </c>
      <c r="AD51" s="2186">
        <v>0</v>
      </c>
      <c r="AE51" s="2180">
        <v>0</v>
      </c>
      <c r="AF51" s="2186">
        <v>0</v>
      </c>
      <c r="AG51" s="2180">
        <v>0</v>
      </c>
      <c r="AH51" s="2186">
        <v>0</v>
      </c>
      <c r="AI51" s="2180">
        <v>0</v>
      </c>
      <c r="AJ51" s="2186">
        <v>0</v>
      </c>
      <c r="AK51" s="2180">
        <v>0</v>
      </c>
      <c r="AL51" s="2186">
        <v>1</v>
      </c>
      <c r="AM51" s="2180">
        <v>1765784.8361581257</v>
      </c>
      <c r="AN51" s="2186">
        <v>0</v>
      </c>
      <c r="AO51" s="2180">
        <v>0</v>
      </c>
      <c r="AP51" s="2186">
        <v>0</v>
      </c>
      <c r="AQ51" s="2180">
        <v>0</v>
      </c>
      <c r="AR51" s="2186">
        <v>0</v>
      </c>
      <c r="AS51" s="2180">
        <v>0</v>
      </c>
      <c r="AT51" s="2186">
        <v>0</v>
      </c>
      <c r="AU51" s="2180">
        <v>0</v>
      </c>
      <c r="AV51" s="2186">
        <v>0</v>
      </c>
      <c r="AW51" s="2180">
        <v>0</v>
      </c>
      <c r="AX51" s="2186">
        <v>0</v>
      </c>
      <c r="AY51" s="2180">
        <v>0</v>
      </c>
      <c r="AZ51" s="2186">
        <v>0</v>
      </c>
      <c r="BA51" s="2180">
        <v>0</v>
      </c>
      <c r="BB51" s="2186">
        <v>0</v>
      </c>
      <c r="BC51" s="2180">
        <v>0</v>
      </c>
      <c r="BD51" s="2186">
        <v>0</v>
      </c>
      <c r="BE51" s="2180">
        <v>0</v>
      </c>
      <c r="BF51" s="2186">
        <v>0</v>
      </c>
      <c r="BG51" s="2180">
        <v>0</v>
      </c>
      <c r="BH51" s="2186">
        <v>0</v>
      </c>
      <c r="BI51" s="2180">
        <v>0</v>
      </c>
      <c r="BJ51" s="2186">
        <v>0</v>
      </c>
      <c r="BK51" s="2180">
        <v>0</v>
      </c>
      <c r="BL51" s="2186">
        <v>0</v>
      </c>
      <c r="BM51" s="2180">
        <v>0</v>
      </c>
      <c r="BN51" s="2186">
        <v>0</v>
      </c>
      <c r="BO51" s="2180">
        <v>0</v>
      </c>
      <c r="BP51" s="2186">
        <v>0</v>
      </c>
      <c r="BQ51" s="2180">
        <v>0</v>
      </c>
      <c r="BR51" s="2186">
        <v>0</v>
      </c>
      <c r="BS51" s="2180">
        <v>0</v>
      </c>
      <c r="BT51" s="2186">
        <v>0</v>
      </c>
      <c r="BU51" s="2180">
        <v>0</v>
      </c>
    </row>
    <row r="52" spans="4:73" x14ac:dyDescent="0.3">
      <c r="D52" s="2763" t="s">
        <v>1368</v>
      </c>
      <c r="E52" s="540">
        <v>1765784.8361581257</v>
      </c>
      <c r="F52" s="2186">
        <v>0</v>
      </c>
      <c r="G52" s="2180">
        <v>0</v>
      </c>
      <c r="H52" s="2186">
        <v>0</v>
      </c>
      <c r="I52" s="2180">
        <v>0</v>
      </c>
      <c r="J52" s="2186">
        <v>0</v>
      </c>
      <c r="K52" s="2180">
        <v>0</v>
      </c>
      <c r="L52" s="2186">
        <v>0</v>
      </c>
      <c r="M52" s="2180">
        <v>0</v>
      </c>
      <c r="N52" s="2186">
        <v>0</v>
      </c>
      <c r="O52" s="2180">
        <v>0</v>
      </c>
      <c r="P52" s="2186">
        <v>0</v>
      </c>
      <c r="Q52" s="2180">
        <v>0</v>
      </c>
      <c r="R52" s="2186">
        <v>0</v>
      </c>
      <c r="S52" s="2180">
        <v>0</v>
      </c>
      <c r="T52" s="2186">
        <v>0</v>
      </c>
      <c r="U52" s="2180">
        <v>0</v>
      </c>
      <c r="V52" s="2186">
        <v>0</v>
      </c>
      <c r="W52" s="2180">
        <v>0</v>
      </c>
      <c r="X52" s="2186">
        <v>1</v>
      </c>
      <c r="Y52" s="2180">
        <v>1765784.8361581257</v>
      </c>
      <c r="Z52" s="2186">
        <v>0</v>
      </c>
      <c r="AA52" s="2180">
        <v>0</v>
      </c>
      <c r="AB52" s="2186">
        <v>0</v>
      </c>
      <c r="AC52" s="2180">
        <v>0</v>
      </c>
      <c r="AD52" s="2186">
        <v>0</v>
      </c>
      <c r="AE52" s="2180">
        <v>0</v>
      </c>
      <c r="AF52" s="2186">
        <v>0</v>
      </c>
      <c r="AG52" s="2180">
        <v>0</v>
      </c>
      <c r="AH52" s="2186">
        <v>0</v>
      </c>
      <c r="AI52" s="2180">
        <v>0</v>
      </c>
      <c r="AJ52" s="2186">
        <v>0</v>
      </c>
      <c r="AK52" s="2180">
        <v>0</v>
      </c>
      <c r="AL52" s="2186">
        <v>0</v>
      </c>
      <c r="AM52" s="2180">
        <v>0</v>
      </c>
      <c r="AN52" s="2186">
        <v>0</v>
      </c>
      <c r="AO52" s="2180">
        <v>0</v>
      </c>
      <c r="AP52" s="2186">
        <v>0</v>
      </c>
      <c r="AQ52" s="2180">
        <v>0</v>
      </c>
      <c r="AR52" s="2186">
        <v>0</v>
      </c>
      <c r="AS52" s="2180">
        <v>0</v>
      </c>
      <c r="AT52" s="2186">
        <v>0</v>
      </c>
      <c r="AU52" s="2180">
        <v>0</v>
      </c>
      <c r="AV52" s="2186">
        <v>0</v>
      </c>
      <c r="AW52" s="2180">
        <v>0</v>
      </c>
      <c r="AX52" s="2186">
        <v>0</v>
      </c>
      <c r="AY52" s="2180">
        <v>0</v>
      </c>
      <c r="AZ52" s="2186">
        <v>0</v>
      </c>
      <c r="BA52" s="2180">
        <v>0</v>
      </c>
      <c r="BB52" s="2186">
        <v>0</v>
      </c>
      <c r="BC52" s="2180">
        <v>0</v>
      </c>
      <c r="BD52" s="2186">
        <v>0</v>
      </c>
      <c r="BE52" s="2180">
        <v>0</v>
      </c>
      <c r="BF52" s="2186">
        <v>0</v>
      </c>
      <c r="BG52" s="2180">
        <v>0</v>
      </c>
      <c r="BH52" s="2186">
        <v>0</v>
      </c>
      <c r="BI52" s="2180">
        <v>0</v>
      </c>
      <c r="BJ52" s="2186">
        <v>0</v>
      </c>
      <c r="BK52" s="2180">
        <v>0</v>
      </c>
      <c r="BL52" s="2186">
        <v>0</v>
      </c>
      <c r="BM52" s="2180">
        <v>0</v>
      </c>
      <c r="BN52" s="2186">
        <v>0</v>
      </c>
      <c r="BO52" s="2180">
        <v>0</v>
      </c>
      <c r="BP52" s="2186">
        <v>0</v>
      </c>
      <c r="BQ52" s="2180">
        <v>0</v>
      </c>
      <c r="BR52" s="2186">
        <v>0</v>
      </c>
      <c r="BS52" s="2180">
        <v>0</v>
      </c>
      <c r="BT52" s="2186">
        <v>0</v>
      </c>
      <c r="BU52" s="2180">
        <v>0</v>
      </c>
    </row>
    <row r="53" spans="4:73" x14ac:dyDescent="0.3">
      <c r="D53" s="2763" t="s">
        <v>1372</v>
      </c>
      <c r="E53" s="540">
        <v>1765784.8361581257</v>
      </c>
      <c r="F53" s="2186">
        <v>0</v>
      </c>
      <c r="G53" s="2180">
        <v>0</v>
      </c>
      <c r="H53" s="2186">
        <v>0</v>
      </c>
      <c r="I53" s="2180">
        <v>0</v>
      </c>
      <c r="J53" s="2186">
        <v>0</v>
      </c>
      <c r="K53" s="2180">
        <v>0</v>
      </c>
      <c r="L53" s="2186">
        <v>0</v>
      </c>
      <c r="M53" s="2180">
        <v>0</v>
      </c>
      <c r="N53" s="2186">
        <v>0</v>
      </c>
      <c r="O53" s="2180">
        <v>0</v>
      </c>
      <c r="P53" s="2186">
        <v>0</v>
      </c>
      <c r="Q53" s="2180">
        <v>0</v>
      </c>
      <c r="R53" s="2186">
        <v>0</v>
      </c>
      <c r="S53" s="2180">
        <v>0</v>
      </c>
      <c r="T53" s="2186">
        <v>0</v>
      </c>
      <c r="U53" s="2180">
        <v>0</v>
      </c>
      <c r="V53" s="2186">
        <v>0</v>
      </c>
      <c r="W53" s="2180">
        <v>0</v>
      </c>
      <c r="X53" s="2186">
        <v>0</v>
      </c>
      <c r="Y53" s="2180">
        <v>0</v>
      </c>
      <c r="Z53" s="2186">
        <v>0</v>
      </c>
      <c r="AA53" s="2180">
        <v>0</v>
      </c>
      <c r="AB53" s="2186">
        <v>0</v>
      </c>
      <c r="AC53" s="2180">
        <v>0</v>
      </c>
      <c r="AD53" s="2186">
        <v>0</v>
      </c>
      <c r="AE53" s="2180">
        <v>0</v>
      </c>
      <c r="AF53" s="2186">
        <v>0</v>
      </c>
      <c r="AG53" s="2180">
        <v>0</v>
      </c>
      <c r="AH53" s="2186">
        <v>0</v>
      </c>
      <c r="AI53" s="2180">
        <v>0</v>
      </c>
      <c r="AJ53" s="2186">
        <v>1</v>
      </c>
      <c r="AK53" s="2180">
        <v>1765784.8361581257</v>
      </c>
      <c r="AL53" s="2186">
        <v>0</v>
      </c>
      <c r="AM53" s="2180">
        <v>0</v>
      </c>
      <c r="AN53" s="2186">
        <v>0</v>
      </c>
      <c r="AO53" s="2180">
        <v>0</v>
      </c>
      <c r="AP53" s="2186">
        <v>0</v>
      </c>
      <c r="AQ53" s="2180">
        <v>0</v>
      </c>
      <c r="AR53" s="2186">
        <v>0</v>
      </c>
      <c r="AS53" s="2180">
        <v>0</v>
      </c>
      <c r="AT53" s="2186">
        <v>0</v>
      </c>
      <c r="AU53" s="2180">
        <v>0</v>
      </c>
      <c r="AV53" s="2186">
        <v>0</v>
      </c>
      <c r="AW53" s="2180">
        <v>0</v>
      </c>
      <c r="AX53" s="2186">
        <v>0</v>
      </c>
      <c r="AY53" s="2180">
        <v>0</v>
      </c>
      <c r="AZ53" s="2186">
        <v>0</v>
      </c>
      <c r="BA53" s="2180">
        <v>0</v>
      </c>
      <c r="BB53" s="2186">
        <v>0</v>
      </c>
      <c r="BC53" s="2180">
        <v>0</v>
      </c>
      <c r="BD53" s="2186">
        <v>0</v>
      </c>
      <c r="BE53" s="2180">
        <v>0</v>
      </c>
      <c r="BF53" s="2186">
        <v>0</v>
      </c>
      <c r="BG53" s="2180">
        <v>0</v>
      </c>
      <c r="BH53" s="2186">
        <v>0</v>
      </c>
      <c r="BI53" s="2180">
        <v>0</v>
      </c>
      <c r="BJ53" s="2186">
        <v>0</v>
      </c>
      <c r="BK53" s="2180">
        <v>0</v>
      </c>
      <c r="BL53" s="2186">
        <v>0</v>
      </c>
      <c r="BM53" s="2180">
        <v>0</v>
      </c>
      <c r="BN53" s="2186">
        <v>0</v>
      </c>
      <c r="BO53" s="2180">
        <v>0</v>
      </c>
      <c r="BP53" s="2186">
        <v>0</v>
      </c>
      <c r="BQ53" s="2180">
        <v>0</v>
      </c>
      <c r="BR53" s="2186">
        <v>0</v>
      </c>
      <c r="BS53" s="2180">
        <v>0</v>
      </c>
      <c r="BT53" s="2186">
        <v>0</v>
      </c>
      <c r="BU53" s="2180">
        <v>0</v>
      </c>
    </row>
    <row r="54" spans="4:73" x14ac:dyDescent="0.3">
      <c r="D54" s="2763" t="s">
        <v>268</v>
      </c>
      <c r="E54" s="540">
        <v>1765784.8361581257</v>
      </c>
      <c r="F54" s="2186">
        <v>0</v>
      </c>
      <c r="G54" s="2180">
        <v>0</v>
      </c>
      <c r="H54" s="2186">
        <v>0</v>
      </c>
      <c r="I54" s="2180">
        <v>0</v>
      </c>
      <c r="J54" s="2186">
        <v>0</v>
      </c>
      <c r="K54" s="2180">
        <v>0</v>
      </c>
      <c r="L54" s="2186">
        <v>0</v>
      </c>
      <c r="M54" s="2180">
        <v>0</v>
      </c>
      <c r="N54" s="2186">
        <v>0</v>
      </c>
      <c r="O54" s="2180">
        <v>0</v>
      </c>
      <c r="P54" s="2186">
        <v>0</v>
      </c>
      <c r="Q54" s="2180">
        <v>0</v>
      </c>
      <c r="R54" s="2186">
        <v>0</v>
      </c>
      <c r="S54" s="2180">
        <v>0</v>
      </c>
      <c r="T54" s="2186">
        <v>0</v>
      </c>
      <c r="U54" s="2180">
        <v>0</v>
      </c>
      <c r="V54" s="2186">
        <v>0</v>
      </c>
      <c r="W54" s="2180">
        <v>0</v>
      </c>
      <c r="X54" s="2186">
        <v>0</v>
      </c>
      <c r="Y54" s="2180">
        <v>0</v>
      </c>
      <c r="Z54" s="2186">
        <v>0</v>
      </c>
      <c r="AA54" s="2180">
        <v>0</v>
      </c>
      <c r="AB54" s="2186">
        <v>1</v>
      </c>
      <c r="AC54" s="2180">
        <v>1765784.8361581257</v>
      </c>
      <c r="AD54" s="2186">
        <v>0</v>
      </c>
      <c r="AE54" s="2180">
        <v>0</v>
      </c>
      <c r="AF54" s="2186">
        <v>0</v>
      </c>
      <c r="AG54" s="2180">
        <v>0</v>
      </c>
      <c r="AH54" s="2186">
        <v>0</v>
      </c>
      <c r="AI54" s="2180">
        <v>0</v>
      </c>
      <c r="AJ54" s="2186">
        <v>0</v>
      </c>
      <c r="AK54" s="2180">
        <v>0</v>
      </c>
      <c r="AL54" s="2186">
        <v>0</v>
      </c>
      <c r="AM54" s="2180">
        <v>0</v>
      </c>
      <c r="AN54" s="2186">
        <v>0</v>
      </c>
      <c r="AO54" s="2180">
        <v>0</v>
      </c>
      <c r="AP54" s="2186">
        <v>0</v>
      </c>
      <c r="AQ54" s="2180">
        <v>0</v>
      </c>
      <c r="AR54" s="2186">
        <v>0</v>
      </c>
      <c r="AS54" s="2180">
        <v>0</v>
      </c>
      <c r="AT54" s="2186">
        <v>0</v>
      </c>
      <c r="AU54" s="2180">
        <v>0</v>
      </c>
      <c r="AV54" s="2186">
        <v>0</v>
      </c>
      <c r="AW54" s="2180">
        <v>0</v>
      </c>
      <c r="AX54" s="2186">
        <v>0</v>
      </c>
      <c r="AY54" s="2180">
        <v>0</v>
      </c>
      <c r="AZ54" s="2186">
        <v>0</v>
      </c>
      <c r="BA54" s="2180">
        <v>0</v>
      </c>
      <c r="BB54" s="2186">
        <v>0</v>
      </c>
      <c r="BC54" s="2180">
        <v>0</v>
      </c>
      <c r="BD54" s="2186">
        <v>0</v>
      </c>
      <c r="BE54" s="2180">
        <v>0</v>
      </c>
      <c r="BF54" s="2186">
        <v>0</v>
      </c>
      <c r="BG54" s="2180">
        <v>0</v>
      </c>
      <c r="BH54" s="2186">
        <v>0</v>
      </c>
      <c r="BI54" s="2180">
        <v>0</v>
      </c>
      <c r="BJ54" s="2186">
        <v>0</v>
      </c>
      <c r="BK54" s="2180">
        <v>0</v>
      </c>
      <c r="BL54" s="2186">
        <v>0</v>
      </c>
      <c r="BM54" s="2180">
        <v>0</v>
      </c>
      <c r="BN54" s="2186">
        <v>0</v>
      </c>
      <c r="BO54" s="2180">
        <v>0</v>
      </c>
      <c r="BP54" s="2186">
        <v>0</v>
      </c>
      <c r="BQ54" s="2180">
        <v>0</v>
      </c>
      <c r="BR54" s="2186">
        <v>0</v>
      </c>
      <c r="BS54" s="2180">
        <v>0</v>
      </c>
      <c r="BT54" s="2186">
        <v>0</v>
      </c>
      <c r="BU54" s="2180">
        <v>0</v>
      </c>
    </row>
    <row r="55" spans="4:73" x14ac:dyDescent="0.3">
      <c r="D55" s="2763" t="s">
        <v>1374</v>
      </c>
      <c r="E55" s="540">
        <v>1830724.459341642</v>
      </c>
      <c r="F55" s="2186">
        <v>0</v>
      </c>
      <c r="G55" s="2180">
        <v>0</v>
      </c>
      <c r="H55" s="2186">
        <v>0</v>
      </c>
      <c r="I55" s="2180">
        <v>0</v>
      </c>
      <c r="J55" s="2186">
        <v>0</v>
      </c>
      <c r="K55" s="2180">
        <v>0</v>
      </c>
      <c r="L55" s="2186">
        <v>0</v>
      </c>
      <c r="M55" s="2180">
        <v>0</v>
      </c>
      <c r="N55" s="2186">
        <v>0</v>
      </c>
      <c r="O55" s="2180">
        <v>0</v>
      </c>
      <c r="P55" s="2186">
        <v>0</v>
      </c>
      <c r="Q55" s="2180">
        <v>0</v>
      </c>
      <c r="R55" s="2186">
        <v>0</v>
      </c>
      <c r="S55" s="2180">
        <v>0</v>
      </c>
      <c r="T55" s="2186">
        <v>0</v>
      </c>
      <c r="U55" s="2180">
        <v>0</v>
      </c>
      <c r="V55" s="2186">
        <v>0</v>
      </c>
      <c r="W55" s="2180">
        <v>0</v>
      </c>
      <c r="X55" s="2186">
        <v>0</v>
      </c>
      <c r="Y55" s="2180">
        <v>0</v>
      </c>
      <c r="Z55" s="2186">
        <v>0</v>
      </c>
      <c r="AA55" s="2180">
        <v>0</v>
      </c>
      <c r="AB55" s="2186">
        <v>0</v>
      </c>
      <c r="AC55" s="2180">
        <v>0</v>
      </c>
      <c r="AD55" s="2186">
        <v>0</v>
      </c>
      <c r="AE55" s="2180">
        <v>0</v>
      </c>
      <c r="AF55" s="2186">
        <v>0</v>
      </c>
      <c r="AG55" s="2180">
        <v>0</v>
      </c>
      <c r="AH55" s="2186">
        <v>0</v>
      </c>
      <c r="AI55" s="2180">
        <v>0</v>
      </c>
      <c r="AJ55" s="2186">
        <v>0</v>
      </c>
      <c r="AK55" s="2180">
        <v>0</v>
      </c>
      <c r="AL55" s="2186">
        <v>0</v>
      </c>
      <c r="AM55" s="2180">
        <v>0</v>
      </c>
      <c r="AN55" s="2186">
        <v>1</v>
      </c>
      <c r="AO55" s="2180">
        <v>1830724.459341642</v>
      </c>
      <c r="AP55" s="2186">
        <v>0</v>
      </c>
      <c r="AQ55" s="2180">
        <v>0</v>
      </c>
      <c r="AR55" s="2186">
        <v>0</v>
      </c>
      <c r="AS55" s="2180">
        <v>0</v>
      </c>
      <c r="AT55" s="2186">
        <v>0</v>
      </c>
      <c r="AU55" s="2180">
        <v>0</v>
      </c>
      <c r="AV55" s="2186">
        <v>0</v>
      </c>
      <c r="AW55" s="2180">
        <v>0</v>
      </c>
      <c r="AX55" s="2186">
        <v>0</v>
      </c>
      <c r="AY55" s="2180">
        <v>0</v>
      </c>
      <c r="AZ55" s="2186">
        <v>0</v>
      </c>
      <c r="BA55" s="2180">
        <v>0</v>
      </c>
      <c r="BB55" s="2186">
        <v>0</v>
      </c>
      <c r="BC55" s="2180">
        <v>0</v>
      </c>
      <c r="BD55" s="2186">
        <v>0</v>
      </c>
      <c r="BE55" s="2180">
        <v>0</v>
      </c>
      <c r="BF55" s="2186">
        <v>0</v>
      </c>
      <c r="BG55" s="2180">
        <v>0</v>
      </c>
      <c r="BH55" s="2186">
        <v>0</v>
      </c>
      <c r="BI55" s="2180">
        <v>0</v>
      </c>
      <c r="BJ55" s="2186">
        <v>0</v>
      </c>
      <c r="BK55" s="2180">
        <v>0</v>
      </c>
      <c r="BL55" s="2186">
        <v>0</v>
      </c>
      <c r="BM55" s="2180">
        <v>0</v>
      </c>
      <c r="BN55" s="2186">
        <v>0</v>
      </c>
      <c r="BO55" s="2180">
        <v>0</v>
      </c>
      <c r="BP55" s="2186">
        <v>0</v>
      </c>
      <c r="BQ55" s="2180">
        <v>0</v>
      </c>
      <c r="BR55" s="2186">
        <v>0</v>
      </c>
      <c r="BS55" s="2180">
        <v>0</v>
      </c>
      <c r="BT55" s="2186">
        <v>0</v>
      </c>
      <c r="BU55" s="2180">
        <v>0</v>
      </c>
    </row>
    <row r="56" spans="4:73" x14ac:dyDescent="0.3">
      <c r="D56" s="2763" t="s">
        <v>67</v>
      </c>
      <c r="E56" s="540">
        <v>533513.83040213794</v>
      </c>
      <c r="F56" s="2186">
        <v>3</v>
      </c>
      <c r="G56" s="2180">
        <v>1600541.4912064138</v>
      </c>
      <c r="H56" s="2186">
        <v>3</v>
      </c>
      <c r="I56" s="2180">
        <v>1600541.4912064138</v>
      </c>
      <c r="J56" s="2186">
        <v>3</v>
      </c>
      <c r="K56" s="2180">
        <v>1600541.4912064138</v>
      </c>
      <c r="L56" s="2186">
        <v>3</v>
      </c>
      <c r="M56" s="2180">
        <v>1600541.4912064138</v>
      </c>
      <c r="N56" s="2186">
        <v>3</v>
      </c>
      <c r="O56" s="2180">
        <v>1600541.4912064138</v>
      </c>
      <c r="P56" s="2186">
        <v>3</v>
      </c>
      <c r="Q56" s="2180">
        <v>1600541.4912064138</v>
      </c>
      <c r="R56" s="2186">
        <v>3</v>
      </c>
      <c r="S56" s="2180">
        <v>1600541.4912064138</v>
      </c>
      <c r="T56" s="2186">
        <v>0</v>
      </c>
      <c r="U56" s="2180">
        <v>0</v>
      </c>
      <c r="V56" s="2186">
        <v>0</v>
      </c>
      <c r="W56" s="2180">
        <v>0</v>
      </c>
      <c r="X56" s="2186">
        <v>0</v>
      </c>
      <c r="Y56" s="2180">
        <v>0</v>
      </c>
      <c r="Z56" s="2186">
        <v>0</v>
      </c>
      <c r="AA56" s="2180">
        <v>0</v>
      </c>
      <c r="AB56" s="2186">
        <v>0</v>
      </c>
      <c r="AC56" s="2180">
        <v>0</v>
      </c>
      <c r="AD56" s="2186">
        <v>0</v>
      </c>
      <c r="AE56" s="2180">
        <v>0</v>
      </c>
      <c r="AF56" s="2186">
        <v>3</v>
      </c>
      <c r="AG56" s="2180">
        <v>1600541.4912064138</v>
      </c>
      <c r="AH56" s="2186">
        <v>0</v>
      </c>
      <c r="AI56" s="2180">
        <v>0</v>
      </c>
      <c r="AJ56" s="2186">
        <v>0</v>
      </c>
      <c r="AK56" s="2180">
        <v>0</v>
      </c>
      <c r="AL56" s="2186">
        <v>0</v>
      </c>
      <c r="AM56" s="2180">
        <v>0</v>
      </c>
      <c r="AN56" s="2186">
        <v>0</v>
      </c>
      <c r="AO56" s="2180">
        <v>0</v>
      </c>
      <c r="AP56" s="2186">
        <v>0</v>
      </c>
      <c r="AQ56" s="2180">
        <v>0</v>
      </c>
      <c r="AR56" s="2186">
        <v>0</v>
      </c>
      <c r="AS56" s="2180">
        <v>0</v>
      </c>
      <c r="AT56" s="2186">
        <v>0</v>
      </c>
      <c r="AU56" s="2180">
        <v>0</v>
      </c>
      <c r="AV56" s="2186">
        <v>0</v>
      </c>
      <c r="AW56" s="2180">
        <v>0</v>
      </c>
      <c r="AX56" s="2186">
        <v>0</v>
      </c>
      <c r="AY56" s="2180">
        <v>0</v>
      </c>
      <c r="AZ56" s="2186">
        <v>0</v>
      </c>
      <c r="BA56" s="2180">
        <v>0</v>
      </c>
      <c r="BB56" s="2186">
        <v>0</v>
      </c>
      <c r="BC56" s="2180">
        <v>0</v>
      </c>
      <c r="BD56" s="2186">
        <v>0</v>
      </c>
      <c r="BE56" s="2180">
        <v>0</v>
      </c>
      <c r="BF56" s="2186">
        <v>0</v>
      </c>
      <c r="BG56" s="2180">
        <v>0</v>
      </c>
      <c r="BH56" s="2186">
        <v>0</v>
      </c>
      <c r="BI56" s="2180">
        <v>0</v>
      </c>
      <c r="BJ56" s="2186">
        <v>0</v>
      </c>
      <c r="BK56" s="2180">
        <v>0</v>
      </c>
      <c r="BL56" s="2186">
        <v>0</v>
      </c>
      <c r="BM56" s="2180">
        <v>0</v>
      </c>
      <c r="BN56" s="2186">
        <v>0</v>
      </c>
      <c r="BO56" s="2180">
        <v>0</v>
      </c>
      <c r="BP56" s="2186">
        <v>0</v>
      </c>
      <c r="BQ56" s="2180">
        <v>0</v>
      </c>
      <c r="BR56" s="2186">
        <v>0</v>
      </c>
      <c r="BS56" s="2180">
        <v>0</v>
      </c>
      <c r="BT56" s="2186">
        <v>0</v>
      </c>
      <c r="BU56" s="2180">
        <v>0</v>
      </c>
    </row>
    <row r="57" spans="4:73" x14ac:dyDescent="0.3">
      <c r="D57" s="2763" t="s">
        <v>2150</v>
      </c>
      <c r="E57" s="540">
        <v>1883446.9661277155</v>
      </c>
      <c r="F57" s="2186">
        <v>0</v>
      </c>
      <c r="G57" s="2180">
        <v>0</v>
      </c>
      <c r="H57" s="2186">
        <v>0</v>
      </c>
      <c r="I57" s="2180">
        <v>0</v>
      </c>
      <c r="J57" s="2186">
        <v>0</v>
      </c>
      <c r="K57" s="2180">
        <v>0</v>
      </c>
      <c r="L57" s="2186">
        <v>0</v>
      </c>
      <c r="M57" s="2180">
        <v>0</v>
      </c>
      <c r="N57" s="2186">
        <v>0</v>
      </c>
      <c r="O57" s="2180">
        <v>0</v>
      </c>
      <c r="P57" s="2186">
        <v>0</v>
      </c>
      <c r="Q57" s="2180">
        <v>0</v>
      </c>
      <c r="R57" s="2186">
        <v>0</v>
      </c>
      <c r="S57" s="2180">
        <v>0</v>
      </c>
      <c r="T57" s="2186">
        <v>0</v>
      </c>
      <c r="U57" s="2180">
        <v>0</v>
      </c>
      <c r="V57" s="2186">
        <v>0</v>
      </c>
      <c r="W57" s="2180">
        <v>0</v>
      </c>
      <c r="X57" s="2186">
        <v>0</v>
      </c>
      <c r="Y57" s="2180">
        <v>0</v>
      </c>
      <c r="Z57" s="2186">
        <v>0</v>
      </c>
      <c r="AA57" s="2180">
        <v>0</v>
      </c>
      <c r="AB57" s="2186">
        <v>0</v>
      </c>
      <c r="AC57" s="2180">
        <v>0</v>
      </c>
      <c r="AD57" s="2186">
        <v>0</v>
      </c>
      <c r="AE57" s="2180">
        <v>0</v>
      </c>
      <c r="AF57" s="2186">
        <v>0</v>
      </c>
      <c r="AG57" s="2180">
        <v>0</v>
      </c>
      <c r="AH57" s="2186">
        <v>0</v>
      </c>
      <c r="AI57" s="2180">
        <v>0</v>
      </c>
      <c r="AJ57" s="2186">
        <v>0</v>
      </c>
      <c r="AK57" s="2180">
        <v>0</v>
      </c>
      <c r="AL57" s="2186">
        <v>0</v>
      </c>
      <c r="AM57" s="2180">
        <v>0</v>
      </c>
      <c r="AN57" s="2186">
        <v>0</v>
      </c>
      <c r="AO57" s="2180">
        <v>0</v>
      </c>
      <c r="AP57" s="2186">
        <v>0</v>
      </c>
      <c r="AQ57" s="2180">
        <v>0</v>
      </c>
      <c r="AR57" s="2186">
        <v>0</v>
      </c>
      <c r="AS57" s="2180">
        <v>0</v>
      </c>
      <c r="AT57" s="2186">
        <v>0</v>
      </c>
      <c r="AU57" s="2180">
        <v>0</v>
      </c>
      <c r="AV57" s="2186">
        <v>0</v>
      </c>
      <c r="AW57" s="2180">
        <v>0</v>
      </c>
      <c r="AX57" s="2186">
        <v>0</v>
      </c>
      <c r="AY57" s="2180">
        <v>0</v>
      </c>
      <c r="AZ57" s="2186">
        <v>0</v>
      </c>
      <c r="BA57" s="2180">
        <v>0</v>
      </c>
      <c r="BB57" s="2186">
        <v>0</v>
      </c>
      <c r="BC57" s="2180">
        <v>0</v>
      </c>
      <c r="BD57" s="2186">
        <v>0</v>
      </c>
      <c r="BE57" s="2180">
        <v>0</v>
      </c>
      <c r="BF57" s="2186">
        <v>0</v>
      </c>
      <c r="BG57" s="2180">
        <v>0</v>
      </c>
      <c r="BH57" s="2186">
        <v>0</v>
      </c>
      <c r="BI57" s="2180">
        <v>0</v>
      </c>
      <c r="BJ57" s="2186">
        <v>0</v>
      </c>
      <c r="BK57" s="2180">
        <v>0</v>
      </c>
      <c r="BL57" s="2186">
        <v>1</v>
      </c>
      <c r="BM57" s="2180">
        <v>1883446.9661277155</v>
      </c>
      <c r="BN57" s="2186">
        <v>0</v>
      </c>
      <c r="BO57" s="2180">
        <v>0</v>
      </c>
      <c r="BP57" s="2186">
        <v>0</v>
      </c>
      <c r="BQ57" s="2180">
        <v>0</v>
      </c>
      <c r="BR57" s="2186">
        <v>0</v>
      </c>
      <c r="BS57" s="2180">
        <v>0</v>
      </c>
      <c r="BT57" s="2186">
        <v>0</v>
      </c>
      <c r="BU57" s="2180">
        <v>0</v>
      </c>
    </row>
    <row r="58" spans="4:73" x14ac:dyDescent="0.3">
      <c r="D58" s="2763" t="s">
        <v>2151</v>
      </c>
      <c r="E58" s="540">
        <v>1883446.9661277155</v>
      </c>
      <c r="F58" s="2186">
        <v>0</v>
      </c>
      <c r="G58" s="2180">
        <v>0</v>
      </c>
      <c r="H58" s="2186">
        <v>0</v>
      </c>
      <c r="I58" s="2180">
        <v>0</v>
      </c>
      <c r="J58" s="2186">
        <v>0</v>
      </c>
      <c r="K58" s="2180">
        <v>0</v>
      </c>
      <c r="L58" s="2186">
        <v>0</v>
      </c>
      <c r="M58" s="2180">
        <v>0</v>
      </c>
      <c r="N58" s="2186">
        <v>0</v>
      </c>
      <c r="O58" s="2180">
        <v>0</v>
      </c>
      <c r="P58" s="2186">
        <v>0</v>
      </c>
      <c r="Q58" s="2180">
        <v>0</v>
      </c>
      <c r="R58" s="2186">
        <v>0</v>
      </c>
      <c r="S58" s="2180">
        <v>0</v>
      </c>
      <c r="T58" s="2186">
        <v>0</v>
      </c>
      <c r="U58" s="2180">
        <v>0</v>
      </c>
      <c r="V58" s="2186">
        <v>0</v>
      </c>
      <c r="W58" s="2180">
        <v>0</v>
      </c>
      <c r="X58" s="2186">
        <v>0</v>
      </c>
      <c r="Y58" s="2180">
        <v>0</v>
      </c>
      <c r="Z58" s="2186">
        <v>0</v>
      </c>
      <c r="AA58" s="2180">
        <v>0</v>
      </c>
      <c r="AB58" s="2186">
        <v>0</v>
      </c>
      <c r="AC58" s="2180">
        <v>0</v>
      </c>
      <c r="AD58" s="2186">
        <v>0</v>
      </c>
      <c r="AE58" s="2180">
        <v>0</v>
      </c>
      <c r="AF58" s="2186">
        <v>0</v>
      </c>
      <c r="AG58" s="2180">
        <v>0</v>
      </c>
      <c r="AH58" s="2186">
        <v>0</v>
      </c>
      <c r="AI58" s="2180">
        <v>0</v>
      </c>
      <c r="AJ58" s="2186">
        <v>0</v>
      </c>
      <c r="AK58" s="2180">
        <v>0</v>
      </c>
      <c r="AL58" s="2186">
        <v>0</v>
      </c>
      <c r="AM58" s="2180">
        <v>0</v>
      </c>
      <c r="AN58" s="2186">
        <v>0</v>
      </c>
      <c r="AO58" s="2180">
        <v>0</v>
      </c>
      <c r="AP58" s="2186">
        <v>0</v>
      </c>
      <c r="AQ58" s="2180">
        <v>0</v>
      </c>
      <c r="AR58" s="2186">
        <v>0</v>
      </c>
      <c r="AS58" s="2180">
        <v>0</v>
      </c>
      <c r="AT58" s="2186">
        <v>0</v>
      </c>
      <c r="AU58" s="2180">
        <v>0</v>
      </c>
      <c r="AV58" s="2186">
        <v>0</v>
      </c>
      <c r="AW58" s="2180">
        <v>0</v>
      </c>
      <c r="AX58" s="2186">
        <v>0</v>
      </c>
      <c r="AY58" s="2180">
        <v>0</v>
      </c>
      <c r="AZ58" s="2186">
        <v>0</v>
      </c>
      <c r="BA58" s="2180">
        <v>0</v>
      </c>
      <c r="BB58" s="2186">
        <v>0</v>
      </c>
      <c r="BC58" s="2180">
        <v>0</v>
      </c>
      <c r="BD58" s="2186">
        <v>0</v>
      </c>
      <c r="BE58" s="2180">
        <v>0</v>
      </c>
      <c r="BF58" s="2186">
        <v>0</v>
      </c>
      <c r="BG58" s="2180">
        <v>0</v>
      </c>
      <c r="BH58" s="2186">
        <v>0</v>
      </c>
      <c r="BI58" s="2180">
        <v>0</v>
      </c>
      <c r="BJ58" s="2186">
        <v>0</v>
      </c>
      <c r="BK58" s="2180">
        <v>0</v>
      </c>
      <c r="BL58" s="2186">
        <v>0</v>
      </c>
      <c r="BM58" s="2180">
        <v>0</v>
      </c>
      <c r="BN58" s="2186">
        <v>0</v>
      </c>
      <c r="BO58" s="2180">
        <v>0</v>
      </c>
      <c r="BP58" s="2186">
        <v>0</v>
      </c>
      <c r="BQ58" s="2180">
        <v>0</v>
      </c>
      <c r="BR58" s="2186">
        <v>0</v>
      </c>
      <c r="BS58" s="2180">
        <v>0</v>
      </c>
      <c r="BT58" s="2186">
        <v>0</v>
      </c>
      <c r="BU58" s="2180">
        <v>0</v>
      </c>
    </row>
    <row r="59" spans="4:73" x14ac:dyDescent="0.3">
      <c r="D59" s="2763" t="s">
        <v>77</v>
      </c>
      <c r="E59" s="540">
        <v>3620569.4928052826</v>
      </c>
      <c r="F59" s="2186">
        <v>1</v>
      </c>
      <c r="G59" s="2180">
        <v>3620569.4928052826</v>
      </c>
      <c r="H59" s="2186">
        <v>1</v>
      </c>
      <c r="I59" s="2180">
        <v>3620569.4928052826</v>
      </c>
      <c r="J59" s="2186">
        <v>1</v>
      </c>
      <c r="K59" s="2180">
        <v>3620569.4928052826</v>
      </c>
      <c r="L59" s="2186">
        <v>1</v>
      </c>
      <c r="M59" s="2180">
        <v>3620569.4928052826</v>
      </c>
      <c r="N59" s="2186">
        <v>1</v>
      </c>
      <c r="O59" s="2180">
        <v>3620569.4928052826</v>
      </c>
      <c r="P59" s="2186">
        <v>1</v>
      </c>
      <c r="Q59" s="2180">
        <v>3620569.4928052826</v>
      </c>
      <c r="R59" s="2186">
        <v>0</v>
      </c>
      <c r="S59" s="2180">
        <v>0</v>
      </c>
      <c r="T59" s="2186">
        <v>1</v>
      </c>
      <c r="U59" s="2180">
        <v>3620569.4928052826</v>
      </c>
      <c r="V59" s="2186">
        <v>0</v>
      </c>
      <c r="W59" s="2180">
        <v>0</v>
      </c>
      <c r="X59" s="2186">
        <v>0</v>
      </c>
      <c r="Y59" s="2180">
        <v>0</v>
      </c>
      <c r="Z59" s="2186">
        <v>0</v>
      </c>
      <c r="AA59" s="2180">
        <v>0</v>
      </c>
      <c r="AB59" s="2186">
        <v>0</v>
      </c>
      <c r="AC59" s="2180">
        <v>0</v>
      </c>
      <c r="AD59" s="2186">
        <v>0</v>
      </c>
      <c r="AE59" s="2180">
        <v>0</v>
      </c>
      <c r="AF59" s="2186">
        <v>0</v>
      </c>
      <c r="AG59" s="2180">
        <v>0</v>
      </c>
      <c r="AH59" s="2186">
        <v>0</v>
      </c>
      <c r="AI59" s="2180">
        <v>0</v>
      </c>
      <c r="AJ59" s="2186">
        <v>0</v>
      </c>
      <c r="AK59" s="2180">
        <v>0</v>
      </c>
      <c r="AL59" s="2186">
        <v>0</v>
      </c>
      <c r="AM59" s="2180">
        <v>0</v>
      </c>
      <c r="AN59" s="2186">
        <v>0</v>
      </c>
      <c r="AO59" s="2180">
        <v>0</v>
      </c>
      <c r="AP59" s="2186">
        <v>0</v>
      </c>
      <c r="AQ59" s="2180">
        <v>0</v>
      </c>
      <c r="AR59" s="2186">
        <v>0</v>
      </c>
      <c r="AS59" s="2180">
        <v>0</v>
      </c>
      <c r="AT59" s="2186">
        <v>0</v>
      </c>
      <c r="AU59" s="2180">
        <v>0</v>
      </c>
      <c r="AV59" s="2186">
        <v>0</v>
      </c>
      <c r="AW59" s="2180">
        <v>0</v>
      </c>
      <c r="AX59" s="2186">
        <v>0</v>
      </c>
      <c r="AY59" s="2180">
        <v>0</v>
      </c>
      <c r="AZ59" s="2186">
        <v>0</v>
      </c>
      <c r="BA59" s="2180">
        <v>0</v>
      </c>
      <c r="BB59" s="2186">
        <v>0</v>
      </c>
      <c r="BC59" s="2180">
        <v>0</v>
      </c>
      <c r="BD59" s="2186">
        <v>0</v>
      </c>
      <c r="BE59" s="2180">
        <v>0</v>
      </c>
      <c r="BF59" s="2186">
        <v>0</v>
      </c>
      <c r="BG59" s="2180">
        <v>0</v>
      </c>
      <c r="BH59" s="2186">
        <v>0</v>
      </c>
      <c r="BI59" s="2180">
        <v>0</v>
      </c>
      <c r="BJ59" s="2186">
        <v>0</v>
      </c>
      <c r="BK59" s="2180">
        <v>0</v>
      </c>
      <c r="BL59" s="2186">
        <v>0</v>
      </c>
      <c r="BM59" s="2180">
        <v>0</v>
      </c>
      <c r="BN59" s="2186">
        <v>0</v>
      </c>
      <c r="BO59" s="2180">
        <v>0</v>
      </c>
      <c r="BP59" s="2186">
        <v>0</v>
      </c>
      <c r="BQ59" s="2180">
        <v>0</v>
      </c>
      <c r="BR59" s="2186">
        <v>0</v>
      </c>
      <c r="BS59" s="2180">
        <v>0</v>
      </c>
      <c r="BT59" s="2186">
        <v>0</v>
      </c>
      <c r="BU59" s="2180">
        <v>0</v>
      </c>
    </row>
    <row r="60" spans="4:73" x14ac:dyDescent="0.3">
      <c r="D60" s="2763" t="s">
        <v>96</v>
      </c>
      <c r="E60" s="540">
        <v>615951.15265280299</v>
      </c>
      <c r="F60" s="2186">
        <v>0</v>
      </c>
      <c r="G60" s="2180">
        <v>0</v>
      </c>
      <c r="H60" s="2186">
        <v>0</v>
      </c>
      <c r="I60" s="2180">
        <v>0</v>
      </c>
      <c r="J60" s="2186">
        <v>0</v>
      </c>
      <c r="K60" s="2180">
        <v>0</v>
      </c>
      <c r="L60" s="2186">
        <v>0</v>
      </c>
      <c r="M60" s="2180">
        <v>0</v>
      </c>
      <c r="N60" s="2186">
        <v>0</v>
      </c>
      <c r="O60" s="2180">
        <v>0</v>
      </c>
      <c r="P60" s="2186">
        <v>0</v>
      </c>
      <c r="Q60" s="2180">
        <v>0</v>
      </c>
      <c r="R60" s="2186">
        <v>1</v>
      </c>
      <c r="S60" s="2180">
        <v>615951.15265280299</v>
      </c>
      <c r="T60" s="2186">
        <v>0</v>
      </c>
      <c r="U60" s="2180">
        <v>0</v>
      </c>
      <c r="V60" s="2186">
        <v>0</v>
      </c>
      <c r="W60" s="2180">
        <v>0</v>
      </c>
      <c r="X60" s="2186">
        <v>0</v>
      </c>
      <c r="Y60" s="2180">
        <v>0</v>
      </c>
      <c r="Z60" s="2186">
        <v>0</v>
      </c>
      <c r="AA60" s="2180">
        <v>0</v>
      </c>
      <c r="AB60" s="2186">
        <v>0</v>
      </c>
      <c r="AC60" s="2180">
        <v>0</v>
      </c>
      <c r="AD60" s="2186">
        <v>0</v>
      </c>
      <c r="AE60" s="2180">
        <v>0</v>
      </c>
      <c r="AF60" s="2186">
        <v>0</v>
      </c>
      <c r="AG60" s="2180">
        <v>0</v>
      </c>
      <c r="AH60" s="2186">
        <v>0</v>
      </c>
      <c r="AI60" s="2180">
        <v>0</v>
      </c>
      <c r="AJ60" s="2186">
        <v>0</v>
      </c>
      <c r="AK60" s="2180">
        <v>0</v>
      </c>
      <c r="AL60" s="2186">
        <v>0</v>
      </c>
      <c r="AM60" s="2180">
        <v>0</v>
      </c>
      <c r="AN60" s="2186">
        <v>0</v>
      </c>
      <c r="AO60" s="2180">
        <v>0</v>
      </c>
      <c r="AP60" s="2186">
        <v>0</v>
      </c>
      <c r="AQ60" s="2180">
        <v>0</v>
      </c>
      <c r="AR60" s="2186">
        <v>0</v>
      </c>
      <c r="AS60" s="2180">
        <v>0</v>
      </c>
      <c r="AT60" s="2186">
        <v>0</v>
      </c>
      <c r="AU60" s="2180">
        <v>0</v>
      </c>
      <c r="AV60" s="2186">
        <v>0</v>
      </c>
      <c r="AW60" s="2180">
        <v>0</v>
      </c>
      <c r="AX60" s="2186">
        <v>0</v>
      </c>
      <c r="AY60" s="2180">
        <v>0</v>
      </c>
      <c r="AZ60" s="2186">
        <v>0</v>
      </c>
      <c r="BA60" s="2180">
        <v>0</v>
      </c>
      <c r="BB60" s="2186">
        <v>0</v>
      </c>
      <c r="BC60" s="2180">
        <v>0</v>
      </c>
      <c r="BD60" s="2186">
        <v>0</v>
      </c>
      <c r="BE60" s="2180">
        <v>0</v>
      </c>
      <c r="BF60" s="2186">
        <v>0</v>
      </c>
      <c r="BG60" s="2180">
        <v>0</v>
      </c>
      <c r="BH60" s="2186">
        <v>0</v>
      </c>
      <c r="BI60" s="2180">
        <v>0</v>
      </c>
      <c r="BJ60" s="2186">
        <v>0</v>
      </c>
      <c r="BK60" s="2180">
        <v>0</v>
      </c>
      <c r="BL60" s="2186">
        <v>0</v>
      </c>
      <c r="BM60" s="2180">
        <v>0</v>
      </c>
      <c r="BN60" s="2186">
        <v>0</v>
      </c>
      <c r="BO60" s="2180">
        <v>0</v>
      </c>
      <c r="BP60" s="2186">
        <v>0</v>
      </c>
      <c r="BQ60" s="2180">
        <v>0</v>
      </c>
      <c r="BR60" s="2186">
        <v>0</v>
      </c>
      <c r="BS60" s="2180">
        <v>0</v>
      </c>
      <c r="BT60" s="2186">
        <v>0</v>
      </c>
      <c r="BU60" s="2180">
        <v>0</v>
      </c>
    </row>
    <row r="61" spans="4:73" x14ac:dyDescent="0.3">
      <c r="D61" s="2763" t="s">
        <v>1367</v>
      </c>
      <c r="E61" s="540">
        <v>2463885.7871331885</v>
      </c>
      <c r="F61" s="2186">
        <v>1</v>
      </c>
      <c r="G61" s="2180">
        <v>2463885.7871331885</v>
      </c>
      <c r="H61" s="2186">
        <v>1</v>
      </c>
      <c r="I61" s="2180">
        <v>2463885.7871331885</v>
      </c>
      <c r="J61" s="2186">
        <v>2</v>
      </c>
      <c r="K61" s="2180">
        <v>4927771.5742663769</v>
      </c>
      <c r="L61" s="2186">
        <v>3</v>
      </c>
      <c r="M61" s="2180">
        <v>7391657.3613995649</v>
      </c>
      <c r="N61" s="2186">
        <v>2</v>
      </c>
      <c r="O61" s="2180">
        <v>4927771.5742663769</v>
      </c>
      <c r="P61" s="2186">
        <v>3</v>
      </c>
      <c r="Q61" s="2180">
        <v>7391657.3613995649</v>
      </c>
      <c r="R61" s="2186">
        <v>0</v>
      </c>
      <c r="S61" s="2180">
        <v>0</v>
      </c>
      <c r="T61" s="2186">
        <v>2</v>
      </c>
      <c r="U61" s="2180">
        <v>4927771.5742663769</v>
      </c>
      <c r="V61" s="2186">
        <v>0</v>
      </c>
      <c r="W61" s="2180">
        <v>0</v>
      </c>
      <c r="X61" s="2186">
        <v>0</v>
      </c>
      <c r="Y61" s="2180">
        <v>0</v>
      </c>
      <c r="Z61" s="2186">
        <v>0</v>
      </c>
      <c r="AA61" s="2180">
        <v>0</v>
      </c>
      <c r="AB61" s="2186">
        <v>0</v>
      </c>
      <c r="AC61" s="2180">
        <v>0</v>
      </c>
      <c r="AD61" s="2186">
        <v>0</v>
      </c>
      <c r="AE61" s="2180">
        <v>0</v>
      </c>
      <c r="AF61" s="2186">
        <v>0</v>
      </c>
      <c r="AG61" s="2180">
        <v>0</v>
      </c>
      <c r="AH61" s="2186">
        <v>0</v>
      </c>
      <c r="AI61" s="2180">
        <v>0</v>
      </c>
      <c r="AJ61" s="2186">
        <v>0</v>
      </c>
      <c r="AK61" s="2180">
        <v>0</v>
      </c>
      <c r="AL61" s="2186">
        <v>0</v>
      </c>
      <c r="AM61" s="2180">
        <v>0</v>
      </c>
      <c r="AN61" s="2186">
        <v>0</v>
      </c>
      <c r="AO61" s="2180">
        <v>0</v>
      </c>
      <c r="AP61" s="2186">
        <v>0</v>
      </c>
      <c r="AQ61" s="2180">
        <v>0</v>
      </c>
      <c r="AR61" s="2186">
        <v>0</v>
      </c>
      <c r="AS61" s="2180">
        <v>0</v>
      </c>
      <c r="AT61" s="2186">
        <v>0</v>
      </c>
      <c r="AU61" s="2180">
        <v>0</v>
      </c>
      <c r="AV61" s="2186">
        <v>0</v>
      </c>
      <c r="AW61" s="2180">
        <v>0</v>
      </c>
      <c r="AX61" s="2186">
        <v>0</v>
      </c>
      <c r="AY61" s="2180">
        <v>0</v>
      </c>
      <c r="AZ61" s="2186">
        <v>0</v>
      </c>
      <c r="BA61" s="2180">
        <v>0</v>
      </c>
      <c r="BB61" s="2186">
        <v>0</v>
      </c>
      <c r="BC61" s="2180">
        <v>0</v>
      </c>
      <c r="BD61" s="2186">
        <v>0</v>
      </c>
      <c r="BE61" s="2180">
        <v>0</v>
      </c>
      <c r="BF61" s="2186">
        <v>0</v>
      </c>
      <c r="BG61" s="2180">
        <v>0</v>
      </c>
      <c r="BH61" s="2186">
        <v>0</v>
      </c>
      <c r="BI61" s="2180">
        <v>0</v>
      </c>
      <c r="BJ61" s="2186">
        <v>0</v>
      </c>
      <c r="BK61" s="2180">
        <v>0</v>
      </c>
      <c r="BL61" s="2186">
        <v>0</v>
      </c>
      <c r="BM61" s="2180">
        <v>0</v>
      </c>
      <c r="BN61" s="2186">
        <v>0</v>
      </c>
      <c r="BO61" s="2180">
        <v>0</v>
      </c>
      <c r="BP61" s="2186">
        <v>0</v>
      </c>
      <c r="BQ61" s="2180">
        <v>0</v>
      </c>
      <c r="BR61" s="2186">
        <v>0</v>
      </c>
      <c r="BS61" s="2180">
        <v>0</v>
      </c>
      <c r="BT61" s="2186">
        <v>0</v>
      </c>
      <c r="BU61" s="2180">
        <v>0</v>
      </c>
    </row>
    <row r="62" spans="4:73" x14ac:dyDescent="0.3">
      <c r="D62" s="2763" t="s">
        <v>1163</v>
      </c>
      <c r="E62" s="540">
        <v>3384057.4525089515</v>
      </c>
      <c r="F62" s="2186">
        <v>1</v>
      </c>
      <c r="G62" s="2180">
        <v>3384057.4525089515</v>
      </c>
      <c r="H62" s="2186">
        <v>0</v>
      </c>
      <c r="I62" s="2180">
        <v>0</v>
      </c>
      <c r="J62" s="2186">
        <v>1</v>
      </c>
      <c r="K62" s="2180">
        <v>3384057.4525089515</v>
      </c>
      <c r="L62" s="2186">
        <v>0</v>
      </c>
      <c r="M62" s="2180">
        <v>0</v>
      </c>
      <c r="N62" s="2186">
        <v>1</v>
      </c>
      <c r="O62" s="2180">
        <v>3384057.4525089515</v>
      </c>
      <c r="P62" s="2186">
        <v>0</v>
      </c>
      <c r="Q62" s="2180">
        <v>0</v>
      </c>
      <c r="R62" s="2186">
        <v>0</v>
      </c>
      <c r="S62" s="2180">
        <v>0</v>
      </c>
      <c r="T62" s="2186">
        <v>0</v>
      </c>
      <c r="U62" s="2180">
        <v>0</v>
      </c>
      <c r="V62" s="2186">
        <v>0</v>
      </c>
      <c r="W62" s="2180">
        <v>0</v>
      </c>
      <c r="X62" s="2186">
        <v>0</v>
      </c>
      <c r="Y62" s="2180">
        <v>0</v>
      </c>
      <c r="Z62" s="2186">
        <v>0</v>
      </c>
      <c r="AA62" s="2180">
        <v>0</v>
      </c>
      <c r="AB62" s="2186">
        <v>0</v>
      </c>
      <c r="AC62" s="2180">
        <v>0</v>
      </c>
      <c r="AD62" s="2186">
        <v>0</v>
      </c>
      <c r="AE62" s="2180">
        <v>0</v>
      </c>
      <c r="AF62" s="2186">
        <v>0</v>
      </c>
      <c r="AG62" s="2180">
        <v>0</v>
      </c>
      <c r="AH62" s="2186">
        <v>0</v>
      </c>
      <c r="AI62" s="2180">
        <v>0</v>
      </c>
      <c r="AJ62" s="2186">
        <v>0</v>
      </c>
      <c r="AK62" s="2180">
        <v>0</v>
      </c>
      <c r="AL62" s="2186">
        <v>0</v>
      </c>
      <c r="AM62" s="2180">
        <v>0</v>
      </c>
      <c r="AN62" s="2186">
        <v>0</v>
      </c>
      <c r="AO62" s="2180">
        <v>0</v>
      </c>
      <c r="AP62" s="2186">
        <v>0</v>
      </c>
      <c r="AQ62" s="2180">
        <v>0</v>
      </c>
      <c r="AR62" s="2186">
        <v>0</v>
      </c>
      <c r="AS62" s="2180">
        <v>0</v>
      </c>
      <c r="AT62" s="2186">
        <v>0</v>
      </c>
      <c r="AU62" s="2180">
        <v>0</v>
      </c>
      <c r="AV62" s="2186">
        <v>0</v>
      </c>
      <c r="AW62" s="2180">
        <v>0</v>
      </c>
      <c r="AX62" s="2186">
        <v>0</v>
      </c>
      <c r="AY62" s="2180">
        <v>0</v>
      </c>
      <c r="AZ62" s="2186">
        <v>0</v>
      </c>
      <c r="BA62" s="2180">
        <v>0</v>
      </c>
      <c r="BB62" s="2186">
        <v>0</v>
      </c>
      <c r="BC62" s="2180">
        <v>0</v>
      </c>
      <c r="BD62" s="2186">
        <v>0</v>
      </c>
      <c r="BE62" s="2180">
        <v>0</v>
      </c>
      <c r="BF62" s="2186">
        <v>0</v>
      </c>
      <c r="BG62" s="2180">
        <v>0</v>
      </c>
      <c r="BH62" s="2186">
        <v>0</v>
      </c>
      <c r="BI62" s="2180">
        <v>0</v>
      </c>
      <c r="BJ62" s="2186">
        <v>0</v>
      </c>
      <c r="BK62" s="2180">
        <v>0</v>
      </c>
      <c r="BL62" s="2186">
        <v>0</v>
      </c>
      <c r="BM62" s="2180">
        <v>0</v>
      </c>
      <c r="BN62" s="2186">
        <v>0</v>
      </c>
      <c r="BO62" s="2180">
        <v>0</v>
      </c>
      <c r="BP62" s="2186">
        <v>0</v>
      </c>
      <c r="BQ62" s="2180">
        <v>0</v>
      </c>
      <c r="BR62" s="2186">
        <v>0</v>
      </c>
      <c r="BS62" s="2180">
        <v>0</v>
      </c>
      <c r="BT62" s="2186">
        <v>0</v>
      </c>
      <c r="BU62" s="2180">
        <v>0</v>
      </c>
    </row>
    <row r="63" spans="4:73" x14ac:dyDescent="0.3">
      <c r="D63" s="2763" t="s">
        <v>116</v>
      </c>
      <c r="E63" s="540">
        <v>955653.15194449516</v>
      </c>
      <c r="F63" s="2186">
        <v>3</v>
      </c>
      <c r="G63" s="2180">
        <v>2866959.4558334854</v>
      </c>
      <c r="H63" s="2186">
        <v>3</v>
      </c>
      <c r="I63" s="2180">
        <v>2866959.4558334854</v>
      </c>
      <c r="J63" s="2186">
        <v>3</v>
      </c>
      <c r="K63" s="2180">
        <v>2866959.4558334854</v>
      </c>
      <c r="L63" s="2186">
        <v>3</v>
      </c>
      <c r="M63" s="2180">
        <v>2866959.4558334854</v>
      </c>
      <c r="N63" s="2186">
        <v>3</v>
      </c>
      <c r="O63" s="2180">
        <v>2866959.4558334854</v>
      </c>
      <c r="P63" s="2186">
        <v>3</v>
      </c>
      <c r="Q63" s="2180">
        <v>2866959.4558334854</v>
      </c>
      <c r="R63" s="2186">
        <v>0</v>
      </c>
      <c r="S63" s="2180">
        <v>0</v>
      </c>
      <c r="T63" s="2186">
        <v>3</v>
      </c>
      <c r="U63" s="2180">
        <v>2866959.4558334854</v>
      </c>
      <c r="V63" s="2186">
        <v>0</v>
      </c>
      <c r="W63" s="2180">
        <v>0</v>
      </c>
      <c r="X63" s="2186">
        <v>0</v>
      </c>
      <c r="Y63" s="2180">
        <v>0</v>
      </c>
      <c r="Z63" s="2186">
        <v>0</v>
      </c>
      <c r="AA63" s="2180">
        <v>0</v>
      </c>
      <c r="AB63" s="2186">
        <v>0</v>
      </c>
      <c r="AC63" s="2180">
        <v>0</v>
      </c>
      <c r="AD63" s="2186">
        <v>0</v>
      </c>
      <c r="AE63" s="2180">
        <v>0</v>
      </c>
      <c r="AF63" s="2186">
        <v>0</v>
      </c>
      <c r="AG63" s="2180">
        <v>0</v>
      </c>
      <c r="AH63" s="2186">
        <v>0</v>
      </c>
      <c r="AI63" s="2180">
        <v>0</v>
      </c>
      <c r="AJ63" s="2186">
        <v>0</v>
      </c>
      <c r="AK63" s="2180">
        <v>0</v>
      </c>
      <c r="AL63" s="2186">
        <v>0</v>
      </c>
      <c r="AM63" s="2180">
        <v>0</v>
      </c>
      <c r="AN63" s="2186">
        <v>0</v>
      </c>
      <c r="AO63" s="2180">
        <v>0</v>
      </c>
      <c r="AP63" s="2186">
        <v>0</v>
      </c>
      <c r="AQ63" s="2180">
        <v>0</v>
      </c>
      <c r="AR63" s="2186">
        <v>0</v>
      </c>
      <c r="AS63" s="2180">
        <v>0</v>
      </c>
      <c r="AT63" s="2186">
        <v>0</v>
      </c>
      <c r="AU63" s="2180">
        <v>0</v>
      </c>
      <c r="AV63" s="2186">
        <v>0</v>
      </c>
      <c r="AW63" s="2180">
        <v>0</v>
      </c>
      <c r="AX63" s="2186">
        <v>0</v>
      </c>
      <c r="AY63" s="2180">
        <v>0</v>
      </c>
      <c r="AZ63" s="2186">
        <v>0</v>
      </c>
      <c r="BA63" s="2180">
        <v>0</v>
      </c>
      <c r="BB63" s="2186">
        <v>0</v>
      </c>
      <c r="BC63" s="2180">
        <v>0</v>
      </c>
      <c r="BD63" s="2186">
        <v>0</v>
      </c>
      <c r="BE63" s="2180">
        <v>0</v>
      </c>
      <c r="BF63" s="2186">
        <v>0</v>
      </c>
      <c r="BG63" s="2180">
        <v>0</v>
      </c>
      <c r="BH63" s="2186">
        <v>0</v>
      </c>
      <c r="BI63" s="2180">
        <v>0</v>
      </c>
      <c r="BJ63" s="2186">
        <v>0</v>
      </c>
      <c r="BK63" s="2180">
        <v>0</v>
      </c>
      <c r="BL63" s="2186">
        <v>0</v>
      </c>
      <c r="BM63" s="2180">
        <v>0</v>
      </c>
      <c r="BN63" s="2186">
        <v>0</v>
      </c>
      <c r="BO63" s="2180">
        <v>0</v>
      </c>
      <c r="BP63" s="2186">
        <v>0</v>
      </c>
      <c r="BQ63" s="2180">
        <v>0</v>
      </c>
      <c r="BR63" s="2186">
        <v>0</v>
      </c>
      <c r="BS63" s="2180">
        <v>0</v>
      </c>
      <c r="BT63" s="2186">
        <v>0</v>
      </c>
      <c r="BU63" s="2180">
        <v>0</v>
      </c>
    </row>
    <row r="64" spans="4:73" x14ac:dyDescent="0.3">
      <c r="D64" s="2763" t="s">
        <v>1164</v>
      </c>
      <c r="E64" s="540">
        <v>955653.15194449516</v>
      </c>
      <c r="F64" s="2186">
        <v>0</v>
      </c>
      <c r="G64" s="2180">
        <v>0</v>
      </c>
      <c r="H64" s="2186">
        <v>0</v>
      </c>
      <c r="I64" s="2180">
        <v>0</v>
      </c>
      <c r="J64" s="2186">
        <v>0</v>
      </c>
      <c r="K64" s="2180">
        <v>0</v>
      </c>
      <c r="L64" s="2186">
        <v>0</v>
      </c>
      <c r="M64" s="2180">
        <v>0</v>
      </c>
      <c r="N64" s="2186">
        <v>0</v>
      </c>
      <c r="O64" s="2180">
        <v>0</v>
      </c>
      <c r="P64" s="2186">
        <v>0</v>
      </c>
      <c r="Q64" s="2180">
        <v>0</v>
      </c>
      <c r="R64" s="2186">
        <v>0</v>
      </c>
      <c r="S64" s="2180">
        <v>0</v>
      </c>
      <c r="T64" s="2186">
        <v>0</v>
      </c>
      <c r="U64" s="2180">
        <v>0</v>
      </c>
      <c r="V64" s="2186">
        <v>0</v>
      </c>
      <c r="W64" s="2180">
        <v>0</v>
      </c>
      <c r="X64" s="2186">
        <v>0</v>
      </c>
      <c r="Y64" s="2180">
        <v>0</v>
      </c>
      <c r="Z64" s="2186">
        <v>0</v>
      </c>
      <c r="AA64" s="2180">
        <v>0</v>
      </c>
      <c r="AB64" s="2186">
        <v>0</v>
      </c>
      <c r="AC64" s="2180">
        <v>0</v>
      </c>
      <c r="AD64" s="2186">
        <v>0</v>
      </c>
      <c r="AE64" s="2180">
        <v>0</v>
      </c>
      <c r="AF64" s="2186">
        <v>0</v>
      </c>
      <c r="AG64" s="2180">
        <v>0</v>
      </c>
      <c r="AH64" s="2186">
        <v>0</v>
      </c>
      <c r="AI64" s="2180">
        <v>0</v>
      </c>
      <c r="AJ64" s="2186">
        <v>0</v>
      </c>
      <c r="AK64" s="2180">
        <v>0</v>
      </c>
      <c r="AL64" s="2186">
        <v>0</v>
      </c>
      <c r="AM64" s="2180">
        <v>0</v>
      </c>
      <c r="AN64" s="2186">
        <v>0</v>
      </c>
      <c r="AO64" s="2180">
        <v>0</v>
      </c>
      <c r="AP64" s="2186">
        <v>0</v>
      </c>
      <c r="AQ64" s="2180">
        <v>0</v>
      </c>
      <c r="AR64" s="2186">
        <v>0</v>
      </c>
      <c r="AS64" s="2180">
        <v>0</v>
      </c>
      <c r="AT64" s="2186">
        <v>0</v>
      </c>
      <c r="AU64" s="2180">
        <v>0</v>
      </c>
      <c r="AV64" s="2186">
        <v>0</v>
      </c>
      <c r="AW64" s="2180">
        <v>0</v>
      </c>
      <c r="AX64" s="2186">
        <v>0</v>
      </c>
      <c r="AY64" s="2180">
        <v>0</v>
      </c>
      <c r="AZ64" s="2186">
        <v>0</v>
      </c>
      <c r="BA64" s="2180">
        <v>0</v>
      </c>
      <c r="BB64" s="2186">
        <v>0</v>
      </c>
      <c r="BC64" s="2180">
        <v>0</v>
      </c>
      <c r="BD64" s="2186">
        <v>0</v>
      </c>
      <c r="BE64" s="2180">
        <v>0</v>
      </c>
      <c r="BF64" s="2186">
        <v>0</v>
      </c>
      <c r="BG64" s="2180">
        <v>0</v>
      </c>
      <c r="BH64" s="2186">
        <v>0</v>
      </c>
      <c r="BI64" s="2180">
        <v>0</v>
      </c>
      <c r="BJ64" s="2186">
        <v>0</v>
      </c>
      <c r="BK64" s="2180">
        <v>0</v>
      </c>
      <c r="BL64" s="2186">
        <v>0</v>
      </c>
      <c r="BM64" s="2180">
        <v>0</v>
      </c>
      <c r="BN64" s="2186">
        <v>0</v>
      </c>
      <c r="BO64" s="2180">
        <v>0</v>
      </c>
      <c r="BP64" s="2186">
        <v>0</v>
      </c>
      <c r="BQ64" s="2180">
        <v>0</v>
      </c>
      <c r="BR64" s="2186">
        <v>0</v>
      </c>
      <c r="BS64" s="2180">
        <v>0</v>
      </c>
      <c r="BT64" s="2186">
        <v>0</v>
      </c>
      <c r="BU64" s="2180">
        <v>0</v>
      </c>
    </row>
    <row r="65" spans="2:73" x14ac:dyDescent="0.3">
      <c r="G65" s="2199"/>
      <c r="I65" s="2199"/>
      <c r="K65" s="2199"/>
      <c r="M65" s="2199"/>
      <c r="O65" s="2199"/>
      <c r="Q65" s="2199"/>
      <c r="S65" s="2182"/>
      <c r="U65" s="2182"/>
      <c r="W65" s="2182"/>
      <c r="Y65" s="2182"/>
      <c r="AA65" s="2182"/>
      <c r="AC65" s="2182"/>
      <c r="AE65" s="2182"/>
      <c r="AG65" s="2182"/>
      <c r="AI65" s="2182"/>
      <c r="AK65" s="2182"/>
      <c r="AM65" s="2182"/>
      <c r="AO65" s="2182"/>
      <c r="AQ65" s="2182"/>
      <c r="AS65" s="2182"/>
      <c r="AU65" s="2182"/>
      <c r="AW65" s="2182"/>
      <c r="AY65" s="2182"/>
      <c r="BA65" s="2182"/>
      <c r="BC65" s="2182"/>
      <c r="BE65" s="2182"/>
      <c r="BG65" s="2182"/>
      <c r="BI65" s="2182"/>
      <c r="BK65" s="2182"/>
      <c r="BM65" s="2182"/>
    </row>
    <row r="66" spans="2:73" x14ac:dyDescent="0.3">
      <c r="G66" s="2199"/>
      <c r="I66" s="2199"/>
      <c r="K66" s="2199"/>
      <c r="M66" s="2199"/>
      <c r="O66" s="2199"/>
      <c r="Q66" s="2199"/>
      <c r="S66" s="2182"/>
      <c r="U66" s="2182"/>
      <c r="W66" s="2182"/>
      <c r="Y66" s="2182"/>
      <c r="AA66" s="2182"/>
      <c r="AC66" s="2182"/>
      <c r="AE66" s="2182"/>
      <c r="AG66" s="2182"/>
      <c r="AI66" s="2182"/>
      <c r="AK66" s="2182"/>
      <c r="AM66" s="2182"/>
      <c r="AO66" s="2182"/>
      <c r="AQ66" s="2182"/>
      <c r="AS66" s="2182"/>
      <c r="AU66" s="2182"/>
      <c r="AW66" s="2182"/>
      <c r="AY66" s="2182"/>
      <c r="BA66" s="2182"/>
      <c r="BC66" s="2182"/>
      <c r="BE66" s="2182"/>
      <c r="BG66" s="2182"/>
      <c r="BI66" s="2182"/>
      <c r="BK66" s="2182"/>
      <c r="BM66" s="2182"/>
    </row>
    <row r="67" spans="2:73" s="597" customFormat="1" ht="26.45" customHeight="1" x14ac:dyDescent="0.3">
      <c r="D67" s="2764" t="s">
        <v>1654</v>
      </c>
      <c r="E67" s="2765" t="s">
        <v>3371</v>
      </c>
      <c r="F67" s="3746" t="s">
        <v>1327</v>
      </c>
      <c r="G67" s="3747"/>
      <c r="H67" s="3746" t="s">
        <v>1328</v>
      </c>
      <c r="I67" s="3747"/>
      <c r="J67" s="3746" t="s">
        <v>1329</v>
      </c>
      <c r="K67" s="3747"/>
      <c r="L67" s="3746" t="s">
        <v>1330</v>
      </c>
      <c r="M67" s="3747"/>
      <c r="N67" s="3746" t="s">
        <v>1331</v>
      </c>
      <c r="O67" s="3747"/>
      <c r="P67" s="3746" t="s">
        <v>1332</v>
      </c>
      <c r="Q67" s="3747"/>
      <c r="R67" s="3844" t="s">
        <v>1333</v>
      </c>
      <c r="S67" s="3845"/>
      <c r="T67" s="3746" t="s">
        <v>1335</v>
      </c>
      <c r="U67" s="3747"/>
      <c r="V67" s="3844" t="s">
        <v>1336</v>
      </c>
      <c r="W67" s="3845"/>
      <c r="X67" s="3844" t="s">
        <v>1337</v>
      </c>
      <c r="Y67" s="3845"/>
      <c r="Z67" s="3844" t="s">
        <v>1338</v>
      </c>
      <c r="AA67" s="3845"/>
      <c r="AB67" s="3844" t="s">
        <v>1339</v>
      </c>
      <c r="AC67" s="3845"/>
      <c r="AD67" s="3844" t="s">
        <v>1340</v>
      </c>
      <c r="AE67" s="3845"/>
      <c r="AF67" s="3844" t="s">
        <v>1341</v>
      </c>
      <c r="AG67" s="3845"/>
      <c r="AH67" s="3844" t="s">
        <v>1342</v>
      </c>
      <c r="AI67" s="3845"/>
      <c r="AJ67" s="3844" t="s">
        <v>1343</v>
      </c>
      <c r="AK67" s="3845"/>
      <c r="AL67" s="3844" t="s">
        <v>1344</v>
      </c>
      <c r="AM67" s="3845"/>
      <c r="AN67" s="3844" t="s">
        <v>1345</v>
      </c>
      <c r="AO67" s="3845"/>
      <c r="AP67" s="3844" t="s">
        <v>1346</v>
      </c>
      <c r="AQ67" s="3845"/>
      <c r="AR67" s="3746" t="s">
        <v>1347</v>
      </c>
      <c r="AS67" s="3747"/>
      <c r="AT67" s="3746" t="s">
        <v>1349</v>
      </c>
      <c r="AU67" s="3747"/>
      <c r="AV67" s="3746" t="s">
        <v>1351</v>
      </c>
      <c r="AW67" s="3747"/>
      <c r="AX67" s="3746" t="s">
        <v>1353</v>
      </c>
      <c r="AY67" s="3747"/>
      <c r="AZ67" s="3746" t="s">
        <v>1355</v>
      </c>
      <c r="BA67" s="3747"/>
      <c r="BB67" s="3746" t="s">
        <v>1357</v>
      </c>
      <c r="BC67" s="3747"/>
      <c r="BD67" s="3746" t="s">
        <v>1359</v>
      </c>
      <c r="BE67" s="3747"/>
      <c r="BF67" s="3746" t="s">
        <v>1361</v>
      </c>
      <c r="BG67" s="3747"/>
      <c r="BH67" s="3746" t="s">
        <v>1363</v>
      </c>
      <c r="BI67" s="3747"/>
      <c r="BJ67" s="3844" t="s">
        <v>1365</v>
      </c>
      <c r="BK67" s="3845"/>
      <c r="BL67" s="3844" t="s">
        <v>2149</v>
      </c>
      <c r="BM67" s="3845"/>
      <c r="BN67" s="3746" t="s">
        <v>2762</v>
      </c>
      <c r="BO67" s="3747"/>
      <c r="BP67" s="3746" t="s">
        <v>2763</v>
      </c>
      <c r="BQ67" s="3747"/>
      <c r="BR67" s="3746" t="s">
        <v>2764</v>
      </c>
      <c r="BS67" s="3747"/>
      <c r="BT67" s="3746" t="s">
        <v>2765</v>
      </c>
      <c r="BU67" s="3747"/>
    </row>
    <row r="68" spans="2:73" x14ac:dyDescent="0.3">
      <c r="D68" s="2763" t="s">
        <v>136</v>
      </c>
      <c r="E68" s="540">
        <v>1605771.832448628</v>
      </c>
      <c r="F68" s="2766">
        <v>2.5</v>
      </c>
      <c r="G68" s="2180">
        <v>4014429.58112157</v>
      </c>
      <c r="H68" s="2766">
        <v>1</v>
      </c>
      <c r="I68" s="2180">
        <v>1605771.832448628</v>
      </c>
      <c r="J68" s="2766">
        <v>4.4000000000000004</v>
      </c>
      <c r="K68" s="2180">
        <v>7065396.0627739644</v>
      </c>
      <c r="L68" s="2766">
        <v>4.4000000000000004</v>
      </c>
      <c r="M68" s="2180">
        <v>7065396.0627739644</v>
      </c>
      <c r="N68" s="2766">
        <v>5.4</v>
      </c>
      <c r="O68" s="2180">
        <v>8671167.8952225912</v>
      </c>
      <c r="P68" s="2766">
        <v>5.4</v>
      </c>
      <c r="Q68" s="2180">
        <v>8671167.8952225912</v>
      </c>
      <c r="R68" s="2186">
        <v>0</v>
      </c>
      <c r="S68" s="2180">
        <v>0</v>
      </c>
      <c r="T68" s="2766">
        <v>3</v>
      </c>
      <c r="U68" s="2180">
        <v>4817315.4973458843</v>
      </c>
      <c r="V68" s="2186">
        <v>0</v>
      </c>
      <c r="W68" s="2180">
        <v>0</v>
      </c>
      <c r="X68" s="2186">
        <v>0</v>
      </c>
      <c r="Y68" s="2180">
        <v>0</v>
      </c>
      <c r="Z68" s="2186">
        <v>0</v>
      </c>
      <c r="AA68" s="2180">
        <v>0</v>
      </c>
      <c r="AB68" s="2186">
        <v>0</v>
      </c>
      <c r="AC68" s="2180">
        <v>0</v>
      </c>
      <c r="AD68" s="2186">
        <v>0</v>
      </c>
      <c r="AE68" s="2180">
        <v>0</v>
      </c>
      <c r="AF68" s="2186">
        <v>0</v>
      </c>
      <c r="AG68" s="2180">
        <v>0</v>
      </c>
      <c r="AH68" s="2186">
        <v>0</v>
      </c>
      <c r="AI68" s="2180">
        <v>0</v>
      </c>
      <c r="AJ68" s="2186">
        <v>0</v>
      </c>
      <c r="AK68" s="2180">
        <v>0</v>
      </c>
      <c r="AL68" s="2186">
        <v>0</v>
      </c>
      <c r="AM68" s="2180">
        <v>0</v>
      </c>
      <c r="AN68" s="2186">
        <v>0</v>
      </c>
      <c r="AO68" s="2180">
        <v>0</v>
      </c>
      <c r="AP68" s="2186">
        <v>0</v>
      </c>
      <c r="AQ68" s="2180">
        <v>0</v>
      </c>
      <c r="AR68" s="2186">
        <v>6</v>
      </c>
      <c r="AS68" s="2180">
        <v>9634630.9946917687</v>
      </c>
      <c r="AT68" s="2186">
        <v>9</v>
      </c>
      <c r="AU68" s="2180">
        <v>14451946.492037652</v>
      </c>
      <c r="AV68" s="2186">
        <v>9</v>
      </c>
      <c r="AW68" s="2180">
        <v>14451946.492037652</v>
      </c>
      <c r="AX68" s="2186">
        <v>8</v>
      </c>
      <c r="AY68" s="2180">
        <v>12846174.659589024</v>
      </c>
      <c r="AZ68" s="2186">
        <v>16</v>
      </c>
      <c r="BA68" s="2180">
        <v>25692349.319178049</v>
      </c>
      <c r="BB68" s="2186">
        <v>20</v>
      </c>
      <c r="BC68" s="2180">
        <v>32115436.64897256</v>
      </c>
      <c r="BD68" s="2186">
        <v>8</v>
      </c>
      <c r="BE68" s="2180">
        <v>12846174.659589024</v>
      </c>
      <c r="BF68" s="2186">
        <v>16</v>
      </c>
      <c r="BG68" s="2180">
        <v>25692349.319178049</v>
      </c>
      <c r="BH68" s="2186">
        <v>20</v>
      </c>
      <c r="BI68" s="2180">
        <v>32115436.64897256</v>
      </c>
      <c r="BJ68" s="2186">
        <v>0</v>
      </c>
      <c r="BK68" s="2180">
        <v>0</v>
      </c>
      <c r="BL68" s="2186">
        <v>0</v>
      </c>
      <c r="BM68" s="2180">
        <v>0</v>
      </c>
      <c r="BN68" s="2186">
        <v>0</v>
      </c>
      <c r="BO68" s="2180">
        <v>0</v>
      </c>
      <c r="BP68" s="2186">
        <v>0</v>
      </c>
      <c r="BQ68" s="2180">
        <v>0</v>
      </c>
      <c r="BR68" s="2186">
        <v>0</v>
      </c>
      <c r="BS68" s="2180">
        <v>0</v>
      </c>
      <c r="BT68" s="2186">
        <v>0</v>
      </c>
      <c r="BU68" s="2180">
        <v>0</v>
      </c>
    </row>
    <row r="69" spans="2:73" x14ac:dyDescent="0.3">
      <c r="D69" s="2763" t="s">
        <v>2160</v>
      </c>
      <c r="E69" s="540">
        <v>2366241.7032610443</v>
      </c>
      <c r="F69" s="2767">
        <v>1</v>
      </c>
      <c r="G69" s="2180">
        <v>2366241.7032610443</v>
      </c>
      <c r="H69" s="2767">
        <v>1</v>
      </c>
      <c r="I69" s="2180">
        <v>2366241.7032610443</v>
      </c>
      <c r="J69" s="2186">
        <v>1</v>
      </c>
      <c r="K69" s="2180">
        <v>2366241.7032610443</v>
      </c>
      <c r="L69" s="2186">
        <v>1</v>
      </c>
      <c r="M69" s="2180">
        <v>2366241.7032610443</v>
      </c>
      <c r="N69" s="2186">
        <v>1</v>
      </c>
      <c r="O69" s="2180">
        <v>2366241.7032610443</v>
      </c>
      <c r="P69" s="2186">
        <v>1</v>
      </c>
      <c r="Q69" s="2180">
        <v>2366241.7032610443</v>
      </c>
      <c r="R69" s="2186"/>
      <c r="S69" s="2180">
        <v>0</v>
      </c>
      <c r="T69" s="2186"/>
      <c r="U69" s="2180">
        <v>0</v>
      </c>
      <c r="V69" s="2186"/>
      <c r="W69" s="2180">
        <v>0</v>
      </c>
      <c r="X69" s="2186"/>
      <c r="Y69" s="2180">
        <v>0</v>
      </c>
      <c r="Z69" s="2186"/>
      <c r="AA69" s="2180">
        <v>0</v>
      </c>
      <c r="AB69" s="2186"/>
      <c r="AC69" s="2180">
        <v>0</v>
      </c>
      <c r="AD69" s="2186"/>
      <c r="AE69" s="2180">
        <v>0</v>
      </c>
      <c r="AF69" s="2186"/>
      <c r="AG69" s="2180">
        <v>0</v>
      </c>
      <c r="AH69" s="2186"/>
      <c r="AI69" s="2180">
        <v>0</v>
      </c>
      <c r="AJ69" s="2186"/>
      <c r="AK69" s="2180">
        <v>0</v>
      </c>
      <c r="AL69" s="2186"/>
      <c r="AM69" s="2180">
        <v>0</v>
      </c>
      <c r="AN69" s="2186"/>
      <c r="AO69" s="2180">
        <v>0</v>
      </c>
      <c r="AP69" s="2186"/>
      <c r="AQ69" s="2180">
        <v>0</v>
      </c>
      <c r="AR69" s="2186">
        <v>1</v>
      </c>
      <c r="AS69" s="2180">
        <v>2366241.7032610443</v>
      </c>
      <c r="AT69" s="2186">
        <v>1</v>
      </c>
      <c r="AU69" s="2180">
        <v>2366241.7032610443</v>
      </c>
      <c r="AV69" s="2186">
        <v>1</v>
      </c>
      <c r="AW69" s="2180">
        <v>2366241.7032610443</v>
      </c>
      <c r="AX69" s="2186">
        <v>1</v>
      </c>
      <c r="AY69" s="2180">
        <v>2366241.7032610443</v>
      </c>
      <c r="AZ69" s="2186">
        <v>1</v>
      </c>
      <c r="BA69" s="2180">
        <v>2366241.7032610443</v>
      </c>
      <c r="BB69" s="2186">
        <v>1</v>
      </c>
      <c r="BC69" s="2180">
        <v>2366241.7032610443</v>
      </c>
      <c r="BD69" s="2186">
        <v>1</v>
      </c>
      <c r="BE69" s="2180">
        <v>2366241.7032610443</v>
      </c>
      <c r="BF69" s="2186">
        <v>1</v>
      </c>
      <c r="BG69" s="2180">
        <v>2366241.7032610443</v>
      </c>
      <c r="BH69" s="2186">
        <v>1</v>
      </c>
      <c r="BI69" s="2180">
        <v>2366241.7032610443</v>
      </c>
      <c r="BJ69" s="2186"/>
      <c r="BK69" s="2180">
        <v>0</v>
      </c>
      <c r="BL69" s="2186"/>
      <c r="BM69" s="2180">
        <v>0</v>
      </c>
      <c r="BN69" s="2186"/>
      <c r="BO69" s="2180">
        <v>0</v>
      </c>
      <c r="BP69" s="2186"/>
      <c r="BQ69" s="2180">
        <v>0</v>
      </c>
      <c r="BR69" s="2186"/>
      <c r="BS69" s="2180">
        <v>0</v>
      </c>
      <c r="BT69" s="2186"/>
      <c r="BU69" s="2180">
        <v>0</v>
      </c>
    </row>
    <row r="70" spans="2:73" x14ac:dyDescent="0.3">
      <c r="D70" s="2763" t="s">
        <v>1310</v>
      </c>
      <c r="E70" s="540">
        <v>525391.2991882239</v>
      </c>
      <c r="F70" s="2186"/>
      <c r="G70" s="2180">
        <v>0</v>
      </c>
      <c r="H70" s="2186"/>
      <c r="I70" s="2180">
        <v>0</v>
      </c>
      <c r="J70" s="2186"/>
      <c r="K70" s="2180">
        <v>0</v>
      </c>
      <c r="L70" s="2186"/>
      <c r="M70" s="2180">
        <v>0</v>
      </c>
      <c r="N70" s="2186"/>
      <c r="O70" s="2180">
        <v>0</v>
      </c>
      <c r="P70" s="2186"/>
      <c r="Q70" s="2180">
        <v>0</v>
      </c>
      <c r="R70" s="2186"/>
      <c r="S70" s="2180">
        <v>0</v>
      </c>
      <c r="T70" s="2186"/>
      <c r="U70" s="2180">
        <v>0</v>
      </c>
      <c r="V70" s="2186"/>
      <c r="W70" s="2180">
        <v>0</v>
      </c>
      <c r="X70" s="2186"/>
      <c r="Y70" s="2180">
        <v>0</v>
      </c>
      <c r="Z70" s="2186"/>
      <c r="AA70" s="2180">
        <v>0</v>
      </c>
      <c r="AB70" s="2186"/>
      <c r="AC70" s="2180">
        <v>0</v>
      </c>
      <c r="AD70" s="2186"/>
      <c r="AE70" s="2180">
        <v>0</v>
      </c>
      <c r="AF70" s="2186"/>
      <c r="AG70" s="2180">
        <v>0</v>
      </c>
      <c r="AH70" s="2186"/>
      <c r="AI70" s="2180">
        <v>0</v>
      </c>
      <c r="AJ70" s="2186"/>
      <c r="AK70" s="2180">
        <v>0</v>
      </c>
      <c r="AL70" s="2186"/>
      <c r="AM70" s="2180">
        <v>0</v>
      </c>
      <c r="AN70" s="2186"/>
      <c r="AO70" s="2180">
        <v>0</v>
      </c>
      <c r="AP70" s="2186"/>
      <c r="AQ70" s="2180">
        <v>0</v>
      </c>
      <c r="AR70" s="2186"/>
      <c r="AS70" s="2180">
        <v>0</v>
      </c>
      <c r="AT70" s="2186"/>
      <c r="AU70" s="2180">
        <v>0</v>
      </c>
      <c r="AV70" s="2186"/>
      <c r="AW70" s="2180">
        <v>0</v>
      </c>
      <c r="AX70" s="2186"/>
      <c r="AY70" s="2180">
        <v>0</v>
      </c>
      <c r="AZ70" s="2186"/>
      <c r="BA70" s="2180">
        <v>0</v>
      </c>
      <c r="BB70" s="2186"/>
      <c r="BC70" s="2180">
        <v>0</v>
      </c>
      <c r="BD70" s="2186"/>
      <c r="BE70" s="2180">
        <v>0</v>
      </c>
      <c r="BF70" s="2186"/>
      <c r="BG70" s="2180">
        <v>0</v>
      </c>
      <c r="BH70" s="2186"/>
      <c r="BI70" s="2180">
        <v>0</v>
      </c>
      <c r="BJ70" s="2186"/>
      <c r="BK70" s="2180">
        <v>0</v>
      </c>
      <c r="BL70" s="2186"/>
      <c r="BM70" s="2180">
        <v>0</v>
      </c>
      <c r="BN70" s="2186"/>
      <c r="BO70" s="2180">
        <v>0</v>
      </c>
      <c r="BP70" s="2186"/>
      <c r="BQ70" s="2180">
        <v>0</v>
      </c>
      <c r="BR70" s="2186"/>
      <c r="BS70" s="2180">
        <v>0</v>
      </c>
      <c r="BT70" s="2186"/>
      <c r="BU70" s="2180">
        <v>0</v>
      </c>
    </row>
    <row r="71" spans="2:73" x14ac:dyDescent="0.3">
      <c r="G71" s="2199"/>
      <c r="I71" s="2199"/>
      <c r="K71" s="2199"/>
      <c r="M71" s="2199"/>
      <c r="O71" s="2199"/>
      <c r="Q71" s="2199"/>
      <c r="S71" s="2182"/>
      <c r="U71" s="2182"/>
      <c r="W71" s="2182"/>
      <c r="Y71" s="2182"/>
      <c r="AA71" s="2182"/>
      <c r="AC71" s="2182"/>
      <c r="AE71" s="2182"/>
      <c r="AG71" s="2182"/>
      <c r="AI71" s="2182"/>
      <c r="AK71" s="2182"/>
      <c r="AM71" s="2182"/>
      <c r="AO71" s="2182"/>
      <c r="AQ71" s="2182"/>
      <c r="AS71" s="2182"/>
      <c r="AU71" s="2182"/>
      <c r="AW71" s="2182"/>
      <c r="AY71" s="2182"/>
      <c r="BA71" s="2182"/>
      <c r="BC71" s="2182"/>
      <c r="BE71" s="2182"/>
      <c r="BG71" s="2182"/>
      <c r="BI71" s="2182"/>
      <c r="BK71" s="2182"/>
      <c r="BM71" s="2182"/>
    </row>
    <row r="72" spans="2:73" x14ac:dyDescent="0.3">
      <c r="G72" s="2199"/>
      <c r="I72" s="2199"/>
      <c r="K72" s="2199"/>
      <c r="M72" s="2199"/>
      <c r="O72" s="2199"/>
      <c r="Q72" s="2199"/>
      <c r="S72" s="2182"/>
      <c r="U72" s="2182"/>
      <c r="W72" s="2182"/>
      <c r="Y72" s="2182"/>
      <c r="AA72" s="2182"/>
      <c r="AC72" s="2182"/>
      <c r="AE72" s="2182"/>
      <c r="AG72" s="2182"/>
      <c r="AI72" s="2182"/>
      <c r="AK72" s="2182"/>
      <c r="AM72" s="2182"/>
      <c r="AO72" s="2182"/>
      <c r="AQ72" s="2182"/>
      <c r="AS72" s="2182"/>
      <c r="AU72" s="2182"/>
      <c r="AW72" s="2182"/>
      <c r="AY72" s="2182"/>
      <c r="BA72" s="2182"/>
      <c r="BC72" s="2182"/>
      <c r="BE72" s="2182"/>
      <c r="BG72" s="2182"/>
      <c r="BI72" s="2182"/>
      <c r="BK72" s="2182"/>
      <c r="BM72" s="2182"/>
    </row>
    <row r="73" spans="2:73" s="2194" customFormat="1" ht="38.25" x14ac:dyDescent="0.25">
      <c r="D73" s="2764" t="s">
        <v>1723</v>
      </c>
      <c r="E73" s="2070" t="s">
        <v>3371</v>
      </c>
      <c r="F73" s="3786" t="s">
        <v>1327</v>
      </c>
      <c r="G73" s="3787"/>
      <c r="H73" s="3786" t="s">
        <v>1328</v>
      </c>
      <c r="I73" s="3787"/>
      <c r="J73" s="3786" t="s">
        <v>1329</v>
      </c>
      <c r="K73" s="3787"/>
      <c r="L73" s="3786" t="s">
        <v>1330</v>
      </c>
      <c r="M73" s="3787"/>
      <c r="N73" s="3786" t="s">
        <v>1331</v>
      </c>
      <c r="O73" s="3787"/>
      <c r="P73" s="3786" t="s">
        <v>1332</v>
      </c>
      <c r="Q73" s="3787"/>
      <c r="R73" s="3786" t="s">
        <v>1333</v>
      </c>
      <c r="S73" s="3787"/>
      <c r="T73" s="3786" t="s">
        <v>1335</v>
      </c>
      <c r="U73" s="3787"/>
      <c r="V73" s="3786" t="s">
        <v>1336</v>
      </c>
      <c r="W73" s="3787"/>
      <c r="X73" s="3786" t="s">
        <v>1337</v>
      </c>
      <c r="Y73" s="3787"/>
      <c r="Z73" s="3786" t="s">
        <v>1338</v>
      </c>
      <c r="AA73" s="3787"/>
      <c r="AB73" s="3786" t="s">
        <v>1339</v>
      </c>
      <c r="AC73" s="3787"/>
      <c r="AD73" s="3786" t="s">
        <v>1340</v>
      </c>
      <c r="AE73" s="3787"/>
      <c r="AF73" s="3786" t="s">
        <v>1341</v>
      </c>
      <c r="AG73" s="3787"/>
      <c r="AH73" s="3786" t="s">
        <v>1342</v>
      </c>
      <c r="AI73" s="3787"/>
      <c r="AJ73" s="3786" t="s">
        <v>1343</v>
      </c>
      <c r="AK73" s="3787"/>
      <c r="AL73" s="3786" t="s">
        <v>1344</v>
      </c>
      <c r="AM73" s="3787"/>
      <c r="AN73" s="3786" t="s">
        <v>1345</v>
      </c>
      <c r="AO73" s="3787"/>
      <c r="AP73" s="3786" t="s">
        <v>1346</v>
      </c>
      <c r="AQ73" s="3787"/>
      <c r="AR73" s="3786" t="s">
        <v>1347</v>
      </c>
      <c r="AS73" s="3787"/>
      <c r="AT73" s="3786" t="s">
        <v>1349</v>
      </c>
      <c r="AU73" s="3787"/>
      <c r="AV73" s="3786" t="s">
        <v>1351</v>
      </c>
      <c r="AW73" s="3787"/>
      <c r="AX73" s="3786" t="s">
        <v>1353</v>
      </c>
      <c r="AY73" s="3787"/>
      <c r="AZ73" s="3786" t="s">
        <v>1355</v>
      </c>
      <c r="BA73" s="3787"/>
      <c r="BB73" s="3786" t="s">
        <v>1357</v>
      </c>
      <c r="BC73" s="3787"/>
      <c r="BD73" s="3786" t="s">
        <v>1359</v>
      </c>
      <c r="BE73" s="3787"/>
      <c r="BF73" s="3786" t="s">
        <v>1361</v>
      </c>
      <c r="BG73" s="3787"/>
      <c r="BH73" s="3786" t="s">
        <v>1363</v>
      </c>
      <c r="BI73" s="3787"/>
      <c r="BJ73" s="3786" t="s">
        <v>1365</v>
      </c>
      <c r="BK73" s="3787"/>
      <c r="BL73" s="3786" t="s">
        <v>2149</v>
      </c>
      <c r="BM73" s="3787"/>
      <c r="BN73" s="3742" t="s">
        <v>2762</v>
      </c>
      <c r="BO73" s="3743"/>
      <c r="BP73" s="3742" t="s">
        <v>2763</v>
      </c>
      <c r="BQ73" s="3743"/>
      <c r="BR73" s="3742" t="s">
        <v>2764</v>
      </c>
      <c r="BS73" s="3743"/>
      <c r="BT73" s="3742" t="s">
        <v>2765</v>
      </c>
      <c r="BU73" s="3743"/>
    </row>
    <row r="74" spans="2:73" x14ac:dyDescent="0.3">
      <c r="D74" s="2763" t="s">
        <v>341</v>
      </c>
      <c r="E74" s="540">
        <v>3837611.965044315</v>
      </c>
      <c r="F74" s="2767"/>
      <c r="G74" s="2180"/>
      <c r="H74" s="2186"/>
      <c r="I74" s="2180"/>
      <c r="J74" s="2186"/>
      <c r="K74" s="2180"/>
      <c r="L74" s="2186"/>
      <c r="M74" s="2180"/>
      <c r="N74" s="2186"/>
      <c r="O74" s="2180"/>
      <c r="P74" s="2186"/>
      <c r="Q74" s="2180"/>
      <c r="R74" s="2186"/>
      <c r="S74" s="2180"/>
      <c r="T74" s="2186"/>
      <c r="U74" s="2180"/>
      <c r="V74" s="2186"/>
      <c r="W74" s="2180"/>
      <c r="X74" s="2186"/>
      <c r="Y74" s="2180"/>
      <c r="Z74" s="2186"/>
      <c r="AA74" s="2180"/>
      <c r="AB74" s="2186"/>
      <c r="AC74" s="2180"/>
      <c r="AD74" s="2186"/>
      <c r="AE74" s="2180"/>
      <c r="AF74" s="2186"/>
      <c r="AG74" s="2180"/>
      <c r="AH74" s="2186"/>
      <c r="AI74" s="2180"/>
      <c r="AJ74" s="2186"/>
      <c r="AK74" s="2180"/>
      <c r="AL74" s="2186"/>
      <c r="AM74" s="2180"/>
      <c r="AN74" s="2186"/>
      <c r="AO74" s="2180"/>
      <c r="AP74" s="2186"/>
      <c r="AQ74" s="2180"/>
      <c r="AR74" s="2186"/>
      <c r="AS74" s="2180"/>
      <c r="AT74" s="2186"/>
      <c r="AU74" s="2180"/>
      <c r="AV74" s="2186"/>
      <c r="AW74" s="2180"/>
      <c r="AX74" s="2186"/>
      <c r="AY74" s="2180"/>
      <c r="AZ74" s="2186"/>
      <c r="BA74" s="2180"/>
      <c r="BB74" s="2186"/>
      <c r="BC74" s="2180"/>
      <c r="BD74" s="2186"/>
      <c r="BE74" s="2180"/>
      <c r="BF74" s="2186"/>
      <c r="BG74" s="2180"/>
      <c r="BH74" s="2186"/>
      <c r="BI74" s="2180"/>
      <c r="BJ74" s="2186"/>
      <c r="BK74" s="2180"/>
      <c r="BL74" s="2186"/>
      <c r="BM74" s="2180"/>
      <c r="BN74" s="2186">
        <v>0.5</v>
      </c>
      <c r="BO74" s="2180">
        <v>1918805.9825221575</v>
      </c>
      <c r="BP74" s="2766">
        <v>0.89785223177906348</v>
      </c>
      <c r="BQ74" s="2180">
        <v>3445608.4675170756</v>
      </c>
      <c r="BR74" s="2766">
        <v>1.2579898090907253</v>
      </c>
      <c r="BS74" s="2180">
        <v>4827676.7432703814</v>
      </c>
      <c r="BT74" s="2186">
        <v>0.5</v>
      </c>
      <c r="BU74" s="2180">
        <v>1918805.9825221575</v>
      </c>
    </row>
    <row r="75" spans="2:73" x14ac:dyDescent="0.3">
      <c r="D75" s="2763" t="s">
        <v>2242</v>
      </c>
      <c r="E75" s="540">
        <v>2107819.8956517591</v>
      </c>
      <c r="F75" s="2767"/>
      <c r="G75" s="2180"/>
      <c r="H75" s="2186"/>
      <c r="I75" s="2180"/>
      <c r="J75" s="2186"/>
      <c r="K75" s="2180"/>
      <c r="L75" s="2186"/>
      <c r="M75" s="2180"/>
      <c r="N75" s="2186"/>
      <c r="O75" s="2180"/>
      <c r="P75" s="2186"/>
      <c r="Q75" s="2180"/>
      <c r="R75" s="2186"/>
      <c r="S75" s="2180"/>
      <c r="T75" s="2186"/>
      <c r="U75" s="2180"/>
      <c r="V75" s="2186"/>
      <c r="W75" s="2180"/>
      <c r="X75" s="2186"/>
      <c r="Y75" s="2180"/>
      <c r="Z75" s="2186"/>
      <c r="AA75" s="2180"/>
      <c r="AB75" s="2186"/>
      <c r="AC75" s="2180"/>
      <c r="AD75" s="2186"/>
      <c r="AE75" s="2180"/>
      <c r="AF75" s="2186"/>
      <c r="AG75" s="2180"/>
      <c r="AH75" s="2186"/>
      <c r="AI75" s="2180"/>
      <c r="AJ75" s="2186"/>
      <c r="AK75" s="2180"/>
      <c r="AL75" s="2186"/>
      <c r="AM75" s="2180"/>
      <c r="AN75" s="2186"/>
      <c r="AO75" s="2180"/>
      <c r="AP75" s="2186"/>
      <c r="AQ75" s="2180"/>
      <c r="AR75" s="2186"/>
      <c r="AS75" s="2180"/>
      <c r="AT75" s="2186"/>
      <c r="AU75" s="2180"/>
      <c r="AV75" s="2186"/>
      <c r="AW75" s="2180"/>
      <c r="AX75" s="2186"/>
      <c r="AY75" s="2180"/>
      <c r="AZ75" s="2186"/>
      <c r="BA75" s="2180"/>
      <c r="BB75" s="2186"/>
      <c r="BC75" s="2180"/>
      <c r="BD75" s="2186"/>
      <c r="BE75" s="2180"/>
      <c r="BF75" s="2186"/>
      <c r="BG75" s="2180"/>
      <c r="BH75" s="2186"/>
      <c r="BI75" s="2180"/>
      <c r="BJ75" s="2186"/>
      <c r="BK75" s="2180"/>
      <c r="BL75" s="2186"/>
      <c r="BM75" s="2180"/>
      <c r="BN75" s="2186">
        <v>1</v>
      </c>
      <c r="BO75" s="2180">
        <v>2107819.8956517591</v>
      </c>
      <c r="BP75" s="2186">
        <v>1.5</v>
      </c>
      <c r="BQ75" s="2180">
        <v>3161729.8434776384</v>
      </c>
      <c r="BR75" s="2186">
        <v>2</v>
      </c>
      <c r="BS75" s="2180">
        <v>4215639.7913035182</v>
      </c>
      <c r="BT75" s="2186">
        <v>0.5</v>
      </c>
      <c r="BU75" s="2180">
        <v>1053909.9478258796</v>
      </c>
    </row>
    <row r="76" spans="2:73" x14ac:dyDescent="0.3">
      <c r="D76" s="2763" t="s">
        <v>330</v>
      </c>
      <c r="E76" s="540">
        <v>1846527.6083570463</v>
      </c>
      <c r="F76" s="2767"/>
      <c r="G76" s="2180"/>
      <c r="H76" s="2186"/>
      <c r="I76" s="2180"/>
      <c r="J76" s="2186"/>
      <c r="K76" s="2180"/>
      <c r="L76" s="2186"/>
      <c r="M76" s="2180"/>
      <c r="N76" s="2186"/>
      <c r="O76" s="2180"/>
      <c r="P76" s="2186"/>
      <c r="Q76" s="2180"/>
      <c r="R76" s="2186"/>
      <c r="S76" s="2180"/>
      <c r="T76" s="2186"/>
      <c r="U76" s="2180"/>
      <c r="V76" s="2186"/>
      <c r="W76" s="2180"/>
      <c r="X76" s="2186"/>
      <c r="Y76" s="2180"/>
      <c r="Z76" s="2186"/>
      <c r="AA76" s="2180"/>
      <c r="AB76" s="2186"/>
      <c r="AC76" s="2180"/>
      <c r="AD76" s="2186"/>
      <c r="AE76" s="2180"/>
      <c r="AF76" s="2186"/>
      <c r="AG76" s="2180"/>
      <c r="AH76" s="2186"/>
      <c r="AI76" s="2180"/>
      <c r="AJ76" s="2186"/>
      <c r="AK76" s="2180"/>
      <c r="AL76" s="2186"/>
      <c r="AM76" s="2180"/>
      <c r="AN76" s="2186"/>
      <c r="AO76" s="2180"/>
      <c r="AP76" s="2186"/>
      <c r="AQ76" s="2180"/>
      <c r="AR76" s="2186"/>
      <c r="AS76" s="2180"/>
      <c r="AT76" s="2186"/>
      <c r="AU76" s="2180"/>
      <c r="AV76" s="2186"/>
      <c r="AW76" s="2180"/>
      <c r="AX76" s="2186"/>
      <c r="AY76" s="2180"/>
      <c r="AZ76" s="2186"/>
      <c r="BA76" s="2180"/>
      <c r="BB76" s="2186"/>
      <c r="BC76" s="2180"/>
      <c r="BD76" s="2186"/>
      <c r="BE76" s="2180"/>
      <c r="BF76" s="2186"/>
      <c r="BG76" s="2180"/>
      <c r="BH76" s="2186"/>
      <c r="BI76" s="2180"/>
      <c r="BJ76" s="2186"/>
      <c r="BK76" s="2180"/>
      <c r="BL76" s="2186"/>
      <c r="BM76" s="2180"/>
      <c r="BN76" s="2186">
        <v>1</v>
      </c>
      <c r="BO76" s="2180">
        <v>1846527.6083570463</v>
      </c>
      <c r="BP76" s="2186">
        <v>1.5</v>
      </c>
      <c r="BQ76" s="2180">
        <v>2769791.4125355696</v>
      </c>
      <c r="BR76" s="2186">
        <v>2</v>
      </c>
      <c r="BS76" s="2180">
        <v>3693055.2167140925</v>
      </c>
      <c r="BT76" s="2186">
        <v>0.5</v>
      </c>
      <c r="BU76" s="2180">
        <v>923263.80417852313</v>
      </c>
    </row>
    <row r="77" spans="2:73" x14ac:dyDescent="0.3">
      <c r="D77" s="2763" t="s">
        <v>2658</v>
      </c>
      <c r="E77" s="540">
        <v>1028257.7769331785</v>
      </c>
      <c r="F77" s="2767"/>
      <c r="G77" s="2180"/>
      <c r="H77" s="2186"/>
      <c r="I77" s="2180"/>
      <c r="J77" s="2186"/>
      <c r="K77" s="2180"/>
      <c r="L77" s="2186"/>
      <c r="M77" s="2180"/>
      <c r="N77" s="2186"/>
      <c r="O77" s="2180"/>
      <c r="P77" s="2186"/>
      <c r="Q77" s="2180"/>
      <c r="R77" s="2186"/>
      <c r="S77" s="2180"/>
      <c r="T77" s="2186"/>
      <c r="U77" s="2180"/>
      <c r="V77" s="2186"/>
      <c r="W77" s="2180"/>
      <c r="X77" s="2186"/>
      <c r="Y77" s="2180"/>
      <c r="Z77" s="2186"/>
      <c r="AA77" s="2180"/>
      <c r="AB77" s="2186"/>
      <c r="AC77" s="2180"/>
      <c r="AD77" s="2186"/>
      <c r="AE77" s="2180"/>
      <c r="AF77" s="2186"/>
      <c r="AG77" s="2180"/>
      <c r="AH77" s="2186"/>
      <c r="AI77" s="2180"/>
      <c r="AJ77" s="2186"/>
      <c r="AK77" s="2180"/>
      <c r="AL77" s="2186"/>
      <c r="AM77" s="2180"/>
      <c r="AN77" s="2186"/>
      <c r="AO77" s="2180"/>
      <c r="AP77" s="2186"/>
      <c r="AQ77" s="2180"/>
      <c r="AR77" s="2186"/>
      <c r="AS77" s="2180"/>
      <c r="AT77" s="2186"/>
      <c r="AU77" s="2180"/>
      <c r="AV77" s="2186"/>
      <c r="AW77" s="2180"/>
      <c r="AX77" s="2186"/>
      <c r="AY77" s="2180"/>
      <c r="AZ77" s="2186"/>
      <c r="BA77" s="2180"/>
      <c r="BB77" s="2186"/>
      <c r="BC77" s="2180"/>
      <c r="BD77" s="2186"/>
      <c r="BE77" s="2180"/>
      <c r="BF77" s="2186"/>
      <c r="BG77" s="2180"/>
      <c r="BH77" s="2186"/>
      <c r="BI77" s="2180"/>
      <c r="BJ77" s="2186"/>
      <c r="BK77" s="2180"/>
      <c r="BL77" s="2186"/>
      <c r="BM77" s="2180"/>
      <c r="BN77" s="2186">
        <v>1</v>
      </c>
      <c r="BO77" s="2180">
        <v>1028257.7769331785</v>
      </c>
      <c r="BP77" s="2186">
        <v>1.5</v>
      </c>
      <c r="BQ77" s="2180">
        <v>1542386.6653997679</v>
      </c>
      <c r="BR77" s="2186">
        <v>2</v>
      </c>
      <c r="BS77" s="2180">
        <v>2056515.5538663571</v>
      </c>
      <c r="BT77" s="2186">
        <v>0.5</v>
      </c>
      <c r="BU77" s="2180">
        <v>514128.88846658927</v>
      </c>
    </row>
    <row r="79" spans="2:73" ht="12.75" hidden="1" customHeight="1" x14ac:dyDescent="0.3"/>
    <row r="80" spans="2:73" ht="12.75" hidden="1" customHeight="1" x14ac:dyDescent="0.3">
      <c r="B80" s="2067" t="s">
        <v>1655</v>
      </c>
      <c r="G80" s="2199"/>
      <c r="I80" s="2199"/>
      <c r="K80" s="2199"/>
      <c r="M80" s="2199"/>
      <c r="O80" s="2199"/>
      <c r="Q80" s="2199"/>
      <c r="S80" s="2182"/>
      <c r="U80" s="2182"/>
      <c r="W80" s="2182"/>
      <c r="Y80" s="2182"/>
      <c r="AA80" s="2182"/>
      <c r="AC80" s="2182"/>
      <c r="AE80" s="2182"/>
      <c r="AG80" s="2182"/>
      <c r="AI80" s="2182"/>
      <c r="AK80" s="2182"/>
      <c r="AM80" s="2182"/>
      <c r="AO80" s="2182"/>
      <c r="AQ80" s="2182"/>
      <c r="AS80" s="2182"/>
      <c r="AU80" s="2182"/>
      <c r="AW80" s="2182"/>
      <c r="AY80" s="2182"/>
      <c r="BA80" s="2182"/>
      <c r="BC80" s="2182"/>
      <c r="BE80" s="2182"/>
      <c r="BG80" s="2182"/>
      <c r="BI80" s="2182"/>
      <c r="BK80" s="2182"/>
      <c r="BM80" s="2182"/>
    </row>
    <row r="81" spans="3:73" s="597" customFormat="1" ht="12.75" hidden="1" customHeight="1" x14ac:dyDescent="0.3">
      <c r="D81" s="1204" t="s">
        <v>1656</v>
      </c>
      <c r="E81" s="1204"/>
      <c r="F81" s="1204" t="s">
        <v>1327</v>
      </c>
      <c r="G81" s="2205"/>
      <c r="H81" s="1204" t="s">
        <v>1328</v>
      </c>
      <c r="I81" s="2205"/>
      <c r="J81" s="1204" t="s">
        <v>1329</v>
      </c>
      <c r="K81" s="2205"/>
      <c r="L81" s="1204" t="s">
        <v>1330</v>
      </c>
      <c r="M81" s="2205"/>
      <c r="N81" s="1204" t="s">
        <v>1331</v>
      </c>
      <c r="O81" s="2205"/>
      <c r="P81" s="1204" t="s">
        <v>1332</v>
      </c>
      <c r="Q81" s="2205"/>
      <c r="R81" s="2179" t="s">
        <v>1333</v>
      </c>
      <c r="S81" s="2180"/>
      <c r="T81" s="1204" t="s">
        <v>1335</v>
      </c>
      <c r="U81" s="2768"/>
      <c r="V81" s="2179" t="s">
        <v>1336</v>
      </c>
      <c r="W81" s="2180"/>
      <c r="X81" s="2179" t="s">
        <v>1337</v>
      </c>
      <c r="Y81" s="2180"/>
      <c r="Z81" s="2179" t="s">
        <v>1338</v>
      </c>
      <c r="AA81" s="2180"/>
      <c r="AB81" s="2179" t="s">
        <v>1339</v>
      </c>
      <c r="AC81" s="2180"/>
      <c r="AD81" s="2179" t="s">
        <v>1340</v>
      </c>
      <c r="AE81" s="2180"/>
      <c r="AF81" s="2179" t="s">
        <v>1341</v>
      </c>
      <c r="AG81" s="2180"/>
      <c r="AH81" s="2179" t="s">
        <v>1342</v>
      </c>
      <c r="AI81" s="2180"/>
      <c r="AJ81" s="2179" t="s">
        <v>1343</v>
      </c>
      <c r="AK81" s="2180"/>
      <c r="AL81" s="2179" t="s">
        <v>1344</v>
      </c>
      <c r="AM81" s="2180"/>
      <c r="AN81" s="2179" t="s">
        <v>1345</v>
      </c>
      <c r="AO81" s="2180"/>
      <c r="AP81" s="2179" t="s">
        <v>1346</v>
      </c>
      <c r="AQ81" s="2180"/>
      <c r="AR81" s="2179" t="s">
        <v>1347</v>
      </c>
      <c r="AS81" s="2180"/>
      <c r="AT81" s="2179" t="s">
        <v>1349</v>
      </c>
      <c r="AU81" s="2180"/>
      <c r="AV81" s="2179" t="s">
        <v>1351</v>
      </c>
      <c r="AW81" s="2180"/>
      <c r="AX81" s="2179" t="s">
        <v>1353</v>
      </c>
      <c r="AY81" s="2180"/>
      <c r="AZ81" s="2179" t="s">
        <v>1355</v>
      </c>
      <c r="BA81" s="2180"/>
      <c r="BB81" s="2179" t="s">
        <v>1357</v>
      </c>
      <c r="BC81" s="2180"/>
      <c r="BD81" s="2179" t="s">
        <v>1359</v>
      </c>
      <c r="BE81" s="2180"/>
      <c r="BF81" s="2179" t="s">
        <v>1361</v>
      </c>
      <c r="BG81" s="2180"/>
      <c r="BH81" s="2179" t="s">
        <v>1363</v>
      </c>
      <c r="BI81" s="2180"/>
      <c r="BJ81" s="2179" t="s">
        <v>1365</v>
      </c>
      <c r="BK81" s="2180"/>
      <c r="BL81" s="2179" t="s">
        <v>1363</v>
      </c>
      <c r="BM81" s="2180"/>
    </row>
    <row r="82" spans="3:73" ht="12.75" hidden="1" customHeight="1" x14ac:dyDescent="0.3">
      <c r="D82" s="2763" t="s">
        <v>1370</v>
      </c>
      <c r="E82" s="540"/>
      <c r="F82" s="2186"/>
      <c r="G82" s="2180">
        <v>0</v>
      </c>
      <c r="H82" s="2186"/>
      <c r="I82" s="2180">
        <v>0</v>
      </c>
      <c r="J82" s="2186"/>
      <c r="K82" s="2180">
        <v>0</v>
      </c>
      <c r="L82" s="2186"/>
      <c r="M82" s="2180">
        <v>0</v>
      </c>
      <c r="N82" s="2186"/>
      <c r="O82" s="2180">
        <v>0</v>
      </c>
      <c r="P82" s="2186"/>
      <c r="Q82" s="2180">
        <v>0</v>
      </c>
      <c r="R82" s="2186"/>
      <c r="S82" s="2180">
        <v>0</v>
      </c>
      <c r="T82" s="2186"/>
      <c r="U82" s="2180">
        <v>0</v>
      </c>
      <c r="V82" s="2186"/>
      <c r="W82" s="2180">
        <v>0</v>
      </c>
      <c r="X82" s="2186"/>
      <c r="Y82" s="2180">
        <v>0</v>
      </c>
      <c r="Z82" s="2186"/>
      <c r="AA82" s="2180">
        <v>0</v>
      </c>
      <c r="AB82" s="2186"/>
      <c r="AC82" s="2180">
        <v>0</v>
      </c>
      <c r="AD82" s="2186"/>
      <c r="AE82" s="2180">
        <v>0</v>
      </c>
      <c r="AF82" s="2186"/>
      <c r="AG82" s="2180">
        <v>0</v>
      </c>
      <c r="AH82" s="2186"/>
      <c r="AI82" s="2180">
        <v>0</v>
      </c>
      <c r="AJ82" s="2186"/>
      <c r="AK82" s="2180">
        <v>0</v>
      </c>
      <c r="AL82" s="2186"/>
      <c r="AM82" s="2180">
        <v>0</v>
      </c>
      <c r="AN82" s="2186"/>
      <c r="AO82" s="2180">
        <v>0</v>
      </c>
      <c r="AP82" s="2186"/>
      <c r="AQ82" s="2180">
        <v>0</v>
      </c>
      <c r="AR82" s="2186"/>
      <c r="AS82" s="2180">
        <v>0</v>
      </c>
      <c r="AT82" s="2186"/>
      <c r="AU82" s="2180">
        <v>0</v>
      </c>
      <c r="AV82" s="2186"/>
      <c r="AW82" s="2180">
        <v>0</v>
      </c>
      <c r="AX82" s="2186"/>
      <c r="AY82" s="2180">
        <v>0</v>
      </c>
      <c r="AZ82" s="2186"/>
      <c r="BA82" s="2180">
        <v>0</v>
      </c>
      <c r="BB82" s="2186"/>
      <c r="BC82" s="2180">
        <v>0</v>
      </c>
      <c r="BD82" s="2186"/>
      <c r="BE82" s="2180">
        <v>0</v>
      </c>
      <c r="BF82" s="2186"/>
      <c r="BG82" s="2180">
        <v>0</v>
      </c>
      <c r="BH82" s="2186"/>
      <c r="BI82" s="2180">
        <v>0</v>
      </c>
      <c r="BJ82" s="2186"/>
      <c r="BK82" s="2180">
        <v>0</v>
      </c>
      <c r="BL82" s="2186"/>
      <c r="BM82" s="2180">
        <v>0</v>
      </c>
    </row>
    <row r="83" spans="3:73" ht="12.75" hidden="1" customHeight="1" x14ac:dyDescent="0.3">
      <c r="D83" s="2763" t="s">
        <v>1167</v>
      </c>
      <c r="E83" s="540"/>
      <c r="F83" s="2186">
        <v>1</v>
      </c>
      <c r="G83" s="2180">
        <v>0</v>
      </c>
      <c r="H83" s="2186"/>
      <c r="I83" s="2180">
        <v>0</v>
      </c>
      <c r="J83" s="2186">
        <v>1</v>
      </c>
      <c r="K83" s="2180">
        <v>0</v>
      </c>
      <c r="L83" s="2186"/>
      <c r="M83" s="2180">
        <v>0</v>
      </c>
      <c r="N83" s="2186">
        <v>1</v>
      </c>
      <c r="O83" s="2180">
        <v>0</v>
      </c>
      <c r="P83" s="2186"/>
      <c r="Q83" s="2180">
        <v>0</v>
      </c>
      <c r="R83" s="2186"/>
      <c r="S83" s="2180">
        <v>0</v>
      </c>
      <c r="T83" s="2186">
        <v>1</v>
      </c>
      <c r="U83" s="2180">
        <v>0</v>
      </c>
      <c r="V83" s="2186"/>
      <c r="W83" s="2180">
        <v>0</v>
      </c>
      <c r="X83" s="2186"/>
      <c r="Y83" s="2180">
        <v>0</v>
      </c>
      <c r="Z83" s="2186"/>
      <c r="AA83" s="2180">
        <v>0</v>
      </c>
      <c r="AB83" s="2186"/>
      <c r="AC83" s="2180">
        <v>0</v>
      </c>
      <c r="AD83" s="2186"/>
      <c r="AE83" s="2180">
        <v>0</v>
      </c>
      <c r="AF83" s="2186"/>
      <c r="AG83" s="2180">
        <v>0</v>
      </c>
      <c r="AH83" s="2186"/>
      <c r="AI83" s="2180">
        <v>0</v>
      </c>
      <c r="AJ83" s="2186"/>
      <c r="AK83" s="2180">
        <v>0</v>
      </c>
      <c r="AL83" s="2186"/>
      <c r="AM83" s="2180">
        <v>0</v>
      </c>
      <c r="AN83" s="2186"/>
      <c r="AO83" s="2180">
        <v>0</v>
      </c>
      <c r="AP83" s="2186"/>
      <c r="AQ83" s="2180">
        <v>0</v>
      </c>
      <c r="AR83" s="2186"/>
      <c r="AS83" s="2180">
        <v>0</v>
      </c>
      <c r="AT83" s="2186"/>
      <c r="AU83" s="2180">
        <v>0</v>
      </c>
      <c r="AV83" s="2186"/>
      <c r="AW83" s="2180">
        <v>0</v>
      </c>
      <c r="AX83" s="2186"/>
      <c r="AY83" s="2180">
        <v>0</v>
      </c>
      <c r="AZ83" s="2186"/>
      <c r="BA83" s="2180">
        <v>0</v>
      </c>
      <c r="BB83" s="2186"/>
      <c r="BC83" s="2180">
        <v>0</v>
      </c>
      <c r="BD83" s="2186"/>
      <c r="BE83" s="2180">
        <v>0</v>
      </c>
      <c r="BF83" s="2186"/>
      <c r="BG83" s="2180">
        <v>0</v>
      </c>
      <c r="BH83" s="2186"/>
      <c r="BI83" s="2180">
        <v>0</v>
      </c>
      <c r="BJ83" s="2186"/>
      <c r="BK83" s="2180">
        <v>0</v>
      </c>
      <c r="BL83" s="2186"/>
      <c r="BM83" s="2180">
        <v>0</v>
      </c>
    </row>
    <row r="84" spans="3:73" ht="12.75" hidden="1" customHeight="1" x14ac:dyDescent="0.3">
      <c r="D84" s="2763" t="s">
        <v>1375</v>
      </c>
      <c r="E84" s="540"/>
      <c r="F84" s="2186"/>
      <c r="G84" s="2180">
        <v>0</v>
      </c>
      <c r="H84" s="2186">
        <v>1</v>
      </c>
      <c r="I84" s="2180">
        <v>0</v>
      </c>
      <c r="J84" s="2186"/>
      <c r="K84" s="2180">
        <v>0</v>
      </c>
      <c r="L84" s="2186">
        <v>1</v>
      </c>
      <c r="M84" s="2180">
        <v>0</v>
      </c>
      <c r="N84" s="2186"/>
      <c r="O84" s="2180">
        <v>0</v>
      </c>
      <c r="P84" s="2186">
        <v>1</v>
      </c>
      <c r="Q84" s="2180">
        <v>0</v>
      </c>
      <c r="R84" s="2186"/>
      <c r="S84" s="2180">
        <v>0</v>
      </c>
      <c r="T84" s="2186"/>
      <c r="U84" s="2180">
        <v>0</v>
      </c>
      <c r="V84" s="2186"/>
      <c r="W84" s="2180">
        <v>0</v>
      </c>
      <c r="X84" s="2186"/>
      <c r="Y84" s="2180">
        <v>0</v>
      </c>
      <c r="Z84" s="2186"/>
      <c r="AA84" s="2180">
        <v>0</v>
      </c>
      <c r="AB84" s="2186"/>
      <c r="AC84" s="2180">
        <v>0</v>
      </c>
      <c r="AD84" s="2186"/>
      <c r="AE84" s="2180">
        <v>0</v>
      </c>
      <c r="AF84" s="2186"/>
      <c r="AG84" s="2180">
        <v>0</v>
      </c>
      <c r="AH84" s="2186"/>
      <c r="AI84" s="2180">
        <v>0</v>
      </c>
      <c r="AJ84" s="2186"/>
      <c r="AK84" s="2180">
        <v>0</v>
      </c>
      <c r="AL84" s="2186"/>
      <c r="AM84" s="2180">
        <v>0</v>
      </c>
      <c r="AN84" s="2186"/>
      <c r="AO84" s="2180">
        <v>0</v>
      </c>
      <c r="AP84" s="2186"/>
      <c r="AQ84" s="2180">
        <v>0</v>
      </c>
      <c r="AR84" s="2186"/>
      <c r="AS84" s="2180">
        <v>0</v>
      </c>
      <c r="AT84" s="2186"/>
      <c r="AU84" s="2180">
        <v>0</v>
      </c>
      <c r="AV84" s="2186"/>
      <c r="AW84" s="2180">
        <v>0</v>
      </c>
      <c r="AX84" s="2186"/>
      <c r="AY84" s="2180">
        <v>0</v>
      </c>
      <c r="AZ84" s="2186"/>
      <c r="BA84" s="2180">
        <v>0</v>
      </c>
      <c r="BB84" s="2186"/>
      <c r="BC84" s="2180">
        <v>0</v>
      </c>
      <c r="BD84" s="2186"/>
      <c r="BE84" s="2180">
        <v>0</v>
      </c>
      <c r="BF84" s="2186"/>
      <c r="BG84" s="2180">
        <v>0</v>
      </c>
      <c r="BH84" s="2186"/>
      <c r="BI84" s="2180">
        <v>0</v>
      </c>
      <c r="BJ84" s="2186"/>
      <c r="BK84" s="2180">
        <v>0</v>
      </c>
      <c r="BL84" s="2186"/>
      <c r="BM84" s="2180">
        <v>0</v>
      </c>
    </row>
    <row r="85" spans="3:73" x14ac:dyDescent="0.3">
      <c r="G85" s="2199"/>
      <c r="I85" s="2199"/>
      <c r="K85" s="2199"/>
      <c r="M85" s="2199"/>
      <c r="O85" s="2199"/>
      <c r="Q85" s="2199"/>
      <c r="S85" s="2182"/>
      <c r="U85" s="2182"/>
      <c r="W85" s="2182"/>
      <c r="Y85" s="2182"/>
      <c r="AA85" s="2182"/>
      <c r="AC85" s="2182"/>
      <c r="AE85" s="2182"/>
      <c r="AG85" s="2182"/>
      <c r="AI85" s="2182"/>
      <c r="AK85" s="2182"/>
      <c r="AM85" s="2182"/>
      <c r="AO85" s="2182"/>
      <c r="AQ85" s="2182"/>
      <c r="AS85" s="2182"/>
      <c r="AU85" s="2182"/>
      <c r="AW85" s="2182"/>
      <c r="AY85" s="2182"/>
      <c r="BA85" s="2182"/>
      <c r="BC85" s="2182"/>
      <c r="BE85" s="2182"/>
      <c r="BG85" s="2182"/>
      <c r="BI85" s="2182"/>
      <c r="BK85" s="2182"/>
      <c r="BM85" s="2182"/>
    </row>
    <row r="86" spans="3:73" x14ac:dyDescent="0.3">
      <c r="D86" s="2051" t="s">
        <v>977</v>
      </c>
      <c r="E86" s="2051"/>
      <c r="F86" s="2051"/>
      <c r="G86" s="2181">
        <v>20316684.963869937</v>
      </c>
      <c r="H86" s="2051"/>
      <c r="I86" s="2181">
        <v>14523969.762688043</v>
      </c>
      <c r="J86" s="2051"/>
      <c r="K86" s="2181">
        <v>25831537.232655518</v>
      </c>
      <c r="L86" s="2051"/>
      <c r="M86" s="2181">
        <v>24911365.567279756</v>
      </c>
      <c r="N86" s="2051"/>
      <c r="O86" s="2181">
        <v>27437309.065104146</v>
      </c>
      <c r="P86" s="2051"/>
      <c r="Q86" s="2181">
        <v>26517137.399728384</v>
      </c>
      <c r="R86" s="2051"/>
      <c r="S86" s="2769">
        <v>2216492.6438592169</v>
      </c>
      <c r="T86" s="2051"/>
      <c r="U86" s="2769">
        <v>16232616.020251028</v>
      </c>
      <c r="V86" s="2051"/>
      <c r="W86" s="2769">
        <v>1765784.8361581257</v>
      </c>
      <c r="X86" s="2051"/>
      <c r="Y86" s="2769">
        <v>1765784.8361581257</v>
      </c>
      <c r="Z86" s="2051"/>
      <c r="AA86" s="2769">
        <v>1765784.8361581257</v>
      </c>
      <c r="AB86" s="2051"/>
      <c r="AC86" s="2769">
        <v>1765784.8361581257</v>
      </c>
      <c r="AD86" s="2051"/>
      <c r="AE86" s="2769">
        <v>0</v>
      </c>
      <c r="AF86" s="2051"/>
      <c r="AG86" s="2769">
        <v>1600541.4912064138</v>
      </c>
      <c r="AH86" s="2051"/>
      <c r="AI86" s="2769">
        <v>1765784.8361581257</v>
      </c>
      <c r="AJ86" s="2051"/>
      <c r="AK86" s="2769">
        <v>1765784.8361581257</v>
      </c>
      <c r="AL86" s="2051"/>
      <c r="AM86" s="2769">
        <v>1765784.8361581257</v>
      </c>
      <c r="AN86" s="2051"/>
      <c r="AO86" s="2769">
        <v>1830724.459341642</v>
      </c>
      <c r="AP86" s="2051"/>
      <c r="AQ86" s="2769">
        <v>0</v>
      </c>
      <c r="AR86" s="2051"/>
      <c r="AS86" s="2769">
        <v>12000872.697952813</v>
      </c>
      <c r="AT86" s="2051"/>
      <c r="AU86" s="2769">
        <v>16818188.195298698</v>
      </c>
      <c r="AV86" s="2051"/>
      <c r="AW86" s="2769">
        <v>16818188.195298698</v>
      </c>
      <c r="AX86" s="2051"/>
      <c r="AY86" s="2769">
        <v>15212416.362850068</v>
      </c>
      <c r="AZ86" s="2051"/>
      <c r="BA86" s="2769">
        <v>28058591.022439092</v>
      </c>
      <c r="BB86" s="2051"/>
      <c r="BC86" s="2769">
        <v>34481678.352233604</v>
      </c>
      <c r="BD86" s="2051"/>
      <c r="BE86" s="2769">
        <v>15212416.362850068</v>
      </c>
      <c r="BF86" s="2051"/>
      <c r="BG86" s="2769">
        <v>28058591.022439092</v>
      </c>
      <c r="BH86" s="2051"/>
      <c r="BI86" s="2769">
        <v>34481678.352233604</v>
      </c>
      <c r="BJ86" s="2051"/>
      <c r="BK86" s="2769">
        <v>0</v>
      </c>
      <c r="BL86" s="2051"/>
      <c r="BM86" s="2769">
        <v>1883446.9661277155</v>
      </c>
      <c r="BN86" s="2051"/>
      <c r="BO86" s="2769">
        <v>6901411.2634641416</v>
      </c>
      <c r="BP86" s="2051"/>
      <c r="BQ86" s="2769">
        <v>10919516.388930053</v>
      </c>
      <c r="BR86" s="2051"/>
      <c r="BS86" s="2769">
        <v>14792887.30515435</v>
      </c>
      <c r="BT86" s="2051"/>
      <c r="BU86" s="2769">
        <v>4410108.6229931489</v>
      </c>
    </row>
    <row r="87" spans="3:73" x14ac:dyDescent="0.3">
      <c r="H87" s="2694"/>
    </row>
    <row r="88" spans="3:73" x14ac:dyDescent="0.3">
      <c r="H88" s="2694"/>
    </row>
    <row r="89" spans="3:73" s="2511" customFormat="1" ht="38.25" x14ac:dyDescent="0.25">
      <c r="C89" s="2070" t="s">
        <v>938</v>
      </c>
      <c r="D89" s="2770" t="s">
        <v>776</v>
      </c>
      <c r="E89" s="2070" t="s">
        <v>925</v>
      </c>
      <c r="F89" s="2070" t="s">
        <v>975</v>
      </c>
      <c r="G89" s="2070" t="s">
        <v>976</v>
      </c>
      <c r="H89" s="2070" t="s">
        <v>3363</v>
      </c>
      <c r="L89" s="2771"/>
      <c r="M89" s="2771"/>
      <c r="N89" s="2771"/>
      <c r="O89" s="2771"/>
      <c r="P89" s="2771"/>
    </row>
    <row r="90" spans="3:73" x14ac:dyDescent="0.3">
      <c r="C90" s="2150">
        <v>1</v>
      </c>
      <c r="D90" s="2179" t="s">
        <v>1384</v>
      </c>
      <c r="E90" s="2759">
        <v>514633.56341992557</v>
      </c>
      <c r="F90" s="2759">
        <v>0</v>
      </c>
      <c r="G90" s="2759">
        <v>1949252.2237132629</v>
      </c>
      <c r="H90" s="2759">
        <v>2463885.7871331885</v>
      </c>
      <c r="I90" s="2177"/>
      <c r="O90" s="2772"/>
      <c r="P90" s="2772"/>
    </row>
    <row r="91" spans="3:73" x14ac:dyDescent="0.3">
      <c r="C91" s="2150">
        <v>2</v>
      </c>
      <c r="D91" s="2179" t="s">
        <v>1379</v>
      </c>
      <c r="E91" s="2759">
        <v>514633.56341992557</v>
      </c>
      <c r="F91" s="2759">
        <v>0</v>
      </c>
      <c r="G91" s="2759">
        <v>2869423.889089026</v>
      </c>
      <c r="H91" s="2759">
        <v>3384057.4525089515</v>
      </c>
      <c r="O91" s="2772"/>
      <c r="P91" s="2772"/>
    </row>
    <row r="92" spans="3:73" x14ac:dyDescent="0.3">
      <c r="C92" s="2150">
        <v>3</v>
      </c>
      <c r="D92" s="2179" t="s">
        <v>1293</v>
      </c>
      <c r="E92" s="2759">
        <v>550601.34345840453</v>
      </c>
      <c r="F92" s="2759">
        <v>0</v>
      </c>
      <c r="G92" s="2759">
        <v>3069968.1493468783</v>
      </c>
      <c r="H92" s="2759">
        <v>3620569.4928052826</v>
      </c>
      <c r="O92" s="2772"/>
      <c r="P92" s="2772"/>
    </row>
    <row r="93" spans="3:73" x14ac:dyDescent="0.3">
      <c r="C93" s="2150">
        <v>4</v>
      </c>
      <c r="D93" s="2179" t="s">
        <v>1380</v>
      </c>
      <c r="E93" s="2759">
        <v>132864.20218759461</v>
      </c>
      <c r="F93" s="2759">
        <v>0</v>
      </c>
      <c r="G93" s="2759">
        <v>822788.94975690055</v>
      </c>
      <c r="H93" s="2759">
        <v>955653.15194449516</v>
      </c>
      <c r="O93" s="2772"/>
      <c r="P93" s="2772"/>
    </row>
    <row r="94" spans="3:73" x14ac:dyDescent="0.3">
      <c r="C94" s="2150">
        <v>5</v>
      </c>
      <c r="D94" s="2179" t="s">
        <v>1381</v>
      </c>
      <c r="E94" s="2759">
        <v>132864.20218759461</v>
      </c>
      <c r="F94" s="2759">
        <v>0</v>
      </c>
      <c r="G94" s="2759">
        <v>822788.94975690055</v>
      </c>
      <c r="H94" s="2759">
        <v>955653.15194449516</v>
      </c>
      <c r="O94" s="2772"/>
      <c r="P94" s="2772"/>
    </row>
    <row r="95" spans="3:73" x14ac:dyDescent="0.3">
      <c r="C95" s="2150">
        <v>6</v>
      </c>
      <c r="D95" s="2179" t="s">
        <v>1382</v>
      </c>
      <c r="E95" s="2759">
        <v>132864.20218759464</v>
      </c>
      <c r="F95" s="2759">
        <v>0</v>
      </c>
      <c r="G95" s="2759">
        <v>400649.62821454334</v>
      </c>
      <c r="H95" s="2759">
        <v>533513.83040213794</v>
      </c>
      <c r="O95" s="2772"/>
      <c r="P95" s="2772"/>
    </row>
    <row r="96" spans="3:73" x14ac:dyDescent="0.3">
      <c r="C96" s="2150">
        <v>7</v>
      </c>
      <c r="D96" s="2179" t="s">
        <v>1283</v>
      </c>
      <c r="E96" s="2759">
        <v>146707.01895333946</v>
      </c>
      <c r="F96" s="2759">
        <v>0</v>
      </c>
      <c r="G96" s="2759">
        <v>1459064.8134952886</v>
      </c>
      <c r="H96" s="2759">
        <v>1605771.832448628</v>
      </c>
      <c r="O96" s="2772"/>
      <c r="P96" s="2772"/>
    </row>
    <row r="97" spans="3:32" x14ac:dyDescent="0.3">
      <c r="C97" s="2150">
        <v>8</v>
      </c>
      <c r="D97" s="2179" t="s">
        <v>2155</v>
      </c>
      <c r="E97" s="2759">
        <v>214738.26712730236</v>
      </c>
      <c r="F97" s="2759">
        <v>0</v>
      </c>
      <c r="G97" s="2759">
        <v>1893081.6285244566</v>
      </c>
      <c r="H97" s="2759">
        <v>2107819.8956517591</v>
      </c>
      <c r="O97" s="2772"/>
      <c r="P97" s="2772"/>
    </row>
    <row r="98" spans="3:32" x14ac:dyDescent="0.3">
      <c r="C98" s="2150">
        <v>9</v>
      </c>
      <c r="D98" s="2179" t="s">
        <v>2156</v>
      </c>
      <c r="E98" s="2759">
        <v>214738.26712730236</v>
      </c>
      <c r="F98" s="2759">
        <v>0</v>
      </c>
      <c r="G98" s="2759">
        <v>2151503.4361337419</v>
      </c>
      <c r="H98" s="2759">
        <v>2366241.7032610443</v>
      </c>
      <c r="O98" s="2772"/>
      <c r="P98" s="2772"/>
    </row>
    <row r="99" spans="3:32" x14ac:dyDescent="0.3">
      <c r="C99" s="2150">
        <v>10</v>
      </c>
      <c r="D99" s="2179" t="s">
        <v>2157</v>
      </c>
      <c r="E99" s="2759">
        <v>394887.13959068281</v>
      </c>
      <c r="F99" s="2759">
        <v>0</v>
      </c>
      <c r="G99" s="2759">
        <v>1370897.6965674427</v>
      </c>
      <c r="H99" s="2759">
        <v>1765784.8361581257</v>
      </c>
      <c r="O99" s="2772"/>
      <c r="P99" s="2772"/>
    </row>
    <row r="100" spans="3:32" x14ac:dyDescent="0.3">
      <c r="C100" s="2150">
        <v>11</v>
      </c>
      <c r="D100" s="2179" t="s">
        <v>2158</v>
      </c>
      <c r="E100" s="2759">
        <v>511934.04980616434</v>
      </c>
      <c r="F100" s="2759">
        <v>0</v>
      </c>
      <c r="G100" s="2759">
        <v>958756.95192123018</v>
      </c>
      <c r="H100" s="2759">
        <v>1470691.0017273945</v>
      </c>
      <c r="O100" s="927"/>
      <c r="P100" s="927"/>
    </row>
    <row r="101" spans="3:32" x14ac:dyDescent="0.3">
      <c r="C101" s="2150">
        <v>12</v>
      </c>
      <c r="D101" s="2179" t="s">
        <v>1309</v>
      </c>
      <c r="E101" s="2759">
        <v>64422.515393184061</v>
      </c>
      <c r="F101" s="2759">
        <v>0</v>
      </c>
      <c r="G101" s="2759">
        <v>460968.78379503987</v>
      </c>
      <c r="H101" s="2759">
        <v>525391.2991882239</v>
      </c>
      <c r="O101" s="927"/>
      <c r="P101" s="927"/>
    </row>
    <row r="102" spans="3:32" x14ac:dyDescent="0.3">
      <c r="C102" s="2150">
        <v>13</v>
      </c>
      <c r="D102" s="2179" t="s">
        <v>1319</v>
      </c>
      <c r="E102" s="2759">
        <v>346593.0079071793</v>
      </c>
      <c r="F102" s="2759">
        <v>0</v>
      </c>
      <c r="G102" s="2759">
        <v>1484131.4514344628</v>
      </c>
      <c r="H102" s="2759">
        <v>1830724.459341642</v>
      </c>
      <c r="O102" s="927"/>
      <c r="P102" s="927"/>
    </row>
    <row r="103" spans="3:32" x14ac:dyDescent="0.3">
      <c r="C103" s="2150">
        <v>14</v>
      </c>
      <c r="D103" s="2179" t="s">
        <v>2159</v>
      </c>
      <c r="E103" s="2759">
        <v>920357.0392375557</v>
      </c>
      <c r="F103" s="2759">
        <v>0</v>
      </c>
      <c r="G103" s="2759">
        <v>963089.92689015972</v>
      </c>
      <c r="H103" s="2759">
        <v>1883446.9661277155</v>
      </c>
      <c r="J103" s="2772"/>
      <c r="K103" s="2772"/>
      <c r="L103" s="2772"/>
      <c r="M103" s="927"/>
      <c r="N103" s="927"/>
      <c r="O103" s="927"/>
      <c r="P103" s="927"/>
    </row>
    <row r="104" spans="3:32" x14ac:dyDescent="0.3">
      <c r="C104" s="2150">
        <v>15</v>
      </c>
      <c r="D104" s="2179" t="s">
        <v>96</v>
      </c>
      <c r="E104" s="2759">
        <v>210709.44283953865</v>
      </c>
      <c r="F104" s="2759">
        <v>0</v>
      </c>
      <c r="G104" s="2759">
        <v>405241.70981326432</v>
      </c>
      <c r="H104" s="2759">
        <v>615951.15265280299</v>
      </c>
      <c r="J104" s="2772"/>
      <c r="K104" s="2772"/>
      <c r="L104" s="2772"/>
      <c r="M104" s="927"/>
      <c r="N104" s="927"/>
      <c r="O104" s="927"/>
      <c r="P104" s="927"/>
    </row>
    <row r="105" spans="3:32" x14ac:dyDescent="0.3">
      <c r="J105" s="2772"/>
      <c r="K105" s="2772"/>
      <c r="L105" s="2772"/>
      <c r="M105" s="2772"/>
    </row>
    <row r="107" spans="3:32" ht="15.75" customHeight="1" thickBot="1" x14ac:dyDescent="0.35">
      <c r="D107" s="2578"/>
      <c r="E107" s="2773"/>
      <c r="F107" s="2774"/>
      <c r="G107" s="2578"/>
      <c r="H107" s="2775"/>
      <c r="J107" s="3838"/>
      <c r="K107" s="3838"/>
      <c r="L107" s="3838"/>
      <c r="M107" s="3838"/>
      <c r="N107" s="3838"/>
      <c r="P107" s="2578"/>
      <c r="Q107" s="2773"/>
      <c r="R107" s="2774"/>
      <c r="S107" s="2578"/>
      <c r="T107" s="2775"/>
      <c r="V107" s="1206"/>
      <c r="W107" s="2314"/>
      <c r="X107" s="1206"/>
      <c r="Y107" s="1206"/>
      <c r="Z107" s="1206"/>
      <c r="AC107" s="2776"/>
    </row>
    <row r="108" spans="3:32" x14ac:dyDescent="0.3">
      <c r="D108" s="2244"/>
      <c r="E108" s="2692"/>
      <c r="F108" s="2622" t="s">
        <v>875</v>
      </c>
      <c r="G108" s="2233"/>
      <c r="H108" s="2623"/>
      <c r="J108" s="2624"/>
      <c r="K108" s="2625"/>
      <c r="L108" s="2622" t="s">
        <v>875</v>
      </c>
      <c r="M108" s="2233"/>
      <c r="N108" s="2623"/>
      <c r="P108" s="2231"/>
      <c r="Q108" s="2626"/>
      <c r="R108" s="2233" t="s">
        <v>875</v>
      </c>
      <c r="S108" s="2233"/>
      <c r="T108" s="2623"/>
      <c r="V108" s="2231"/>
      <c r="W108" s="2626"/>
      <c r="X108" s="2233" t="s">
        <v>875</v>
      </c>
      <c r="Y108" s="2233"/>
      <c r="Z108" s="2623"/>
      <c r="AB108" s="2231"/>
      <c r="AC108" s="2626"/>
      <c r="AD108" s="2233" t="s">
        <v>875</v>
      </c>
      <c r="AE108" s="2233"/>
      <c r="AF108" s="2623"/>
    </row>
    <row r="109" spans="3:32" ht="15.75" thickBot="1" x14ac:dyDescent="0.35">
      <c r="D109" s="2630" t="s">
        <v>877</v>
      </c>
      <c r="E109" s="2633">
        <v>1</v>
      </c>
      <c r="F109" s="1206" t="s">
        <v>3366</v>
      </c>
      <c r="G109" s="2595"/>
      <c r="H109" s="2632"/>
      <c r="J109" s="2777" t="s">
        <v>877</v>
      </c>
      <c r="K109" s="2778">
        <v>2</v>
      </c>
      <c r="L109" s="2595" t="s">
        <v>3366</v>
      </c>
      <c r="M109" s="2595"/>
      <c r="N109" s="2632"/>
      <c r="P109" s="2630" t="s">
        <v>877</v>
      </c>
      <c r="Q109" s="2633">
        <v>3</v>
      </c>
      <c r="R109" s="1206" t="s">
        <v>3366</v>
      </c>
      <c r="S109" s="2595"/>
      <c r="T109" s="2632"/>
      <c r="V109" s="2630" t="s">
        <v>877</v>
      </c>
      <c r="W109" s="2779">
        <v>4</v>
      </c>
      <c r="X109" s="1206" t="s">
        <v>3366</v>
      </c>
      <c r="Y109" s="2595"/>
      <c r="Z109" s="2632"/>
      <c r="AB109" s="2630" t="s">
        <v>877</v>
      </c>
      <c r="AC109" s="2633">
        <v>5</v>
      </c>
      <c r="AD109" s="1206" t="s">
        <v>3366</v>
      </c>
      <c r="AE109" s="2595"/>
      <c r="AF109" s="2632"/>
    </row>
    <row r="110" spans="3:32" x14ac:dyDescent="0.3">
      <c r="D110" s="2231" t="s">
        <v>1384</v>
      </c>
      <c r="E110" s="2780"/>
      <c r="F110" s="2781"/>
      <c r="G110" s="2637" t="s">
        <v>881</v>
      </c>
      <c r="H110" s="2638"/>
      <c r="J110" s="2254" t="s">
        <v>1379</v>
      </c>
      <c r="K110" s="2782"/>
      <c r="L110" s="2024"/>
      <c r="M110" s="2189" t="s">
        <v>881</v>
      </c>
      <c r="N110" s="2641"/>
      <c r="P110" s="2231" t="s">
        <v>1293</v>
      </c>
      <c r="Q110" s="2780"/>
      <c r="R110" s="2781"/>
      <c r="S110" s="2637" t="s">
        <v>881</v>
      </c>
      <c r="T110" s="2638"/>
      <c r="V110" s="2231" t="s">
        <v>1380</v>
      </c>
      <c r="W110" s="2780"/>
      <c r="X110" s="2781"/>
      <c r="Y110" s="2637" t="s">
        <v>881</v>
      </c>
      <c r="Z110" s="2638"/>
      <c r="AB110" s="2231" t="s">
        <v>1381</v>
      </c>
      <c r="AC110" s="2780"/>
      <c r="AD110" s="2781"/>
      <c r="AE110" s="2637" t="s">
        <v>881</v>
      </c>
      <c r="AF110" s="2638"/>
    </row>
    <row r="111" spans="3:32" ht="15.75" thickBot="1" x14ac:dyDescent="0.35">
      <c r="D111" s="2121"/>
      <c r="E111" s="2783"/>
      <c r="F111" s="2525"/>
      <c r="G111" s="1206">
        <v>0.84656652388457199</v>
      </c>
      <c r="H111" s="2646"/>
      <c r="J111" s="2254"/>
      <c r="K111" s="2782"/>
      <c r="L111" s="2024"/>
      <c r="M111" s="1206">
        <v>0.84656652388457199</v>
      </c>
      <c r="N111" s="2648"/>
      <c r="P111" s="2121"/>
      <c r="Q111" s="2783"/>
      <c r="R111" s="2525"/>
      <c r="S111" s="1206">
        <v>0.90573312451721399</v>
      </c>
      <c r="T111" s="2646"/>
      <c r="V111" s="2121"/>
      <c r="W111" s="2783"/>
      <c r="X111" s="2525"/>
      <c r="Y111" s="1206">
        <v>0.61615070531209204</v>
      </c>
      <c r="Z111" s="2646"/>
      <c r="AB111" s="2121"/>
      <c r="AC111" s="2783"/>
      <c r="AD111" s="2784"/>
      <c r="AE111" s="1206">
        <v>0.61615070531209204</v>
      </c>
      <c r="AF111" s="2646"/>
    </row>
    <row r="112" spans="3:32" x14ac:dyDescent="0.3">
      <c r="D112" s="2651" t="s">
        <v>882</v>
      </c>
      <c r="E112" s="2314"/>
      <c r="F112" s="2595"/>
      <c r="G112" s="1206"/>
      <c r="H112" s="2646"/>
      <c r="J112" s="2651" t="s">
        <v>882</v>
      </c>
      <c r="K112" s="2314"/>
      <c r="L112" s="2595"/>
      <c r="M112" s="1206"/>
      <c r="N112" s="2646"/>
      <c r="P112" s="2651" t="s">
        <v>882</v>
      </c>
      <c r="Q112" s="2314"/>
      <c r="R112" s="2595"/>
      <c r="S112" s="1206"/>
      <c r="T112" s="2646"/>
      <c r="V112" s="2651" t="s">
        <v>882</v>
      </c>
      <c r="W112" s="2314"/>
      <c r="X112" s="2595"/>
      <c r="Y112" s="1206"/>
      <c r="Z112" s="2646"/>
      <c r="AB112" s="2651" t="s">
        <v>882</v>
      </c>
      <c r="AC112" s="2314"/>
      <c r="AD112" s="2595"/>
      <c r="AE112" s="1206"/>
      <c r="AF112" s="2646"/>
    </row>
    <row r="113" spans="4:32" x14ac:dyDescent="0.3">
      <c r="D113" s="2126" t="s">
        <v>884</v>
      </c>
      <c r="E113" s="2653" t="s">
        <v>885</v>
      </c>
      <c r="F113" s="2128" t="s">
        <v>886</v>
      </c>
      <c r="G113" s="2127" t="s">
        <v>893</v>
      </c>
      <c r="H113" s="2129" t="s">
        <v>888</v>
      </c>
      <c r="J113" s="2126" t="s">
        <v>884</v>
      </c>
      <c r="K113" s="2653" t="s">
        <v>885</v>
      </c>
      <c r="L113" s="2128" t="s">
        <v>886</v>
      </c>
      <c r="M113" s="2127" t="s">
        <v>893</v>
      </c>
      <c r="N113" s="2129" t="s">
        <v>888</v>
      </c>
      <c r="P113" s="2126" t="s">
        <v>884</v>
      </c>
      <c r="Q113" s="2653" t="s">
        <v>885</v>
      </c>
      <c r="R113" s="2128" t="s">
        <v>886</v>
      </c>
      <c r="S113" s="2127" t="s">
        <v>893</v>
      </c>
      <c r="T113" s="2129" t="s">
        <v>888</v>
      </c>
      <c r="V113" s="2126" t="s">
        <v>884</v>
      </c>
      <c r="W113" s="2653" t="s">
        <v>885</v>
      </c>
      <c r="X113" s="2128" t="s">
        <v>886</v>
      </c>
      <c r="Y113" s="2127" t="s">
        <v>893</v>
      </c>
      <c r="Z113" s="2129" t="s">
        <v>888</v>
      </c>
      <c r="AB113" s="2126" t="s">
        <v>884</v>
      </c>
      <c r="AC113" s="2653" t="s">
        <v>885</v>
      </c>
      <c r="AD113" s="2128" t="s">
        <v>886</v>
      </c>
      <c r="AE113" s="2127" t="s">
        <v>893</v>
      </c>
      <c r="AF113" s="2129" t="s">
        <v>888</v>
      </c>
    </row>
    <row r="114" spans="4:32" x14ac:dyDescent="0.3">
      <c r="D114" s="2561" t="s">
        <v>2906</v>
      </c>
      <c r="E114" s="2656">
        <v>87053.496293327989</v>
      </c>
      <c r="F114" s="2655">
        <v>1.269849785826858</v>
      </c>
      <c r="G114" s="2133">
        <v>1</v>
      </c>
      <c r="H114" s="2140">
        <v>110544.86362356173</v>
      </c>
      <c r="J114" s="2561" t="s">
        <v>2906</v>
      </c>
      <c r="K114" s="2656">
        <v>87053.496293327989</v>
      </c>
      <c r="L114" s="2655">
        <v>1.269849785826858</v>
      </c>
      <c r="M114" s="2133">
        <v>1</v>
      </c>
      <c r="N114" s="2140">
        <v>110544.86362356173</v>
      </c>
      <c r="P114" s="2561" t="s">
        <v>2906</v>
      </c>
      <c r="Q114" s="2656">
        <v>87053.496293327989</v>
      </c>
      <c r="R114" s="2655">
        <v>1.358599686775821</v>
      </c>
      <c r="S114" s="2133">
        <v>1</v>
      </c>
      <c r="T114" s="2140">
        <v>118270.8527968555</v>
      </c>
      <c r="V114" s="2561" t="s">
        <v>2906</v>
      </c>
      <c r="W114" s="2656">
        <v>87053.496293327989</v>
      </c>
      <c r="X114" s="2655">
        <v>0.49292056424967368</v>
      </c>
      <c r="Y114" s="2308">
        <v>1</v>
      </c>
      <c r="Z114" s="2140">
        <v>42910.458512814112</v>
      </c>
      <c r="AB114" s="2561" t="s">
        <v>2906</v>
      </c>
      <c r="AC114" s="2656">
        <v>87053.496293327989</v>
      </c>
      <c r="AD114" s="2655">
        <v>0.49292056424967368</v>
      </c>
      <c r="AE114" s="2308">
        <v>1</v>
      </c>
      <c r="AF114" s="2140">
        <v>42910.458512814112</v>
      </c>
    </row>
    <row r="115" spans="4:32" x14ac:dyDescent="0.3">
      <c r="D115" s="2561" t="s">
        <v>992</v>
      </c>
      <c r="E115" s="2656">
        <v>225909.19655379685</v>
      </c>
      <c r="F115" s="2655">
        <v>1.693133047769144</v>
      </c>
      <c r="G115" s="2133">
        <v>1</v>
      </c>
      <c r="H115" s="2140">
        <v>382494.32648020866</v>
      </c>
      <c r="J115" s="2561" t="s">
        <v>992</v>
      </c>
      <c r="K115" s="2656">
        <v>225909.19655379685</v>
      </c>
      <c r="L115" s="2655">
        <v>1.693133047769144</v>
      </c>
      <c r="M115" s="2133">
        <v>1</v>
      </c>
      <c r="N115" s="2140">
        <v>382494.32648020866</v>
      </c>
      <c r="P115" s="2561" t="s">
        <v>992</v>
      </c>
      <c r="Q115" s="2656">
        <v>225909.19655379685</v>
      </c>
      <c r="R115" s="2655">
        <v>1.811466249034428</v>
      </c>
      <c r="S115" s="2133">
        <v>1</v>
      </c>
      <c r="T115" s="2140">
        <v>409226.88490368769</v>
      </c>
      <c r="V115" s="2561" t="s">
        <v>992</v>
      </c>
      <c r="W115" s="2656">
        <v>225909.19655379685</v>
      </c>
      <c r="X115" s="2655">
        <v>0.32861370949978241</v>
      </c>
      <c r="Y115" s="2133">
        <v>1</v>
      </c>
      <c r="Z115" s="2140">
        <v>74236.859089658639</v>
      </c>
      <c r="AB115" s="2561" t="s">
        <v>992</v>
      </c>
      <c r="AC115" s="2656">
        <v>225909.19655379685</v>
      </c>
      <c r="AD115" s="2655">
        <v>0.32861370949978241</v>
      </c>
      <c r="AE115" s="2133">
        <v>1</v>
      </c>
      <c r="AF115" s="2140">
        <v>74236.859089658639</v>
      </c>
    </row>
    <row r="116" spans="4:32" x14ac:dyDescent="0.3">
      <c r="D116" s="2561" t="s">
        <v>993</v>
      </c>
      <c r="E116" s="2656">
        <v>4251.3637355331075</v>
      </c>
      <c r="F116" s="2655">
        <v>5.0793991433074321</v>
      </c>
      <c r="G116" s="2133">
        <v>1</v>
      </c>
      <c r="H116" s="2140">
        <v>21594.37331615515</v>
      </c>
      <c r="J116" s="2561" t="s">
        <v>993</v>
      </c>
      <c r="K116" s="2656">
        <v>4251.3637355331075</v>
      </c>
      <c r="L116" s="2655">
        <v>5.0793991433074321</v>
      </c>
      <c r="M116" s="2133">
        <v>1</v>
      </c>
      <c r="N116" s="2140">
        <v>21594.37331615515</v>
      </c>
      <c r="P116" s="2561" t="s">
        <v>993</v>
      </c>
      <c r="Q116" s="2656">
        <v>4251.3637355331075</v>
      </c>
      <c r="R116" s="2655">
        <v>5.434398747103284</v>
      </c>
      <c r="S116" s="2133">
        <v>1</v>
      </c>
      <c r="T116" s="2140">
        <v>23103.605757861456</v>
      </c>
      <c r="V116" s="2561" t="s">
        <v>993</v>
      </c>
      <c r="W116" s="2656">
        <v>4251.3637355331075</v>
      </c>
      <c r="X116" s="2655">
        <v>3.6969042318725522</v>
      </c>
      <c r="Y116" s="2133">
        <v>1</v>
      </c>
      <c r="Z116" s="2140">
        <v>15716.884585121847</v>
      </c>
      <c r="AB116" s="2561" t="s">
        <v>993</v>
      </c>
      <c r="AC116" s="2656">
        <v>4251.3637355331075</v>
      </c>
      <c r="AD116" s="2655">
        <v>3.6969042318725522</v>
      </c>
      <c r="AE116" s="2133">
        <v>1</v>
      </c>
      <c r="AF116" s="2140">
        <v>15716.884585121847</v>
      </c>
    </row>
    <row r="117" spans="4:32" x14ac:dyDescent="0.3">
      <c r="D117" s="2561"/>
      <c r="E117" s="2656"/>
      <c r="F117" s="2655"/>
      <c r="G117" s="2133"/>
      <c r="H117" s="2140"/>
      <c r="J117" s="2561"/>
      <c r="K117" s="2656"/>
      <c r="L117" s="2655"/>
      <c r="M117" s="2133"/>
      <c r="N117" s="2140"/>
      <c r="P117" s="2561"/>
      <c r="Q117" s="2656"/>
      <c r="R117" s="2655"/>
      <c r="S117" s="2133"/>
      <c r="T117" s="2140"/>
      <c r="U117" s="2785"/>
      <c r="V117" s="2561"/>
      <c r="W117" s="2656"/>
      <c r="X117" s="2655"/>
      <c r="Y117" s="2133"/>
      <c r="Z117" s="2140"/>
      <c r="AB117" s="2561"/>
      <c r="AC117" s="2656"/>
      <c r="AD117" s="2655"/>
      <c r="AE117" s="2133"/>
      <c r="AF117" s="2140"/>
    </row>
    <row r="118" spans="4:32" x14ac:dyDescent="0.3">
      <c r="D118" s="2266"/>
      <c r="E118" s="2314"/>
      <c r="F118" s="2658"/>
      <c r="G118" s="2143" t="s">
        <v>890</v>
      </c>
      <c r="H118" s="2659">
        <v>514633.56341992557</v>
      </c>
      <c r="J118" s="2266"/>
      <c r="K118" s="2314"/>
      <c r="L118" s="2658"/>
      <c r="M118" s="2143" t="s">
        <v>890</v>
      </c>
      <c r="N118" s="2659">
        <v>514633.56341992557</v>
      </c>
      <c r="P118" s="2266"/>
      <c r="Q118" s="2314"/>
      <c r="R118" s="2658"/>
      <c r="S118" s="2143" t="s">
        <v>890</v>
      </c>
      <c r="T118" s="2659">
        <v>550601.34345840453</v>
      </c>
      <c r="U118" s="2785"/>
      <c r="V118" s="2266"/>
      <c r="W118" s="2314"/>
      <c r="X118" s="2658"/>
      <c r="Y118" s="2143" t="s">
        <v>890</v>
      </c>
      <c r="Z118" s="2659">
        <v>132864.20218759461</v>
      </c>
      <c r="AB118" s="2266"/>
      <c r="AC118" s="2314"/>
      <c r="AD118" s="2658"/>
      <c r="AE118" s="2143" t="s">
        <v>890</v>
      </c>
      <c r="AF118" s="2659">
        <v>132864.20218759461</v>
      </c>
    </row>
    <row r="119" spans="4:32" x14ac:dyDescent="0.3">
      <c r="D119" s="2651" t="s">
        <v>891</v>
      </c>
      <c r="E119" s="2661"/>
      <c r="F119" s="2595"/>
      <c r="G119" s="1206"/>
      <c r="H119" s="2646"/>
      <c r="J119" s="2651" t="s">
        <v>891</v>
      </c>
      <c r="K119" s="2661"/>
      <c r="L119" s="2595"/>
      <c r="M119" s="1206"/>
      <c r="N119" s="2646"/>
      <c r="P119" s="2651" t="s">
        <v>891</v>
      </c>
      <c r="Q119" s="2661"/>
      <c r="R119" s="2595"/>
      <c r="S119" s="1206"/>
      <c r="T119" s="2646"/>
      <c r="V119" s="2651" t="s">
        <v>891</v>
      </c>
      <c r="W119" s="2661"/>
      <c r="X119" s="2595"/>
      <c r="Y119" s="1206"/>
      <c r="Z119" s="2646"/>
      <c r="AB119" s="2651" t="s">
        <v>891</v>
      </c>
      <c r="AC119" s="2661"/>
      <c r="AD119" s="2595"/>
      <c r="AE119" s="1206"/>
      <c r="AF119" s="2646"/>
    </row>
    <row r="120" spans="4:32" x14ac:dyDescent="0.3">
      <c r="D120" s="2126" t="s">
        <v>884</v>
      </c>
      <c r="E120" s="2653" t="s">
        <v>892</v>
      </c>
      <c r="F120" s="2128" t="s">
        <v>893</v>
      </c>
      <c r="G120" s="2127" t="s">
        <v>887</v>
      </c>
      <c r="H120" s="2129" t="s">
        <v>888</v>
      </c>
      <c r="J120" s="2126" t="s">
        <v>884</v>
      </c>
      <c r="K120" s="2653" t="s">
        <v>892</v>
      </c>
      <c r="L120" s="2128" t="s">
        <v>893</v>
      </c>
      <c r="M120" s="2127" t="s">
        <v>887</v>
      </c>
      <c r="N120" s="2129" t="s">
        <v>888</v>
      </c>
      <c r="P120" s="2126" t="s">
        <v>884</v>
      </c>
      <c r="Q120" s="2653" t="s">
        <v>892</v>
      </c>
      <c r="R120" s="2128" t="s">
        <v>893</v>
      </c>
      <c r="S120" s="2127" t="s">
        <v>887</v>
      </c>
      <c r="T120" s="2129" t="s">
        <v>888</v>
      </c>
      <c r="V120" s="2126" t="s">
        <v>884</v>
      </c>
      <c r="W120" s="2653" t="s">
        <v>892</v>
      </c>
      <c r="X120" s="2128" t="s">
        <v>893</v>
      </c>
      <c r="Y120" s="2127" t="s">
        <v>887</v>
      </c>
      <c r="Z120" s="2129" t="s">
        <v>888</v>
      </c>
      <c r="AB120" s="2126" t="s">
        <v>884</v>
      </c>
      <c r="AC120" s="2653" t="s">
        <v>892</v>
      </c>
      <c r="AD120" s="2128" t="s">
        <v>893</v>
      </c>
      <c r="AE120" s="2127" t="s">
        <v>887</v>
      </c>
      <c r="AF120" s="2129" t="s">
        <v>888</v>
      </c>
    </row>
    <row r="121" spans="4:32" x14ac:dyDescent="0.3">
      <c r="D121" s="2146"/>
      <c r="E121" s="2662"/>
      <c r="F121" s="2148"/>
      <c r="G121" s="2149"/>
      <c r="H121" s="2140"/>
      <c r="J121" s="2146"/>
      <c r="K121" s="2662"/>
      <c r="L121" s="2148"/>
      <c r="M121" s="2149"/>
      <c r="N121" s="2140"/>
      <c r="P121" s="2146"/>
      <c r="Q121" s="2662"/>
      <c r="R121" s="2148"/>
      <c r="S121" s="2149"/>
      <c r="T121" s="2140"/>
      <c r="V121" s="2146"/>
      <c r="W121" s="2662"/>
      <c r="X121" s="2148"/>
      <c r="Y121" s="2149"/>
      <c r="Z121" s="2140"/>
      <c r="AB121" s="2146"/>
      <c r="AC121" s="2662"/>
      <c r="AD121" s="2148"/>
      <c r="AE121" s="2149"/>
      <c r="AF121" s="2140"/>
    </row>
    <row r="122" spans="4:32" x14ac:dyDescent="0.3">
      <c r="D122" s="2146"/>
      <c r="E122" s="2662"/>
      <c r="F122" s="2148"/>
      <c r="G122" s="2149"/>
      <c r="H122" s="2140"/>
      <c r="J122" s="2146"/>
      <c r="K122" s="2662"/>
      <c r="L122" s="2148"/>
      <c r="M122" s="2149"/>
      <c r="N122" s="2140"/>
      <c r="P122" s="2146"/>
      <c r="Q122" s="2662"/>
      <c r="R122" s="2148"/>
      <c r="S122" s="2149"/>
      <c r="T122" s="2140"/>
      <c r="V122" s="2146"/>
      <c r="W122" s="2662"/>
      <c r="X122" s="2148"/>
      <c r="Y122" s="2149"/>
      <c r="Z122" s="2140"/>
      <c r="AB122" s="2146"/>
      <c r="AC122" s="2662"/>
      <c r="AD122" s="2148"/>
      <c r="AE122" s="2149"/>
      <c r="AF122" s="2140"/>
    </row>
    <row r="123" spans="4:32" x14ac:dyDescent="0.3">
      <c r="D123" s="2146"/>
      <c r="E123" s="2662"/>
      <c r="F123" s="2148"/>
      <c r="G123" s="2149"/>
      <c r="H123" s="2140"/>
      <c r="J123" s="2146"/>
      <c r="K123" s="2662"/>
      <c r="L123" s="2148"/>
      <c r="M123" s="2149"/>
      <c r="N123" s="2140"/>
      <c r="P123" s="2146"/>
      <c r="Q123" s="2662"/>
      <c r="R123" s="2148"/>
      <c r="S123" s="2149"/>
      <c r="T123" s="2140"/>
      <c r="V123" s="2146"/>
      <c r="W123" s="2662"/>
      <c r="X123" s="2148"/>
      <c r="Y123" s="2149"/>
      <c r="Z123" s="2140"/>
      <c r="AB123" s="2146"/>
      <c r="AC123" s="2662"/>
      <c r="AD123" s="2148"/>
      <c r="AE123" s="2149"/>
      <c r="AF123" s="2140"/>
    </row>
    <row r="124" spans="4:32" x14ac:dyDescent="0.3">
      <c r="D124" s="2146"/>
      <c r="E124" s="2662"/>
      <c r="F124" s="2148"/>
      <c r="G124" s="2149"/>
      <c r="H124" s="2140"/>
      <c r="J124" s="2146"/>
      <c r="K124" s="2662"/>
      <c r="L124" s="2148"/>
      <c r="M124" s="2149"/>
      <c r="N124" s="2140"/>
      <c r="P124" s="2146"/>
      <c r="Q124" s="2662"/>
      <c r="R124" s="2148"/>
      <c r="S124" s="2149"/>
      <c r="T124" s="2140"/>
      <c r="V124" s="2146"/>
      <c r="W124" s="2662"/>
      <c r="X124" s="2148"/>
      <c r="Y124" s="2149"/>
      <c r="Z124" s="2140"/>
      <c r="AB124" s="2146"/>
      <c r="AC124" s="2662"/>
      <c r="AD124" s="2148"/>
      <c r="AE124" s="2149"/>
      <c r="AF124" s="2140"/>
    </row>
    <row r="125" spans="4:32" x14ac:dyDescent="0.3">
      <c r="D125" s="2146"/>
      <c r="E125" s="2662"/>
      <c r="F125" s="2148"/>
      <c r="G125" s="2149"/>
      <c r="H125" s="2140"/>
      <c r="J125" s="2146"/>
      <c r="K125" s="2662"/>
      <c r="L125" s="2148"/>
      <c r="M125" s="2149"/>
      <c r="N125" s="2140"/>
      <c r="P125" s="2146"/>
      <c r="Q125" s="2662"/>
      <c r="R125" s="2148"/>
      <c r="S125" s="2149"/>
      <c r="T125" s="2140"/>
      <c r="V125" s="2146"/>
      <c r="W125" s="2662"/>
      <c r="X125" s="2148"/>
      <c r="Y125" s="2149"/>
      <c r="Z125" s="2140"/>
      <c r="AB125" s="2146"/>
      <c r="AC125" s="2662"/>
      <c r="AD125" s="2148"/>
      <c r="AE125" s="2149"/>
      <c r="AF125" s="2140"/>
    </row>
    <row r="126" spans="4:32" x14ac:dyDescent="0.3">
      <c r="D126" s="2651" t="s">
        <v>898</v>
      </c>
      <c r="E126" s="2661"/>
      <c r="F126" s="2595"/>
      <c r="G126" s="1206"/>
      <c r="H126" s="2646"/>
      <c r="J126" s="2651" t="s">
        <v>898</v>
      </c>
      <c r="K126" s="2661"/>
      <c r="L126" s="2595"/>
      <c r="M126" s="1206"/>
      <c r="N126" s="2646"/>
      <c r="P126" s="2651" t="s">
        <v>898</v>
      </c>
      <c r="Q126" s="2661"/>
      <c r="R126" s="2595"/>
      <c r="S126" s="1206"/>
      <c r="T126" s="2646"/>
      <c r="V126" s="2651" t="s">
        <v>898</v>
      </c>
      <c r="W126" s="2661"/>
      <c r="X126" s="2595"/>
      <c r="Y126" s="1206"/>
      <c r="Z126" s="2646"/>
      <c r="AB126" s="2651" t="s">
        <v>898</v>
      </c>
      <c r="AC126" s="2661"/>
      <c r="AD126" s="2595"/>
      <c r="AE126" s="1206"/>
      <c r="AF126" s="2646"/>
    </row>
    <row r="127" spans="4:32" x14ac:dyDescent="0.3">
      <c r="D127" s="2126" t="s">
        <v>884</v>
      </c>
      <c r="E127" s="2663" t="s">
        <v>885</v>
      </c>
      <c r="F127" s="2128" t="s">
        <v>886</v>
      </c>
      <c r="G127" s="2127" t="s">
        <v>893</v>
      </c>
      <c r="H127" s="2129" t="s">
        <v>888</v>
      </c>
      <c r="J127" s="2126" t="s">
        <v>884</v>
      </c>
      <c r="K127" s="2663" t="s">
        <v>885</v>
      </c>
      <c r="L127" s="2128" t="s">
        <v>886</v>
      </c>
      <c r="M127" s="2127" t="s">
        <v>893</v>
      </c>
      <c r="N127" s="2129" t="s">
        <v>888</v>
      </c>
      <c r="P127" s="2126" t="s">
        <v>884</v>
      </c>
      <c r="Q127" s="2663" t="s">
        <v>885</v>
      </c>
      <c r="R127" s="2128" t="s">
        <v>886</v>
      </c>
      <c r="S127" s="2127" t="s">
        <v>893</v>
      </c>
      <c r="T127" s="2129" t="s">
        <v>888</v>
      </c>
      <c r="V127" s="2126" t="s">
        <v>884</v>
      </c>
      <c r="W127" s="2663" t="s">
        <v>885</v>
      </c>
      <c r="X127" s="2128" t="s">
        <v>886</v>
      </c>
      <c r="Y127" s="2127" t="s">
        <v>893</v>
      </c>
      <c r="Z127" s="2129" t="s">
        <v>888</v>
      </c>
      <c r="AB127" s="2126" t="s">
        <v>884</v>
      </c>
      <c r="AC127" s="2663" t="s">
        <v>885</v>
      </c>
      <c r="AD127" s="2128" t="s">
        <v>886</v>
      </c>
      <c r="AE127" s="2127" t="s">
        <v>893</v>
      </c>
      <c r="AF127" s="2129" t="s">
        <v>888</v>
      </c>
    </row>
    <row r="128" spans="4:32" x14ac:dyDescent="0.3">
      <c r="D128" s="2561" t="s">
        <v>997</v>
      </c>
      <c r="E128" s="2664">
        <v>290020.70325447264</v>
      </c>
      <c r="F128" s="2655">
        <v>0.33862660955382884</v>
      </c>
      <c r="G128" s="2133">
        <v>1</v>
      </c>
      <c r="H128" s="2140">
        <v>98208.727443479162</v>
      </c>
      <c r="J128" s="2561" t="s">
        <v>997</v>
      </c>
      <c r="K128" s="2664">
        <v>290020.70325447264</v>
      </c>
      <c r="L128" s="2655">
        <v>0.33862660955382884</v>
      </c>
      <c r="M128" s="2133">
        <v>1</v>
      </c>
      <c r="N128" s="2140">
        <v>98208.727443479162</v>
      </c>
      <c r="P128" s="2561" t="s">
        <v>997</v>
      </c>
      <c r="Q128" s="2664">
        <v>290020.70325447264</v>
      </c>
      <c r="R128" s="2655">
        <v>0.3622932498068856</v>
      </c>
      <c r="S128" s="2133">
        <v>1</v>
      </c>
      <c r="T128" s="2140">
        <v>105072.5430933413</v>
      </c>
      <c r="U128" s="2665"/>
      <c r="V128" s="2561" t="s">
        <v>997</v>
      </c>
      <c r="W128" s="2664">
        <v>290020.70325447264</v>
      </c>
      <c r="X128" s="2655">
        <v>0.14787616927490208</v>
      </c>
      <c r="Y128" s="2133">
        <v>1</v>
      </c>
      <c r="Z128" s="2140">
        <v>42887.15060768454</v>
      </c>
      <c r="AB128" s="2561" t="s">
        <v>997</v>
      </c>
      <c r="AC128" s="2664">
        <v>290020.70325447264</v>
      </c>
      <c r="AD128" s="2655">
        <v>0.14787616927490208</v>
      </c>
      <c r="AE128" s="2133">
        <v>1</v>
      </c>
      <c r="AF128" s="2140">
        <v>42887.15060768454</v>
      </c>
    </row>
    <row r="129" spans="4:32" x14ac:dyDescent="0.3">
      <c r="D129" s="2561" t="s">
        <v>994</v>
      </c>
      <c r="E129" s="2664">
        <v>254469.82106837176</v>
      </c>
      <c r="F129" s="2655">
        <v>2.302660944966036</v>
      </c>
      <c r="G129" s="2133">
        <v>1</v>
      </c>
      <c r="H129" s="2140">
        <v>585957.71864663507</v>
      </c>
      <c r="J129" s="2561" t="s">
        <v>994</v>
      </c>
      <c r="K129" s="2664">
        <v>254469.82106837176</v>
      </c>
      <c r="L129" s="2655">
        <v>2.302660944966036</v>
      </c>
      <c r="M129" s="2133">
        <v>1</v>
      </c>
      <c r="N129" s="2140">
        <v>585957.71864663507</v>
      </c>
      <c r="P129" s="2561" t="s">
        <v>994</v>
      </c>
      <c r="Q129" s="2664">
        <v>254469.82106837176</v>
      </c>
      <c r="R129" s="2655">
        <v>2.4635940986868223</v>
      </c>
      <c r="S129" s="2133">
        <v>1</v>
      </c>
      <c r="T129" s="2140">
        <v>626910.34947793232</v>
      </c>
      <c r="U129" s="2665"/>
      <c r="V129" s="2561" t="s">
        <v>994</v>
      </c>
      <c r="W129" s="2664">
        <v>254469.82106837176</v>
      </c>
      <c r="X129" s="2655">
        <v>0.32861370949978241</v>
      </c>
      <c r="Y129" s="2133">
        <v>1</v>
      </c>
      <c r="Z129" s="2140">
        <v>83622.27185702353</v>
      </c>
      <c r="AB129" s="2561" t="s">
        <v>994</v>
      </c>
      <c r="AC129" s="2664">
        <v>254469.82106837176</v>
      </c>
      <c r="AD129" s="2655">
        <v>0.32861370949978241</v>
      </c>
      <c r="AE129" s="2133">
        <v>1</v>
      </c>
      <c r="AF129" s="2140">
        <v>83622.27185702353</v>
      </c>
    </row>
    <row r="130" spans="4:32" x14ac:dyDescent="0.3">
      <c r="D130" s="2561" t="s">
        <v>995</v>
      </c>
      <c r="E130" s="2664">
        <v>64040.167561799884</v>
      </c>
      <c r="F130" s="2655">
        <v>2.2812740012047414</v>
      </c>
      <c r="G130" s="2133">
        <v>2</v>
      </c>
      <c r="H130" s="2140">
        <v>292186.33858305862</v>
      </c>
      <c r="J130" s="2561" t="s">
        <v>995</v>
      </c>
      <c r="K130" s="2664">
        <v>64040.167561799884</v>
      </c>
      <c r="L130" s="2655">
        <v>2.7090128764306307</v>
      </c>
      <c r="M130" s="2133">
        <v>2</v>
      </c>
      <c r="N130" s="2140">
        <v>346971.27706738218</v>
      </c>
      <c r="P130" s="2561" t="s">
        <v>995</v>
      </c>
      <c r="Q130" s="2664">
        <v>64040.167561799884</v>
      </c>
      <c r="R130" s="2655">
        <v>2.8983459984550848</v>
      </c>
      <c r="S130" s="2133">
        <v>2</v>
      </c>
      <c r="T130" s="2140">
        <v>371221.12678627163</v>
      </c>
      <c r="U130" s="2665"/>
      <c r="V130" s="2561" t="s">
        <v>995</v>
      </c>
      <c r="W130" s="2664">
        <v>64040.167561799884</v>
      </c>
      <c r="X130" s="2655">
        <v>0.55345466863121251</v>
      </c>
      <c r="Y130" s="2133">
        <v>2</v>
      </c>
      <c r="Z130" s="2140">
        <v>70886.659434006564</v>
      </c>
      <c r="AB130" s="2561" t="s">
        <v>995</v>
      </c>
      <c r="AC130" s="2664">
        <v>64040.167561799884</v>
      </c>
      <c r="AD130" s="2655">
        <v>0.55345466863121251</v>
      </c>
      <c r="AE130" s="2133">
        <v>2</v>
      </c>
      <c r="AF130" s="2140">
        <v>70886.659434006564</v>
      </c>
    </row>
    <row r="131" spans="4:32" x14ac:dyDescent="0.3">
      <c r="D131" s="2561" t="s">
        <v>996</v>
      </c>
      <c r="E131" s="2664">
        <v>56298.72089551598</v>
      </c>
      <c r="F131" s="2655">
        <v>1.3545064382153154</v>
      </c>
      <c r="G131" s="2133">
        <v>1</v>
      </c>
      <c r="H131" s="2140">
        <v>76256.979916263503</v>
      </c>
      <c r="J131" s="2561" t="s">
        <v>996</v>
      </c>
      <c r="K131" s="2664">
        <v>56298.72089551598</v>
      </c>
      <c r="L131" s="2655">
        <v>2.7090128764306307</v>
      </c>
      <c r="M131" s="2133">
        <v>1</v>
      </c>
      <c r="N131" s="2140">
        <v>152513.95983252701</v>
      </c>
      <c r="P131" s="2561" t="s">
        <v>996</v>
      </c>
      <c r="Q131" s="2664">
        <v>56298.72089551598</v>
      </c>
      <c r="R131" s="2655">
        <v>2.8983459984550848</v>
      </c>
      <c r="S131" s="2133">
        <v>1</v>
      </c>
      <c r="T131" s="2140">
        <v>163173.17242565841</v>
      </c>
      <c r="U131" s="2665"/>
      <c r="V131" s="2561" t="s">
        <v>996</v>
      </c>
      <c r="W131" s="2664">
        <v>56298.72089551598</v>
      </c>
      <c r="X131" s="2655">
        <v>0.65722741899956483</v>
      </c>
      <c r="Y131" s="2133">
        <v>1</v>
      </c>
      <c r="Z131" s="2140">
        <v>37001.063027136835</v>
      </c>
      <c r="AB131" s="2561" t="s">
        <v>996</v>
      </c>
      <c r="AC131" s="2664">
        <v>56298.72089551598</v>
      </c>
      <c r="AD131" s="2655">
        <v>0.65722741899956483</v>
      </c>
      <c r="AE131" s="2133">
        <v>1</v>
      </c>
      <c r="AF131" s="2140">
        <v>37001.063027136835</v>
      </c>
    </row>
    <row r="132" spans="4:32" x14ac:dyDescent="0.3">
      <c r="D132" s="2561" t="s">
        <v>2603</v>
      </c>
      <c r="E132" s="2664">
        <v>290020.70325447264</v>
      </c>
      <c r="F132" s="2655">
        <v>0.45625480024094828</v>
      </c>
      <c r="G132" s="2133">
        <v>1</v>
      </c>
      <c r="H132" s="2140">
        <v>132323.33802910874</v>
      </c>
      <c r="J132" s="2561" t="s">
        <v>2603</v>
      </c>
      <c r="K132" s="2664">
        <v>290020.70325447264</v>
      </c>
      <c r="L132" s="2655">
        <v>0.54180257528612619</v>
      </c>
      <c r="M132" s="2133">
        <v>1</v>
      </c>
      <c r="N132" s="2140">
        <v>157133.96390956666</v>
      </c>
      <c r="P132" s="2561" t="s">
        <v>2603</v>
      </c>
      <c r="Q132" s="2664">
        <v>290020.70325447264</v>
      </c>
      <c r="R132" s="2655">
        <v>0.57966919969101705</v>
      </c>
      <c r="S132" s="2133">
        <v>1</v>
      </c>
      <c r="T132" s="2140">
        <v>168116.06894934611</v>
      </c>
      <c r="U132" s="2665"/>
      <c r="V132" s="2561" t="s">
        <v>2603</v>
      </c>
      <c r="W132" s="2664">
        <v>290020.70325447264</v>
      </c>
      <c r="X132" s="2655">
        <v>0.1106909337262425</v>
      </c>
      <c r="Y132" s="2133">
        <v>1</v>
      </c>
      <c r="Z132" s="2140">
        <v>32102.662443179073</v>
      </c>
      <c r="AB132" s="2561" t="s">
        <v>2603</v>
      </c>
      <c r="AC132" s="2664">
        <v>290020.70325447264</v>
      </c>
      <c r="AD132" s="2655">
        <v>0.1106909337262425</v>
      </c>
      <c r="AE132" s="2133">
        <v>1</v>
      </c>
      <c r="AF132" s="2140">
        <v>32102.662443179073</v>
      </c>
    </row>
    <row r="133" spans="4:32" x14ac:dyDescent="0.3">
      <c r="D133" s="2561" t="s">
        <v>2602</v>
      </c>
      <c r="E133" s="2664">
        <v>282139.34593835432</v>
      </c>
      <c r="F133" s="2655">
        <v>1.3545064382153154</v>
      </c>
      <c r="G133" s="2133">
        <v>2</v>
      </c>
      <c r="H133" s="2140">
        <v>764319.12109471799</v>
      </c>
      <c r="J133" s="2561" t="s">
        <v>2602</v>
      </c>
      <c r="K133" s="2664">
        <v>282139.34593835432</v>
      </c>
      <c r="L133" s="2655">
        <v>2.7090128764306307</v>
      </c>
      <c r="M133" s="2133">
        <v>2</v>
      </c>
      <c r="N133" s="2140">
        <v>1528638.242189436</v>
      </c>
      <c r="P133" s="2561" t="s">
        <v>2602</v>
      </c>
      <c r="Q133" s="2664">
        <v>282139.34593835432</v>
      </c>
      <c r="R133" s="2655">
        <v>2.8983459984550848</v>
      </c>
      <c r="S133" s="2133">
        <v>2</v>
      </c>
      <c r="T133" s="2140">
        <v>1635474.8886143283</v>
      </c>
      <c r="U133" s="2665"/>
      <c r="V133" s="2561" t="s">
        <v>2602</v>
      </c>
      <c r="W133" s="2664">
        <v>282139.34593835432</v>
      </c>
      <c r="X133" s="2655">
        <v>0.98584112849934735</v>
      </c>
      <c r="Y133" s="2133">
        <v>2</v>
      </c>
      <c r="Z133" s="2140">
        <v>556289.14238787</v>
      </c>
      <c r="AB133" s="2561" t="s">
        <v>2602</v>
      </c>
      <c r="AC133" s="2664">
        <v>282139.34593835432</v>
      </c>
      <c r="AD133" s="2655">
        <v>0.98584112849934735</v>
      </c>
      <c r="AE133" s="2133">
        <v>2</v>
      </c>
      <c r="AF133" s="2140">
        <v>556289.14238787</v>
      </c>
    </row>
    <row r="134" spans="4:32" x14ac:dyDescent="0.3">
      <c r="D134" s="2266"/>
      <c r="E134" s="2314"/>
      <c r="F134" s="2658"/>
      <c r="G134" s="2316" t="s">
        <v>890</v>
      </c>
      <c r="H134" s="2659">
        <v>1949252.2237132629</v>
      </c>
      <c r="J134" s="2266"/>
      <c r="K134" s="2314"/>
      <c r="L134" s="2658"/>
      <c r="M134" s="2316" t="s">
        <v>890</v>
      </c>
      <c r="N134" s="2659">
        <v>2869423.889089026</v>
      </c>
      <c r="P134" s="2266"/>
      <c r="Q134" s="2314"/>
      <c r="R134" s="2658"/>
      <c r="S134" s="2316" t="s">
        <v>890</v>
      </c>
      <c r="T134" s="2659">
        <v>3069968.1493468783</v>
      </c>
      <c r="U134" s="2665"/>
      <c r="V134" s="2266"/>
      <c r="W134" s="2314"/>
      <c r="X134" s="2658"/>
      <c r="Y134" s="2316" t="s">
        <v>890</v>
      </c>
      <c r="Z134" s="2659">
        <v>822788.94975690055</v>
      </c>
      <c r="AB134" s="2266"/>
      <c r="AC134" s="2314"/>
      <c r="AD134" s="2658"/>
      <c r="AE134" s="2316" t="s">
        <v>890</v>
      </c>
      <c r="AF134" s="2659">
        <v>822788.94975690055</v>
      </c>
    </row>
    <row r="135" spans="4:32" ht="15.75" thickBot="1" x14ac:dyDescent="0.35">
      <c r="D135" s="2286"/>
      <c r="E135" s="2668"/>
      <c r="F135" s="2288" t="s">
        <v>900</v>
      </c>
      <c r="G135" s="2667"/>
      <c r="H135" s="2170">
        <v>2463885.7871331885</v>
      </c>
      <c r="J135" s="2286"/>
      <c r="K135" s="2668"/>
      <c r="L135" s="2288" t="s">
        <v>900</v>
      </c>
      <c r="M135" s="2667"/>
      <c r="N135" s="2170">
        <v>3384057.4525089515</v>
      </c>
      <c r="P135" s="2286"/>
      <c r="Q135" s="2668"/>
      <c r="R135" s="2288" t="s">
        <v>900</v>
      </c>
      <c r="S135" s="2667"/>
      <c r="T135" s="2170">
        <v>3620569.4928052826</v>
      </c>
      <c r="U135" s="2665"/>
      <c r="V135" s="2286"/>
      <c r="W135" s="2668"/>
      <c r="X135" s="2288" t="s">
        <v>900</v>
      </c>
      <c r="Y135" s="2667"/>
      <c r="Z135" s="2170">
        <v>955653.15194449516</v>
      </c>
      <c r="AB135" s="2286"/>
      <c r="AC135" s="2668"/>
      <c r="AD135" s="2288" t="s">
        <v>900</v>
      </c>
      <c r="AE135" s="2667"/>
      <c r="AF135" s="2170">
        <v>955653.15194449516</v>
      </c>
    </row>
    <row r="137" spans="4:32" ht="15.75" thickBot="1" x14ac:dyDescent="0.35">
      <c r="D137" s="1206"/>
      <c r="E137" s="2314"/>
      <c r="F137" s="1206"/>
      <c r="G137" s="1206"/>
      <c r="H137" s="1206"/>
      <c r="J137" s="1206"/>
      <c r="K137" s="2314"/>
      <c r="L137" s="1206"/>
      <c r="M137" s="1206"/>
      <c r="N137" s="1206"/>
      <c r="P137" s="1206"/>
      <c r="Q137" s="2314"/>
      <c r="R137" s="1206"/>
      <c r="S137" s="1206"/>
      <c r="T137" s="1206"/>
      <c r="V137" s="1206"/>
      <c r="W137" s="2314"/>
      <c r="X137" s="1206"/>
      <c r="Y137" s="1206"/>
      <c r="Z137" s="1206"/>
      <c r="AB137" s="1206"/>
      <c r="AC137" s="2314"/>
      <c r="AD137" s="1206"/>
      <c r="AE137" s="1206"/>
      <c r="AF137" s="1206"/>
    </row>
    <row r="138" spans="4:32" ht="15" customHeight="1" x14ac:dyDescent="0.3">
      <c r="D138" s="2297"/>
      <c r="E138" s="2629"/>
      <c r="F138" s="2233" t="s">
        <v>875</v>
      </c>
      <c r="G138" s="2233"/>
      <c r="H138" s="2623"/>
      <c r="J138" s="3846"/>
      <c r="K138" s="3847"/>
      <c r="L138" s="2233" t="s">
        <v>937</v>
      </c>
      <c r="M138" s="2670"/>
      <c r="N138" s="2671"/>
      <c r="P138" s="2231"/>
      <c r="Q138" s="2626"/>
      <c r="R138" s="2233" t="s">
        <v>875</v>
      </c>
      <c r="S138" s="2233"/>
      <c r="T138" s="2623"/>
      <c r="V138" s="2231"/>
      <c r="W138" s="2626"/>
      <c r="X138" s="2233" t="s">
        <v>875</v>
      </c>
      <c r="Y138" s="2233"/>
      <c r="Z138" s="2623"/>
      <c r="AB138" s="2231"/>
      <c r="AC138" s="2626"/>
      <c r="AD138" s="2233" t="s">
        <v>875</v>
      </c>
      <c r="AE138" s="2233"/>
      <c r="AF138" s="2623"/>
    </row>
    <row r="139" spans="4:32" ht="15.75" customHeight="1" thickBot="1" x14ac:dyDescent="0.35">
      <c r="D139" s="2630" t="s">
        <v>877</v>
      </c>
      <c r="E139" s="2633">
        <v>6</v>
      </c>
      <c r="F139" s="1206" t="s">
        <v>3366</v>
      </c>
      <c r="G139" s="2595"/>
      <c r="H139" s="2632"/>
      <c r="J139" s="3836" t="s">
        <v>3388</v>
      </c>
      <c r="K139" s="3837"/>
      <c r="L139" s="1206" t="s">
        <v>3366</v>
      </c>
      <c r="M139" s="2595"/>
      <c r="N139" s="2518"/>
      <c r="P139" s="2630" t="s">
        <v>877</v>
      </c>
      <c r="Q139" s="2633">
        <v>7</v>
      </c>
      <c r="R139" s="1206" t="s">
        <v>3366</v>
      </c>
      <c r="S139" s="2595"/>
      <c r="T139" s="2632"/>
      <c r="V139" s="2630" t="s">
        <v>877</v>
      </c>
      <c r="W139" s="2633">
        <v>8</v>
      </c>
      <c r="X139" s="1206" t="s">
        <v>3366</v>
      </c>
      <c r="Y139" s="2595"/>
      <c r="Z139" s="2632"/>
      <c r="AB139" s="2630" t="s">
        <v>877</v>
      </c>
      <c r="AC139" s="2633">
        <v>9</v>
      </c>
      <c r="AD139" s="1206" t="s">
        <v>3366</v>
      </c>
      <c r="AE139" s="2595"/>
      <c r="AF139" s="2632"/>
    </row>
    <row r="140" spans="4:32" ht="12.75" customHeight="1" x14ac:dyDescent="0.3">
      <c r="D140" s="2231" t="s">
        <v>1382</v>
      </c>
      <c r="E140" s="2780"/>
      <c r="F140" s="2781"/>
      <c r="G140" s="2637" t="s">
        <v>881</v>
      </c>
      <c r="H140" s="2638"/>
      <c r="J140" s="3830" t="s">
        <v>1309</v>
      </c>
      <c r="K140" s="3831"/>
      <c r="L140" s="3832"/>
      <c r="M140" s="2674" t="s">
        <v>892</v>
      </c>
      <c r="N140" s="2675"/>
      <c r="P140" s="2231" t="s">
        <v>1283</v>
      </c>
      <c r="Q140" s="2780"/>
      <c r="R140" s="2781"/>
      <c r="S140" s="2637" t="s">
        <v>881</v>
      </c>
      <c r="T140" s="2638"/>
      <c r="V140" s="2231" t="s">
        <v>2155</v>
      </c>
      <c r="W140" s="2780"/>
      <c r="X140" s="2781"/>
      <c r="Y140" s="2637" t="s">
        <v>881</v>
      </c>
      <c r="Z140" s="2638"/>
      <c r="AB140" s="2231" t="s">
        <v>2156</v>
      </c>
      <c r="AC140" s="2780"/>
      <c r="AD140" s="2781"/>
      <c r="AE140" s="2637" t="s">
        <v>881</v>
      </c>
      <c r="AF140" s="2638"/>
    </row>
    <row r="141" spans="4:32" ht="15.75" thickBot="1" x14ac:dyDescent="0.35">
      <c r="D141" s="2121"/>
      <c r="E141" s="2783"/>
      <c r="F141" s="2784"/>
      <c r="G141" s="1206">
        <v>0.61615070531209226</v>
      </c>
      <c r="H141" s="2646"/>
      <c r="J141" s="3848"/>
      <c r="K141" s="3849"/>
      <c r="L141" s="2784"/>
      <c r="M141" s="1206">
        <v>0.95733124517214208</v>
      </c>
      <c r="N141" s="2526"/>
      <c r="P141" s="2121"/>
      <c r="Q141" s="2783"/>
      <c r="R141" s="2784"/>
      <c r="S141" s="1206">
        <v>0.84656652388457243</v>
      </c>
      <c r="T141" s="2646"/>
      <c r="V141" s="2121"/>
      <c r="W141" s="2783"/>
      <c r="X141" s="2784"/>
      <c r="Y141" s="1206"/>
      <c r="Z141" s="2646"/>
      <c r="AB141" s="2121"/>
      <c r="AC141" s="2783"/>
      <c r="AD141" s="2784"/>
      <c r="AE141" s="1206"/>
      <c r="AF141" s="2646"/>
    </row>
    <row r="142" spans="4:32" x14ac:dyDescent="0.3">
      <c r="D142" s="2651" t="s">
        <v>882</v>
      </c>
      <c r="E142" s="2314"/>
      <c r="F142" s="2595"/>
      <c r="G142" s="1206"/>
      <c r="H142" s="2646"/>
      <c r="J142" s="3825" t="s">
        <v>882</v>
      </c>
      <c r="K142" s="3826"/>
      <c r="L142" s="3826"/>
      <c r="M142" s="3826"/>
      <c r="N142" s="3827"/>
      <c r="P142" s="2651" t="s">
        <v>882</v>
      </c>
      <c r="Q142" s="2314"/>
      <c r="R142" s="2595"/>
      <c r="S142" s="1206"/>
      <c r="T142" s="2646"/>
      <c r="V142" s="2651" t="s">
        <v>882</v>
      </c>
      <c r="W142" s="2314"/>
      <c r="X142" s="2595"/>
      <c r="Y142" s="1206"/>
      <c r="Z142" s="2646"/>
      <c r="AB142" s="2651" t="s">
        <v>882</v>
      </c>
      <c r="AC142" s="2314"/>
      <c r="AD142" s="2595"/>
      <c r="AE142" s="1206"/>
      <c r="AF142" s="2646"/>
    </row>
    <row r="143" spans="4:32" x14ac:dyDescent="0.3">
      <c r="D143" s="2126" t="s">
        <v>884</v>
      </c>
      <c r="E143" s="2653" t="s">
        <v>885</v>
      </c>
      <c r="F143" s="2128" t="s">
        <v>886</v>
      </c>
      <c r="G143" s="2127" t="s">
        <v>893</v>
      </c>
      <c r="H143" s="2129" t="s">
        <v>888</v>
      </c>
      <c r="J143" s="2677" t="s">
        <v>884</v>
      </c>
      <c r="K143" s="2678" t="s">
        <v>885</v>
      </c>
      <c r="L143" s="2688" t="s">
        <v>886</v>
      </c>
      <c r="M143" s="2599" t="s">
        <v>893</v>
      </c>
      <c r="N143" s="2679" t="s">
        <v>888</v>
      </c>
      <c r="P143" s="2126" t="s">
        <v>884</v>
      </c>
      <c r="Q143" s="2653" t="s">
        <v>885</v>
      </c>
      <c r="R143" s="2128" t="s">
        <v>886</v>
      </c>
      <c r="S143" s="2127" t="s">
        <v>893</v>
      </c>
      <c r="T143" s="2129" t="s">
        <v>888</v>
      </c>
      <c r="V143" s="2126" t="s">
        <v>884</v>
      </c>
      <c r="W143" s="2653" t="s">
        <v>885</v>
      </c>
      <c r="X143" s="2128" t="s">
        <v>886</v>
      </c>
      <c r="Y143" s="2127" t="s">
        <v>893</v>
      </c>
      <c r="Z143" s="2129" t="s">
        <v>888</v>
      </c>
      <c r="AB143" s="2126" t="s">
        <v>884</v>
      </c>
      <c r="AC143" s="2653" t="s">
        <v>885</v>
      </c>
      <c r="AD143" s="2128" t="s">
        <v>886</v>
      </c>
      <c r="AE143" s="2127" t="s">
        <v>893</v>
      </c>
      <c r="AF143" s="2129" t="s">
        <v>888</v>
      </c>
    </row>
    <row r="144" spans="4:32" x14ac:dyDescent="0.3">
      <c r="D144" s="2561" t="s">
        <v>2906</v>
      </c>
      <c r="E144" s="2656">
        <v>87053.496293327989</v>
      </c>
      <c r="F144" s="2655">
        <v>0.49292056424967384</v>
      </c>
      <c r="G144" s="2308">
        <v>1</v>
      </c>
      <c r="H144" s="2140">
        <v>42910.458512814126</v>
      </c>
      <c r="J144" s="2561" t="s">
        <v>2906</v>
      </c>
      <c r="K144" s="2656">
        <v>87053.496293327989</v>
      </c>
      <c r="L144" s="2655">
        <v>0.45951899768262816</v>
      </c>
      <c r="M144" s="2133">
        <v>1</v>
      </c>
      <c r="N144" s="2140">
        <v>40002.735361478466</v>
      </c>
      <c r="P144" s="2561" t="s">
        <v>2906</v>
      </c>
      <c r="Q144" s="2656">
        <v>87053.496293327989</v>
      </c>
      <c r="R144" s="2655">
        <v>1.354506438215316</v>
      </c>
      <c r="S144" s="2133">
        <v>1</v>
      </c>
      <c r="T144" s="2140">
        <v>117914.52119846591</v>
      </c>
      <c r="V144" s="2561" t="s">
        <v>2906</v>
      </c>
      <c r="W144" s="2656">
        <v>87053.496293327989</v>
      </c>
      <c r="X144" s="2655">
        <v>0</v>
      </c>
      <c r="Y144" s="2133">
        <v>1</v>
      </c>
      <c r="Z144" s="2140">
        <v>0</v>
      </c>
      <c r="AB144" s="2561" t="s">
        <v>2906</v>
      </c>
      <c r="AC144" s="2656">
        <v>87053.496293327989</v>
      </c>
      <c r="AD144" s="2655">
        <v>0</v>
      </c>
      <c r="AE144" s="2133">
        <v>1</v>
      </c>
      <c r="AF144" s="2140">
        <v>0</v>
      </c>
    </row>
    <row r="145" spans="4:32" x14ac:dyDescent="0.3">
      <c r="D145" s="2561" t="s">
        <v>992</v>
      </c>
      <c r="E145" s="2656">
        <v>225909.19655379685</v>
      </c>
      <c r="F145" s="2655">
        <v>0.32861370949978252</v>
      </c>
      <c r="G145" s="2133">
        <v>1</v>
      </c>
      <c r="H145" s="2140">
        <v>74236.859089658668</v>
      </c>
      <c r="J145" s="2561" t="s">
        <v>993</v>
      </c>
      <c r="K145" s="2656">
        <v>4251.3637355331075</v>
      </c>
      <c r="L145" s="2655">
        <v>5.7439874710328525</v>
      </c>
      <c r="M145" s="2133">
        <v>1</v>
      </c>
      <c r="N145" s="2140">
        <v>24419.780031705595</v>
      </c>
      <c r="P145" s="2561" t="s">
        <v>992</v>
      </c>
      <c r="Q145" s="2656">
        <v>225909.19655379685</v>
      </c>
      <c r="R145" s="2655">
        <v>0</v>
      </c>
      <c r="S145" s="2133">
        <v>1</v>
      </c>
      <c r="T145" s="2140">
        <v>0</v>
      </c>
      <c r="V145" s="2561" t="s">
        <v>992</v>
      </c>
      <c r="W145" s="2656">
        <v>225909.19655379685</v>
      </c>
      <c r="X145" s="2655">
        <v>0.8</v>
      </c>
      <c r="Y145" s="2133">
        <v>1</v>
      </c>
      <c r="Z145" s="2140">
        <v>180727.35724303749</v>
      </c>
      <c r="AB145" s="2561" t="s">
        <v>992</v>
      </c>
      <c r="AC145" s="2656">
        <v>225909.19655379685</v>
      </c>
      <c r="AD145" s="2655">
        <v>0.8</v>
      </c>
      <c r="AE145" s="2133">
        <v>1</v>
      </c>
      <c r="AF145" s="2140">
        <v>180727.35724303749</v>
      </c>
    </row>
    <row r="146" spans="4:32" x14ac:dyDescent="0.3">
      <c r="D146" s="2561" t="s">
        <v>993</v>
      </c>
      <c r="E146" s="2656">
        <v>4251.3637355331075</v>
      </c>
      <c r="F146" s="2655">
        <v>3.6969042318725536</v>
      </c>
      <c r="G146" s="2133">
        <v>1</v>
      </c>
      <c r="H146" s="2140">
        <v>15716.884585121852</v>
      </c>
      <c r="J146" s="2561"/>
      <c r="K146" s="2656"/>
      <c r="L146" s="2657"/>
      <c r="M146" s="2133"/>
      <c r="N146" s="2140"/>
      <c r="P146" s="2561" t="s">
        <v>993</v>
      </c>
      <c r="Q146" s="2656">
        <v>4251.3637355331075</v>
      </c>
      <c r="R146" s="2655">
        <v>6.7725321910765794</v>
      </c>
      <c r="S146" s="2133">
        <v>1</v>
      </c>
      <c r="T146" s="2140">
        <v>28792.497754873548</v>
      </c>
      <c r="V146" s="2561" t="s">
        <v>993</v>
      </c>
      <c r="W146" s="2656">
        <v>4251.3637355331075</v>
      </c>
      <c r="X146" s="2655">
        <v>8</v>
      </c>
      <c r="Y146" s="2133">
        <v>1</v>
      </c>
      <c r="Z146" s="2140">
        <v>34010.90988426486</v>
      </c>
      <c r="AB146" s="2561" t="s">
        <v>993</v>
      </c>
      <c r="AC146" s="2656">
        <v>4251.3637355331075</v>
      </c>
      <c r="AD146" s="2655">
        <v>8</v>
      </c>
      <c r="AE146" s="2133">
        <v>1</v>
      </c>
      <c r="AF146" s="2140">
        <v>34010.90988426486</v>
      </c>
    </row>
    <row r="147" spans="4:32" x14ac:dyDescent="0.3">
      <c r="D147" s="2561"/>
      <c r="E147" s="2656"/>
      <c r="F147" s="2655"/>
      <c r="G147" s="2133"/>
      <c r="H147" s="2140"/>
      <c r="J147" s="2561"/>
      <c r="K147" s="2656"/>
      <c r="L147" s="2657"/>
      <c r="M147" s="2133"/>
      <c r="N147" s="2140"/>
      <c r="P147" s="2561"/>
      <c r="Q147" s="2656"/>
      <c r="R147" s="2655"/>
      <c r="S147" s="2133"/>
      <c r="T147" s="2140"/>
      <c r="V147" s="2561"/>
      <c r="W147" s="2656"/>
      <c r="X147" s="2655"/>
      <c r="Y147" s="2133"/>
      <c r="Z147" s="2140"/>
      <c r="AB147" s="2561"/>
      <c r="AC147" s="2656"/>
      <c r="AD147" s="2655"/>
      <c r="AE147" s="2133"/>
      <c r="AF147" s="2140"/>
    </row>
    <row r="148" spans="4:32" x14ac:dyDescent="0.3">
      <c r="D148" s="2266"/>
      <c r="E148" s="2314"/>
      <c r="F148" s="2658"/>
      <c r="G148" s="2143" t="s">
        <v>890</v>
      </c>
      <c r="H148" s="2659">
        <v>132864.20218759464</v>
      </c>
      <c r="J148" s="2266"/>
      <c r="K148" s="2314"/>
      <c r="L148" s="2658"/>
      <c r="M148" s="2143" t="s">
        <v>890</v>
      </c>
      <c r="N148" s="2659">
        <v>64422.515393184061</v>
      </c>
      <c r="P148" s="2266"/>
      <c r="Q148" s="2314"/>
      <c r="R148" s="2658"/>
      <c r="S148" s="2143" t="s">
        <v>890</v>
      </c>
      <c r="T148" s="2659">
        <v>146707.01895333946</v>
      </c>
      <c r="V148" s="2266"/>
      <c r="W148" s="2314"/>
      <c r="X148" s="2658"/>
      <c r="Y148" s="2143" t="s">
        <v>890</v>
      </c>
      <c r="Z148" s="2659">
        <v>214738.26712730236</v>
      </c>
      <c r="AB148" s="2266"/>
      <c r="AC148" s="2314"/>
      <c r="AD148" s="2658"/>
      <c r="AE148" s="2143" t="s">
        <v>890</v>
      </c>
      <c r="AF148" s="2659">
        <v>214738.26712730236</v>
      </c>
    </row>
    <row r="149" spans="4:32" x14ac:dyDescent="0.3">
      <c r="D149" s="2651" t="s">
        <v>891</v>
      </c>
      <c r="E149" s="2661"/>
      <c r="F149" s="2595"/>
      <c r="G149" s="1206"/>
      <c r="H149" s="2646"/>
      <c r="J149" s="2266" t="s">
        <v>891</v>
      </c>
      <c r="K149" s="2314"/>
      <c r="L149" s="1206"/>
      <c r="M149" s="1206"/>
      <c r="N149" s="2526"/>
      <c r="P149" s="2651" t="s">
        <v>891</v>
      </c>
      <c r="Q149" s="2661"/>
      <c r="R149" s="2595"/>
      <c r="S149" s="1206"/>
      <c r="T149" s="2646"/>
      <c r="V149" s="2651" t="s">
        <v>891</v>
      </c>
      <c r="W149" s="2661"/>
      <c r="X149" s="2595"/>
      <c r="Y149" s="1206"/>
      <c r="Z149" s="2646"/>
      <c r="AB149" s="2651" t="s">
        <v>891</v>
      </c>
      <c r="AC149" s="2661"/>
      <c r="AD149" s="2595"/>
      <c r="AE149" s="1206"/>
      <c r="AF149" s="2646"/>
    </row>
    <row r="150" spans="4:32" ht="30" x14ac:dyDescent="0.3">
      <c r="D150" s="2126" t="s">
        <v>884</v>
      </c>
      <c r="E150" s="2653" t="s">
        <v>892</v>
      </c>
      <c r="F150" s="2128" t="s">
        <v>893</v>
      </c>
      <c r="G150" s="2127" t="s">
        <v>887</v>
      </c>
      <c r="H150" s="2129" t="s">
        <v>888</v>
      </c>
      <c r="J150" s="2686" t="s">
        <v>920</v>
      </c>
      <c r="K150" s="2687" t="s">
        <v>892</v>
      </c>
      <c r="L150" s="2688" t="s">
        <v>893</v>
      </c>
      <c r="M150" s="2688" t="s">
        <v>887</v>
      </c>
      <c r="N150" s="2689" t="s">
        <v>888</v>
      </c>
      <c r="P150" s="2126" t="s">
        <v>884</v>
      </c>
      <c r="Q150" s="2653" t="s">
        <v>892</v>
      </c>
      <c r="R150" s="2128" t="s">
        <v>893</v>
      </c>
      <c r="S150" s="2127" t="s">
        <v>887</v>
      </c>
      <c r="T150" s="2129" t="s">
        <v>888</v>
      </c>
      <c r="V150" s="2126" t="s">
        <v>884</v>
      </c>
      <c r="W150" s="2653" t="s">
        <v>892</v>
      </c>
      <c r="X150" s="2128" t="s">
        <v>893</v>
      </c>
      <c r="Y150" s="2127" t="s">
        <v>887</v>
      </c>
      <c r="Z150" s="2129" t="s">
        <v>888</v>
      </c>
      <c r="AB150" s="2126" t="s">
        <v>884</v>
      </c>
      <c r="AC150" s="2653" t="s">
        <v>892</v>
      </c>
      <c r="AD150" s="2128" t="s">
        <v>893</v>
      </c>
      <c r="AE150" s="2127" t="s">
        <v>887</v>
      </c>
      <c r="AF150" s="2129" t="s">
        <v>888</v>
      </c>
    </row>
    <row r="151" spans="4:32" x14ac:dyDescent="0.3">
      <c r="D151" s="2146"/>
      <c r="E151" s="2662"/>
      <c r="F151" s="2148"/>
      <c r="G151" s="2149"/>
      <c r="H151" s="2140"/>
      <c r="J151" s="2146"/>
      <c r="K151" s="2684"/>
      <c r="L151" s="2179"/>
      <c r="M151" s="2179"/>
      <c r="N151" s="2685"/>
      <c r="P151" s="2146"/>
      <c r="Q151" s="2662"/>
      <c r="R151" s="2148"/>
      <c r="S151" s="2149"/>
      <c r="T151" s="2140"/>
      <c r="V151" s="2146"/>
      <c r="W151" s="2662"/>
      <c r="X151" s="2148"/>
      <c r="Y151" s="2149"/>
      <c r="Z151" s="2140"/>
      <c r="AB151" s="2146"/>
      <c r="AC151" s="2662"/>
      <c r="AD151" s="2148"/>
      <c r="AE151" s="2149"/>
      <c r="AF151" s="2140"/>
    </row>
    <row r="152" spans="4:32" x14ac:dyDescent="0.3">
      <c r="D152" s="2146"/>
      <c r="E152" s="2662"/>
      <c r="F152" s="2148"/>
      <c r="G152" s="2149"/>
      <c r="H152" s="2140"/>
      <c r="J152" s="2146"/>
      <c r="K152" s="2684"/>
      <c r="L152" s="2179"/>
      <c r="M152" s="2179"/>
      <c r="N152" s="2685"/>
      <c r="P152" s="2146"/>
      <c r="Q152" s="2662"/>
      <c r="R152" s="2148"/>
      <c r="S152" s="2149"/>
      <c r="T152" s="2140"/>
      <c r="V152" s="2146"/>
      <c r="W152" s="2662"/>
      <c r="X152" s="2148"/>
      <c r="Y152" s="2149"/>
      <c r="Z152" s="2140"/>
      <c r="AB152" s="2146"/>
      <c r="AC152" s="2662"/>
      <c r="AD152" s="2148"/>
      <c r="AE152" s="2149"/>
      <c r="AF152" s="2140"/>
    </row>
    <row r="153" spans="4:32" x14ac:dyDescent="0.3">
      <c r="D153" s="2146"/>
      <c r="E153" s="2662"/>
      <c r="F153" s="2148"/>
      <c r="G153" s="2149"/>
      <c r="H153" s="2140"/>
      <c r="J153" s="2146"/>
      <c r="K153" s="2684"/>
      <c r="L153" s="2179"/>
      <c r="M153" s="2179"/>
      <c r="N153" s="2685"/>
      <c r="P153" s="2146"/>
      <c r="Q153" s="2662"/>
      <c r="R153" s="2148"/>
      <c r="S153" s="2149"/>
      <c r="T153" s="2140"/>
      <c r="V153" s="2146"/>
      <c r="W153" s="2662"/>
      <c r="X153" s="2148"/>
      <c r="Y153" s="2149"/>
      <c r="Z153" s="2140"/>
      <c r="AB153" s="2146"/>
      <c r="AC153" s="2662"/>
      <c r="AD153" s="2148"/>
      <c r="AE153" s="2149"/>
      <c r="AF153" s="2140"/>
    </row>
    <row r="154" spans="4:32" x14ac:dyDescent="0.3">
      <c r="D154" s="2146"/>
      <c r="E154" s="2662"/>
      <c r="F154" s="2148"/>
      <c r="G154" s="2149"/>
      <c r="H154" s="2140"/>
      <c r="J154" s="2146"/>
      <c r="K154" s="2684"/>
      <c r="L154" s="2179"/>
      <c r="M154" s="2179"/>
      <c r="N154" s="2685"/>
      <c r="P154" s="2146"/>
      <c r="Q154" s="2662"/>
      <c r="R154" s="2148"/>
      <c r="S154" s="2149"/>
      <c r="T154" s="2140"/>
      <c r="V154" s="2146"/>
      <c r="W154" s="2662"/>
      <c r="X154" s="2148"/>
      <c r="Y154" s="2149"/>
      <c r="Z154" s="2140"/>
      <c r="AB154" s="2146"/>
      <c r="AC154" s="2662"/>
      <c r="AD154" s="2148"/>
      <c r="AE154" s="2149"/>
      <c r="AF154" s="2140"/>
    </row>
    <row r="155" spans="4:32" x14ac:dyDescent="0.3">
      <c r="D155" s="2146"/>
      <c r="E155" s="2662"/>
      <c r="F155" s="2148"/>
      <c r="G155" s="2149"/>
      <c r="H155" s="2140"/>
      <c r="J155" s="2266"/>
      <c r="K155" s="2314"/>
      <c r="L155" s="1206"/>
      <c r="M155" s="2179"/>
      <c r="N155" s="2685"/>
      <c r="P155" s="2146"/>
      <c r="Q155" s="2662"/>
      <c r="R155" s="2148"/>
      <c r="S155" s="2149"/>
      <c r="T155" s="2140"/>
      <c r="V155" s="2146"/>
      <c r="W155" s="2662"/>
      <c r="X155" s="2148"/>
      <c r="Y155" s="2149"/>
      <c r="Z155" s="2140"/>
      <c r="AB155" s="2146"/>
      <c r="AC155" s="2662"/>
      <c r="AD155" s="2148"/>
      <c r="AE155" s="2149"/>
      <c r="AF155" s="2140"/>
    </row>
    <row r="156" spans="4:32" x14ac:dyDescent="0.3">
      <c r="D156" s="2651" t="s">
        <v>898</v>
      </c>
      <c r="E156" s="2661"/>
      <c r="F156" s="2595"/>
      <c r="G156" s="1206"/>
      <c r="H156" s="2646"/>
      <c r="J156" s="2266" t="s">
        <v>898</v>
      </c>
      <c r="K156" s="2314"/>
      <c r="L156" s="1206"/>
      <c r="M156" s="1206"/>
      <c r="N156" s="2526"/>
      <c r="P156" s="2651" t="s">
        <v>898</v>
      </c>
      <c r="Q156" s="2661"/>
      <c r="R156" s="2595"/>
      <c r="S156" s="1206"/>
      <c r="T156" s="2646"/>
      <c r="V156" s="2651" t="s">
        <v>898</v>
      </c>
      <c r="W156" s="2661"/>
      <c r="X156" s="2595"/>
      <c r="Y156" s="1206"/>
      <c r="Z156" s="2646"/>
      <c r="AB156" s="2651" t="s">
        <v>898</v>
      </c>
      <c r="AC156" s="2661"/>
      <c r="AD156" s="2595"/>
      <c r="AE156" s="1206"/>
      <c r="AF156" s="2646"/>
    </row>
    <row r="157" spans="4:32" x14ac:dyDescent="0.3">
      <c r="D157" s="2126" t="s">
        <v>884</v>
      </c>
      <c r="E157" s="2663" t="s">
        <v>885</v>
      </c>
      <c r="F157" s="2128" t="s">
        <v>886</v>
      </c>
      <c r="G157" s="2127" t="s">
        <v>893</v>
      </c>
      <c r="H157" s="2129" t="s">
        <v>888</v>
      </c>
      <c r="J157" s="2126" t="s">
        <v>884</v>
      </c>
      <c r="K157" s="2653" t="s">
        <v>885</v>
      </c>
      <c r="L157" s="2688" t="s">
        <v>886</v>
      </c>
      <c r="M157" s="2127" t="s">
        <v>893</v>
      </c>
      <c r="N157" s="2129" t="s">
        <v>888</v>
      </c>
      <c r="P157" s="2126" t="s">
        <v>884</v>
      </c>
      <c r="Q157" s="2663" t="s">
        <v>885</v>
      </c>
      <c r="R157" s="2128" t="s">
        <v>886</v>
      </c>
      <c r="S157" s="2127" t="s">
        <v>893</v>
      </c>
      <c r="T157" s="2129" t="s">
        <v>888</v>
      </c>
      <c r="V157" s="2126" t="s">
        <v>884</v>
      </c>
      <c r="W157" s="2663" t="s">
        <v>885</v>
      </c>
      <c r="X157" s="2128" t="s">
        <v>886</v>
      </c>
      <c r="Y157" s="2127" t="s">
        <v>893</v>
      </c>
      <c r="Z157" s="2129" t="s">
        <v>888</v>
      </c>
      <c r="AB157" s="2126" t="s">
        <v>884</v>
      </c>
      <c r="AC157" s="2663" t="s">
        <v>885</v>
      </c>
      <c r="AD157" s="2128" t="s">
        <v>886</v>
      </c>
      <c r="AE157" s="2127" t="s">
        <v>893</v>
      </c>
      <c r="AF157" s="2129" t="s">
        <v>888</v>
      </c>
    </row>
    <row r="158" spans="4:32" x14ac:dyDescent="0.3">
      <c r="D158" s="2561" t="s">
        <v>997</v>
      </c>
      <c r="E158" s="2664">
        <v>290020.70325447264</v>
      </c>
      <c r="F158" s="2655">
        <v>6.5722741899956513E-2</v>
      </c>
      <c r="G158" s="2133">
        <v>1</v>
      </c>
      <c r="H158" s="2140">
        <v>19060.955825637582</v>
      </c>
      <c r="J158" s="2561" t="s">
        <v>997</v>
      </c>
      <c r="K158" s="2664">
        <v>290020.70325447264</v>
      </c>
      <c r="L158" s="2655">
        <v>0.15317299922754277</v>
      </c>
      <c r="M158" s="2133">
        <v>1</v>
      </c>
      <c r="N158" s="2140">
        <v>44423.340955568747</v>
      </c>
      <c r="P158" s="2561" t="s">
        <v>997</v>
      </c>
      <c r="Q158" s="2664">
        <v>290020.70325447264</v>
      </c>
      <c r="R158" s="2655">
        <v>0.1354506438215316</v>
      </c>
      <c r="S158" s="2133">
        <v>1</v>
      </c>
      <c r="T158" s="2140">
        <v>39283.490977391688</v>
      </c>
      <c r="V158" s="2561" t="s">
        <v>997</v>
      </c>
      <c r="W158" s="2664">
        <v>290020.70325447264</v>
      </c>
      <c r="X158" s="2655">
        <v>0.16000000000000003</v>
      </c>
      <c r="Y158" s="2133">
        <v>1</v>
      </c>
      <c r="Z158" s="2140">
        <v>46403.312520715634</v>
      </c>
      <c r="AB158" s="2561" t="s">
        <v>997</v>
      </c>
      <c r="AC158" s="2664">
        <v>290020.70325447264</v>
      </c>
      <c r="AD158" s="2655">
        <v>0.16000000000000003</v>
      </c>
      <c r="AE158" s="2133">
        <v>1</v>
      </c>
      <c r="AF158" s="2140">
        <v>46403.312520715634</v>
      </c>
    </row>
    <row r="159" spans="4:32" x14ac:dyDescent="0.3">
      <c r="D159" s="2561" t="s">
        <v>994</v>
      </c>
      <c r="E159" s="2664">
        <v>254469.82106837176</v>
      </c>
      <c r="F159" s="2655">
        <v>0.13144548379991303</v>
      </c>
      <c r="G159" s="2133">
        <v>1</v>
      </c>
      <c r="H159" s="2140">
        <v>33448.908742809428</v>
      </c>
      <c r="J159" s="2561" t="s">
        <v>994</v>
      </c>
      <c r="K159" s="2664">
        <v>254469.82106837176</v>
      </c>
      <c r="L159" s="2655">
        <v>0.19146624903442844</v>
      </c>
      <c r="M159" s="2133">
        <v>1</v>
      </c>
      <c r="N159" s="2140">
        <v>48722.382132423314</v>
      </c>
      <c r="P159" s="2561" t="s">
        <v>994</v>
      </c>
      <c r="Q159" s="2664">
        <v>254469.82106837176</v>
      </c>
      <c r="R159" s="2655">
        <v>0.6079131279507729</v>
      </c>
      <c r="S159" s="2133">
        <v>1</v>
      </c>
      <c r="T159" s="2140">
        <v>154695.54489474738</v>
      </c>
      <c r="V159" s="2561" t="s">
        <v>994</v>
      </c>
      <c r="W159" s="2664">
        <v>254469.82106837176</v>
      </c>
      <c r="X159" s="2655">
        <v>1.6</v>
      </c>
      <c r="Y159" s="2133">
        <v>1</v>
      </c>
      <c r="Z159" s="2140">
        <v>407151.71370939485</v>
      </c>
      <c r="AB159" s="2561" t="s">
        <v>994</v>
      </c>
      <c r="AC159" s="2664">
        <v>254469.82106837176</v>
      </c>
      <c r="AD159" s="2655">
        <v>2.4000000000000004</v>
      </c>
      <c r="AE159" s="2133">
        <v>1</v>
      </c>
      <c r="AF159" s="2140">
        <v>610727.57056409237</v>
      </c>
    </row>
    <row r="160" spans="4:32" x14ac:dyDescent="0.3">
      <c r="D160" s="2561" t="s">
        <v>995</v>
      </c>
      <c r="E160" s="2664">
        <v>64040.167561799884</v>
      </c>
      <c r="F160" s="2655">
        <v>0.27672733431560637</v>
      </c>
      <c r="G160" s="2133">
        <v>2</v>
      </c>
      <c r="H160" s="2140">
        <v>35443.329717003297</v>
      </c>
      <c r="J160" s="2561" t="s">
        <v>995</v>
      </c>
      <c r="K160" s="2664">
        <v>64040.167561799884</v>
      </c>
      <c r="L160" s="2655">
        <v>0.38293249806885687</v>
      </c>
      <c r="M160" s="2133">
        <v>4</v>
      </c>
      <c r="N160" s="2140">
        <v>98092.245364752816</v>
      </c>
      <c r="P160" s="2561" t="s">
        <v>995</v>
      </c>
      <c r="Q160" s="2664">
        <v>64040.167561799884</v>
      </c>
      <c r="R160" s="2655">
        <v>2.2812740012047423</v>
      </c>
      <c r="S160" s="2133">
        <v>2</v>
      </c>
      <c r="T160" s="2140">
        <v>292186.33858305874</v>
      </c>
      <c r="V160" s="2561" t="s">
        <v>995</v>
      </c>
      <c r="W160" s="2664">
        <v>64040.167561799884</v>
      </c>
      <c r="X160" s="2655">
        <v>2.4000000000000004</v>
      </c>
      <c r="Y160" s="2133">
        <v>2</v>
      </c>
      <c r="Z160" s="2140">
        <v>307392.80429663952</v>
      </c>
      <c r="AB160" s="2561" t="s">
        <v>995</v>
      </c>
      <c r="AC160" s="2664">
        <v>64040.167561799884</v>
      </c>
      <c r="AD160" s="2655">
        <v>2.6947368421052631</v>
      </c>
      <c r="AE160" s="2133">
        <v>2</v>
      </c>
      <c r="AF160" s="2140">
        <v>345142.79780675308</v>
      </c>
    </row>
    <row r="161" spans="4:37" ht="12" customHeight="1" x14ac:dyDescent="0.3">
      <c r="D161" s="2561" t="s">
        <v>996</v>
      </c>
      <c r="E161" s="2664">
        <v>56298.72089551598</v>
      </c>
      <c r="F161" s="2655">
        <v>0.32861370949978252</v>
      </c>
      <c r="G161" s="2133">
        <v>1</v>
      </c>
      <c r="H161" s="2140">
        <v>18500.531513568425</v>
      </c>
      <c r="J161" s="2561" t="s">
        <v>996</v>
      </c>
      <c r="K161" s="2664">
        <v>56298.72089551598</v>
      </c>
      <c r="L161" s="2655">
        <v>0.55842291400335797</v>
      </c>
      <c r="M161" s="2133">
        <v>1</v>
      </c>
      <c r="N161" s="2140">
        <v>31438.495777135773</v>
      </c>
      <c r="P161" s="2561" t="s">
        <v>996</v>
      </c>
      <c r="Q161" s="2664">
        <v>56298.72089551598</v>
      </c>
      <c r="R161" s="2655">
        <v>1.354506438215316</v>
      </c>
      <c r="S161" s="2133">
        <v>1</v>
      </c>
      <c r="T161" s="2140">
        <v>76256.979916263532</v>
      </c>
      <c r="V161" s="2561" t="s">
        <v>996</v>
      </c>
      <c r="W161" s="2664">
        <v>56298.72089551598</v>
      </c>
      <c r="X161" s="2655">
        <v>1.6</v>
      </c>
      <c r="Y161" s="2133">
        <v>1</v>
      </c>
      <c r="Z161" s="2140">
        <v>90077.953432825569</v>
      </c>
      <c r="AB161" s="2561" t="s">
        <v>996</v>
      </c>
      <c r="AC161" s="2664">
        <v>56298.72089551598</v>
      </c>
      <c r="AD161" s="2655">
        <v>1.6</v>
      </c>
      <c r="AE161" s="2133">
        <v>1</v>
      </c>
      <c r="AF161" s="2140">
        <v>90077.953432825569</v>
      </c>
    </row>
    <row r="162" spans="4:37" x14ac:dyDescent="0.3">
      <c r="D162" s="2561" t="s">
        <v>2603</v>
      </c>
      <c r="E162" s="2664">
        <v>290020.70325447264</v>
      </c>
      <c r="F162" s="2655">
        <v>5.5345466863121272E-2</v>
      </c>
      <c r="G162" s="2133">
        <v>1</v>
      </c>
      <c r="H162" s="2140">
        <v>16051.331221589544</v>
      </c>
      <c r="J162" s="2561" t="s">
        <v>2603</v>
      </c>
      <c r="K162" s="2664">
        <v>290020.70325447264</v>
      </c>
      <c r="L162" s="2655">
        <v>7.6586499613771383E-2</v>
      </c>
      <c r="M162" s="2133">
        <v>1</v>
      </c>
      <c r="N162" s="2140">
        <v>22211.670477784373</v>
      </c>
      <c r="P162" s="2561" t="s">
        <v>2603</v>
      </c>
      <c r="Q162" s="2664">
        <v>290020.70325447264</v>
      </c>
      <c r="R162" s="2655">
        <v>0.4562548002409485</v>
      </c>
      <c r="S162" s="2133">
        <v>1</v>
      </c>
      <c r="T162" s="2140">
        <v>132323.33802910883</v>
      </c>
      <c r="U162" s="2665"/>
      <c r="V162" s="2561" t="s">
        <v>2603</v>
      </c>
      <c r="W162" s="2664">
        <v>290020.70325447264</v>
      </c>
      <c r="X162" s="2655">
        <v>0.48000000000000009</v>
      </c>
      <c r="Y162" s="2133">
        <v>1</v>
      </c>
      <c r="Z162" s="2140">
        <v>139209.93756214689</v>
      </c>
      <c r="AB162" s="2561" t="s">
        <v>2603</v>
      </c>
      <c r="AC162" s="2664">
        <v>290020.70325447264</v>
      </c>
      <c r="AD162" s="2655">
        <v>0.53894736842105262</v>
      </c>
      <c r="AE162" s="2133">
        <v>1</v>
      </c>
      <c r="AF162" s="2140">
        <v>156305.89480662104</v>
      </c>
    </row>
    <row r="163" spans="4:37" x14ac:dyDescent="0.3">
      <c r="D163" s="2561" t="s">
        <v>2602</v>
      </c>
      <c r="E163" s="2664">
        <v>282139.34593835432</v>
      </c>
      <c r="F163" s="2655">
        <v>0.49292056424967384</v>
      </c>
      <c r="G163" s="2133">
        <v>2</v>
      </c>
      <c r="H163" s="2140">
        <v>278144.57119393506</v>
      </c>
      <c r="J163" s="2561" t="s">
        <v>2602</v>
      </c>
      <c r="K163" s="2664">
        <v>282139.34593835432</v>
      </c>
      <c r="L163" s="2655">
        <v>0.38293249806885687</v>
      </c>
      <c r="M163" s="2133">
        <v>2</v>
      </c>
      <c r="N163" s="2140">
        <v>216080.64908737483</v>
      </c>
      <c r="P163" s="2561" t="s">
        <v>2602</v>
      </c>
      <c r="Q163" s="2664">
        <v>282139.34593835432</v>
      </c>
      <c r="R163" s="2655">
        <v>1.354506438215316</v>
      </c>
      <c r="S163" s="2133">
        <v>2</v>
      </c>
      <c r="T163" s="2140">
        <v>764319.12109471846</v>
      </c>
      <c r="U163" s="2665"/>
      <c r="V163" s="2561" t="s">
        <v>2602</v>
      </c>
      <c r="W163" s="2664">
        <v>282139.34593835432</v>
      </c>
      <c r="X163" s="2655">
        <v>1.6</v>
      </c>
      <c r="Y163" s="2133">
        <v>2</v>
      </c>
      <c r="Z163" s="2140">
        <v>902845.9070027339</v>
      </c>
      <c r="AB163" s="2561" t="s">
        <v>2602</v>
      </c>
      <c r="AC163" s="2664">
        <v>282139.34593835432</v>
      </c>
      <c r="AD163" s="2655">
        <v>1.6</v>
      </c>
      <c r="AE163" s="2133">
        <v>2</v>
      </c>
      <c r="AF163" s="2140">
        <v>902845.9070027339</v>
      </c>
    </row>
    <row r="164" spans="4:37" x14ac:dyDescent="0.3">
      <c r="D164" s="2266"/>
      <c r="E164" s="2314"/>
      <c r="F164" s="2658"/>
      <c r="G164" s="2316" t="s">
        <v>890</v>
      </c>
      <c r="H164" s="2659">
        <v>400649.62821454334</v>
      </c>
      <c r="J164" s="2266"/>
      <c r="K164" s="2314"/>
      <c r="L164" s="2658"/>
      <c r="M164" s="2316" t="s">
        <v>890</v>
      </c>
      <c r="N164" s="2659">
        <v>460968.78379503987</v>
      </c>
      <c r="P164" s="2266"/>
      <c r="Q164" s="2314"/>
      <c r="R164" s="2658"/>
      <c r="S164" s="2316" t="s">
        <v>890</v>
      </c>
      <c r="T164" s="2659">
        <v>1459064.8134952886</v>
      </c>
      <c r="U164" s="2665"/>
      <c r="V164" s="2266"/>
      <c r="W164" s="2314"/>
      <c r="X164" s="2658"/>
      <c r="Y164" s="2316" t="s">
        <v>890</v>
      </c>
      <c r="Z164" s="2659">
        <v>1893081.6285244566</v>
      </c>
      <c r="AB164" s="2266"/>
      <c r="AC164" s="2314"/>
      <c r="AD164" s="2658"/>
      <c r="AE164" s="2316" t="s">
        <v>890</v>
      </c>
      <c r="AF164" s="2659">
        <v>2151503.4361337419</v>
      </c>
    </row>
    <row r="165" spans="4:37" ht="15.75" thickBot="1" x14ac:dyDescent="0.35">
      <c r="D165" s="2286"/>
      <c r="E165" s="2668"/>
      <c r="F165" s="2288" t="s">
        <v>900</v>
      </c>
      <c r="G165" s="2667"/>
      <c r="H165" s="2170">
        <v>533513.83040213794</v>
      </c>
      <c r="J165" s="2286"/>
      <c r="K165" s="2668"/>
      <c r="L165" s="2288" t="s">
        <v>900</v>
      </c>
      <c r="M165" s="2667"/>
      <c r="N165" s="2170">
        <v>525391.2991882239</v>
      </c>
      <c r="P165" s="2286"/>
      <c r="Q165" s="2668"/>
      <c r="R165" s="2288" t="s">
        <v>900</v>
      </c>
      <c r="S165" s="2667"/>
      <c r="T165" s="2170">
        <v>1605771.832448628</v>
      </c>
      <c r="V165" s="2286"/>
      <c r="W165" s="2668"/>
      <c r="X165" s="2288" t="s">
        <v>900</v>
      </c>
      <c r="Y165" s="2667"/>
      <c r="Z165" s="2170">
        <v>2107819.8956517591</v>
      </c>
      <c r="AB165" s="2286"/>
      <c r="AC165" s="2668"/>
      <c r="AD165" s="2288" t="s">
        <v>900</v>
      </c>
      <c r="AE165" s="2667"/>
      <c r="AF165" s="2170">
        <v>2366241.7032610443</v>
      </c>
    </row>
    <row r="167" spans="4:37" ht="15.75" thickBot="1" x14ac:dyDescent="0.35">
      <c r="D167" s="1206"/>
      <c r="E167" s="2314"/>
      <c r="F167" s="1206"/>
      <c r="G167" s="1206"/>
      <c r="H167" s="1206"/>
      <c r="J167" s="2009"/>
      <c r="K167" s="2009"/>
      <c r="L167" s="2009"/>
      <c r="M167" s="2009"/>
      <c r="N167" s="2009"/>
      <c r="P167" s="2009"/>
      <c r="Q167" s="2691"/>
      <c r="R167" s="2691"/>
      <c r="S167" s="2691"/>
      <c r="T167" s="2691"/>
      <c r="V167" s="2009"/>
      <c r="W167" s="2690"/>
      <c r="X167" s="2690"/>
      <c r="Y167" s="2690"/>
      <c r="Z167" s="2690"/>
    </row>
    <row r="168" spans="4:37" ht="15" customHeight="1" x14ac:dyDescent="0.3">
      <c r="D168" s="2787"/>
      <c r="E168" s="2788"/>
      <c r="F168" s="2233" t="s">
        <v>937</v>
      </c>
      <c r="G168" s="2670"/>
      <c r="H168" s="2671"/>
      <c r="J168" s="3846"/>
      <c r="K168" s="3847"/>
      <c r="L168" s="2233" t="s">
        <v>937</v>
      </c>
      <c r="M168" s="2670"/>
      <c r="N168" s="2671"/>
      <c r="P168" s="3846"/>
      <c r="Q168" s="3847"/>
      <c r="R168" s="2233" t="s">
        <v>937</v>
      </c>
      <c r="S168" s="2670"/>
      <c r="T168" s="2671"/>
      <c r="V168" s="3828"/>
      <c r="W168" s="3829"/>
      <c r="X168" s="2233" t="s">
        <v>937</v>
      </c>
      <c r="Y168" s="2670"/>
      <c r="Z168" s="2671"/>
      <c r="AB168" s="2624"/>
      <c r="AC168" s="2625"/>
      <c r="AD168" s="2622" t="s">
        <v>875</v>
      </c>
      <c r="AE168" s="2233"/>
      <c r="AF168" s="2623"/>
    </row>
    <row r="169" spans="4:37" ht="15.75" customHeight="1" thickBot="1" x14ac:dyDescent="0.35">
      <c r="D169" s="2672" t="s">
        <v>938</v>
      </c>
      <c r="E169" s="2673">
        <v>10</v>
      </c>
      <c r="F169" s="1206" t="s">
        <v>3366</v>
      </c>
      <c r="G169" s="2595"/>
      <c r="H169" s="2518"/>
      <c r="J169" s="3836" t="s">
        <v>3387</v>
      </c>
      <c r="K169" s="3837"/>
      <c r="L169" s="1206" t="s">
        <v>3366</v>
      </c>
      <c r="M169" s="2595"/>
      <c r="N169" s="2518"/>
      <c r="P169" s="3836" t="s">
        <v>3376</v>
      </c>
      <c r="Q169" s="3837"/>
      <c r="R169" s="1206" t="s">
        <v>3366</v>
      </c>
      <c r="S169" s="2595"/>
      <c r="T169" s="2518"/>
      <c r="V169" s="3836" t="s">
        <v>940</v>
      </c>
      <c r="W169" s="3837"/>
      <c r="X169" s="1206" t="s">
        <v>3366</v>
      </c>
      <c r="Y169" s="2595"/>
      <c r="Z169" s="2518"/>
      <c r="AB169" s="2777" t="s">
        <v>877</v>
      </c>
      <c r="AC169" s="2778">
        <v>15</v>
      </c>
      <c r="AD169" s="1206" t="s">
        <v>3366</v>
      </c>
      <c r="AE169" s="2595"/>
      <c r="AF169" s="2632"/>
    </row>
    <row r="170" spans="4:37" ht="12.75" customHeight="1" x14ac:dyDescent="0.3">
      <c r="D170" s="2624" t="s">
        <v>2157</v>
      </c>
      <c r="E170" s="2789"/>
      <c r="F170" s="2790"/>
      <c r="G170" s="2674" t="s">
        <v>892</v>
      </c>
      <c r="H170" s="2675"/>
      <c r="J170" s="3830" t="s">
        <v>2158</v>
      </c>
      <c r="K170" s="3831"/>
      <c r="L170" s="3832"/>
      <c r="M170" s="2674" t="s">
        <v>892</v>
      </c>
      <c r="N170" s="2675"/>
      <c r="P170" s="3830" t="s">
        <v>1319</v>
      </c>
      <c r="Q170" s="3831"/>
      <c r="R170" s="3832"/>
      <c r="S170" s="2674" t="s">
        <v>892</v>
      </c>
      <c r="T170" s="2675"/>
      <c r="V170" s="3830" t="s">
        <v>2159</v>
      </c>
      <c r="W170" s="3831"/>
      <c r="X170" s="3832"/>
      <c r="Y170" s="2674" t="s">
        <v>892</v>
      </c>
      <c r="Z170" s="2675"/>
      <c r="AB170" s="2254" t="s">
        <v>2247</v>
      </c>
      <c r="AC170" s="2782"/>
      <c r="AD170" s="2024"/>
      <c r="AE170" s="2189" t="s">
        <v>881</v>
      </c>
      <c r="AF170" s="2641"/>
    </row>
    <row r="171" spans="4:37" ht="15.75" thickBot="1" x14ac:dyDescent="0.35">
      <c r="D171" s="2791"/>
      <c r="E171" s="2455"/>
      <c r="F171" s="2784"/>
      <c r="G171" s="1206"/>
      <c r="H171" s="2526"/>
      <c r="J171" s="3848"/>
      <c r="K171" s="3849"/>
      <c r="L171" s="2784"/>
      <c r="M171" s="1206">
        <v>0.95733124517214208</v>
      </c>
      <c r="N171" s="2526"/>
      <c r="P171" s="3848"/>
      <c r="Q171" s="3849"/>
      <c r="R171" s="2784"/>
      <c r="S171" s="1206"/>
      <c r="T171" s="2526"/>
      <c r="V171" s="3823"/>
      <c r="W171" s="3850"/>
      <c r="X171" s="2792"/>
      <c r="Y171" s="1206"/>
      <c r="Z171" s="2526"/>
      <c r="AB171" s="2254"/>
      <c r="AC171" s="2782"/>
      <c r="AD171" s="2024"/>
      <c r="AE171" s="1206"/>
      <c r="AF171" s="2648"/>
    </row>
    <row r="172" spans="4:37" x14ac:dyDescent="0.3">
      <c r="D172" s="2793" t="s">
        <v>882</v>
      </c>
      <c r="E172" s="2794"/>
      <c r="F172" s="2794"/>
      <c r="G172" s="2794"/>
      <c r="H172" s="2795"/>
      <c r="I172" s="2693"/>
      <c r="J172" s="3825" t="s">
        <v>882</v>
      </c>
      <c r="K172" s="3826"/>
      <c r="L172" s="3826"/>
      <c r="M172" s="3826"/>
      <c r="N172" s="3827"/>
      <c r="P172" s="3825" t="s">
        <v>882</v>
      </c>
      <c r="Q172" s="3826"/>
      <c r="R172" s="3826"/>
      <c r="S172" s="3826"/>
      <c r="T172" s="3827"/>
      <c r="V172" s="3825" t="s">
        <v>882</v>
      </c>
      <c r="W172" s="3826"/>
      <c r="X172" s="3826"/>
      <c r="Y172" s="3826"/>
      <c r="Z172" s="3827"/>
      <c r="AB172" s="2651" t="s">
        <v>882</v>
      </c>
      <c r="AC172" s="2314"/>
      <c r="AD172" s="2595"/>
      <c r="AE172" s="1206"/>
      <c r="AF172" s="2646"/>
    </row>
    <row r="173" spans="4:37" s="2693" customFormat="1" x14ac:dyDescent="0.3">
      <c r="D173" s="2677" t="s">
        <v>884</v>
      </c>
      <c r="E173" s="2678" t="s">
        <v>885</v>
      </c>
      <c r="F173" s="2070" t="s">
        <v>886</v>
      </c>
      <c r="G173" s="2599" t="s">
        <v>893</v>
      </c>
      <c r="H173" s="2679" t="s">
        <v>888</v>
      </c>
      <c r="I173" s="2067"/>
      <c r="J173" s="2677" t="s">
        <v>884</v>
      </c>
      <c r="K173" s="2678" t="s">
        <v>885</v>
      </c>
      <c r="L173" s="2070" t="s">
        <v>886</v>
      </c>
      <c r="M173" s="2599" t="s">
        <v>893</v>
      </c>
      <c r="N173" s="2679" t="s">
        <v>888</v>
      </c>
      <c r="P173" s="2677" t="s">
        <v>884</v>
      </c>
      <c r="Q173" s="2678" t="s">
        <v>885</v>
      </c>
      <c r="R173" s="2688" t="s">
        <v>886</v>
      </c>
      <c r="S173" s="2599" t="s">
        <v>893</v>
      </c>
      <c r="T173" s="2679" t="s">
        <v>888</v>
      </c>
      <c r="U173" s="2067"/>
      <c r="V173" s="2677" t="s">
        <v>884</v>
      </c>
      <c r="W173" s="2678" t="s">
        <v>885</v>
      </c>
      <c r="X173" s="2688" t="s">
        <v>886</v>
      </c>
      <c r="Y173" s="2599" t="s">
        <v>893</v>
      </c>
      <c r="Z173" s="2679" t="s">
        <v>888</v>
      </c>
      <c r="AB173" s="2126" t="s">
        <v>884</v>
      </c>
      <c r="AC173" s="2653" t="s">
        <v>885</v>
      </c>
      <c r="AD173" s="2128" t="s">
        <v>886</v>
      </c>
      <c r="AE173" s="2127" t="s">
        <v>893</v>
      </c>
      <c r="AF173" s="2129" t="s">
        <v>888</v>
      </c>
      <c r="AG173" s="2067"/>
      <c r="AH173" s="2067"/>
      <c r="AI173" s="2067"/>
      <c r="AJ173" s="2067"/>
      <c r="AK173" s="2067"/>
    </row>
    <row r="174" spans="4:37" x14ac:dyDescent="0.3">
      <c r="D174" s="2561" t="s">
        <v>2906</v>
      </c>
      <c r="E174" s="2656">
        <v>87053.496293327989</v>
      </c>
      <c r="F174" s="2148">
        <v>0.25</v>
      </c>
      <c r="G174" s="2308">
        <v>1</v>
      </c>
      <c r="H174" s="2140">
        <v>21763.374073331997</v>
      </c>
      <c r="J174" s="2561" t="s">
        <v>2906</v>
      </c>
      <c r="K174" s="2656">
        <v>87053.496293327989</v>
      </c>
      <c r="L174" s="2655">
        <v>1.5317299922754275</v>
      </c>
      <c r="M174" s="2308">
        <v>1</v>
      </c>
      <c r="N174" s="2140">
        <v>133342.45120492825</v>
      </c>
      <c r="P174" s="2561" t="s">
        <v>2906</v>
      </c>
      <c r="Q174" s="2656">
        <v>87053.496293327989</v>
      </c>
      <c r="R174" s="2655">
        <v>3.2</v>
      </c>
      <c r="S174" s="2308">
        <v>1</v>
      </c>
      <c r="T174" s="2140">
        <v>278571.18813864957</v>
      </c>
      <c r="V174" s="2561" t="s">
        <v>1813</v>
      </c>
      <c r="W174" s="2656">
        <v>353695.13123622525</v>
      </c>
      <c r="X174" s="2307">
        <v>1.5317299922754275</v>
      </c>
      <c r="Y174" s="2308">
        <v>1</v>
      </c>
      <c r="Z174" s="2140">
        <v>541765.44063631957</v>
      </c>
      <c r="AB174" s="2561" t="s">
        <v>1813</v>
      </c>
      <c r="AC174" s="2656">
        <v>353695.13123622525</v>
      </c>
      <c r="AD174" s="2307">
        <v>0.4</v>
      </c>
      <c r="AE174" s="2308">
        <v>1</v>
      </c>
      <c r="AF174" s="2140">
        <v>141478.05249449011</v>
      </c>
    </row>
    <row r="175" spans="4:37" x14ac:dyDescent="0.3">
      <c r="D175" s="2561" t="s">
        <v>992</v>
      </c>
      <c r="E175" s="2656">
        <v>225909.19655379685</v>
      </c>
      <c r="F175" s="2655">
        <v>1.2</v>
      </c>
      <c r="G175" s="2133">
        <v>1</v>
      </c>
      <c r="H175" s="2140">
        <v>271091.03586455621</v>
      </c>
      <c r="J175" s="2561" t="s">
        <v>992</v>
      </c>
      <c r="K175" s="2656">
        <v>225909.19655379685</v>
      </c>
      <c r="L175" s="2655">
        <v>1.5317299922754275</v>
      </c>
      <c r="M175" s="2133">
        <v>1</v>
      </c>
      <c r="N175" s="2140">
        <v>346031.89189229527</v>
      </c>
      <c r="P175" s="2561" t="s">
        <v>993</v>
      </c>
      <c r="Q175" s="2656">
        <v>4251.3637355331075</v>
      </c>
      <c r="R175" s="2655">
        <v>16</v>
      </c>
      <c r="S175" s="2133">
        <v>1</v>
      </c>
      <c r="T175" s="2140">
        <v>68021.81976852972</v>
      </c>
      <c r="V175" s="2561" t="s">
        <v>992</v>
      </c>
      <c r="W175" s="2656">
        <v>225909.19655379685</v>
      </c>
      <c r="X175" s="2307">
        <v>1.5317299922754275</v>
      </c>
      <c r="Y175" s="2133">
        <v>1</v>
      </c>
      <c r="Z175" s="2140">
        <v>346031.89189229527</v>
      </c>
      <c r="AB175" s="2561" t="s">
        <v>992</v>
      </c>
      <c r="AC175" s="2656">
        <v>225909.19655379685</v>
      </c>
      <c r="AD175" s="2657">
        <v>0.25</v>
      </c>
      <c r="AE175" s="2133">
        <v>1</v>
      </c>
      <c r="AF175" s="2140">
        <v>56477.299138449212</v>
      </c>
    </row>
    <row r="176" spans="4:37" x14ac:dyDescent="0.3">
      <c r="D176" s="2561" t="s">
        <v>993</v>
      </c>
      <c r="E176" s="2656">
        <v>4251.3637355331075</v>
      </c>
      <c r="F176" s="2655">
        <v>24</v>
      </c>
      <c r="G176" s="2133">
        <v>1</v>
      </c>
      <c r="H176" s="2140">
        <v>102032.72965279457</v>
      </c>
      <c r="J176" s="2561" t="s">
        <v>993</v>
      </c>
      <c r="K176" s="2656">
        <v>4251.3637355331075</v>
      </c>
      <c r="L176" s="2655">
        <v>7.6586499613771366</v>
      </c>
      <c r="M176" s="2133">
        <v>1</v>
      </c>
      <c r="N176" s="2140">
        <v>32559.706708940794</v>
      </c>
      <c r="P176" s="2561"/>
      <c r="Q176" s="2656"/>
      <c r="R176" s="2657"/>
      <c r="S176" s="2133"/>
      <c r="T176" s="2140"/>
      <c r="V176" s="2561" t="s">
        <v>993</v>
      </c>
      <c r="W176" s="2656">
        <v>4251.3637355331075</v>
      </c>
      <c r="X176" s="2307">
        <v>7.6586499613771366</v>
      </c>
      <c r="Y176" s="2133">
        <v>1</v>
      </c>
      <c r="Z176" s="2140">
        <v>32559.706708940794</v>
      </c>
      <c r="AB176" s="2561" t="s">
        <v>993</v>
      </c>
      <c r="AC176" s="2656">
        <v>4251.3637355331075</v>
      </c>
      <c r="AD176" s="2657">
        <v>6</v>
      </c>
      <c r="AE176" s="2133">
        <v>0.5</v>
      </c>
      <c r="AF176" s="2140">
        <v>12754.091206599322</v>
      </c>
    </row>
    <row r="177" spans="4:32" x14ac:dyDescent="0.3">
      <c r="D177" s="2561"/>
      <c r="E177" s="2656"/>
      <c r="F177" s="2657"/>
      <c r="G177" s="2133"/>
      <c r="H177" s="2140"/>
      <c r="J177" s="2561"/>
      <c r="K177" s="2656"/>
      <c r="L177" s="2657"/>
      <c r="M177" s="2133"/>
      <c r="N177" s="2140"/>
      <c r="P177" s="2561"/>
      <c r="Q177" s="2656"/>
      <c r="R177" s="2657"/>
      <c r="S177" s="2133"/>
      <c r="T177" s="2140"/>
      <c r="V177" s="2561"/>
      <c r="W177" s="2656"/>
      <c r="X177" s="2657"/>
      <c r="Y177" s="2133"/>
      <c r="Z177" s="2140"/>
      <c r="AB177" s="2561"/>
      <c r="AC177" s="2656"/>
      <c r="AD177" s="2655"/>
      <c r="AE177" s="2133"/>
      <c r="AF177" s="2140"/>
    </row>
    <row r="178" spans="4:32" x14ac:dyDescent="0.3">
      <c r="D178" s="2266"/>
      <c r="E178" s="2314"/>
      <c r="F178" s="2658"/>
      <c r="G178" s="2143" t="s">
        <v>890</v>
      </c>
      <c r="H178" s="2659">
        <v>394887.13959068281</v>
      </c>
      <c r="J178" s="2266"/>
      <c r="K178" s="2314"/>
      <c r="L178" s="2658"/>
      <c r="M178" s="2143" t="s">
        <v>890</v>
      </c>
      <c r="N178" s="2659">
        <v>511934.04980616434</v>
      </c>
      <c r="P178" s="2266"/>
      <c r="Q178" s="2314"/>
      <c r="R178" s="2658"/>
      <c r="S178" s="2143" t="s">
        <v>890</v>
      </c>
      <c r="T178" s="2659">
        <v>346593.0079071793</v>
      </c>
      <c r="V178" s="2266"/>
      <c r="W178" s="2314"/>
      <c r="X178" s="2658"/>
      <c r="Y178" s="2143" t="s">
        <v>890</v>
      </c>
      <c r="Z178" s="2659">
        <v>920357.0392375557</v>
      </c>
      <c r="AB178" s="2266"/>
      <c r="AC178" s="2314"/>
      <c r="AD178" s="2658"/>
      <c r="AE178" s="2143" t="s">
        <v>890</v>
      </c>
      <c r="AF178" s="2659">
        <v>210709.44283953865</v>
      </c>
    </row>
    <row r="179" spans="4:32" x14ac:dyDescent="0.3">
      <c r="D179" s="2651" t="s">
        <v>891</v>
      </c>
      <c r="E179" s="2661"/>
      <c r="F179" s="2595"/>
      <c r="G179" s="1206"/>
      <c r="H179" s="2646"/>
      <c r="J179" s="2266" t="s">
        <v>891</v>
      </c>
      <c r="K179" s="2314"/>
      <c r="L179" s="2595"/>
      <c r="M179" s="1206"/>
      <c r="N179" s="2526"/>
      <c r="P179" s="2266" t="s">
        <v>891</v>
      </c>
      <c r="Q179" s="2314"/>
      <c r="R179" s="1206"/>
      <c r="S179" s="1206"/>
      <c r="T179" s="2526"/>
      <c r="V179" s="2266" t="s">
        <v>891</v>
      </c>
      <c r="W179" s="2314"/>
      <c r="X179" s="1206"/>
      <c r="Y179" s="1206"/>
      <c r="Z179" s="2526"/>
      <c r="AB179" s="2651" t="s">
        <v>891</v>
      </c>
      <c r="AC179" s="2661"/>
      <c r="AD179" s="2595"/>
      <c r="AE179" s="1206"/>
      <c r="AF179" s="2646"/>
    </row>
    <row r="180" spans="4:32" ht="30" x14ac:dyDescent="0.3">
      <c r="D180" s="2126" t="s">
        <v>884</v>
      </c>
      <c r="E180" s="2653" t="s">
        <v>892</v>
      </c>
      <c r="F180" s="2128" t="s">
        <v>893</v>
      </c>
      <c r="G180" s="2127" t="s">
        <v>887</v>
      </c>
      <c r="H180" s="2129" t="s">
        <v>888</v>
      </c>
      <c r="J180" s="2686" t="s">
        <v>920</v>
      </c>
      <c r="K180" s="2687" t="s">
        <v>892</v>
      </c>
      <c r="L180" s="2128" t="s">
        <v>893</v>
      </c>
      <c r="M180" s="2127" t="s">
        <v>887</v>
      </c>
      <c r="N180" s="2689" t="s">
        <v>888</v>
      </c>
      <c r="P180" s="2686" t="s">
        <v>920</v>
      </c>
      <c r="Q180" s="2687" t="s">
        <v>892</v>
      </c>
      <c r="R180" s="2688" t="s">
        <v>893</v>
      </c>
      <c r="S180" s="2688" t="s">
        <v>887</v>
      </c>
      <c r="T180" s="2689" t="s">
        <v>888</v>
      </c>
      <c r="V180" s="2686" t="s">
        <v>920</v>
      </c>
      <c r="W180" s="2687" t="s">
        <v>892</v>
      </c>
      <c r="X180" s="2688" t="s">
        <v>893</v>
      </c>
      <c r="Y180" s="2688" t="s">
        <v>887</v>
      </c>
      <c r="Z180" s="2689" t="s">
        <v>888</v>
      </c>
      <c r="AB180" s="2126" t="s">
        <v>884</v>
      </c>
      <c r="AC180" s="2653" t="s">
        <v>892</v>
      </c>
      <c r="AD180" s="2128" t="s">
        <v>893</v>
      </c>
      <c r="AE180" s="2127" t="s">
        <v>887</v>
      </c>
      <c r="AF180" s="2129" t="s">
        <v>888</v>
      </c>
    </row>
    <row r="181" spans="4:32" x14ac:dyDescent="0.3">
      <c r="D181" s="2146"/>
      <c r="E181" s="2662"/>
      <c r="F181" s="2148"/>
      <c r="G181" s="2149"/>
      <c r="H181" s="2140"/>
      <c r="J181" s="2146"/>
      <c r="K181" s="2684"/>
      <c r="L181" s="2148"/>
      <c r="M181" s="2149"/>
      <c r="N181" s="2685"/>
      <c r="P181" s="2146"/>
      <c r="Q181" s="2684"/>
      <c r="R181" s="2179"/>
      <c r="S181" s="2179"/>
      <c r="T181" s="2685"/>
      <c r="V181" s="2146"/>
      <c r="W181" s="2684"/>
      <c r="X181" s="2179"/>
      <c r="Y181" s="2179"/>
      <c r="Z181" s="2685"/>
      <c r="AB181" s="2146"/>
      <c r="AC181" s="2662"/>
      <c r="AD181" s="2148"/>
      <c r="AE181" s="2149"/>
      <c r="AF181" s="2140"/>
    </row>
    <row r="182" spans="4:32" x14ac:dyDescent="0.3">
      <c r="D182" s="2146"/>
      <c r="E182" s="2662"/>
      <c r="F182" s="2148"/>
      <c r="G182" s="2149"/>
      <c r="H182" s="2140"/>
      <c r="J182" s="2146"/>
      <c r="K182" s="2684"/>
      <c r="L182" s="2148"/>
      <c r="M182" s="2149"/>
      <c r="N182" s="2685"/>
      <c r="P182" s="2146"/>
      <c r="Q182" s="2684"/>
      <c r="R182" s="2179"/>
      <c r="S182" s="2179"/>
      <c r="T182" s="2685"/>
      <c r="V182" s="2146"/>
      <c r="W182" s="2684"/>
      <c r="X182" s="2179"/>
      <c r="Y182" s="2179"/>
      <c r="Z182" s="2685"/>
      <c r="AB182" s="2146"/>
      <c r="AC182" s="2662"/>
      <c r="AD182" s="2148"/>
      <c r="AE182" s="2149"/>
      <c r="AF182" s="2140"/>
    </row>
    <row r="183" spans="4:32" x14ac:dyDescent="0.3">
      <c r="D183" s="2146"/>
      <c r="E183" s="2662"/>
      <c r="F183" s="2148"/>
      <c r="G183" s="2149"/>
      <c r="H183" s="2140"/>
      <c r="J183" s="2146"/>
      <c r="K183" s="2684"/>
      <c r="L183" s="2148"/>
      <c r="M183" s="2149"/>
      <c r="N183" s="2685"/>
      <c r="P183" s="2146"/>
      <c r="Q183" s="2684"/>
      <c r="R183" s="2179"/>
      <c r="S183" s="2179"/>
      <c r="T183" s="2685"/>
      <c r="V183" s="2146"/>
      <c r="W183" s="2684"/>
      <c r="X183" s="2179"/>
      <c r="Y183" s="2179"/>
      <c r="Z183" s="2685"/>
      <c r="AB183" s="2146"/>
      <c r="AC183" s="2662"/>
      <c r="AD183" s="2148"/>
      <c r="AE183" s="2149"/>
      <c r="AF183" s="2140"/>
    </row>
    <row r="184" spans="4:32" x14ac:dyDescent="0.3">
      <c r="D184" s="2146"/>
      <c r="E184" s="2662"/>
      <c r="F184" s="2148"/>
      <c r="G184" s="2149"/>
      <c r="H184" s="2140"/>
      <c r="J184" s="2146"/>
      <c r="K184" s="2684"/>
      <c r="L184" s="2148"/>
      <c r="M184" s="2149"/>
      <c r="N184" s="2685"/>
      <c r="P184" s="2146"/>
      <c r="Q184" s="2684"/>
      <c r="R184" s="2179"/>
      <c r="S184" s="2179"/>
      <c r="T184" s="2685"/>
      <c r="V184" s="2146"/>
      <c r="W184" s="2684"/>
      <c r="X184" s="2179"/>
      <c r="Y184" s="2179"/>
      <c r="Z184" s="2685"/>
      <c r="AB184" s="2146"/>
      <c r="AC184" s="2662"/>
      <c r="AD184" s="2148"/>
      <c r="AE184" s="2149"/>
      <c r="AF184" s="2140"/>
    </row>
    <row r="185" spans="4:32" x14ac:dyDescent="0.3">
      <c r="D185" s="2146"/>
      <c r="E185" s="2662"/>
      <c r="F185" s="2148"/>
      <c r="G185" s="2149"/>
      <c r="H185" s="2140"/>
      <c r="J185" s="2146"/>
      <c r="K185" s="2684"/>
      <c r="L185" s="2148"/>
      <c r="M185" s="2149"/>
      <c r="N185" s="2685"/>
      <c r="P185" s="2146"/>
      <c r="Q185" s="2684"/>
      <c r="R185" s="2179"/>
      <c r="S185" s="2179"/>
      <c r="T185" s="2685"/>
      <c r="V185" s="2146"/>
      <c r="W185" s="2684"/>
      <c r="X185" s="2179"/>
      <c r="Y185" s="2179"/>
      <c r="Z185" s="2685"/>
      <c r="AB185" s="2146"/>
      <c r="AC185" s="2662"/>
      <c r="AD185" s="2148"/>
      <c r="AE185" s="2149"/>
      <c r="AF185" s="2140"/>
    </row>
    <row r="186" spans="4:32" x14ac:dyDescent="0.3">
      <c r="D186" s="2146"/>
      <c r="E186" s="2662"/>
      <c r="F186" s="2148"/>
      <c r="G186" s="2149"/>
      <c r="H186" s="2140"/>
      <c r="J186" s="2146"/>
      <c r="K186" s="2684"/>
      <c r="L186" s="2148"/>
      <c r="M186" s="2149"/>
      <c r="N186" s="2685"/>
      <c r="P186" s="2266"/>
      <c r="Q186" s="2314"/>
      <c r="R186" s="1206"/>
      <c r="S186" s="2179"/>
      <c r="T186" s="2685"/>
      <c r="V186" s="2266"/>
      <c r="W186" s="2314"/>
      <c r="X186" s="1206"/>
      <c r="Y186" s="2179"/>
      <c r="Z186" s="2685"/>
      <c r="AB186" s="2266"/>
      <c r="AC186" s="2314"/>
      <c r="AD186" s="2658"/>
      <c r="AE186" s="2143" t="s">
        <v>890</v>
      </c>
      <c r="AF186" s="2659"/>
    </row>
    <row r="187" spans="4:32" x14ac:dyDescent="0.3">
      <c r="D187" s="2651" t="s">
        <v>898</v>
      </c>
      <c r="E187" s="2314"/>
      <c r="F187" s="1206"/>
      <c r="G187" s="2149"/>
      <c r="H187" s="2659"/>
      <c r="J187" s="2266" t="s">
        <v>898</v>
      </c>
      <c r="K187" s="2314"/>
      <c r="L187" s="1206"/>
      <c r="M187" s="2149"/>
      <c r="N187" s="2526"/>
      <c r="P187" s="2266" t="s">
        <v>898</v>
      </c>
      <c r="Q187" s="2314"/>
      <c r="R187" s="1206"/>
      <c r="S187" s="1206"/>
      <c r="T187" s="2526"/>
      <c r="V187" s="2266" t="s">
        <v>898</v>
      </c>
      <c r="W187" s="2314"/>
      <c r="X187" s="1206"/>
      <c r="Y187" s="1206"/>
      <c r="Z187" s="2526"/>
      <c r="AB187" s="2651" t="s">
        <v>898</v>
      </c>
      <c r="AC187" s="2661"/>
      <c r="AD187" s="2595"/>
      <c r="AE187" s="1206"/>
      <c r="AF187" s="2646"/>
    </row>
    <row r="188" spans="4:32" x14ac:dyDescent="0.3">
      <c r="D188" s="2126" t="s">
        <v>884</v>
      </c>
      <c r="E188" s="2653" t="s">
        <v>885</v>
      </c>
      <c r="F188" s="2128" t="s">
        <v>886</v>
      </c>
      <c r="G188" s="2127" t="s">
        <v>893</v>
      </c>
      <c r="H188" s="2129" t="s">
        <v>888</v>
      </c>
      <c r="J188" s="2677" t="s">
        <v>884</v>
      </c>
      <c r="K188" s="2796" t="s">
        <v>885</v>
      </c>
      <c r="L188" s="2797" t="s">
        <v>886</v>
      </c>
      <c r="M188" s="2599" t="s">
        <v>893</v>
      </c>
      <c r="N188" s="2679" t="s">
        <v>888</v>
      </c>
      <c r="P188" s="2126" t="s">
        <v>884</v>
      </c>
      <c r="Q188" s="2653" t="s">
        <v>885</v>
      </c>
      <c r="R188" s="2688" t="s">
        <v>886</v>
      </c>
      <c r="S188" s="2127" t="s">
        <v>893</v>
      </c>
      <c r="T188" s="2129" t="s">
        <v>888</v>
      </c>
      <c r="V188" s="2126" t="s">
        <v>884</v>
      </c>
      <c r="W188" s="2653" t="s">
        <v>885</v>
      </c>
      <c r="X188" s="2688" t="s">
        <v>886</v>
      </c>
      <c r="Y188" s="2127" t="s">
        <v>893</v>
      </c>
      <c r="Z188" s="2129" t="s">
        <v>888</v>
      </c>
      <c r="AB188" s="2126" t="s">
        <v>884</v>
      </c>
      <c r="AC188" s="2663" t="s">
        <v>885</v>
      </c>
      <c r="AD188" s="2128" t="s">
        <v>886</v>
      </c>
      <c r="AE188" s="2127" t="s">
        <v>893</v>
      </c>
      <c r="AF188" s="2129" t="s">
        <v>888</v>
      </c>
    </row>
    <row r="189" spans="4:32" x14ac:dyDescent="0.3">
      <c r="D189" s="2561" t="s">
        <v>997</v>
      </c>
      <c r="E189" s="2664">
        <v>290020.70325447264</v>
      </c>
      <c r="F189" s="2655">
        <v>0.2</v>
      </c>
      <c r="G189" s="2133">
        <v>1</v>
      </c>
      <c r="H189" s="2140">
        <v>58004.140650894529</v>
      </c>
      <c r="J189" s="2561" t="s">
        <v>997</v>
      </c>
      <c r="K189" s="2664">
        <v>290020.70325447264</v>
      </c>
      <c r="L189" s="2655">
        <v>0.15317299922754277</v>
      </c>
      <c r="M189" s="2133">
        <v>1</v>
      </c>
      <c r="N189" s="2140">
        <v>44423.340955568747</v>
      </c>
      <c r="P189" s="2561" t="s">
        <v>997</v>
      </c>
      <c r="Q189" s="2664">
        <v>290020.70325447264</v>
      </c>
      <c r="R189" s="2655">
        <v>0</v>
      </c>
      <c r="S189" s="2133">
        <v>0</v>
      </c>
      <c r="T189" s="2140">
        <v>0</v>
      </c>
      <c r="V189" s="2561" t="s">
        <v>997</v>
      </c>
      <c r="W189" s="2664">
        <v>290020.70325447264</v>
      </c>
      <c r="X189" s="2307">
        <v>0.15317299922754277</v>
      </c>
      <c r="Y189" s="2133">
        <v>1</v>
      </c>
      <c r="Z189" s="2140">
        <v>44423.340955568747</v>
      </c>
      <c r="AB189" s="2561" t="s">
        <v>997</v>
      </c>
      <c r="AC189" s="2664">
        <v>290020.70325447264</v>
      </c>
      <c r="AD189" s="2657">
        <v>0</v>
      </c>
      <c r="AE189" s="2179">
        <v>1</v>
      </c>
      <c r="AF189" s="2140">
        <v>0</v>
      </c>
    </row>
    <row r="190" spans="4:32" x14ac:dyDescent="0.3">
      <c r="D190" s="2561" t="s">
        <v>994</v>
      </c>
      <c r="E190" s="2664">
        <v>254469.82106837176</v>
      </c>
      <c r="F190" s="2655">
        <v>0.5</v>
      </c>
      <c r="G190" s="2133">
        <v>1</v>
      </c>
      <c r="H190" s="2140">
        <v>127234.91053418588</v>
      </c>
      <c r="J190" s="2561" t="s">
        <v>994</v>
      </c>
      <c r="K190" s="2664">
        <v>254469.82106837176</v>
      </c>
      <c r="L190" s="2655">
        <v>0.61269199691017107</v>
      </c>
      <c r="M190" s="2133">
        <v>1</v>
      </c>
      <c r="N190" s="2140">
        <v>155911.62282375462</v>
      </c>
      <c r="P190" s="2561" t="s">
        <v>994</v>
      </c>
      <c r="Q190" s="2664">
        <v>254469.82106837176</v>
      </c>
      <c r="R190" s="2655">
        <v>0.71809256661991583</v>
      </c>
      <c r="S190" s="2133">
        <v>1</v>
      </c>
      <c r="T190" s="2140">
        <v>182732.8869382978</v>
      </c>
      <c r="V190" s="2561" t="s">
        <v>1002</v>
      </c>
      <c r="W190" s="2664">
        <v>261541.84908698621</v>
      </c>
      <c r="X190" s="2307">
        <v>0.61269199691017107</v>
      </c>
      <c r="Y190" s="2133">
        <v>1</v>
      </c>
      <c r="Z190" s="2140">
        <v>160244.59779268419</v>
      </c>
      <c r="AB190" s="2561" t="s">
        <v>994</v>
      </c>
      <c r="AC190" s="2664">
        <v>254469.82106837176</v>
      </c>
      <c r="AD190" s="2657">
        <v>0.4</v>
      </c>
      <c r="AE190" s="2179">
        <v>1</v>
      </c>
      <c r="AF190" s="2140">
        <v>101787.92842734871</v>
      </c>
    </row>
    <row r="191" spans="4:32" x14ac:dyDescent="0.3">
      <c r="D191" s="2561" t="s">
        <v>995</v>
      </c>
      <c r="E191" s="2664">
        <v>64040.167561799884</v>
      </c>
      <c r="F191" s="2655">
        <v>1.68</v>
      </c>
      <c r="G191" s="2133">
        <v>1</v>
      </c>
      <c r="H191" s="2140">
        <v>107587.4815038238</v>
      </c>
      <c r="J191" s="2561" t="s">
        <v>995</v>
      </c>
      <c r="K191" s="2664">
        <v>64040.167561799884</v>
      </c>
      <c r="L191" s="2655">
        <v>1.2898778882319388</v>
      </c>
      <c r="M191" s="2133">
        <v>2</v>
      </c>
      <c r="N191" s="2140">
        <v>165207.99219326788</v>
      </c>
      <c r="P191" s="2561" t="s">
        <v>995</v>
      </c>
      <c r="Q191" s="2664">
        <v>64040.167561799884</v>
      </c>
      <c r="R191" s="2655">
        <v>1.9653059718018751</v>
      </c>
      <c r="S191" s="2133">
        <v>2</v>
      </c>
      <c r="T191" s="2140">
        <v>251717.04748879609</v>
      </c>
      <c r="V191" s="2561" t="s">
        <v>995</v>
      </c>
      <c r="W191" s="2664">
        <v>64040.167561799884</v>
      </c>
      <c r="X191" s="2307">
        <v>1.2898778882319388</v>
      </c>
      <c r="Y191" s="2133">
        <v>2</v>
      </c>
      <c r="Z191" s="2140">
        <v>165207.99219326788</v>
      </c>
      <c r="AB191" s="2561" t="s">
        <v>995</v>
      </c>
      <c r="AC191" s="2664">
        <v>64040.167561799884</v>
      </c>
      <c r="AD191" s="2657">
        <v>0.6</v>
      </c>
      <c r="AE191" s="2179">
        <v>2</v>
      </c>
      <c r="AF191" s="2140">
        <v>76848.201074159864</v>
      </c>
    </row>
    <row r="192" spans="4:32" x14ac:dyDescent="0.3">
      <c r="D192" s="2561" t="s">
        <v>996</v>
      </c>
      <c r="E192" s="2664">
        <v>56298.72089551598</v>
      </c>
      <c r="F192" s="2148">
        <v>0.25</v>
      </c>
      <c r="G192" s="2133">
        <v>1</v>
      </c>
      <c r="H192" s="2140">
        <v>14074.680223878995</v>
      </c>
      <c r="J192" s="2561" t="s">
        <v>996</v>
      </c>
      <c r="K192" s="2664">
        <v>56298.72089551598</v>
      </c>
      <c r="L192" s="2655">
        <v>1.5317299922754275</v>
      </c>
      <c r="M192" s="2133">
        <v>1</v>
      </c>
      <c r="N192" s="2140">
        <v>86234.439322405146</v>
      </c>
      <c r="P192" s="2561" t="s">
        <v>996</v>
      </c>
      <c r="Q192" s="2664">
        <v>56298.72089551598</v>
      </c>
      <c r="R192" s="2655">
        <v>0.58331211565433172</v>
      </c>
      <c r="S192" s="2133">
        <v>1</v>
      </c>
      <c r="T192" s="2140">
        <v>32839.72599419616</v>
      </c>
      <c r="V192" s="2561" t="s">
        <v>996</v>
      </c>
      <c r="W192" s="2664">
        <v>56298.72089551598</v>
      </c>
      <c r="X192" s="2307">
        <v>1.5317299922754275</v>
      </c>
      <c r="Y192" s="2133">
        <v>1</v>
      </c>
      <c r="Z192" s="2140">
        <v>86234.439322405146</v>
      </c>
      <c r="AB192" s="2561" t="s">
        <v>996</v>
      </c>
      <c r="AC192" s="2664">
        <v>56298.72089551598</v>
      </c>
      <c r="AD192" s="2657">
        <v>0.4</v>
      </c>
      <c r="AE192" s="2179">
        <v>1</v>
      </c>
      <c r="AF192" s="2140">
        <v>22519.488358206392</v>
      </c>
    </row>
    <row r="193" spans="4:32" x14ac:dyDescent="0.3">
      <c r="D193" s="2561" t="s">
        <v>2603</v>
      </c>
      <c r="E193" s="2664">
        <v>290020.70325447264</v>
      </c>
      <c r="F193" s="2655">
        <v>0.4</v>
      </c>
      <c r="G193" s="2133">
        <v>1</v>
      </c>
      <c r="H193" s="2140">
        <v>116008.28130178906</v>
      </c>
      <c r="J193" s="2561" t="s">
        <v>2603</v>
      </c>
      <c r="K193" s="2664">
        <v>290020.70325447264</v>
      </c>
      <c r="L193" s="2655">
        <v>0.25797557764638773</v>
      </c>
      <c r="M193" s="2133">
        <v>1</v>
      </c>
      <c r="N193" s="2140">
        <v>74818.258451484187</v>
      </c>
      <c r="P193" s="2561" t="s">
        <v>2603</v>
      </c>
      <c r="Q193" s="2664">
        <v>290020.70325447264</v>
      </c>
      <c r="R193" s="2655">
        <v>0.39306119436037501</v>
      </c>
      <c r="S193" s="2133">
        <v>1</v>
      </c>
      <c r="T193" s="2140">
        <v>113995.88401043891</v>
      </c>
      <c r="U193" s="2665"/>
      <c r="V193" s="2561" t="s">
        <v>2603</v>
      </c>
      <c r="W193" s="2664">
        <v>290020.70325447264</v>
      </c>
      <c r="X193" s="2307">
        <v>0.25797557764638773</v>
      </c>
      <c r="Y193" s="2133">
        <v>1</v>
      </c>
      <c r="Z193" s="2140">
        <v>74818.258451484187</v>
      </c>
      <c r="AB193" s="2561" t="s">
        <v>2603</v>
      </c>
      <c r="AC193" s="2664">
        <v>290020.70325447264</v>
      </c>
      <c r="AD193" s="2148">
        <v>0.12</v>
      </c>
      <c r="AE193" s="2133">
        <v>1</v>
      </c>
      <c r="AF193" s="2140">
        <v>34802.484390536716</v>
      </c>
    </row>
    <row r="194" spans="4:32" x14ac:dyDescent="0.3">
      <c r="D194" s="2561" t="s">
        <v>2602</v>
      </c>
      <c r="E194" s="2664">
        <v>282139.34593835432</v>
      </c>
      <c r="F194" s="2655">
        <v>1.68</v>
      </c>
      <c r="G194" s="2133">
        <v>2</v>
      </c>
      <c r="H194" s="2140">
        <v>947988.20235287049</v>
      </c>
      <c r="J194" s="2561" t="s">
        <v>2602</v>
      </c>
      <c r="K194" s="2664">
        <v>282139.34593835432</v>
      </c>
      <c r="L194" s="2655">
        <v>0.76586499613771375</v>
      </c>
      <c r="M194" s="2133">
        <v>2</v>
      </c>
      <c r="N194" s="2140">
        <v>432161.29817474965</v>
      </c>
      <c r="P194" s="2561" t="s">
        <v>2602</v>
      </c>
      <c r="Q194" s="2664">
        <v>282139.34593835432</v>
      </c>
      <c r="R194" s="2655">
        <v>1.6</v>
      </c>
      <c r="S194" s="2133">
        <v>2</v>
      </c>
      <c r="T194" s="2140">
        <v>902845.9070027339</v>
      </c>
      <c r="U194" s="2665"/>
      <c r="V194" s="2561" t="s">
        <v>2602</v>
      </c>
      <c r="W194" s="2664">
        <v>282139.34593835432</v>
      </c>
      <c r="X194" s="2307">
        <v>0.76586499613771375</v>
      </c>
      <c r="Y194" s="2133">
        <v>2</v>
      </c>
      <c r="Z194" s="2140">
        <v>432161.29817474965</v>
      </c>
      <c r="AB194" s="2561" t="s">
        <v>2602</v>
      </c>
      <c r="AC194" s="2664">
        <v>282139.34593835432</v>
      </c>
      <c r="AD194" s="2655">
        <v>0.6</v>
      </c>
      <c r="AE194" s="2133">
        <v>1</v>
      </c>
      <c r="AF194" s="2140">
        <v>169283.6075630126</v>
      </c>
    </row>
    <row r="195" spans="4:32" x14ac:dyDescent="0.3">
      <c r="D195" s="2266"/>
      <c r="E195" s="2314"/>
      <c r="F195" s="2658"/>
      <c r="G195" s="2316" t="s">
        <v>890</v>
      </c>
      <c r="H195" s="2659">
        <v>1370897.6965674427</v>
      </c>
      <c r="J195" s="2266"/>
      <c r="K195" s="2314"/>
      <c r="L195" s="2658"/>
      <c r="M195" s="2316" t="s">
        <v>890</v>
      </c>
      <c r="N195" s="2659">
        <v>958756.95192123018</v>
      </c>
      <c r="P195" s="2266"/>
      <c r="Q195" s="2314"/>
      <c r="R195" s="2658"/>
      <c r="S195" s="2316" t="s">
        <v>890</v>
      </c>
      <c r="T195" s="2659">
        <v>1484131.4514344628</v>
      </c>
      <c r="U195" s="2665"/>
      <c r="V195" s="2266"/>
      <c r="W195" s="2314"/>
      <c r="X195" s="2658"/>
      <c r="Y195" s="2316" t="s">
        <v>890</v>
      </c>
      <c r="Z195" s="2659">
        <v>963089.92689015972</v>
      </c>
      <c r="AB195" s="2266"/>
      <c r="AC195" s="2314"/>
      <c r="AD195" s="2658"/>
      <c r="AE195" s="2143" t="s">
        <v>890</v>
      </c>
      <c r="AF195" s="2659">
        <v>405241.70981326432</v>
      </c>
    </row>
    <row r="196" spans="4:32" ht="13.5" customHeight="1" thickBot="1" x14ac:dyDescent="0.35">
      <c r="D196" s="2286"/>
      <c r="E196" s="2668"/>
      <c r="F196" s="2288" t="s">
        <v>900</v>
      </c>
      <c r="G196" s="2667"/>
      <c r="H196" s="2170">
        <v>1765784.8361581257</v>
      </c>
      <c r="J196" s="2286"/>
      <c r="K196" s="2668"/>
      <c r="L196" s="2288" t="s">
        <v>900</v>
      </c>
      <c r="M196" s="2667"/>
      <c r="N196" s="2170">
        <v>1470691.0017273945</v>
      </c>
      <c r="P196" s="2286"/>
      <c r="Q196" s="2668"/>
      <c r="R196" s="2288" t="s">
        <v>900</v>
      </c>
      <c r="S196" s="2667"/>
      <c r="T196" s="2170">
        <v>1830724.459341642</v>
      </c>
      <c r="V196" s="2286"/>
      <c r="W196" s="2668"/>
      <c r="X196" s="2288" t="s">
        <v>900</v>
      </c>
      <c r="Y196" s="2667"/>
      <c r="Z196" s="2170">
        <v>1883446.9661277155</v>
      </c>
      <c r="AB196" s="2286"/>
      <c r="AC196" s="2668"/>
      <c r="AD196" s="2288" t="s">
        <v>900</v>
      </c>
      <c r="AE196" s="2667"/>
      <c r="AF196" s="2170">
        <v>615951.15265280299</v>
      </c>
    </row>
    <row r="198" spans="4:32" x14ac:dyDescent="0.3">
      <c r="D198" s="2009"/>
      <c r="E198" s="2690"/>
      <c r="F198" s="2690"/>
      <c r="G198" s="2690"/>
      <c r="H198" s="2690"/>
      <c r="P198" s="2009"/>
      <c r="Q198" s="2690"/>
      <c r="R198" s="2690"/>
      <c r="S198" s="2690"/>
      <c r="T198" s="2690"/>
    </row>
    <row r="199" spans="4:32" x14ac:dyDescent="0.3">
      <c r="AB199" s="2009"/>
      <c r="AC199" s="2690"/>
      <c r="AD199" s="2690"/>
      <c r="AE199" s="2690"/>
      <c r="AF199" s="2690"/>
    </row>
  </sheetData>
  <mergeCells count="159">
    <mergeCell ref="E46:E47"/>
    <mergeCell ref="D46:D47"/>
    <mergeCell ref="AN73:AO73"/>
    <mergeCell ref="AP73:AQ73"/>
    <mergeCell ref="AR73:AS73"/>
    <mergeCell ref="AT73:AU73"/>
    <mergeCell ref="AV73:AW73"/>
    <mergeCell ref="BP73:BQ73"/>
    <mergeCell ref="BR73:BS73"/>
    <mergeCell ref="BH67:BI67"/>
    <mergeCell ref="BJ67:BK67"/>
    <mergeCell ref="BL67:BM67"/>
    <mergeCell ref="BN67:BO67"/>
    <mergeCell ref="BP67:BQ67"/>
    <mergeCell ref="BR67:BS67"/>
    <mergeCell ref="BB67:BC67"/>
    <mergeCell ref="BD67:BE67"/>
    <mergeCell ref="BF67:BG67"/>
    <mergeCell ref="F67:G67"/>
    <mergeCell ref="H67:I67"/>
    <mergeCell ref="J67:K67"/>
    <mergeCell ref="L67:M67"/>
    <mergeCell ref="N67:O67"/>
    <mergeCell ref="P67:Q67"/>
    <mergeCell ref="BT73:BU73"/>
    <mergeCell ref="AX73:AY73"/>
    <mergeCell ref="AZ73:BA73"/>
    <mergeCell ref="BB73:BC73"/>
    <mergeCell ref="BD73:BE73"/>
    <mergeCell ref="BF73:BG73"/>
    <mergeCell ref="BH73:BI73"/>
    <mergeCell ref="BJ73:BK73"/>
    <mergeCell ref="BL73:BM73"/>
    <mergeCell ref="BN73:BO73"/>
    <mergeCell ref="X73:Y73"/>
    <mergeCell ref="Z73:AA73"/>
    <mergeCell ref="AB73:AC73"/>
    <mergeCell ref="AD73:AE73"/>
    <mergeCell ref="AF73:AG73"/>
    <mergeCell ref="AH73:AI73"/>
    <mergeCell ref="AJ73:AK73"/>
    <mergeCell ref="AL73:AM73"/>
    <mergeCell ref="AP67:AQ67"/>
    <mergeCell ref="F73:G73"/>
    <mergeCell ref="H73:I73"/>
    <mergeCell ref="J73:K73"/>
    <mergeCell ref="L73:M73"/>
    <mergeCell ref="N73:O73"/>
    <mergeCell ref="P73:Q73"/>
    <mergeCell ref="R73:S73"/>
    <mergeCell ref="T73:U73"/>
    <mergeCell ref="V73:W73"/>
    <mergeCell ref="R67:S67"/>
    <mergeCell ref="T67:U67"/>
    <mergeCell ref="V67:W67"/>
    <mergeCell ref="BN46:BO46"/>
    <mergeCell ref="BP46:BQ46"/>
    <mergeCell ref="BR46:BS46"/>
    <mergeCell ref="BT46:BU46"/>
    <mergeCell ref="BN47:BO47"/>
    <mergeCell ref="BP47:BQ47"/>
    <mergeCell ref="BR47:BS47"/>
    <mergeCell ref="BT47:BU47"/>
    <mergeCell ref="BT67:BU67"/>
    <mergeCell ref="AR67:AS67"/>
    <mergeCell ref="AT67:AU67"/>
    <mergeCell ref="AV67:AW67"/>
    <mergeCell ref="AX67:AY67"/>
    <mergeCell ref="AZ67:BA67"/>
    <mergeCell ref="AH67:AI67"/>
    <mergeCell ref="AJ67:AK67"/>
    <mergeCell ref="AL67:AM67"/>
    <mergeCell ref="AN67:AO67"/>
    <mergeCell ref="BF46:BG46"/>
    <mergeCell ref="X46:Y46"/>
    <mergeCell ref="Z46:AA46"/>
    <mergeCell ref="AB46:AC46"/>
    <mergeCell ref="AD46:AE46"/>
    <mergeCell ref="AF46:AG46"/>
    <mergeCell ref="AH46:AI46"/>
    <mergeCell ref="BD47:BE47"/>
    <mergeCell ref="BF47:BG47"/>
    <mergeCell ref="BH47:BI47"/>
    <mergeCell ref="BJ47:BK47"/>
    <mergeCell ref="BL47:BM47"/>
    <mergeCell ref="BH46:BI46"/>
    <mergeCell ref="BJ46:BK46"/>
    <mergeCell ref="BL46:BM46"/>
    <mergeCell ref="AZ46:BA46"/>
    <mergeCell ref="BB46:BC46"/>
    <mergeCell ref="BD46:BE46"/>
    <mergeCell ref="J138:K138"/>
    <mergeCell ref="P168:Q168"/>
    <mergeCell ref="V168:W168"/>
    <mergeCell ref="J141:K141"/>
    <mergeCell ref="P171:Q171"/>
    <mergeCell ref="J142:N142"/>
    <mergeCell ref="P172:T172"/>
    <mergeCell ref="J139:K139"/>
    <mergeCell ref="P169:Q169"/>
    <mergeCell ref="J140:L140"/>
    <mergeCell ref="P170:R170"/>
    <mergeCell ref="V170:X170"/>
    <mergeCell ref="V171:W171"/>
    <mergeCell ref="V172:Z172"/>
    <mergeCell ref="J168:K168"/>
    <mergeCell ref="J169:K169"/>
    <mergeCell ref="J170:L170"/>
    <mergeCell ref="J171:K171"/>
    <mergeCell ref="J172:N172"/>
    <mergeCell ref="V169:W169"/>
    <mergeCell ref="J107:N107"/>
    <mergeCell ref="AR47:AS47"/>
    <mergeCell ref="AT47:AU47"/>
    <mergeCell ref="AV47:AW47"/>
    <mergeCell ref="AX47:AY47"/>
    <mergeCell ref="AZ47:BA47"/>
    <mergeCell ref="BB47:BC47"/>
    <mergeCell ref="AF47:AG47"/>
    <mergeCell ref="AH47:AI47"/>
    <mergeCell ref="AJ47:AK47"/>
    <mergeCell ref="AL47:AM47"/>
    <mergeCell ref="AN47:AO47"/>
    <mergeCell ref="AP47:AQ47"/>
    <mergeCell ref="T47:U47"/>
    <mergeCell ref="V47:W47"/>
    <mergeCell ref="X47:Y47"/>
    <mergeCell ref="Z47:AA47"/>
    <mergeCell ref="AB47:AC47"/>
    <mergeCell ref="AD47:AE47"/>
    <mergeCell ref="X67:Y67"/>
    <mergeCell ref="Z67:AA67"/>
    <mergeCell ref="AB67:AC67"/>
    <mergeCell ref="AD67:AE67"/>
    <mergeCell ref="AF67:AG67"/>
    <mergeCell ref="F47:G47"/>
    <mergeCell ref="H47:I47"/>
    <mergeCell ref="J47:K47"/>
    <mergeCell ref="L47:M47"/>
    <mergeCell ref="N47:O47"/>
    <mergeCell ref="P47:Q47"/>
    <mergeCell ref="R47:S47"/>
    <mergeCell ref="AV46:AW46"/>
    <mergeCell ref="AX46:AY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AJ46:AK46"/>
    <mergeCell ref="AL46:AM46"/>
    <mergeCell ref="AN46:AO46"/>
    <mergeCell ref="AP46:AQ46"/>
    <mergeCell ref="AR46:AS46"/>
    <mergeCell ref="AT46:AU46"/>
  </mergeCells>
  <pageMargins left="0.7" right="0.7" top="0.75" bottom="0.75" header="0.3" footer="0.3"/>
  <pageSetup scale="94" orientation="landscape" horizontalDpi="4294967295" verticalDpi="4294967295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32"/>
  <dimension ref="A2:BR126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3" width="8.85546875" style="2067" customWidth="1"/>
    <col min="4" max="4" width="60.28515625" style="2067" customWidth="1"/>
    <col min="5" max="5" width="13.7109375" style="2067" bestFit="1" customWidth="1"/>
    <col min="6" max="6" width="19.42578125" style="2067" bestFit="1" customWidth="1"/>
    <col min="7" max="7" width="15.42578125" style="2067" bestFit="1" customWidth="1"/>
    <col min="8" max="8" width="12.28515625" style="2067" bestFit="1" customWidth="1"/>
    <col min="9" max="9" width="15.140625" style="2067" customWidth="1"/>
    <col min="10" max="10" width="11.42578125" style="2067"/>
    <col min="11" max="11" width="31.42578125" style="2067" customWidth="1"/>
    <col min="12" max="16384" width="11.42578125" style="2067"/>
  </cols>
  <sheetData>
    <row r="2" spans="1:9" ht="18.75" x14ac:dyDescent="0.3">
      <c r="B2" s="1021" t="s">
        <v>2804</v>
      </c>
    </row>
    <row r="3" spans="1:9" ht="18.75" x14ac:dyDescent="0.3">
      <c r="B3" s="1021" t="s">
        <v>2831</v>
      </c>
    </row>
    <row r="4" spans="1:9" ht="18.75" x14ac:dyDescent="0.3">
      <c r="B4" s="1021" t="s">
        <v>2828</v>
      </c>
    </row>
    <row r="5" spans="1:9" x14ac:dyDescent="0.3">
      <c r="B5" s="597" t="s">
        <v>3372</v>
      </c>
    </row>
    <row r="6" spans="1:9" ht="18.75" x14ac:dyDescent="0.3">
      <c r="B6" s="1021"/>
    </row>
    <row r="7" spans="1:9" ht="18.75" x14ac:dyDescent="0.3">
      <c r="B7" s="1021"/>
    </row>
    <row r="8" spans="1:9" ht="18.75" x14ac:dyDescent="0.3">
      <c r="B8" s="1021"/>
    </row>
    <row r="10" spans="1:9" ht="25.5" x14ac:dyDescent="0.3">
      <c r="A10" s="1206"/>
      <c r="B10" s="2746"/>
      <c r="C10" s="2218" t="s">
        <v>775</v>
      </c>
      <c r="D10" s="2218" t="s">
        <v>884</v>
      </c>
      <c r="E10" s="1928" t="s">
        <v>3362</v>
      </c>
      <c r="I10" s="2732"/>
    </row>
    <row r="11" spans="1:9" x14ac:dyDescent="0.3">
      <c r="A11" s="1206"/>
      <c r="B11" s="2748"/>
      <c r="C11" s="2733" t="s">
        <v>1327</v>
      </c>
      <c r="D11" s="2733" t="s">
        <v>1023</v>
      </c>
      <c r="E11" s="2734">
        <v>8540038.0448281281</v>
      </c>
      <c r="G11" s="927"/>
      <c r="I11" s="2732"/>
    </row>
    <row r="12" spans="1:9" x14ac:dyDescent="0.3">
      <c r="A12" s="1206"/>
      <c r="B12" s="2748"/>
      <c r="C12" s="2733" t="s">
        <v>1328</v>
      </c>
      <c r="D12" s="2733" t="s">
        <v>1024</v>
      </c>
      <c r="E12" s="2734">
        <v>8540038.0448281281</v>
      </c>
      <c r="G12" s="927"/>
      <c r="I12" s="2732"/>
    </row>
    <row r="13" spans="1:9" x14ac:dyDescent="0.3">
      <c r="A13" s="1206"/>
      <c r="B13" s="2748"/>
      <c r="C13" s="2733" t="s">
        <v>1329</v>
      </c>
      <c r="D13" s="2733" t="s">
        <v>1025</v>
      </c>
      <c r="E13" s="2734">
        <v>8540038.0448281281</v>
      </c>
      <c r="G13" s="927"/>
      <c r="I13" s="2732"/>
    </row>
    <row r="14" spans="1:9" x14ac:dyDescent="0.3">
      <c r="A14" s="1206"/>
      <c r="B14" s="2748"/>
      <c r="C14" s="2733" t="s">
        <v>1330</v>
      </c>
      <c r="D14" s="2733" t="s">
        <v>1026</v>
      </c>
      <c r="E14" s="2734">
        <v>8540038.0448281281</v>
      </c>
      <c r="G14" s="927"/>
      <c r="I14" s="2732"/>
    </row>
    <row r="15" spans="1:9" x14ac:dyDescent="0.3">
      <c r="A15" s="1206"/>
      <c r="B15" s="2748"/>
      <c r="C15" s="2733" t="s">
        <v>1331</v>
      </c>
      <c r="D15" s="2733" t="s">
        <v>1029</v>
      </c>
      <c r="E15" s="2734">
        <v>8540038.0448281281</v>
      </c>
      <c r="G15" s="927"/>
      <c r="I15" s="2732"/>
    </row>
    <row r="16" spans="1:9" x14ac:dyDescent="0.3">
      <c r="A16" s="1206"/>
      <c r="B16" s="2748"/>
      <c r="C16" s="2733" t="s">
        <v>1332</v>
      </c>
      <c r="D16" s="2733" t="s">
        <v>1030</v>
      </c>
      <c r="E16" s="2734">
        <v>8540038.0448281281</v>
      </c>
      <c r="G16" s="927"/>
      <c r="I16" s="2732"/>
    </row>
    <row r="17" spans="1:9" x14ac:dyDescent="0.3">
      <c r="A17" s="1206"/>
      <c r="B17" s="2748"/>
      <c r="C17" s="2733" t="s">
        <v>1333</v>
      </c>
      <c r="D17" s="2733" t="s">
        <v>1334</v>
      </c>
      <c r="E17" s="2734">
        <v>8540038.0448281281</v>
      </c>
      <c r="G17" s="927"/>
      <c r="I17" s="2732"/>
    </row>
    <row r="18" spans="1:9" x14ac:dyDescent="0.3">
      <c r="A18" s="1206"/>
      <c r="B18" s="2748"/>
      <c r="C18" s="2733" t="s">
        <v>1335</v>
      </c>
      <c r="D18" s="2733" t="s">
        <v>1885</v>
      </c>
      <c r="E18" s="2734">
        <v>8540038.0448281281</v>
      </c>
      <c r="G18" s="927"/>
      <c r="I18" s="2732"/>
    </row>
    <row r="19" spans="1:9" x14ac:dyDescent="0.3">
      <c r="A19" s="1206"/>
      <c r="B19" s="2748"/>
      <c r="C19" s="2733" t="s">
        <v>1336</v>
      </c>
      <c r="D19" s="2733" t="s">
        <v>2260</v>
      </c>
      <c r="E19" s="2734">
        <v>8540038.0448281281</v>
      </c>
      <c r="G19" s="927"/>
      <c r="I19" s="2732"/>
    </row>
    <row r="20" spans="1:9" x14ac:dyDescent="0.3">
      <c r="A20" s="1206"/>
      <c r="B20" s="2748"/>
      <c r="C20" s="2733" t="s">
        <v>1337</v>
      </c>
      <c r="D20" s="2733" t="s">
        <v>2777</v>
      </c>
      <c r="E20" s="2734">
        <v>8540038.0448281281</v>
      </c>
      <c r="G20" s="927"/>
      <c r="I20" s="2732"/>
    </row>
    <row r="21" spans="1:9" x14ac:dyDescent="0.3">
      <c r="A21" s="1206"/>
      <c r="B21" s="2748"/>
      <c r="C21" s="2733" t="s">
        <v>1338</v>
      </c>
      <c r="D21" s="2733" t="s">
        <v>2778</v>
      </c>
      <c r="E21" s="2734">
        <v>8540038.0448281281</v>
      </c>
      <c r="G21" s="927"/>
      <c r="I21" s="2732"/>
    </row>
    <row r="22" spans="1:9" x14ac:dyDescent="0.3">
      <c r="A22" s="1206"/>
      <c r="B22" s="2748"/>
      <c r="C22" s="2733" t="s">
        <v>1339</v>
      </c>
      <c r="D22" s="2733" t="s">
        <v>2779</v>
      </c>
      <c r="E22" s="2734">
        <v>1906343.2576001801</v>
      </c>
      <c r="G22" s="927"/>
      <c r="I22" s="2732"/>
    </row>
    <row r="23" spans="1:9" x14ac:dyDescent="0.3">
      <c r="A23" s="1206"/>
      <c r="B23" s="2748"/>
      <c r="C23" s="2733" t="s">
        <v>1341</v>
      </c>
      <c r="D23" s="2733" t="s">
        <v>2780</v>
      </c>
      <c r="E23" s="2734">
        <v>1906343.2576001801</v>
      </c>
      <c r="G23" s="927"/>
      <c r="I23" s="2732"/>
    </row>
    <row r="24" spans="1:9" x14ac:dyDescent="0.3">
      <c r="A24" s="1206"/>
      <c r="B24" s="2748"/>
      <c r="C24" s="2733" t="s">
        <v>1342</v>
      </c>
      <c r="D24" s="2733" t="s">
        <v>2781</v>
      </c>
      <c r="E24" s="2734">
        <v>8540038.0448281281</v>
      </c>
      <c r="G24" s="927"/>
      <c r="I24" s="2732"/>
    </row>
    <row r="25" spans="1:9" x14ac:dyDescent="0.3">
      <c r="A25" s="1206"/>
      <c r="B25" s="2748"/>
      <c r="C25" s="2733" t="s">
        <v>1343</v>
      </c>
      <c r="D25" s="2733" t="s">
        <v>2782</v>
      </c>
      <c r="E25" s="2734">
        <v>8540038.0448281281</v>
      </c>
      <c r="G25" s="927"/>
      <c r="I25" s="2732"/>
    </row>
    <row r="26" spans="1:9" x14ac:dyDescent="0.3">
      <c r="A26" s="1206"/>
      <c r="B26" s="2748"/>
      <c r="C26" s="2733" t="s">
        <v>1344</v>
      </c>
      <c r="D26" s="2733" t="s">
        <v>2783</v>
      </c>
      <c r="E26" s="2734">
        <v>8540038.0448281281</v>
      </c>
      <c r="G26" s="927"/>
      <c r="I26" s="2732"/>
    </row>
    <row r="27" spans="1:9" x14ac:dyDescent="0.3">
      <c r="A27" s="1206"/>
      <c r="B27" s="2748"/>
      <c r="C27" s="2733" t="s">
        <v>1345</v>
      </c>
      <c r="D27" s="2733" t="s">
        <v>2784</v>
      </c>
      <c r="E27" s="2734">
        <v>1906343.2576001801</v>
      </c>
      <c r="G27" s="927"/>
      <c r="I27" s="2732"/>
    </row>
    <row r="28" spans="1:9" x14ac:dyDescent="0.3">
      <c r="A28" s="1206"/>
      <c r="B28" s="2748"/>
      <c r="C28" s="2733" t="s">
        <v>1347</v>
      </c>
      <c r="D28" s="2733" t="s">
        <v>1348</v>
      </c>
      <c r="E28" s="2734">
        <v>1906343.2576001801</v>
      </c>
      <c r="G28" s="927"/>
      <c r="I28" s="2732"/>
    </row>
    <row r="29" spans="1:9" x14ac:dyDescent="0.3">
      <c r="A29" s="1206"/>
      <c r="B29" s="2748"/>
      <c r="C29" s="2733" t="s">
        <v>1349</v>
      </c>
      <c r="D29" s="2733" t="s">
        <v>1350</v>
      </c>
      <c r="E29" s="2734">
        <v>1906343.2576001801</v>
      </c>
      <c r="G29" s="927"/>
      <c r="I29" s="2732"/>
    </row>
    <row r="30" spans="1:9" x14ac:dyDescent="0.3">
      <c r="A30" s="1206"/>
      <c r="B30" s="2748"/>
      <c r="C30" s="2733" t="s">
        <v>1351</v>
      </c>
      <c r="D30" s="2733" t="s">
        <v>1352</v>
      </c>
      <c r="E30" s="2734">
        <v>1906343.2576001801</v>
      </c>
      <c r="G30" s="927"/>
      <c r="I30" s="2732"/>
    </row>
    <row r="31" spans="1:9" x14ac:dyDescent="0.3">
      <c r="A31" s="1206"/>
      <c r="B31" s="2748"/>
      <c r="C31" s="2733" t="s">
        <v>1353</v>
      </c>
      <c r="D31" s="2733" t="s">
        <v>1354</v>
      </c>
      <c r="E31" s="2734">
        <v>1906343.2576001801</v>
      </c>
      <c r="G31" s="927"/>
      <c r="I31" s="2732"/>
    </row>
    <row r="32" spans="1:9" x14ac:dyDescent="0.3">
      <c r="A32" s="1206"/>
      <c r="B32" s="2748"/>
      <c r="C32" s="2733" t="s">
        <v>1355</v>
      </c>
      <c r="D32" s="2733" t="s">
        <v>1356</v>
      </c>
      <c r="E32" s="2734">
        <v>1906343.2576001801</v>
      </c>
      <c r="G32" s="927"/>
      <c r="I32" s="2732"/>
    </row>
    <row r="33" spans="1:70" x14ac:dyDescent="0.3">
      <c r="A33" s="1206"/>
      <c r="B33" s="2748"/>
      <c r="C33" s="2733" t="s">
        <v>1357</v>
      </c>
      <c r="D33" s="2733" t="s">
        <v>1358</v>
      </c>
      <c r="E33" s="2734">
        <v>1906343.2576001801</v>
      </c>
      <c r="G33" s="927"/>
      <c r="I33" s="2732"/>
    </row>
    <row r="34" spans="1:70" x14ac:dyDescent="0.3">
      <c r="A34" s="1206"/>
      <c r="B34" s="2748"/>
      <c r="C34" s="2733" t="s">
        <v>1359</v>
      </c>
      <c r="D34" s="2733" t="s">
        <v>1360</v>
      </c>
      <c r="E34" s="2734">
        <v>1906343.2576001801</v>
      </c>
      <c r="G34" s="927"/>
      <c r="I34" s="2732"/>
    </row>
    <row r="35" spans="1:70" x14ac:dyDescent="0.3">
      <c r="A35" s="1206"/>
      <c r="B35" s="2748"/>
      <c r="C35" s="2733" t="s">
        <v>1361</v>
      </c>
      <c r="D35" s="2733" t="s">
        <v>1362</v>
      </c>
      <c r="E35" s="2734">
        <v>1906343.2576001801</v>
      </c>
      <c r="G35" s="927"/>
      <c r="I35" s="2732"/>
    </row>
    <row r="36" spans="1:70" x14ac:dyDescent="0.3">
      <c r="A36" s="1206"/>
      <c r="B36" s="2748"/>
      <c r="C36" s="2733" t="s">
        <v>1363</v>
      </c>
      <c r="D36" s="2733" t="s">
        <v>1364</v>
      </c>
      <c r="E36" s="2734">
        <v>1906343.2576001801</v>
      </c>
      <c r="G36" s="927"/>
      <c r="I36" s="2732"/>
    </row>
    <row r="37" spans="1:70" x14ac:dyDescent="0.3">
      <c r="A37" s="1206"/>
      <c r="B37" s="2748"/>
      <c r="C37" s="2733" t="s">
        <v>2149</v>
      </c>
      <c r="D37" s="2733" t="s">
        <v>2154</v>
      </c>
      <c r="E37" s="2734">
        <v>8540038.0448281281</v>
      </c>
      <c r="I37" s="2732"/>
    </row>
    <row r="38" spans="1:70" x14ac:dyDescent="0.3">
      <c r="A38" s="1206"/>
      <c r="B38" s="2748"/>
      <c r="C38" s="2733" t="s">
        <v>2762</v>
      </c>
      <c r="D38" s="2733" t="s">
        <v>2920</v>
      </c>
      <c r="E38" s="2734">
        <v>1220005.4349754469</v>
      </c>
      <c r="T38" s="2182"/>
      <c r="V38" s="2182"/>
      <c r="X38" s="2182"/>
      <c r="Z38" s="2182"/>
      <c r="AB38" s="2182"/>
      <c r="AD38" s="2182"/>
      <c r="AF38" s="2182"/>
      <c r="AH38" s="2182"/>
      <c r="AJ38" s="2182"/>
      <c r="AL38" s="2182"/>
      <c r="AN38" s="2182"/>
      <c r="AP38" s="2182"/>
      <c r="AR38" s="2182"/>
      <c r="AT38" s="2182"/>
      <c r="AV38" s="2182"/>
      <c r="AX38" s="2182"/>
      <c r="AZ38" s="2182"/>
      <c r="BB38" s="2182"/>
      <c r="BD38" s="2182"/>
      <c r="BF38" s="2182"/>
      <c r="BH38" s="2182"/>
      <c r="BJ38" s="2182"/>
      <c r="BL38" s="2182"/>
      <c r="BN38" s="2182"/>
      <c r="BP38" s="2182"/>
      <c r="BR38" s="2182"/>
    </row>
    <row r="39" spans="1:70" x14ac:dyDescent="0.3">
      <c r="A39" s="1206"/>
      <c r="B39" s="2748"/>
      <c r="C39" s="2733" t="s">
        <v>2763</v>
      </c>
      <c r="D39" s="2733" t="s">
        <v>2921</v>
      </c>
      <c r="E39" s="2734">
        <v>1220005.4349754469</v>
      </c>
      <c r="T39" s="2182"/>
      <c r="V39" s="2182"/>
      <c r="X39" s="2182"/>
      <c r="Z39" s="2182"/>
      <c r="AB39" s="2182"/>
      <c r="AD39" s="2182"/>
      <c r="AF39" s="2182"/>
      <c r="AH39" s="2182"/>
      <c r="AJ39" s="2182"/>
      <c r="AL39" s="2182"/>
      <c r="AN39" s="2182"/>
      <c r="AP39" s="2182"/>
      <c r="AR39" s="2182"/>
      <c r="AT39" s="2182"/>
      <c r="AV39" s="2182"/>
      <c r="AX39" s="2182"/>
      <c r="AZ39" s="2182"/>
      <c r="BB39" s="2182"/>
      <c r="BD39" s="2182"/>
      <c r="BF39" s="2182"/>
      <c r="BH39" s="2182"/>
      <c r="BJ39" s="2182"/>
      <c r="BL39" s="2182"/>
      <c r="BN39" s="2182"/>
      <c r="BP39" s="2182"/>
      <c r="BR39" s="2182"/>
    </row>
    <row r="40" spans="1:70" x14ac:dyDescent="0.3">
      <c r="A40" s="1206"/>
      <c r="B40" s="2748"/>
      <c r="C40" s="2733" t="s">
        <v>2764</v>
      </c>
      <c r="D40" s="2733" t="s">
        <v>2922</v>
      </c>
      <c r="E40" s="2734">
        <v>1220005.4349754469</v>
      </c>
      <c r="T40" s="2182"/>
      <c r="V40" s="2182"/>
      <c r="X40" s="2182"/>
      <c r="Z40" s="2182"/>
      <c r="AB40" s="2182"/>
      <c r="AD40" s="2182"/>
      <c r="AF40" s="2182"/>
      <c r="AH40" s="2182"/>
      <c r="AJ40" s="2182"/>
      <c r="AL40" s="2182"/>
      <c r="AN40" s="2182"/>
      <c r="AP40" s="2182"/>
      <c r="AR40" s="2182"/>
      <c r="AT40" s="2182"/>
      <c r="AV40" s="2182"/>
      <c r="AX40" s="2182"/>
      <c r="AZ40" s="2182"/>
      <c r="BB40" s="2182"/>
      <c r="BD40" s="2182"/>
      <c r="BF40" s="2182"/>
      <c r="BH40" s="2182"/>
      <c r="BJ40" s="2182"/>
      <c r="BL40" s="2182"/>
      <c r="BN40" s="2182"/>
      <c r="BP40" s="2182"/>
      <c r="BR40" s="2182"/>
    </row>
    <row r="41" spans="1:70" x14ac:dyDescent="0.3">
      <c r="A41" s="1206"/>
      <c r="B41" s="2748"/>
      <c r="C41" s="2733" t="s">
        <v>2765</v>
      </c>
      <c r="D41" s="2733" t="s">
        <v>2923</v>
      </c>
      <c r="E41" s="2734">
        <v>476585.81440004503</v>
      </c>
      <c r="T41" s="2182"/>
      <c r="V41" s="2182"/>
      <c r="X41" s="2182"/>
      <c r="Z41" s="2182"/>
      <c r="AB41" s="2182"/>
      <c r="AD41" s="2182"/>
      <c r="AF41" s="2182"/>
      <c r="AH41" s="2182"/>
      <c r="AJ41" s="2182"/>
      <c r="AL41" s="2182"/>
      <c r="AN41" s="2182"/>
      <c r="AP41" s="2182"/>
      <c r="AR41" s="2182"/>
      <c r="AT41" s="2182"/>
      <c r="AV41" s="2182"/>
      <c r="AX41" s="2182"/>
      <c r="AZ41" s="2182"/>
      <c r="BB41" s="2182"/>
      <c r="BD41" s="2182"/>
      <c r="BF41" s="2182"/>
      <c r="BH41" s="2182"/>
      <c r="BJ41" s="2182"/>
      <c r="BL41" s="2182"/>
      <c r="BN41" s="2182"/>
      <c r="BP41" s="2182"/>
      <c r="BR41" s="2182"/>
    </row>
    <row r="42" spans="1:70" x14ac:dyDescent="0.3">
      <c r="I42" s="2732"/>
    </row>
    <row r="43" spans="1:70" x14ac:dyDescent="0.3">
      <c r="J43" s="2732"/>
    </row>
    <row r="46" spans="1:70" s="2600" customFormat="1" ht="38.25" x14ac:dyDescent="0.25">
      <c r="C46" s="2599" t="s">
        <v>938</v>
      </c>
      <c r="D46" s="2599" t="s">
        <v>776</v>
      </c>
      <c r="E46" s="2599" t="s">
        <v>925</v>
      </c>
      <c r="F46" s="2070" t="s">
        <v>975</v>
      </c>
      <c r="G46" s="2599" t="s">
        <v>976</v>
      </c>
      <c r="H46" s="2070" t="s">
        <v>3363</v>
      </c>
    </row>
    <row r="47" spans="1:70" x14ac:dyDescent="0.3">
      <c r="C47" s="2150">
        <v>1</v>
      </c>
      <c r="D47" s="2179" t="s">
        <v>2213</v>
      </c>
      <c r="E47" s="2759">
        <v>967688.21780782216</v>
      </c>
      <c r="F47" s="2759">
        <v>0</v>
      </c>
      <c r="G47" s="2759">
        <v>7572349.8270203061</v>
      </c>
      <c r="H47" s="2512">
        <v>8540038.0448281281</v>
      </c>
    </row>
    <row r="48" spans="1:70" x14ac:dyDescent="0.3">
      <c r="C48" s="2150">
        <v>2</v>
      </c>
      <c r="D48" s="2179" t="s">
        <v>2214</v>
      </c>
      <c r="E48" s="2759">
        <v>919413.20251847536</v>
      </c>
      <c r="F48" s="2759">
        <v>0</v>
      </c>
      <c r="G48" s="2759">
        <v>986930.05508170475</v>
      </c>
      <c r="H48" s="2512">
        <v>1906343.2576001801</v>
      </c>
    </row>
    <row r="52" spans="3:9" ht="15.75" thickBot="1" x14ac:dyDescent="0.35"/>
    <row r="53" spans="3:9" ht="15" customHeight="1" x14ac:dyDescent="0.3">
      <c r="C53" s="3790"/>
      <c r="D53" s="3791"/>
      <c r="E53" s="3791"/>
      <c r="F53" s="3791"/>
      <c r="G53" s="2586"/>
      <c r="H53" s="2233" t="s">
        <v>875</v>
      </c>
      <c r="I53" s="2515"/>
    </row>
    <row r="54" spans="3:9" ht="15.75" thickBot="1" x14ac:dyDescent="0.35">
      <c r="C54" s="3794" t="s">
        <v>877</v>
      </c>
      <c r="D54" s="3766"/>
      <c r="E54" s="3766"/>
      <c r="F54" s="3766"/>
      <c r="G54" s="2587">
        <v>1</v>
      </c>
      <c r="H54" s="2595" t="s">
        <v>3366</v>
      </c>
      <c r="I54" s="2518"/>
    </row>
    <row r="55" spans="3:9" x14ac:dyDescent="0.3">
      <c r="C55" s="2588"/>
      <c r="D55" s="2589"/>
      <c r="E55" s="2589"/>
      <c r="F55" s="2589"/>
      <c r="G55" s="2590"/>
      <c r="H55" s="2596"/>
      <c r="I55" s="2522"/>
    </row>
    <row r="56" spans="3:9" ht="15.75" thickBot="1" x14ac:dyDescent="0.35">
      <c r="C56" s="2744" t="s">
        <v>944</v>
      </c>
      <c r="D56" s="2760" t="s">
        <v>2213</v>
      </c>
      <c r="E56" s="2736"/>
      <c r="F56" s="2592"/>
      <c r="G56" s="2593"/>
      <c r="H56" s="1206"/>
      <c r="I56" s="2526"/>
    </row>
    <row r="57" spans="3:9" x14ac:dyDescent="0.3">
      <c r="C57" s="2254"/>
      <c r="D57" s="2024"/>
      <c r="E57" s="2527"/>
      <c r="F57" s="1973"/>
      <c r="G57" s="2527"/>
      <c r="H57" s="1206"/>
      <c r="I57" s="2737"/>
    </row>
    <row r="58" spans="3:9" ht="15.75" thickBot="1" x14ac:dyDescent="0.35">
      <c r="C58" s="2254" t="s">
        <v>947</v>
      </c>
      <c r="D58" s="2530"/>
      <c r="E58" s="2531"/>
      <c r="F58" s="2532"/>
      <c r="G58" s="2531"/>
      <c r="H58" s="2530"/>
      <c r="I58" s="2534"/>
    </row>
    <row r="59" spans="3:9" ht="15.75" thickTop="1" x14ac:dyDescent="0.3">
      <c r="C59" s="2583" t="s">
        <v>949</v>
      </c>
      <c r="D59" s="2535" t="s">
        <v>773</v>
      </c>
      <c r="E59" s="2536" t="s">
        <v>135</v>
      </c>
      <c r="F59" s="2537" t="s">
        <v>873</v>
      </c>
      <c r="G59" s="2536" t="s">
        <v>950</v>
      </c>
      <c r="H59" s="2537" t="s">
        <v>951</v>
      </c>
      <c r="I59" s="2529" t="s">
        <v>952</v>
      </c>
    </row>
    <row r="60" spans="3:9" x14ac:dyDescent="0.3">
      <c r="C60" s="2390">
        <v>1</v>
      </c>
      <c r="D60" s="2738" t="s">
        <v>932</v>
      </c>
      <c r="E60" s="2539" t="s">
        <v>921</v>
      </c>
      <c r="F60" s="2285">
        <v>2</v>
      </c>
      <c r="G60" s="2540">
        <v>4251.3637355331075</v>
      </c>
      <c r="H60" s="2263">
        <v>4.8000000000000007</v>
      </c>
      <c r="I60" s="2761">
        <v>40813.091861117835</v>
      </c>
    </row>
    <row r="61" spans="3:9" x14ac:dyDescent="0.3">
      <c r="C61" s="2390">
        <v>2</v>
      </c>
      <c r="D61" s="2738" t="s">
        <v>954</v>
      </c>
      <c r="E61" s="2539" t="s">
        <v>921</v>
      </c>
      <c r="F61" s="2285">
        <v>2</v>
      </c>
      <c r="G61" s="2540">
        <v>57306.994189541183</v>
      </c>
      <c r="H61" s="2263">
        <v>1.6</v>
      </c>
      <c r="I61" s="2761">
        <v>183382.38140653179</v>
      </c>
    </row>
    <row r="62" spans="3:9" x14ac:dyDescent="0.3">
      <c r="C62" s="2390">
        <v>3</v>
      </c>
      <c r="D62" s="2738" t="s">
        <v>955</v>
      </c>
      <c r="E62" s="2539" t="s">
        <v>921</v>
      </c>
      <c r="F62" s="2285">
        <v>1</v>
      </c>
      <c r="G62" s="2540">
        <v>49100.321378481269</v>
      </c>
      <c r="H62" s="2263">
        <v>3.2</v>
      </c>
      <c r="I62" s="2761">
        <v>157121.02841114005</v>
      </c>
    </row>
    <row r="63" spans="3:9" x14ac:dyDescent="0.3">
      <c r="C63" s="2390">
        <v>4</v>
      </c>
      <c r="D63" s="2738" t="s">
        <v>953</v>
      </c>
      <c r="E63" s="2539" t="s">
        <v>921</v>
      </c>
      <c r="F63" s="2285">
        <v>4</v>
      </c>
      <c r="G63" s="2540">
        <v>26026.308555399723</v>
      </c>
      <c r="H63" s="2263">
        <v>4.8000000000000007</v>
      </c>
      <c r="I63" s="2761">
        <v>499705.12426367472</v>
      </c>
    </row>
    <row r="64" spans="3:9" x14ac:dyDescent="0.3">
      <c r="C64" s="2390">
        <v>5</v>
      </c>
      <c r="D64" s="2738" t="s">
        <v>936</v>
      </c>
      <c r="E64" s="2539" t="s">
        <v>921</v>
      </c>
      <c r="F64" s="2285">
        <v>4</v>
      </c>
      <c r="G64" s="2540">
        <v>4513.8849929873777</v>
      </c>
      <c r="H64" s="2263">
        <v>4.8000000000000007</v>
      </c>
      <c r="I64" s="2761">
        <v>86666.591865357666</v>
      </c>
    </row>
    <row r="65" spans="3:9" x14ac:dyDescent="0.3">
      <c r="C65" s="2390">
        <v>6</v>
      </c>
      <c r="D65" s="2738" t="s">
        <v>1592</v>
      </c>
      <c r="E65" s="2539" t="s">
        <v>921</v>
      </c>
      <c r="F65" s="2285">
        <v>1</v>
      </c>
      <c r="G65" s="2540">
        <v>483630.53496293334</v>
      </c>
      <c r="H65" s="2263">
        <v>6.4</v>
      </c>
      <c r="I65" s="2761">
        <v>3095235.4237627736</v>
      </c>
    </row>
    <row r="66" spans="3:9" x14ac:dyDescent="0.3">
      <c r="C66" s="2390">
        <v>7</v>
      </c>
      <c r="D66" s="2738" t="s">
        <v>774</v>
      </c>
      <c r="E66" s="2539" t="s">
        <v>921</v>
      </c>
      <c r="F66" s="2285">
        <v>1</v>
      </c>
      <c r="G66" s="2540">
        <v>182704.86876377481</v>
      </c>
      <c r="H66" s="2263">
        <v>6.4</v>
      </c>
      <c r="I66" s="2761">
        <v>1169311.1600881589</v>
      </c>
    </row>
    <row r="67" spans="3:9" ht="15.75" thickBot="1" x14ac:dyDescent="0.35">
      <c r="C67" s="2390">
        <v>8</v>
      </c>
      <c r="D67" s="2738" t="s">
        <v>1747</v>
      </c>
      <c r="E67" s="2539" t="s">
        <v>921</v>
      </c>
      <c r="F67" s="2285">
        <v>1</v>
      </c>
      <c r="G67" s="2540">
        <v>144229.3728711681</v>
      </c>
      <c r="H67" s="2263">
        <v>6.4</v>
      </c>
      <c r="I67" s="2761">
        <v>923067.98637547588</v>
      </c>
    </row>
    <row r="68" spans="3:9" ht="16.5" thickTop="1" thickBot="1" x14ac:dyDescent="0.35">
      <c r="C68" s="2266"/>
      <c r="D68" s="1206"/>
      <c r="E68" s="2527"/>
      <c r="F68" s="1973"/>
      <c r="G68" s="2527"/>
      <c r="H68" s="1172" t="s">
        <v>956</v>
      </c>
      <c r="I68" s="2550">
        <v>967688.21780782216</v>
      </c>
    </row>
    <row r="69" spans="3:9" ht="16.5" thickTop="1" thickBot="1" x14ac:dyDescent="0.35">
      <c r="C69" s="2551" t="s">
        <v>957</v>
      </c>
      <c r="D69" s="2530"/>
      <c r="E69" s="2531"/>
      <c r="F69" s="2532"/>
      <c r="G69" s="2531"/>
      <c r="H69" s="2530"/>
      <c r="I69" s="2554"/>
    </row>
    <row r="70" spans="3:9" ht="15.75" thickTop="1" x14ac:dyDescent="0.3">
      <c r="C70" s="2555" t="s">
        <v>949</v>
      </c>
      <c r="D70" s="2556" t="s">
        <v>773</v>
      </c>
      <c r="E70" s="2557"/>
      <c r="F70" s="2558" t="s">
        <v>135</v>
      </c>
      <c r="G70" s="2557" t="s">
        <v>929</v>
      </c>
      <c r="H70" s="2558" t="s">
        <v>958</v>
      </c>
      <c r="I70" s="2560" t="s">
        <v>952</v>
      </c>
    </row>
    <row r="71" spans="3:9" x14ac:dyDescent="0.3">
      <c r="C71" s="2561"/>
      <c r="D71" s="2562"/>
      <c r="E71" s="2563"/>
      <c r="F71" s="2564"/>
      <c r="G71" s="2740"/>
      <c r="H71" s="2150"/>
      <c r="I71" s="2566"/>
    </row>
    <row r="72" spans="3:9" x14ac:dyDescent="0.3">
      <c r="C72" s="2561"/>
      <c r="D72" s="2562"/>
      <c r="E72" s="2563"/>
      <c r="F72" s="2564"/>
      <c r="G72" s="2740"/>
      <c r="H72" s="2150"/>
      <c r="I72" s="2566"/>
    </row>
    <row r="73" spans="3:9" ht="15.75" thickBot="1" x14ac:dyDescent="0.35">
      <c r="C73" s="2561"/>
      <c r="D73" s="2562"/>
      <c r="E73" s="2563"/>
      <c r="F73" s="2564"/>
      <c r="G73" s="2740"/>
      <c r="H73" s="2150"/>
      <c r="I73" s="2566"/>
    </row>
    <row r="74" spans="3:9" ht="16.5" thickTop="1" thickBot="1" x14ac:dyDescent="0.35">
      <c r="C74" s="2254" t="s">
        <v>3382</v>
      </c>
      <c r="D74" s="1206"/>
      <c r="E74" s="2527"/>
      <c r="F74" s="1973"/>
      <c r="G74" s="2527"/>
      <c r="H74" s="2549" t="s">
        <v>956</v>
      </c>
      <c r="I74" s="2758">
        <v>0</v>
      </c>
    </row>
    <row r="75" spans="3:9" ht="16.5" thickTop="1" thickBot="1" x14ac:dyDescent="0.35">
      <c r="C75" s="2266"/>
      <c r="D75" s="2530"/>
      <c r="E75" s="2531"/>
      <c r="F75" s="2532"/>
      <c r="G75" s="2531"/>
      <c r="H75" s="2530"/>
      <c r="I75" s="2554"/>
    </row>
    <row r="76" spans="3:9" ht="15.75" thickTop="1" x14ac:dyDescent="0.3">
      <c r="C76" s="2568" t="s">
        <v>949</v>
      </c>
      <c r="D76" s="2568" t="s">
        <v>960</v>
      </c>
      <c r="E76" s="2537" t="s">
        <v>873</v>
      </c>
      <c r="F76" s="2537" t="s">
        <v>961</v>
      </c>
      <c r="G76" s="2536" t="s">
        <v>314</v>
      </c>
      <c r="H76" s="2537" t="s">
        <v>951</v>
      </c>
      <c r="I76" s="2529" t="s">
        <v>962</v>
      </c>
    </row>
    <row r="77" spans="3:9" x14ac:dyDescent="0.3">
      <c r="C77" s="2571">
        <v>1</v>
      </c>
      <c r="D77" s="2572" t="s">
        <v>966</v>
      </c>
      <c r="E77" s="2409">
        <v>1</v>
      </c>
      <c r="F77" s="2573">
        <v>403671.20035076747</v>
      </c>
      <c r="G77" s="2610">
        <v>403671.20035076747</v>
      </c>
      <c r="H77" s="2263">
        <v>3.2</v>
      </c>
      <c r="I77" s="2761">
        <v>1291747.8411224559</v>
      </c>
    </row>
    <row r="78" spans="3:9" x14ac:dyDescent="0.3">
      <c r="C78" s="2571">
        <v>2</v>
      </c>
      <c r="D78" s="2572" t="s">
        <v>1650</v>
      </c>
      <c r="E78" s="2409">
        <v>1</v>
      </c>
      <c r="F78" s="2573">
        <v>290020.70325447264</v>
      </c>
      <c r="G78" s="2610">
        <v>290020.70325447264</v>
      </c>
      <c r="H78" s="2263">
        <v>4.8000000000000007</v>
      </c>
      <c r="I78" s="2761">
        <v>1392099.3756214688</v>
      </c>
    </row>
    <row r="79" spans="3:9" x14ac:dyDescent="0.3">
      <c r="C79" s="2571">
        <v>3</v>
      </c>
      <c r="D79" s="2572" t="s">
        <v>969</v>
      </c>
      <c r="E79" s="2409">
        <v>1</v>
      </c>
      <c r="F79" s="2573">
        <v>93831.201492526641</v>
      </c>
      <c r="G79" s="2610">
        <v>93831.201492526641</v>
      </c>
      <c r="H79" s="2263">
        <v>8</v>
      </c>
      <c r="I79" s="2761">
        <v>750649.61194021313</v>
      </c>
    </row>
    <row r="80" spans="3:9" x14ac:dyDescent="0.3">
      <c r="C80" s="2571">
        <v>4</v>
      </c>
      <c r="D80" s="2572" t="s">
        <v>970</v>
      </c>
      <c r="E80" s="2409">
        <v>1</v>
      </c>
      <c r="F80" s="2573">
        <v>261541.84908698621</v>
      </c>
      <c r="G80" s="2610">
        <v>261541.84908698621</v>
      </c>
      <c r="H80" s="2263">
        <v>4.8000000000000007</v>
      </c>
      <c r="I80" s="2761">
        <v>1255400.8756175339</v>
      </c>
    </row>
    <row r="81" spans="3:9" x14ac:dyDescent="0.3">
      <c r="C81" s="2571">
        <v>5</v>
      </c>
      <c r="D81" s="2572" t="s">
        <v>969</v>
      </c>
      <c r="E81" s="2409"/>
      <c r="F81" s="2573">
        <v>93831.201492526641</v>
      </c>
      <c r="G81" s="2610">
        <v>0</v>
      </c>
      <c r="H81" s="2263">
        <v>8</v>
      </c>
      <c r="I81" s="2761">
        <v>0</v>
      </c>
    </row>
    <row r="82" spans="3:9" x14ac:dyDescent="0.3">
      <c r="C82" s="2571">
        <v>6</v>
      </c>
      <c r="D82" s="2572" t="s">
        <v>963</v>
      </c>
      <c r="E82" s="2409">
        <v>2</v>
      </c>
      <c r="F82" s="2573">
        <v>93831.201492526641</v>
      </c>
      <c r="G82" s="2610">
        <v>187662.40298505328</v>
      </c>
      <c r="H82" s="2263">
        <v>6.4</v>
      </c>
      <c r="I82" s="2761">
        <v>1201039.3791043411</v>
      </c>
    </row>
    <row r="83" spans="3:9" x14ac:dyDescent="0.3">
      <c r="C83" s="2571">
        <v>7</v>
      </c>
      <c r="D83" s="2572" t="s">
        <v>924</v>
      </c>
      <c r="E83" s="2409">
        <v>1</v>
      </c>
      <c r="F83" s="2573">
        <v>112590.81880169069</v>
      </c>
      <c r="G83" s="2610">
        <v>112590.81880169069</v>
      </c>
      <c r="H83" s="2263">
        <v>6.4</v>
      </c>
      <c r="I83" s="2761">
        <v>720581.24033082044</v>
      </c>
    </row>
    <row r="84" spans="3:9" x14ac:dyDescent="0.3">
      <c r="C84" s="2571">
        <v>8</v>
      </c>
      <c r="D84" s="2572" t="s">
        <v>1591</v>
      </c>
      <c r="E84" s="2409">
        <v>1</v>
      </c>
      <c r="F84" s="2573">
        <v>93831.201492526641</v>
      </c>
      <c r="G84" s="2610">
        <v>93831.201492526641</v>
      </c>
      <c r="H84" s="2263">
        <v>6.4</v>
      </c>
      <c r="I84" s="2761">
        <v>600519.68955217057</v>
      </c>
    </row>
    <row r="85" spans="3:9" x14ac:dyDescent="0.3">
      <c r="C85" s="2571">
        <v>9</v>
      </c>
      <c r="D85" s="2572" t="s">
        <v>935</v>
      </c>
      <c r="E85" s="2409">
        <v>1</v>
      </c>
      <c r="F85" s="2573">
        <v>56298.72089551598</v>
      </c>
      <c r="G85" s="2610">
        <v>56298.72089551598</v>
      </c>
      <c r="H85" s="2263">
        <v>6.4</v>
      </c>
      <c r="I85" s="2761">
        <v>360311.81373130227</v>
      </c>
    </row>
    <row r="86" spans="3:9" ht="15.75" thickBot="1" x14ac:dyDescent="0.35">
      <c r="C86" s="2571"/>
      <c r="D86" s="1204"/>
      <c r="E86" s="2409"/>
      <c r="F86" s="2573"/>
      <c r="G86" s="2742"/>
      <c r="H86" s="2545"/>
      <c r="I86" s="2743"/>
    </row>
    <row r="87" spans="3:9" ht="16.5" thickTop="1" thickBot="1" x14ac:dyDescent="0.35">
      <c r="C87" s="2571"/>
      <c r="D87" s="2572"/>
      <c r="E87" s="2530"/>
      <c r="F87" s="2531"/>
      <c r="G87" s="2531"/>
      <c r="H87" s="1172" t="s">
        <v>956</v>
      </c>
      <c r="I87" s="2550">
        <v>7572349.8270203061</v>
      </c>
    </row>
    <row r="88" spans="3:9" ht="16.5" thickTop="1" thickBot="1" x14ac:dyDescent="0.35">
      <c r="C88" s="2286"/>
      <c r="D88" s="2578"/>
      <c r="E88" s="2579"/>
      <c r="F88" s="2580"/>
      <c r="G88" s="2581" t="s">
        <v>964</v>
      </c>
      <c r="H88" s="2581"/>
      <c r="I88" s="2582">
        <v>8540038.0448281281</v>
      </c>
    </row>
    <row r="90" spans="3:9" ht="15.75" thickBot="1" x14ac:dyDescent="0.35"/>
    <row r="91" spans="3:9" ht="15" customHeight="1" x14ac:dyDescent="0.3">
      <c r="C91" s="3790"/>
      <c r="D91" s="3791"/>
      <c r="E91" s="3791"/>
      <c r="F91" s="3791"/>
      <c r="G91" s="2586"/>
      <c r="H91" s="2233" t="s">
        <v>875</v>
      </c>
      <c r="I91" s="2515"/>
    </row>
    <row r="92" spans="3:9" ht="15.75" thickBot="1" x14ac:dyDescent="0.35">
      <c r="C92" s="3794" t="s">
        <v>877</v>
      </c>
      <c r="D92" s="3766"/>
      <c r="E92" s="3766"/>
      <c r="F92" s="3766"/>
      <c r="G92" s="2587">
        <v>2</v>
      </c>
      <c r="H92" s="2595" t="s">
        <v>3366</v>
      </c>
      <c r="I92" s="2518"/>
    </row>
    <row r="93" spans="3:9" x14ac:dyDescent="0.3">
      <c r="C93" s="2588"/>
      <c r="D93" s="2589"/>
      <c r="E93" s="2589"/>
      <c r="F93" s="2589"/>
      <c r="G93" s="2590"/>
      <c r="H93" s="2596"/>
      <c r="I93" s="2522"/>
    </row>
    <row r="94" spans="3:9" ht="15.75" thickBot="1" x14ac:dyDescent="0.35">
      <c r="C94" s="2744" t="s">
        <v>944</v>
      </c>
      <c r="D94" s="2592" t="s">
        <v>2214</v>
      </c>
      <c r="E94" s="2736"/>
      <c r="F94" s="2592"/>
      <c r="G94" s="2593"/>
      <c r="H94" s="1206"/>
      <c r="I94" s="2526"/>
    </row>
    <row r="95" spans="3:9" x14ac:dyDescent="0.3">
      <c r="C95" s="2254"/>
      <c r="D95" s="2024"/>
      <c r="E95" s="2527"/>
      <c r="F95" s="1973"/>
      <c r="G95" s="2527"/>
      <c r="H95" s="1206"/>
      <c r="I95" s="2529"/>
    </row>
    <row r="96" spans="3:9" ht="15.75" thickBot="1" x14ac:dyDescent="0.35">
      <c r="C96" s="2254" t="s">
        <v>947</v>
      </c>
      <c r="D96" s="2530"/>
      <c r="E96" s="2531"/>
      <c r="F96" s="2532"/>
      <c r="G96" s="2531"/>
      <c r="H96" s="2533"/>
      <c r="I96" s="2534" t="s">
        <v>892</v>
      </c>
    </row>
    <row r="97" spans="3:9" ht="15.75" thickTop="1" x14ac:dyDescent="0.3">
      <c r="C97" s="2583" t="s">
        <v>949</v>
      </c>
      <c r="D97" s="2535" t="s">
        <v>773</v>
      </c>
      <c r="E97" s="2536" t="s">
        <v>135</v>
      </c>
      <c r="F97" s="2537" t="s">
        <v>873</v>
      </c>
      <c r="G97" s="2536" t="s">
        <v>950</v>
      </c>
      <c r="H97" s="2537" t="s">
        <v>951</v>
      </c>
      <c r="I97" s="2529" t="s">
        <v>952</v>
      </c>
    </row>
    <row r="98" spans="3:9" x14ac:dyDescent="0.3">
      <c r="C98" s="2390">
        <v>1</v>
      </c>
      <c r="D98" s="2738" t="s">
        <v>932</v>
      </c>
      <c r="E98" s="2539" t="s">
        <v>921</v>
      </c>
      <c r="F98" s="2285">
        <v>1</v>
      </c>
      <c r="G98" s="2540">
        <v>4251.3637355331075</v>
      </c>
      <c r="H98" s="2263">
        <v>2.4000000000000004</v>
      </c>
      <c r="I98" s="2542">
        <v>10203.272965279459</v>
      </c>
    </row>
    <row r="99" spans="3:9" x14ac:dyDescent="0.3">
      <c r="C99" s="2390">
        <v>2</v>
      </c>
      <c r="D99" s="2738" t="s">
        <v>954</v>
      </c>
      <c r="E99" s="2539" t="s">
        <v>921</v>
      </c>
      <c r="F99" s="2285">
        <v>1</v>
      </c>
      <c r="G99" s="2540">
        <v>57306.994189541183</v>
      </c>
      <c r="H99" s="2263">
        <v>1.6</v>
      </c>
      <c r="I99" s="2542">
        <v>91691.190703265893</v>
      </c>
    </row>
    <row r="100" spans="3:9" x14ac:dyDescent="0.3">
      <c r="C100" s="2390">
        <v>3</v>
      </c>
      <c r="D100" s="2738" t="s">
        <v>955</v>
      </c>
      <c r="E100" s="2539" t="s">
        <v>921</v>
      </c>
      <c r="F100" s="2285">
        <v>1</v>
      </c>
      <c r="G100" s="2540">
        <v>49100.321378481269</v>
      </c>
      <c r="H100" s="2263">
        <v>1.6</v>
      </c>
      <c r="I100" s="2542">
        <v>78560.514205570027</v>
      </c>
    </row>
    <row r="101" spans="3:9" x14ac:dyDescent="0.3">
      <c r="C101" s="2390">
        <v>4</v>
      </c>
      <c r="D101" s="2738" t="s">
        <v>953</v>
      </c>
      <c r="E101" s="2539" t="s">
        <v>921</v>
      </c>
      <c r="F101" s="2285">
        <v>4</v>
      </c>
      <c r="G101" s="2540">
        <v>26026.308555399723</v>
      </c>
      <c r="H101" s="2263">
        <v>0.8</v>
      </c>
      <c r="I101" s="2542">
        <v>83284.187377279115</v>
      </c>
    </row>
    <row r="102" spans="3:9" x14ac:dyDescent="0.3">
      <c r="C102" s="2390">
        <v>5</v>
      </c>
      <c r="D102" s="2738" t="s">
        <v>936</v>
      </c>
      <c r="E102" s="2539" t="s">
        <v>921</v>
      </c>
      <c r="F102" s="2285">
        <v>2</v>
      </c>
      <c r="G102" s="2540">
        <v>4513.8849929873777</v>
      </c>
      <c r="H102" s="2263">
        <v>0.8</v>
      </c>
      <c r="I102" s="2542">
        <v>7222.2159887798043</v>
      </c>
    </row>
    <row r="103" spans="3:9" x14ac:dyDescent="0.3">
      <c r="C103" s="2390">
        <v>6</v>
      </c>
      <c r="D103" s="2738" t="s">
        <v>1592</v>
      </c>
      <c r="E103" s="2539" t="s">
        <v>921</v>
      </c>
      <c r="F103" s="2150">
        <v>1</v>
      </c>
      <c r="G103" s="2540">
        <v>483630.53496293334</v>
      </c>
      <c r="H103" s="2263">
        <v>0.8</v>
      </c>
      <c r="I103" s="2542">
        <v>386904.4279703467</v>
      </c>
    </row>
    <row r="104" spans="3:9" x14ac:dyDescent="0.3">
      <c r="C104" s="2390">
        <v>7</v>
      </c>
      <c r="D104" s="2738" t="s">
        <v>774</v>
      </c>
      <c r="E104" s="2539" t="s">
        <v>921</v>
      </c>
      <c r="F104" s="2150">
        <v>1</v>
      </c>
      <c r="G104" s="2540">
        <v>182704.86876377481</v>
      </c>
      <c r="H104" s="2263">
        <v>0.8</v>
      </c>
      <c r="I104" s="2542">
        <v>146163.89501101986</v>
      </c>
    </row>
    <row r="105" spans="3:9" ht="15.75" thickBot="1" x14ac:dyDescent="0.35">
      <c r="C105" s="2390">
        <v>8</v>
      </c>
      <c r="D105" s="2738" t="s">
        <v>1747</v>
      </c>
      <c r="E105" s="2539" t="s">
        <v>921</v>
      </c>
      <c r="F105" s="2150">
        <v>1</v>
      </c>
      <c r="G105" s="2540">
        <v>144229.3728711681</v>
      </c>
      <c r="H105" s="2263">
        <v>0.8</v>
      </c>
      <c r="I105" s="2542">
        <v>115383.49829693449</v>
      </c>
    </row>
    <row r="106" spans="3:9" ht="16.5" thickTop="1" thickBot="1" x14ac:dyDescent="0.35">
      <c r="C106" s="2266"/>
      <c r="D106" s="1206"/>
      <c r="E106" s="2527"/>
      <c r="F106" s="1973"/>
      <c r="G106" s="2527"/>
      <c r="H106" s="1172" t="s">
        <v>956</v>
      </c>
      <c r="I106" s="2550">
        <v>919413.20251847536</v>
      </c>
    </row>
    <row r="107" spans="3:9" ht="16.5" thickTop="1" thickBot="1" x14ac:dyDescent="0.35">
      <c r="C107" s="2551" t="s">
        <v>957</v>
      </c>
      <c r="D107" s="2530"/>
      <c r="E107" s="2531"/>
      <c r="F107" s="2532"/>
      <c r="G107" s="2531"/>
      <c r="H107" s="2530"/>
      <c r="I107" s="2554"/>
    </row>
    <row r="108" spans="3:9" ht="15.75" thickTop="1" x14ac:dyDescent="0.3">
      <c r="C108" s="2555" t="s">
        <v>949</v>
      </c>
      <c r="D108" s="2556" t="s">
        <v>773</v>
      </c>
      <c r="E108" s="2557"/>
      <c r="F108" s="2558" t="s">
        <v>135</v>
      </c>
      <c r="G108" s="2557" t="s">
        <v>929</v>
      </c>
      <c r="H108" s="2558" t="s">
        <v>958</v>
      </c>
      <c r="I108" s="2560" t="s">
        <v>952</v>
      </c>
    </row>
    <row r="109" spans="3:9" x14ac:dyDescent="0.3">
      <c r="C109" s="2561"/>
      <c r="D109" s="2562"/>
      <c r="E109" s="2563"/>
      <c r="F109" s="2564"/>
      <c r="G109" s="2740"/>
      <c r="H109" s="2150"/>
      <c r="I109" s="2566"/>
    </row>
    <row r="110" spans="3:9" x14ac:dyDescent="0.3">
      <c r="C110" s="2561"/>
      <c r="D110" s="2562"/>
      <c r="E110" s="2563"/>
      <c r="F110" s="2564"/>
      <c r="G110" s="2740"/>
      <c r="H110" s="2150"/>
      <c r="I110" s="2566"/>
    </row>
    <row r="111" spans="3:9" ht="15.75" thickBot="1" x14ac:dyDescent="0.35">
      <c r="C111" s="2561"/>
      <c r="D111" s="2562"/>
      <c r="E111" s="2563"/>
      <c r="F111" s="2564"/>
      <c r="G111" s="2740"/>
      <c r="H111" s="2150"/>
      <c r="I111" s="2566"/>
    </row>
    <row r="112" spans="3:9" ht="16.5" thickTop="1" thickBot="1" x14ac:dyDescent="0.35">
      <c r="C112" s="2254" t="s">
        <v>3382</v>
      </c>
      <c r="D112" s="2530"/>
      <c r="E112" s="2527"/>
      <c r="F112" s="1973"/>
      <c r="G112" s="2527"/>
      <c r="H112" s="2549" t="s">
        <v>956</v>
      </c>
      <c r="I112" s="2758">
        <v>0</v>
      </c>
    </row>
    <row r="113" spans="3:9" ht="16.5" thickTop="1" thickBot="1" x14ac:dyDescent="0.35">
      <c r="C113" s="2266"/>
      <c r="D113" s="2530"/>
      <c r="E113" s="2531"/>
      <c r="F113" s="2532"/>
      <c r="G113" s="2531"/>
      <c r="H113" s="2530"/>
      <c r="I113" s="2554"/>
    </row>
    <row r="114" spans="3:9" ht="15.75" thickTop="1" x14ac:dyDescent="0.3">
      <c r="C114" s="2568" t="s">
        <v>949</v>
      </c>
      <c r="D114" s="2568" t="s">
        <v>960</v>
      </c>
      <c r="E114" s="2537" t="s">
        <v>873</v>
      </c>
      <c r="F114" s="2537" t="s">
        <v>961</v>
      </c>
      <c r="G114" s="2536" t="s">
        <v>314</v>
      </c>
      <c r="H114" s="2537" t="s">
        <v>951</v>
      </c>
      <c r="I114" s="2529" t="s">
        <v>962</v>
      </c>
    </row>
    <row r="115" spans="3:9" x14ac:dyDescent="0.3">
      <c r="C115" s="2571">
        <v>1</v>
      </c>
      <c r="D115" s="2572" t="s">
        <v>966</v>
      </c>
      <c r="E115" s="2409">
        <v>1</v>
      </c>
      <c r="F115" s="2573">
        <v>403671.20035076747</v>
      </c>
      <c r="G115" s="2742">
        <v>403671.20035076747</v>
      </c>
      <c r="H115" s="2263">
        <v>0.32000000000000006</v>
      </c>
      <c r="I115" s="2743">
        <v>129174.78411224562</v>
      </c>
    </row>
    <row r="116" spans="3:9" x14ac:dyDescent="0.3">
      <c r="C116" s="2571">
        <v>2</v>
      </c>
      <c r="D116" s="2572" t="s">
        <v>1650</v>
      </c>
      <c r="E116" s="2409">
        <v>1</v>
      </c>
      <c r="F116" s="2573">
        <v>290020.70325447264</v>
      </c>
      <c r="G116" s="2742">
        <v>290020.70325447264</v>
      </c>
      <c r="H116" s="2263">
        <v>0.48</v>
      </c>
      <c r="I116" s="2743">
        <v>139209.93756214686</v>
      </c>
    </row>
    <row r="117" spans="3:9" x14ac:dyDescent="0.3">
      <c r="C117" s="2571">
        <v>3</v>
      </c>
      <c r="D117" s="2572" t="s">
        <v>969</v>
      </c>
      <c r="E117" s="2409">
        <v>1</v>
      </c>
      <c r="F117" s="2573">
        <v>93831.201492526641</v>
      </c>
      <c r="G117" s="2742">
        <v>93831.201492526641</v>
      </c>
      <c r="H117" s="2263">
        <v>0.8</v>
      </c>
      <c r="I117" s="2743">
        <v>75064.961194021322</v>
      </c>
    </row>
    <row r="118" spans="3:9" x14ac:dyDescent="0.3">
      <c r="C118" s="2571">
        <v>4</v>
      </c>
      <c r="D118" s="2572" t="s">
        <v>970</v>
      </c>
      <c r="E118" s="2409">
        <v>1</v>
      </c>
      <c r="F118" s="2573">
        <v>261541.84908698621</v>
      </c>
      <c r="G118" s="2742">
        <v>261541.84908698621</v>
      </c>
      <c r="H118" s="2263">
        <v>0.48</v>
      </c>
      <c r="I118" s="2743">
        <v>125540.08756175337</v>
      </c>
    </row>
    <row r="119" spans="3:9" x14ac:dyDescent="0.3">
      <c r="C119" s="2571">
        <v>5</v>
      </c>
      <c r="D119" s="2572" t="s">
        <v>969</v>
      </c>
      <c r="E119" s="2409">
        <v>1</v>
      </c>
      <c r="F119" s="2573">
        <v>93831.201492526641</v>
      </c>
      <c r="G119" s="2742">
        <v>93831.201492526641</v>
      </c>
      <c r="H119" s="2263">
        <v>1.2000000000000002</v>
      </c>
      <c r="I119" s="2743">
        <v>112597.44179103199</v>
      </c>
    </row>
    <row r="120" spans="3:9" x14ac:dyDescent="0.3">
      <c r="C120" s="2571">
        <v>6</v>
      </c>
      <c r="D120" s="2572" t="s">
        <v>963</v>
      </c>
      <c r="E120" s="2409">
        <v>2</v>
      </c>
      <c r="F120" s="2573">
        <v>93831.201492526641</v>
      </c>
      <c r="G120" s="2742">
        <v>187662.40298505328</v>
      </c>
      <c r="H120" s="2263">
        <v>0.48</v>
      </c>
      <c r="I120" s="2743">
        <v>90077.953432825569</v>
      </c>
    </row>
    <row r="121" spans="3:9" x14ac:dyDescent="0.3">
      <c r="C121" s="2571">
        <v>7</v>
      </c>
      <c r="D121" s="2572" t="s">
        <v>924</v>
      </c>
      <c r="E121" s="2409">
        <v>1</v>
      </c>
      <c r="F121" s="2573">
        <v>112590.81880169069</v>
      </c>
      <c r="G121" s="2742">
        <v>112590.81880169069</v>
      </c>
      <c r="H121" s="2263">
        <v>1.2000000000000002</v>
      </c>
      <c r="I121" s="2743">
        <v>135108.98256202886</v>
      </c>
    </row>
    <row r="122" spans="3:9" x14ac:dyDescent="0.3">
      <c r="C122" s="2571">
        <v>8</v>
      </c>
      <c r="D122" s="2572" t="s">
        <v>1591</v>
      </c>
      <c r="E122" s="2409">
        <v>1</v>
      </c>
      <c r="F122" s="2573">
        <v>93831.201492526641</v>
      </c>
      <c r="G122" s="2742">
        <v>93831.201492526641</v>
      </c>
      <c r="H122" s="2263">
        <v>1.2000000000000002</v>
      </c>
      <c r="I122" s="2743">
        <v>112597.44179103199</v>
      </c>
    </row>
    <row r="123" spans="3:9" x14ac:dyDescent="0.3">
      <c r="C123" s="2571">
        <v>9</v>
      </c>
      <c r="D123" s="2572" t="s">
        <v>935</v>
      </c>
      <c r="E123" s="2409">
        <v>1</v>
      </c>
      <c r="F123" s="2573">
        <v>56298.72089551598</v>
      </c>
      <c r="G123" s="2742">
        <v>56298.72089551598</v>
      </c>
      <c r="H123" s="2263">
        <v>1.2000000000000002</v>
      </c>
      <c r="I123" s="2743">
        <v>67558.465074619191</v>
      </c>
    </row>
    <row r="124" spans="3:9" ht="15.75" thickBot="1" x14ac:dyDescent="0.35">
      <c r="C124" s="2571"/>
      <c r="D124" s="1204"/>
      <c r="E124" s="2409"/>
      <c r="F124" s="2573"/>
      <c r="G124" s="2742"/>
      <c r="H124" s="2545"/>
      <c r="I124" s="2743"/>
    </row>
    <row r="125" spans="3:9" ht="16.5" thickTop="1" thickBot="1" x14ac:dyDescent="0.35">
      <c r="C125" s="2577"/>
      <c r="D125" s="2530"/>
      <c r="E125" s="2531"/>
      <c r="F125" s="2532"/>
      <c r="G125" s="2531"/>
      <c r="H125" s="1172" t="s">
        <v>956</v>
      </c>
      <c r="I125" s="2550">
        <v>986930.05508170475</v>
      </c>
    </row>
    <row r="126" spans="3:9" ht="16.5" thickTop="1" thickBot="1" x14ac:dyDescent="0.35">
      <c r="C126" s="2286"/>
      <c r="D126" s="2578"/>
      <c r="E126" s="2579"/>
      <c r="F126" s="2580"/>
      <c r="G126" s="2581" t="s">
        <v>964</v>
      </c>
      <c r="H126" s="2581"/>
      <c r="I126" s="2582">
        <v>1906343.2576001801</v>
      </c>
    </row>
  </sheetData>
  <mergeCells count="4">
    <mergeCell ref="C53:F53"/>
    <mergeCell ref="C54:F54"/>
    <mergeCell ref="C91:F91"/>
    <mergeCell ref="C92:F92"/>
  </mergeCells>
  <dataValidations count="1">
    <dataValidation type="list" allowBlank="1" showInputMessage="1" showErrorMessage="1" sqref="D86 C42 N42 I42 T42 Z42 AA43 U43 D124" xr:uid="{00000000-0002-0000-2700-000000000000}">
      <formula1>#REF!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36"/>
  <dimension ref="A2:BR111"/>
  <sheetViews>
    <sheetView showGridLines="0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7.42578125" style="2067" customWidth="1"/>
    <col min="3" max="3" width="8.42578125" style="2067" customWidth="1"/>
    <col min="4" max="4" width="78.42578125" style="2067" customWidth="1"/>
    <col min="5" max="5" width="11.42578125" style="2067" customWidth="1"/>
    <col min="6" max="6" width="15.140625" style="2067" bestFit="1" customWidth="1"/>
    <col min="7" max="7" width="14.7109375" style="2067" bestFit="1" customWidth="1"/>
    <col min="8" max="8" width="12.42578125" style="2067" bestFit="1" customWidth="1"/>
    <col min="9" max="9" width="16.7109375" style="2067" bestFit="1" customWidth="1"/>
    <col min="10" max="10" width="11.42578125" style="2067" customWidth="1"/>
    <col min="11" max="16384" width="11.42578125" style="2067"/>
  </cols>
  <sheetData>
    <row r="2" spans="1:9" ht="18.75" x14ac:dyDescent="0.3">
      <c r="B2" s="1021" t="s">
        <v>2804</v>
      </c>
    </row>
    <row r="3" spans="1:9" ht="18.75" x14ac:dyDescent="0.3">
      <c r="B3" s="1021" t="s">
        <v>2831</v>
      </c>
    </row>
    <row r="4" spans="1:9" ht="18.75" x14ac:dyDescent="0.3">
      <c r="B4" s="1021" t="s">
        <v>2821</v>
      </c>
    </row>
    <row r="5" spans="1:9" x14ac:dyDescent="0.3">
      <c r="B5" s="597" t="s">
        <v>3372</v>
      </c>
    </row>
    <row r="8" spans="1:9" ht="18.75" x14ac:dyDescent="0.3">
      <c r="B8" s="1021"/>
    </row>
    <row r="10" spans="1:9" s="597" customFormat="1" ht="38.25" x14ac:dyDescent="0.2">
      <c r="A10" s="2024"/>
      <c r="B10" s="2746"/>
      <c r="C10" s="2218" t="s">
        <v>775</v>
      </c>
      <c r="D10" s="2218" t="s">
        <v>884</v>
      </c>
      <c r="E10" s="1928" t="s">
        <v>3362</v>
      </c>
      <c r="I10" s="2747"/>
    </row>
    <row r="11" spans="1:9" x14ac:dyDescent="0.3">
      <c r="A11" s="1206"/>
      <c r="B11" s="2748"/>
      <c r="C11" s="2733" t="s">
        <v>1327</v>
      </c>
      <c r="D11" s="2733" t="s">
        <v>1023</v>
      </c>
      <c r="E11" s="2734">
        <v>9795567.0759577584</v>
      </c>
      <c r="F11" s="927"/>
      <c r="I11" s="2732"/>
    </row>
    <row r="12" spans="1:9" x14ac:dyDescent="0.3">
      <c r="A12" s="1206"/>
      <c r="B12" s="2748"/>
      <c r="C12" s="2733" t="s">
        <v>1328</v>
      </c>
      <c r="D12" s="2733" t="s">
        <v>1024</v>
      </c>
      <c r="E12" s="2734">
        <v>9795567.0759577584</v>
      </c>
      <c r="F12" s="927"/>
      <c r="I12" s="2732"/>
    </row>
    <row r="13" spans="1:9" x14ac:dyDescent="0.3">
      <c r="A13" s="1206"/>
      <c r="B13" s="2748"/>
      <c r="C13" s="2733" t="s">
        <v>1329</v>
      </c>
      <c r="D13" s="2733" t="s">
        <v>1025</v>
      </c>
      <c r="E13" s="2734">
        <v>9795567.0759577584</v>
      </c>
      <c r="F13" s="927"/>
      <c r="I13" s="2732"/>
    </row>
    <row r="14" spans="1:9" x14ac:dyDescent="0.3">
      <c r="A14" s="1206"/>
      <c r="B14" s="2748"/>
      <c r="C14" s="2733" t="s">
        <v>1330</v>
      </c>
      <c r="D14" s="2733" t="s">
        <v>1026</v>
      </c>
      <c r="E14" s="2734">
        <v>9795567.0759577584</v>
      </c>
      <c r="F14" s="927"/>
      <c r="I14" s="2732"/>
    </row>
    <row r="15" spans="1:9" x14ac:dyDescent="0.3">
      <c r="A15" s="1206"/>
      <c r="B15" s="2748"/>
      <c r="C15" s="2733" t="s">
        <v>1331</v>
      </c>
      <c r="D15" s="2733" t="s">
        <v>1029</v>
      </c>
      <c r="E15" s="2734">
        <v>9795567.0759577584</v>
      </c>
      <c r="F15" s="927"/>
      <c r="I15" s="2732"/>
    </row>
    <row r="16" spans="1:9" x14ac:dyDescent="0.3">
      <c r="A16" s="1206"/>
      <c r="B16" s="2748"/>
      <c r="C16" s="2733" t="s">
        <v>1332</v>
      </c>
      <c r="D16" s="2733" t="s">
        <v>1030</v>
      </c>
      <c r="E16" s="2734">
        <v>9795567.0759577584</v>
      </c>
      <c r="F16" s="927"/>
      <c r="I16" s="2732"/>
    </row>
    <row r="17" spans="1:9" x14ac:dyDescent="0.3">
      <c r="A17" s="1206"/>
      <c r="B17" s="2748"/>
      <c r="C17" s="2733" t="s">
        <v>1333</v>
      </c>
      <c r="D17" s="2733" t="s">
        <v>1334</v>
      </c>
      <c r="E17" s="2734">
        <v>9795567.0759577584</v>
      </c>
      <c r="F17" s="927"/>
      <c r="I17" s="2732"/>
    </row>
    <row r="18" spans="1:9" x14ac:dyDescent="0.3">
      <c r="A18" s="1206"/>
      <c r="B18" s="2748"/>
      <c r="C18" s="2733" t="s">
        <v>1335</v>
      </c>
      <c r="D18" s="2733" t="s">
        <v>1885</v>
      </c>
      <c r="E18" s="2734">
        <v>9795567.0759577584</v>
      </c>
      <c r="F18" s="927"/>
      <c r="I18" s="2732"/>
    </row>
    <row r="19" spans="1:9" x14ac:dyDescent="0.3">
      <c r="A19" s="1206"/>
      <c r="B19" s="2748"/>
      <c r="C19" s="2733" t="s">
        <v>1336</v>
      </c>
      <c r="D19" s="2733" t="s">
        <v>2260</v>
      </c>
      <c r="E19" s="2734">
        <v>9795567.0759577584</v>
      </c>
      <c r="F19" s="927"/>
      <c r="I19" s="2732"/>
    </row>
    <row r="20" spans="1:9" x14ac:dyDescent="0.3">
      <c r="A20" s="1206"/>
      <c r="B20" s="2748"/>
      <c r="C20" s="2733" t="s">
        <v>1337</v>
      </c>
      <c r="D20" s="2733" t="s">
        <v>2777</v>
      </c>
      <c r="E20" s="2734">
        <v>9795567.0759577584</v>
      </c>
      <c r="F20" s="927"/>
      <c r="I20" s="2732"/>
    </row>
    <row r="21" spans="1:9" x14ac:dyDescent="0.3">
      <c r="A21" s="1206"/>
      <c r="B21" s="2748"/>
      <c r="C21" s="2733" t="s">
        <v>1338</v>
      </c>
      <c r="D21" s="2733" t="s">
        <v>2778</v>
      </c>
      <c r="E21" s="2734">
        <v>9795567.0759577584</v>
      </c>
      <c r="F21" s="927"/>
      <c r="I21" s="2732"/>
    </row>
    <row r="22" spans="1:9" x14ac:dyDescent="0.3">
      <c r="A22" s="1206"/>
      <c r="B22" s="2748"/>
      <c r="C22" s="2733" t="s">
        <v>1339</v>
      </c>
      <c r="D22" s="2733" t="s">
        <v>2779</v>
      </c>
      <c r="E22" s="2734">
        <v>1554700.3037205916</v>
      </c>
      <c r="F22" s="927"/>
      <c r="I22" s="2732"/>
    </row>
    <row r="23" spans="1:9" x14ac:dyDescent="0.3">
      <c r="A23" s="1206"/>
      <c r="B23" s="2748"/>
      <c r="C23" s="2733" t="s">
        <v>1341</v>
      </c>
      <c r="D23" s="2733" t="s">
        <v>2780</v>
      </c>
      <c r="E23" s="2734">
        <v>1554700.3037205916</v>
      </c>
      <c r="F23" s="927"/>
      <c r="I23" s="2732"/>
    </row>
    <row r="24" spans="1:9" x14ac:dyDescent="0.3">
      <c r="A24" s="1206"/>
      <c r="B24" s="2748"/>
      <c r="C24" s="2733" t="s">
        <v>1342</v>
      </c>
      <c r="D24" s="2733" t="s">
        <v>2781</v>
      </c>
      <c r="E24" s="2734">
        <v>9795567.0759577584</v>
      </c>
      <c r="F24" s="927"/>
      <c r="I24" s="2732"/>
    </row>
    <row r="25" spans="1:9" x14ac:dyDescent="0.3">
      <c r="A25" s="1206"/>
      <c r="B25" s="2748"/>
      <c r="C25" s="2733" t="s">
        <v>1343</v>
      </c>
      <c r="D25" s="2733" t="s">
        <v>2782</v>
      </c>
      <c r="E25" s="2734">
        <v>9795567.0759577584</v>
      </c>
      <c r="F25" s="927"/>
      <c r="I25" s="2732"/>
    </row>
    <row r="26" spans="1:9" x14ac:dyDescent="0.3">
      <c r="A26" s="1206"/>
      <c r="B26" s="2748"/>
      <c r="C26" s="2733" t="s">
        <v>1344</v>
      </c>
      <c r="D26" s="2733" t="s">
        <v>2783</v>
      </c>
      <c r="E26" s="2734">
        <v>9795567.0759577584</v>
      </c>
      <c r="F26" s="927"/>
      <c r="I26" s="2732"/>
    </row>
    <row r="27" spans="1:9" x14ac:dyDescent="0.3">
      <c r="A27" s="1206"/>
      <c r="B27" s="2748"/>
      <c r="C27" s="2733" t="s">
        <v>1345</v>
      </c>
      <c r="D27" s="2733" t="s">
        <v>2784</v>
      </c>
      <c r="E27" s="2734">
        <v>1554700.3037205916</v>
      </c>
      <c r="F27" s="927"/>
      <c r="I27" s="2732"/>
    </row>
    <row r="28" spans="1:9" x14ac:dyDescent="0.3">
      <c r="A28" s="1206"/>
      <c r="B28" s="2748"/>
      <c r="C28" s="2733" t="s">
        <v>1347</v>
      </c>
      <c r="D28" s="2733" t="s">
        <v>1348</v>
      </c>
      <c r="E28" s="2734">
        <v>1554700.3037205916</v>
      </c>
      <c r="F28" s="927"/>
      <c r="I28" s="2732"/>
    </row>
    <row r="29" spans="1:9" x14ac:dyDescent="0.3">
      <c r="A29" s="1206"/>
      <c r="B29" s="2748"/>
      <c r="C29" s="2733" t="s">
        <v>1349</v>
      </c>
      <c r="D29" s="2733" t="s">
        <v>1350</v>
      </c>
      <c r="E29" s="2734">
        <v>1554700.3037205916</v>
      </c>
      <c r="F29" s="927"/>
      <c r="I29" s="2732"/>
    </row>
    <row r="30" spans="1:9" x14ac:dyDescent="0.3">
      <c r="A30" s="1206"/>
      <c r="B30" s="2748"/>
      <c r="C30" s="2733" t="s">
        <v>1351</v>
      </c>
      <c r="D30" s="2733" t="s">
        <v>1352</v>
      </c>
      <c r="E30" s="2734">
        <v>1554700.3037205916</v>
      </c>
      <c r="F30" s="927"/>
      <c r="I30" s="2732"/>
    </row>
    <row r="31" spans="1:9" x14ac:dyDescent="0.3">
      <c r="A31" s="1206"/>
      <c r="B31" s="2748"/>
      <c r="C31" s="2733" t="s">
        <v>1353</v>
      </c>
      <c r="D31" s="2733" t="s">
        <v>1354</v>
      </c>
      <c r="E31" s="2734">
        <v>1554700.3037205916</v>
      </c>
      <c r="F31" s="927"/>
      <c r="I31" s="2732"/>
    </row>
    <row r="32" spans="1:9" x14ac:dyDescent="0.3">
      <c r="A32" s="1206"/>
      <c r="B32" s="2748"/>
      <c r="C32" s="2733" t="s">
        <v>1355</v>
      </c>
      <c r="D32" s="2733" t="s">
        <v>1356</v>
      </c>
      <c r="E32" s="2734">
        <v>1554700.3037205916</v>
      </c>
      <c r="F32" s="927"/>
      <c r="I32" s="2732"/>
    </row>
    <row r="33" spans="1:70" x14ac:dyDescent="0.3">
      <c r="A33" s="1206"/>
      <c r="B33" s="2748"/>
      <c r="C33" s="2733" t="s">
        <v>1357</v>
      </c>
      <c r="D33" s="2733" t="s">
        <v>1358</v>
      </c>
      <c r="E33" s="2734">
        <v>1554700.3037205916</v>
      </c>
      <c r="F33" s="927"/>
      <c r="I33" s="2732"/>
    </row>
    <row r="34" spans="1:70" x14ac:dyDescent="0.3">
      <c r="A34" s="1206"/>
      <c r="B34" s="2748"/>
      <c r="C34" s="2733" t="s">
        <v>1359</v>
      </c>
      <c r="D34" s="2733" t="s">
        <v>1360</v>
      </c>
      <c r="E34" s="2734">
        <v>1554700.3037205916</v>
      </c>
      <c r="F34" s="927"/>
      <c r="I34" s="2732"/>
    </row>
    <row r="35" spans="1:70" x14ac:dyDescent="0.3">
      <c r="A35" s="1206"/>
      <c r="B35" s="2748"/>
      <c r="C35" s="2733" t="s">
        <v>1361</v>
      </c>
      <c r="D35" s="2733" t="s">
        <v>1362</v>
      </c>
      <c r="E35" s="2734">
        <v>1554700.3037205916</v>
      </c>
      <c r="F35" s="927"/>
      <c r="I35" s="2732"/>
    </row>
    <row r="36" spans="1:70" x14ac:dyDescent="0.3">
      <c r="A36" s="1206"/>
      <c r="B36" s="2748"/>
      <c r="C36" s="2733" t="s">
        <v>1363</v>
      </c>
      <c r="D36" s="2733" t="s">
        <v>1364</v>
      </c>
      <c r="E36" s="2734">
        <v>1554700.3037205916</v>
      </c>
      <c r="F36" s="927"/>
      <c r="I36" s="2732"/>
    </row>
    <row r="37" spans="1:70" x14ac:dyDescent="0.3">
      <c r="A37" s="1206"/>
      <c r="B37" s="2748"/>
      <c r="C37" s="2733" t="s">
        <v>2149</v>
      </c>
      <c r="D37" s="2733" t="s">
        <v>2154</v>
      </c>
      <c r="E37" s="2734">
        <v>9795567.0759577584</v>
      </c>
      <c r="F37" s="927"/>
      <c r="I37" s="2732"/>
    </row>
    <row r="38" spans="1:70" x14ac:dyDescent="0.3">
      <c r="A38" s="1206"/>
      <c r="B38" s="2748"/>
      <c r="C38" s="2733" t="s">
        <v>2762</v>
      </c>
      <c r="D38" s="2733" t="s">
        <v>2920</v>
      </c>
      <c r="E38" s="2734">
        <v>1399366.7251368226</v>
      </c>
      <c r="T38" s="2182"/>
      <c r="V38" s="2182"/>
      <c r="X38" s="2182"/>
      <c r="Z38" s="2182"/>
      <c r="AB38" s="2182"/>
      <c r="AD38" s="2182"/>
      <c r="AF38" s="2182"/>
      <c r="AH38" s="2182"/>
      <c r="AJ38" s="2182"/>
      <c r="AL38" s="2182"/>
      <c r="AN38" s="2182"/>
      <c r="AP38" s="2182"/>
      <c r="AR38" s="2182"/>
      <c r="AT38" s="2182"/>
      <c r="AV38" s="2182"/>
      <c r="AX38" s="2182"/>
      <c r="AZ38" s="2182"/>
      <c r="BB38" s="2182"/>
      <c r="BD38" s="2182"/>
      <c r="BF38" s="2182"/>
      <c r="BH38" s="2182"/>
      <c r="BJ38" s="2182"/>
      <c r="BL38" s="2182"/>
      <c r="BN38" s="2182"/>
      <c r="BP38" s="2182"/>
      <c r="BR38" s="2182"/>
    </row>
    <row r="39" spans="1:70" x14ac:dyDescent="0.3">
      <c r="A39" s="1206"/>
      <c r="B39" s="2748"/>
      <c r="C39" s="2733" t="s">
        <v>2763</v>
      </c>
      <c r="D39" s="2733" t="s">
        <v>2921</v>
      </c>
      <c r="E39" s="2734">
        <v>1399366.7251368226</v>
      </c>
      <c r="T39" s="2182"/>
      <c r="V39" s="2182"/>
      <c r="X39" s="2182"/>
      <c r="Z39" s="2182"/>
      <c r="AB39" s="2182"/>
      <c r="AD39" s="2182"/>
      <c r="AF39" s="2182"/>
      <c r="AH39" s="2182"/>
      <c r="AJ39" s="2182"/>
      <c r="AL39" s="2182"/>
      <c r="AN39" s="2182"/>
      <c r="AP39" s="2182"/>
      <c r="AR39" s="2182"/>
      <c r="AT39" s="2182"/>
      <c r="AV39" s="2182"/>
      <c r="AX39" s="2182"/>
      <c r="AZ39" s="2182"/>
      <c r="BB39" s="2182"/>
      <c r="BD39" s="2182"/>
      <c r="BF39" s="2182"/>
      <c r="BH39" s="2182"/>
      <c r="BJ39" s="2182"/>
      <c r="BL39" s="2182"/>
      <c r="BN39" s="2182"/>
      <c r="BP39" s="2182"/>
      <c r="BR39" s="2182"/>
    </row>
    <row r="40" spans="1:70" x14ac:dyDescent="0.3">
      <c r="A40" s="1206"/>
      <c r="B40" s="2748"/>
      <c r="C40" s="2733" t="s">
        <v>2764</v>
      </c>
      <c r="D40" s="2733" t="s">
        <v>2922</v>
      </c>
      <c r="E40" s="2734">
        <v>1399366.7251368226</v>
      </c>
      <c r="T40" s="2182"/>
      <c r="V40" s="2182"/>
      <c r="X40" s="2182"/>
      <c r="Z40" s="2182"/>
      <c r="AB40" s="2182"/>
      <c r="AD40" s="2182"/>
      <c r="AF40" s="2182"/>
      <c r="AH40" s="2182"/>
      <c r="AJ40" s="2182"/>
      <c r="AL40" s="2182"/>
      <c r="AN40" s="2182"/>
      <c r="AP40" s="2182"/>
      <c r="AR40" s="2182"/>
      <c r="AT40" s="2182"/>
      <c r="AV40" s="2182"/>
      <c r="AX40" s="2182"/>
      <c r="AZ40" s="2182"/>
      <c r="BB40" s="2182"/>
      <c r="BD40" s="2182"/>
      <c r="BF40" s="2182"/>
      <c r="BH40" s="2182"/>
      <c r="BJ40" s="2182"/>
      <c r="BL40" s="2182"/>
      <c r="BN40" s="2182"/>
      <c r="BP40" s="2182"/>
      <c r="BR40" s="2182"/>
    </row>
    <row r="41" spans="1:70" x14ac:dyDescent="0.3">
      <c r="A41" s="1206"/>
      <c r="B41" s="2748"/>
      <c r="C41" s="2733" t="s">
        <v>2765</v>
      </c>
      <c r="D41" s="2733" t="s">
        <v>2923</v>
      </c>
      <c r="E41" s="2734">
        <v>388675.0759301479</v>
      </c>
      <c r="T41" s="2182"/>
      <c r="V41" s="2182"/>
      <c r="X41" s="2182"/>
      <c r="Z41" s="2182"/>
      <c r="AB41" s="2182"/>
      <c r="AD41" s="2182"/>
      <c r="AF41" s="2182"/>
      <c r="AH41" s="2182"/>
      <c r="AJ41" s="2182"/>
      <c r="AL41" s="2182"/>
      <c r="AN41" s="2182"/>
      <c r="AP41" s="2182"/>
      <c r="AR41" s="2182"/>
      <c r="AT41" s="2182"/>
      <c r="AV41" s="2182"/>
      <c r="AX41" s="2182"/>
      <c r="AZ41" s="2182"/>
      <c r="BB41" s="2182"/>
      <c r="BD41" s="2182"/>
      <c r="BF41" s="2182"/>
      <c r="BH41" s="2182"/>
      <c r="BJ41" s="2182"/>
      <c r="BL41" s="2182"/>
      <c r="BN41" s="2182"/>
      <c r="BP41" s="2182"/>
      <c r="BR41" s="2182"/>
    </row>
    <row r="42" spans="1:70" x14ac:dyDescent="0.3">
      <c r="I42" s="2732"/>
    </row>
    <row r="43" spans="1:70" x14ac:dyDescent="0.3">
      <c r="I43" s="2732"/>
    </row>
    <row r="44" spans="1:70" x14ac:dyDescent="0.3">
      <c r="J44" s="2732"/>
    </row>
    <row r="47" spans="1:70" s="2511" customFormat="1" ht="38.25" x14ac:dyDescent="0.25">
      <c r="C47" s="2070" t="s">
        <v>938</v>
      </c>
      <c r="D47" s="2070" t="s">
        <v>776</v>
      </c>
      <c r="E47" s="2070" t="s">
        <v>925</v>
      </c>
      <c r="F47" s="2070" t="s">
        <v>975</v>
      </c>
      <c r="G47" s="2070" t="s">
        <v>976</v>
      </c>
      <c r="H47" s="2070" t="s">
        <v>3363</v>
      </c>
    </row>
    <row r="48" spans="1:70" x14ac:dyDescent="0.3">
      <c r="C48" s="2150">
        <v>1</v>
      </c>
      <c r="D48" s="2179" t="s">
        <v>2220</v>
      </c>
      <c r="E48" s="2512">
        <v>2094196.7804768584</v>
      </c>
      <c r="F48" s="2512">
        <v>0</v>
      </c>
      <c r="G48" s="2512">
        <v>7701370.2954808995</v>
      </c>
      <c r="H48" s="2512">
        <v>9795567.0759577584</v>
      </c>
    </row>
    <row r="49" spans="3:9" x14ac:dyDescent="0.3">
      <c r="C49" s="2150">
        <v>2</v>
      </c>
      <c r="D49" s="2179" t="s">
        <v>2221</v>
      </c>
      <c r="E49" s="2512">
        <v>405029.09486676019</v>
      </c>
      <c r="F49" s="2512">
        <v>0</v>
      </c>
      <c r="G49" s="2512">
        <v>1149671.2088538313</v>
      </c>
      <c r="H49" s="2512">
        <v>1554700.3037205916</v>
      </c>
    </row>
    <row r="51" spans="3:9" ht="15.75" thickBot="1" x14ac:dyDescent="0.35"/>
    <row r="52" spans="3:9" ht="15" customHeight="1" x14ac:dyDescent="0.3">
      <c r="C52" s="3790"/>
      <c r="D52" s="3791"/>
      <c r="E52" s="3791"/>
      <c r="F52" s="3791"/>
      <c r="G52" s="2586"/>
      <c r="H52" s="2233" t="s">
        <v>875</v>
      </c>
      <c r="I52" s="2515"/>
    </row>
    <row r="53" spans="3:9" ht="15.75" customHeight="1" thickBot="1" x14ac:dyDescent="0.35">
      <c r="C53" s="3792" t="s">
        <v>877</v>
      </c>
      <c r="D53" s="3793"/>
      <c r="E53" s="3793"/>
      <c r="F53" s="3793"/>
      <c r="G53" s="2735">
        <v>1</v>
      </c>
      <c r="H53" s="2595" t="s">
        <v>3366</v>
      </c>
      <c r="I53" s="2518"/>
    </row>
    <row r="54" spans="3:9" x14ac:dyDescent="0.3">
      <c r="C54" s="2627" t="s">
        <v>776</v>
      </c>
      <c r="D54" s="2749" t="s">
        <v>2220</v>
      </c>
      <c r="E54" s="2750"/>
      <c r="F54" s="2751"/>
      <c r="G54" s="2611"/>
      <c r="H54" s="1206"/>
      <c r="I54" s="2526"/>
    </row>
    <row r="55" spans="3:9" ht="15.75" thickBot="1" x14ac:dyDescent="0.35">
      <c r="C55" s="2644"/>
      <c r="D55" s="2592"/>
      <c r="E55" s="2752"/>
      <c r="F55" s="2753"/>
      <c r="G55" s="2754"/>
      <c r="H55" s="1206"/>
      <c r="I55" s="2737"/>
    </row>
    <row r="56" spans="3:9" ht="15.75" thickBot="1" x14ac:dyDescent="0.35">
      <c r="C56" s="2254" t="s">
        <v>947</v>
      </c>
      <c r="D56" s="2530"/>
      <c r="E56" s="2531"/>
      <c r="F56" s="2532"/>
      <c r="G56" s="2531"/>
      <c r="H56" s="2530"/>
      <c r="I56" s="2534"/>
    </row>
    <row r="57" spans="3:9" ht="15.75" thickTop="1" x14ac:dyDescent="0.3">
      <c r="C57" s="2583" t="s">
        <v>949</v>
      </c>
      <c r="D57" s="2535" t="s">
        <v>773</v>
      </c>
      <c r="E57" s="2536" t="s">
        <v>135</v>
      </c>
      <c r="F57" s="2537" t="s">
        <v>873</v>
      </c>
      <c r="G57" s="2536" t="s">
        <v>950</v>
      </c>
      <c r="H57" s="2537" t="s">
        <v>951</v>
      </c>
      <c r="I57" s="2529" t="s">
        <v>952</v>
      </c>
    </row>
    <row r="58" spans="3:9" x14ac:dyDescent="0.3">
      <c r="C58" s="2390">
        <v>1</v>
      </c>
      <c r="D58" s="2755" t="s">
        <v>1004</v>
      </c>
      <c r="E58" s="2539" t="s">
        <v>921</v>
      </c>
      <c r="F58" s="2285">
        <v>4</v>
      </c>
      <c r="G58" s="2756">
        <v>26026.308555399723</v>
      </c>
      <c r="H58" s="2263">
        <v>4.8999999999999995</v>
      </c>
      <c r="I58" s="2542">
        <v>510115.6476858345</v>
      </c>
    </row>
    <row r="59" spans="3:9" x14ac:dyDescent="0.3">
      <c r="C59" s="2390">
        <v>2</v>
      </c>
      <c r="D59" s="2755" t="s">
        <v>1005</v>
      </c>
      <c r="E59" s="2539" t="s">
        <v>921</v>
      </c>
      <c r="F59" s="2285">
        <v>1</v>
      </c>
      <c r="G59" s="2756">
        <v>57306.994189541183</v>
      </c>
      <c r="H59" s="2263">
        <v>0.98</v>
      </c>
      <c r="I59" s="2542">
        <v>56160.854305750356</v>
      </c>
    </row>
    <row r="60" spans="3:9" x14ac:dyDescent="0.3">
      <c r="C60" s="2390">
        <v>3</v>
      </c>
      <c r="D60" s="2755" t="s">
        <v>1006</v>
      </c>
      <c r="E60" s="2539" t="s">
        <v>921</v>
      </c>
      <c r="F60" s="2285">
        <v>1</v>
      </c>
      <c r="G60" s="2756">
        <v>49100.321378481269</v>
      </c>
      <c r="H60" s="2263">
        <v>0.98</v>
      </c>
      <c r="I60" s="2542">
        <v>48118.314950911641</v>
      </c>
    </row>
    <row r="61" spans="3:9" x14ac:dyDescent="0.3">
      <c r="C61" s="2390">
        <v>4</v>
      </c>
      <c r="D61" s="2755" t="s">
        <v>1001</v>
      </c>
      <c r="E61" s="2539" t="s">
        <v>921</v>
      </c>
      <c r="F61" s="2285">
        <v>3</v>
      </c>
      <c r="G61" s="2756">
        <v>4513.8849929873777</v>
      </c>
      <c r="H61" s="2263">
        <v>4.8999999999999995</v>
      </c>
      <c r="I61" s="2542">
        <v>66354.109396914442</v>
      </c>
    </row>
    <row r="62" spans="3:9" ht="15.75" thickBot="1" x14ac:dyDescent="0.35">
      <c r="C62" s="2390">
        <v>5</v>
      </c>
      <c r="D62" s="2755" t="s">
        <v>1747</v>
      </c>
      <c r="E62" s="2539" t="s">
        <v>921</v>
      </c>
      <c r="F62" s="2150">
        <v>1</v>
      </c>
      <c r="G62" s="2756">
        <v>144229.3728711681</v>
      </c>
      <c r="H62" s="2263">
        <v>9.7999999999999989</v>
      </c>
      <c r="I62" s="2542">
        <v>1413447.8541374472</v>
      </c>
    </row>
    <row r="63" spans="3:9" ht="16.5" thickTop="1" thickBot="1" x14ac:dyDescent="0.35">
      <c r="C63" s="2266"/>
      <c r="D63" s="1206"/>
      <c r="E63" s="2527"/>
      <c r="F63" s="1973"/>
      <c r="G63" s="2527"/>
      <c r="H63" s="1172" t="s">
        <v>956</v>
      </c>
      <c r="I63" s="2550">
        <v>2094196.7804768584</v>
      </c>
    </row>
    <row r="64" spans="3:9" ht="16.5" thickTop="1" thickBot="1" x14ac:dyDescent="0.35">
      <c r="C64" s="2551" t="s">
        <v>957</v>
      </c>
      <c r="D64" s="2530"/>
      <c r="E64" s="2531"/>
      <c r="F64" s="2532"/>
      <c r="G64" s="2531"/>
      <c r="H64" s="2530"/>
      <c r="I64" s="2554"/>
    </row>
    <row r="65" spans="3:9" ht="15.75" thickTop="1" x14ac:dyDescent="0.3">
      <c r="C65" s="2555" t="s">
        <v>949</v>
      </c>
      <c r="D65" s="2556" t="s">
        <v>773</v>
      </c>
      <c r="E65" s="2557"/>
      <c r="F65" s="2558" t="s">
        <v>135</v>
      </c>
      <c r="G65" s="2557" t="s">
        <v>929</v>
      </c>
      <c r="H65" s="2558" t="s">
        <v>958</v>
      </c>
      <c r="I65" s="2560" t="s">
        <v>952</v>
      </c>
    </row>
    <row r="66" spans="3:9" x14ac:dyDescent="0.3">
      <c r="C66" s="2561"/>
      <c r="D66" s="2562"/>
      <c r="E66" s="2563"/>
      <c r="F66" s="2564"/>
      <c r="G66" s="2740"/>
      <c r="H66" s="2150"/>
      <c r="I66" s="2566"/>
    </row>
    <row r="67" spans="3:9" x14ac:dyDescent="0.3">
      <c r="C67" s="2561"/>
      <c r="D67" s="2562"/>
      <c r="E67" s="2563"/>
      <c r="F67" s="2564"/>
      <c r="G67" s="2740"/>
      <c r="H67" s="2150"/>
      <c r="I67" s="2566"/>
    </row>
    <row r="68" spans="3:9" ht="15.75" thickBot="1" x14ac:dyDescent="0.35">
      <c r="C68" s="2561"/>
      <c r="D68" s="2562"/>
      <c r="E68" s="2563"/>
      <c r="F68" s="2564"/>
      <c r="G68" s="2740"/>
      <c r="H68" s="2150"/>
      <c r="I68" s="2566"/>
    </row>
    <row r="69" spans="3:9" ht="16.5" thickTop="1" thickBot="1" x14ac:dyDescent="0.35">
      <c r="C69" s="2266"/>
      <c r="D69" s="1206"/>
      <c r="E69" s="2527"/>
      <c r="F69" s="1973"/>
      <c r="G69" s="2527"/>
      <c r="H69" s="2549" t="s">
        <v>956</v>
      </c>
      <c r="I69" s="2567">
        <v>0</v>
      </c>
    </row>
    <row r="70" spans="3:9" ht="16.5" thickTop="1" thickBot="1" x14ac:dyDescent="0.35">
      <c r="C70" s="2254" t="s">
        <v>3382</v>
      </c>
      <c r="D70" s="2530"/>
      <c r="E70" s="2531"/>
      <c r="F70" s="2532"/>
      <c r="G70" s="2531"/>
      <c r="H70" s="2530"/>
      <c r="I70" s="2554"/>
    </row>
    <row r="71" spans="3:9" ht="15.75" thickTop="1" x14ac:dyDescent="0.3">
      <c r="C71" s="2568" t="s">
        <v>949</v>
      </c>
      <c r="D71" s="2568" t="s">
        <v>960</v>
      </c>
      <c r="E71" s="2537" t="s">
        <v>873</v>
      </c>
      <c r="F71" s="2757" t="s">
        <v>961</v>
      </c>
      <c r="G71" s="2536" t="s">
        <v>314</v>
      </c>
      <c r="H71" s="2537" t="s">
        <v>951</v>
      </c>
      <c r="I71" s="2529" t="s">
        <v>962</v>
      </c>
    </row>
    <row r="72" spans="3:9" x14ac:dyDescent="0.3">
      <c r="C72" s="2390">
        <v>1</v>
      </c>
      <c r="D72" s="1204" t="s">
        <v>1007</v>
      </c>
      <c r="E72" s="2409">
        <v>1</v>
      </c>
      <c r="F72" s="2573">
        <v>403671.20035076747</v>
      </c>
      <c r="G72" s="1301">
        <v>403671.20035076747</v>
      </c>
      <c r="H72" s="2263">
        <v>2.94</v>
      </c>
      <c r="I72" s="2743">
        <v>1186793.3290312563</v>
      </c>
    </row>
    <row r="73" spans="3:9" x14ac:dyDescent="0.3">
      <c r="C73" s="2390">
        <v>2</v>
      </c>
      <c r="D73" s="1204" t="s">
        <v>997</v>
      </c>
      <c r="E73" s="2409">
        <v>1</v>
      </c>
      <c r="F73" s="2573">
        <v>290020.70325447264</v>
      </c>
      <c r="G73" s="1301">
        <v>290020.70325447264</v>
      </c>
      <c r="H73" s="2263">
        <v>4.8999999999999995</v>
      </c>
      <c r="I73" s="2743">
        <v>1421101.4459469158</v>
      </c>
    </row>
    <row r="74" spans="3:9" x14ac:dyDescent="0.3">
      <c r="C74" s="2390">
        <v>3</v>
      </c>
      <c r="D74" s="1204" t="s">
        <v>1010</v>
      </c>
      <c r="E74" s="2409">
        <v>1</v>
      </c>
      <c r="F74" s="2573">
        <v>261541.84908698621</v>
      </c>
      <c r="G74" s="1301">
        <v>261541.84908698621</v>
      </c>
      <c r="H74" s="2263">
        <v>4.8999999999999995</v>
      </c>
      <c r="I74" s="2743">
        <v>1281555.0605262322</v>
      </c>
    </row>
    <row r="75" spans="3:9" x14ac:dyDescent="0.3">
      <c r="C75" s="2390">
        <v>4</v>
      </c>
      <c r="D75" s="1204" t="s">
        <v>1009</v>
      </c>
      <c r="E75" s="2409">
        <v>2</v>
      </c>
      <c r="F75" s="2573">
        <v>93831.201492526641</v>
      </c>
      <c r="G75" s="1301">
        <v>187662.40298505328</v>
      </c>
      <c r="H75" s="2263">
        <v>9.7999999999999989</v>
      </c>
      <c r="I75" s="2743">
        <v>1839091.549253522</v>
      </c>
    </row>
    <row r="76" spans="3:9" x14ac:dyDescent="0.3">
      <c r="C76" s="2390">
        <v>5</v>
      </c>
      <c r="D76" s="1204" t="s">
        <v>996</v>
      </c>
      <c r="E76" s="2409">
        <v>1</v>
      </c>
      <c r="F76" s="2573">
        <v>56298.72089551598</v>
      </c>
      <c r="G76" s="1301">
        <v>56298.72089551598</v>
      </c>
      <c r="H76" s="2263">
        <v>9.7999999999999989</v>
      </c>
      <c r="I76" s="2743">
        <v>551727.46477605659</v>
      </c>
    </row>
    <row r="77" spans="3:9" x14ac:dyDescent="0.3">
      <c r="C77" s="2390">
        <v>6</v>
      </c>
      <c r="D77" s="1204" t="s">
        <v>2603</v>
      </c>
      <c r="E77" s="2409">
        <v>1</v>
      </c>
      <c r="F77" s="2573">
        <v>290020.70325447264</v>
      </c>
      <c r="G77" s="1301">
        <v>290020.70325447264</v>
      </c>
      <c r="H77" s="2263">
        <v>4.8999999999999995</v>
      </c>
      <c r="I77" s="2743">
        <v>1421101.4459469158</v>
      </c>
    </row>
    <row r="78" spans="3:9" ht="15.75" thickBot="1" x14ac:dyDescent="0.35">
      <c r="C78" s="2571"/>
      <c r="D78" s="1204"/>
      <c r="E78" s="2409"/>
      <c r="F78" s="2573"/>
      <c r="G78" s="1301"/>
      <c r="H78" s="2545"/>
      <c r="I78" s="2743"/>
    </row>
    <row r="79" spans="3:9" ht="16.5" thickTop="1" thickBot="1" x14ac:dyDescent="0.35">
      <c r="C79" s="2577"/>
      <c r="D79" s="2530"/>
      <c r="E79" s="2531"/>
      <c r="F79" s="2532"/>
      <c r="G79" s="2531"/>
      <c r="H79" s="1172" t="s">
        <v>956</v>
      </c>
      <c r="I79" s="2550">
        <v>7701370.2954808995</v>
      </c>
    </row>
    <row r="80" spans="3:9" ht="16.5" thickTop="1" thickBot="1" x14ac:dyDescent="0.35">
      <c r="C80" s="2286"/>
      <c r="D80" s="2578"/>
      <c r="E80" s="2579"/>
      <c r="F80" s="2580"/>
      <c r="G80" s="2581" t="s">
        <v>964</v>
      </c>
      <c r="H80" s="2581"/>
      <c r="I80" s="2582">
        <v>9795567.0759577584</v>
      </c>
    </row>
    <row r="82" spans="3:9" ht="15.75" thickBot="1" x14ac:dyDescent="0.35"/>
    <row r="83" spans="3:9" ht="15" customHeight="1" x14ac:dyDescent="0.3">
      <c r="C83" s="3763"/>
      <c r="D83" s="3764"/>
      <c r="E83" s="3764"/>
      <c r="F83" s="3764"/>
      <c r="G83" s="2233"/>
      <c r="H83" s="2235" t="s">
        <v>875</v>
      </c>
      <c r="I83" s="2515"/>
    </row>
    <row r="84" spans="3:9" ht="15.75" thickBot="1" x14ac:dyDescent="0.35">
      <c r="C84" s="3765" t="s">
        <v>877</v>
      </c>
      <c r="D84" s="3766"/>
      <c r="E84" s="3766"/>
      <c r="F84" s="3766"/>
      <c r="G84" s="2585">
        <v>2</v>
      </c>
      <c r="H84" s="2115" t="s">
        <v>3366</v>
      </c>
      <c r="I84" s="2518"/>
    </row>
    <row r="85" spans="3:9" x14ac:dyDescent="0.3">
      <c r="C85" s="2627" t="s">
        <v>776</v>
      </c>
      <c r="D85" s="2751" t="s">
        <v>2221</v>
      </c>
      <c r="E85" s="2750"/>
      <c r="F85" s="2750"/>
      <c r="G85" s="2611"/>
      <c r="H85" s="1206"/>
      <c r="I85" s="2526"/>
    </row>
    <row r="86" spans="3:9" ht="15.75" thickBot="1" x14ac:dyDescent="0.35">
      <c r="C86" s="2644"/>
      <c r="D86" s="2592"/>
      <c r="E86" s="2752"/>
      <c r="F86" s="2753"/>
      <c r="G86" s="2754"/>
      <c r="H86" s="1206"/>
      <c r="I86" s="2737"/>
    </row>
    <row r="87" spans="3:9" ht="15.75" thickBot="1" x14ac:dyDescent="0.35">
      <c r="C87" s="2254" t="s">
        <v>947</v>
      </c>
      <c r="D87" s="2530"/>
      <c r="E87" s="2531"/>
      <c r="F87" s="2532"/>
      <c r="G87" s="2531"/>
      <c r="H87" s="2530"/>
      <c r="I87" s="2534"/>
    </row>
    <row r="88" spans="3:9" ht="15.75" thickTop="1" x14ac:dyDescent="0.3">
      <c r="C88" s="2583" t="s">
        <v>949</v>
      </c>
      <c r="D88" s="2535" t="s">
        <v>773</v>
      </c>
      <c r="E88" s="2536" t="s">
        <v>135</v>
      </c>
      <c r="F88" s="2537" t="s">
        <v>873</v>
      </c>
      <c r="G88" s="2536" t="s">
        <v>950</v>
      </c>
      <c r="H88" s="2537" t="s">
        <v>951</v>
      </c>
      <c r="I88" s="2529" t="s">
        <v>952</v>
      </c>
    </row>
    <row r="89" spans="3:9" x14ac:dyDescent="0.3">
      <c r="C89" s="2390">
        <v>1</v>
      </c>
      <c r="D89" s="2755" t="s">
        <v>1004</v>
      </c>
      <c r="E89" s="2539" t="s">
        <v>921</v>
      </c>
      <c r="F89" s="2285">
        <v>4</v>
      </c>
      <c r="G89" s="2756">
        <v>26026.308555399723</v>
      </c>
      <c r="H89" s="2263">
        <v>1.1200000000000001</v>
      </c>
      <c r="I89" s="2542">
        <v>116597.86232819076</v>
      </c>
    </row>
    <row r="90" spans="3:9" x14ac:dyDescent="0.3">
      <c r="C90" s="2390">
        <v>2</v>
      </c>
      <c r="D90" s="2755" t="s">
        <v>1005</v>
      </c>
      <c r="E90" s="2539" t="s">
        <v>921</v>
      </c>
      <c r="F90" s="2285">
        <v>1</v>
      </c>
      <c r="G90" s="2756">
        <v>57306.994189541183</v>
      </c>
      <c r="H90" s="2263">
        <v>1.05</v>
      </c>
      <c r="I90" s="2542">
        <v>60172.343899018248</v>
      </c>
    </row>
    <row r="91" spans="3:9" x14ac:dyDescent="0.3">
      <c r="C91" s="2390">
        <v>3</v>
      </c>
      <c r="D91" s="2755" t="s">
        <v>1006</v>
      </c>
      <c r="E91" s="2539" t="s">
        <v>921</v>
      </c>
      <c r="F91" s="2285">
        <v>1</v>
      </c>
      <c r="G91" s="2756">
        <v>49100.321378481269</v>
      </c>
      <c r="H91" s="2263">
        <v>1.05</v>
      </c>
      <c r="I91" s="2542">
        <v>51555.337447405334</v>
      </c>
    </row>
    <row r="92" spans="3:9" x14ac:dyDescent="0.3">
      <c r="C92" s="2390">
        <v>4</v>
      </c>
      <c r="D92" s="2755" t="s">
        <v>1001</v>
      </c>
      <c r="E92" s="2539" t="s">
        <v>921</v>
      </c>
      <c r="F92" s="2285">
        <v>3</v>
      </c>
      <c r="G92" s="2756">
        <v>4513.8849929873777</v>
      </c>
      <c r="H92" s="2263">
        <v>1.1200000000000001</v>
      </c>
      <c r="I92" s="2542">
        <v>15166.653576437591</v>
      </c>
    </row>
    <row r="93" spans="3:9" ht="15.75" thickBot="1" x14ac:dyDescent="0.35">
      <c r="C93" s="2390">
        <v>5</v>
      </c>
      <c r="D93" s="2755" t="s">
        <v>1747</v>
      </c>
      <c r="E93" s="2539" t="s">
        <v>921</v>
      </c>
      <c r="F93" s="2150">
        <v>1</v>
      </c>
      <c r="G93" s="2756">
        <v>144229.3728711681</v>
      </c>
      <c r="H93" s="2263">
        <v>1.1200000000000001</v>
      </c>
      <c r="I93" s="2542">
        <v>161536.89761570829</v>
      </c>
    </row>
    <row r="94" spans="3:9" ht="16.5" thickTop="1" thickBot="1" x14ac:dyDescent="0.35">
      <c r="C94" s="2266"/>
      <c r="D94" s="1206"/>
      <c r="E94" s="2527"/>
      <c r="F94" s="1973"/>
      <c r="G94" s="2527"/>
      <c r="H94" s="1172" t="s">
        <v>956</v>
      </c>
      <c r="I94" s="2550">
        <v>405029.09486676019</v>
      </c>
    </row>
    <row r="95" spans="3:9" ht="16.5" thickTop="1" thickBot="1" x14ac:dyDescent="0.35">
      <c r="C95" s="2551" t="s">
        <v>957</v>
      </c>
      <c r="D95" s="2530"/>
      <c r="E95" s="2531"/>
      <c r="F95" s="2532"/>
      <c r="G95" s="2531"/>
      <c r="H95" s="2530"/>
      <c r="I95" s="2554"/>
    </row>
    <row r="96" spans="3:9" ht="15.75" thickTop="1" x14ac:dyDescent="0.3">
      <c r="C96" s="2555" t="s">
        <v>949</v>
      </c>
      <c r="D96" s="2556" t="s">
        <v>773</v>
      </c>
      <c r="E96" s="2557"/>
      <c r="F96" s="2558" t="s">
        <v>135</v>
      </c>
      <c r="G96" s="2557" t="s">
        <v>929</v>
      </c>
      <c r="H96" s="2558" t="s">
        <v>958</v>
      </c>
      <c r="I96" s="2560" t="s">
        <v>952</v>
      </c>
    </row>
    <row r="97" spans="3:9" x14ac:dyDescent="0.3">
      <c r="C97" s="2561"/>
      <c r="D97" s="2562"/>
      <c r="E97" s="2563"/>
      <c r="F97" s="2564"/>
      <c r="G97" s="2740"/>
      <c r="H97" s="2150"/>
      <c r="I97" s="2566"/>
    </row>
    <row r="98" spans="3:9" x14ac:dyDescent="0.3">
      <c r="C98" s="2561"/>
      <c r="D98" s="2562"/>
      <c r="E98" s="2563"/>
      <c r="F98" s="2564"/>
      <c r="G98" s="2740"/>
      <c r="H98" s="2150"/>
      <c r="I98" s="2566"/>
    </row>
    <row r="99" spans="3:9" ht="15.75" thickBot="1" x14ac:dyDescent="0.35">
      <c r="C99" s="2561"/>
      <c r="D99" s="2562"/>
      <c r="E99" s="2563"/>
      <c r="F99" s="2564"/>
      <c r="G99" s="2740"/>
      <c r="H99" s="2150"/>
      <c r="I99" s="2566"/>
    </row>
    <row r="100" spans="3:9" ht="16.5" thickTop="1" thickBot="1" x14ac:dyDescent="0.35">
      <c r="C100" s="2266"/>
      <c r="D100" s="1206"/>
      <c r="E100" s="2527"/>
      <c r="F100" s="1973"/>
      <c r="G100" s="2527"/>
      <c r="H100" s="2549" t="s">
        <v>956</v>
      </c>
      <c r="I100" s="2758">
        <v>0</v>
      </c>
    </row>
    <row r="101" spans="3:9" ht="16.5" thickTop="1" thickBot="1" x14ac:dyDescent="0.35">
      <c r="C101" s="2254" t="s">
        <v>3382</v>
      </c>
      <c r="D101" s="2530"/>
      <c r="E101" s="2531"/>
      <c r="F101" s="2532"/>
      <c r="G101" s="2531"/>
      <c r="H101" s="2530"/>
      <c r="I101" s="2554"/>
    </row>
    <row r="102" spans="3:9" ht="15.75" thickTop="1" x14ac:dyDescent="0.3">
      <c r="C102" s="2568" t="s">
        <v>949</v>
      </c>
      <c r="D102" s="2568" t="s">
        <v>960</v>
      </c>
      <c r="E102" s="2537" t="s">
        <v>873</v>
      </c>
      <c r="F102" s="2757" t="s">
        <v>961</v>
      </c>
      <c r="G102" s="2536" t="s">
        <v>314</v>
      </c>
      <c r="H102" s="2537" t="s">
        <v>951</v>
      </c>
      <c r="I102" s="2529" t="s">
        <v>962</v>
      </c>
    </row>
    <row r="103" spans="3:9" x14ac:dyDescent="0.3">
      <c r="C103" s="2390">
        <v>1</v>
      </c>
      <c r="D103" s="1204" t="s">
        <v>1007</v>
      </c>
      <c r="E103" s="2409">
        <v>1</v>
      </c>
      <c r="F103" s="2573">
        <v>403671.20035076747</v>
      </c>
      <c r="G103" s="1301">
        <v>403671.20035076747</v>
      </c>
      <c r="H103" s="2263">
        <v>0.70000000000000007</v>
      </c>
      <c r="I103" s="2743">
        <v>282569.84024553723</v>
      </c>
    </row>
    <row r="104" spans="3:9" x14ac:dyDescent="0.3">
      <c r="C104" s="2390">
        <v>2</v>
      </c>
      <c r="D104" s="1204" t="s">
        <v>997</v>
      </c>
      <c r="E104" s="2409">
        <v>1</v>
      </c>
      <c r="F104" s="2573">
        <v>290020.70325447264</v>
      </c>
      <c r="G104" s="1301">
        <v>290020.70325447264</v>
      </c>
      <c r="H104" s="2263">
        <v>0.84000000000000008</v>
      </c>
      <c r="I104" s="2743">
        <v>243617.39073375703</v>
      </c>
    </row>
    <row r="105" spans="3:9" x14ac:dyDescent="0.3">
      <c r="C105" s="2390">
        <v>3</v>
      </c>
      <c r="D105" s="1204" t="s">
        <v>1010</v>
      </c>
      <c r="E105" s="2409">
        <v>1</v>
      </c>
      <c r="F105" s="2573">
        <v>261541.84908698621</v>
      </c>
      <c r="G105" s="1301">
        <v>261541.84908698621</v>
      </c>
      <c r="H105" s="2263">
        <v>1.1200000000000001</v>
      </c>
      <c r="I105" s="2743">
        <v>292926.87097742461</v>
      </c>
    </row>
    <row r="106" spans="3:9" x14ac:dyDescent="0.3">
      <c r="C106" s="2390">
        <v>4</v>
      </c>
      <c r="D106" s="1204" t="s">
        <v>1009</v>
      </c>
      <c r="E106" s="2409">
        <v>1</v>
      </c>
      <c r="F106" s="2573">
        <v>93831.201492526641</v>
      </c>
      <c r="G106" s="1301">
        <v>93831.201492526641</v>
      </c>
      <c r="H106" s="2263">
        <v>1.1200000000000001</v>
      </c>
      <c r="I106" s="2743">
        <v>105090.94567162984</v>
      </c>
    </row>
    <row r="107" spans="3:9" x14ac:dyDescent="0.3">
      <c r="C107" s="2390">
        <v>5</v>
      </c>
      <c r="D107" s="1204" t="s">
        <v>996</v>
      </c>
      <c r="E107" s="2409">
        <v>1</v>
      </c>
      <c r="F107" s="2573">
        <v>56298.72089551598</v>
      </c>
      <c r="G107" s="1301">
        <v>56298.72089551598</v>
      </c>
      <c r="H107" s="2263">
        <v>1.1200000000000001</v>
      </c>
      <c r="I107" s="2743">
        <v>63054.567402977904</v>
      </c>
    </row>
    <row r="108" spans="3:9" x14ac:dyDescent="0.3">
      <c r="C108" s="2390">
        <v>6</v>
      </c>
      <c r="D108" s="1204" t="s">
        <v>2603</v>
      </c>
      <c r="E108" s="2409">
        <v>1</v>
      </c>
      <c r="F108" s="2573">
        <v>290020.70325447264</v>
      </c>
      <c r="G108" s="1301">
        <v>290020.70325447264</v>
      </c>
      <c r="H108" s="2263">
        <v>0.56000000000000005</v>
      </c>
      <c r="I108" s="2743">
        <v>162411.59382250468</v>
      </c>
    </row>
    <row r="109" spans="3:9" ht="15.75" thickBot="1" x14ac:dyDescent="0.35">
      <c r="C109" s="2571"/>
      <c r="D109" s="1204"/>
      <c r="E109" s="2409"/>
      <c r="F109" s="2573"/>
      <c r="G109" s="1301"/>
      <c r="H109" s="2545"/>
      <c r="I109" s="2743"/>
    </row>
    <row r="110" spans="3:9" ht="16.5" thickTop="1" thickBot="1" x14ac:dyDescent="0.35">
      <c r="C110" s="2577"/>
      <c r="D110" s="2530"/>
      <c r="E110" s="2531"/>
      <c r="F110" s="2532"/>
      <c r="G110" s="2531"/>
      <c r="H110" s="1172" t="s">
        <v>956</v>
      </c>
      <c r="I110" s="2550">
        <v>1149671.2088538313</v>
      </c>
    </row>
    <row r="111" spans="3:9" ht="16.5" thickTop="1" thickBot="1" x14ac:dyDescent="0.35">
      <c r="C111" s="2286"/>
      <c r="D111" s="2578"/>
      <c r="E111" s="2579"/>
      <c r="F111" s="2580"/>
      <c r="G111" s="2581" t="s">
        <v>964</v>
      </c>
      <c r="H111" s="2581"/>
      <c r="I111" s="2582">
        <v>1554700.3037205916</v>
      </c>
    </row>
  </sheetData>
  <mergeCells count="4">
    <mergeCell ref="C52:F52"/>
    <mergeCell ref="C53:F53"/>
    <mergeCell ref="C83:F83"/>
    <mergeCell ref="C84:F84"/>
  </mergeCells>
  <dataValidations count="1">
    <dataValidation type="list" allowBlank="1" showInputMessage="1" showErrorMessage="1" sqref="D113:D117 U44 AA44 Z43 T43 I43 N43 C43" xr:uid="{00000000-0002-0000-2800-000000000000}">
      <formula1>#REF!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0"/>
  <dimension ref="A2:BQ106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5703125" style="2067" bestFit="1" customWidth="1"/>
    <col min="2" max="2" width="7.140625" style="2067" customWidth="1"/>
    <col min="3" max="3" width="76.28515625" style="2067" customWidth="1"/>
    <col min="4" max="4" width="25.7109375" style="2067" customWidth="1"/>
    <col min="5" max="5" width="15.140625" style="2067" bestFit="1" customWidth="1"/>
    <col min="6" max="6" width="14.7109375" style="2067" bestFit="1" customWidth="1"/>
    <col min="7" max="7" width="12.28515625" style="2067" bestFit="1" customWidth="1"/>
    <col min="8" max="8" width="16.140625" style="2067" bestFit="1" customWidth="1"/>
    <col min="9" max="9" width="11.42578125" style="2067" customWidth="1"/>
    <col min="10" max="16384" width="11.42578125" style="2067"/>
  </cols>
  <sheetData>
    <row r="2" spans="1:8" ht="18.75" x14ac:dyDescent="0.3">
      <c r="B2" s="1021" t="s">
        <v>2804</v>
      </c>
    </row>
    <row r="3" spans="1:8" ht="18.75" x14ac:dyDescent="0.3">
      <c r="B3" s="1021" t="s">
        <v>2831</v>
      </c>
    </row>
    <row r="4" spans="1:8" ht="18.75" x14ac:dyDescent="0.3">
      <c r="B4" s="1021" t="s">
        <v>2830</v>
      </c>
    </row>
    <row r="5" spans="1:8" x14ac:dyDescent="0.3">
      <c r="B5" s="597" t="s">
        <v>3372</v>
      </c>
    </row>
    <row r="7" spans="1:8" ht="18.75" x14ac:dyDescent="0.3">
      <c r="B7" s="1021"/>
    </row>
    <row r="9" spans="1:8" ht="25.5" x14ac:dyDescent="0.3">
      <c r="A9" s="597"/>
      <c r="B9" s="2218" t="s">
        <v>775</v>
      </c>
      <c r="C9" s="2218" t="s">
        <v>884</v>
      </c>
      <c r="D9" s="1928" t="s">
        <v>3362</v>
      </c>
      <c r="H9" s="2732"/>
    </row>
    <row r="10" spans="1:8" x14ac:dyDescent="0.3">
      <c r="B10" s="2733" t="s">
        <v>1327</v>
      </c>
      <c r="C10" s="2733" t="s">
        <v>1023</v>
      </c>
      <c r="D10" s="2734">
        <v>3630630.4346214328</v>
      </c>
      <c r="H10" s="2732"/>
    </row>
    <row r="11" spans="1:8" x14ac:dyDescent="0.3">
      <c r="B11" s="2733" t="s">
        <v>1328</v>
      </c>
      <c r="C11" s="2733" t="s">
        <v>1024</v>
      </c>
      <c r="D11" s="2734">
        <v>3630630.4346214328</v>
      </c>
      <c r="H11" s="2732"/>
    </row>
    <row r="12" spans="1:8" x14ac:dyDescent="0.3">
      <c r="B12" s="2733" t="s">
        <v>1329</v>
      </c>
      <c r="C12" s="2733" t="s">
        <v>1025</v>
      </c>
      <c r="D12" s="2734">
        <v>3630630.4346214328</v>
      </c>
      <c r="H12" s="2732"/>
    </row>
    <row r="13" spans="1:8" x14ac:dyDescent="0.3">
      <c r="B13" s="2733" t="s">
        <v>1330</v>
      </c>
      <c r="C13" s="2733" t="s">
        <v>1026</v>
      </c>
      <c r="D13" s="2734">
        <v>3630630.4346214328</v>
      </c>
      <c r="H13" s="2732"/>
    </row>
    <row r="14" spans="1:8" x14ac:dyDescent="0.3">
      <c r="B14" s="2733" t="s">
        <v>1331</v>
      </c>
      <c r="C14" s="2733" t="s">
        <v>1029</v>
      </c>
      <c r="D14" s="2734">
        <v>3630630.4346214328</v>
      </c>
      <c r="H14" s="2732"/>
    </row>
    <row r="15" spans="1:8" x14ac:dyDescent="0.3">
      <c r="B15" s="2733" t="s">
        <v>1332</v>
      </c>
      <c r="C15" s="2733" t="s">
        <v>1030</v>
      </c>
      <c r="D15" s="2734">
        <v>3630630.4346214328</v>
      </c>
      <c r="H15" s="2732"/>
    </row>
    <row r="16" spans="1:8" x14ac:dyDescent="0.3">
      <c r="B16" s="2733" t="s">
        <v>1333</v>
      </c>
      <c r="C16" s="2733" t="s">
        <v>1334</v>
      </c>
      <c r="D16" s="2734">
        <v>3630630.4346214328</v>
      </c>
      <c r="H16" s="2732"/>
    </row>
    <row r="17" spans="2:8" x14ac:dyDescent="0.3">
      <c r="B17" s="2733" t="s">
        <v>1335</v>
      </c>
      <c r="C17" s="2733" t="s">
        <v>1885</v>
      </c>
      <c r="D17" s="2734">
        <v>3630630.4346214328</v>
      </c>
      <c r="H17" s="2732"/>
    </row>
    <row r="18" spans="2:8" x14ac:dyDescent="0.3">
      <c r="B18" s="2733" t="s">
        <v>1336</v>
      </c>
      <c r="C18" s="2733" t="s">
        <v>2260</v>
      </c>
      <c r="D18" s="2734">
        <v>3630630.4346214328</v>
      </c>
      <c r="H18" s="2732"/>
    </row>
    <row r="19" spans="2:8" x14ac:dyDescent="0.3">
      <c r="B19" s="2733" t="s">
        <v>1337</v>
      </c>
      <c r="C19" s="2733" t="s">
        <v>2777</v>
      </c>
      <c r="D19" s="2734">
        <v>3630630.4346214328</v>
      </c>
      <c r="H19" s="2732"/>
    </row>
    <row r="20" spans="2:8" x14ac:dyDescent="0.3">
      <c r="B20" s="2733" t="s">
        <v>1338</v>
      </c>
      <c r="C20" s="2733" t="s">
        <v>2778</v>
      </c>
      <c r="D20" s="2734">
        <v>3630630.4346214328</v>
      </c>
      <c r="H20" s="2732"/>
    </row>
    <row r="21" spans="2:8" x14ac:dyDescent="0.3">
      <c r="B21" s="2733" t="s">
        <v>1339</v>
      </c>
      <c r="C21" s="2733" t="s">
        <v>2779</v>
      </c>
      <c r="D21" s="2734">
        <v>1928902.2062872099</v>
      </c>
      <c r="H21" s="2732"/>
    </row>
    <row r="22" spans="2:8" x14ac:dyDescent="0.3">
      <c r="B22" s="2733" t="s">
        <v>1341</v>
      </c>
      <c r="C22" s="2733" t="s">
        <v>2780</v>
      </c>
      <c r="D22" s="2734">
        <v>1928902.2062872099</v>
      </c>
      <c r="H22" s="2732"/>
    </row>
    <row r="23" spans="2:8" x14ac:dyDescent="0.3">
      <c r="B23" s="2733" t="s">
        <v>1342</v>
      </c>
      <c r="C23" s="2733" t="s">
        <v>2781</v>
      </c>
      <c r="D23" s="2734">
        <v>3630630.4346214328</v>
      </c>
      <c r="H23" s="2732"/>
    </row>
    <row r="24" spans="2:8" x14ac:dyDescent="0.3">
      <c r="B24" s="2733" t="s">
        <v>1343</v>
      </c>
      <c r="C24" s="2733" t="s">
        <v>2782</v>
      </c>
      <c r="D24" s="2734">
        <v>3630630.4346214328</v>
      </c>
      <c r="H24" s="2732"/>
    </row>
    <row r="25" spans="2:8" x14ac:dyDescent="0.3">
      <c r="B25" s="2733" t="s">
        <v>1344</v>
      </c>
      <c r="C25" s="2733" t="s">
        <v>2783</v>
      </c>
      <c r="D25" s="2734">
        <v>3630630.4346214328</v>
      </c>
      <c r="H25" s="2732"/>
    </row>
    <row r="26" spans="2:8" x14ac:dyDescent="0.3">
      <c r="B26" s="2733" t="s">
        <v>1345</v>
      </c>
      <c r="C26" s="2733" t="s">
        <v>2784</v>
      </c>
      <c r="D26" s="2734">
        <v>1928902.2062872099</v>
      </c>
      <c r="H26" s="2732"/>
    </row>
    <row r="27" spans="2:8" x14ac:dyDescent="0.3">
      <c r="B27" s="2733" t="s">
        <v>1347</v>
      </c>
      <c r="C27" s="2733" t="s">
        <v>1348</v>
      </c>
      <c r="D27" s="2734">
        <v>1928902.2062872099</v>
      </c>
      <c r="H27" s="2732"/>
    </row>
    <row r="28" spans="2:8" x14ac:dyDescent="0.3">
      <c r="B28" s="2733" t="s">
        <v>1349</v>
      </c>
      <c r="C28" s="2733" t="s">
        <v>1350</v>
      </c>
      <c r="D28" s="2734">
        <v>1928902.2062872099</v>
      </c>
      <c r="H28" s="2732"/>
    </row>
    <row r="29" spans="2:8" x14ac:dyDescent="0.3">
      <c r="B29" s="2733" t="s">
        <v>1351</v>
      </c>
      <c r="C29" s="2733" t="s">
        <v>1352</v>
      </c>
      <c r="D29" s="2734">
        <v>1928902.2062872099</v>
      </c>
      <c r="H29" s="2732"/>
    </row>
    <row r="30" spans="2:8" x14ac:dyDescent="0.3">
      <c r="B30" s="2733" t="s">
        <v>1353</v>
      </c>
      <c r="C30" s="2733" t="s">
        <v>1354</v>
      </c>
      <c r="D30" s="2734">
        <v>1928902.2062872099</v>
      </c>
      <c r="H30" s="2732"/>
    </row>
    <row r="31" spans="2:8" x14ac:dyDescent="0.3">
      <c r="B31" s="2733" t="s">
        <v>1355</v>
      </c>
      <c r="C31" s="2733" t="s">
        <v>1356</v>
      </c>
      <c r="D31" s="2734">
        <v>1928902.2062872099</v>
      </c>
      <c r="H31" s="2732"/>
    </row>
    <row r="32" spans="2:8" x14ac:dyDescent="0.3">
      <c r="B32" s="2733" t="s">
        <v>1357</v>
      </c>
      <c r="C32" s="2733" t="s">
        <v>1358</v>
      </c>
      <c r="D32" s="2734">
        <v>1928902.2062872099</v>
      </c>
      <c r="H32" s="2732"/>
    </row>
    <row r="33" spans="2:69" x14ac:dyDescent="0.3">
      <c r="B33" s="2733" t="s">
        <v>1359</v>
      </c>
      <c r="C33" s="2733" t="s">
        <v>1360</v>
      </c>
      <c r="D33" s="2734">
        <v>1928902.2062872099</v>
      </c>
      <c r="H33" s="2732"/>
    </row>
    <row r="34" spans="2:69" x14ac:dyDescent="0.3">
      <c r="B34" s="2733" t="s">
        <v>1361</v>
      </c>
      <c r="C34" s="2733" t="s">
        <v>1362</v>
      </c>
      <c r="D34" s="2734">
        <v>1928902.2062872099</v>
      </c>
      <c r="H34" s="2732"/>
    </row>
    <row r="35" spans="2:69" x14ac:dyDescent="0.3">
      <c r="B35" s="2733" t="s">
        <v>1363</v>
      </c>
      <c r="C35" s="2733" t="s">
        <v>1364</v>
      </c>
      <c r="D35" s="2734">
        <v>1928902.2062872099</v>
      </c>
      <c r="H35" s="2732"/>
    </row>
    <row r="36" spans="2:69" x14ac:dyDescent="0.3">
      <c r="B36" s="2733" t="s">
        <v>2149</v>
      </c>
      <c r="C36" s="2733" t="s">
        <v>2154</v>
      </c>
      <c r="D36" s="2734">
        <v>3630630.4346214328</v>
      </c>
      <c r="H36" s="2732"/>
    </row>
    <row r="37" spans="2:69" x14ac:dyDescent="0.3">
      <c r="B37" s="2733" t="s">
        <v>2762</v>
      </c>
      <c r="C37" s="2733" t="s">
        <v>2920</v>
      </c>
      <c r="D37" s="2734">
        <v>518661.49066020467</v>
      </c>
      <c r="S37" s="2182"/>
      <c r="U37" s="2182"/>
      <c r="W37" s="2182"/>
      <c r="Y37" s="2182"/>
      <c r="AA37" s="2182"/>
      <c r="AC37" s="2182"/>
      <c r="AE37" s="2182"/>
      <c r="AG37" s="2182"/>
      <c r="AI37" s="2182"/>
      <c r="AK37" s="2182"/>
      <c r="AM37" s="2182"/>
      <c r="AO37" s="2182"/>
      <c r="AQ37" s="2182"/>
      <c r="AS37" s="2182"/>
      <c r="AU37" s="2182"/>
      <c r="AW37" s="2182"/>
      <c r="AY37" s="2182"/>
      <c r="BA37" s="2182"/>
      <c r="BC37" s="2182"/>
      <c r="BE37" s="2182"/>
      <c r="BG37" s="2182"/>
      <c r="BI37" s="2182"/>
      <c r="BK37" s="2182"/>
      <c r="BM37" s="2182"/>
      <c r="BO37" s="2182"/>
      <c r="BQ37" s="2182"/>
    </row>
    <row r="38" spans="2:69" x14ac:dyDescent="0.3">
      <c r="B38" s="2733" t="s">
        <v>2763</v>
      </c>
      <c r="C38" s="2733" t="s">
        <v>2921</v>
      </c>
      <c r="D38" s="2734">
        <v>518661.49066020467</v>
      </c>
      <c r="S38" s="2182"/>
      <c r="U38" s="2182"/>
      <c r="W38" s="2182"/>
      <c r="Y38" s="2182"/>
      <c r="AA38" s="2182"/>
      <c r="AC38" s="2182"/>
      <c r="AE38" s="2182"/>
      <c r="AG38" s="2182"/>
      <c r="AI38" s="2182"/>
      <c r="AK38" s="2182"/>
      <c r="AM38" s="2182"/>
      <c r="AO38" s="2182"/>
      <c r="AQ38" s="2182"/>
      <c r="AS38" s="2182"/>
      <c r="AU38" s="2182"/>
      <c r="AW38" s="2182"/>
      <c r="AY38" s="2182"/>
      <c r="BA38" s="2182"/>
      <c r="BC38" s="2182"/>
      <c r="BE38" s="2182"/>
      <c r="BG38" s="2182"/>
      <c r="BI38" s="2182"/>
      <c r="BK38" s="2182"/>
      <c r="BM38" s="2182"/>
      <c r="BO38" s="2182"/>
      <c r="BQ38" s="2182"/>
    </row>
    <row r="39" spans="2:69" x14ac:dyDescent="0.3">
      <c r="B39" s="2733" t="s">
        <v>2764</v>
      </c>
      <c r="C39" s="2733" t="s">
        <v>2922</v>
      </c>
      <c r="D39" s="2734">
        <v>518661.49066020467</v>
      </c>
      <c r="S39" s="2182"/>
      <c r="U39" s="2182"/>
      <c r="W39" s="2182"/>
      <c r="Y39" s="2182"/>
      <c r="AA39" s="2182"/>
      <c r="AC39" s="2182"/>
      <c r="AE39" s="2182"/>
      <c r="AG39" s="2182"/>
      <c r="AI39" s="2182"/>
      <c r="AK39" s="2182"/>
      <c r="AM39" s="2182"/>
      <c r="AO39" s="2182"/>
      <c r="AQ39" s="2182"/>
      <c r="AS39" s="2182"/>
      <c r="AU39" s="2182"/>
      <c r="AW39" s="2182"/>
      <c r="AY39" s="2182"/>
      <c r="BA39" s="2182"/>
      <c r="BC39" s="2182"/>
      <c r="BE39" s="2182"/>
      <c r="BG39" s="2182"/>
      <c r="BI39" s="2182"/>
      <c r="BK39" s="2182"/>
      <c r="BM39" s="2182"/>
      <c r="BO39" s="2182"/>
      <c r="BQ39" s="2182"/>
    </row>
    <row r="40" spans="2:69" x14ac:dyDescent="0.3">
      <c r="B40" s="2733" t="s">
        <v>2765</v>
      </c>
      <c r="C40" s="2733" t="s">
        <v>2923</v>
      </c>
      <c r="D40" s="2734">
        <v>482225.55157180247</v>
      </c>
      <c r="S40" s="2182"/>
      <c r="U40" s="2182"/>
      <c r="W40" s="2182"/>
      <c r="Y40" s="2182"/>
      <c r="AA40" s="2182"/>
      <c r="AC40" s="2182"/>
      <c r="AE40" s="2182"/>
      <c r="AG40" s="2182"/>
      <c r="AI40" s="2182"/>
      <c r="AK40" s="2182"/>
      <c r="AM40" s="2182"/>
      <c r="AO40" s="2182"/>
      <c r="AQ40" s="2182"/>
      <c r="AS40" s="2182"/>
      <c r="AU40" s="2182"/>
      <c r="AW40" s="2182"/>
      <c r="AY40" s="2182"/>
      <c r="BA40" s="2182"/>
      <c r="BC40" s="2182"/>
      <c r="BE40" s="2182"/>
      <c r="BG40" s="2182"/>
      <c r="BI40" s="2182"/>
      <c r="BK40" s="2182"/>
      <c r="BM40" s="2182"/>
      <c r="BO40" s="2182"/>
      <c r="BQ40" s="2182"/>
    </row>
    <row r="41" spans="2:69" x14ac:dyDescent="0.3">
      <c r="H41" s="2732"/>
    </row>
    <row r="42" spans="2:69" x14ac:dyDescent="0.3">
      <c r="H42" s="2732"/>
    </row>
    <row r="43" spans="2:69" x14ac:dyDescent="0.3">
      <c r="I43" s="2732"/>
    </row>
    <row r="46" spans="2:69" s="2600" customFormat="1" ht="38.25" x14ac:dyDescent="0.25">
      <c r="B46" s="2599" t="s">
        <v>938</v>
      </c>
      <c r="C46" s="2599" t="s">
        <v>776</v>
      </c>
      <c r="D46" s="2599" t="s">
        <v>925</v>
      </c>
      <c r="E46" s="2070" t="s">
        <v>975</v>
      </c>
      <c r="F46" s="2599" t="s">
        <v>976</v>
      </c>
      <c r="G46" s="2070" t="s">
        <v>3363</v>
      </c>
    </row>
    <row r="47" spans="2:69" x14ac:dyDescent="0.3">
      <c r="B47" s="2150">
        <v>1</v>
      </c>
      <c r="C47" s="2179" t="s">
        <v>2228</v>
      </c>
      <c r="D47" s="2512">
        <v>1321988.8100394718</v>
      </c>
      <c r="E47" s="2512">
        <v>0</v>
      </c>
      <c r="F47" s="2512">
        <v>2308641.624581961</v>
      </c>
      <c r="G47" s="2512">
        <v>3630630.4346214328</v>
      </c>
    </row>
    <row r="48" spans="2:69" x14ac:dyDescent="0.3">
      <c r="B48" s="2150">
        <v>2</v>
      </c>
      <c r="C48" s="2179" t="s">
        <v>1913</v>
      </c>
      <c r="D48" s="2512">
        <v>370910.19364546193</v>
      </c>
      <c r="E48" s="2512">
        <v>0</v>
      </c>
      <c r="F48" s="2512">
        <v>1557992.0126417479</v>
      </c>
      <c r="G48" s="2512">
        <v>1928902.2062872099</v>
      </c>
    </row>
    <row r="50" spans="1:8" ht="15.75" thickBot="1" x14ac:dyDescent="0.35">
      <c r="A50" s="2694">
        <v>1</v>
      </c>
    </row>
    <row r="51" spans="1:8" ht="15" customHeight="1" x14ac:dyDescent="0.3">
      <c r="B51" s="3790"/>
      <c r="C51" s="3791"/>
      <c r="D51" s="3791"/>
      <c r="E51" s="3791"/>
      <c r="F51" s="2586"/>
      <c r="G51" s="2233" t="s">
        <v>875</v>
      </c>
      <c r="H51" s="2515"/>
    </row>
    <row r="52" spans="1:8" ht="15.75" thickBot="1" x14ac:dyDescent="0.35">
      <c r="B52" s="3792" t="s">
        <v>877</v>
      </c>
      <c r="C52" s="3793"/>
      <c r="D52" s="3793"/>
      <c r="E52" s="3793"/>
      <c r="F52" s="2735">
        <v>1</v>
      </c>
      <c r="G52" s="2595" t="s">
        <v>3366</v>
      </c>
      <c r="H52" s="2518"/>
    </row>
    <row r="53" spans="1:8" x14ac:dyDescent="0.3">
      <c r="B53" s="2588"/>
      <c r="C53" s="2589"/>
      <c r="D53" s="2589"/>
      <c r="E53" s="2589"/>
      <c r="F53" s="2590"/>
      <c r="G53" s="2596"/>
      <c r="H53" s="2522"/>
    </row>
    <row r="54" spans="1:8" ht="15.75" thickBot="1" x14ac:dyDescent="0.35">
      <c r="B54" s="2591" t="s">
        <v>776</v>
      </c>
      <c r="C54" s="2736" t="s">
        <v>2228</v>
      </c>
      <c r="D54" s="2592"/>
      <c r="E54" s="2592"/>
      <c r="F54" s="2593"/>
      <c r="G54" s="1206"/>
      <c r="H54" s="2526"/>
    </row>
    <row r="55" spans="1:8" x14ac:dyDescent="0.3">
      <c r="B55" s="2627"/>
      <c r="C55" s="2024"/>
      <c r="D55" s="2527"/>
      <c r="E55" s="1973"/>
      <c r="F55" s="2527"/>
      <c r="G55" s="1206"/>
      <c r="H55" s="2737"/>
    </row>
    <row r="56" spans="1:8" ht="15.75" thickBot="1" x14ac:dyDescent="0.35">
      <c r="B56" s="2254" t="s">
        <v>947</v>
      </c>
      <c r="C56" s="2530"/>
      <c r="D56" s="2531"/>
      <c r="E56" s="2532"/>
      <c r="F56" s="2531"/>
      <c r="G56" s="2530"/>
      <c r="H56" s="2534"/>
    </row>
    <row r="57" spans="1:8" ht="15.75" thickTop="1" x14ac:dyDescent="0.3">
      <c r="B57" s="2583" t="s">
        <v>949</v>
      </c>
      <c r="C57" s="2535" t="s">
        <v>773</v>
      </c>
      <c r="D57" s="2536" t="s">
        <v>135</v>
      </c>
      <c r="E57" s="2537" t="s">
        <v>873</v>
      </c>
      <c r="F57" s="2536" t="s">
        <v>950</v>
      </c>
      <c r="G57" s="2537" t="s">
        <v>951</v>
      </c>
      <c r="H57" s="2529" t="s">
        <v>952</v>
      </c>
    </row>
    <row r="58" spans="1:8" x14ac:dyDescent="0.3">
      <c r="B58" s="2390">
        <v>1</v>
      </c>
      <c r="C58" s="2738" t="s">
        <v>1004</v>
      </c>
      <c r="D58" s="2539" t="s">
        <v>921</v>
      </c>
      <c r="E58" s="2739">
        <v>3</v>
      </c>
      <c r="F58" s="2540">
        <v>26026.308555399723</v>
      </c>
      <c r="G58" s="2263">
        <v>4</v>
      </c>
      <c r="H58" s="2542">
        <v>312315.70266479667</v>
      </c>
    </row>
    <row r="59" spans="1:8" x14ac:dyDescent="0.3">
      <c r="B59" s="2390">
        <v>2</v>
      </c>
      <c r="C59" s="2738" t="s">
        <v>1005</v>
      </c>
      <c r="D59" s="2539" t="s">
        <v>921</v>
      </c>
      <c r="E59" s="2739">
        <v>1</v>
      </c>
      <c r="F59" s="2540">
        <v>57306.994189541183</v>
      </c>
      <c r="G59" s="2263">
        <v>2</v>
      </c>
      <c r="H59" s="2542">
        <v>114613.98837908237</v>
      </c>
    </row>
    <row r="60" spans="1:8" x14ac:dyDescent="0.3">
      <c r="B60" s="2390">
        <v>3</v>
      </c>
      <c r="C60" s="2738" t="s">
        <v>1006</v>
      </c>
      <c r="D60" s="2539" t="s">
        <v>921</v>
      </c>
      <c r="E60" s="2739">
        <v>1</v>
      </c>
      <c r="F60" s="2540">
        <v>49100.321378481269</v>
      </c>
      <c r="G60" s="2263">
        <v>2</v>
      </c>
      <c r="H60" s="2542">
        <v>98200.642756962538</v>
      </c>
    </row>
    <row r="61" spans="1:8" x14ac:dyDescent="0.3">
      <c r="B61" s="2390">
        <v>4</v>
      </c>
      <c r="C61" s="2738" t="s">
        <v>1012</v>
      </c>
      <c r="D61" s="2539" t="s">
        <v>921</v>
      </c>
      <c r="E61" s="2739">
        <v>3</v>
      </c>
      <c r="F61" s="2540">
        <v>61890.988026898463</v>
      </c>
      <c r="G61" s="2263">
        <v>4</v>
      </c>
      <c r="H61" s="2542">
        <v>742691.85632278153</v>
      </c>
    </row>
    <row r="62" spans="1:8" ht="15.75" thickBot="1" x14ac:dyDescent="0.35">
      <c r="B62" s="2390">
        <v>5</v>
      </c>
      <c r="C62" s="2738" t="s">
        <v>1001</v>
      </c>
      <c r="D62" s="2539" t="s">
        <v>921</v>
      </c>
      <c r="E62" s="2739">
        <v>3</v>
      </c>
      <c r="F62" s="2540">
        <v>4513.8849929873777</v>
      </c>
      <c r="G62" s="2263">
        <v>4</v>
      </c>
      <c r="H62" s="2542">
        <v>54166.619915848532</v>
      </c>
    </row>
    <row r="63" spans="1:8" ht="16.5" thickTop="1" thickBot="1" x14ac:dyDescent="0.35">
      <c r="B63" s="2266"/>
      <c r="C63" s="1206"/>
      <c r="D63" s="2527"/>
      <c r="E63" s="1973"/>
      <c r="F63" s="2527"/>
      <c r="G63" s="2549" t="s">
        <v>956</v>
      </c>
      <c r="H63" s="2550">
        <v>1321988.8100394718</v>
      </c>
    </row>
    <row r="64" spans="1:8" ht="16.5" thickTop="1" thickBot="1" x14ac:dyDescent="0.35">
      <c r="B64" s="2551" t="s">
        <v>957</v>
      </c>
      <c r="C64" s="2530"/>
      <c r="D64" s="2531"/>
      <c r="E64" s="2532"/>
      <c r="F64" s="2531"/>
      <c r="G64" s="2530"/>
      <c r="H64" s="2554"/>
    </row>
    <row r="65" spans="2:8" ht="15.75" thickTop="1" x14ac:dyDescent="0.3">
      <c r="B65" s="2555" t="s">
        <v>949</v>
      </c>
      <c r="C65" s="2556" t="s">
        <v>773</v>
      </c>
      <c r="D65" s="2557"/>
      <c r="E65" s="2558" t="s">
        <v>135</v>
      </c>
      <c r="F65" s="2557" t="s">
        <v>929</v>
      </c>
      <c r="G65" s="2558" t="s">
        <v>958</v>
      </c>
      <c r="H65" s="2560" t="s">
        <v>952</v>
      </c>
    </row>
    <row r="66" spans="2:8" x14ac:dyDescent="0.3">
      <c r="B66" s="2561"/>
      <c r="C66" s="2562"/>
      <c r="D66" s="2563"/>
      <c r="E66" s="2564"/>
      <c r="F66" s="2740"/>
      <c r="G66" s="2150"/>
      <c r="H66" s="2566"/>
    </row>
    <row r="67" spans="2:8" x14ac:dyDescent="0.3">
      <c r="B67" s="2561"/>
      <c r="C67" s="2562"/>
      <c r="D67" s="2563"/>
      <c r="E67" s="2564"/>
      <c r="F67" s="2740"/>
      <c r="G67" s="2150"/>
      <c r="H67" s="2566"/>
    </row>
    <row r="68" spans="2:8" ht="15.75" thickBot="1" x14ac:dyDescent="0.35">
      <c r="B68" s="2561"/>
      <c r="C68" s="2562"/>
      <c r="D68" s="2563"/>
      <c r="E68" s="2564"/>
      <c r="F68" s="2740"/>
      <c r="G68" s="2150"/>
      <c r="H68" s="2566"/>
    </row>
    <row r="69" spans="2:8" ht="16.5" thickTop="1" thickBot="1" x14ac:dyDescent="0.35">
      <c r="B69" s="2266"/>
      <c r="C69" s="1206"/>
      <c r="D69" s="2527"/>
      <c r="E69" s="1973"/>
      <c r="F69" s="2527"/>
      <c r="G69" s="2549" t="s">
        <v>956</v>
      </c>
      <c r="H69" s="2567">
        <v>0</v>
      </c>
    </row>
    <row r="70" spans="2:8" ht="16.5" thickTop="1" thickBot="1" x14ac:dyDescent="0.35">
      <c r="B70" s="2254" t="s">
        <v>3382</v>
      </c>
      <c r="C70" s="2530"/>
      <c r="D70" s="2531"/>
      <c r="E70" s="2532"/>
      <c r="F70" s="2531"/>
      <c r="G70" s="2530"/>
      <c r="H70" s="2554"/>
    </row>
    <row r="71" spans="2:8" ht="15.75" thickTop="1" x14ac:dyDescent="0.3">
      <c r="B71" s="2568" t="s">
        <v>949</v>
      </c>
      <c r="C71" s="2568" t="s">
        <v>960</v>
      </c>
      <c r="D71" s="2537" t="s">
        <v>873</v>
      </c>
      <c r="E71" s="2741" t="s">
        <v>961</v>
      </c>
      <c r="F71" s="2536" t="s">
        <v>314</v>
      </c>
      <c r="G71" s="2537" t="s">
        <v>951</v>
      </c>
      <c r="H71" s="2529" t="s">
        <v>962</v>
      </c>
    </row>
    <row r="72" spans="2:8" x14ac:dyDescent="0.3">
      <c r="B72" s="2571">
        <v>1</v>
      </c>
      <c r="C72" s="2572" t="s">
        <v>1651</v>
      </c>
      <c r="D72" s="2285">
        <v>1</v>
      </c>
      <c r="E72" s="2573">
        <v>403671.20035076747</v>
      </c>
      <c r="F72" s="2742">
        <v>403671.20035076747</v>
      </c>
      <c r="G72" s="2263">
        <v>2</v>
      </c>
      <c r="H72" s="2743">
        <v>807342.40070153493</v>
      </c>
    </row>
    <row r="73" spans="2:8" x14ac:dyDescent="0.3">
      <c r="B73" s="2571">
        <v>2</v>
      </c>
      <c r="C73" s="2572" t="s">
        <v>969</v>
      </c>
      <c r="D73" s="2285">
        <v>2</v>
      </c>
      <c r="E73" s="2573">
        <v>93831.201492526641</v>
      </c>
      <c r="F73" s="2742">
        <v>187662.40298505328</v>
      </c>
      <c r="G73" s="2263">
        <v>4</v>
      </c>
      <c r="H73" s="2743">
        <v>750649.61194021313</v>
      </c>
    </row>
    <row r="74" spans="2:8" ht="15.75" thickBot="1" x14ac:dyDescent="0.35">
      <c r="B74" s="2571">
        <v>3</v>
      </c>
      <c r="C74" s="2572" t="s">
        <v>972</v>
      </c>
      <c r="D74" s="2285">
        <v>2</v>
      </c>
      <c r="E74" s="2573">
        <v>93831.201492526641</v>
      </c>
      <c r="F74" s="2742">
        <v>187662.40298505328</v>
      </c>
      <c r="G74" s="2263">
        <v>4</v>
      </c>
      <c r="H74" s="2743">
        <v>750649.61194021313</v>
      </c>
    </row>
    <row r="75" spans="2:8" ht="16.5" thickTop="1" thickBot="1" x14ac:dyDescent="0.35">
      <c r="B75" s="2577"/>
      <c r="C75" s="2530"/>
      <c r="D75" s="2531"/>
      <c r="E75" s="2532"/>
      <c r="F75" s="2531"/>
      <c r="G75" s="1172" t="s">
        <v>956</v>
      </c>
      <c r="H75" s="2550">
        <v>2308641.624581961</v>
      </c>
    </row>
    <row r="76" spans="2:8" ht="16.5" thickTop="1" thickBot="1" x14ac:dyDescent="0.35">
      <c r="B76" s="2286"/>
      <c r="C76" s="2578"/>
      <c r="D76" s="2579"/>
      <c r="E76" s="2580"/>
      <c r="F76" s="2581" t="s">
        <v>964</v>
      </c>
      <c r="G76" s="2581"/>
      <c r="H76" s="2582">
        <v>3630630.4346214328</v>
      </c>
    </row>
    <row r="79" spans="2:8" ht="12.75" customHeight="1" x14ac:dyDescent="0.3">
      <c r="B79" s="3851"/>
      <c r="C79" s="3851"/>
      <c r="D79" s="3851"/>
      <c r="E79" s="3851"/>
      <c r="F79" s="3851"/>
      <c r="G79" s="3851"/>
      <c r="H79" s="3851"/>
    </row>
    <row r="80" spans="2:8" ht="15.75" customHeight="1" thickBot="1" x14ac:dyDescent="0.35">
      <c r="B80" s="3795"/>
      <c r="C80" s="3795"/>
      <c r="D80" s="3795"/>
      <c r="E80" s="3795"/>
      <c r="F80" s="3795"/>
      <c r="G80" s="3843"/>
      <c r="H80" s="3843"/>
    </row>
    <row r="81" spans="2:8" ht="15" customHeight="1" x14ac:dyDescent="0.3">
      <c r="B81" s="3790"/>
      <c r="C81" s="3791"/>
      <c r="D81" s="3791"/>
      <c r="E81" s="3791"/>
      <c r="F81" s="2586"/>
      <c r="G81" s="2233" t="s">
        <v>875</v>
      </c>
      <c r="H81" s="2515"/>
    </row>
    <row r="82" spans="2:8" ht="15.75" thickBot="1" x14ac:dyDescent="0.35">
      <c r="B82" s="3794" t="s">
        <v>877</v>
      </c>
      <c r="C82" s="3766"/>
      <c r="D82" s="3766"/>
      <c r="E82" s="3766"/>
      <c r="F82" s="2587">
        <v>2</v>
      </c>
      <c r="G82" s="2595" t="s">
        <v>3366</v>
      </c>
      <c r="H82" s="2518"/>
    </row>
    <row r="83" spans="2:8" x14ac:dyDescent="0.3">
      <c r="B83" s="2588"/>
      <c r="C83" s="2589"/>
      <c r="D83" s="2589"/>
      <c r="E83" s="2589"/>
      <c r="F83" s="2590"/>
      <c r="G83" s="2596"/>
      <c r="H83" s="2522"/>
    </row>
    <row r="84" spans="2:8" ht="15.75" thickBot="1" x14ac:dyDescent="0.35">
      <c r="B84" s="2744" t="s">
        <v>944</v>
      </c>
      <c r="C84" s="2592" t="s">
        <v>1913</v>
      </c>
      <c r="D84" s="2736"/>
      <c r="E84" s="2592"/>
      <c r="F84" s="2593"/>
      <c r="G84" s="1206"/>
      <c r="H84" s="2526"/>
    </row>
    <row r="85" spans="2:8" x14ac:dyDescent="0.3">
      <c r="B85" s="2254"/>
      <c r="C85" s="2024"/>
      <c r="D85" s="2527"/>
      <c r="E85" s="1973"/>
      <c r="F85" s="2527"/>
      <c r="G85" s="1206"/>
      <c r="H85" s="2737"/>
    </row>
    <row r="86" spans="2:8" ht="15.75" thickBot="1" x14ac:dyDescent="0.35">
      <c r="B86" s="2254" t="s">
        <v>947</v>
      </c>
      <c r="C86" s="2530"/>
      <c r="D86" s="2531"/>
      <c r="E86" s="2532"/>
      <c r="F86" s="2531"/>
      <c r="G86" s="2530"/>
      <c r="H86" s="2534"/>
    </row>
    <row r="87" spans="2:8" ht="15.75" thickTop="1" x14ac:dyDescent="0.3">
      <c r="B87" s="2583" t="s">
        <v>949</v>
      </c>
      <c r="C87" s="2535" t="s">
        <v>773</v>
      </c>
      <c r="D87" s="2536" t="s">
        <v>135</v>
      </c>
      <c r="E87" s="2537" t="s">
        <v>873</v>
      </c>
      <c r="F87" s="2536" t="s">
        <v>950</v>
      </c>
      <c r="G87" s="2537" t="s">
        <v>951</v>
      </c>
      <c r="H87" s="2529" t="s">
        <v>952</v>
      </c>
    </row>
    <row r="88" spans="2:8" x14ac:dyDescent="0.3">
      <c r="B88" s="2390">
        <v>100</v>
      </c>
      <c r="C88" s="2738" t="s">
        <v>1004</v>
      </c>
      <c r="D88" s="2539" t="s">
        <v>921</v>
      </c>
      <c r="E88" s="2745">
        <v>3</v>
      </c>
      <c r="F88" s="2540">
        <v>26026.308555399723</v>
      </c>
      <c r="G88" s="2263">
        <v>1</v>
      </c>
      <c r="H88" s="2542">
        <v>78078.925666199168</v>
      </c>
    </row>
    <row r="89" spans="2:8" x14ac:dyDescent="0.3">
      <c r="B89" s="2390">
        <v>290</v>
      </c>
      <c r="C89" s="2738" t="s">
        <v>1005</v>
      </c>
      <c r="D89" s="2539" t="s">
        <v>921</v>
      </c>
      <c r="E89" s="2745">
        <v>1</v>
      </c>
      <c r="F89" s="2540">
        <v>57306.994189541183</v>
      </c>
      <c r="G89" s="2263">
        <v>1</v>
      </c>
      <c r="H89" s="2542">
        <v>57306.994189541183</v>
      </c>
    </row>
    <row r="90" spans="2:8" x14ac:dyDescent="0.3">
      <c r="B90" s="2390">
        <v>310</v>
      </c>
      <c r="C90" s="2738" t="s">
        <v>1006</v>
      </c>
      <c r="D90" s="2539" t="s">
        <v>921</v>
      </c>
      <c r="E90" s="2745">
        <v>1</v>
      </c>
      <c r="F90" s="2540">
        <v>49100.321378481269</v>
      </c>
      <c r="G90" s="2263">
        <v>2</v>
      </c>
      <c r="H90" s="2542">
        <v>98200.642756962538</v>
      </c>
    </row>
    <row r="91" spans="2:8" x14ac:dyDescent="0.3">
      <c r="B91" s="2390">
        <v>110</v>
      </c>
      <c r="C91" s="2738" t="s">
        <v>1001</v>
      </c>
      <c r="D91" s="2539" t="s">
        <v>921</v>
      </c>
      <c r="E91" s="2745">
        <v>3</v>
      </c>
      <c r="F91" s="2540">
        <v>4513.8849929873777</v>
      </c>
      <c r="G91" s="2263">
        <v>1</v>
      </c>
      <c r="H91" s="2542">
        <v>13541.654978962133</v>
      </c>
    </row>
    <row r="92" spans="2:8" ht="15.75" thickBot="1" x14ac:dyDescent="0.35">
      <c r="B92" s="2390">
        <v>270</v>
      </c>
      <c r="C92" s="2738" t="s">
        <v>1012</v>
      </c>
      <c r="D92" s="2539" t="s">
        <v>921</v>
      </c>
      <c r="E92" s="2745">
        <v>2</v>
      </c>
      <c r="F92" s="2540">
        <v>61890.988026898463</v>
      </c>
      <c r="G92" s="2263">
        <v>1</v>
      </c>
      <c r="H92" s="2542">
        <v>123781.97605379693</v>
      </c>
    </row>
    <row r="93" spans="2:8" ht="16.5" thickTop="1" thickBot="1" x14ac:dyDescent="0.35">
      <c r="B93" s="2266"/>
      <c r="C93" s="1206"/>
      <c r="D93" s="2527"/>
      <c r="E93" s="1973"/>
      <c r="F93" s="2527"/>
      <c r="G93" s="2549" t="s">
        <v>956</v>
      </c>
      <c r="H93" s="2550">
        <v>370910.19364546193</v>
      </c>
    </row>
    <row r="94" spans="2:8" ht="16.5" thickTop="1" thickBot="1" x14ac:dyDescent="0.35">
      <c r="B94" s="2551" t="s">
        <v>957</v>
      </c>
      <c r="C94" s="2530"/>
      <c r="D94" s="2531"/>
      <c r="E94" s="2532"/>
      <c r="F94" s="2531"/>
      <c r="G94" s="2530"/>
      <c r="H94" s="2554"/>
    </row>
    <row r="95" spans="2:8" ht="15.75" thickTop="1" x14ac:dyDescent="0.3">
      <c r="B95" s="2555" t="s">
        <v>949</v>
      </c>
      <c r="C95" s="2556" t="s">
        <v>773</v>
      </c>
      <c r="D95" s="2557"/>
      <c r="E95" s="2558" t="s">
        <v>135</v>
      </c>
      <c r="F95" s="2557" t="s">
        <v>929</v>
      </c>
      <c r="G95" s="2558" t="s">
        <v>958</v>
      </c>
      <c r="H95" s="2560" t="s">
        <v>952</v>
      </c>
    </row>
    <row r="96" spans="2:8" x14ac:dyDescent="0.3">
      <c r="B96" s="2561"/>
      <c r="C96" s="2562"/>
      <c r="D96" s="2563"/>
      <c r="E96" s="2564"/>
      <c r="F96" s="2740"/>
      <c r="G96" s="2150"/>
      <c r="H96" s="2566"/>
    </row>
    <row r="97" spans="2:8" x14ac:dyDescent="0.3">
      <c r="B97" s="2561"/>
      <c r="C97" s="2562"/>
      <c r="D97" s="2563"/>
      <c r="E97" s="2564"/>
      <c r="F97" s="2740"/>
      <c r="G97" s="2150"/>
      <c r="H97" s="2566"/>
    </row>
    <row r="98" spans="2:8" ht="15.75" thickBot="1" x14ac:dyDescent="0.35">
      <c r="B98" s="2561"/>
      <c r="C98" s="2562"/>
      <c r="D98" s="2563"/>
      <c r="E98" s="2564"/>
      <c r="F98" s="2740"/>
      <c r="G98" s="2150"/>
      <c r="H98" s="2566"/>
    </row>
    <row r="99" spans="2:8" ht="16.5" thickTop="1" thickBot="1" x14ac:dyDescent="0.35">
      <c r="B99" s="2266"/>
      <c r="C99" s="1206"/>
      <c r="D99" s="2527"/>
      <c r="E99" s="1973"/>
      <c r="F99" s="2527"/>
      <c r="G99" s="2549" t="s">
        <v>956</v>
      </c>
      <c r="H99" s="2567">
        <v>0</v>
      </c>
    </row>
    <row r="100" spans="2:8" ht="16.5" thickTop="1" thickBot="1" x14ac:dyDescent="0.35">
      <c r="B100" s="2254" t="s">
        <v>3382</v>
      </c>
      <c r="C100" s="2530"/>
      <c r="D100" s="2531"/>
      <c r="E100" s="2532"/>
      <c r="F100" s="2531"/>
      <c r="G100" s="2530"/>
      <c r="H100" s="2554"/>
    </row>
    <row r="101" spans="2:8" ht="15.75" thickTop="1" x14ac:dyDescent="0.3">
      <c r="B101" s="2568" t="s">
        <v>949</v>
      </c>
      <c r="C101" s="2568" t="s">
        <v>960</v>
      </c>
      <c r="D101" s="2537" t="s">
        <v>873</v>
      </c>
      <c r="E101" s="2741" t="s">
        <v>961</v>
      </c>
      <c r="F101" s="2536" t="s">
        <v>314</v>
      </c>
      <c r="G101" s="2537" t="s">
        <v>951</v>
      </c>
      <c r="H101" s="2529" t="s">
        <v>962</v>
      </c>
    </row>
    <row r="102" spans="2:8" x14ac:dyDescent="0.3">
      <c r="B102" s="2571">
        <v>1</v>
      </c>
      <c r="C102" s="2572" t="s">
        <v>1651</v>
      </c>
      <c r="D102" s="2285">
        <v>1</v>
      </c>
      <c r="E102" s="2573">
        <v>403671.20035076747</v>
      </c>
      <c r="F102" s="2742">
        <v>403671.20035076747</v>
      </c>
      <c r="G102" s="2263">
        <v>2</v>
      </c>
      <c r="H102" s="2743">
        <v>807342.40070153493</v>
      </c>
    </row>
    <row r="103" spans="2:8" x14ac:dyDescent="0.3">
      <c r="B103" s="2571">
        <v>2</v>
      </c>
      <c r="C103" s="2572" t="s">
        <v>969</v>
      </c>
      <c r="D103" s="2285">
        <v>2</v>
      </c>
      <c r="E103" s="2573">
        <v>93831.201492526641</v>
      </c>
      <c r="F103" s="2742">
        <v>187662.40298505328</v>
      </c>
      <c r="G103" s="2263">
        <v>2</v>
      </c>
      <c r="H103" s="2743">
        <v>375324.80597010656</v>
      </c>
    </row>
    <row r="104" spans="2:8" ht="15.75" thickBot="1" x14ac:dyDescent="0.35">
      <c r="B104" s="2571">
        <v>3</v>
      </c>
      <c r="C104" s="2572" t="s">
        <v>972</v>
      </c>
      <c r="D104" s="2285">
        <v>2</v>
      </c>
      <c r="E104" s="2573">
        <v>93831.201492526641</v>
      </c>
      <c r="F104" s="2742">
        <v>187662.40298505328</v>
      </c>
      <c r="G104" s="2263">
        <v>2</v>
      </c>
      <c r="H104" s="2743">
        <v>375324.80597010656</v>
      </c>
    </row>
    <row r="105" spans="2:8" ht="16.5" thickTop="1" thickBot="1" x14ac:dyDescent="0.35">
      <c r="B105" s="2577"/>
      <c r="C105" s="2530"/>
      <c r="D105" s="2531"/>
      <c r="E105" s="2532"/>
      <c r="F105" s="2531"/>
      <c r="G105" s="1172" t="s">
        <v>956</v>
      </c>
      <c r="H105" s="2550">
        <v>1557992.0126417479</v>
      </c>
    </row>
    <row r="106" spans="2:8" ht="16.5" thickTop="1" thickBot="1" x14ac:dyDescent="0.35">
      <c r="B106" s="2286"/>
      <c r="C106" s="2578"/>
      <c r="D106" s="2579"/>
      <c r="E106" s="2580"/>
      <c r="F106" s="2581" t="s">
        <v>964</v>
      </c>
      <c r="G106" s="2581"/>
      <c r="H106" s="2582">
        <v>1928902.2062872099</v>
      </c>
    </row>
  </sheetData>
  <mergeCells count="6">
    <mergeCell ref="B82:E82"/>
    <mergeCell ref="B81:E81"/>
    <mergeCell ref="B51:E51"/>
    <mergeCell ref="B52:E52"/>
    <mergeCell ref="B79:H79"/>
    <mergeCell ref="B80:H80"/>
  </mergeCells>
  <dataValidations count="1">
    <dataValidation type="list" allowBlank="1" showInputMessage="1" showErrorMessage="1" sqref="T43 Z43 Y42 S42 H42 M42 B42" xr:uid="{00000000-0002-0000-2900-000000000000}">
      <formula1>#REF!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20">
    <tabColor theme="5" tint="-0.249977111117893"/>
  </sheetPr>
  <dimension ref="C13:P1246"/>
  <sheetViews>
    <sheetView topLeftCell="A1212" zoomScale="85" zoomScaleNormal="85" workbookViewId="0">
      <selection activeCell="I70" sqref="I70"/>
    </sheetView>
  </sheetViews>
  <sheetFormatPr baseColWidth="10" defaultColWidth="11.42578125" defaultRowHeight="12.75" x14ac:dyDescent="0.2"/>
  <cols>
    <col min="1" max="2" width="11.42578125" style="203"/>
    <col min="3" max="3" width="60.140625" style="1" customWidth="1"/>
    <col min="4" max="16384" width="11.42578125" style="203"/>
  </cols>
  <sheetData>
    <row r="13" spans="3:7" ht="13.5" thickBot="1" x14ac:dyDescent="0.25"/>
    <row r="14" spans="3:7" ht="15.75" customHeight="1" thickBot="1" x14ac:dyDescent="0.25">
      <c r="C14" s="204"/>
      <c r="D14" s="205" t="s">
        <v>1464</v>
      </c>
      <c r="E14" s="3852" t="s">
        <v>1410</v>
      </c>
      <c r="F14" s="3853"/>
      <c r="G14" s="203" t="str">
        <f>CONCATENATE(E14," ",E15)</f>
        <v>Bahía de línea Barra sencilla 230 kV</v>
      </c>
    </row>
    <row r="15" spans="3:7" ht="15.75" customHeight="1" thickBot="1" x14ac:dyDescent="0.25">
      <c r="C15" s="206"/>
      <c r="D15" s="207" t="s">
        <v>1398</v>
      </c>
      <c r="E15" s="3852" t="s">
        <v>1399</v>
      </c>
      <c r="F15" s="3853"/>
    </row>
    <row r="16" spans="3:7" ht="13.5" thickBot="1" x14ac:dyDescent="0.25">
      <c r="C16" s="1" t="s">
        <v>1463</v>
      </c>
      <c r="D16" s="205" t="s">
        <v>1464</v>
      </c>
      <c r="E16" s="218" t="s">
        <v>873</v>
      </c>
      <c r="F16" s="208" t="s">
        <v>1400</v>
      </c>
    </row>
    <row r="17" spans="3:6" x14ac:dyDescent="0.2">
      <c r="C17" s="276" t="s">
        <v>673</v>
      </c>
      <c r="D17" s="209">
        <v>58868.027716010096</v>
      </c>
      <c r="E17" s="210">
        <v>1</v>
      </c>
      <c r="F17" s="211">
        <v>58868.027716010096</v>
      </c>
    </row>
    <row r="18" spans="3:6" x14ac:dyDescent="0.2">
      <c r="C18" s="202" t="s">
        <v>674</v>
      </c>
      <c r="D18" s="209">
        <v>11526.174909253494</v>
      </c>
      <c r="E18" s="210">
        <v>1</v>
      </c>
      <c r="F18" s="212">
        <v>11526.174909253494</v>
      </c>
    </row>
    <row r="19" spans="3:6" x14ac:dyDescent="0.2">
      <c r="C19" s="202" t="s">
        <v>337</v>
      </c>
      <c r="D19" s="209">
        <v>14285.872779268881</v>
      </c>
      <c r="E19" s="213">
        <v>1</v>
      </c>
      <c r="F19" s="212">
        <v>14285.872779268881</v>
      </c>
    </row>
    <row r="20" spans="3:6" x14ac:dyDescent="0.2">
      <c r="C20" s="202" t="s">
        <v>1401</v>
      </c>
      <c r="D20" s="209">
        <v>9928.2153872667805</v>
      </c>
      <c r="E20" s="213">
        <v>3</v>
      </c>
      <c r="F20" s="212">
        <v>29784.646161800341</v>
      </c>
    </row>
    <row r="21" spans="3:6" x14ac:dyDescent="0.2">
      <c r="C21" s="202" t="s">
        <v>1402</v>
      </c>
      <c r="D21" s="209">
        <v>6123.9318826459203</v>
      </c>
      <c r="E21" s="213">
        <v>3</v>
      </c>
      <c r="F21" s="212">
        <v>18371.795647937761</v>
      </c>
    </row>
    <row r="22" spans="3:6" x14ac:dyDescent="0.2">
      <c r="C22" s="202" t="s">
        <v>1710</v>
      </c>
      <c r="D22" s="209">
        <v>3518.7560313631125</v>
      </c>
      <c r="E22" s="213">
        <v>3</v>
      </c>
      <c r="F22" s="212">
        <v>10556.268094089337</v>
      </c>
    </row>
    <row r="23" spans="3:6" x14ac:dyDescent="0.2">
      <c r="C23" s="202" t="s">
        <v>1404</v>
      </c>
      <c r="D23" s="209">
        <v>6437.5729847494558</v>
      </c>
      <c r="E23" s="213">
        <v>2</v>
      </c>
      <c r="F23" s="212">
        <v>12875.145969498912</v>
      </c>
    </row>
    <row r="24" spans="3:6" x14ac:dyDescent="0.2">
      <c r="C24" s="277" t="s">
        <v>1405</v>
      </c>
      <c r="D24" s="209">
        <v>68184.193826883231</v>
      </c>
      <c r="E24" s="213">
        <v>1</v>
      </c>
      <c r="F24" s="212">
        <v>68184.193826883231</v>
      </c>
    </row>
    <row r="25" spans="3:6" x14ac:dyDescent="0.2">
      <c r="C25" s="202" t="s">
        <v>262</v>
      </c>
      <c r="D25" s="209">
        <v>962.91508804531281</v>
      </c>
      <c r="E25" s="213">
        <v>1</v>
      </c>
      <c r="F25" s="212">
        <v>962.91508804531281</v>
      </c>
    </row>
    <row r="26" spans="3:6" x14ac:dyDescent="0.2">
      <c r="C26" s="202" t="s">
        <v>677</v>
      </c>
      <c r="D26" s="209">
        <v>2712.8889215028425</v>
      </c>
      <c r="E26" s="213">
        <v>6.4740000000000002</v>
      </c>
      <c r="F26" s="212">
        <v>17563.242877809404</v>
      </c>
    </row>
    <row r="27" spans="3:6" x14ac:dyDescent="0.2">
      <c r="C27" s="202" t="s">
        <v>697</v>
      </c>
      <c r="D27" s="209">
        <v>16151.472985113607</v>
      </c>
      <c r="E27" s="213">
        <v>1</v>
      </c>
      <c r="F27" s="212">
        <v>16151.472985113607</v>
      </c>
    </row>
    <row r="28" spans="3:6" x14ac:dyDescent="0.2">
      <c r="C28" s="202" t="s">
        <v>679</v>
      </c>
      <c r="D28" s="209">
        <v>39907.545856475088</v>
      </c>
      <c r="E28" s="213">
        <v>1</v>
      </c>
      <c r="F28" s="212">
        <v>39907.545856475088</v>
      </c>
    </row>
    <row r="29" spans="3:6" x14ac:dyDescent="0.2">
      <c r="C29" s="202" t="s">
        <v>1406</v>
      </c>
      <c r="D29" s="209">
        <v>30287.604938271608</v>
      </c>
      <c r="E29" s="213">
        <v>0</v>
      </c>
      <c r="F29" s="212">
        <v>0</v>
      </c>
    </row>
    <row r="30" spans="3:6" x14ac:dyDescent="0.2">
      <c r="C30" s="202" t="s">
        <v>1407</v>
      </c>
      <c r="D30" s="209">
        <v>36841.037979661793</v>
      </c>
      <c r="E30" s="213">
        <v>1</v>
      </c>
      <c r="F30" s="212">
        <v>36841.037979661793</v>
      </c>
    </row>
    <row r="31" spans="3:6" x14ac:dyDescent="0.2">
      <c r="C31" s="202" t="s">
        <v>265</v>
      </c>
      <c r="D31" s="209">
        <v>31509.356764737102</v>
      </c>
      <c r="E31" s="213">
        <v>0.5</v>
      </c>
      <c r="F31" s="212">
        <v>15754.678382368551</v>
      </c>
    </row>
    <row r="32" spans="3:6" x14ac:dyDescent="0.2">
      <c r="C32" s="202" t="s">
        <v>680</v>
      </c>
      <c r="D32" s="209">
        <v>39982.559358958257</v>
      </c>
      <c r="E32" s="213">
        <v>0.5</v>
      </c>
      <c r="F32" s="212">
        <v>19991.279679479128</v>
      </c>
    </row>
    <row r="33" spans="3:7" x14ac:dyDescent="0.2">
      <c r="C33" s="202" t="s">
        <v>1408</v>
      </c>
      <c r="D33" s="209">
        <v>6097.7335244854075</v>
      </c>
      <c r="E33" s="213">
        <v>1</v>
      </c>
      <c r="F33" s="212">
        <v>6097.7335244854075</v>
      </c>
    </row>
    <row r="34" spans="3:7" x14ac:dyDescent="0.2">
      <c r="C34" s="202" t="s">
        <v>1409</v>
      </c>
      <c r="D34" s="209">
        <v>5362.8882104599961</v>
      </c>
      <c r="E34" s="213">
        <v>0</v>
      </c>
      <c r="F34" s="212">
        <v>0</v>
      </c>
    </row>
    <row r="35" spans="3:7" x14ac:dyDescent="0.2">
      <c r="C35" s="202" t="s">
        <v>682</v>
      </c>
      <c r="D35" s="209">
        <v>17000</v>
      </c>
      <c r="E35" s="213">
        <v>1</v>
      </c>
      <c r="F35" s="212">
        <v>17000</v>
      </c>
    </row>
    <row r="36" spans="3:7" ht="13.5" thickBot="1" x14ac:dyDescent="0.25"/>
    <row r="37" spans="3:7" ht="15.75" customHeight="1" thickBot="1" x14ac:dyDescent="0.25">
      <c r="C37" s="204"/>
      <c r="D37" s="205" t="s">
        <v>715</v>
      </c>
      <c r="E37" s="3852" t="s">
        <v>1411</v>
      </c>
      <c r="F37" s="3853"/>
      <c r="G37" s="203" t="str">
        <f>CONCATENATE(E37," ",E38)</f>
        <v>Bahía de transformador Barra sencilla 230 kV</v>
      </c>
    </row>
    <row r="38" spans="3:7" ht="15.75" customHeight="1" thickBot="1" x14ac:dyDescent="0.25">
      <c r="C38" s="206" t="s">
        <v>776</v>
      </c>
      <c r="D38" s="207" t="s">
        <v>1398</v>
      </c>
      <c r="E38" s="3852" t="s">
        <v>1399</v>
      </c>
      <c r="F38" s="3853"/>
    </row>
    <row r="39" spans="3:7" ht="13.5" thickBot="1" x14ac:dyDescent="0.25">
      <c r="C39" s="206" t="s">
        <v>1465</v>
      </c>
      <c r="D39" s="205" t="s">
        <v>1464</v>
      </c>
      <c r="E39" s="218" t="s">
        <v>873</v>
      </c>
      <c r="F39" s="208" t="s">
        <v>1400</v>
      </c>
    </row>
    <row r="40" spans="3:7" x14ac:dyDescent="0.2">
      <c r="C40" s="276" t="s">
        <v>673</v>
      </c>
      <c r="D40" s="209">
        <v>58868.027716010096</v>
      </c>
      <c r="E40" s="214">
        <v>1</v>
      </c>
      <c r="F40" s="215">
        <v>58868.027716010096</v>
      </c>
    </row>
    <row r="41" spans="3:7" x14ac:dyDescent="0.2">
      <c r="C41" s="202" t="s">
        <v>674</v>
      </c>
      <c r="D41" s="209">
        <v>11526.174909253494</v>
      </c>
      <c r="E41" s="216">
        <v>1</v>
      </c>
      <c r="F41" s="215">
        <v>11526.174909253494</v>
      </c>
    </row>
    <row r="42" spans="3:7" x14ac:dyDescent="0.2">
      <c r="C42" s="202" t="s">
        <v>337</v>
      </c>
      <c r="D42" s="209">
        <v>14285.872779268881</v>
      </c>
      <c r="E42" s="217">
        <v>1</v>
      </c>
      <c r="F42" s="215">
        <v>14285.872779268881</v>
      </c>
    </row>
    <row r="43" spans="3:7" x14ac:dyDescent="0.2">
      <c r="C43" s="202" t="s">
        <v>1401</v>
      </c>
      <c r="D43" s="209">
        <v>9928.2153872667805</v>
      </c>
      <c r="E43" s="217">
        <v>3</v>
      </c>
      <c r="F43" s="215">
        <v>29784.646161800341</v>
      </c>
    </row>
    <row r="44" spans="3:7" x14ac:dyDescent="0.2">
      <c r="C44" s="202" t="s">
        <v>1402</v>
      </c>
      <c r="D44" s="209">
        <v>6123.9318826459203</v>
      </c>
      <c r="E44" s="217">
        <v>3</v>
      </c>
      <c r="F44" s="215">
        <v>18371.795647937761</v>
      </c>
    </row>
    <row r="45" spans="3:7" x14ac:dyDescent="0.2">
      <c r="C45" s="202" t="s">
        <v>1710</v>
      </c>
      <c r="D45" s="209">
        <v>3518.7560313631125</v>
      </c>
      <c r="E45" s="217">
        <v>3</v>
      </c>
      <c r="F45" s="215">
        <v>10556.268094089337</v>
      </c>
    </row>
    <row r="46" spans="3:7" x14ac:dyDescent="0.2">
      <c r="C46" s="202" t="s">
        <v>1404</v>
      </c>
      <c r="D46" s="209">
        <v>6437.5729847494558</v>
      </c>
      <c r="E46" s="217">
        <v>0</v>
      </c>
      <c r="F46" s="215">
        <v>0</v>
      </c>
    </row>
    <row r="47" spans="3:7" x14ac:dyDescent="0.2">
      <c r="C47" s="277" t="s">
        <v>1405</v>
      </c>
      <c r="D47" s="209">
        <v>68184.193826883231</v>
      </c>
      <c r="E47" s="217">
        <v>0</v>
      </c>
      <c r="F47" s="215">
        <v>0</v>
      </c>
    </row>
    <row r="48" spans="3:7" x14ac:dyDescent="0.2">
      <c r="C48" s="202" t="s">
        <v>262</v>
      </c>
      <c r="D48" s="209">
        <v>962.91508804531281</v>
      </c>
      <c r="E48" s="217">
        <v>1</v>
      </c>
      <c r="F48" s="215">
        <v>962.91508804531281</v>
      </c>
    </row>
    <row r="49" spans="3:7" x14ac:dyDescent="0.2">
      <c r="C49" s="202" t="s">
        <v>677</v>
      </c>
      <c r="D49" s="209">
        <v>2712.8889215028425</v>
      </c>
      <c r="E49" s="217">
        <v>6.4740000000000002</v>
      </c>
      <c r="F49" s="215">
        <v>17563.242877809404</v>
      </c>
    </row>
    <row r="50" spans="3:7" x14ac:dyDescent="0.2">
      <c r="C50" s="202" t="s">
        <v>697</v>
      </c>
      <c r="D50" s="209">
        <v>16151.472985113607</v>
      </c>
      <c r="E50" s="217">
        <v>1</v>
      </c>
      <c r="F50" s="215">
        <v>16151.472985113607</v>
      </c>
    </row>
    <row r="51" spans="3:7" x14ac:dyDescent="0.2">
      <c r="C51" s="202" t="s">
        <v>679</v>
      </c>
      <c r="D51" s="209">
        <v>39907.545856475088</v>
      </c>
      <c r="E51" s="217">
        <v>0</v>
      </c>
      <c r="F51" s="215">
        <v>0</v>
      </c>
    </row>
    <row r="52" spans="3:7" x14ac:dyDescent="0.2">
      <c r="C52" s="202" t="s">
        <v>1406</v>
      </c>
      <c r="D52" s="209">
        <v>30287.604938271608</v>
      </c>
      <c r="E52" s="217">
        <v>1</v>
      </c>
      <c r="F52" s="215">
        <v>30287.604938271608</v>
      </c>
    </row>
    <row r="53" spans="3:7" x14ac:dyDescent="0.2">
      <c r="C53" s="202" t="s">
        <v>1407</v>
      </c>
      <c r="D53" s="209">
        <v>36841.037979661793</v>
      </c>
      <c r="E53" s="217">
        <v>1</v>
      </c>
      <c r="F53" s="215">
        <v>36841.037979661793</v>
      </c>
    </row>
    <row r="54" spans="3:7" x14ac:dyDescent="0.2">
      <c r="C54" s="202" t="s">
        <v>265</v>
      </c>
      <c r="D54" s="209">
        <v>31509.356764737102</v>
      </c>
      <c r="E54" s="217">
        <v>0.5</v>
      </c>
      <c r="F54" s="215">
        <v>15754.678382368551</v>
      </c>
    </row>
    <row r="55" spans="3:7" x14ac:dyDescent="0.2">
      <c r="C55" s="202" t="s">
        <v>680</v>
      </c>
      <c r="D55" s="209">
        <v>39982.559358958257</v>
      </c>
      <c r="E55" s="217">
        <v>0.5</v>
      </c>
      <c r="F55" s="215">
        <v>19991.279679479128</v>
      </c>
    </row>
    <row r="56" spans="3:7" x14ac:dyDescent="0.2">
      <c r="C56" s="202" t="s">
        <v>1408</v>
      </c>
      <c r="D56" s="209">
        <v>6097.7335244854075</v>
      </c>
      <c r="E56" s="217">
        <v>0</v>
      </c>
      <c r="F56" s="215">
        <v>0</v>
      </c>
    </row>
    <row r="57" spans="3:7" x14ac:dyDescent="0.2">
      <c r="C57" s="202" t="s">
        <v>1409</v>
      </c>
      <c r="D57" s="209">
        <v>5362.8882104599961</v>
      </c>
      <c r="E57" s="217">
        <v>1</v>
      </c>
      <c r="F57" s="215">
        <v>5362.8882104599961</v>
      </c>
    </row>
    <row r="58" spans="3:7" x14ac:dyDescent="0.2">
      <c r="C58" s="202" t="s">
        <v>682</v>
      </c>
      <c r="D58" s="209">
        <v>17000</v>
      </c>
      <c r="E58" s="217">
        <v>1</v>
      </c>
      <c r="F58" s="215">
        <v>17000</v>
      </c>
    </row>
    <row r="59" spans="3:7" ht="13.5" thickBot="1" x14ac:dyDescent="0.25"/>
    <row r="60" spans="3:7" ht="15.75" customHeight="1" thickBot="1" x14ac:dyDescent="0.25">
      <c r="C60" s="204"/>
      <c r="D60" s="205" t="s">
        <v>715</v>
      </c>
      <c r="E60" s="3852" t="s">
        <v>1410</v>
      </c>
      <c r="F60" s="3853"/>
      <c r="G60" s="203" t="str">
        <f>CONCATENATE(E60," ",E61)</f>
        <v>Bahía de línea Barra P. &amp; Transf. 230 kV</v>
      </c>
    </row>
    <row r="61" spans="3:7" ht="15.75" customHeight="1" thickBot="1" x14ac:dyDescent="0.25">
      <c r="C61" s="206" t="s">
        <v>776</v>
      </c>
      <c r="D61" s="207" t="s">
        <v>1398</v>
      </c>
      <c r="E61" s="3852" t="s">
        <v>1413</v>
      </c>
      <c r="F61" s="3853"/>
    </row>
    <row r="62" spans="3:7" ht="13.5" thickBot="1" x14ac:dyDescent="0.25">
      <c r="C62" s="206" t="s">
        <v>1466</v>
      </c>
      <c r="D62" s="205" t="s">
        <v>1464</v>
      </c>
      <c r="E62" s="218" t="s">
        <v>873</v>
      </c>
      <c r="F62" s="208" t="s">
        <v>1400</v>
      </c>
    </row>
    <row r="63" spans="3:7" x14ac:dyDescent="0.2">
      <c r="C63" s="276" t="s">
        <v>673</v>
      </c>
      <c r="D63" s="209">
        <v>58868.027716010096</v>
      </c>
      <c r="E63" s="214">
        <v>1</v>
      </c>
      <c r="F63" s="211">
        <v>58868.027716010096</v>
      </c>
    </row>
    <row r="64" spans="3:7" x14ac:dyDescent="0.2">
      <c r="C64" s="202" t="s">
        <v>674</v>
      </c>
      <c r="D64" s="209">
        <v>11526.174909253494</v>
      </c>
      <c r="E64" s="216">
        <v>2</v>
      </c>
      <c r="F64" s="212">
        <v>23052.349818506988</v>
      </c>
    </row>
    <row r="65" spans="3:6" x14ac:dyDescent="0.2">
      <c r="C65" s="202" t="s">
        <v>337</v>
      </c>
      <c r="D65" s="209">
        <v>14285.872779268881</v>
      </c>
      <c r="E65" s="217">
        <v>1</v>
      </c>
      <c r="F65" s="212">
        <v>14285.872779268881</v>
      </c>
    </row>
    <row r="66" spans="3:6" x14ac:dyDescent="0.2">
      <c r="C66" s="202" t="s">
        <v>1401</v>
      </c>
      <c r="D66" s="209">
        <v>9928.2153872667805</v>
      </c>
      <c r="E66" s="217">
        <v>3</v>
      </c>
      <c r="F66" s="212">
        <v>29784.646161800341</v>
      </c>
    </row>
    <row r="67" spans="3:6" x14ac:dyDescent="0.2">
      <c r="C67" s="202" t="s">
        <v>1402</v>
      </c>
      <c r="D67" s="209">
        <v>6123.9318826459203</v>
      </c>
      <c r="E67" s="217">
        <v>3</v>
      </c>
      <c r="F67" s="212">
        <v>18371.795647937761</v>
      </c>
    </row>
    <row r="68" spans="3:6" x14ac:dyDescent="0.2">
      <c r="C68" s="202" t="s">
        <v>1710</v>
      </c>
      <c r="D68" s="209">
        <v>3518.7560313631125</v>
      </c>
      <c r="E68" s="217">
        <v>3</v>
      </c>
      <c r="F68" s="212">
        <v>10556.268094089337</v>
      </c>
    </row>
    <row r="69" spans="3:6" x14ac:dyDescent="0.2">
      <c r="C69" s="202" t="s">
        <v>1404</v>
      </c>
      <c r="D69" s="209">
        <v>6437.5729847494558</v>
      </c>
      <c r="E69" s="217">
        <v>2</v>
      </c>
      <c r="F69" s="212">
        <v>12875.145969498912</v>
      </c>
    </row>
    <row r="70" spans="3:6" x14ac:dyDescent="0.2">
      <c r="C70" s="277" t="s">
        <v>1405</v>
      </c>
      <c r="D70" s="209">
        <v>68184.193826883231</v>
      </c>
      <c r="E70" s="217">
        <v>1</v>
      </c>
      <c r="F70" s="212">
        <v>68184.193826883231</v>
      </c>
    </row>
    <row r="71" spans="3:6" x14ac:dyDescent="0.2">
      <c r="C71" s="202" t="s">
        <v>262</v>
      </c>
      <c r="D71" s="209">
        <v>962.91508804531281</v>
      </c>
      <c r="E71" s="217">
        <v>2</v>
      </c>
      <c r="F71" s="212">
        <v>1925.8301760906256</v>
      </c>
    </row>
    <row r="72" spans="3:6" x14ac:dyDescent="0.2">
      <c r="C72" s="202" t="s">
        <v>677</v>
      </c>
      <c r="D72" s="209">
        <v>2712.8889215028425</v>
      </c>
      <c r="E72" s="217">
        <v>10.95</v>
      </c>
      <c r="F72" s="212">
        <v>29706.133690456125</v>
      </c>
    </row>
    <row r="73" spans="3:6" x14ac:dyDescent="0.2">
      <c r="C73" s="202" t="s">
        <v>697</v>
      </c>
      <c r="D73" s="209">
        <v>16151.472985113607</v>
      </c>
      <c r="E73" s="217">
        <v>1</v>
      </c>
      <c r="F73" s="212">
        <v>16151.472985113607</v>
      </c>
    </row>
    <row r="74" spans="3:6" x14ac:dyDescent="0.2">
      <c r="C74" s="202" t="s">
        <v>679</v>
      </c>
      <c r="D74" s="209">
        <v>39907.545856475088</v>
      </c>
      <c r="E74" s="217">
        <v>1</v>
      </c>
      <c r="F74" s="212">
        <v>39907.545856475088</v>
      </c>
    </row>
    <row r="75" spans="3:6" x14ac:dyDescent="0.2">
      <c r="C75" s="202" t="s">
        <v>1406</v>
      </c>
      <c r="D75" s="209">
        <v>30287.604938271608</v>
      </c>
      <c r="E75" s="217">
        <v>0</v>
      </c>
      <c r="F75" s="212">
        <v>0</v>
      </c>
    </row>
    <row r="76" spans="3:6" x14ac:dyDescent="0.2">
      <c r="C76" s="202" t="s">
        <v>1407</v>
      </c>
      <c r="D76" s="209">
        <v>36841.037979661793</v>
      </c>
      <c r="E76" s="217">
        <v>1</v>
      </c>
      <c r="F76" s="212">
        <v>36841.037979661793</v>
      </c>
    </row>
    <row r="77" spans="3:6" x14ac:dyDescent="0.2">
      <c r="C77" s="202" t="s">
        <v>265</v>
      </c>
      <c r="D77" s="209">
        <v>31509.356764737102</v>
      </c>
      <c r="E77" s="217">
        <v>0.5</v>
      </c>
      <c r="F77" s="212">
        <v>15754.678382368551</v>
      </c>
    </row>
    <row r="78" spans="3:6" x14ac:dyDescent="0.2">
      <c r="C78" s="202" t="s">
        <v>680</v>
      </c>
      <c r="D78" s="209">
        <v>39982.559358958257</v>
      </c>
      <c r="E78" s="217">
        <v>0.5</v>
      </c>
      <c r="F78" s="212">
        <v>19991.279679479128</v>
      </c>
    </row>
    <row r="79" spans="3:6" x14ac:dyDescent="0.2">
      <c r="C79" s="202" t="s">
        <v>1408</v>
      </c>
      <c r="D79" s="209">
        <v>18031.785271010212</v>
      </c>
      <c r="E79" s="217">
        <v>1</v>
      </c>
      <c r="F79" s="212">
        <v>18031.785271010212</v>
      </c>
    </row>
    <row r="80" spans="3:6" x14ac:dyDescent="0.2">
      <c r="C80" s="202" t="s">
        <v>1409</v>
      </c>
      <c r="D80" s="209">
        <v>17542.425045891912</v>
      </c>
      <c r="E80" s="217">
        <v>0</v>
      </c>
      <c r="F80" s="212">
        <v>0</v>
      </c>
    </row>
    <row r="81" spans="3:7" x14ac:dyDescent="0.2">
      <c r="C81" s="202" t="s">
        <v>1415</v>
      </c>
      <c r="D81" s="209">
        <v>4466.3736537783097</v>
      </c>
      <c r="E81" s="217">
        <v>0</v>
      </c>
      <c r="F81" s="212">
        <v>0</v>
      </c>
    </row>
    <row r="82" spans="3:7" x14ac:dyDescent="0.2">
      <c r="C82" s="202" t="s">
        <v>682</v>
      </c>
      <c r="D82" s="209">
        <v>17000</v>
      </c>
      <c r="E82" s="217">
        <v>1</v>
      </c>
      <c r="F82" s="212">
        <v>17000</v>
      </c>
    </row>
    <row r="83" spans="3:7" ht="13.5" thickBot="1" x14ac:dyDescent="0.25"/>
    <row r="84" spans="3:7" ht="15.75" customHeight="1" thickBot="1" x14ac:dyDescent="0.25">
      <c r="C84" s="204"/>
      <c r="D84" s="205" t="s">
        <v>715</v>
      </c>
      <c r="E84" s="3852" t="s">
        <v>1411</v>
      </c>
      <c r="F84" s="3853"/>
      <c r="G84" s="203" t="str">
        <f>CONCATENATE(E84," ",E85)</f>
        <v>Bahía de transformador Barra P. &amp; Transf. 230 kV</v>
      </c>
    </row>
    <row r="85" spans="3:7" ht="15.75" customHeight="1" thickBot="1" x14ac:dyDescent="0.25">
      <c r="C85" s="206" t="s">
        <v>776</v>
      </c>
      <c r="D85" s="207" t="s">
        <v>1398</v>
      </c>
      <c r="E85" s="3852" t="s">
        <v>1413</v>
      </c>
      <c r="F85" s="3853"/>
    </row>
    <row r="86" spans="3:7" ht="13.5" thickBot="1" x14ac:dyDescent="0.25">
      <c r="C86" s="206" t="s">
        <v>1467</v>
      </c>
      <c r="D86" s="205" t="s">
        <v>1464</v>
      </c>
      <c r="E86" s="218" t="s">
        <v>873</v>
      </c>
      <c r="F86" s="208" t="s">
        <v>1400</v>
      </c>
    </row>
    <row r="87" spans="3:7" x14ac:dyDescent="0.2">
      <c r="C87" s="276" t="s">
        <v>673</v>
      </c>
      <c r="D87" s="209">
        <v>58868.027716010096</v>
      </c>
      <c r="E87" s="214">
        <v>1</v>
      </c>
      <c r="F87" s="211">
        <v>58868.027716010096</v>
      </c>
    </row>
    <row r="88" spans="3:7" x14ac:dyDescent="0.2">
      <c r="C88" s="202" t="s">
        <v>674</v>
      </c>
      <c r="D88" s="209">
        <v>11526.174909253494</v>
      </c>
      <c r="E88" s="216">
        <v>2</v>
      </c>
      <c r="F88" s="212">
        <v>23052.349818506988</v>
      </c>
    </row>
    <row r="89" spans="3:7" x14ac:dyDescent="0.2">
      <c r="C89" s="202" t="s">
        <v>337</v>
      </c>
      <c r="D89" s="209">
        <v>14285.872779268881</v>
      </c>
      <c r="E89" s="217">
        <v>1</v>
      </c>
      <c r="F89" s="212">
        <v>14285.872779268881</v>
      </c>
    </row>
    <row r="90" spans="3:7" x14ac:dyDescent="0.2">
      <c r="C90" s="202" t="s">
        <v>1401</v>
      </c>
      <c r="D90" s="209">
        <v>9928.2153872667805</v>
      </c>
      <c r="E90" s="217">
        <v>3</v>
      </c>
      <c r="F90" s="212">
        <v>29784.646161800341</v>
      </c>
    </row>
    <row r="91" spans="3:7" x14ac:dyDescent="0.2">
      <c r="C91" s="202" t="s">
        <v>1402</v>
      </c>
      <c r="D91" s="209">
        <v>6123.9318826459203</v>
      </c>
      <c r="E91" s="217">
        <v>3</v>
      </c>
      <c r="F91" s="212">
        <v>18371.795647937761</v>
      </c>
    </row>
    <row r="92" spans="3:7" x14ac:dyDescent="0.2">
      <c r="C92" s="202" t="s">
        <v>1710</v>
      </c>
      <c r="D92" s="209">
        <v>3518.7560313631125</v>
      </c>
      <c r="E92" s="217">
        <v>3</v>
      </c>
      <c r="F92" s="212">
        <v>10556.268094089337</v>
      </c>
    </row>
    <row r="93" spans="3:7" x14ac:dyDescent="0.2">
      <c r="C93" s="202" t="s">
        <v>1404</v>
      </c>
      <c r="D93" s="209">
        <v>6437.5729847494558</v>
      </c>
      <c r="E93" s="217">
        <v>0</v>
      </c>
      <c r="F93" s="212">
        <v>0</v>
      </c>
    </row>
    <row r="94" spans="3:7" x14ac:dyDescent="0.2">
      <c r="C94" s="277" t="s">
        <v>1405</v>
      </c>
      <c r="D94" s="209">
        <v>68184.193826883231</v>
      </c>
      <c r="E94" s="217">
        <v>0</v>
      </c>
      <c r="F94" s="212">
        <v>0</v>
      </c>
    </row>
    <row r="95" spans="3:7" x14ac:dyDescent="0.2">
      <c r="C95" s="202" t="s">
        <v>262</v>
      </c>
      <c r="D95" s="209">
        <v>962.91508804531281</v>
      </c>
      <c r="E95" s="217">
        <v>2</v>
      </c>
      <c r="F95" s="212">
        <v>1925.8301760906256</v>
      </c>
    </row>
    <row r="96" spans="3:7" x14ac:dyDescent="0.2">
      <c r="C96" s="202" t="s">
        <v>677</v>
      </c>
      <c r="D96" s="209">
        <v>2712.8889215028425</v>
      </c>
      <c r="E96" s="217">
        <v>10.95</v>
      </c>
      <c r="F96" s="212">
        <v>29706.133690456125</v>
      </c>
    </row>
    <row r="97" spans="3:7" x14ac:dyDescent="0.2">
      <c r="C97" s="202" t="s">
        <v>697</v>
      </c>
      <c r="D97" s="209">
        <v>16151.472985113607</v>
      </c>
      <c r="E97" s="217">
        <v>1</v>
      </c>
      <c r="F97" s="212">
        <v>16151.472985113607</v>
      </c>
    </row>
    <row r="98" spans="3:7" x14ac:dyDescent="0.2">
      <c r="C98" s="202" t="s">
        <v>679</v>
      </c>
      <c r="D98" s="209">
        <v>39907.545856475088</v>
      </c>
      <c r="E98" s="217"/>
      <c r="F98" s="212">
        <v>0</v>
      </c>
    </row>
    <row r="99" spans="3:7" x14ac:dyDescent="0.2">
      <c r="C99" s="202" t="s">
        <v>1406</v>
      </c>
      <c r="D99" s="209">
        <v>30287.604938271608</v>
      </c>
      <c r="E99" s="217">
        <v>1</v>
      </c>
      <c r="F99" s="212">
        <v>30287.604938271608</v>
      </c>
    </row>
    <row r="100" spans="3:7" x14ac:dyDescent="0.2">
      <c r="C100" s="202" t="s">
        <v>1407</v>
      </c>
      <c r="D100" s="209">
        <v>36841.037979661793</v>
      </c>
      <c r="E100" s="217">
        <v>1</v>
      </c>
      <c r="F100" s="212">
        <v>36841.037979661793</v>
      </c>
    </row>
    <row r="101" spans="3:7" x14ac:dyDescent="0.2">
      <c r="C101" s="202" t="s">
        <v>265</v>
      </c>
      <c r="D101" s="209">
        <v>31509.356764737102</v>
      </c>
      <c r="E101" s="217">
        <v>0.5</v>
      </c>
      <c r="F101" s="212">
        <v>15754.678382368551</v>
      </c>
    </row>
    <row r="102" spans="3:7" x14ac:dyDescent="0.2">
      <c r="C102" s="202" t="s">
        <v>680</v>
      </c>
      <c r="D102" s="209">
        <v>39982.559358958257</v>
      </c>
      <c r="E102" s="217">
        <v>0.5</v>
      </c>
      <c r="F102" s="212">
        <v>19991.279679479128</v>
      </c>
    </row>
    <row r="103" spans="3:7" x14ac:dyDescent="0.2">
      <c r="C103" s="202" t="s">
        <v>1408</v>
      </c>
      <c r="D103" s="209">
        <v>18031.785271010212</v>
      </c>
      <c r="E103" s="217">
        <v>1</v>
      </c>
      <c r="F103" s="212">
        <v>18031.785271010212</v>
      </c>
    </row>
    <row r="104" spans="3:7" x14ac:dyDescent="0.2">
      <c r="C104" s="202" t="s">
        <v>1409</v>
      </c>
      <c r="D104" s="209">
        <v>17542.425045891912</v>
      </c>
      <c r="E104" s="217">
        <v>1</v>
      </c>
      <c r="F104" s="212">
        <v>17542.425045891912</v>
      </c>
    </row>
    <row r="105" spans="3:7" x14ac:dyDescent="0.2">
      <c r="C105" s="202" t="s">
        <v>1415</v>
      </c>
      <c r="D105" s="209">
        <v>4466.3736537783097</v>
      </c>
      <c r="E105" s="217">
        <v>0</v>
      </c>
      <c r="F105" s="212">
        <v>0</v>
      </c>
    </row>
    <row r="106" spans="3:7" x14ac:dyDescent="0.2">
      <c r="C106" s="202" t="s">
        <v>682</v>
      </c>
      <c r="D106" s="209">
        <v>17000</v>
      </c>
      <c r="E106" s="217">
        <v>1</v>
      </c>
      <c r="F106" s="212">
        <v>17000</v>
      </c>
    </row>
    <row r="107" spans="3:7" ht="13.5" thickBot="1" x14ac:dyDescent="0.25"/>
    <row r="108" spans="3:7" ht="15.75" customHeight="1" thickBot="1" x14ac:dyDescent="0.25">
      <c r="C108" s="204"/>
      <c r="D108" s="205" t="s">
        <v>715</v>
      </c>
      <c r="E108" s="3857" t="s">
        <v>1412</v>
      </c>
      <c r="F108" s="3858"/>
      <c r="G108" s="203" t="str">
        <f>CONCATENATE(E108," ",E109)</f>
        <v>Bahía de transferencia Barra P. &amp; Transf. 230 kV</v>
      </c>
    </row>
    <row r="109" spans="3:7" ht="15.75" customHeight="1" thickBot="1" x14ac:dyDescent="0.25">
      <c r="C109" s="206" t="s">
        <v>776</v>
      </c>
      <c r="D109" s="207" t="s">
        <v>1398</v>
      </c>
      <c r="E109" s="3852" t="s">
        <v>1413</v>
      </c>
      <c r="F109" s="3853"/>
    </row>
    <row r="110" spans="3:7" ht="13.5" thickBot="1" x14ac:dyDescent="0.25">
      <c r="C110" s="206" t="s">
        <v>1468</v>
      </c>
      <c r="D110" s="205" t="s">
        <v>1464</v>
      </c>
      <c r="E110" s="218" t="s">
        <v>873</v>
      </c>
      <c r="F110" s="208" t="s">
        <v>1400</v>
      </c>
    </row>
    <row r="111" spans="3:7" x14ac:dyDescent="0.2">
      <c r="C111" s="276" t="s">
        <v>673</v>
      </c>
      <c r="D111" s="209">
        <v>58868.027716010096</v>
      </c>
      <c r="E111" s="214">
        <v>1</v>
      </c>
      <c r="F111" s="211">
        <v>58868.027716010096</v>
      </c>
    </row>
    <row r="112" spans="3:7" x14ac:dyDescent="0.2">
      <c r="C112" s="202" t="s">
        <v>674</v>
      </c>
      <c r="D112" s="209">
        <v>11526.174909253494</v>
      </c>
      <c r="E112" s="216">
        <v>2</v>
      </c>
      <c r="F112" s="212">
        <v>23052.349818506988</v>
      </c>
    </row>
    <row r="113" spans="3:6" x14ac:dyDescent="0.2">
      <c r="C113" s="202" t="s">
        <v>337</v>
      </c>
      <c r="D113" s="209">
        <v>14285.872779268881</v>
      </c>
      <c r="E113" s="219"/>
      <c r="F113" s="212">
        <v>0</v>
      </c>
    </row>
    <row r="114" spans="3:6" x14ac:dyDescent="0.2">
      <c r="C114" s="202" t="s">
        <v>1401</v>
      </c>
      <c r="D114" s="209">
        <v>9928.2153872667805</v>
      </c>
      <c r="E114" s="217"/>
      <c r="F114" s="212">
        <v>0</v>
      </c>
    </row>
    <row r="115" spans="3:6" x14ac:dyDescent="0.2">
      <c r="C115" s="202" t="s">
        <v>1402</v>
      </c>
      <c r="D115" s="209">
        <v>6123.9318826459203</v>
      </c>
      <c r="E115" s="219"/>
      <c r="F115" s="212">
        <v>0</v>
      </c>
    </row>
    <row r="116" spans="3:6" x14ac:dyDescent="0.2">
      <c r="C116" s="202" t="s">
        <v>1710</v>
      </c>
      <c r="D116" s="209">
        <v>3518.7560313631125</v>
      </c>
      <c r="E116" s="219"/>
      <c r="F116" s="212">
        <v>0</v>
      </c>
    </row>
    <row r="117" spans="3:6" x14ac:dyDescent="0.2">
      <c r="C117" s="202" t="s">
        <v>1404</v>
      </c>
      <c r="D117" s="209">
        <v>6437.5729847494558</v>
      </c>
      <c r="E117" s="219"/>
      <c r="F117" s="212">
        <v>0</v>
      </c>
    </row>
    <row r="118" spans="3:6" x14ac:dyDescent="0.2">
      <c r="C118" s="277" t="s">
        <v>1405</v>
      </c>
      <c r="D118" s="209">
        <v>68184.193826883231</v>
      </c>
      <c r="E118" s="219"/>
      <c r="F118" s="212">
        <v>0</v>
      </c>
    </row>
    <row r="119" spans="3:6" x14ac:dyDescent="0.2">
      <c r="C119" s="202" t="s">
        <v>262</v>
      </c>
      <c r="D119" s="209">
        <v>962.91508804531281</v>
      </c>
      <c r="E119" s="217">
        <v>5</v>
      </c>
      <c r="F119" s="212">
        <v>4814.5754402265638</v>
      </c>
    </row>
    <row r="120" spans="3:6" x14ac:dyDescent="0.2">
      <c r="C120" s="202" t="s">
        <v>677</v>
      </c>
      <c r="D120" s="209">
        <v>2712.8889215028425</v>
      </c>
      <c r="E120" s="217">
        <v>5.3</v>
      </c>
      <c r="F120" s="212">
        <v>14378.311283965066</v>
      </c>
    </row>
    <row r="121" spans="3:6" x14ac:dyDescent="0.2">
      <c r="C121" s="202" t="s">
        <v>697</v>
      </c>
      <c r="D121" s="209">
        <v>16151.472985113607</v>
      </c>
      <c r="E121" s="219"/>
      <c r="F121" s="212">
        <v>0</v>
      </c>
    </row>
    <row r="122" spans="3:6" x14ac:dyDescent="0.2">
      <c r="C122" s="202" t="s">
        <v>679</v>
      </c>
      <c r="D122" s="209">
        <v>39907.545856475088</v>
      </c>
      <c r="E122" s="219"/>
      <c r="F122" s="212">
        <v>0</v>
      </c>
    </row>
    <row r="123" spans="3:6" x14ac:dyDescent="0.2">
      <c r="C123" s="202" t="s">
        <v>1406</v>
      </c>
      <c r="D123" s="209">
        <v>30287.604938271608</v>
      </c>
      <c r="E123" s="219"/>
      <c r="F123" s="212">
        <v>0</v>
      </c>
    </row>
    <row r="124" spans="3:6" x14ac:dyDescent="0.2">
      <c r="C124" s="202" t="s">
        <v>1407</v>
      </c>
      <c r="D124" s="209">
        <v>36841.037979661793</v>
      </c>
      <c r="E124" s="217">
        <v>1</v>
      </c>
      <c r="F124" s="212">
        <v>36841.037979661793</v>
      </c>
    </row>
    <row r="125" spans="3:6" x14ac:dyDescent="0.2">
      <c r="C125" s="202" t="s">
        <v>265</v>
      </c>
      <c r="D125" s="209">
        <v>31509.356764737102</v>
      </c>
      <c r="E125" s="217"/>
      <c r="F125" s="212">
        <v>0</v>
      </c>
    </row>
    <row r="126" spans="3:6" x14ac:dyDescent="0.2">
      <c r="C126" s="202" t="s">
        <v>680</v>
      </c>
      <c r="D126" s="209">
        <v>39982.559358958257</v>
      </c>
      <c r="E126" s="217">
        <v>0.5</v>
      </c>
      <c r="F126" s="212">
        <v>19991.279679479128</v>
      </c>
    </row>
    <row r="127" spans="3:6" x14ac:dyDescent="0.2">
      <c r="C127" s="202" t="s">
        <v>1408</v>
      </c>
      <c r="D127" s="209">
        <v>18031.785271010212</v>
      </c>
      <c r="E127" s="217">
        <v>1</v>
      </c>
      <c r="F127" s="212">
        <v>18031.785271010212</v>
      </c>
    </row>
    <row r="128" spans="3:6" x14ac:dyDescent="0.2">
      <c r="C128" s="202" t="s">
        <v>1409</v>
      </c>
      <c r="D128" s="209">
        <v>17542.425045891912</v>
      </c>
      <c r="E128" s="217"/>
      <c r="F128" s="212">
        <v>0</v>
      </c>
    </row>
    <row r="129" spans="3:7" x14ac:dyDescent="0.2">
      <c r="C129" s="202" t="s">
        <v>1415</v>
      </c>
      <c r="D129" s="209">
        <v>4466.3736537783097</v>
      </c>
      <c r="E129" s="217">
        <v>1</v>
      </c>
      <c r="F129" s="212">
        <v>4466.3736537783097</v>
      </c>
    </row>
    <row r="130" spans="3:7" x14ac:dyDescent="0.2">
      <c r="C130" s="202" t="s">
        <v>682</v>
      </c>
      <c r="D130" s="209">
        <v>17000</v>
      </c>
      <c r="E130" s="217">
        <v>1</v>
      </c>
      <c r="F130" s="212">
        <v>17000</v>
      </c>
    </row>
    <row r="132" spans="3:7" ht="13.5" thickBot="1" x14ac:dyDescent="0.25"/>
    <row r="133" spans="3:7" ht="15.75" customHeight="1" thickBot="1" x14ac:dyDescent="0.25">
      <c r="C133" s="204"/>
      <c r="D133" s="205" t="s">
        <v>715</v>
      </c>
      <c r="E133" s="3852" t="s">
        <v>1410</v>
      </c>
      <c r="F133" s="3853"/>
      <c r="G133" s="203" t="str">
        <f>CONCATENATE(E133," ",E134)</f>
        <v>Bahía de línea Doble Barra 230 kV</v>
      </c>
    </row>
    <row r="134" spans="3:7" ht="15.75" customHeight="1" thickBot="1" x14ac:dyDescent="0.25">
      <c r="C134" s="206" t="s">
        <v>776</v>
      </c>
      <c r="D134" s="207" t="s">
        <v>1398</v>
      </c>
      <c r="E134" s="3852" t="s">
        <v>1416</v>
      </c>
      <c r="F134" s="3853"/>
    </row>
    <row r="135" spans="3:7" ht="13.5" thickBot="1" x14ac:dyDescent="0.25">
      <c r="C135" s="206" t="s">
        <v>1469</v>
      </c>
      <c r="D135" s="205" t="s">
        <v>1464</v>
      </c>
      <c r="E135" s="218" t="s">
        <v>873</v>
      </c>
      <c r="F135" s="208" t="s">
        <v>1400</v>
      </c>
    </row>
    <row r="136" spans="3:7" x14ac:dyDescent="0.2">
      <c r="C136" s="276" t="s">
        <v>673</v>
      </c>
      <c r="D136" s="209">
        <v>58868.027716010096</v>
      </c>
      <c r="E136" s="214">
        <v>1</v>
      </c>
      <c r="F136" s="211">
        <v>58868.027716010096</v>
      </c>
    </row>
    <row r="137" spans="3:7" x14ac:dyDescent="0.2">
      <c r="C137" s="202" t="s">
        <v>674</v>
      </c>
      <c r="D137" s="209">
        <v>11526.174909253494</v>
      </c>
      <c r="E137" s="216">
        <v>2</v>
      </c>
      <c r="F137" s="212">
        <v>23052.349818506988</v>
      </c>
    </row>
    <row r="138" spans="3:7" x14ac:dyDescent="0.2">
      <c r="C138" s="202" t="s">
        <v>337</v>
      </c>
      <c r="D138" s="209">
        <v>14285.872779268881</v>
      </c>
      <c r="E138" s="217">
        <v>1</v>
      </c>
      <c r="F138" s="212">
        <v>14285.872779268881</v>
      </c>
    </row>
    <row r="139" spans="3:7" x14ac:dyDescent="0.2">
      <c r="C139" s="202" t="s">
        <v>1401</v>
      </c>
      <c r="D139" s="209">
        <v>9928.2153872667805</v>
      </c>
      <c r="E139" s="217">
        <v>3</v>
      </c>
      <c r="F139" s="212">
        <v>29784.646161800341</v>
      </c>
    </row>
    <row r="140" spans="3:7" x14ac:dyDescent="0.2">
      <c r="C140" s="202" t="s">
        <v>1402</v>
      </c>
      <c r="D140" s="209">
        <v>6123.9318826459203</v>
      </c>
      <c r="E140" s="217">
        <v>3</v>
      </c>
      <c r="F140" s="212">
        <v>18371.795647937761</v>
      </c>
    </row>
    <row r="141" spans="3:7" x14ac:dyDescent="0.2">
      <c r="C141" s="202" t="s">
        <v>1710</v>
      </c>
      <c r="D141" s="209">
        <v>3518.7560313631125</v>
      </c>
      <c r="E141" s="217">
        <v>3</v>
      </c>
      <c r="F141" s="212">
        <v>10556.268094089337</v>
      </c>
    </row>
    <row r="142" spans="3:7" x14ac:dyDescent="0.2">
      <c r="C142" s="202" t="s">
        <v>1404</v>
      </c>
      <c r="D142" s="209">
        <v>6437.5729847494558</v>
      </c>
      <c r="E142" s="217">
        <v>2</v>
      </c>
      <c r="F142" s="212">
        <v>12875.145969498912</v>
      </c>
    </row>
    <row r="143" spans="3:7" x14ac:dyDescent="0.2">
      <c r="C143" s="277" t="s">
        <v>1405</v>
      </c>
      <c r="D143" s="209">
        <v>68184.193826883231</v>
      </c>
      <c r="E143" s="217">
        <v>1</v>
      </c>
      <c r="F143" s="212">
        <v>68184.193826883231</v>
      </c>
    </row>
    <row r="144" spans="3:7" x14ac:dyDescent="0.2">
      <c r="C144" s="202" t="s">
        <v>262</v>
      </c>
      <c r="D144" s="209">
        <v>962.91508804531281</v>
      </c>
      <c r="E144" s="217">
        <v>2</v>
      </c>
      <c r="F144" s="212">
        <v>1925.8301760906256</v>
      </c>
    </row>
    <row r="145" spans="3:7" x14ac:dyDescent="0.2">
      <c r="C145" s="202" t="s">
        <v>677</v>
      </c>
      <c r="D145" s="209">
        <v>2712.8889215028425</v>
      </c>
      <c r="E145" s="217">
        <v>11.77</v>
      </c>
      <c r="F145" s="212">
        <v>31930.702606088456</v>
      </c>
    </row>
    <row r="146" spans="3:7" x14ac:dyDescent="0.2">
      <c r="C146" s="202" t="s">
        <v>697</v>
      </c>
      <c r="D146" s="209">
        <v>16151.472985113607</v>
      </c>
      <c r="E146" s="217">
        <v>1</v>
      </c>
      <c r="F146" s="212">
        <v>16151.472985113607</v>
      </c>
    </row>
    <row r="147" spans="3:7" x14ac:dyDescent="0.2">
      <c r="C147" s="202" t="s">
        <v>679</v>
      </c>
      <c r="D147" s="209">
        <v>39907.545856475088</v>
      </c>
      <c r="E147" s="217">
        <v>1</v>
      </c>
      <c r="F147" s="212">
        <v>39907.545856475088</v>
      </c>
    </row>
    <row r="148" spans="3:7" x14ac:dyDescent="0.2">
      <c r="C148" s="202" t="s">
        <v>1406</v>
      </c>
      <c r="D148" s="209">
        <v>30287.604938271608</v>
      </c>
      <c r="E148" s="217">
        <v>0</v>
      </c>
      <c r="F148" s="212">
        <v>0</v>
      </c>
    </row>
    <row r="149" spans="3:7" x14ac:dyDescent="0.2">
      <c r="C149" s="202" t="s">
        <v>1407</v>
      </c>
      <c r="D149" s="209">
        <v>36841.037979661793</v>
      </c>
      <c r="E149" s="217">
        <v>1</v>
      </c>
      <c r="F149" s="212">
        <v>36841.037979661793</v>
      </c>
    </row>
    <row r="150" spans="3:7" x14ac:dyDescent="0.2">
      <c r="C150" s="202" t="s">
        <v>265</v>
      </c>
      <c r="D150" s="209">
        <v>31509.356764737102</v>
      </c>
      <c r="E150" s="217">
        <v>0.5</v>
      </c>
      <c r="F150" s="212">
        <v>15754.678382368551</v>
      </c>
    </row>
    <row r="151" spans="3:7" x14ac:dyDescent="0.2">
      <c r="C151" s="202" t="s">
        <v>680</v>
      </c>
      <c r="D151" s="209">
        <v>39982.559358958257</v>
      </c>
      <c r="E151" s="217">
        <v>0.5</v>
      </c>
      <c r="F151" s="212">
        <v>19991.279679479128</v>
      </c>
    </row>
    <row r="152" spans="3:7" x14ac:dyDescent="0.2">
      <c r="C152" s="202" t="s">
        <v>1408</v>
      </c>
      <c r="D152" s="209">
        <v>21223.647794588222</v>
      </c>
      <c r="E152" s="217">
        <v>1</v>
      </c>
      <c r="F152" s="212">
        <v>21223.647794588222</v>
      </c>
    </row>
    <row r="153" spans="3:7" x14ac:dyDescent="0.2">
      <c r="C153" s="202" t="s">
        <v>1409</v>
      </c>
      <c r="D153" s="209">
        <v>17519.244187083612</v>
      </c>
      <c r="E153" s="217">
        <v>0</v>
      </c>
      <c r="F153" s="212">
        <v>0</v>
      </c>
    </row>
    <row r="154" spans="3:7" x14ac:dyDescent="0.2">
      <c r="C154" s="202" t="s">
        <v>1415</v>
      </c>
      <c r="D154" s="209">
        <v>12925.38274632207</v>
      </c>
      <c r="E154" s="217">
        <v>0</v>
      </c>
      <c r="F154" s="212">
        <v>0</v>
      </c>
    </row>
    <row r="155" spans="3:7" x14ac:dyDescent="0.2">
      <c r="C155" s="202" t="s">
        <v>1417</v>
      </c>
      <c r="D155" s="209">
        <v>3605.2144521438076</v>
      </c>
      <c r="E155" s="217">
        <v>0</v>
      </c>
      <c r="F155" s="212">
        <v>0</v>
      </c>
    </row>
    <row r="156" spans="3:7" x14ac:dyDescent="0.2">
      <c r="C156" s="202" t="s">
        <v>682</v>
      </c>
      <c r="D156" s="209">
        <v>17000</v>
      </c>
      <c r="E156" s="217">
        <v>1</v>
      </c>
      <c r="F156" s="212">
        <v>17000</v>
      </c>
    </row>
    <row r="157" spans="3:7" ht="13.5" thickBot="1" x14ac:dyDescent="0.25">
      <c r="C157" s="278" t="s">
        <v>1418</v>
      </c>
      <c r="D157" s="209">
        <v>16347.181583235018</v>
      </c>
      <c r="E157" s="220"/>
      <c r="F157" s="221">
        <v>0</v>
      </c>
    </row>
    <row r="158" spans="3:7" ht="13.5" thickBot="1" x14ac:dyDescent="0.25"/>
    <row r="159" spans="3:7" ht="15.75" customHeight="1" thickBot="1" x14ac:dyDescent="0.25">
      <c r="C159" s="204"/>
      <c r="D159" s="205" t="s">
        <v>715</v>
      </c>
      <c r="E159" s="3852" t="s">
        <v>1411</v>
      </c>
      <c r="F159" s="3853"/>
      <c r="G159" s="203" t="str">
        <f>CONCATENATE(E159," ",E160)</f>
        <v>Bahía de transformador Doble Barra 230 kV</v>
      </c>
    </row>
    <row r="160" spans="3:7" ht="15.75" customHeight="1" thickBot="1" x14ac:dyDescent="0.25">
      <c r="C160" s="206" t="s">
        <v>776</v>
      </c>
      <c r="D160" s="207" t="s">
        <v>1398</v>
      </c>
      <c r="E160" s="3852" t="s">
        <v>1416</v>
      </c>
      <c r="F160" s="3853"/>
    </row>
    <row r="161" spans="3:6" ht="13.5" thickBot="1" x14ac:dyDescent="0.25">
      <c r="C161" s="206" t="s">
        <v>1470</v>
      </c>
      <c r="D161" s="205" t="s">
        <v>1464</v>
      </c>
      <c r="E161" s="218" t="s">
        <v>873</v>
      </c>
      <c r="F161" s="208" t="s">
        <v>1400</v>
      </c>
    </row>
    <row r="162" spans="3:6" x14ac:dyDescent="0.2">
      <c r="C162" s="276" t="s">
        <v>673</v>
      </c>
      <c r="D162" s="209">
        <v>58868.027716010096</v>
      </c>
      <c r="E162" s="214">
        <v>1</v>
      </c>
      <c r="F162" s="211">
        <v>58868.027716010096</v>
      </c>
    </row>
    <row r="163" spans="3:6" x14ac:dyDescent="0.2">
      <c r="C163" s="202" t="s">
        <v>674</v>
      </c>
      <c r="D163" s="209">
        <v>11526.174909253494</v>
      </c>
      <c r="E163" s="216">
        <v>2</v>
      </c>
      <c r="F163" s="212">
        <v>23052.349818506988</v>
      </c>
    </row>
    <row r="164" spans="3:6" x14ac:dyDescent="0.2">
      <c r="C164" s="202" t="s">
        <v>337</v>
      </c>
      <c r="D164" s="209">
        <v>14285.872779268881</v>
      </c>
      <c r="E164" s="217">
        <v>1</v>
      </c>
      <c r="F164" s="212">
        <v>14285.872779268881</v>
      </c>
    </row>
    <row r="165" spans="3:6" x14ac:dyDescent="0.2">
      <c r="C165" s="202" t="s">
        <v>1401</v>
      </c>
      <c r="D165" s="209">
        <v>9928.2153872667805</v>
      </c>
      <c r="E165" s="217">
        <v>3</v>
      </c>
      <c r="F165" s="212">
        <v>29784.646161800341</v>
      </c>
    </row>
    <row r="166" spans="3:6" x14ac:dyDescent="0.2">
      <c r="C166" s="202" t="s">
        <v>1402</v>
      </c>
      <c r="D166" s="209">
        <v>6123.9318826459203</v>
      </c>
      <c r="E166" s="217">
        <v>3</v>
      </c>
      <c r="F166" s="212">
        <v>18371.795647937761</v>
      </c>
    </row>
    <row r="167" spans="3:6" x14ac:dyDescent="0.2">
      <c r="C167" s="202" t="s">
        <v>1710</v>
      </c>
      <c r="D167" s="209">
        <v>3518.7560313631125</v>
      </c>
      <c r="E167" s="217">
        <v>3</v>
      </c>
      <c r="F167" s="212">
        <v>10556.268094089337</v>
      </c>
    </row>
    <row r="168" spans="3:6" x14ac:dyDescent="0.2">
      <c r="C168" s="202" t="s">
        <v>1404</v>
      </c>
      <c r="D168" s="209">
        <v>6437.5729847494558</v>
      </c>
      <c r="E168" s="217">
        <v>0</v>
      </c>
      <c r="F168" s="212">
        <v>0</v>
      </c>
    </row>
    <row r="169" spans="3:6" x14ac:dyDescent="0.2">
      <c r="C169" s="277" t="s">
        <v>1405</v>
      </c>
      <c r="D169" s="209">
        <v>68184.193826883231</v>
      </c>
      <c r="E169" s="217">
        <v>0</v>
      </c>
      <c r="F169" s="212">
        <v>0</v>
      </c>
    </row>
    <row r="170" spans="3:6" x14ac:dyDescent="0.2">
      <c r="C170" s="202" t="s">
        <v>262</v>
      </c>
      <c r="D170" s="209">
        <v>962.91508804531281</v>
      </c>
      <c r="E170" s="217">
        <v>2</v>
      </c>
      <c r="F170" s="212">
        <v>1925.8301760906256</v>
      </c>
    </row>
    <row r="171" spans="3:6" x14ac:dyDescent="0.2">
      <c r="C171" s="202" t="s">
        <v>677</v>
      </c>
      <c r="D171" s="209">
        <v>2712.8889215028425</v>
      </c>
      <c r="E171" s="217">
        <v>11.77</v>
      </c>
      <c r="F171" s="212">
        <v>31930.702606088456</v>
      </c>
    </row>
    <row r="172" spans="3:6" x14ac:dyDescent="0.2">
      <c r="C172" s="202" t="s">
        <v>697</v>
      </c>
      <c r="D172" s="209">
        <v>16151.472985113607</v>
      </c>
      <c r="E172" s="217">
        <v>1</v>
      </c>
      <c r="F172" s="212">
        <v>16151.472985113607</v>
      </c>
    </row>
    <row r="173" spans="3:6" x14ac:dyDescent="0.2">
      <c r="C173" s="202" t="s">
        <v>679</v>
      </c>
      <c r="D173" s="209">
        <v>39907.545856475088</v>
      </c>
      <c r="E173" s="217">
        <v>0</v>
      </c>
      <c r="F173" s="212">
        <v>0</v>
      </c>
    </row>
    <row r="174" spans="3:6" x14ac:dyDescent="0.2">
      <c r="C174" s="202" t="s">
        <v>1406</v>
      </c>
      <c r="D174" s="209">
        <v>30287.604938271608</v>
      </c>
      <c r="E174" s="217">
        <v>1</v>
      </c>
      <c r="F174" s="212">
        <v>30287.604938271608</v>
      </c>
    </row>
    <row r="175" spans="3:6" x14ac:dyDescent="0.2">
      <c r="C175" s="202" t="s">
        <v>1407</v>
      </c>
      <c r="D175" s="209">
        <v>36841.037979661793</v>
      </c>
      <c r="E175" s="217">
        <v>1</v>
      </c>
      <c r="F175" s="212">
        <v>36841.037979661793</v>
      </c>
    </row>
    <row r="176" spans="3:6" x14ac:dyDescent="0.2">
      <c r="C176" s="202" t="s">
        <v>265</v>
      </c>
      <c r="D176" s="209">
        <v>31509.356764737102</v>
      </c>
      <c r="E176" s="217">
        <v>0.5</v>
      </c>
      <c r="F176" s="212">
        <v>15754.678382368551</v>
      </c>
    </row>
    <row r="177" spans="3:7" x14ac:dyDescent="0.2">
      <c r="C177" s="202" t="s">
        <v>680</v>
      </c>
      <c r="D177" s="209">
        <v>39982.559358958257</v>
      </c>
      <c r="E177" s="217">
        <v>0.5</v>
      </c>
      <c r="F177" s="212">
        <v>19991.279679479128</v>
      </c>
    </row>
    <row r="178" spans="3:7" x14ac:dyDescent="0.2">
      <c r="C178" s="202" t="s">
        <v>1408</v>
      </c>
      <c r="D178" s="209">
        <v>21223.647794588222</v>
      </c>
      <c r="E178" s="217">
        <v>0</v>
      </c>
      <c r="F178" s="212">
        <v>0</v>
      </c>
    </row>
    <row r="179" spans="3:7" x14ac:dyDescent="0.2">
      <c r="C179" s="202" t="s">
        <v>1409</v>
      </c>
      <c r="D179" s="209">
        <v>17519.244187083612</v>
      </c>
      <c r="E179" s="217">
        <v>1</v>
      </c>
      <c r="F179" s="212">
        <v>17519.244187083612</v>
      </c>
    </row>
    <row r="180" spans="3:7" x14ac:dyDescent="0.2">
      <c r="C180" s="202" t="s">
        <v>1415</v>
      </c>
      <c r="D180" s="209">
        <v>12925.38274632207</v>
      </c>
      <c r="E180" s="217">
        <v>0</v>
      </c>
      <c r="F180" s="212">
        <v>0</v>
      </c>
    </row>
    <row r="181" spans="3:7" x14ac:dyDescent="0.2">
      <c r="C181" s="202" t="s">
        <v>1417</v>
      </c>
      <c r="D181" s="209">
        <v>3605.2144521438076</v>
      </c>
      <c r="E181" s="217">
        <v>0</v>
      </c>
      <c r="F181" s="212">
        <v>0</v>
      </c>
    </row>
    <row r="182" spans="3:7" x14ac:dyDescent="0.2">
      <c r="C182" s="202" t="s">
        <v>682</v>
      </c>
      <c r="D182" s="209">
        <v>17000</v>
      </c>
      <c r="E182" s="217">
        <v>1</v>
      </c>
      <c r="F182" s="212">
        <v>17000</v>
      </c>
    </row>
    <row r="183" spans="3:7" ht="13.5" thickBot="1" x14ac:dyDescent="0.25">
      <c r="C183" s="278" t="s">
        <v>1418</v>
      </c>
      <c r="D183" s="209">
        <v>16347.181583235018</v>
      </c>
      <c r="E183" s="220"/>
      <c r="F183" s="221">
        <v>0</v>
      </c>
    </row>
    <row r="184" spans="3:7" ht="13.5" thickBot="1" x14ac:dyDescent="0.25"/>
    <row r="185" spans="3:7" ht="15.75" customHeight="1" thickBot="1" x14ac:dyDescent="0.25">
      <c r="C185" s="204"/>
      <c r="D185" s="205" t="s">
        <v>715</v>
      </c>
      <c r="E185" s="3852" t="s">
        <v>1394</v>
      </c>
      <c r="F185" s="3853"/>
      <c r="G185" s="203" t="str">
        <f>CONCATENATE(E185," ",E186)</f>
        <v>Bahía de Acople Doble Barra 230 kV</v>
      </c>
    </row>
    <row r="186" spans="3:7" ht="15.75" customHeight="1" thickBot="1" x14ac:dyDescent="0.25">
      <c r="C186" s="206" t="s">
        <v>776</v>
      </c>
      <c r="D186" s="207" t="s">
        <v>1398</v>
      </c>
      <c r="E186" s="3852" t="s">
        <v>1416</v>
      </c>
      <c r="F186" s="3853"/>
    </row>
    <row r="187" spans="3:7" ht="13.5" thickBot="1" x14ac:dyDescent="0.25">
      <c r="C187" s="206" t="s">
        <v>1471</v>
      </c>
      <c r="D187" s="205" t="s">
        <v>1464</v>
      </c>
      <c r="E187" s="218" t="s">
        <v>873</v>
      </c>
      <c r="F187" s="208" t="s">
        <v>1400</v>
      </c>
    </row>
    <row r="188" spans="3:7" x14ac:dyDescent="0.2">
      <c r="C188" s="276" t="s">
        <v>673</v>
      </c>
      <c r="D188" s="209">
        <v>58868.027716010096</v>
      </c>
      <c r="E188" s="214">
        <v>1</v>
      </c>
      <c r="F188" s="211">
        <v>58868.027716010096</v>
      </c>
    </row>
    <row r="189" spans="3:7" x14ac:dyDescent="0.2">
      <c r="C189" s="202" t="s">
        <v>674</v>
      </c>
      <c r="D189" s="209">
        <v>11526.174909253494</v>
      </c>
      <c r="E189" s="216">
        <v>2</v>
      </c>
      <c r="F189" s="212">
        <v>23052.349818506988</v>
      </c>
    </row>
    <row r="190" spans="3:7" x14ac:dyDescent="0.2">
      <c r="C190" s="202" t="s">
        <v>337</v>
      </c>
      <c r="D190" s="209">
        <v>14285.872779268881</v>
      </c>
      <c r="E190" s="217"/>
      <c r="F190" s="212">
        <v>0</v>
      </c>
    </row>
    <row r="191" spans="3:7" x14ac:dyDescent="0.2">
      <c r="C191" s="202" t="s">
        <v>1401</v>
      </c>
      <c r="D191" s="209">
        <v>9928.2153872667805</v>
      </c>
      <c r="E191" s="217">
        <v>3</v>
      </c>
      <c r="F191" s="212">
        <v>29784.646161800341</v>
      </c>
    </row>
    <row r="192" spans="3:7" x14ac:dyDescent="0.2">
      <c r="C192" s="202" t="s">
        <v>1402</v>
      </c>
      <c r="D192" s="209">
        <v>6123.9318826459203</v>
      </c>
      <c r="E192" s="217"/>
      <c r="F192" s="212">
        <v>0</v>
      </c>
    </row>
    <row r="193" spans="3:6" x14ac:dyDescent="0.2">
      <c r="C193" s="202" t="s">
        <v>1710</v>
      </c>
      <c r="D193" s="209">
        <v>3518.7560313631125</v>
      </c>
      <c r="E193" s="217"/>
      <c r="F193" s="212">
        <v>0</v>
      </c>
    </row>
    <row r="194" spans="3:6" x14ac:dyDescent="0.2">
      <c r="C194" s="202" t="s">
        <v>1404</v>
      </c>
      <c r="D194" s="209">
        <v>6437.5729847494558</v>
      </c>
      <c r="E194" s="217"/>
      <c r="F194" s="212">
        <v>0</v>
      </c>
    </row>
    <row r="195" spans="3:6" x14ac:dyDescent="0.2">
      <c r="C195" s="277" t="s">
        <v>1405</v>
      </c>
      <c r="D195" s="209">
        <v>68184.193826883231</v>
      </c>
      <c r="E195" s="217"/>
      <c r="F195" s="212">
        <v>0</v>
      </c>
    </row>
    <row r="196" spans="3:6" x14ac:dyDescent="0.2">
      <c r="C196" s="202" t="s">
        <v>262</v>
      </c>
      <c r="D196" s="209">
        <v>962.91508804531281</v>
      </c>
      <c r="E196" s="217">
        <v>2</v>
      </c>
      <c r="F196" s="212">
        <v>1925.8301760906256</v>
      </c>
    </row>
    <row r="197" spans="3:6" x14ac:dyDescent="0.2">
      <c r="C197" s="202" t="s">
        <v>677</v>
      </c>
      <c r="D197" s="209">
        <v>2712.8889215028425</v>
      </c>
      <c r="E197" s="217">
        <v>10.5</v>
      </c>
      <c r="F197" s="212">
        <v>28485.333675779846</v>
      </c>
    </row>
    <row r="198" spans="3:6" x14ac:dyDescent="0.2">
      <c r="C198" s="202" t="s">
        <v>697</v>
      </c>
      <c r="D198" s="209">
        <v>16151.472985113607</v>
      </c>
      <c r="E198" s="217"/>
      <c r="F198" s="212">
        <v>0</v>
      </c>
    </row>
    <row r="199" spans="3:6" x14ac:dyDescent="0.2">
      <c r="C199" s="202" t="s">
        <v>679</v>
      </c>
      <c r="D199" s="209">
        <v>39907.545856475088</v>
      </c>
      <c r="E199" s="217"/>
      <c r="F199" s="212">
        <v>0</v>
      </c>
    </row>
    <row r="200" spans="3:6" x14ac:dyDescent="0.2">
      <c r="C200" s="202" t="s">
        <v>1406</v>
      </c>
      <c r="D200" s="209">
        <v>30287.604938271608</v>
      </c>
      <c r="E200" s="217"/>
      <c r="F200" s="212">
        <v>0</v>
      </c>
    </row>
    <row r="201" spans="3:6" x14ac:dyDescent="0.2">
      <c r="C201" s="202" t="s">
        <v>1407</v>
      </c>
      <c r="D201" s="209">
        <v>36841.037979661793</v>
      </c>
      <c r="E201" s="217">
        <v>1</v>
      </c>
      <c r="F201" s="212">
        <v>36841.037979661793</v>
      </c>
    </row>
    <row r="202" spans="3:6" x14ac:dyDescent="0.2">
      <c r="C202" s="202" t="s">
        <v>265</v>
      </c>
      <c r="D202" s="209">
        <v>31509.356764737102</v>
      </c>
      <c r="E202" s="217"/>
      <c r="F202" s="212">
        <v>0</v>
      </c>
    </row>
    <row r="203" spans="3:6" x14ac:dyDescent="0.2">
      <c r="C203" s="202" t="s">
        <v>680</v>
      </c>
      <c r="D203" s="209">
        <v>39982.559358958257</v>
      </c>
      <c r="E203" s="217">
        <v>0.5</v>
      </c>
      <c r="F203" s="212">
        <v>19991.279679479128</v>
      </c>
    </row>
    <row r="204" spans="3:6" x14ac:dyDescent="0.2">
      <c r="C204" s="202" t="s">
        <v>1408</v>
      </c>
      <c r="D204" s="209">
        <v>21223.647794588222</v>
      </c>
      <c r="E204" s="217">
        <v>0</v>
      </c>
      <c r="F204" s="212">
        <v>0</v>
      </c>
    </row>
    <row r="205" spans="3:6" x14ac:dyDescent="0.2">
      <c r="C205" s="202" t="s">
        <v>1409</v>
      </c>
      <c r="D205" s="209">
        <v>17519.244187083612</v>
      </c>
      <c r="E205" s="217"/>
      <c r="F205" s="212">
        <v>0</v>
      </c>
    </row>
    <row r="206" spans="3:6" x14ac:dyDescent="0.2">
      <c r="C206" s="202" t="s">
        <v>1415</v>
      </c>
      <c r="D206" s="209">
        <v>12925.38274632207</v>
      </c>
      <c r="E206" s="217">
        <v>1</v>
      </c>
      <c r="F206" s="212">
        <v>12925.38274632207</v>
      </c>
    </row>
    <row r="207" spans="3:6" x14ac:dyDescent="0.2">
      <c r="C207" s="202" t="s">
        <v>1417</v>
      </c>
      <c r="D207" s="209">
        <v>3605.2144521438076</v>
      </c>
      <c r="E207" s="217"/>
      <c r="F207" s="212">
        <v>0</v>
      </c>
    </row>
    <row r="208" spans="3:6" x14ac:dyDescent="0.2">
      <c r="C208" s="202" t="s">
        <v>682</v>
      </c>
      <c r="D208" s="209">
        <v>17000</v>
      </c>
      <c r="E208" s="217">
        <v>1</v>
      </c>
      <c r="F208" s="212">
        <v>17000</v>
      </c>
    </row>
    <row r="209" spans="3:7" ht="13.5" thickBot="1" x14ac:dyDescent="0.25">
      <c r="C209" s="278" t="s">
        <v>1418</v>
      </c>
      <c r="D209" s="209">
        <v>16347.181583235018</v>
      </c>
      <c r="E209" s="223">
        <v>1</v>
      </c>
      <c r="F209" s="221">
        <v>16347.181583235018</v>
      </c>
    </row>
    <row r="210" spans="3:7" ht="13.5" thickBot="1" x14ac:dyDescent="0.25"/>
    <row r="211" spans="3:7" ht="15.75" customHeight="1" thickBot="1" x14ac:dyDescent="0.25">
      <c r="C211" s="204"/>
      <c r="D211" s="205" t="s">
        <v>715</v>
      </c>
      <c r="E211" s="3852" t="s">
        <v>1395</v>
      </c>
      <c r="F211" s="3853"/>
      <c r="G211" s="203" t="str">
        <f>CONCATENATE(E211," ",E212)</f>
        <v>Bahía de Seccionamiento Doble Barra 230 kV</v>
      </c>
    </row>
    <row r="212" spans="3:7" ht="15.75" customHeight="1" thickBot="1" x14ac:dyDescent="0.25">
      <c r="C212" s="206" t="s">
        <v>776</v>
      </c>
      <c r="D212" s="207" t="s">
        <v>1398</v>
      </c>
      <c r="E212" s="3852" t="s">
        <v>1416</v>
      </c>
      <c r="F212" s="3853"/>
    </row>
    <row r="213" spans="3:7" ht="13.5" thickBot="1" x14ac:dyDescent="0.25">
      <c r="C213" s="206" t="s">
        <v>1472</v>
      </c>
      <c r="D213" s="205" t="s">
        <v>1464</v>
      </c>
      <c r="E213" s="218" t="s">
        <v>873</v>
      </c>
      <c r="F213" s="208" t="s">
        <v>1400</v>
      </c>
    </row>
    <row r="214" spans="3:7" x14ac:dyDescent="0.2">
      <c r="C214" s="276" t="s">
        <v>673</v>
      </c>
      <c r="D214" s="209">
        <v>58868.027716010096</v>
      </c>
      <c r="E214" s="214">
        <v>1</v>
      </c>
      <c r="F214" s="211">
        <v>58868.027716010096</v>
      </c>
    </row>
    <row r="215" spans="3:7" x14ac:dyDescent="0.2">
      <c r="C215" s="202" t="s">
        <v>674</v>
      </c>
      <c r="D215" s="209">
        <v>11526.174909253494</v>
      </c>
      <c r="E215" s="216">
        <v>2</v>
      </c>
      <c r="F215" s="212">
        <v>23052.349818506988</v>
      </c>
    </row>
    <row r="216" spans="3:7" x14ac:dyDescent="0.2">
      <c r="C216" s="202" t="s">
        <v>337</v>
      </c>
      <c r="D216" s="209">
        <v>14285.872779268881</v>
      </c>
      <c r="E216" s="217"/>
      <c r="F216" s="212">
        <v>0</v>
      </c>
    </row>
    <row r="217" spans="3:7" x14ac:dyDescent="0.2">
      <c r="C217" s="202" t="s">
        <v>1401</v>
      </c>
      <c r="D217" s="209">
        <v>9928.2153872667805</v>
      </c>
      <c r="E217" s="217">
        <v>6</v>
      </c>
      <c r="F217" s="212">
        <v>59569.292323600683</v>
      </c>
    </row>
    <row r="218" spans="3:7" x14ac:dyDescent="0.2">
      <c r="C218" s="202" t="s">
        <v>1402</v>
      </c>
      <c r="D218" s="209">
        <v>6123.9318826459203</v>
      </c>
      <c r="E218" s="217"/>
      <c r="F218" s="212">
        <v>0</v>
      </c>
    </row>
    <row r="219" spans="3:7" x14ac:dyDescent="0.2">
      <c r="C219" s="202" t="s">
        <v>1710</v>
      </c>
      <c r="D219" s="209">
        <v>3518.7560313631125</v>
      </c>
      <c r="E219" s="217"/>
      <c r="F219" s="212">
        <v>0</v>
      </c>
    </row>
    <row r="220" spans="3:7" x14ac:dyDescent="0.2">
      <c r="C220" s="202" t="s">
        <v>1404</v>
      </c>
      <c r="D220" s="209">
        <v>6437.5729847494558</v>
      </c>
      <c r="E220" s="217"/>
      <c r="F220" s="212">
        <v>0</v>
      </c>
    </row>
    <row r="221" spans="3:7" x14ac:dyDescent="0.2">
      <c r="C221" s="277" t="s">
        <v>1405</v>
      </c>
      <c r="D221" s="209">
        <v>68184.193826883231</v>
      </c>
      <c r="E221" s="217"/>
      <c r="F221" s="212">
        <v>0</v>
      </c>
    </row>
    <row r="222" spans="3:7" x14ac:dyDescent="0.2">
      <c r="C222" s="202" t="s">
        <v>262</v>
      </c>
      <c r="D222" s="209">
        <v>962.91508804531281</v>
      </c>
      <c r="E222" s="217"/>
      <c r="F222" s="212">
        <v>0</v>
      </c>
    </row>
    <row r="223" spans="3:7" x14ac:dyDescent="0.2">
      <c r="C223" s="202" t="s">
        <v>677</v>
      </c>
      <c r="D223" s="209">
        <v>2712.8889215028425</v>
      </c>
      <c r="E223" s="217">
        <v>2.27</v>
      </c>
      <c r="F223" s="212">
        <v>6158.2578518114524</v>
      </c>
    </row>
    <row r="224" spans="3:7" x14ac:dyDescent="0.2">
      <c r="C224" s="202" t="s">
        <v>697</v>
      </c>
      <c r="D224" s="209">
        <v>16151.472985113607</v>
      </c>
      <c r="E224" s="217"/>
      <c r="F224" s="212">
        <v>0</v>
      </c>
    </row>
    <row r="225" spans="3:7" x14ac:dyDescent="0.2">
      <c r="C225" s="202" t="s">
        <v>679</v>
      </c>
      <c r="D225" s="209">
        <v>39907.545856475088</v>
      </c>
      <c r="E225" s="217"/>
      <c r="F225" s="212">
        <v>0</v>
      </c>
    </row>
    <row r="226" spans="3:7" x14ac:dyDescent="0.2">
      <c r="C226" s="202" t="s">
        <v>1406</v>
      </c>
      <c r="D226" s="209">
        <v>30287.604938271608</v>
      </c>
      <c r="E226" s="217"/>
      <c r="F226" s="212">
        <v>0</v>
      </c>
    </row>
    <row r="227" spans="3:7" x14ac:dyDescent="0.2">
      <c r="C227" s="202" t="s">
        <v>1407</v>
      </c>
      <c r="D227" s="209">
        <v>36841.037979661793</v>
      </c>
      <c r="E227" s="217">
        <v>1</v>
      </c>
      <c r="F227" s="212">
        <v>36841.037979661793</v>
      </c>
    </row>
    <row r="228" spans="3:7" x14ac:dyDescent="0.2">
      <c r="C228" s="202" t="s">
        <v>265</v>
      </c>
      <c r="D228" s="209">
        <v>31509.356764737102</v>
      </c>
      <c r="E228" s="217"/>
      <c r="F228" s="212">
        <v>0</v>
      </c>
    </row>
    <row r="229" spans="3:7" x14ac:dyDescent="0.2">
      <c r="C229" s="202" t="s">
        <v>680</v>
      </c>
      <c r="D229" s="209">
        <v>39982.559358958257</v>
      </c>
      <c r="E229" s="217">
        <v>0</v>
      </c>
      <c r="F229" s="212">
        <v>0</v>
      </c>
    </row>
    <row r="230" spans="3:7" x14ac:dyDescent="0.2">
      <c r="C230" s="202" t="s">
        <v>1408</v>
      </c>
      <c r="D230" s="209">
        <v>21223.647794588222</v>
      </c>
      <c r="E230" s="217">
        <v>0</v>
      </c>
      <c r="F230" s="212">
        <v>0</v>
      </c>
    </row>
    <row r="231" spans="3:7" x14ac:dyDescent="0.2">
      <c r="C231" s="202" t="s">
        <v>1409</v>
      </c>
      <c r="D231" s="209">
        <v>17519.244187083612</v>
      </c>
      <c r="E231" s="217"/>
      <c r="F231" s="212">
        <v>0</v>
      </c>
    </row>
    <row r="232" spans="3:7" x14ac:dyDescent="0.2">
      <c r="C232" s="202" t="s">
        <v>1415</v>
      </c>
      <c r="D232" s="209">
        <v>12925.38274632207</v>
      </c>
      <c r="E232" s="217"/>
      <c r="F232" s="212">
        <v>0</v>
      </c>
    </row>
    <row r="233" spans="3:7" x14ac:dyDescent="0.2">
      <c r="C233" s="202" t="s">
        <v>1417</v>
      </c>
      <c r="D233" s="209">
        <v>3605.2144521438076</v>
      </c>
      <c r="E233" s="217">
        <v>1</v>
      </c>
      <c r="F233" s="212">
        <v>3605.2144521438076</v>
      </c>
    </row>
    <row r="234" spans="3:7" x14ac:dyDescent="0.2">
      <c r="C234" s="202" t="s">
        <v>682</v>
      </c>
      <c r="D234" s="209">
        <v>17000</v>
      </c>
      <c r="E234" s="217">
        <v>1</v>
      </c>
      <c r="F234" s="212">
        <v>17000</v>
      </c>
    </row>
    <row r="235" spans="3:7" ht="13.5" thickBot="1" x14ac:dyDescent="0.25">
      <c r="C235" s="278" t="s">
        <v>1418</v>
      </c>
      <c r="D235" s="209">
        <v>16347.181583235018</v>
      </c>
      <c r="E235" s="223">
        <v>1</v>
      </c>
      <c r="F235" s="221">
        <v>16347.181583235018</v>
      </c>
    </row>
    <row r="237" spans="3:7" ht="13.5" thickBot="1" x14ac:dyDescent="0.25"/>
    <row r="238" spans="3:7" ht="15.75" customHeight="1" thickBot="1" x14ac:dyDescent="0.25">
      <c r="C238" s="204"/>
      <c r="D238" s="205" t="s">
        <v>715</v>
      </c>
      <c r="E238" s="3852" t="s">
        <v>1410</v>
      </c>
      <c r="F238" s="3853"/>
      <c r="G238" s="203" t="str">
        <f>CONCATENATE(E238," ",E239)</f>
        <v>Bahía de línea D. Barra + Transf 230 kV</v>
      </c>
    </row>
    <row r="239" spans="3:7" ht="15.75" customHeight="1" thickBot="1" x14ac:dyDescent="0.25">
      <c r="C239" s="206" t="s">
        <v>776</v>
      </c>
      <c r="D239" s="207" t="s">
        <v>1398</v>
      </c>
      <c r="E239" s="3852" t="s">
        <v>1419</v>
      </c>
      <c r="F239" s="3853"/>
    </row>
    <row r="240" spans="3:7" ht="13.5" thickBot="1" x14ac:dyDescent="0.25">
      <c r="C240" s="206" t="s">
        <v>1473</v>
      </c>
      <c r="D240" s="205" t="s">
        <v>1464</v>
      </c>
      <c r="E240" s="218" t="s">
        <v>873</v>
      </c>
      <c r="F240" s="208" t="s">
        <v>1400</v>
      </c>
    </row>
    <row r="241" spans="3:6" x14ac:dyDescent="0.2">
      <c r="C241" s="276" t="s">
        <v>673</v>
      </c>
      <c r="D241" s="209">
        <v>58868.027716010096</v>
      </c>
      <c r="E241" s="214">
        <v>1</v>
      </c>
      <c r="F241" s="211">
        <v>58868.027716010096</v>
      </c>
    </row>
    <row r="242" spans="3:6" x14ac:dyDescent="0.2">
      <c r="C242" s="202" t="s">
        <v>674</v>
      </c>
      <c r="D242" s="209">
        <v>11526.174909253494</v>
      </c>
      <c r="E242" s="216">
        <v>3</v>
      </c>
      <c r="F242" s="212">
        <v>34578.524727760479</v>
      </c>
    </row>
    <row r="243" spans="3:6" x14ac:dyDescent="0.2">
      <c r="C243" s="202" t="s">
        <v>337</v>
      </c>
      <c r="D243" s="209">
        <v>14285.872779268881</v>
      </c>
      <c r="E243" s="217">
        <v>1</v>
      </c>
      <c r="F243" s="212">
        <v>14285.872779268881</v>
      </c>
    </row>
    <row r="244" spans="3:6" x14ac:dyDescent="0.2">
      <c r="C244" s="202" t="s">
        <v>1401</v>
      </c>
      <c r="D244" s="209">
        <v>9928.2153872667805</v>
      </c>
      <c r="E244" s="217">
        <v>3</v>
      </c>
      <c r="F244" s="212">
        <v>29784.646161800341</v>
      </c>
    </row>
    <row r="245" spans="3:6" x14ac:dyDescent="0.2">
      <c r="C245" s="202" t="s">
        <v>1402</v>
      </c>
      <c r="D245" s="209">
        <v>6123.9318826459203</v>
      </c>
      <c r="E245" s="217">
        <v>3</v>
      </c>
      <c r="F245" s="212">
        <v>18371.795647937761</v>
      </c>
    </row>
    <row r="246" spans="3:6" x14ac:dyDescent="0.2">
      <c r="C246" s="202" t="s">
        <v>1710</v>
      </c>
      <c r="D246" s="209">
        <v>3518.7560313631125</v>
      </c>
      <c r="E246" s="217">
        <v>3</v>
      </c>
      <c r="F246" s="212">
        <v>10556.268094089337</v>
      </c>
    </row>
    <row r="247" spans="3:6" x14ac:dyDescent="0.2">
      <c r="C247" s="202" t="s">
        <v>1404</v>
      </c>
      <c r="D247" s="209">
        <v>6437.5729847494558</v>
      </c>
      <c r="E247" s="217">
        <v>2</v>
      </c>
      <c r="F247" s="212">
        <v>12875.145969498912</v>
      </c>
    </row>
    <row r="248" spans="3:6" x14ac:dyDescent="0.2">
      <c r="C248" s="277" t="s">
        <v>1405</v>
      </c>
      <c r="D248" s="209">
        <v>68184.193826883231</v>
      </c>
      <c r="E248" s="217">
        <v>1</v>
      </c>
      <c r="F248" s="212">
        <v>68184.193826883231</v>
      </c>
    </row>
    <row r="249" spans="3:6" x14ac:dyDescent="0.2">
      <c r="C249" s="202" t="s">
        <v>262</v>
      </c>
      <c r="D249" s="209">
        <v>962.91508804531281</v>
      </c>
      <c r="E249" s="217">
        <v>7</v>
      </c>
      <c r="F249" s="212">
        <v>6740.4056163171899</v>
      </c>
    </row>
    <row r="250" spans="3:6" x14ac:dyDescent="0.2">
      <c r="C250" s="202" t="s">
        <v>677</v>
      </c>
      <c r="D250" s="209">
        <v>2712.8889215028425</v>
      </c>
      <c r="E250" s="217">
        <v>16.521999999999998</v>
      </c>
      <c r="F250" s="212">
        <v>44822.35076106996</v>
      </c>
    </row>
    <row r="251" spans="3:6" x14ac:dyDescent="0.2">
      <c r="C251" s="202" t="s">
        <v>697</v>
      </c>
      <c r="D251" s="209">
        <v>16151.472985113607</v>
      </c>
      <c r="E251" s="217">
        <v>1</v>
      </c>
      <c r="F251" s="212">
        <v>16151.472985113607</v>
      </c>
    </row>
    <row r="252" spans="3:6" x14ac:dyDescent="0.2">
      <c r="C252" s="202" t="s">
        <v>679</v>
      </c>
      <c r="D252" s="209">
        <v>39907.545856475088</v>
      </c>
      <c r="E252" s="217">
        <v>1</v>
      </c>
      <c r="F252" s="212">
        <v>39907.545856475088</v>
      </c>
    </row>
    <row r="253" spans="3:6" x14ac:dyDescent="0.2">
      <c r="C253" s="202" t="s">
        <v>1406</v>
      </c>
      <c r="D253" s="209">
        <v>30287.604938271608</v>
      </c>
      <c r="E253" s="217">
        <v>0</v>
      </c>
      <c r="F253" s="212">
        <v>0</v>
      </c>
    </row>
    <row r="254" spans="3:6" x14ac:dyDescent="0.2">
      <c r="C254" s="202" t="s">
        <v>1407</v>
      </c>
      <c r="D254" s="209">
        <v>36841.037979661793</v>
      </c>
      <c r="E254" s="217">
        <v>1</v>
      </c>
      <c r="F254" s="212">
        <v>36841.037979661793</v>
      </c>
    </row>
    <row r="255" spans="3:6" x14ac:dyDescent="0.2">
      <c r="C255" s="202" t="s">
        <v>265</v>
      </c>
      <c r="D255" s="209">
        <v>31509.356764737102</v>
      </c>
      <c r="E255" s="217">
        <v>0.5</v>
      </c>
      <c r="F255" s="212">
        <v>15754.678382368551</v>
      </c>
    </row>
    <row r="256" spans="3:6" x14ac:dyDescent="0.2">
      <c r="C256" s="202" t="s">
        <v>680</v>
      </c>
      <c r="D256" s="209">
        <v>39982.559358958257</v>
      </c>
      <c r="E256" s="217">
        <v>0.5</v>
      </c>
      <c r="F256" s="212">
        <v>19991.279679479128</v>
      </c>
    </row>
    <row r="257" spans="3:7" x14ac:dyDescent="0.2">
      <c r="C257" s="202" t="s">
        <v>1408</v>
      </c>
      <c r="D257" s="209">
        <v>18799.878724262202</v>
      </c>
      <c r="E257" s="217">
        <v>1</v>
      </c>
      <c r="F257" s="212">
        <v>18799.878724262202</v>
      </c>
    </row>
    <row r="258" spans="3:7" x14ac:dyDescent="0.2">
      <c r="C258" s="202" t="s">
        <v>1409</v>
      </c>
      <c r="D258" s="209">
        <v>17760.20925329292</v>
      </c>
      <c r="E258" s="217">
        <v>0</v>
      </c>
      <c r="F258" s="212">
        <v>0</v>
      </c>
    </row>
    <row r="259" spans="3:7" x14ac:dyDescent="0.2">
      <c r="C259" s="202" t="s">
        <v>1415</v>
      </c>
      <c r="D259" s="209">
        <v>9844.8048210632805</v>
      </c>
      <c r="E259" s="217">
        <v>0</v>
      </c>
      <c r="F259" s="212">
        <v>0</v>
      </c>
    </row>
    <row r="260" spans="3:7" x14ac:dyDescent="0.2">
      <c r="C260" s="202" t="s">
        <v>1417</v>
      </c>
      <c r="D260" s="209">
        <v>3585.2144521438076</v>
      </c>
      <c r="E260" s="217">
        <v>0</v>
      </c>
      <c r="F260" s="212">
        <v>0</v>
      </c>
    </row>
    <row r="261" spans="3:7" x14ac:dyDescent="0.2">
      <c r="C261" s="202" t="s">
        <v>682</v>
      </c>
      <c r="D261" s="209">
        <v>17000</v>
      </c>
      <c r="E261" s="217">
        <v>1</v>
      </c>
      <c r="F261" s="212">
        <v>17000</v>
      </c>
    </row>
    <row r="262" spans="3:7" ht="13.5" thickBot="1" x14ac:dyDescent="0.25">
      <c r="C262" s="278" t="s">
        <v>1418</v>
      </c>
      <c r="D262" s="209">
        <v>16347.181583235018</v>
      </c>
      <c r="E262" s="220"/>
      <c r="F262" s="221">
        <v>0</v>
      </c>
    </row>
    <row r="263" spans="3:7" ht="13.5" thickBot="1" x14ac:dyDescent="0.25"/>
    <row r="264" spans="3:7" ht="15.75" customHeight="1" thickBot="1" x14ac:dyDescent="0.25">
      <c r="C264" s="204"/>
      <c r="D264" s="205" t="s">
        <v>715</v>
      </c>
      <c r="E264" s="3852" t="s">
        <v>1411</v>
      </c>
      <c r="F264" s="3853"/>
      <c r="G264" s="203" t="str">
        <f>CONCATENATE(E264," ",E265)</f>
        <v>Bahía de transformador D. Barra + Transf 230 kV</v>
      </c>
    </row>
    <row r="265" spans="3:7" ht="15.75" customHeight="1" thickBot="1" x14ac:dyDescent="0.25">
      <c r="C265" s="206" t="s">
        <v>776</v>
      </c>
      <c r="D265" s="207" t="s">
        <v>1398</v>
      </c>
      <c r="E265" s="3852" t="s">
        <v>1419</v>
      </c>
      <c r="F265" s="3853"/>
    </row>
    <row r="266" spans="3:7" ht="13.5" thickBot="1" x14ac:dyDescent="0.25">
      <c r="C266" s="206" t="s">
        <v>1474</v>
      </c>
      <c r="D266" s="205" t="s">
        <v>1464</v>
      </c>
      <c r="E266" s="218" t="s">
        <v>873</v>
      </c>
      <c r="F266" s="208" t="s">
        <v>1400</v>
      </c>
    </row>
    <row r="267" spans="3:7" x14ac:dyDescent="0.2">
      <c r="C267" s="276" t="s">
        <v>673</v>
      </c>
      <c r="D267" s="209">
        <v>58868.027716010096</v>
      </c>
      <c r="E267" s="214">
        <v>1</v>
      </c>
      <c r="F267" s="211">
        <v>58868.027716010096</v>
      </c>
    </row>
    <row r="268" spans="3:7" x14ac:dyDescent="0.2">
      <c r="C268" s="202" t="s">
        <v>674</v>
      </c>
      <c r="D268" s="209">
        <v>11526.174909253494</v>
      </c>
      <c r="E268" s="216">
        <v>3</v>
      </c>
      <c r="F268" s="212">
        <v>34578.524727760479</v>
      </c>
    </row>
    <row r="269" spans="3:7" x14ac:dyDescent="0.2">
      <c r="C269" s="202" t="s">
        <v>337</v>
      </c>
      <c r="D269" s="209">
        <v>14285.872779268881</v>
      </c>
      <c r="E269" s="217">
        <v>1</v>
      </c>
      <c r="F269" s="212">
        <v>14285.872779268881</v>
      </c>
    </row>
    <row r="270" spans="3:7" x14ac:dyDescent="0.2">
      <c r="C270" s="202" t="s">
        <v>1401</v>
      </c>
      <c r="D270" s="209">
        <v>9928.2153872667805</v>
      </c>
      <c r="E270" s="217">
        <v>3</v>
      </c>
      <c r="F270" s="212">
        <v>29784.646161800341</v>
      </c>
    </row>
    <row r="271" spans="3:7" x14ac:dyDescent="0.2">
      <c r="C271" s="202" t="s">
        <v>1402</v>
      </c>
      <c r="D271" s="209">
        <v>6123.9318826459203</v>
      </c>
      <c r="E271" s="217">
        <v>3</v>
      </c>
      <c r="F271" s="212">
        <v>18371.795647937761</v>
      </c>
    </row>
    <row r="272" spans="3:7" x14ac:dyDescent="0.2">
      <c r="C272" s="202" t="s">
        <v>1710</v>
      </c>
      <c r="D272" s="209">
        <v>3518.7560313631125</v>
      </c>
      <c r="E272" s="217">
        <v>3</v>
      </c>
      <c r="F272" s="212">
        <v>10556.268094089337</v>
      </c>
    </row>
    <row r="273" spans="3:6" x14ac:dyDescent="0.2">
      <c r="C273" s="202" t="s">
        <v>1404</v>
      </c>
      <c r="D273" s="209">
        <v>6437.5729847494558</v>
      </c>
      <c r="E273" s="217">
        <v>0</v>
      </c>
      <c r="F273" s="212">
        <v>0</v>
      </c>
    </row>
    <row r="274" spans="3:6" x14ac:dyDescent="0.2">
      <c r="C274" s="277" t="s">
        <v>1405</v>
      </c>
      <c r="D274" s="209">
        <v>68184.193826883231</v>
      </c>
      <c r="E274" s="217">
        <v>0</v>
      </c>
      <c r="F274" s="212">
        <v>0</v>
      </c>
    </row>
    <row r="275" spans="3:6" x14ac:dyDescent="0.2">
      <c r="C275" s="202" t="s">
        <v>262</v>
      </c>
      <c r="D275" s="209">
        <v>962.91508804531281</v>
      </c>
      <c r="E275" s="217">
        <v>7</v>
      </c>
      <c r="F275" s="212">
        <v>6740.4056163171899</v>
      </c>
    </row>
    <row r="276" spans="3:6" x14ac:dyDescent="0.2">
      <c r="C276" s="202" t="s">
        <v>677</v>
      </c>
      <c r="D276" s="209">
        <v>2712.8889215028425</v>
      </c>
      <c r="E276" s="217">
        <v>16.521999999999998</v>
      </c>
      <c r="F276" s="212">
        <v>44822.35076106996</v>
      </c>
    </row>
    <row r="277" spans="3:6" x14ac:dyDescent="0.2">
      <c r="C277" s="202" t="s">
        <v>697</v>
      </c>
      <c r="D277" s="209">
        <v>16151.472985113607</v>
      </c>
      <c r="E277" s="217">
        <v>1</v>
      </c>
      <c r="F277" s="212">
        <v>16151.472985113607</v>
      </c>
    </row>
    <row r="278" spans="3:6" x14ac:dyDescent="0.2">
      <c r="C278" s="202" t="s">
        <v>679</v>
      </c>
      <c r="D278" s="209">
        <v>39907.545856475088</v>
      </c>
      <c r="E278" s="217">
        <v>0</v>
      </c>
      <c r="F278" s="212">
        <v>0</v>
      </c>
    </row>
    <row r="279" spans="3:6" x14ac:dyDescent="0.2">
      <c r="C279" s="202" t="s">
        <v>1406</v>
      </c>
      <c r="D279" s="209">
        <v>30287.604938271608</v>
      </c>
      <c r="E279" s="217">
        <v>1</v>
      </c>
      <c r="F279" s="212">
        <v>30287.604938271608</v>
      </c>
    </row>
    <row r="280" spans="3:6" x14ac:dyDescent="0.2">
      <c r="C280" s="202" t="s">
        <v>1407</v>
      </c>
      <c r="D280" s="209">
        <v>36841.037979661793</v>
      </c>
      <c r="E280" s="217">
        <v>1</v>
      </c>
      <c r="F280" s="212">
        <v>36841.037979661793</v>
      </c>
    </row>
    <row r="281" spans="3:6" x14ac:dyDescent="0.2">
      <c r="C281" s="202" t="s">
        <v>265</v>
      </c>
      <c r="D281" s="209">
        <v>31509.356764737102</v>
      </c>
      <c r="E281" s="217">
        <v>0.5</v>
      </c>
      <c r="F281" s="212">
        <v>15754.678382368551</v>
      </c>
    </row>
    <row r="282" spans="3:6" x14ac:dyDescent="0.2">
      <c r="C282" s="202" t="s">
        <v>680</v>
      </c>
      <c r="D282" s="209">
        <v>39982.559358958257</v>
      </c>
      <c r="E282" s="217">
        <v>0.5</v>
      </c>
      <c r="F282" s="212">
        <v>19991.279679479128</v>
      </c>
    </row>
    <row r="283" spans="3:6" x14ac:dyDescent="0.2">
      <c r="C283" s="202" t="s">
        <v>1408</v>
      </c>
      <c r="D283" s="209">
        <v>18799.878724262202</v>
      </c>
      <c r="E283" s="217">
        <v>0</v>
      </c>
      <c r="F283" s="212">
        <v>0</v>
      </c>
    </row>
    <row r="284" spans="3:6" x14ac:dyDescent="0.2">
      <c r="C284" s="202" t="s">
        <v>1409</v>
      </c>
      <c r="D284" s="209">
        <v>17760.20925329292</v>
      </c>
      <c r="E284" s="217">
        <v>1</v>
      </c>
      <c r="F284" s="212">
        <v>17760.20925329292</v>
      </c>
    </row>
    <row r="285" spans="3:6" x14ac:dyDescent="0.2">
      <c r="C285" s="202" t="s">
        <v>1415</v>
      </c>
      <c r="D285" s="209">
        <v>9844.8048210632805</v>
      </c>
      <c r="E285" s="217">
        <v>0</v>
      </c>
      <c r="F285" s="212">
        <v>0</v>
      </c>
    </row>
    <row r="286" spans="3:6" x14ac:dyDescent="0.2">
      <c r="C286" s="202" t="s">
        <v>1417</v>
      </c>
      <c r="D286" s="209">
        <v>3585.2144521438076</v>
      </c>
      <c r="E286" s="217">
        <v>0</v>
      </c>
      <c r="F286" s="212">
        <v>0</v>
      </c>
    </row>
    <row r="287" spans="3:6" x14ac:dyDescent="0.2">
      <c r="C287" s="202" t="s">
        <v>682</v>
      </c>
      <c r="D287" s="209">
        <v>17000</v>
      </c>
      <c r="E287" s="217">
        <v>1</v>
      </c>
      <c r="F287" s="212">
        <v>17000</v>
      </c>
    </row>
    <row r="288" spans="3:6" ht="13.5" thickBot="1" x14ac:dyDescent="0.25">
      <c r="C288" s="278" t="s">
        <v>1418</v>
      </c>
      <c r="D288" s="209">
        <v>16347.181583235018</v>
      </c>
      <c r="E288" s="220"/>
      <c r="F288" s="221">
        <v>0</v>
      </c>
    </row>
    <row r="289" spans="3:7" ht="13.5" thickBot="1" x14ac:dyDescent="0.25"/>
    <row r="290" spans="3:7" ht="15.75" customHeight="1" thickBot="1" x14ac:dyDescent="0.25">
      <c r="C290" s="204"/>
      <c r="D290" s="205" t="s">
        <v>715</v>
      </c>
      <c r="E290" s="3852" t="s">
        <v>1412</v>
      </c>
      <c r="F290" s="3853"/>
      <c r="G290" s="203" t="str">
        <f>CONCATENATE(E290," ",E291)</f>
        <v>Bahía de transferencia D. Barra + Transf 230 kV</v>
      </c>
    </row>
    <row r="291" spans="3:7" ht="15.75" customHeight="1" thickBot="1" x14ac:dyDescent="0.25">
      <c r="C291" s="206" t="s">
        <v>776</v>
      </c>
      <c r="D291" s="207" t="s">
        <v>1398</v>
      </c>
      <c r="E291" s="3852" t="s">
        <v>1419</v>
      </c>
      <c r="F291" s="3853"/>
    </row>
    <row r="292" spans="3:7" ht="13.5" thickBot="1" x14ac:dyDescent="0.25">
      <c r="C292" s="206" t="s">
        <v>1475</v>
      </c>
      <c r="D292" s="205" t="s">
        <v>1464</v>
      </c>
      <c r="E292" s="218" t="s">
        <v>873</v>
      </c>
      <c r="F292" s="208" t="s">
        <v>1400</v>
      </c>
    </row>
    <row r="293" spans="3:7" x14ac:dyDescent="0.2">
      <c r="C293" s="276" t="s">
        <v>673</v>
      </c>
      <c r="D293" s="209">
        <v>58868.027716010096</v>
      </c>
      <c r="E293" s="214">
        <v>1</v>
      </c>
      <c r="F293" s="211">
        <v>58868.027716010096</v>
      </c>
    </row>
    <row r="294" spans="3:7" x14ac:dyDescent="0.2">
      <c r="C294" s="202" t="s">
        <v>674</v>
      </c>
      <c r="D294" s="209">
        <v>11526.174909253494</v>
      </c>
      <c r="E294" s="216">
        <v>2</v>
      </c>
      <c r="F294" s="212">
        <v>23052.349818506988</v>
      </c>
    </row>
    <row r="295" spans="3:7" x14ac:dyDescent="0.2">
      <c r="C295" s="202" t="s">
        <v>337</v>
      </c>
      <c r="D295" s="209">
        <v>14285.872779268881</v>
      </c>
      <c r="E295" s="217"/>
      <c r="F295" s="212">
        <v>0</v>
      </c>
    </row>
    <row r="296" spans="3:7" x14ac:dyDescent="0.2">
      <c r="C296" s="202" t="s">
        <v>1401</v>
      </c>
      <c r="D296" s="209">
        <v>9928.2153872667805</v>
      </c>
      <c r="E296" s="217">
        <v>3</v>
      </c>
      <c r="F296" s="212">
        <v>29784.646161800341</v>
      </c>
    </row>
    <row r="297" spans="3:7" x14ac:dyDescent="0.2">
      <c r="C297" s="202" t="s">
        <v>1402</v>
      </c>
      <c r="D297" s="209">
        <v>6123.9318826459203</v>
      </c>
      <c r="E297" s="217"/>
      <c r="F297" s="212">
        <v>0</v>
      </c>
    </row>
    <row r="298" spans="3:7" x14ac:dyDescent="0.2">
      <c r="C298" s="202" t="s">
        <v>1403</v>
      </c>
      <c r="D298" s="209">
        <v>3518.7560313631125</v>
      </c>
      <c r="E298" s="217"/>
      <c r="F298" s="212">
        <v>0</v>
      </c>
    </row>
    <row r="299" spans="3:7" x14ac:dyDescent="0.2">
      <c r="C299" s="202" t="s">
        <v>1404</v>
      </c>
      <c r="D299" s="209">
        <v>6437.5729847494558</v>
      </c>
      <c r="E299" s="217"/>
      <c r="F299" s="212">
        <v>0</v>
      </c>
    </row>
    <row r="300" spans="3:7" x14ac:dyDescent="0.2">
      <c r="C300" s="277" t="s">
        <v>1405</v>
      </c>
      <c r="D300" s="209">
        <v>68184.193826883231</v>
      </c>
      <c r="E300" s="217"/>
      <c r="F300" s="212">
        <v>0</v>
      </c>
    </row>
    <row r="301" spans="3:7" x14ac:dyDescent="0.2">
      <c r="C301" s="202" t="s">
        <v>262</v>
      </c>
      <c r="D301" s="209">
        <v>962.91508804531281</v>
      </c>
      <c r="E301" s="217">
        <v>1</v>
      </c>
      <c r="F301" s="212">
        <v>962.91508804531281</v>
      </c>
    </row>
    <row r="302" spans="3:7" x14ac:dyDescent="0.2">
      <c r="C302" s="202" t="s">
        <v>677</v>
      </c>
      <c r="D302" s="209">
        <v>2712.8889215028425</v>
      </c>
      <c r="E302" s="217">
        <v>10.27</v>
      </c>
      <c r="F302" s="212">
        <v>27861.36922383419</v>
      </c>
    </row>
    <row r="303" spans="3:7" x14ac:dyDescent="0.2">
      <c r="C303" s="202" t="s">
        <v>697</v>
      </c>
      <c r="D303" s="209">
        <v>16151.472985113607</v>
      </c>
      <c r="E303" s="217"/>
      <c r="F303" s="212">
        <v>0</v>
      </c>
    </row>
    <row r="304" spans="3:7" x14ac:dyDescent="0.2">
      <c r="C304" s="202" t="s">
        <v>679</v>
      </c>
      <c r="D304" s="209">
        <v>39907.545856475088</v>
      </c>
      <c r="E304" s="217"/>
      <c r="F304" s="212">
        <v>0</v>
      </c>
    </row>
    <row r="305" spans="3:7" x14ac:dyDescent="0.2">
      <c r="C305" s="202" t="s">
        <v>1406</v>
      </c>
      <c r="D305" s="209">
        <v>30287.604938271608</v>
      </c>
      <c r="E305" s="217"/>
      <c r="F305" s="212">
        <v>0</v>
      </c>
    </row>
    <row r="306" spans="3:7" x14ac:dyDescent="0.2">
      <c r="C306" s="202" t="s">
        <v>1407</v>
      </c>
      <c r="D306" s="209">
        <v>36841.037979661793</v>
      </c>
      <c r="E306" s="217">
        <v>1</v>
      </c>
      <c r="F306" s="212">
        <v>36841.037979661793</v>
      </c>
    </row>
    <row r="307" spans="3:7" x14ac:dyDescent="0.2">
      <c r="C307" s="202" t="s">
        <v>265</v>
      </c>
      <c r="D307" s="209">
        <v>31509.356764737102</v>
      </c>
      <c r="E307" s="217"/>
      <c r="F307" s="212">
        <v>0</v>
      </c>
    </row>
    <row r="308" spans="3:7" x14ac:dyDescent="0.2">
      <c r="C308" s="202" t="s">
        <v>680</v>
      </c>
      <c r="D308" s="209">
        <v>39982.559358958257</v>
      </c>
      <c r="E308" s="217">
        <v>0.5</v>
      </c>
      <c r="F308" s="212">
        <v>19991.279679479128</v>
      </c>
    </row>
    <row r="309" spans="3:7" x14ac:dyDescent="0.2">
      <c r="C309" s="202" t="s">
        <v>1408</v>
      </c>
      <c r="D309" s="209">
        <v>18799.878724262202</v>
      </c>
      <c r="E309" s="217">
        <v>0</v>
      </c>
      <c r="F309" s="212">
        <v>0</v>
      </c>
    </row>
    <row r="310" spans="3:7" x14ac:dyDescent="0.2">
      <c r="C310" s="202" t="s">
        <v>1409</v>
      </c>
      <c r="D310" s="209">
        <v>17760.20925329292</v>
      </c>
      <c r="E310" s="217"/>
      <c r="F310" s="212">
        <v>0</v>
      </c>
    </row>
    <row r="311" spans="3:7" x14ac:dyDescent="0.2">
      <c r="C311" s="202" t="s">
        <v>1415</v>
      </c>
      <c r="D311" s="209">
        <v>9844.8048210632805</v>
      </c>
      <c r="E311" s="217">
        <v>1</v>
      </c>
      <c r="F311" s="212">
        <v>9844.8048210632805</v>
      </c>
    </row>
    <row r="312" spans="3:7" x14ac:dyDescent="0.2">
      <c r="C312" s="202" t="s">
        <v>1417</v>
      </c>
      <c r="D312" s="209">
        <v>3585.2144521438076</v>
      </c>
      <c r="E312" s="217"/>
      <c r="F312" s="212">
        <v>0</v>
      </c>
    </row>
    <row r="313" spans="3:7" x14ac:dyDescent="0.2">
      <c r="C313" s="202" t="s">
        <v>682</v>
      </c>
      <c r="D313" s="209">
        <v>17000</v>
      </c>
      <c r="E313" s="217">
        <v>1</v>
      </c>
      <c r="F313" s="212">
        <v>17000</v>
      </c>
    </row>
    <row r="314" spans="3:7" ht="13.5" thickBot="1" x14ac:dyDescent="0.25">
      <c r="C314" s="278" t="s">
        <v>1418</v>
      </c>
      <c r="D314" s="209">
        <v>16347.181583235018</v>
      </c>
      <c r="E314" s="223">
        <v>1</v>
      </c>
      <c r="F314" s="221">
        <v>16347.181583235018</v>
      </c>
    </row>
    <row r="315" spans="3:7" ht="13.5" thickBot="1" x14ac:dyDescent="0.25"/>
    <row r="316" spans="3:7" ht="15.75" customHeight="1" thickBot="1" x14ac:dyDescent="0.25">
      <c r="C316" s="204"/>
      <c r="D316" s="205" t="s">
        <v>715</v>
      </c>
      <c r="E316" s="3852" t="s">
        <v>1395</v>
      </c>
      <c r="F316" s="3853"/>
      <c r="G316" s="203" t="str">
        <f>CONCATENATE(E316," ",E317)</f>
        <v>Bahía de Seccionamiento D. Barra + Transf 230 kV</v>
      </c>
    </row>
    <row r="317" spans="3:7" ht="15.75" customHeight="1" thickBot="1" x14ac:dyDescent="0.25">
      <c r="C317" s="206" t="s">
        <v>776</v>
      </c>
      <c r="D317" s="207" t="s">
        <v>1398</v>
      </c>
      <c r="E317" s="3852" t="s">
        <v>1419</v>
      </c>
      <c r="F317" s="3853"/>
    </row>
    <row r="318" spans="3:7" ht="13.5" thickBot="1" x14ac:dyDescent="0.25">
      <c r="C318" s="206" t="s">
        <v>1476</v>
      </c>
      <c r="D318" s="205" t="s">
        <v>1464</v>
      </c>
      <c r="E318" s="218" t="s">
        <v>873</v>
      </c>
      <c r="F318" s="208" t="s">
        <v>1400</v>
      </c>
    </row>
    <row r="319" spans="3:7" x14ac:dyDescent="0.2">
      <c r="C319" s="276" t="s">
        <v>673</v>
      </c>
      <c r="D319" s="209">
        <v>58868.027716010096</v>
      </c>
      <c r="E319" s="214">
        <v>1</v>
      </c>
      <c r="F319" s="211">
        <v>58868.027716010096</v>
      </c>
    </row>
    <row r="320" spans="3:7" x14ac:dyDescent="0.2">
      <c r="C320" s="202" t="s">
        <v>674</v>
      </c>
      <c r="D320" s="209">
        <v>11526.174909253494</v>
      </c>
      <c r="E320" s="216">
        <v>2</v>
      </c>
      <c r="F320" s="212">
        <v>23052.349818506988</v>
      </c>
    </row>
    <row r="321" spans="3:6" x14ac:dyDescent="0.2">
      <c r="C321" s="202" t="s">
        <v>337</v>
      </c>
      <c r="D321" s="209">
        <v>14285.872779268881</v>
      </c>
      <c r="E321" s="217"/>
      <c r="F321" s="212">
        <v>0</v>
      </c>
    </row>
    <row r="322" spans="3:6" x14ac:dyDescent="0.2">
      <c r="C322" s="202" t="s">
        <v>1401</v>
      </c>
      <c r="D322" s="209">
        <v>9928.2153872667805</v>
      </c>
      <c r="E322" s="217">
        <v>6</v>
      </c>
      <c r="F322" s="212">
        <v>59569.292323600683</v>
      </c>
    </row>
    <row r="323" spans="3:6" x14ac:dyDescent="0.2">
      <c r="C323" s="202" t="s">
        <v>1402</v>
      </c>
      <c r="D323" s="209">
        <v>6123.9318826459203</v>
      </c>
      <c r="E323" s="217"/>
      <c r="F323" s="212">
        <v>0</v>
      </c>
    </row>
    <row r="324" spans="3:6" x14ac:dyDescent="0.2">
      <c r="C324" s="202" t="s">
        <v>1403</v>
      </c>
      <c r="D324" s="209">
        <v>3518.7560313631125</v>
      </c>
      <c r="E324" s="217"/>
      <c r="F324" s="212">
        <v>0</v>
      </c>
    </row>
    <row r="325" spans="3:6" x14ac:dyDescent="0.2">
      <c r="C325" s="202" t="s">
        <v>1404</v>
      </c>
      <c r="D325" s="209">
        <v>6437.5729847494558</v>
      </c>
      <c r="E325" s="217"/>
      <c r="F325" s="212">
        <v>0</v>
      </c>
    </row>
    <row r="326" spans="3:6" x14ac:dyDescent="0.2">
      <c r="C326" s="277" t="s">
        <v>1405</v>
      </c>
      <c r="D326" s="209">
        <v>68184.193826883231</v>
      </c>
      <c r="E326" s="217"/>
      <c r="F326" s="212">
        <v>0</v>
      </c>
    </row>
    <row r="327" spans="3:6" x14ac:dyDescent="0.2">
      <c r="C327" s="202" t="s">
        <v>262</v>
      </c>
      <c r="D327" s="209">
        <v>962.91508804531281</v>
      </c>
      <c r="E327" s="217"/>
      <c r="F327" s="212">
        <v>0</v>
      </c>
    </row>
    <row r="328" spans="3:6" x14ac:dyDescent="0.2">
      <c r="C328" s="202" t="s">
        <v>677</v>
      </c>
      <c r="D328" s="209">
        <v>2712.8889215028425</v>
      </c>
      <c r="E328" s="217">
        <v>2.27</v>
      </c>
      <c r="F328" s="212">
        <v>6158.2578518114524</v>
      </c>
    </row>
    <row r="329" spans="3:6" x14ac:dyDescent="0.2">
      <c r="C329" s="202" t="s">
        <v>697</v>
      </c>
      <c r="D329" s="209">
        <v>16151.472985113607</v>
      </c>
      <c r="E329" s="217"/>
      <c r="F329" s="212">
        <v>0</v>
      </c>
    </row>
    <row r="330" spans="3:6" x14ac:dyDescent="0.2">
      <c r="C330" s="202" t="s">
        <v>679</v>
      </c>
      <c r="D330" s="209">
        <v>39907.545856475088</v>
      </c>
      <c r="E330" s="217"/>
      <c r="F330" s="212">
        <v>0</v>
      </c>
    </row>
    <row r="331" spans="3:6" x14ac:dyDescent="0.2">
      <c r="C331" s="202" t="s">
        <v>1406</v>
      </c>
      <c r="D331" s="209">
        <v>30287.604938271608</v>
      </c>
      <c r="E331" s="217"/>
      <c r="F331" s="212">
        <v>0</v>
      </c>
    </row>
    <row r="332" spans="3:6" x14ac:dyDescent="0.2">
      <c r="C332" s="202" t="s">
        <v>1407</v>
      </c>
      <c r="D332" s="209">
        <v>36841.037979661793</v>
      </c>
      <c r="E332" s="217">
        <v>1</v>
      </c>
      <c r="F332" s="212">
        <v>36841.037979661793</v>
      </c>
    </row>
    <row r="333" spans="3:6" x14ac:dyDescent="0.2">
      <c r="C333" s="202" t="s">
        <v>265</v>
      </c>
      <c r="D333" s="209">
        <v>31509.356764737102</v>
      </c>
      <c r="E333" s="217"/>
      <c r="F333" s="212">
        <v>0</v>
      </c>
    </row>
    <row r="334" spans="3:6" x14ac:dyDescent="0.2">
      <c r="C334" s="202" t="s">
        <v>680</v>
      </c>
      <c r="D334" s="209">
        <v>39982.559358958257</v>
      </c>
      <c r="E334" s="217">
        <v>0</v>
      </c>
      <c r="F334" s="212">
        <v>0</v>
      </c>
    </row>
    <row r="335" spans="3:6" x14ac:dyDescent="0.2">
      <c r="C335" s="202" t="s">
        <v>1408</v>
      </c>
      <c r="D335" s="209">
        <v>18799.878724262202</v>
      </c>
      <c r="E335" s="217">
        <v>0</v>
      </c>
      <c r="F335" s="212">
        <v>0</v>
      </c>
    </row>
    <row r="336" spans="3:6" x14ac:dyDescent="0.2">
      <c r="C336" s="202" t="s">
        <v>1409</v>
      </c>
      <c r="D336" s="209">
        <v>17760.20925329292</v>
      </c>
      <c r="E336" s="217"/>
      <c r="F336" s="212">
        <v>0</v>
      </c>
    </row>
    <row r="337" spans="3:7" x14ac:dyDescent="0.2">
      <c r="C337" s="202" t="s">
        <v>1415</v>
      </c>
      <c r="D337" s="209">
        <v>9844.8048210632805</v>
      </c>
      <c r="E337" s="217"/>
      <c r="F337" s="212">
        <v>0</v>
      </c>
    </row>
    <row r="338" spans="3:7" x14ac:dyDescent="0.2">
      <c r="C338" s="202" t="s">
        <v>1417</v>
      </c>
      <c r="D338" s="209">
        <v>3585.2144521438076</v>
      </c>
      <c r="E338" s="217">
        <v>1</v>
      </c>
      <c r="F338" s="212">
        <v>3585.2144521438076</v>
      </c>
    </row>
    <row r="339" spans="3:7" x14ac:dyDescent="0.2">
      <c r="C339" s="202" t="s">
        <v>682</v>
      </c>
      <c r="D339" s="209">
        <v>17000</v>
      </c>
      <c r="E339" s="217">
        <v>1</v>
      </c>
      <c r="F339" s="212">
        <v>17000</v>
      </c>
    </row>
    <row r="340" spans="3:7" ht="13.5" thickBot="1" x14ac:dyDescent="0.25">
      <c r="C340" s="278" t="s">
        <v>1418</v>
      </c>
      <c r="D340" s="209">
        <v>16347.181583235018</v>
      </c>
      <c r="E340" s="223">
        <v>1</v>
      </c>
      <c r="F340" s="221">
        <v>16347.181583235018</v>
      </c>
    </row>
    <row r="342" spans="3:7" ht="13.5" thickBot="1" x14ac:dyDescent="0.25"/>
    <row r="343" spans="3:7" ht="15.75" customHeight="1" thickBot="1" x14ac:dyDescent="0.25">
      <c r="C343" s="204"/>
      <c r="D343" s="205" t="s">
        <v>715</v>
      </c>
      <c r="E343" s="3852" t="s">
        <v>1410</v>
      </c>
      <c r="F343" s="3853"/>
      <c r="G343" s="203" t="str">
        <f>CONCATENATE(E343," ",E344)</f>
        <v>Bahía de línea D. Barra + By Pass 230 kV</v>
      </c>
    </row>
    <row r="344" spans="3:7" ht="15.75" customHeight="1" thickBot="1" x14ac:dyDescent="0.25">
      <c r="C344" s="206" t="s">
        <v>776</v>
      </c>
      <c r="D344" s="207" t="s">
        <v>1398</v>
      </c>
      <c r="E344" s="3852" t="s">
        <v>1420</v>
      </c>
      <c r="F344" s="3853"/>
    </row>
    <row r="345" spans="3:7" ht="13.5" thickBot="1" x14ac:dyDescent="0.25">
      <c r="C345" s="206" t="s">
        <v>1477</v>
      </c>
      <c r="D345" s="205" t="s">
        <v>1464</v>
      </c>
      <c r="E345" s="218" t="s">
        <v>873</v>
      </c>
      <c r="F345" s="208" t="s">
        <v>1400</v>
      </c>
    </row>
    <row r="346" spans="3:7" x14ac:dyDescent="0.2">
      <c r="C346" s="276" t="s">
        <v>673</v>
      </c>
      <c r="D346" s="209">
        <v>58868.027716010096</v>
      </c>
      <c r="E346" s="214">
        <v>1</v>
      </c>
      <c r="F346" s="211">
        <v>58868.027716010096</v>
      </c>
    </row>
    <row r="347" spans="3:7" x14ac:dyDescent="0.2">
      <c r="C347" s="202" t="s">
        <v>674</v>
      </c>
      <c r="D347" s="209">
        <v>11526.174909253494</v>
      </c>
      <c r="E347" s="216">
        <v>4</v>
      </c>
      <c r="F347" s="212">
        <v>46104.699637013975</v>
      </c>
    </row>
    <row r="348" spans="3:7" x14ac:dyDescent="0.2">
      <c r="C348" s="202" t="s">
        <v>337</v>
      </c>
      <c r="D348" s="209">
        <v>14285.872779268881</v>
      </c>
      <c r="E348" s="217">
        <v>1</v>
      </c>
      <c r="F348" s="212">
        <v>14285.872779268881</v>
      </c>
    </row>
    <row r="349" spans="3:7" x14ac:dyDescent="0.2">
      <c r="C349" s="202" t="s">
        <v>1401</v>
      </c>
      <c r="D349" s="209">
        <v>9928.2153872667805</v>
      </c>
      <c r="E349" s="217">
        <v>3</v>
      </c>
      <c r="F349" s="212">
        <v>29784.646161800341</v>
      </c>
    </row>
    <row r="350" spans="3:7" x14ac:dyDescent="0.2">
      <c r="C350" s="202" t="s">
        <v>1402</v>
      </c>
      <c r="D350" s="209">
        <v>6123.9318826459203</v>
      </c>
      <c r="E350" s="217">
        <v>3</v>
      </c>
      <c r="F350" s="212">
        <v>18371.795647937761</v>
      </c>
    </row>
    <row r="351" spans="3:7" x14ac:dyDescent="0.2">
      <c r="C351" s="202" t="s">
        <v>1414</v>
      </c>
      <c r="D351" s="209">
        <v>3518.7560313631125</v>
      </c>
      <c r="E351" s="217">
        <v>3</v>
      </c>
      <c r="F351" s="212">
        <v>10556.268094089337</v>
      </c>
    </row>
    <row r="352" spans="3:7" x14ac:dyDescent="0.2">
      <c r="C352" s="202" t="s">
        <v>1404</v>
      </c>
      <c r="D352" s="209">
        <v>6437.5729847494558</v>
      </c>
      <c r="E352" s="217">
        <v>2</v>
      </c>
      <c r="F352" s="212">
        <v>12875.145969498912</v>
      </c>
    </row>
    <row r="353" spans="3:6" x14ac:dyDescent="0.2">
      <c r="C353" s="277" t="s">
        <v>1405</v>
      </c>
      <c r="D353" s="209">
        <v>68184.193826883231</v>
      </c>
      <c r="E353" s="217">
        <v>1</v>
      </c>
      <c r="F353" s="212">
        <v>68184.193826883231</v>
      </c>
    </row>
    <row r="354" spans="3:6" x14ac:dyDescent="0.2">
      <c r="C354" s="202" t="s">
        <v>262</v>
      </c>
      <c r="D354" s="209">
        <v>962.91508804531281</v>
      </c>
      <c r="E354" s="217">
        <v>5</v>
      </c>
      <c r="F354" s="212">
        <v>4814.5754402265638</v>
      </c>
    </row>
    <row r="355" spans="3:6" x14ac:dyDescent="0.2">
      <c r="C355" s="202" t="s">
        <v>677</v>
      </c>
      <c r="D355" s="209">
        <v>2712.8889215028425</v>
      </c>
      <c r="E355" s="217">
        <v>16.329999999999998</v>
      </c>
      <c r="F355" s="212">
        <v>44301.476088141411</v>
      </c>
    </row>
    <row r="356" spans="3:6" x14ac:dyDescent="0.2">
      <c r="C356" s="202" t="s">
        <v>697</v>
      </c>
      <c r="D356" s="209">
        <v>16151.472985113607</v>
      </c>
      <c r="E356" s="217">
        <v>1</v>
      </c>
      <c r="F356" s="212">
        <v>16151.472985113607</v>
      </c>
    </row>
    <row r="357" spans="3:6" x14ac:dyDescent="0.2">
      <c r="C357" s="202" t="s">
        <v>679</v>
      </c>
      <c r="D357" s="209">
        <v>39907.545856475088</v>
      </c>
      <c r="E357" s="217">
        <v>1</v>
      </c>
      <c r="F357" s="212">
        <v>39907.545856475088</v>
      </c>
    </row>
    <row r="358" spans="3:6" x14ac:dyDescent="0.2">
      <c r="C358" s="202" t="s">
        <v>1406</v>
      </c>
      <c r="D358" s="209">
        <v>30287.604938271608</v>
      </c>
      <c r="E358" s="217">
        <v>0</v>
      </c>
      <c r="F358" s="212">
        <v>0</v>
      </c>
    </row>
    <row r="359" spans="3:6" x14ac:dyDescent="0.2">
      <c r="C359" s="202" t="s">
        <v>1407</v>
      </c>
      <c r="D359" s="209">
        <v>36841.037979661793</v>
      </c>
      <c r="E359" s="217">
        <v>1</v>
      </c>
      <c r="F359" s="212">
        <v>36841.037979661793</v>
      </c>
    </row>
    <row r="360" spans="3:6" x14ac:dyDescent="0.2">
      <c r="C360" s="202" t="s">
        <v>265</v>
      </c>
      <c r="D360" s="209">
        <v>31509.356764737102</v>
      </c>
      <c r="E360" s="217">
        <v>0.5</v>
      </c>
      <c r="F360" s="212">
        <v>15754.678382368551</v>
      </c>
    </row>
    <row r="361" spans="3:6" x14ac:dyDescent="0.2">
      <c r="C361" s="202" t="s">
        <v>680</v>
      </c>
      <c r="D361" s="209">
        <v>39982.559358958257</v>
      </c>
      <c r="E361" s="217">
        <v>0.5</v>
      </c>
      <c r="F361" s="212">
        <v>19991.279679479128</v>
      </c>
    </row>
    <row r="362" spans="3:6" x14ac:dyDescent="0.2">
      <c r="C362" s="202" t="s">
        <v>1408</v>
      </c>
      <c r="D362" s="209">
        <v>20744.304343351814</v>
      </c>
      <c r="E362" s="217">
        <v>1</v>
      </c>
      <c r="F362" s="212">
        <v>20744.304343351814</v>
      </c>
    </row>
    <row r="363" spans="3:6" x14ac:dyDescent="0.2">
      <c r="C363" s="202" t="s">
        <v>1409</v>
      </c>
      <c r="D363" s="209">
        <v>19780.840911618499</v>
      </c>
      <c r="E363" s="217">
        <v>0</v>
      </c>
      <c r="F363" s="212">
        <v>0</v>
      </c>
    </row>
    <row r="364" spans="3:6" x14ac:dyDescent="0.2">
      <c r="C364" s="202" t="s">
        <v>1415</v>
      </c>
      <c r="D364" s="209">
        <v>12935.38274632207</v>
      </c>
      <c r="E364" s="217">
        <v>0</v>
      </c>
      <c r="F364" s="212">
        <v>0</v>
      </c>
    </row>
    <row r="365" spans="3:6" x14ac:dyDescent="0.2">
      <c r="C365" s="202" t="s">
        <v>1417</v>
      </c>
      <c r="D365" s="209">
        <v>3615.2144521438076</v>
      </c>
      <c r="E365" s="217">
        <v>0</v>
      </c>
      <c r="F365" s="212">
        <v>0</v>
      </c>
    </row>
    <row r="366" spans="3:6" x14ac:dyDescent="0.2">
      <c r="C366" s="202" t="s">
        <v>682</v>
      </c>
      <c r="D366" s="209">
        <v>17000</v>
      </c>
      <c r="E366" s="217">
        <v>1</v>
      </c>
      <c r="F366" s="212">
        <v>17000</v>
      </c>
    </row>
    <row r="367" spans="3:6" ht="13.5" thickBot="1" x14ac:dyDescent="0.25">
      <c r="C367" s="278" t="s">
        <v>1418</v>
      </c>
      <c r="D367" s="209">
        <v>19488.59186637618</v>
      </c>
      <c r="E367" s="220"/>
      <c r="F367" s="221">
        <v>0</v>
      </c>
    </row>
    <row r="368" spans="3:6" ht="13.5" thickBot="1" x14ac:dyDescent="0.25"/>
    <row r="369" spans="3:7" ht="15.75" customHeight="1" thickBot="1" x14ac:dyDescent="0.25">
      <c r="C369" s="204"/>
      <c r="D369" s="205" t="s">
        <v>715</v>
      </c>
      <c r="E369" s="3852" t="s">
        <v>1411</v>
      </c>
      <c r="F369" s="3853"/>
      <c r="G369" s="203" t="str">
        <f>CONCATENATE(E369," ",E370)</f>
        <v>Bahía de transformador D. Barra + By Pass 230 kV</v>
      </c>
    </row>
    <row r="370" spans="3:7" ht="15.75" customHeight="1" thickBot="1" x14ac:dyDescent="0.25">
      <c r="C370" s="206" t="s">
        <v>776</v>
      </c>
      <c r="D370" s="207" t="s">
        <v>1398</v>
      </c>
      <c r="E370" s="3852" t="s">
        <v>1420</v>
      </c>
      <c r="F370" s="3853"/>
    </row>
    <row r="371" spans="3:7" ht="13.5" thickBot="1" x14ac:dyDescent="0.25">
      <c r="C371" s="206" t="s">
        <v>1478</v>
      </c>
      <c r="D371" s="205" t="s">
        <v>1464</v>
      </c>
      <c r="E371" s="218" t="s">
        <v>873</v>
      </c>
      <c r="F371" s="208" t="s">
        <v>1400</v>
      </c>
    </row>
    <row r="372" spans="3:7" x14ac:dyDescent="0.2">
      <c r="C372" s="276" t="s">
        <v>673</v>
      </c>
      <c r="D372" s="209">
        <v>58868.027716010096</v>
      </c>
      <c r="E372" s="214">
        <v>1</v>
      </c>
      <c r="F372" s="211">
        <v>58868.027716010096</v>
      </c>
    </row>
    <row r="373" spans="3:7" x14ac:dyDescent="0.2">
      <c r="C373" s="202" t="s">
        <v>674</v>
      </c>
      <c r="D373" s="209">
        <v>11526.174909253494</v>
      </c>
      <c r="E373" s="216">
        <v>4</v>
      </c>
      <c r="F373" s="212">
        <v>46104.699637013975</v>
      </c>
    </row>
    <row r="374" spans="3:7" x14ac:dyDescent="0.2">
      <c r="C374" s="202" t="s">
        <v>337</v>
      </c>
      <c r="D374" s="209">
        <v>14285.872779268881</v>
      </c>
      <c r="E374" s="217">
        <v>1</v>
      </c>
      <c r="F374" s="212">
        <v>14285.872779268881</v>
      </c>
    </row>
    <row r="375" spans="3:7" x14ac:dyDescent="0.2">
      <c r="C375" s="202" t="s">
        <v>1401</v>
      </c>
      <c r="D375" s="209">
        <v>9928.2153872667805</v>
      </c>
      <c r="E375" s="217">
        <v>3</v>
      </c>
      <c r="F375" s="212">
        <v>29784.646161800341</v>
      </c>
    </row>
    <row r="376" spans="3:7" x14ac:dyDescent="0.2">
      <c r="C376" s="202" t="s">
        <v>1402</v>
      </c>
      <c r="D376" s="209">
        <v>6123.9318826459203</v>
      </c>
      <c r="E376" s="217">
        <v>3</v>
      </c>
      <c r="F376" s="212">
        <v>18371.795647937761</v>
      </c>
    </row>
    <row r="377" spans="3:7" x14ac:dyDescent="0.2">
      <c r="C377" s="202" t="s">
        <v>1414</v>
      </c>
      <c r="D377" s="209">
        <v>3518.7560313631125</v>
      </c>
      <c r="E377" s="217">
        <v>3</v>
      </c>
      <c r="F377" s="212">
        <v>10556.268094089337</v>
      </c>
    </row>
    <row r="378" spans="3:7" x14ac:dyDescent="0.2">
      <c r="C378" s="202" t="s">
        <v>1404</v>
      </c>
      <c r="D378" s="209">
        <v>6437.5729847494558</v>
      </c>
      <c r="E378" s="217">
        <v>0</v>
      </c>
      <c r="F378" s="212">
        <v>0</v>
      </c>
    </row>
    <row r="379" spans="3:7" x14ac:dyDescent="0.2">
      <c r="C379" s="277" t="s">
        <v>1405</v>
      </c>
      <c r="D379" s="209">
        <v>68184.193826883231</v>
      </c>
      <c r="E379" s="217">
        <v>0</v>
      </c>
      <c r="F379" s="212">
        <v>0</v>
      </c>
    </row>
    <row r="380" spans="3:7" x14ac:dyDescent="0.2">
      <c r="C380" s="202" t="s">
        <v>262</v>
      </c>
      <c r="D380" s="209">
        <v>962.91508804531281</v>
      </c>
      <c r="E380" s="217">
        <v>5</v>
      </c>
      <c r="F380" s="212">
        <v>4814.5754402265638</v>
      </c>
    </row>
    <row r="381" spans="3:7" x14ac:dyDescent="0.2">
      <c r="C381" s="202" t="s">
        <v>677</v>
      </c>
      <c r="D381" s="209">
        <v>2712.8889215028425</v>
      </c>
      <c r="E381" s="217">
        <v>16.329999999999998</v>
      </c>
      <c r="F381" s="212">
        <v>44301.476088141411</v>
      </c>
    </row>
    <row r="382" spans="3:7" x14ac:dyDescent="0.2">
      <c r="C382" s="202" t="s">
        <v>697</v>
      </c>
      <c r="D382" s="209">
        <v>16151.472985113607</v>
      </c>
      <c r="E382" s="217">
        <v>1</v>
      </c>
      <c r="F382" s="212">
        <v>16151.472985113607</v>
      </c>
    </row>
    <row r="383" spans="3:7" x14ac:dyDescent="0.2">
      <c r="C383" s="202" t="s">
        <v>679</v>
      </c>
      <c r="D383" s="209">
        <v>39907.545856475088</v>
      </c>
      <c r="E383" s="217">
        <v>0</v>
      </c>
      <c r="F383" s="212">
        <v>0</v>
      </c>
    </row>
    <row r="384" spans="3:7" x14ac:dyDescent="0.2">
      <c r="C384" s="202" t="s">
        <v>1406</v>
      </c>
      <c r="D384" s="209">
        <v>30287.604938271608</v>
      </c>
      <c r="E384" s="217">
        <v>1</v>
      </c>
      <c r="F384" s="212">
        <v>30287.604938271608</v>
      </c>
    </row>
    <row r="385" spans="3:7" x14ac:dyDescent="0.2">
      <c r="C385" s="202" t="s">
        <v>1407</v>
      </c>
      <c r="D385" s="209">
        <v>36841.037979661793</v>
      </c>
      <c r="E385" s="217">
        <v>1</v>
      </c>
      <c r="F385" s="212">
        <v>36841.037979661793</v>
      </c>
    </row>
    <row r="386" spans="3:7" x14ac:dyDescent="0.2">
      <c r="C386" s="202" t="s">
        <v>265</v>
      </c>
      <c r="D386" s="209">
        <v>31509.356764737102</v>
      </c>
      <c r="E386" s="217">
        <v>0.5</v>
      </c>
      <c r="F386" s="212">
        <v>15754.678382368551</v>
      </c>
    </row>
    <row r="387" spans="3:7" x14ac:dyDescent="0.2">
      <c r="C387" s="202" t="s">
        <v>680</v>
      </c>
      <c r="D387" s="209">
        <v>39982.559358958257</v>
      </c>
      <c r="E387" s="217">
        <v>0.5</v>
      </c>
      <c r="F387" s="212">
        <v>19991.279679479128</v>
      </c>
    </row>
    <row r="388" spans="3:7" x14ac:dyDescent="0.2">
      <c r="C388" s="202" t="s">
        <v>1408</v>
      </c>
      <c r="D388" s="209">
        <v>20744.304343351814</v>
      </c>
      <c r="E388" s="217">
        <v>0</v>
      </c>
      <c r="F388" s="212">
        <v>0</v>
      </c>
    </row>
    <row r="389" spans="3:7" x14ac:dyDescent="0.2">
      <c r="C389" s="202" t="s">
        <v>1409</v>
      </c>
      <c r="D389" s="209">
        <v>19780.840911618499</v>
      </c>
      <c r="E389" s="217">
        <v>1</v>
      </c>
      <c r="F389" s="212">
        <v>19780.840911618499</v>
      </c>
    </row>
    <row r="390" spans="3:7" x14ac:dyDescent="0.2">
      <c r="C390" s="202" t="s">
        <v>1415</v>
      </c>
      <c r="D390" s="209">
        <v>12935.38274632207</v>
      </c>
      <c r="E390" s="217">
        <v>0</v>
      </c>
      <c r="F390" s="212">
        <v>0</v>
      </c>
    </row>
    <row r="391" spans="3:7" x14ac:dyDescent="0.2">
      <c r="C391" s="202" t="s">
        <v>1417</v>
      </c>
      <c r="D391" s="209">
        <v>3615.2144521438076</v>
      </c>
      <c r="E391" s="217">
        <v>0</v>
      </c>
      <c r="F391" s="212">
        <v>0</v>
      </c>
    </row>
    <row r="392" spans="3:7" x14ac:dyDescent="0.2">
      <c r="C392" s="202" t="s">
        <v>682</v>
      </c>
      <c r="D392" s="209">
        <v>17000</v>
      </c>
      <c r="E392" s="217">
        <v>1</v>
      </c>
      <c r="F392" s="212">
        <v>17000</v>
      </c>
    </row>
    <row r="393" spans="3:7" ht="13.5" thickBot="1" x14ac:dyDescent="0.25">
      <c r="C393" s="278" t="s">
        <v>1418</v>
      </c>
      <c r="D393" s="209">
        <v>19488.59186637618</v>
      </c>
      <c r="E393" s="220"/>
      <c r="F393" s="221">
        <v>0</v>
      </c>
    </row>
    <row r="394" spans="3:7" ht="13.5" thickBot="1" x14ac:dyDescent="0.25"/>
    <row r="395" spans="3:7" ht="15.75" customHeight="1" thickBot="1" x14ac:dyDescent="0.25">
      <c r="C395" s="204"/>
      <c r="D395" s="205" t="s">
        <v>715</v>
      </c>
      <c r="E395" s="3852" t="s">
        <v>1394</v>
      </c>
      <c r="F395" s="3853"/>
      <c r="G395" s="203" t="str">
        <f>CONCATENATE(E395," ",E396)</f>
        <v>Bahía de Acople D. Barra + By Pass 230 kV</v>
      </c>
    </row>
    <row r="396" spans="3:7" ht="15.75" customHeight="1" thickBot="1" x14ac:dyDescent="0.25">
      <c r="C396" s="206" t="s">
        <v>776</v>
      </c>
      <c r="D396" s="207" t="s">
        <v>1398</v>
      </c>
      <c r="E396" s="3852" t="s">
        <v>1420</v>
      </c>
      <c r="F396" s="3853"/>
    </row>
    <row r="397" spans="3:7" ht="13.5" thickBot="1" x14ac:dyDescent="0.25">
      <c r="C397" s="206" t="s">
        <v>1479</v>
      </c>
      <c r="D397" s="205" t="s">
        <v>1464</v>
      </c>
      <c r="E397" s="218" t="s">
        <v>873</v>
      </c>
      <c r="F397" s="208" t="s">
        <v>1400</v>
      </c>
    </row>
    <row r="398" spans="3:7" x14ac:dyDescent="0.2">
      <c r="C398" s="276" t="s">
        <v>673</v>
      </c>
      <c r="D398" s="209">
        <v>58868.027716010096</v>
      </c>
      <c r="E398" s="214">
        <v>1</v>
      </c>
      <c r="F398" s="211">
        <v>58868.027716010096</v>
      </c>
    </row>
    <row r="399" spans="3:7" x14ac:dyDescent="0.2">
      <c r="C399" s="202" t="s">
        <v>674</v>
      </c>
      <c r="D399" s="209">
        <v>11526.174909253494</v>
      </c>
      <c r="E399" s="216">
        <v>2</v>
      </c>
      <c r="F399" s="212">
        <v>23052.349818506988</v>
      </c>
    </row>
    <row r="400" spans="3:7" x14ac:dyDescent="0.2">
      <c r="C400" s="202" t="s">
        <v>337</v>
      </c>
      <c r="D400" s="209">
        <v>14285.872779268881</v>
      </c>
      <c r="E400" s="217"/>
      <c r="F400" s="212">
        <v>0</v>
      </c>
    </row>
    <row r="401" spans="3:6" x14ac:dyDescent="0.2">
      <c r="C401" s="202" t="s">
        <v>1401</v>
      </c>
      <c r="D401" s="209">
        <v>9928.2153872667805</v>
      </c>
      <c r="E401" s="217">
        <v>3</v>
      </c>
      <c r="F401" s="212">
        <v>29784.646161800341</v>
      </c>
    </row>
    <row r="402" spans="3:6" x14ac:dyDescent="0.2">
      <c r="C402" s="202" t="s">
        <v>1402</v>
      </c>
      <c r="D402" s="209">
        <v>6123.9318826459203</v>
      </c>
      <c r="E402" s="217"/>
      <c r="F402" s="212">
        <v>0</v>
      </c>
    </row>
    <row r="403" spans="3:6" x14ac:dyDescent="0.2">
      <c r="C403" s="202" t="s">
        <v>1414</v>
      </c>
      <c r="D403" s="209">
        <v>3518.7560313631125</v>
      </c>
      <c r="E403" s="217"/>
      <c r="F403" s="212">
        <v>0</v>
      </c>
    </row>
    <row r="404" spans="3:6" x14ac:dyDescent="0.2">
      <c r="C404" s="202" t="s">
        <v>1404</v>
      </c>
      <c r="D404" s="209">
        <v>6437.5729847494558</v>
      </c>
      <c r="E404" s="217"/>
      <c r="F404" s="212">
        <v>0</v>
      </c>
    </row>
    <row r="405" spans="3:6" x14ac:dyDescent="0.2">
      <c r="C405" s="277" t="s">
        <v>1405</v>
      </c>
      <c r="D405" s="209">
        <v>68184.193826883231</v>
      </c>
      <c r="E405" s="217"/>
      <c r="F405" s="212">
        <v>0</v>
      </c>
    </row>
    <row r="406" spans="3:6" x14ac:dyDescent="0.2">
      <c r="C406" s="202" t="s">
        <v>262</v>
      </c>
      <c r="D406" s="209">
        <v>962.91508804531281</v>
      </c>
      <c r="E406" s="217">
        <v>1</v>
      </c>
      <c r="F406" s="212">
        <v>962.91508804531281</v>
      </c>
    </row>
    <row r="407" spans="3:6" x14ac:dyDescent="0.2">
      <c r="C407" s="202" t="s">
        <v>677</v>
      </c>
      <c r="D407" s="209">
        <v>2712.8889215028425</v>
      </c>
      <c r="E407" s="217">
        <v>11.8</v>
      </c>
      <c r="F407" s="212">
        <v>32012.089273733545</v>
      </c>
    </row>
    <row r="408" spans="3:6" x14ac:dyDescent="0.2">
      <c r="C408" s="202" t="s">
        <v>697</v>
      </c>
      <c r="D408" s="209">
        <v>16151.472985113607</v>
      </c>
      <c r="E408" s="217"/>
      <c r="F408" s="212">
        <v>0</v>
      </c>
    </row>
    <row r="409" spans="3:6" x14ac:dyDescent="0.2">
      <c r="C409" s="202" t="s">
        <v>679</v>
      </c>
      <c r="D409" s="209">
        <v>39907.545856475088</v>
      </c>
      <c r="E409" s="217"/>
      <c r="F409" s="212">
        <v>0</v>
      </c>
    </row>
    <row r="410" spans="3:6" x14ac:dyDescent="0.2">
      <c r="C410" s="202" t="s">
        <v>1406</v>
      </c>
      <c r="D410" s="209">
        <v>30287.604938271608</v>
      </c>
      <c r="E410" s="217"/>
      <c r="F410" s="212">
        <v>0</v>
      </c>
    </row>
    <row r="411" spans="3:6" x14ac:dyDescent="0.2">
      <c r="C411" s="202" t="s">
        <v>1407</v>
      </c>
      <c r="D411" s="209">
        <v>36841.037979661793</v>
      </c>
      <c r="E411" s="217">
        <v>1</v>
      </c>
      <c r="F411" s="212">
        <v>36841.037979661793</v>
      </c>
    </row>
    <row r="412" spans="3:6" x14ac:dyDescent="0.2">
      <c r="C412" s="202" t="s">
        <v>265</v>
      </c>
      <c r="D412" s="209">
        <v>31509.356764737102</v>
      </c>
      <c r="E412" s="217"/>
      <c r="F412" s="212">
        <v>0</v>
      </c>
    </row>
    <row r="413" spans="3:6" x14ac:dyDescent="0.2">
      <c r="C413" s="202" t="s">
        <v>680</v>
      </c>
      <c r="D413" s="209">
        <v>39982.559358958257</v>
      </c>
      <c r="E413" s="217">
        <v>0.5</v>
      </c>
      <c r="F413" s="212">
        <v>19991.279679479128</v>
      </c>
    </row>
    <row r="414" spans="3:6" x14ac:dyDescent="0.2">
      <c r="C414" s="202" t="s">
        <v>1408</v>
      </c>
      <c r="D414" s="209">
        <v>20744.304343351814</v>
      </c>
      <c r="E414" s="217">
        <v>0</v>
      </c>
      <c r="F414" s="212">
        <v>0</v>
      </c>
    </row>
    <row r="415" spans="3:6" x14ac:dyDescent="0.2">
      <c r="C415" s="202" t="s">
        <v>1409</v>
      </c>
      <c r="D415" s="209">
        <v>19780.840911618499</v>
      </c>
      <c r="E415" s="217"/>
      <c r="F415" s="212">
        <v>0</v>
      </c>
    </row>
    <row r="416" spans="3:6" x14ac:dyDescent="0.2">
      <c r="C416" s="202" t="s">
        <v>1415</v>
      </c>
      <c r="D416" s="209">
        <v>12935.38274632207</v>
      </c>
      <c r="E416" s="217">
        <v>1</v>
      </c>
      <c r="F416" s="212">
        <v>12935.38274632207</v>
      </c>
    </row>
    <row r="417" spans="3:7" x14ac:dyDescent="0.2">
      <c r="C417" s="202" t="s">
        <v>1417</v>
      </c>
      <c r="D417" s="209">
        <v>3615.2144521438076</v>
      </c>
      <c r="E417" s="217"/>
      <c r="F417" s="212">
        <v>0</v>
      </c>
    </row>
    <row r="418" spans="3:7" x14ac:dyDescent="0.2">
      <c r="C418" s="202" t="s">
        <v>682</v>
      </c>
      <c r="D418" s="209">
        <v>17000</v>
      </c>
      <c r="E418" s="217">
        <v>1</v>
      </c>
      <c r="F418" s="212">
        <v>17000</v>
      </c>
    </row>
    <row r="419" spans="3:7" ht="13.5" thickBot="1" x14ac:dyDescent="0.25">
      <c r="C419" s="278" t="s">
        <v>1418</v>
      </c>
      <c r="D419" s="209">
        <v>19488.59186637618</v>
      </c>
      <c r="E419" s="223">
        <v>1</v>
      </c>
      <c r="F419" s="221">
        <v>19488.59186637618</v>
      </c>
    </row>
    <row r="420" spans="3:7" ht="13.5" thickBot="1" x14ac:dyDescent="0.25"/>
    <row r="421" spans="3:7" ht="15.75" customHeight="1" thickBot="1" x14ac:dyDescent="0.25">
      <c r="C421" s="204"/>
      <c r="D421" s="205" t="s">
        <v>715</v>
      </c>
      <c r="E421" s="3852" t="s">
        <v>1395</v>
      </c>
      <c r="F421" s="3853"/>
      <c r="G421" s="203" t="str">
        <f>CONCATENATE(E421," ",E422)</f>
        <v>Bahía de Seccionamiento D. Barra + By Pass 230 kV</v>
      </c>
    </row>
    <row r="422" spans="3:7" ht="15.75" customHeight="1" thickBot="1" x14ac:dyDescent="0.25">
      <c r="C422" s="206" t="s">
        <v>776</v>
      </c>
      <c r="D422" s="207" t="s">
        <v>1398</v>
      </c>
      <c r="E422" s="3852" t="s">
        <v>1420</v>
      </c>
      <c r="F422" s="3853"/>
    </row>
    <row r="423" spans="3:7" ht="13.5" thickBot="1" x14ac:dyDescent="0.25">
      <c r="C423" s="206" t="s">
        <v>1480</v>
      </c>
      <c r="D423" s="222" t="s">
        <v>1464</v>
      </c>
      <c r="E423" s="218" t="s">
        <v>873</v>
      </c>
      <c r="F423" s="208" t="s">
        <v>1400</v>
      </c>
    </row>
    <row r="424" spans="3:7" x14ac:dyDescent="0.2">
      <c r="C424" s="276" t="s">
        <v>673</v>
      </c>
      <c r="D424" s="209">
        <v>58868.027716010096</v>
      </c>
      <c r="E424" s="214">
        <v>1</v>
      </c>
      <c r="F424" s="211">
        <v>58868.027716010096</v>
      </c>
    </row>
    <row r="425" spans="3:7" x14ac:dyDescent="0.2">
      <c r="C425" s="202" t="s">
        <v>674</v>
      </c>
      <c r="D425" s="209">
        <v>11526.174909253494</v>
      </c>
      <c r="E425" s="216">
        <v>2</v>
      </c>
      <c r="F425" s="212">
        <v>23052.349818506988</v>
      </c>
    </row>
    <row r="426" spans="3:7" x14ac:dyDescent="0.2">
      <c r="C426" s="202" t="s">
        <v>337</v>
      </c>
      <c r="D426" s="209">
        <v>14285.872779268881</v>
      </c>
      <c r="E426" s="217"/>
      <c r="F426" s="212">
        <v>0</v>
      </c>
    </row>
    <row r="427" spans="3:7" x14ac:dyDescent="0.2">
      <c r="C427" s="202" t="s">
        <v>1401</v>
      </c>
      <c r="D427" s="209">
        <v>9928.2153872667805</v>
      </c>
      <c r="E427" s="217">
        <v>6</v>
      </c>
      <c r="F427" s="212">
        <v>59569.292323600683</v>
      </c>
    </row>
    <row r="428" spans="3:7" x14ac:dyDescent="0.2">
      <c r="C428" s="202" t="s">
        <v>1402</v>
      </c>
      <c r="D428" s="209">
        <v>6123.9318826459203</v>
      </c>
      <c r="E428" s="217"/>
      <c r="F428" s="212">
        <v>0</v>
      </c>
    </row>
    <row r="429" spans="3:7" x14ac:dyDescent="0.2">
      <c r="C429" s="202" t="s">
        <v>1414</v>
      </c>
      <c r="D429" s="209">
        <v>3518.7560313631125</v>
      </c>
      <c r="E429" s="217"/>
      <c r="F429" s="212">
        <v>0</v>
      </c>
    </row>
    <row r="430" spans="3:7" x14ac:dyDescent="0.2">
      <c r="C430" s="202" t="s">
        <v>1404</v>
      </c>
      <c r="D430" s="209">
        <v>6437.5729847494558</v>
      </c>
      <c r="E430" s="217"/>
      <c r="F430" s="212">
        <v>0</v>
      </c>
    </row>
    <row r="431" spans="3:7" x14ac:dyDescent="0.2">
      <c r="C431" s="277" t="s">
        <v>1405</v>
      </c>
      <c r="D431" s="209">
        <v>68184.193826883231</v>
      </c>
      <c r="E431" s="217"/>
      <c r="F431" s="212">
        <v>0</v>
      </c>
    </row>
    <row r="432" spans="3:7" x14ac:dyDescent="0.2">
      <c r="C432" s="202" t="s">
        <v>262</v>
      </c>
      <c r="D432" s="209">
        <v>962.91508804531281</v>
      </c>
      <c r="E432" s="217"/>
      <c r="F432" s="212">
        <v>0</v>
      </c>
    </row>
    <row r="433" spans="3:7" x14ac:dyDescent="0.2">
      <c r="C433" s="202" t="s">
        <v>677</v>
      </c>
      <c r="D433" s="209">
        <v>2712.8889215028425</v>
      </c>
      <c r="E433" s="217">
        <v>2.27</v>
      </c>
      <c r="F433" s="212">
        <v>6158.2578518114524</v>
      </c>
    </row>
    <row r="434" spans="3:7" x14ac:dyDescent="0.2">
      <c r="C434" s="202" t="s">
        <v>697</v>
      </c>
      <c r="D434" s="209">
        <v>16151.472985113607</v>
      </c>
      <c r="E434" s="217"/>
      <c r="F434" s="212">
        <v>0</v>
      </c>
    </row>
    <row r="435" spans="3:7" x14ac:dyDescent="0.2">
      <c r="C435" s="202" t="s">
        <v>679</v>
      </c>
      <c r="D435" s="209">
        <v>39907.545856475088</v>
      </c>
      <c r="E435" s="217"/>
      <c r="F435" s="212">
        <v>0</v>
      </c>
    </row>
    <row r="436" spans="3:7" x14ac:dyDescent="0.2">
      <c r="C436" s="202" t="s">
        <v>1406</v>
      </c>
      <c r="D436" s="209">
        <v>30287.604938271608</v>
      </c>
      <c r="E436" s="217"/>
      <c r="F436" s="212">
        <v>0</v>
      </c>
    </row>
    <row r="437" spans="3:7" x14ac:dyDescent="0.2">
      <c r="C437" s="202" t="s">
        <v>1407</v>
      </c>
      <c r="D437" s="209">
        <v>36841.037979661793</v>
      </c>
      <c r="E437" s="217">
        <v>1</v>
      </c>
      <c r="F437" s="212">
        <v>36841.037979661793</v>
      </c>
    </row>
    <row r="438" spans="3:7" x14ac:dyDescent="0.2">
      <c r="C438" s="202" t="s">
        <v>265</v>
      </c>
      <c r="D438" s="209">
        <v>31509.356764737102</v>
      </c>
      <c r="E438" s="217"/>
      <c r="F438" s="212">
        <v>0</v>
      </c>
    </row>
    <row r="439" spans="3:7" x14ac:dyDescent="0.2">
      <c r="C439" s="202" t="s">
        <v>680</v>
      </c>
      <c r="D439" s="209">
        <v>39982.559358958257</v>
      </c>
      <c r="E439" s="217">
        <v>0</v>
      </c>
      <c r="F439" s="212">
        <v>0</v>
      </c>
    </row>
    <row r="440" spans="3:7" x14ac:dyDescent="0.2">
      <c r="C440" s="202" t="s">
        <v>1408</v>
      </c>
      <c r="D440" s="209">
        <v>20744.304343351814</v>
      </c>
      <c r="E440" s="217">
        <v>0</v>
      </c>
      <c r="F440" s="212">
        <v>0</v>
      </c>
    </row>
    <row r="441" spans="3:7" x14ac:dyDescent="0.2">
      <c r="C441" s="202" t="s">
        <v>1409</v>
      </c>
      <c r="D441" s="209">
        <v>19780.840911618499</v>
      </c>
      <c r="E441" s="217"/>
      <c r="F441" s="212">
        <v>0</v>
      </c>
    </row>
    <row r="442" spans="3:7" x14ac:dyDescent="0.2">
      <c r="C442" s="202" t="s">
        <v>1415</v>
      </c>
      <c r="D442" s="209">
        <v>12935.38274632207</v>
      </c>
      <c r="E442" s="217"/>
      <c r="F442" s="212">
        <v>0</v>
      </c>
    </row>
    <row r="443" spans="3:7" x14ac:dyDescent="0.2">
      <c r="C443" s="202" t="s">
        <v>1417</v>
      </c>
      <c r="D443" s="209">
        <v>3615.2144521438076</v>
      </c>
      <c r="E443" s="217">
        <v>1</v>
      </c>
      <c r="F443" s="212">
        <v>3615.2144521438076</v>
      </c>
    </row>
    <row r="444" spans="3:7" x14ac:dyDescent="0.2">
      <c r="C444" s="202" t="s">
        <v>682</v>
      </c>
      <c r="D444" s="209">
        <v>17000</v>
      </c>
      <c r="E444" s="217">
        <v>1</v>
      </c>
      <c r="F444" s="212">
        <v>17000</v>
      </c>
    </row>
    <row r="445" spans="3:7" ht="13.5" thickBot="1" x14ac:dyDescent="0.25">
      <c r="C445" s="278" t="s">
        <v>1418</v>
      </c>
      <c r="D445" s="209">
        <v>19488.59186637618</v>
      </c>
      <c r="E445" s="223">
        <v>1</v>
      </c>
      <c r="F445" s="221">
        <v>19488.59186637618</v>
      </c>
    </row>
    <row r="447" spans="3:7" ht="13.5" thickBot="1" x14ac:dyDescent="0.25"/>
    <row r="448" spans="3:7" ht="15.75" customHeight="1" thickBot="1" x14ac:dyDescent="0.25">
      <c r="C448" s="204"/>
      <c r="D448" s="205" t="s">
        <v>715</v>
      </c>
      <c r="E448" s="3852" t="s">
        <v>1410</v>
      </c>
      <c r="F448" s="3853"/>
      <c r="G448" s="203" t="str">
        <f>CONCATENATE(E448," ",E449)</f>
        <v>Bahía de línea Int y medio 230 kV</v>
      </c>
    </row>
    <row r="449" spans="3:6" ht="15.75" customHeight="1" thickBot="1" x14ac:dyDescent="0.25">
      <c r="C449" s="206" t="s">
        <v>776</v>
      </c>
      <c r="D449" s="207" t="s">
        <v>1398</v>
      </c>
      <c r="E449" s="3852" t="s">
        <v>1422</v>
      </c>
      <c r="F449" s="3853"/>
    </row>
    <row r="450" spans="3:6" ht="13.5" thickBot="1" x14ac:dyDescent="0.25">
      <c r="C450" s="206" t="s">
        <v>1481</v>
      </c>
      <c r="D450" s="222" t="s">
        <v>1464</v>
      </c>
      <c r="E450" s="218" t="s">
        <v>873</v>
      </c>
      <c r="F450" s="208" t="s">
        <v>1400</v>
      </c>
    </row>
    <row r="451" spans="3:6" x14ac:dyDescent="0.2">
      <c r="C451" s="276" t="s">
        <v>673</v>
      </c>
      <c r="D451" s="209">
        <v>58868.027716010096</v>
      </c>
      <c r="E451" s="224">
        <v>1</v>
      </c>
      <c r="F451" s="211">
        <v>58868.027716010096</v>
      </c>
    </row>
    <row r="452" spans="3:6" x14ac:dyDescent="0.2">
      <c r="C452" s="202" t="s">
        <v>674</v>
      </c>
      <c r="D452" s="209">
        <v>11526.174909253494</v>
      </c>
      <c r="E452" s="225">
        <v>2</v>
      </c>
      <c r="F452" s="212">
        <v>23052.349818506988</v>
      </c>
    </row>
    <row r="453" spans="3:6" x14ac:dyDescent="0.2">
      <c r="C453" s="202" t="s">
        <v>337</v>
      </c>
      <c r="D453" s="209">
        <v>14285.872779268881</v>
      </c>
      <c r="E453" s="226">
        <v>1</v>
      </c>
      <c r="F453" s="212">
        <v>14285.872779268881</v>
      </c>
    </row>
    <row r="454" spans="3:6" x14ac:dyDescent="0.2">
      <c r="C454" s="202" t="s">
        <v>1401</v>
      </c>
      <c r="D454" s="209">
        <v>9928.2153872667805</v>
      </c>
      <c r="E454" s="226">
        <v>3</v>
      </c>
      <c r="F454" s="212">
        <v>29784.646161800341</v>
      </c>
    </row>
    <row r="455" spans="3:6" x14ac:dyDescent="0.2">
      <c r="C455" s="202" t="s">
        <v>1402</v>
      </c>
      <c r="D455" s="209">
        <v>6123.9318826459203</v>
      </c>
      <c r="E455" s="226">
        <v>3</v>
      </c>
      <c r="F455" s="212">
        <v>18371.795647937761</v>
      </c>
    </row>
    <row r="456" spans="3:6" x14ac:dyDescent="0.2">
      <c r="C456" s="202" t="s">
        <v>1414</v>
      </c>
      <c r="D456" s="209">
        <v>3518.7560313631125</v>
      </c>
      <c r="E456" s="226">
        <v>3</v>
      </c>
      <c r="F456" s="212">
        <v>10556.268094089337</v>
      </c>
    </row>
    <row r="457" spans="3:6" x14ac:dyDescent="0.2">
      <c r="C457" s="202" t="s">
        <v>1404</v>
      </c>
      <c r="D457" s="209">
        <v>6437.5729847494558</v>
      </c>
      <c r="E457" s="226">
        <v>2</v>
      </c>
      <c r="F457" s="212">
        <v>12875.145969498912</v>
      </c>
    </row>
    <row r="458" spans="3:6" x14ac:dyDescent="0.2">
      <c r="C458" s="277" t="s">
        <v>1405</v>
      </c>
      <c r="D458" s="209">
        <v>68184.193826883231</v>
      </c>
      <c r="E458" s="226">
        <v>1</v>
      </c>
      <c r="F458" s="212">
        <v>68184.193826883231</v>
      </c>
    </row>
    <row r="459" spans="3:6" x14ac:dyDescent="0.2">
      <c r="C459" s="202" t="s">
        <v>262</v>
      </c>
      <c r="D459" s="209">
        <v>962.91508804531281</v>
      </c>
      <c r="E459" s="226">
        <v>1</v>
      </c>
      <c r="F459" s="212">
        <v>962.91508804531281</v>
      </c>
    </row>
    <row r="460" spans="3:6" x14ac:dyDescent="0.2">
      <c r="C460" s="202" t="s">
        <v>677</v>
      </c>
      <c r="D460" s="209">
        <v>2712.8889215028425</v>
      </c>
      <c r="E460" s="226">
        <v>8.8840000000000003</v>
      </c>
      <c r="F460" s="212">
        <v>24101.305178631254</v>
      </c>
    </row>
    <row r="461" spans="3:6" x14ac:dyDescent="0.2">
      <c r="C461" s="202" t="s">
        <v>697</v>
      </c>
      <c r="D461" s="209">
        <v>16151.472985113607</v>
      </c>
      <c r="E461" s="226">
        <v>0.5</v>
      </c>
      <c r="F461" s="212">
        <v>8075.7364925568036</v>
      </c>
    </row>
    <row r="462" spans="3:6" x14ac:dyDescent="0.2">
      <c r="C462" s="202" t="s">
        <v>1423</v>
      </c>
      <c r="D462" s="209">
        <v>39907.545856475088</v>
      </c>
      <c r="E462" s="226">
        <v>1</v>
      </c>
      <c r="F462" s="212">
        <v>39907.545856475088</v>
      </c>
    </row>
    <row r="463" spans="3:6" x14ac:dyDescent="0.2">
      <c r="C463" s="202" t="s">
        <v>1406</v>
      </c>
      <c r="D463" s="209">
        <v>30287.604938271608</v>
      </c>
      <c r="E463" s="226">
        <v>0</v>
      </c>
      <c r="F463" s="212">
        <v>0</v>
      </c>
    </row>
    <row r="464" spans="3:6" x14ac:dyDescent="0.2">
      <c r="C464" s="202" t="s">
        <v>1407</v>
      </c>
      <c r="D464" s="209">
        <v>36841.037979661793</v>
      </c>
      <c r="E464" s="226">
        <v>1</v>
      </c>
      <c r="F464" s="212">
        <v>36841.037979661793</v>
      </c>
    </row>
    <row r="465" spans="3:7" x14ac:dyDescent="0.2">
      <c r="C465" s="202" t="s">
        <v>265</v>
      </c>
      <c r="D465" s="209">
        <v>31509.356764737102</v>
      </c>
      <c r="E465" s="226">
        <v>0.5</v>
      </c>
      <c r="F465" s="212">
        <v>15754.678382368551</v>
      </c>
    </row>
    <row r="466" spans="3:7" x14ac:dyDescent="0.2">
      <c r="C466" s="202" t="s">
        <v>680</v>
      </c>
      <c r="D466" s="209">
        <v>39982.559358958257</v>
      </c>
      <c r="E466" s="226">
        <v>0.5</v>
      </c>
      <c r="F466" s="212">
        <v>19991.279679479128</v>
      </c>
    </row>
    <row r="467" spans="3:7" x14ac:dyDescent="0.2">
      <c r="C467" s="202" t="s">
        <v>1408</v>
      </c>
      <c r="D467" s="209">
        <v>21121.862117382254</v>
      </c>
      <c r="E467" s="226">
        <v>1</v>
      </c>
      <c r="F467" s="212">
        <v>21121.862117382254</v>
      </c>
    </row>
    <row r="468" spans="3:7" x14ac:dyDescent="0.2">
      <c r="C468" s="202" t="s">
        <v>1409</v>
      </c>
      <c r="D468" s="209">
        <v>20082.192646412976</v>
      </c>
      <c r="E468" s="226">
        <v>0</v>
      </c>
      <c r="F468" s="212">
        <v>0</v>
      </c>
    </row>
    <row r="469" spans="3:7" x14ac:dyDescent="0.2">
      <c r="C469" s="202" t="s">
        <v>682</v>
      </c>
      <c r="D469" s="209">
        <v>20500</v>
      </c>
      <c r="E469" s="226">
        <v>1</v>
      </c>
      <c r="F469" s="212">
        <v>20500</v>
      </c>
    </row>
    <row r="470" spans="3:7" ht="13.5" thickBot="1" x14ac:dyDescent="0.25">
      <c r="C470" s="278" t="s">
        <v>1424</v>
      </c>
      <c r="D470" s="209">
        <v>64105.156136528691</v>
      </c>
      <c r="E470" s="227">
        <v>0.5</v>
      </c>
      <c r="F470" s="221">
        <v>32052.578068264345</v>
      </c>
    </row>
    <row r="471" spans="3:7" ht="13.5" thickBot="1" x14ac:dyDescent="0.25"/>
    <row r="472" spans="3:7" ht="15.75" customHeight="1" thickBot="1" x14ac:dyDescent="0.25">
      <c r="C472" s="204"/>
      <c r="D472" s="205" t="s">
        <v>715</v>
      </c>
      <c r="E472" s="3852" t="s">
        <v>1411</v>
      </c>
      <c r="F472" s="3853"/>
      <c r="G472" s="203" t="str">
        <f>CONCATENATE(E472," ",E473)</f>
        <v>Bahía de transformador Int y medio 230 kV</v>
      </c>
    </row>
    <row r="473" spans="3:7" ht="15.75" customHeight="1" thickBot="1" x14ac:dyDescent="0.25">
      <c r="C473" s="206" t="s">
        <v>776</v>
      </c>
      <c r="D473" s="207" t="s">
        <v>1398</v>
      </c>
      <c r="E473" s="3852" t="s">
        <v>1422</v>
      </c>
      <c r="F473" s="3853"/>
    </row>
    <row r="474" spans="3:7" ht="13.5" thickBot="1" x14ac:dyDescent="0.25">
      <c r="C474" s="206" t="s">
        <v>1482</v>
      </c>
      <c r="D474" s="222" t="s">
        <v>1464</v>
      </c>
      <c r="E474" s="218" t="s">
        <v>873</v>
      </c>
      <c r="F474" s="208" t="s">
        <v>1400</v>
      </c>
    </row>
    <row r="475" spans="3:7" x14ac:dyDescent="0.2">
      <c r="C475" s="276" t="s">
        <v>673</v>
      </c>
      <c r="D475" s="209">
        <v>58868.027716010096</v>
      </c>
      <c r="E475" s="224">
        <v>1</v>
      </c>
      <c r="F475" s="211">
        <v>58868.027716010096</v>
      </c>
    </row>
    <row r="476" spans="3:7" x14ac:dyDescent="0.2">
      <c r="C476" s="202" t="s">
        <v>674</v>
      </c>
      <c r="D476" s="209">
        <v>11526.174909253494</v>
      </c>
      <c r="E476" s="225">
        <v>2</v>
      </c>
      <c r="F476" s="212">
        <v>23052.349818506988</v>
      </c>
    </row>
    <row r="477" spans="3:7" x14ac:dyDescent="0.2">
      <c r="C477" s="202" t="s">
        <v>337</v>
      </c>
      <c r="D477" s="209">
        <v>14285.872779268881</v>
      </c>
      <c r="E477" s="226">
        <v>1</v>
      </c>
      <c r="F477" s="212">
        <v>14285.872779268881</v>
      </c>
    </row>
    <row r="478" spans="3:7" x14ac:dyDescent="0.2">
      <c r="C478" s="202" t="s">
        <v>1401</v>
      </c>
      <c r="D478" s="209">
        <v>9928.2153872667805</v>
      </c>
      <c r="E478" s="226">
        <v>3</v>
      </c>
      <c r="F478" s="212">
        <v>29784.646161800341</v>
      </c>
    </row>
    <row r="479" spans="3:7" x14ac:dyDescent="0.2">
      <c r="C479" s="202" t="s">
        <v>1402</v>
      </c>
      <c r="D479" s="209">
        <v>6123.9318826459203</v>
      </c>
      <c r="E479" s="226">
        <v>3</v>
      </c>
      <c r="F479" s="212">
        <v>18371.795647937761</v>
      </c>
    </row>
    <row r="480" spans="3:7" x14ac:dyDescent="0.2">
      <c r="C480" s="202" t="s">
        <v>1414</v>
      </c>
      <c r="D480" s="209">
        <v>3518.7560313631125</v>
      </c>
      <c r="E480" s="226">
        <v>3</v>
      </c>
      <c r="F480" s="212">
        <v>10556.268094089337</v>
      </c>
    </row>
    <row r="481" spans="3:7" x14ac:dyDescent="0.2">
      <c r="C481" s="202" t="s">
        <v>1404</v>
      </c>
      <c r="D481" s="209">
        <v>6437.5729847494558</v>
      </c>
      <c r="E481" s="226">
        <v>0</v>
      </c>
      <c r="F481" s="212">
        <v>0</v>
      </c>
    </row>
    <row r="482" spans="3:7" x14ac:dyDescent="0.2">
      <c r="C482" s="277" t="s">
        <v>1405</v>
      </c>
      <c r="D482" s="209">
        <v>68184.193826883231</v>
      </c>
      <c r="E482" s="226">
        <v>0</v>
      </c>
      <c r="F482" s="212">
        <v>0</v>
      </c>
    </row>
    <row r="483" spans="3:7" x14ac:dyDescent="0.2">
      <c r="C483" s="202" t="s">
        <v>262</v>
      </c>
      <c r="D483" s="209">
        <v>962.91508804531281</v>
      </c>
      <c r="E483" s="226">
        <v>1</v>
      </c>
      <c r="F483" s="212">
        <v>962.91508804531281</v>
      </c>
    </row>
    <row r="484" spans="3:7" x14ac:dyDescent="0.2">
      <c r="C484" s="202" t="s">
        <v>677</v>
      </c>
      <c r="D484" s="209">
        <v>2712.8889215028425</v>
      </c>
      <c r="E484" s="226">
        <v>8.8840000000000003</v>
      </c>
      <c r="F484" s="212">
        <v>24101.305178631254</v>
      </c>
    </row>
    <row r="485" spans="3:7" x14ac:dyDescent="0.2">
      <c r="C485" s="202" t="s">
        <v>697</v>
      </c>
      <c r="D485" s="209">
        <v>16151.472985113607</v>
      </c>
      <c r="E485" s="226">
        <v>0.5</v>
      </c>
      <c r="F485" s="212">
        <v>8075.7364925568036</v>
      </c>
    </row>
    <row r="486" spans="3:7" x14ac:dyDescent="0.2">
      <c r="C486" s="202" t="s">
        <v>1423</v>
      </c>
      <c r="D486" s="209">
        <v>39907.545856475088</v>
      </c>
      <c r="E486" s="226">
        <v>0</v>
      </c>
      <c r="F486" s="212">
        <v>0</v>
      </c>
    </row>
    <row r="487" spans="3:7" x14ac:dyDescent="0.2">
      <c r="C487" s="202" t="s">
        <v>1406</v>
      </c>
      <c r="D487" s="209">
        <v>30287.604938271608</v>
      </c>
      <c r="E487" s="226">
        <v>1</v>
      </c>
      <c r="F487" s="212">
        <v>30287.604938271608</v>
      </c>
    </row>
    <row r="488" spans="3:7" x14ac:dyDescent="0.2">
      <c r="C488" s="202" t="s">
        <v>1407</v>
      </c>
      <c r="D488" s="209">
        <v>36841.037979661793</v>
      </c>
      <c r="E488" s="226">
        <v>1</v>
      </c>
      <c r="F488" s="212">
        <v>36841.037979661793</v>
      </c>
    </row>
    <row r="489" spans="3:7" x14ac:dyDescent="0.2">
      <c r="C489" s="202" t="s">
        <v>265</v>
      </c>
      <c r="D489" s="209">
        <v>31509.356764737102</v>
      </c>
      <c r="E489" s="226">
        <v>0.5</v>
      </c>
      <c r="F489" s="212">
        <v>15754.678382368551</v>
      </c>
    </row>
    <row r="490" spans="3:7" x14ac:dyDescent="0.2">
      <c r="C490" s="202" t="s">
        <v>680</v>
      </c>
      <c r="D490" s="209">
        <v>39982.559358958257</v>
      </c>
      <c r="E490" s="226">
        <v>0.5</v>
      </c>
      <c r="F490" s="212">
        <v>19991.279679479128</v>
      </c>
    </row>
    <row r="491" spans="3:7" x14ac:dyDescent="0.2">
      <c r="C491" s="202" t="s">
        <v>1408</v>
      </c>
      <c r="D491" s="209">
        <v>21121.862117382254</v>
      </c>
      <c r="E491" s="226">
        <v>0</v>
      </c>
      <c r="F491" s="212">
        <v>0</v>
      </c>
    </row>
    <row r="492" spans="3:7" x14ac:dyDescent="0.2">
      <c r="C492" s="202" t="s">
        <v>1409</v>
      </c>
      <c r="D492" s="209">
        <v>20082.192646412976</v>
      </c>
      <c r="E492" s="226">
        <v>1</v>
      </c>
      <c r="F492" s="212">
        <v>20082.192646412976</v>
      </c>
    </row>
    <row r="493" spans="3:7" x14ac:dyDescent="0.2">
      <c r="C493" s="202" t="s">
        <v>682</v>
      </c>
      <c r="D493" s="209">
        <v>20500</v>
      </c>
      <c r="E493" s="226">
        <v>1</v>
      </c>
      <c r="F493" s="212">
        <v>20500</v>
      </c>
    </row>
    <row r="494" spans="3:7" ht="13.5" thickBot="1" x14ac:dyDescent="0.25">
      <c r="C494" s="278" t="s">
        <v>1424</v>
      </c>
      <c r="D494" s="209">
        <v>64105.156136528691</v>
      </c>
      <c r="E494" s="227">
        <v>0.5</v>
      </c>
      <c r="F494" s="221">
        <v>32052.578068264345</v>
      </c>
    </row>
    <row r="495" spans="3:7" ht="13.5" thickBot="1" x14ac:dyDescent="0.25"/>
    <row r="496" spans="3:7" ht="15.75" customHeight="1" thickBot="1" x14ac:dyDescent="0.25">
      <c r="C496" s="204"/>
      <c r="D496" s="205" t="s">
        <v>715</v>
      </c>
      <c r="E496" s="3852" t="s">
        <v>1421</v>
      </c>
      <c r="F496" s="3853"/>
      <c r="G496" s="203" t="str">
        <f>CONCATENATE(E496," ",E497)</f>
        <v>Corte central Int y medio 230 kV</v>
      </c>
    </row>
    <row r="497" spans="3:6" ht="15.75" customHeight="1" thickBot="1" x14ac:dyDescent="0.25">
      <c r="C497" s="206" t="s">
        <v>776</v>
      </c>
      <c r="D497" s="207" t="s">
        <v>1398</v>
      </c>
      <c r="E497" s="3852" t="s">
        <v>1422</v>
      </c>
      <c r="F497" s="3853"/>
    </row>
    <row r="498" spans="3:6" ht="13.5" thickBot="1" x14ac:dyDescent="0.25">
      <c r="C498" s="206" t="s">
        <v>1483</v>
      </c>
      <c r="D498" s="222" t="s">
        <v>1464</v>
      </c>
      <c r="E498" s="218" t="s">
        <v>873</v>
      </c>
      <c r="F498" s="208" t="s">
        <v>1400</v>
      </c>
    </row>
    <row r="499" spans="3:6" x14ac:dyDescent="0.2">
      <c r="C499" s="276" t="s">
        <v>673</v>
      </c>
      <c r="D499" s="209">
        <v>58868.027716010096</v>
      </c>
      <c r="E499" s="224">
        <v>1</v>
      </c>
      <c r="F499" s="211">
        <v>58868.027716010096</v>
      </c>
    </row>
    <row r="500" spans="3:6" x14ac:dyDescent="0.2">
      <c r="C500" s="202" t="s">
        <v>674</v>
      </c>
      <c r="D500" s="209">
        <v>11526.174909253494</v>
      </c>
      <c r="E500" s="225">
        <v>2</v>
      </c>
      <c r="F500" s="212">
        <v>23052.349818506988</v>
      </c>
    </row>
    <row r="501" spans="3:6" x14ac:dyDescent="0.2">
      <c r="C501" s="202" t="s">
        <v>337</v>
      </c>
      <c r="D501" s="209">
        <v>14285.872779268881</v>
      </c>
      <c r="E501" s="226">
        <v>0</v>
      </c>
      <c r="F501" s="212">
        <v>0</v>
      </c>
    </row>
    <row r="502" spans="3:6" x14ac:dyDescent="0.2">
      <c r="C502" s="202" t="s">
        <v>1401</v>
      </c>
      <c r="D502" s="209">
        <v>9928.2153872667805</v>
      </c>
      <c r="E502" s="226">
        <v>3</v>
      </c>
      <c r="F502" s="212">
        <v>29784.646161800341</v>
      </c>
    </row>
    <row r="503" spans="3:6" x14ac:dyDescent="0.2">
      <c r="C503" s="202" t="s">
        <v>1402</v>
      </c>
      <c r="D503" s="209">
        <v>6123.9318826459203</v>
      </c>
      <c r="E503" s="226">
        <v>0</v>
      </c>
      <c r="F503" s="212">
        <v>0</v>
      </c>
    </row>
    <row r="504" spans="3:6" x14ac:dyDescent="0.2">
      <c r="C504" s="202" t="s">
        <v>1414</v>
      </c>
      <c r="D504" s="209">
        <v>3518.7560313631125</v>
      </c>
      <c r="E504" s="226">
        <v>0</v>
      </c>
      <c r="F504" s="212">
        <v>0</v>
      </c>
    </row>
    <row r="505" spans="3:6" x14ac:dyDescent="0.2">
      <c r="C505" s="202" t="s">
        <v>1404</v>
      </c>
      <c r="D505" s="209">
        <v>6437.5729847494558</v>
      </c>
      <c r="E505" s="226">
        <v>0</v>
      </c>
      <c r="F505" s="212">
        <v>0</v>
      </c>
    </row>
    <row r="506" spans="3:6" x14ac:dyDescent="0.2">
      <c r="C506" s="277" t="s">
        <v>1405</v>
      </c>
      <c r="D506" s="209">
        <v>68184.193826883231</v>
      </c>
      <c r="E506" s="226">
        <v>0</v>
      </c>
      <c r="F506" s="212">
        <v>0</v>
      </c>
    </row>
    <row r="507" spans="3:6" x14ac:dyDescent="0.2">
      <c r="C507" s="202" t="s">
        <v>262</v>
      </c>
      <c r="D507" s="209">
        <v>962.91508804531281</v>
      </c>
      <c r="E507" s="226">
        <v>0</v>
      </c>
      <c r="F507" s="212">
        <v>0</v>
      </c>
    </row>
    <row r="508" spans="3:6" x14ac:dyDescent="0.2">
      <c r="C508" s="202" t="s">
        <v>677</v>
      </c>
      <c r="D508" s="209">
        <v>2712.8889215028425</v>
      </c>
      <c r="E508" s="226">
        <v>6.7210000000000001</v>
      </c>
      <c r="F508" s="212">
        <v>18233.326441420606</v>
      </c>
    </row>
    <row r="509" spans="3:6" x14ac:dyDescent="0.2">
      <c r="C509" s="202" t="s">
        <v>697</v>
      </c>
      <c r="D509" s="209">
        <v>16151.472985113607</v>
      </c>
      <c r="E509" s="226"/>
      <c r="F509" s="212">
        <v>0</v>
      </c>
    </row>
    <row r="510" spans="3:6" x14ac:dyDescent="0.2">
      <c r="C510" s="202" t="s">
        <v>1423</v>
      </c>
      <c r="D510" s="209">
        <v>39907.545856475088</v>
      </c>
      <c r="E510" s="226">
        <v>0</v>
      </c>
      <c r="F510" s="212">
        <v>0</v>
      </c>
    </row>
    <row r="511" spans="3:6" x14ac:dyDescent="0.2">
      <c r="C511" s="202" t="s">
        <v>1406</v>
      </c>
      <c r="D511" s="209">
        <v>30287.604938271608</v>
      </c>
      <c r="E511" s="226"/>
      <c r="F511" s="212">
        <v>0</v>
      </c>
    </row>
    <row r="512" spans="3:6" x14ac:dyDescent="0.2">
      <c r="C512" s="202" t="s">
        <v>1407</v>
      </c>
      <c r="D512" s="209">
        <v>36841.037979661793</v>
      </c>
      <c r="E512" s="226">
        <v>0.5</v>
      </c>
      <c r="F512" s="212">
        <v>18420.518989830896</v>
      </c>
    </row>
    <row r="513" spans="3:7" x14ac:dyDescent="0.2">
      <c r="C513" s="202" t="s">
        <v>265</v>
      </c>
      <c r="D513" s="209">
        <v>31509.356764737102</v>
      </c>
      <c r="E513" s="226"/>
      <c r="F513" s="212">
        <v>0</v>
      </c>
    </row>
    <row r="514" spans="3:7" x14ac:dyDescent="0.2">
      <c r="C514" s="202" t="s">
        <v>680</v>
      </c>
      <c r="D514" s="209">
        <v>39982.559358958257</v>
      </c>
      <c r="E514" s="226"/>
      <c r="F514" s="212">
        <v>0</v>
      </c>
    </row>
    <row r="515" spans="3:7" x14ac:dyDescent="0.2">
      <c r="C515" s="202" t="s">
        <v>1408</v>
      </c>
      <c r="D515" s="209">
        <v>21121.862117382254</v>
      </c>
      <c r="E515" s="226">
        <v>1</v>
      </c>
      <c r="F515" s="212">
        <v>21121.862117382254</v>
      </c>
    </row>
    <row r="516" spans="3:7" x14ac:dyDescent="0.2">
      <c r="C516" s="202" t="s">
        <v>1409</v>
      </c>
      <c r="D516" s="209">
        <v>20082.192646412976</v>
      </c>
      <c r="E516" s="226"/>
      <c r="F516" s="212">
        <v>0</v>
      </c>
    </row>
    <row r="517" spans="3:7" x14ac:dyDescent="0.2">
      <c r="C517" s="202" t="s">
        <v>682</v>
      </c>
      <c r="D517" s="209">
        <v>20500</v>
      </c>
      <c r="E517" s="226"/>
      <c r="F517" s="212">
        <v>0</v>
      </c>
    </row>
    <row r="518" spans="3:7" ht="13.5" thickBot="1" x14ac:dyDescent="0.25">
      <c r="C518" s="278" t="s">
        <v>1424</v>
      </c>
      <c r="D518" s="209">
        <v>64105.156136528691</v>
      </c>
      <c r="E518" s="227"/>
      <c r="F518" s="221">
        <v>0</v>
      </c>
    </row>
    <row r="520" spans="3:7" ht="13.5" thickBot="1" x14ac:dyDescent="0.25"/>
    <row r="521" spans="3:7" ht="15.75" customHeight="1" thickBot="1" x14ac:dyDescent="0.25">
      <c r="C521" s="204"/>
      <c r="D521" s="205" t="s">
        <v>715</v>
      </c>
      <c r="E521" s="3852" t="s">
        <v>1410</v>
      </c>
      <c r="F521" s="3853"/>
      <c r="G521" s="203" t="str">
        <f>CONCATENATE(E521," ",E522)</f>
        <v>Bahía de línea Anillo 230 kV</v>
      </c>
    </row>
    <row r="522" spans="3:7" ht="15.75" customHeight="1" thickBot="1" x14ac:dyDescent="0.25">
      <c r="C522" s="206" t="s">
        <v>776</v>
      </c>
      <c r="D522" s="207" t="s">
        <v>1398</v>
      </c>
      <c r="E522" s="3852" t="s">
        <v>1425</v>
      </c>
      <c r="F522" s="3853"/>
    </row>
    <row r="523" spans="3:7" ht="13.5" thickBot="1" x14ac:dyDescent="0.25">
      <c r="C523" s="206" t="s">
        <v>1484</v>
      </c>
      <c r="D523" s="222" t="s">
        <v>1464</v>
      </c>
      <c r="E523" s="218" t="s">
        <v>873</v>
      </c>
      <c r="F523" s="208" t="s">
        <v>1400</v>
      </c>
    </row>
    <row r="524" spans="3:7" x14ac:dyDescent="0.2">
      <c r="C524" s="276" t="s">
        <v>673</v>
      </c>
      <c r="D524" s="228">
        <v>58868.027716010096</v>
      </c>
      <c r="E524" s="229">
        <v>1</v>
      </c>
      <c r="F524" s="211">
        <v>58868.027716010096</v>
      </c>
    </row>
    <row r="525" spans="3:7" x14ac:dyDescent="0.2">
      <c r="C525" s="202" t="s">
        <v>674</v>
      </c>
      <c r="D525" s="209">
        <v>11526.174909253494</v>
      </c>
      <c r="E525" s="210">
        <v>2</v>
      </c>
      <c r="F525" s="230">
        <v>23052.349818506988</v>
      </c>
    </row>
    <row r="526" spans="3:7" x14ac:dyDescent="0.2">
      <c r="C526" s="202" t="s">
        <v>337</v>
      </c>
      <c r="D526" s="209">
        <v>14285.872779268881</v>
      </c>
      <c r="E526" s="213">
        <v>1</v>
      </c>
      <c r="F526" s="230">
        <v>14285.872779268881</v>
      </c>
    </row>
    <row r="527" spans="3:7" x14ac:dyDescent="0.2">
      <c r="C527" s="202" t="s">
        <v>1401</v>
      </c>
      <c r="D527" s="209">
        <v>9928.2153872667805</v>
      </c>
      <c r="E527" s="213">
        <v>3</v>
      </c>
      <c r="F527" s="230">
        <v>29784.646161800341</v>
      </c>
    </row>
    <row r="528" spans="3:7" x14ac:dyDescent="0.2">
      <c r="C528" s="202" t="s">
        <v>1402</v>
      </c>
      <c r="D528" s="209">
        <v>6123.9318826459203</v>
      </c>
      <c r="E528" s="213">
        <v>3</v>
      </c>
      <c r="F528" s="230">
        <v>18371.795647937761</v>
      </c>
    </row>
    <row r="529" spans="3:6" x14ac:dyDescent="0.2">
      <c r="C529" s="202" t="s">
        <v>1414</v>
      </c>
      <c r="D529" s="209">
        <v>3518.7560313631125</v>
      </c>
      <c r="E529" s="213">
        <v>3</v>
      </c>
      <c r="F529" s="230">
        <v>10556.268094089337</v>
      </c>
    </row>
    <row r="530" spans="3:6" x14ac:dyDescent="0.2">
      <c r="C530" s="202" t="s">
        <v>1404</v>
      </c>
      <c r="D530" s="209">
        <v>6437.5729847494558</v>
      </c>
      <c r="E530" s="213">
        <v>2</v>
      </c>
      <c r="F530" s="230">
        <v>12875.145969498912</v>
      </c>
    </row>
    <row r="531" spans="3:6" x14ac:dyDescent="0.2">
      <c r="C531" s="277" t="s">
        <v>1405</v>
      </c>
      <c r="D531" s="209">
        <v>68184.193826883231</v>
      </c>
      <c r="E531" s="213">
        <v>1</v>
      </c>
      <c r="F531" s="230">
        <v>68184.193826883231</v>
      </c>
    </row>
    <row r="532" spans="3:6" x14ac:dyDescent="0.2">
      <c r="C532" s="202" t="s">
        <v>262</v>
      </c>
      <c r="D532" s="209">
        <v>962.91508804531281</v>
      </c>
      <c r="E532" s="213">
        <v>6</v>
      </c>
      <c r="F532" s="230">
        <v>5777.4905282718773</v>
      </c>
    </row>
    <row r="533" spans="3:6" x14ac:dyDescent="0.2">
      <c r="C533" s="202" t="s">
        <v>677</v>
      </c>
      <c r="D533" s="209">
        <v>2712.8889215028425</v>
      </c>
      <c r="E533" s="213">
        <v>10.43</v>
      </c>
      <c r="F533" s="230">
        <v>28295.431451274646</v>
      </c>
    </row>
    <row r="534" spans="3:6" x14ac:dyDescent="0.2">
      <c r="C534" s="202" t="s">
        <v>697</v>
      </c>
      <c r="D534" s="209">
        <v>16151.472985113607</v>
      </c>
      <c r="E534" s="213">
        <v>1</v>
      </c>
      <c r="F534" s="230">
        <v>16151.472985113607</v>
      </c>
    </row>
    <row r="535" spans="3:6" x14ac:dyDescent="0.2">
      <c r="C535" s="202" t="s">
        <v>1423</v>
      </c>
      <c r="D535" s="209">
        <v>39907.545856475088</v>
      </c>
      <c r="E535" s="213">
        <v>1</v>
      </c>
      <c r="F535" s="230">
        <v>39907.545856475088</v>
      </c>
    </row>
    <row r="536" spans="3:6" x14ac:dyDescent="0.2">
      <c r="C536" s="202" t="s">
        <v>1406</v>
      </c>
      <c r="D536" s="209">
        <v>30287.604938271608</v>
      </c>
      <c r="E536" s="213"/>
      <c r="F536" s="230">
        <v>0</v>
      </c>
    </row>
    <row r="537" spans="3:6" x14ac:dyDescent="0.2">
      <c r="C537" s="202" t="s">
        <v>1407</v>
      </c>
      <c r="D537" s="209">
        <v>36841.037979661793</v>
      </c>
      <c r="E537" s="213">
        <v>1</v>
      </c>
      <c r="F537" s="230">
        <v>36841.037979661793</v>
      </c>
    </row>
    <row r="538" spans="3:6" x14ac:dyDescent="0.2">
      <c r="C538" s="202" t="s">
        <v>265</v>
      </c>
      <c r="D538" s="209">
        <v>31509.356764737102</v>
      </c>
      <c r="E538" s="213">
        <v>0.5</v>
      </c>
      <c r="F538" s="230">
        <v>15754.678382368551</v>
      </c>
    </row>
    <row r="539" spans="3:6" x14ac:dyDescent="0.2">
      <c r="C539" s="202" t="s">
        <v>680</v>
      </c>
      <c r="D539" s="209">
        <v>39982.559358958257</v>
      </c>
      <c r="E539" s="213">
        <v>0.5</v>
      </c>
      <c r="F539" s="230">
        <v>19991.279679479128</v>
      </c>
    </row>
    <row r="540" spans="3:6" x14ac:dyDescent="0.2">
      <c r="C540" s="202" t="s">
        <v>1408</v>
      </c>
      <c r="D540" s="209">
        <v>16800.848220184012</v>
      </c>
      <c r="E540" s="213">
        <v>1</v>
      </c>
      <c r="F540" s="230">
        <v>16800.848220184012</v>
      </c>
    </row>
    <row r="541" spans="3:6" x14ac:dyDescent="0.2">
      <c r="C541" s="202" t="s">
        <v>1409</v>
      </c>
      <c r="D541" s="209">
        <v>15532.560631506831</v>
      </c>
      <c r="E541" s="213"/>
      <c r="F541" s="230">
        <v>0</v>
      </c>
    </row>
    <row r="542" spans="3:6" x14ac:dyDescent="0.2">
      <c r="C542" s="279" t="s">
        <v>682</v>
      </c>
      <c r="D542" s="231">
        <v>20500</v>
      </c>
      <c r="E542" s="232">
        <v>1</v>
      </c>
      <c r="F542" s="230">
        <v>20500</v>
      </c>
    </row>
    <row r="543" spans="3:6" x14ac:dyDescent="0.2">
      <c r="C543" s="202" t="s">
        <v>1424</v>
      </c>
      <c r="D543" s="233">
        <v>64105.156136528691</v>
      </c>
      <c r="E543" s="213">
        <v>0.5</v>
      </c>
      <c r="F543" s="230">
        <v>32052.578068264345</v>
      </c>
    </row>
    <row r="544" spans="3:6" ht="13.5" thickBot="1" x14ac:dyDescent="0.25">
      <c r="C544" s="278" t="s">
        <v>1426</v>
      </c>
      <c r="D544" s="234">
        <v>16347.181583235018</v>
      </c>
      <c r="E544" s="235"/>
      <c r="F544" s="236">
        <v>0</v>
      </c>
    </row>
    <row r="545" spans="3:7" ht="13.5" thickBot="1" x14ac:dyDescent="0.25"/>
    <row r="546" spans="3:7" ht="15.75" customHeight="1" thickBot="1" x14ac:dyDescent="0.25">
      <c r="C546" s="204"/>
      <c r="D546" s="205" t="s">
        <v>715</v>
      </c>
      <c r="E546" s="3852" t="s">
        <v>1411</v>
      </c>
      <c r="F546" s="3853"/>
      <c r="G546" s="203" t="str">
        <f>CONCATENATE(E546," ",E547)</f>
        <v>Bahía de transformador Anillo 230 kV</v>
      </c>
    </row>
    <row r="547" spans="3:7" ht="15.75" customHeight="1" thickBot="1" x14ac:dyDescent="0.25">
      <c r="C547" s="206" t="s">
        <v>776</v>
      </c>
      <c r="D547" s="207" t="s">
        <v>1398</v>
      </c>
      <c r="E547" s="3852" t="s">
        <v>1425</v>
      </c>
      <c r="F547" s="3853"/>
    </row>
    <row r="548" spans="3:7" ht="13.5" thickBot="1" x14ac:dyDescent="0.25">
      <c r="C548" s="206" t="s">
        <v>1485</v>
      </c>
      <c r="D548" s="222" t="s">
        <v>1464</v>
      </c>
      <c r="E548" s="218" t="s">
        <v>873</v>
      </c>
      <c r="F548" s="208" t="s">
        <v>1400</v>
      </c>
    </row>
    <row r="549" spans="3:7" x14ac:dyDescent="0.2">
      <c r="C549" s="276" t="s">
        <v>673</v>
      </c>
      <c r="D549" s="228">
        <v>58868.027716010096</v>
      </c>
      <c r="E549" s="237">
        <v>1</v>
      </c>
      <c r="F549" s="211">
        <v>58868.027716010096</v>
      </c>
    </row>
    <row r="550" spans="3:7" x14ac:dyDescent="0.2">
      <c r="C550" s="202" t="s">
        <v>674</v>
      </c>
      <c r="D550" s="209">
        <v>11526.174909253494</v>
      </c>
      <c r="E550" s="238">
        <v>2</v>
      </c>
      <c r="F550" s="230">
        <v>23052.349818506988</v>
      </c>
    </row>
    <row r="551" spans="3:7" x14ac:dyDescent="0.2">
      <c r="C551" s="202" t="s">
        <v>337</v>
      </c>
      <c r="D551" s="209">
        <v>14285.872779268881</v>
      </c>
      <c r="E551" s="239">
        <v>1</v>
      </c>
      <c r="F551" s="230">
        <v>14285.872779268881</v>
      </c>
    </row>
    <row r="552" spans="3:7" x14ac:dyDescent="0.2">
      <c r="C552" s="202" t="s">
        <v>1401</v>
      </c>
      <c r="D552" s="209">
        <v>9928.2153872667805</v>
      </c>
      <c r="E552" s="239">
        <v>3</v>
      </c>
      <c r="F552" s="230">
        <v>29784.646161800341</v>
      </c>
    </row>
    <row r="553" spans="3:7" x14ac:dyDescent="0.2">
      <c r="C553" s="202" t="s">
        <v>1402</v>
      </c>
      <c r="D553" s="209">
        <v>6123.9318826459203</v>
      </c>
      <c r="E553" s="239">
        <v>3</v>
      </c>
      <c r="F553" s="230">
        <v>18371.795647937761</v>
      </c>
    </row>
    <row r="554" spans="3:7" x14ac:dyDescent="0.2">
      <c r="C554" s="202" t="s">
        <v>1414</v>
      </c>
      <c r="D554" s="209">
        <v>3518.7560313631125</v>
      </c>
      <c r="E554" s="239">
        <v>3</v>
      </c>
      <c r="F554" s="230">
        <v>10556.268094089337</v>
      </c>
    </row>
    <row r="555" spans="3:7" x14ac:dyDescent="0.2">
      <c r="C555" s="202" t="s">
        <v>1404</v>
      </c>
      <c r="D555" s="209">
        <v>6437.5729847494558</v>
      </c>
      <c r="E555" s="239">
        <v>0</v>
      </c>
      <c r="F555" s="230">
        <v>0</v>
      </c>
    </row>
    <row r="556" spans="3:7" x14ac:dyDescent="0.2">
      <c r="C556" s="277" t="s">
        <v>1405</v>
      </c>
      <c r="D556" s="209">
        <v>68184.193826883231</v>
      </c>
      <c r="E556" s="239">
        <v>0</v>
      </c>
      <c r="F556" s="230">
        <v>0</v>
      </c>
    </row>
    <row r="557" spans="3:7" x14ac:dyDescent="0.2">
      <c r="C557" s="202" t="s">
        <v>262</v>
      </c>
      <c r="D557" s="209">
        <v>962.91508804531281</v>
      </c>
      <c r="E557" s="239">
        <v>6</v>
      </c>
      <c r="F557" s="230">
        <v>5777.4905282718773</v>
      </c>
    </row>
    <row r="558" spans="3:7" x14ac:dyDescent="0.2">
      <c r="C558" s="202" t="s">
        <v>677</v>
      </c>
      <c r="D558" s="209">
        <v>2712.8889215028425</v>
      </c>
      <c r="E558" s="239">
        <v>10.43</v>
      </c>
      <c r="F558" s="230">
        <v>28295.431451274646</v>
      </c>
    </row>
    <row r="559" spans="3:7" x14ac:dyDescent="0.2">
      <c r="C559" s="202" t="s">
        <v>697</v>
      </c>
      <c r="D559" s="209">
        <v>16151.472985113607</v>
      </c>
      <c r="E559" s="213">
        <v>1</v>
      </c>
      <c r="F559" s="230">
        <v>16151.472985113607</v>
      </c>
    </row>
    <row r="560" spans="3:7" x14ac:dyDescent="0.2">
      <c r="C560" s="202" t="s">
        <v>1423</v>
      </c>
      <c r="D560" s="209">
        <v>39907.545856475088</v>
      </c>
      <c r="E560" s="239"/>
      <c r="F560" s="230">
        <v>0</v>
      </c>
    </row>
    <row r="561" spans="3:7" x14ac:dyDescent="0.2">
      <c r="C561" s="202" t="s">
        <v>1406</v>
      </c>
      <c r="D561" s="209">
        <v>30287.604938271608</v>
      </c>
      <c r="E561" s="239">
        <v>1</v>
      </c>
      <c r="F561" s="230">
        <v>30287.604938271608</v>
      </c>
    </row>
    <row r="562" spans="3:7" x14ac:dyDescent="0.2">
      <c r="C562" s="202" t="s">
        <v>1407</v>
      </c>
      <c r="D562" s="209">
        <v>36841.037979661793</v>
      </c>
      <c r="E562" s="239">
        <v>1</v>
      </c>
      <c r="F562" s="230">
        <v>36841.037979661793</v>
      </c>
    </row>
    <row r="563" spans="3:7" x14ac:dyDescent="0.2">
      <c r="C563" s="202" t="s">
        <v>265</v>
      </c>
      <c r="D563" s="209">
        <v>31509.356764737102</v>
      </c>
      <c r="E563" s="239">
        <v>0.5</v>
      </c>
      <c r="F563" s="230">
        <v>15754.678382368551</v>
      </c>
    </row>
    <row r="564" spans="3:7" x14ac:dyDescent="0.2">
      <c r="C564" s="202" t="s">
        <v>680</v>
      </c>
      <c r="D564" s="209">
        <v>39982.559358958257</v>
      </c>
      <c r="E564" s="239">
        <v>0.5</v>
      </c>
      <c r="F564" s="230">
        <v>19991.279679479128</v>
      </c>
    </row>
    <row r="565" spans="3:7" x14ac:dyDescent="0.2">
      <c r="C565" s="202" t="s">
        <v>1408</v>
      </c>
      <c r="D565" s="209">
        <v>16800.848220184012</v>
      </c>
      <c r="E565" s="239">
        <v>0</v>
      </c>
      <c r="F565" s="230">
        <v>0</v>
      </c>
    </row>
    <row r="566" spans="3:7" x14ac:dyDescent="0.2">
      <c r="C566" s="202" t="s">
        <v>1409</v>
      </c>
      <c r="D566" s="209">
        <v>15532.560631506831</v>
      </c>
      <c r="E566" s="239">
        <v>1</v>
      </c>
      <c r="F566" s="230">
        <v>15532.560631506831</v>
      </c>
    </row>
    <row r="567" spans="3:7" x14ac:dyDescent="0.2">
      <c r="C567" s="279" t="s">
        <v>682</v>
      </c>
      <c r="D567" s="231">
        <v>20500</v>
      </c>
      <c r="E567" s="240">
        <v>1</v>
      </c>
      <c r="F567" s="230">
        <v>20500</v>
      </c>
    </row>
    <row r="568" spans="3:7" x14ac:dyDescent="0.2">
      <c r="C568" s="202" t="s">
        <v>1424</v>
      </c>
      <c r="D568" s="233">
        <v>64105.156136528691</v>
      </c>
      <c r="E568" s="239">
        <v>0.5</v>
      </c>
      <c r="F568" s="230">
        <v>32052.578068264345</v>
      </c>
    </row>
    <row r="569" spans="3:7" ht="13.5" thickBot="1" x14ac:dyDescent="0.25">
      <c r="C569" s="278" t="s">
        <v>1426</v>
      </c>
      <c r="D569" s="234">
        <v>16347.181583235018</v>
      </c>
      <c r="E569" s="241">
        <v>1</v>
      </c>
      <c r="F569" s="236">
        <v>16347.181583235018</v>
      </c>
    </row>
    <row r="571" spans="3:7" ht="13.5" thickBot="1" x14ac:dyDescent="0.25"/>
    <row r="572" spans="3:7" ht="15.75" customHeight="1" thickBot="1" x14ac:dyDescent="0.25">
      <c r="C572" s="204"/>
      <c r="D572" s="205" t="s">
        <v>715</v>
      </c>
      <c r="E572" s="3857" t="s">
        <v>1410</v>
      </c>
      <c r="F572" s="3858"/>
      <c r="G572" s="203" t="str">
        <f>CONCATENATE(E572," ",E573)</f>
        <v>Bahía de línea Doble Barra Encaps 230 kV</v>
      </c>
    </row>
    <row r="573" spans="3:7" ht="15.75" customHeight="1" thickBot="1" x14ac:dyDescent="0.25">
      <c r="C573" s="206" t="s">
        <v>776</v>
      </c>
      <c r="D573" s="207" t="s">
        <v>1398</v>
      </c>
      <c r="E573" s="3852" t="s">
        <v>1427</v>
      </c>
      <c r="F573" s="3853"/>
    </row>
    <row r="574" spans="3:7" ht="13.5" thickBot="1" x14ac:dyDescent="0.25">
      <c r="C574" s="206" t="s">
        <v>1486</v>
      </c>
      <c r="D574" s="222" t="s">
        <v>1464</v>
      </c>
      <c r="E574" s="218" t="s">
        <v>873</v>
      </c>
      <c r="F574" s="208" t="s">
        <v>1400</v>
      </c>
    </row>
    <row r="575" spans="3:7" ht="13.5" thickBot="1" x14ac:dyDescent="0.25">
      <c r="C575" s="242" t="s">
        <v>1428</v>
      </c>
      <c r="D575" s="243"/>
      <c r="E575" s="244"/>
      <c r="F575" s="245"/>
    </row>
    <row r="576" spans="3:7" x14ac:dyDescent="0.2">
      <c r="C576" s="280" t="s">
        <v>673</v>
      </c>
      <c r="D576" s="246">
        <v>180214.57952069718</v>
      </c>
      <c r="E576" s="247">
        <v>1</v>
      </c>
      <c r="F576" s="248">
        <v>180214.57952069718</v>
      </c>
    </row>
    <row r="577" spans="3:6" x14ac:dyDescent="0.2">
      <c r="C577" s="280" t="s">
        <v>674</v>
      </c>
      <c r="D577" s="249">
        <v>39320.604212055194</v>
      </c>
      <c r="E577" s="250">
        <v>3</v>
      </c>
      <c r="F577" s="251">
        <v>117961.81263616559</v>
      </c>
    </row>
    <row r="578" spans="3:6" x14ac:dyDescent="0.2">
      <c r="C578" s="280" t="s">
        <v>1429</v>
      </c>
      <c r="D578" s="249">
        <v>22206.816993464054</v>
      </c>
      <c r="E578" s="250">
        <v>3</v>
      </c>
      <c r="F578" s="251">
        <v>66620.450980392168</v>
      </c>
    </row>
    <row r="579" spans="3:6" x14ac:dyDescent="0.2">
      <c r="C579" s="280" t="s">
        <v>1430</v>
      </c>
      <c r="D579" s="249">
        <v>8621.9353667392897</v>
      </c>
      <c r="E579" s="250">
        <v>3</v>
      </c>
      <c r="F579" s="251">
        <v>25865.806100217869</v>
      </c>
    </row>
    <row r="580" spans="3:6" x14ac:dyDescent="0.2">
      <c r="C580" s="280" t="s">
        <v>315</v>
      </c>
      <c r="D580" s="249">
        <v>68354.204066811915</v>
      </c>
      <c r="E580" s="250">
        <v>3</v>
      </c>
      <c r="F580" s="251">
        <v>205062.61220043575</v>
      </c>
    </row>
    <row r="581" spans="3:6" x14ac:dyDescent="0.2">
      <c r="C581" s="280" t="s">
        <v>1431</v>
      </c>
      <c r="D581" s="249">
        <v>120046.27087872187</v>
      </c>
      <c r="E581" s="250">
        <v>1</v>
      </c>
      <c r="F581" s="251">
        <v>120046.27087872187</v>
      </c>
    </row>
    <row r="582" spans="3:6" x14ac:dyDescent="0.2">
      <c r="C582" s="280" t="s">
        <v>1432</v>
      </c>
      <c r="D582" s="249">
        <v>29673.61074800291</v>
      </c>
      <c r="E582" s="250"/>
      <c r="F582" s="251">
        <v>0</v>
      </c>
    </row>
    <row r="583" spans="3:6" ht="13.5" thickBot="1" x14ac:dyDescent="0.25">
      <c r="C583" s="281" t="s">
        <v>1433</v>
      </c>
      <c r="D583" s="252">
        <v>9011.145243282499</v>
      </c>
      <c r="E583" s="253">
        <v>3</v>
      </c>
      <c r="F583" s="254">
        <v>27033.435729847497</v>
      </c>
    </row>
    <row r="584" spans="3:6" ht="13.5" thickBot="1" x14ac:dyDescent="0.25">
      <c r="C584" s="242" t="s">
        <v>1434</v>
      </c>
      <c r="D584" s="243"/>
      <c r="E584" s="255"/>
      <c r="F584" s="256"/>
    </row>
    <row r="585" spans="3:6" x14ac:dyDescent="0.2">
      <c r="C585" s="202" t="s">
        <v>1402</v>
      </c>
      <c r="D585" s="209">
        <v>6123.9318826459203</v>
      </c>
      <c r="E585" s="214">
        <v>3</v>
      </c>
      <c r="F585" s="248">
        <v>18371.795647937761</v>
      </c>
    </row>
    <row r="586" spans="3:6" x14ac:dyDescent="0.2">
      <c r="C586" s="202" t="s">
        <v>1414</v>
      </c>
      <c r="D586" s="209">
        <v>3518.7560313631125</v>
      </c>
      <c r="E586" s="217">
        <v>3</v>
      </c>
      <c r="F586" s="251">
        <v>10556.268094089337</v>
      </c>
    </row>
    <row r="587" spans="3:6" x14ac:dyDescent="0.2">
      <c r="C587" s="202" t="s">
        <v>1404</v>
      </c>
      <c r="D587" s="209">
        <v>6437.5729847494558</v>
      </c>
      <c r="E587" s="217">
        <v>2</v>
      </c>
      <c r="F587" s="251">
        <v>12875.145969498912</v>
      </c>
    </row>
    <row r="588" spans="3:6" x14ac:dyDescent="0.2">
      <c r="C588" s="277" t="s">
        <v>1405</v>
      </c>
      <c r="D588" s="209">
        <v>68184.193826883231</v>
      </c>
      <c r="E588" s="217">
        <v>1</v>
      </c>
      <c r="F588" s="251">
        <v>68184.193826883231</v>
      </c>
    </row>
    <row r="589" spans="3:6" x14ac:dyDescent="0.2">
      <c r="C589" s="202" t="s">
        <v>677</v>
      </c>
      <c r="D589" s="209">
        <v>2712.8889215028425</v>
      </c>
      <c r="E589" s="217">
        <v>5.3860000000000001</v>
      </c>
      <c r="F589" s="251">
        <v>14611.61973121431</v>
      </c>
    </row>
    <row r="590" spans="3:6" x14ac:dyDescent="0.2">
      <c r="C590" s="202" t="s">
        <v>697</v>
      </c>
      <c r="D590" s="209">
        <v>16151.472985113607</v>
      </c>
      <c r="E590" s="217">
        <v>1</v>
      </c>
      <c r="F590" s="251">
        <v>16151.472985113607</v>
      </c>
    </row>
    <row r="591" spans="3:6" x14ac:dyDescent="0.2">
      <c r="C591" s="202" t="s">
        <v>1423</v>
      </c>
      <c r="D591" s="209">
        <v>39907.545856475088</v>
      </c>
      <c r="E591" s="217">
        <v>1</v>
      </c>
      <c r="F591" s="251">
        <v>39907.545856475088</v>
      </c>
    </row>
    <row r="592" spans="3:6" x14ac:dyDescent="0.2">
      <c r="C592" s="202" t="s">
        <v>1406</v>
      </c>
      <c r="D592" s="209">
        <v>30287.604938271608</v>
      </c>
      <c r="E592" s="217"/>
      <c r="F592" s="251"/>
    </row>
    <row r="593" spans="3:7" x14ac:dyDescent="0.2">
      <c r="C593" s="202" t="s">
        <v>1407</v>
      </c>
      <c r="D593" s="209">
        <v>36841.037979661793</v>
      </c>
      <c r="E593" s="217">
        <v>1</v>
      </c>
      <c r="F593" s="251">
        <v>36841.037979661793</v>
      </c>
    </row>
    <row r="594" spans="3:7" x14ac:dyDescent="0.2">
      <c r="C594" s="202" t="s">
        <v>265</v>
      </c>
      <c r="D594" s="209">
        <v>31509.356764737102</v>
      </c>
      <c r="E594" s="217">
        <v>0.5</v>
      </c>
      <c r="F594" s="251">
        <v>15754.678382368551</v>
      </c>
    </row>
    <row r="595" spans="3:7" x14ac:dyDescent="0.2">
      <c r="C595" s="202" t="s">
        <v>1435</v>
      </c>
      <c r="D595" s="209">
        <v>1605.2364637288099</v>
      </c>
      <c r="E595" s="217">
        <v>1</v>
      </c>
      <c r="F595" s="251">
        <v>1605.2364637288099</v>
      </c>
    </row>
    <row r="596" spans="3:7" x14ac:dyDescent="0.2">
      <c r="C596" s="279" t="s">
        <v>682</v>
      </c>
      <c r="D596" s="231">
        <v>17000</v>
      </c>
      <c r="E596" s="257">
        <v>1</v>
      </c>
      <c r="F596" s="251">
        <v>17000</v>
      </c>
    </row>
    <row r="597" spans="3:7" ht="13.5" thickBot="1" x14ac:dyDescent="0.25">
      <c r="C597" s="278" t="s">
        <v>1436</v>
      </c>
      <c r="D597" s="234">
        <v>19488.59186637618</v>
      </c>
      <c r="E597" s="223"/>
      <c r="F597" s="254">
        <v>0</v>
      </c>
    </row>
    <row r="598" spans="3:7" ht="13.5" thickBot="1" x14ac:dyDescent="0.25"/>
    <row r="599" spans="3:7" ht="15.75" customHeight="1" thickBot="1" x14ac:dyDescent="0.25">
      <c r="C599" s="204"/>
      <c r="D599" s="205" t="s">
        <v>715</v>
      </c>
      <c r="E599" s="3857" t="s">
        <v>1411</v>
      </c>
      <c r="F599" s="3858"/>
      <c r="G599" s="203" t="str">
        <f>CONCATENATE(E599," ",E600)</f>
        <v>Bahía de transformador Doble Barra Encaps 230 kV</v>
      </c>
    </row>
    <row r="600" spans="3:7" ht="15.75" customHeight="1" thickBot="1" x14ac:dyDescent="0.25">
      <c r="C600" s="206" t="s">
        <v>776</v>
      </c>
      <c r="D600" s="207" t="s">
        <v>1398</v>
      </c>
      <c r="E600" s="3852" t="s">
        <v>1427</v>
      </c>
      <c r="F600" s="3853"/>
    </row>
    <row r="601" spans="3:7" ht="13.5" thickBot="1" x14ac:dyDescent="0.25">
      <c r="C601" s="206" t="s">
        <v>1487</v>
      </c>
      <c r="D601" s="222" t="s">
        <v>1464</v>
      </c>
      <c r="E601" s="218" t="s">
        <v>873</v>
      </c>
      <c r="F601" s="208" t="s">
        <v>1400</v>
      </c>
    </row>
    <row r="602" spans="3:7" ht="13.5" thickBot="1" x14ac:dyDescent="0.25">
      <c r="C602" s="242" t="s">
        <v>1428</v>
      </c>
      <c r="D602" s="243"/>
      <c r="E602" s="244"/>
      <c r="F602" s="245"/>
    </row>
    <row r="603" spans="3:7" x14ac:dyDescent="0.2">
      <c r="C603" s="280" t="s">
        <v>673</v>
      </c>
      <c r="D603" s="246">
        <v>180214.57952069718</v>
      </c>
      <c r="E603" s="247">
        <v>1</v>
      </c>
      <c r="F603" s="248">
        <v>180214.57952069718</v>
      </c>
    </row>
    <row r="604" spans="3:7" x14ac:dyDescent="0.2">
      <c r="C604" s="280" t="s">
        <v>674</v>
      </c>
      <c r="D604" s="249">
        <v>39320.604212055194</v>
      </c>
      <c r="E604" s="250">
        <v>3</v>
      </c>
      <c r="F604" s="251">
        <v>117961.81263616559</v>
      </c>
    </row>
    <row r="605" spans="3:7" x14ac:dyDescent="0.2">
      <c r="C605" s="280" t="s">
        <v>1429</v>
      </c>
      <c r="D605" s="249">
        <v>22206.816993464054</v>
      </c>
      <c r="E605" s="250">
        <v>3</v>
      </c>
      <c r="F605" s="251">
        <v>66620.450980392168</v>
      </c>
    </row>
    <row r="606" spans="3:7" x14ac:dyDescent="0.2">
      <c r="C606" s="280" t="s">
        <v>1430</v>
      </c>
      <c r="D606" s="249">
        <v>8621.9353667392897</v>
      </c>
      <c r="E606" s="250">
        <v>3</v>
      </c>
      <c r="F606" s="251">
        <v>25865.806100217869</v>
      </c>
    </row>
    <row r="607" spans="3:7" x14ac:dyDescent="0.2">
      <c r="C607" s="280" t="s">
        <v>315</v>
      </c>
      <c r="D607" s="249">
        <v>68354.204066811915</v>
      </c>
      <c r="E607" s="250">
        <v>3</v>
      </c>
      <c r="F607" s="251">
        <v>205062.61220043575</v>
      </c>
    </row>
    <row r="608" spans="3:7" x14ac:dyDescent="0.2">
      <c r="C608" s="280" t="s">
        <v>1431</v>
      </c>
      <c r="D608" s="249">
        <v>120046.27087872187</v>
      </c>
      <c r="E608" s="250">
        <v>1</v>
      </c>
      <c r="F608" s="251">
        <v>120046.27087872187</v>
      </c>
    </row>
    <row r="609" spans="3:6" x14ac:dyDescent="0.2">
      <c r="C609" s="280" t="s">
        <v>1432</v>
      </c>
      <c r="D609" s="249">
        <v>29673.61074800291</v>
      </c>
      <c r="E609" s="250"/>
      <c r="F609" s="251">
        <v>0</v>
      </c>
    </row>
    <row r="610" spans="3:6" ht="13.5" thickBot="1" x14ac:dyDescent="0.25">
      <c r="C610" s="281" t="s">
        <v>1433</v>
      </c>
      <c r="D610" s="252">
        <v>9011.145243282499</v>
      </c>
      <c r="E610" s="253">
        <v>3</v>
      </c>
      <c r="F610" s="254">
        <v>27033.435729847497</v>
      </c>
    </row>
    <row r="611" spans="3:6" ht="13.5" thickBot="1" x14ac:dyDescent="0.25">
      <c r="C611" s="242" t="s">
        <v>1434</v>
      </c>
      <c r="D611" s="243"/>
      <c r="E611" s="255"/>
      <c r="F611" s="256"/>
    </row>
    <row r="612" spans="3:6" x14ac:dyDescent="0.2">
      <c r="C612" s="202" t="s">
        <v>1402</v>
      </c>
      <c r="D612" s="209">
        <v>6123.9318826459203</v>
      </c>
      <c r="E612" s="214">
        <v>3</v>
      </c>
      <c r="F612" s="248">
        <v>18371.795647937761</v>
      </c>
    </row>
    <row r="613" spans="3:6" x14ac:dyDescent="0.2">
      <c r="C613" s="202" t="s">
        <v>1414</v>
      </c>
      <c r="D613" s="209">
        <v>3518.7560313631125</v>
      </c>
      <c r="E613" s="217">
        <v>3</v>
      </c>
      <c r="F613" s="251">
        <v>10556.268094089337</v>
      </c>
    </row>
    <row r="614" spans="3:6" x14ac:dyDescent="0.2">
      <c r="C614" s="202" t="s">
        <v>1404</v>
      </c>
      <c r="D614" s="209">
        <v>6437.5729847494558</v>
      </c>
      <c r="E614" s="217"/>
      <c r="F614" s="251">
        <v>0</v>
      </c>
    </row>
    <row r="615" spans="3:6" x14ac:dyDescent="0.2">
      <c r="C615" s="277" t="s">
        <v>1405</v>
      </c>
      <c r="D615" s="209">
        <v>68184.193826883231</v>
      </c>
      <c r="E615" s="217"/>
      <c r="F615" s="251">
        <v>0</v>
      </c>
    </row>
    <row r="616" spans="3:6" x14ac:dyDescent="0.2">
      <c r="C616" s="202" t="s">
        <v>677</v>
      </c>
      <c r="D616" s="209">
        <v>2712.8889215028425</v>
      </c>
      <c r="E616" s="217">
        <v>5.3860000000000001</v>
      </c>
      <c r="F616" s="251">
        <v>14611.61973121431</v>
      </c>
    </row>
    <row r="617" spans="3:6" x14ac:dyDescent="0.2">
      <c r="C617" s="202" t="s">
        <v>697</v>
      </c>
      <c r="D617" s="209">
        <v>16151.472985113607</v>
      </c>
      <c r="E617" s="217">
        <v>1</v>
      </c>
      <c r="F617" s="251">
        <v>16151.472985113607</v>
      </c>
    </row>
    <row r="618" spans="3:6" x14ac:dyDescent="0.2">
      <c r="C618" s="202" t="s">
        <v>1423</v>
      </c>
      <c r="D618" s="209">
        <v>39907.545856475088</v>
      </c>
      <c r="E618" s="217"/>
      <c r="F618" s="251">
        <v>0</v>
      </c>
    </row>
    <row r="619" spans="3:6" x14ac:dyDescent="0.2">
      <c r="C619" s="202" t="s">
        <v>1406</v>
      </c>
      <c r="D619" s="209">
        <v>30287.604938271608</v>
      </c>
      <c r="E619" s="217">
        <v>1</v>
      </c>
      <c r="F619" s="251">
        <v>30287.604938271608</v>
      </c>
    </row>
    <row r="620" spans="3:6" x14ac:dyDescent="0.2">
      <c r="C620" s="202" t="s">
        <v>1407</v>
      </c>
      <c r="D620" s="209">
        <v>36841.037979661793</v>
      </c>
      <c r="E620" s="217">
        <v>1</v>
      </c>
      <c r="F620" s="251">
        <v>36841.037979661793</v>
      </c>
    </row>
    <row r="621" spans="3:6" x14ac:dyDescent="0.2">
      <c r="C621" s="202" t="s">
        <v>265</v>
      </c>
      <c r="D621" s="209">
        <v>31509.356764737102</v>
      </c>
      <c r="E621" s="217">
        <v>0.5</v>
      </c>
      <c r="F621" s="251">
        <v>15754.678382368551</v>
      </c>
    </row>
    <row r="622" spans="3:6" x14ac:dyDescent="0.2">
      <c r="C622" s="202" t="s">
        <v>1435</v>
      </c>
      <c r="D622" s="209">
        <v>1605.2364637288099</v>
      </c>
      <c r="E622" s="217">
        <v>1</v>
      </c>
      <c r="F622" s="251">
        <v>1605.2364637288099</v>
      </c>
    </row>
    <row r="623" spans="3:6" x14ac:dyDescent="0.2">
      <c r="C623" s="279" t="s">
        <v>682</v>
      </c>
      <c r="D623" s="231">
        <v>17000</v>
      </c>
      <c r="E623" s="257">
        <v>1</v>
      </c>
      <c r="F623" s="251">
        <v>17000</v>
      </c>
    </row>
    <row r="624" spans="3:6" ht="13.5" thickBot="1" x14ac:dyDescent="0.25">
      <c r="C624" s="278" t="s">
        <v>1436</v>
      </c>
      <c r="D624" s="234">
        <v>19488.59186637618</v>
      </c>
      <c r="E624" s="223"/>
      <c r="F624" s="254">
        <v>0</v>
      </c>
    </row>
    <row r="625" spans="3:7" ht="13.5" thickBot="1" x14ac:dyDescent="0.25"/>
    <row r="626" spans="3:7" ht="15.75" customHeight="1" thickBot="1" x14ac:dyDescent="0.25">
      <c r="C626" s="204"/>
      <c r="D626" s="205" t="s">
        <v>715</v>
      </c>
      <c r="E626" s="3857" t="s">
        <v>1394</v>
      </c>
      <c r="F626" s="3858"/>
      <c r="G626" s="203" t="str">
        <f>CONCATENATE(E626," ",E627)</f>
        <v>Bahía de Acople Doble Barra Encaps 230 kV</v>
      </c>
    </row>
    <row r="627" spans="3:7" ht="15.75" customHeight="1" thickBot="1" x14ac:dyDescent="0.25">
      <c r="C627" s="206" t="s">
        <v>776</v>
      </c>
      <c r="D627" s="207" t="s">
        <v>1398</v>
      </c>
      <c r="E627" s="3852" t="s">
        <v>1427</v>
      </c>
      <c r="F627" s="3853"/>
    </row>
    <row r="628" spans="3:7" ht="13.5" thickBot="1" x14ac:dyDescent="0.25">
      <c r="C628" s="206" t="s">
        <v>1488</v>
      </c>
      <c r="D628" s="222" t="s">
        <v>1464</v>
      </c>
      <c r="E628" s="218" t="s">
        <v>873</v>
      </c>
      <c r="F628" s="208" t="s">
        <v>1400</v>
      </c>
    </row>
    <row r="629" spans="3:7" ht="13.5" thickBot="1" x14ac:dyDescent="0.25">
      <c r="C629" s="242" t="s">
        <v>1428</v>
      </c>
      <c r="D629" s="243"/>
      <c r="E629" s="244"/>
      <c r="F629" s="244"/>
    </row>
    <row r="630" spans="3:7" x14ac:dyDescent="0.2">
      <c r="C630" s="280" t="s">
        <v>673</v>
      </c>
      <c r="D630" s="246">
        <v>180214.57952069718</v>
      </c>
      <c r="E630" s="247">
        <v>1</v>
      </c>
      <c r="F630" s="248">
        <v>180214.57952069718</v>
      </c>
    </row>
    <row r="631" spans="3:7" x14ac:dyDescent="0.2">
      <c r="C631" s="280" t="s">
        <v>674</v>
      </c>
      <c r="D631" s="249">
        <v>39320.604212055194</v>
      </c>
      <c r="E631" s="250">
        <v>2</v>
      </c>
      <c r="F631" s="251">
        <v>78641.208424110388</v>
      </c>
    </row>
    <row r="632" spans="3:7" x14ac:dyDescent="0.2">
      <c r="C632" s="280" t="s">
        <v>1429</v>
      </c>
      <c r="D632" s="249">
        <v>22206.816993464054</v>
      </c>
      <c r="E632" s="250">
        <v>2</v>
      </c>
      <c r="F632" s="251">
        <v>44413.633986928107</v>
      </c>
    </row>
    <row r="633" spans="3:7" x14ac:dyDescent="0.2">
      <c r="C633" s="280" t="s">
        <v>1430</v>
      </c>
      <c r="D633" s="249">
        <v>8621.9353667392897</v>
      </c>
      <c r="E633" s="250">
        <v>6</v>
      </c>
      <c r="F633" s="251">
        <v>51731.612200435738</v>
      </c>
    </row>
    <row r="634" spans="3:7" x14ac:dyDescent="0.2">
      <c r="C634" s="280" t="s">
        <v>315</v>
      </c>
      <c r="D634" s="249">
        <v>68354.204066811915</v>
      </c>
      <c r="E634" s="250"/>
      <c r="F634" s="251">
        <v>0</v>
      </c>
    </row>
    <row r="635" spans="3:7" x14ac:dyDescent="0.2">
      <c r="C635" s="280" t="s">
        <v>1431</v>
      </c>
      <c r="D635" s="249">
        <v>120046.27087872187</v>
      </c>
      <c r="E635" s="250">
        <v>1</v>
      </c>
      <c r="F635" s="251">
        <v>120046.27087872187</v>
      </c>
    </row>
    <row r="636" spans="3:7" x14ac:dyDescent="0.2">
      <c r="C636" s="280" t="s">
        <v>1432</v>
      </c>
      <c r="D636" s="249">
        <v>29673.61074800291</v>
      </c>
      <c r="E636" s="250"/>
      <c r="F636" s="251">
        <v>0</v>
      </c>
    </row>
    <row r="637" spans="3:7" ht="13.5" thickBot="1" x14ac:dyDescent="0.25">
      <c r="C637" s="281" t="s">
        <v>1433</v>
      </c>
      <c r="D637" s="252">
        <v>9011.145243282499</v>
      </c>
      <c r="E637" s="253"/>
      <c r="F637" s="254">
        <v>0</v>
      </c>
    </row>
    <row r="638" spans="3:7" ht="13.5" thickBot="1" x14ac:dyDescent="0.25">
      <c r="C638" s="242" t="s">
        <v>1434</v>
      </c>
      <c r="D638" s="243"/>
      <c r="E638" s="255"/>
      <c r="F638" s="256"/>
    </row>
    <row r="639" spans="3:7" x14ac:dyDescent="0.2">
      <c r="C639" s="202" t="s">
        <v>1402</v>
      </c>
      <c r="D639" s="209">
        <v>6123.9318826459203</v>
      </c>
      <c r="E639" s="258"/>
      <c r="F639" s="248">
        <v>0</v>
      </c>
    </row>
    <row r="640" spans="3:7" x14ac:dyDescent="0.2">
      <c r="C640" s="202" t="s">
        <v>1414</v>
      </c>
      <c r="D640" s="209">
        <v>3518.7560313631125</v>
      </c>
      <c r="E640" s="219"/>
      <c r="F640" s="251">
        <v>0</v>
      </c>
    </row>
    <row r="641" spans="3:7" x14ac:dyDescent="0.2">
      <c r="C641" s="202" t="s">
        <v>1404</v>
      </c>
      <c r="D641" s="209">
        <v>6437.5729847494558</v>
      </c>
      <c r="E641" s="219"/>
      <c r="F641" s="251">
        <v>0</v>
      </c>
    </row>
    <row r="642" spans="3:7" x14ac:dyDescent="0.2">
      <c r="C642" s="277" t="s">
        <v>1405</v>
      </c>
      <c r="D642" s="209">
        <v>68184.193826883231</v>
      </c>
      <c r="E642" s="219"/>
      <c r="F642" s="251">
        <v>0</v>
      </c>
    </row>
    <row r="643" spans="3:7" x14ac:dyDescent="0.2">
      <c r="C643" s="202" t="s">
        <v>677</v>
      </c>
      <c r="D643" s="209">
        <v>2712.8889215028425</v>
      </c>
      <c r="E643" s="219"/>
      <c r="F643" s="251">
        <v>0</v>
      </c>
    </row>
    <row r="644" spans="3:7" x14ac:dyDescent="0.2">
      <c r="C644" s="202" t="s">
        <v>697</v>
      </c>
      <c r="D644" s="209">
        <v>16151.472985113607</v>
      </c>
      <c r="E644" s="219"/>
      <c r="F644" s="251">
        <v>0</v>
      </c>
    </row>
    <row r="645" spans="3:7" x14ac:dyDescent="0.2">
      <c r="C645" s="202" t="s">
        <v>1423</v>
      </c>
      <c r="D645" s="209">
        <v>39907.545856475088</v>
      </c>
      <c r="E645" s="219"/>
      <c r="F645" s="251">
        <v>0</v>
      </c>
    </row>
    <row r="646" spans="3:7" x14ac:dyDescent="0.2">
      <c r="C646" s="202" t="s">
        <v>1406</v>
      </c>
      <c r="D646" s="209">
        <v>30287.604938271608</v>
      </c>
      <c r="E646" s="219"/>
      <c r="F646" s="251"/>
    </row>
    <row r="647" spans="3:7" x14ac:dyDescent="0.2">
      <c r="C647" s="202" t="s">
        <v>1407</v>
      </c>
      <c r="D647" s="209">
        <v>36841.037979661793</v>
      </c>
      <c r="E647" s="217">
        <v>1</v>
      </c>
      <c r="F647" s="251">
        <v>36841.037979661793</v>
      </c>
    </row>
    <row r="648" spans="3:7" x14ac:dyDescent="0.2">
      <c r="C648" s="202" t="s">
        <v>265</v>
      </c>
      <c r="D648" s="209">
        <v>31509.356764737102</v>
      </c>
      <c r="E648" s="217"/>
      <c r="F648" s="251">
        <v>0</v>
      </c>
    </row>
    <row r="649" spans="3:7" x14ac:dyDescent="0.2">
      <c r="C649" s="202" t="s">
        <v>1435</v>
      </c>
      <c r="D649" s="209">
        <v>1605.2364637288099</v>
      </c>
      <c r="E649" s="217"/>
      <c r="F649" s="251">
        <v>0</v>
      </c>
    </row>
    <row r="650" spans="3:7" x14ac:dyDescent="0.2">
      <c r="C650" s="279" t="s">
        <v>682</v>
      </c>
      <c r="D650" s="231">
        <v>17000</v>
      </c>
      <c r="E650" s="257">
        <v>1</v>
      </c>
      <c r="F650" s="251">
        <v>17000</v>
      </c>
    </row>
    <row r="651" spans="3:7" ht="13.5" thickBot="1" x14ac:dyDescent="0.25">
      <c r="C651" s="278" t="s">
        <v>1436</v>
      </c>
      <c r="D651" s="234">
        <v>19488.59186637618</v>
      </c>
      <c r="E651" s="223">
        <v>1</v>
      </c>
      <c r="F651" s="254">
        <v>19488.59186637618</v>
      </c>
    </row>
    <row r="652" spans="3:7" ht="13.5" thickBot="1" x14ac:dyDescent="0.25"/>
    <row r="653" spans="3:7" ht="15.75" customHeight="1" thickBot="1" x14ac:dyDescent="0.25">
      <c r="C653" s="204"/>
      <c r="D653" s="205" t="s">
        <v>715</v>
      </c>
      <c r="E653" s="3857" t="s">
        <v>1395</v>
      </c>
      <c r="F653" s="3858"/>
      <c r="G653" s="203" t="str">
        <f>CONCATENATE(E653," ",E654)</f>
        <v>Bahía de Seccionamiento Doble Barra Encaps 230 kV</v>
      </c>
    </row>
    <row r="654" spans="3:7" ht="15.75" customHeight="1" thickBot="1" x14ac:dyDescent="0.25">
      <c r="C654" s="206" t="s">
        <v>776</v>
      </c>
      <c r="D654" s="207" t="s">
        <v>1398</v>
      </c>
      <c r="E654" s="3852" t="s">
        <v>1427</v>
      </c>
      <c r="F654" s="3853"/>
    </row>
    <row r="655" spans="3:7" ht="13.5" thickBot="1" x14ac:dyDescent="0.25">
      <c r="C655" s="206" t="s">
        <v>1489</v>
      </c>
      <c r="D655" s="222" t="s">
        <v>1464</v>
      </c>
      <c r="E655" s="218" t="s">
        <v>873</v>
      </c>
      <c r="F655" s="208" t="s">
        <v>1400</v>
      </c>
    </row>
    <row r="656" spans="3:7" ht="13.5" thickBot="1" x14ac:dyDescent="0.25">
      <c r="C656" s="242" t="s">
        <v>1428</v>
      </c>
      <c r="D656" s="243"/>
      <c r="E656" s="244"/>
      <c r="F656" s="259"/>
    </row>
    <row r="657" spans="3:6" x14ac:dyDescent="0.2">
      <c r="C657" s="280" t="s">
        <v>673</v>
      </c>
      <c r="D657" s="246">
        <v>180214.57952069718</v>
      </c>
      <c r="E657" s="247"/>
      <c r="F657" s="248">
        <v>0</v>
      </c>
    </row>
    <row r="658" spans="3:6" x14ac:dyDescent="0.2">
      <c r="C658" s="280" t="s">
        <v>674</v>
      </c>
      <c r="D658" s="249">
        <v>39320.604212055194</v>
      </c>
      <c r="E658" s="250">
        <v>1</v>
      </c>
      <c r="F658" s="251">
        <v>39320.604212055194</v>
      </c>
    </row>
    <row r="659" spans="3:6" x14ac:dyDescent="0.2">
      <c r="C659" s="280" t="s">
        <v>1429</v>
      </c>
      <c r="D659" s="249">
        <v>22206.816993464054</v>
      </c>
      <c r="E659" s="250">
        <v>2</v>
      </c>
      <c r="F659" s="251">
        <v>44413.633986928107</v>
      </c>
    </row>
    <row r="660" spans="3:6" x14ac:dyDescent="0.2">
      <c r="C660" s="280" t="s">
        <v>1430</v>
      </c>
      <c r="D660" s="249">
        <v>8621.9353667392897</v>
      </c>
      <c r="E660" s="250"/>
      <c r="F660" s="251">
        <v>0</v>
      </c>
    </row>
    <row r="661" spans="3:6" x14ac:dyDescent="0.2">
      <c r="C661" s="280" t="s">
        <v>315</v>
      </c>
      <c r="D661" s="249">
        <v>68354.204066811915</v>
      </c>
      <c r="E661" s="250"/>
      <c r="F661" s="251">
        <v>0</v>
      </c>
    </row>
    <row r="662" spans="3:6" x14ac:dyDescent="0.2">
      <c r="C662" s="280" t="s">
        <v>1431</v>
      </c>
      <c r="D662" s="249">
        <v>120046.27087872187</v>
      </c>
      <c r="E662" s="250"/>
      <c r="F662" s="251">
        <v>0</v>
      </c>
    </row>
    <row r="663" spans="3:6" x14ac:dyDescent="0.2">
      <c r="C663" s="280" t="s">
        <v>1432</v>
      </c>
      <c r="D663" s="249">
        <v>29673.61074800291</v>
      </c>
      <c r="E663" s="250">
        <v>1</v>
      </c>
      <c r="F663" s="251">
        <v>29673.61074800291</v>
      </c>
    </row>
    <row r="664" spans="3:6" ht="13.5" thickBot="1" x14ac:dyDescent="0.25">
      <c r="C664" s="281" t="s">
        <v>1433</v>
      </c>
      <c r="D664" s="252">
        <v>9011.145243282499</v>
      </c>
      <c r="E664" s="253"/>
      <c r="F664" s="254">
        <v>0</v>
      </c>
    </row>
    <row r="665" spans="3:6" ht="13.5" thickBot="1" x14ac:dyDescent="0.25">
      <c r="C665" s="242" t="s">
        <v>1434</v>
      </c>
      <c r="D665" s="243"/>
      <c r="E665" s="255"/>
      <c r="F665" s="260"/>
    </row>
    <row r="666" spans="3:6" x14ac:dyDescent="0.2">
      <c r="C666" s="202" t="s">
        <v>1402</v>
      </c>
      <c r="D666" s="209">
        <v>6123.9318826459203</v>
      </c>
      <c r="E666" s="258"/>
      <c r="F666" s="248">
        <v>0</v>
      </c>
    </row>
    <row r="667" spans="3:6" x14ac:dyDescent="0.2">
      <c r="C667" s="202" t="s">
        <v>1414</v>
      </c>
      <c r="D667" s="209">
        <v>3518.7560313631125</v>
      </c>
      <c r="E667" s="219"/>
      <c r="F667" s="251">
        <v>0</v>
      </c>
    </row>
    <row r="668" spans="3:6" x14ac:dyDescent="0.2">
      <c r="C668" s="202" t="s">
        <v>1404</v>
      </c>
      <c r="D668" s="209">
        <v>6437.5729847494558</v>
      </c>
      <c r="E668" s="219"/>
      <c r="F668" s="251">
        <v>0</v>
      </c>
    </row>
    <row r="669" spans="3:6" x14ac:dyDescent="0.2">
      <c r="C669" s="277" t="s">
        <v>1405</v>
      </c>
      <c r="D669" s="209">
        <v>68184.193826883231</v>
      </c>
      <c r="E669" s="219"/>
      <c r="F669" s="251">
        <v>0</v>
      </c>
    </row>
    <row r="670" spans="3:6" x14ac:dyDescent="0.2">
      <c r="C670" s="202" t="s">
        <v>677</v>
      </c>
      <c r="D670" s="209">
        <v>2712.8889215028425</v>
      </c>
      <c r="E670" s="219"/>
      <c r="F670" s="251">
        <v>0</v>
      </c>
    </row>
    <row r="671" spans="3:6" x14ac:dyDescent="0.2">
      <c r="C671" s="202" t="s">
        <v>697</v>
      </c>
      <c r="D671" s="209">
        <v>16151.472985113607</v>
      </c>
      <c r="E671" s="219"/>
      <c r="F671" s="251">
        <v>0</v>
      </c>
    </row>
    <row r="672" spans="3:6" x14ac:dyDescent="0.2">
      <c r="C672" s="202" t="s">
        <v>1423</v>
      </c>
      <c r="D672" s="209">
        <v>39907.545856475088</v>
      </c>
      <c r="E672" s="219"/>
      <c r="F672" s="251">
        <v>0</v>
      </c>
    </row>
    <row r="673" spans="3:7" x14ac:dyDescent="0.2">
      <c r="C673" s="202" t="s">
        <v>1406</v>
      </c>
      <c r="D673" s="209">
        <v>30287.604938271608</v>
      </c>
      <c r="E673" s="219"/>
      <c r="F673" s="251"/>
    </row>
    <row r="674" spans="3:7" x14ac:dyDescent="0.2">
      <c r="C674" s="202" t="s">
        <v>1407</v>
      </c>
      <c r="D674" s="209">
        <v>36841.037979661793</v>
      </c>
      <c r="E674" s="219"/>
      <c r="F674" s="251">
        <v>0</v>
      </c>
    </row>
    <row r="675" spans="3:7" x14ac:dyDescent="0.2">
      <c r="C675" s="202" t="s">
        <v>265</v>
      </c>
      <c r="D675" s="209">
        <v>31509.356764737102</v>
      </c>
      <c r="E675" s="219"/>
      <c r="F675" s="251">
        <v>0</v>
      </c>
    </row>
    <row r="676" spans="3:7" x14ac:dyDescent="0.2">
      <c r="C676" s="202" t="s">
        <v>1435</v>
      </c>
      <c r="D676" s="209">
        <v>1605.2364637288099</v>
      </c>
      <c r="E676" s="219"/>
      <c r="F676" s="251">
        <v>0</v>
      </c>
    </row>
    <row r="677" spans="3:7" x14ac:dyDescent="0.2">
      <c r="C677" s="279" t="s">
        <v>682</v>
      </c>
      <c r="D677" s="231">
        <v>17000</v>
      </c>
      <c r="E677" s="261"/>
      <c r="F677" s="251">
        <v>0</v>
      </c>
    </row>
    <row r="678" spans="3:7" ht="13.5" thickBot="1" x14ac:dyDescent="0.25">
      <c r="C678" s="278" t="s">
        <v>1436</v>
      </c>
      <c r="D678" s="234">
        <v>19488.59186637618</v>
      </c>
      <c r="E678" s="220"/>
      <c r="F678" s="254">
        <v>0</v>
      </c>
    </row>
    <row r="680" spans="3:7" ht="13.5" thickBot="1" x14ac:dyDescent="0.25"/>
    <row r="681" spans="3:7" ht="15.75" customHeight="1" thickBot="1" x14ac:dyDescent="0.25">
      <c r="C681" s="282"/>
      <c r="D681" s="283" t="s">
        <v>715</v>
      </c>
      <c r="E681" s="3856" t="s">
        <v>1437</v>
      </c>
      <c r="F681" s="3855"/>
      <c r="G681" s="203" t="str">
        <f>CONCATENATE(E681," ",E682)</f>
        <v>Barraje Tipo 1 Barra Sencilla 230 kV</v>
      </c>
    </row>
    <row r="682" spans="3:7" ht="15.75" customHeight="1" thickBot="1" x14ac:dyDescent="0.25">
      <c r="C682" s="285" t="s">
        <v>776</v>
      </c>
      <c r="D682" s="286" t="s">
        <v>1398</v>
      </c>
      <c r="E682" s="3856" t="s">
        <v>1438</v>
      </c>
      <c r="F682" s="3855"/>
    </row>
    <row r="683" spans="3:7" ht="13.5" thickBot="1" x14ac:dyDescent="0.25">
      <c r="C683" s="285" t="s">
        <v>1490</v>
      </c>
      <c r="D683" s="222" t="s">
        <v>1464</v>
      </c>
      <c r="E683" s="218" t="s">
        <v>873</v>
      </c>
      <c r="F683" s="208" t="s">
        <v>1400</v>
      </c>
    </row>
    <row r="684" spans="3:7" x14ac:dyDescent="0.2">
      <c r="C684" s="276" t="s">
        <v>698</v>
      </c>
      <c r="D684" s="209">
        <v>2351.9099491648512</v>
      </c>
      <c r="E684" s="262">
        <v>14.02</v>
      </c>
      <c r="F684" s="212">
        <v>32973.777487291212</v>
      </c>
    </row>
    <row r="685" spans="3:7" x14ac:dyDescent="0.2">
      <c r="C685" s="276" t="s">
        <v>1439</v>
      </c>
      <c r="D685" s="209">
        <v>18353.967646726967</v>
      </c>
      <c r="E685" s="262">
        <v>1</v>
      </c>
      <c r="F685" s="212">
        <v>18353.967646726967</v>
      </c>
    </row>
    <row r="686" spans="3:7" x14ac:dyDescent="0.2">
      <c r="C686" s="276" t="s">
        <v>699</v>
      </c>
      <c r="D686" s="209">
        <v>76613.868866499062</v>
      </c>
      <c r="E686" s="263">
        <v>0</v>
      </c>
      <c r="F686" s="212">
        <v>0</v>
      </c>
    </row>
    <row r="687" spans="3:7" ht="13.5" thickBot="1" x14ac:dyDescent="0.25">
      <c r="C687" s="278" t="s">
        <v>692</v>
      </c>
      <c r="D687" s="264">
        <v>7312.7748729121286</v>
      </c>
      <c r="E687" s="265">
        <v>1</v>
      </c>
      <c r="F687" s="221">
        <v>7312.7748729121286</v>
      </c>
    </row>
    <row r="689" spans="3:7" ht="13.5" thickBot="1" x14ac:dyDescent="0.25"/>
    <row r="690" spans="3:7" ht="15.75" customHeight="1" thickBot="1" x14ac:dyDescent="0.25">
      <c r="C690" s="204"/>
      <c r="D690" s="266" t="s">
        <v>715</v>
      </c>
      <c r="E690" s="3852" t="s">
        <v>1437</v>
      </c>
      <c r="F690" s="3853"/>
      <c r="G690" s="203" t="str">
        <f>CONCATENATE(E690," ",E691)</f>
        <v>Barraje Tipo 1 Barra P. &amp; Transf. 230 kV</v>
      </c>
    </row>
    <row r="691" spans="3:7" ht="15.75" customHeight="1" thickBot="1" x14ac:dyDescent="0.25">
      <c r="C691" s="206" t="s">
        <v>776</v>
      </c>
      <c r="D691" s="207" t="s">
        <v>1398</v>
      </c>
      <c r="E691" s="3852" t="s">
        <v>1413</v>
      </c>
      <c r="F691" s="3853"/>
    </row>
    <row r="692" spans="3:7" ht="13.5" thickBot="1" x14ac:dyDescent="0.25">
      <c r="C692" s="206" t="s">
        <v>1491</v>
      </c>
      <c r="D692" s="222" t="s">
        <v>1464</v>
      </c>
      <c r="E692" s="218" t="s">
        <v>873</v>
      </c>
      <c r="F692" s="208" t="s">
        <v>1400</v>
      </c>
    </row>
    <row r="693" spans="3:7" x14ac:dyDescent="0.2">
      <c r="C693" s="276" t="s">
        <v>698</v>
      </c>
      <c r="D693" s="209">
        <v>2351.9099491648512</v>
      </c>
      <c r="E693" s="262">
        <v>21.863</v>
      </c>
      <c r="F693" s="212">
        <v>51419.807218591144</v>
      </c>
    </row>
    <row r="694" spans="3:7" x14ac:dyDescent="0.2">
      <c r="C694" s="276" t="s">
        <v>1439</v>
      </c>
      <c r="D694" s="209">
        <v>56657.316456756336</v>
      </c>
      <c r="E694" s="262">
        <v>1</v>
      </c>
      <c r="F694" s="212">
        <v>56657.316456756336</v>
      </c>
    </row>
    <row r="695" spans="3:7" x14ac:dyDescent="0.2">
      <c r="C695" s="276" t="s">
        <v>1439</v>
      </c>
      <c r="D695" s="209">
        <v>116810.28410360742</v>
      </c>
      <c r="E695" s="262">
        <v>0</v>
      </c>
      <c r="F695" s="212">
        <v>0</v>
      </c>
    </row>
    <row r="696" spans="3:7" ht="13.5" thickBot="1" x14ac:dyDescent="0.25">
      <c r="C696" s="278" t="s">
        <v>692</v>
      </c>
      <c r="D696" s="264">
        <v>7312.7748729121286</v>
      </c>
      <c r="E696" s="265">
        <v>2</v>
      </c>
      <c r="F696" s="221">
        <v>14625.549745824257</v>
      </c>
    </row>
    <row r="697" spans="3:7" ht="13.5" thickBot="1" x14ac:dyDescent="0.25"/>
    <row r="698" spans="3:7" ht="15.75" customHeight="1" thickBot="1" x14ac:dyDescent="0.25">
      <c r="C698" s="204"/>
      <c r="D698" s="266" t="s">
        <v>715</v>
      </c>
      <c r="E698" s="3852" t="s">
        <v>1440</v>
      </c>
      <c r="F698" s="3853"/>
      <c r="G698" s="203" t="str">
        <f>CONCATENATE(E698," ",E699)</f>
        <v>Barraje Tipo 2 Barra P. &amp; Transf. 230 kV</v>
      </c>
    </row>
    <row r="699" spans="3:7" ht="15.75" customHeight="1" thickBot="1" x14ac:dyDescent="0.25">
      <c r="C699" s="206" t="s">
        <v>776</v>
      </c>
      <c r="D699" s="207" t="s">
        <v>1398</v>
      </c>
      <c r="E699" s="3852" t="s">
        <v>1413</v>
      </c>
      <c r="F699" s="3853"/>
    </row>
    <row r="700" spans="3:7" ht="13.5" thickBot="1" x14ac:dyDescent="0.25">
      <c r="C700" s="206" t="s">
        <v>1492</v>
      </c>
      <c r="D700" s="222" t="s">
        <v>1464</v>
      </c>
      <c r="E700" s="218" t="s">
        <v>873</v>
      </c>
      <c r="F700" s="208" t="s">
        <v>1400</v>
      </c>
    </row>
    <row r="701" spans="3:7" x14ac:dyDescent="0.2">
      <c r="C701" s="276" t="s">
        <v>698</v>
      </c>
      <c r="D701" s="209">
        <v>2351.9099491648512</v>
      </c>
      <c r="E701" s="262">
        <v>38.063000000000002</v>
      </c>
      <c r="F701" s="212">
        <v>89520.748395061732</v>
      </c>
    </row>
    <row r="702" spans="3:7" x14ac:dyDescent="0.2">
      <c r="C702" s="276" t="s">
        <v>1439</v>
      </c>
      <c r="D702" s="209">
        <v>56657.316456756336</v>
      </c>
      <c r="E702" s="262">
        <v>0</v>
      </c>
      <c r="F702" s="212">
        <v>0</v>
      </c>
    </row>
    <row r="703" spans="3:7" x14ac:dyDescent="0.2">
      <c r="C703" s="276" t="s">
        <v>1439</v>
      </c>
      <c r="D703" s="209">
        <v>116810.28410360742</v>
      </c>
      <c r="E703" s="262">
        <v>1</v>
      </c>
      <c r="F703" s="212">
        <v>116810.28410360742</v>
      </c>
    </row>
    <row r="704" spans="3:7" ht="13.5" thickBot="1" x14ac:dyDescent="0.25">
      <c r="C704" s="278" t="s">
        <v>692</v>
      </c>
      <c r="D704" s="264">
        <v>7312.7748729121286</v>
      </c>
      <c r="E704" s="265">
        <v>2</v>
      </c>
      <c r="F704" s="221">
        <v>14625.549745824257</v>
      </c>
    </row>
    <row r="706" spans="3:7" ht="13.5" thickBot="1" x14ac:dyDescent="0.25"/>
    <row r="707" spans="3:7" ht="15.75" customHeight="1" thickBot="1" x14ac:dyDescent="0.25">
      <c r="C707" s="204"/>
      <c r="D707" s="266" t="s">
        <v>715</v>
      </c>
      <c r="E707" s="3852" t="s">
        <v>1437</v>
      </c>
      <c r="F707" s="3853"/>
      <c r="G707" s="203" t="str">
        <f>CONCATENATE(E707," ",E708)</f>
        <v>Barraje Tipo 1 Doble Barra 230 kV</v>
      </c>
    </row>
    <row r="708" spans="3:7" ht="15.75" customHeight="1" thickBot="1" x14ac:dyDescent="0.25">
      <c r="C708" s="206" t="s">
        <v>776</v>
      </c>
      <c r="D708" s="207" t="s">
        <v>1398</v>
      </c>
      <c r="E708" s="3852" t="s">
        <v>1416</v>
      </c>
      <c r="F708" s="3853"/>
    </row>
    <row r="709" spans="3:7" ht="13.5" thickBot="1" x14ac:dyDescent="0.25">
      <c r="C709" s="206" t="s">
        <v>1493</v>
      </c>
      <c r="D709" s="222" t="s">
        <v>1464</v>
      </c>
      <c r="E709" s="218" t="s">
        <v>873</v>
      </c>
      <c r="F709" s="208" t="s">
        <v>1400</v>
      </c>
    </row>
    <row r="710" spans="3:7" x14ac:dyDescent="0.2">
      <c r="C710" s="276" t="s">
        <v>698</v>
      </c>
      <c r="D710" s="209">
        <v>2351.9099491648512</v>
      </c>
      <c r="E710" s="262">
        <v>21.863</v>
      </c>
      <c r="F710" s="212">
        <v>51419.807218591144</v>
      </c>
    </row>
    <row r="711" spans="3:7" x14ac:dyDescent="0.2">
      <c r="C711" s="276" t="s">
        <v>1439</v>
      </c>
      <c r="D711" s="209">
        <v>56657.316456756336</v>
      </c>
      <c r="E711" s="262">
        <v>1</v>
      </c>
      <c r="F711" s="212">
        <v>56657.316456756336</v>
      </c>
    </row>
    <row r="712" spans="3:7" x14ac:dyDescent="0.2">
      <c r="C712" s="276" t="s">
        <v>1439</v>
      </c>
      <c r="D712" s="209">
        <v>116810.28410360742</v>
      </c>
      <c r="E712" s="262">
        <v>0</v>
      </c>
      <c r="F712" s="212">
        <v>0</v>
      </c>
    </row>
    <row r="713" spans="3:7" ht="13.5" thickBot="1" x14ac:dyDescent="0.25">
      <c r="C713" s="278" t="s">
        <v>692</v>
      </c>
      <c r="D713" s="209">
        <v>7312.7748729121286</v>
      </c>
      <c r="E713" s="267">
        <v>2</v>
      </c>
      <c r="F713" s="212">
        <v>14625.549745824257</v>
      </c>
    </row>
    <row r="714" spans="3:7" ht="13.5" thickBot="1" x14ac:dyDescent="0.25"/>
    <row r="715" spans="3:7" ht="15.75" customHeight="1" thickBot="1" x14ac:dyDescent="0.25">
      <c r="C715" s="204"/>
      <c r="D715" s="266" t="s">
        <v>715</v>
      </c>
      <c r="E715" s="3852" t="s">
        <v>1440</v>
      </c>
      <c r="F715" s="3853"/>
      <c r="G715" s="203" t="str">
        <f>CONCATENATE(E715," ",E716)</f>
        <v>Barraje Tipo 2 Doble Barra 230 kV</v>
      </c>
    </row>
    <row r="716" spans="3:7" ht="15.75" customHeight="1" thickBot="1" x14ac:dyDescent="0.25">
      <c r="C716" s="206" t="s">
        <v>776</v>
      </c>
      <c r="D716" s="207" t="s">
        <v>1398</v>
      </c>
      <c r="E716" s="3852" t="s">
        <v>1416</v>
      </c>
      <c r="F716" s="3853"/>
    </row>
    <row r="717" spans="3:7" ht="13.5" thickBot="1" x14ac:dyDescent="0.25">
      <c r="C717" s="206" t="s">
        <v>1494</v>
      </c>
      <c r="D717" s="222" t="s">
        <v>1464</v>
      </c>
      <c r="E717" s="218" t="s">
        <v>873</v>
      </c>
      <c r="F717" s="208" t="s">
        <v>1400</v>
      </c>
    </row>
    <row r="718" spans="3:7" x14ac:dyDescent="0.2">
      <c r="C718" s="276" t="s">
        <v>698</v>
      </c>
      <c r="D718" s="209">
        <v>2351.9099491648512</v>
      </c>
      <c r="E718" s="262">
        <v>38.200000000000003</v>
      </c>
      <c r="F718" s="212">
        <v>89842.96005809732</v>
      </c>
    </row>
    <row r="719" spans="3:7" x14ac:dyDescent="0.2">
      <c r="C719" s="276" t="s">
        <v>1439</v>
      </c>
      <c r="D719" s="209">
        <v>56657.316456756336</v>
      </c>
      <c r="E719" s="262">
        <v>0</v>
      </c>
      <c r="F719" s="212">
        <v>0</v>
      </c>
    </row>
    <row r="720" spans="3:7" x14ac:dyDescent="0.2">
      <c r="C720" s="276" t="s">
        <v>1439</v>
      </c>
      <c r="D720" s="209">
        <v>116810.28410360742</v>
      </c>
      <c r="E720" s="262">
        <v>1</v>
      </c>
      <c r="F720" s="212">
        <v>116810.28410360742</v>
      </c>
    </row>
    <row r="721" spans="3:7" ht="13.5" thickBot="1" x14ac:dyDescent="0.25">
      <c r="C721" s="278" t="s">
        <v>692</v>
      </c>
      <c r="D721" s="209">
        <v>7312.7748729121286</v>
      </c>
      <c r="E721" s="267">
        <v>3</v>
      </c>
      <c r="F721" s="212">
        <v>21938.324618736384</v>
      </c>
    </row>
    <row r="723" spans="3:7" ht="13.5" thickBot="1" x14ac:dyDescent="0.25"/>
    <row r="724" spans="3:7" ht="15.75" customHeight="1" thickBot="1" x14ac:dyDescent="0.25">
      <c r="C724" s="204"/>
      <c r="D724" s="266" t="s">
        <v>715</v>
      </c>
      <c r="E724" s="3852" t="s">
        <v>1437</v>
      </c>
      <c r="F724" s="3853"/>
      <c r="G724" s="203" t="str">
        <f>CONCATENATE(E724," ",E725)</f>
        <v>Barraje Tipo 1 D. Barra + Transf 230 kV</v>
      </c>
    </row>
    <row r="725" spans="3:7" ht="15.75" customHeight="1" thickBot="1" x14ac:dyDescent="0.25">
      <c r="C725" s="206" t="s">
        <v>776</v>
      </c>
      <c r="D725" s="207" t="s">
        <v>1398</v>
      </c>
      <c r="E725" s="3852" t="s">
        <v>1419</v>
      </c>
      <c r="F725" s="3853"/>
    </row>
    <row r="726" spans="3:7" ht="13.5" thickBot="1" x14ac:dyDescent="0.25">
      <c r="C726" s="206" t="s">
        <v>1495</v>
      </c>
      <c r="D726" s="222" t="s">
        <v>1464</v>
      </c>
      <c r="E726" s="218" t="s">
        <v>873</v>
      </c>
      <c r="F726" s="208" t="s">
        <v>1400</v>
      </c>
    </row>
    <row r="727" spans="3:7" x14ac:dyDescent="0.2">
      <c r="C727" s="276" t="s">
        <v>698</v>
      </c>
      <c r="D727" s="209">
        <v>2351.9099491648512</v>
      </c>
      <c r="E727" s="262">
        <v>12.863</v>
      </c>
      <c r="F727" s="212">
        <v>30252.617676107482</v>
      </c>
    </row>
    <row r="728" spans="3:7" x14ac:dyDescent="0.2">
      <c r="C728" s="276" t="s">
        <v>1439</v>
      </c>
      <c r="D728" s="209">
        <v>36994.906165423919</v>
      </c>
      <c r="E728" s="262">
        <v>1</v>
      </c>
      <c r="F728" s="212">
        <v>36994.906165423919</v>
      </c>
    </row>
    <row r="729" spans="3:7" x14ac:dyDescent="0.2">
      <c r="C729" s="276" t="s">
        <v>1439</v>
      </c>
      <c r="D729" s="209">
        <v>58239.789995737767</v>
      </c>
      <c r="E729" s="262">
        <v>0</v>
      </c>
      <c r="F729" s="212">
        <v>0</v>
      </c>
    </row>
    <row r="730" spans="3:7" ht="13.5" thickBot="1" x14ac:dyDescent="0.25">
      <c r="C730" s="278" t="s">
        <v>692</v>
      </c>
      <c r="D730" s="209">
        <v>7312.7748729121286</v>
      </c>
      <c r="E730" s="267">
        <v>2</v>
      </c>
      <c r="F730" s="212">
        <v>14625.549745824257</v>
      </c>
    </row>
    <row r="731" spans="3:7" ht="13.5" thickBot="1" x14ac:dyDescent="0.25"/>
    <row r="732" spans="3:7" ht="15.75" customHeight="1" thickBot="1" x14ac:dyDescent="0.25">
      <c r="C732" s="204"/>
      <c r="D732" s="266" t="s">
        <v>715</v>
      </c>
      <c r="E732" s="3852" t="s">
        <v>1440</v>
      </c>
      <c r="F732" s="3853"/>
      <c r="G732" s="203" t="str">
        <f>CONCATENATE(E732," ",E733)</f>
        <v>Barraje Tipo 2 D. Barra + Transf 230 kV</v>
      </c>
    </row>
    <row r="733" spans="3:7" ht="15.75" customHeight="1" thickBot="1" x14ac:dyDescent="0.25">
      <c r="C733" s="206" t="s">
        <v>776</v>
      </c>
      <c r="D733" s="207" t="s">
        <v>1398</v>
      </c>
      <c r="E733" s="3852" t="s">
        <v>1419</v>
      </c>
      <c r="F733" s="3853"/>
    </row>
    <row r="734" spans="3:7" ht="13.5" thickBot="1" x14ac:dyDescent="0.25">
      <c r="C734" s="206" t="s">
        <v>1496</v>
      </c>
      <c r="D734" s="222" t="s">
        <v>1464</v>
      </c>
      <c r="E734" s="218" t="s">
        <v>873</v>
      </c>
      <c r="F734" s="208" t="s">
        <v>1400</v>
      </c>
    </row>
    <row r="735" spans="3:7" x14ac:dyDescent="0.2">
      <c r="C735" s="276" t="s">
        <v>698</v>
      </c>
      <c r="D735" s="209">
        <v>2351.9099491648512</v>
      </c>
      <c r="E735" s="262">
        <v>17.195</v>
      </c>
      <c r="F735" s="212">
        <v>40441.091575889615</v>
      </c>
    </row>
    <row r="736" spans="3:7" x14ac:dyDescent="0.2">
      <c r="C736" s="276" t="s">
        <v>1439</v>
      </c>
      <c r="D736" s="209">
        <v>36994.906165423919</v>
      </c>
      <c r="E736" s="262">
        <v>0</v>
      </c>
      <c r="F736" s="212">
        <v>0</v>
      </c>
    </row>
    <row r="737" spans="3:7" x14ac:dyDescent="0.2">
      <c r="C737" s="276" t="s">
        <v>1439</v>
      </c>
      <c r="D737" s="209">
        <v>58239.789995737767</v>
      </c>
      <c r="E737" s="262">
        <v>1</v>
      </c>
      <c r="F737" s="212">
        <v>58239.789995737767</v>
      </c>
    </row>
    <row r="738" spans="3:7" ht="13.5" thickBot="1" x14ac:dyDescent="0.25">
      <c r="C738" s="278" t="s">
        <v>692</v>
      </c>
      <c r="D738" s="209">
        <v>7312.7748729121286</v>
      </c>
      <c r="E738" s="267">
        <v>3</v>
      </c>
      <c r="F738" s="212">
        <v>21938.324618736384</v>
      </c>
    </row>
    <row r="740" spans="3:7" ht="13.5" thickBot="1" x14ac:dyDescent="0.25"/>
    <row r="741" spans="3:7" ht="15.75" customHeight="1" thickBot="1" x14ac:dyDescent="0.25">
      <c r="C741" s="204"/>
      <c r="D741" s="266" t="s">
        <v>715</v>
      </c>
      <c r="E741" s="3852" t="s">
        <v>1437</v>
      </c>
      <c r="F741" s="3853"/>
      <c r="G741" s="203" t="str">
        <f>CONCATENATE(E741," ",E742)</f>
        <v>Barraje Tipo 1 D. Barra + By Pass 230 kV</v>
      </c>
    </row>
    <row r="742" spans="3:7" ht="15.75" customHeight="1" thickBot="1" x14ac:dyDescent="0.25">
      <c r="C742" s="206" t="s">
        <v>776</v>
      </c>
      <c r="D742" s="207" t="s">
        <v>1398</v>
      </c>
      <c r="E742" s="3852" t="s">
        <v>1420</v>
      </c>
      <c r="F742" s="3853"/>
    </row>
    <row r="743" spans="3:7" ht="13.5" thickBot="1" x14ac:dyDescent="0.25">
      <c r="C743" s="206" t="s">
        <v>1497</v>
      </c>
      <c r="D743" s="222" t="s">
        <v>1464</v>
      </c>
      <c r="E743" s="218" t="s">
        <v>873</v>
      </c>
      <c r="F743" s="208" t="s">
        <v>1400</v>
      </c>
    </row>
    <row r="744" spans="3:7" x14ac:dyDescent="0.2">
      <c r="C744" s="276" t="s">
        <v>698</v>
      </c>
      <c r="D744" s="209">
        <v>2351.9099491648512</v>
      </c>
      <c r="E744" s="262">
        <v>21.863</v>
      </c>
      <c r="F744" s="212">
        <v>51419.807218591144</v>
      </c>
    </row>
    <row r="745" spans="3:7" x14ac:dyDescent="0.2">
      <c r="C745" s="276" t="s">
        <v>1439</v>
      </c>
      <c r="D745" s="209">
        <v>56657.316456756336</v>
      </c>
      <c r="E745" s="262">
        <v>1</v>
      </c>
      <c r="F745" s="212">
        <v>56657.316456756336</v>
      </c>
    </row>
    <row r="746" spans="3:7" x14ac:dyDescent="0.2">
      <c r="C746" s="276" t="s">
        <v>1439</v>
      </c>
      <c r="D746" s="209">
        <v>116810.28410360742</v>
      </c>
      <c r="E746" s="262">
        <v>0</v>
      </c>
      <c r="F746" s="212">
        <v>0</v>
      </c>
    </row>
    <row r="747" spans="3:7" ht="13.5" thickBot="1" x14ac:dyDescent="0.25">
      <c r="C747" s="278" t="s">
        <v>692</v>
      </c>
      <c r="D747" s="209">
        <v>7312.7748729121286</v>
      </c>
      <c r="E747" s="267">
        <v>2</v>
      </c>
      <c r="F747" s="212">
        <v>14625.549745824257</v>
      </c>
    </row>
    <row r="748" spans="3:7" ht="13.5" thickBot="1" x14ac:dyDescent="0.25"/>
    <row r="749" spans="3:7" ht="15.75" customHeight="1" thickBot="1" x14ac:dyDescent="0.25">
      <c r="C749" s="204"/>
      <c r="D749" s="266" t="s">
        <v>715</v>
      </c>
      <c r="E749" s="3852" t="s">
        <v>1440</v>
      </c>
      <c r="F749" s="3853"/>
      <c r="G749" s="203" t="str">
        <f>CONCATENATE(E749," ",E750)</f>
        <v>Barraje Tipo 2 D. Barra + By Pass 230 kV</v>
      </c>
    </row>
    <row r="750" spans="3:7" ht="15.75" customHeight="1" thickBot="1" x14ac:dyDescent="0.25">
      <c r="C750" s="206" t="s">
        <v>776</v>
      </c>
      <c r="D750" s="207" t="s">
        <v>1398</v>
      </c>
      <c r="E750" s="3852" t="s">
        <v>1420</v>
      </c>
      <c r="F750" s="3853"/>
    </row>
    <row r="751" spans="3:7" ht="13.5" thickBot="1" x14ac:dyDescent="0.25">
      <c r="C751" s="206" t="s">
        <v>1498</v>
      </c>
      <c r="D751" s="222" t="s">
        <v>1464</v>
      </c>
      <c r="E751" s="218" t="s">
        <v>873</v>
      </c>
      <c r="F751" s="208" t="s">
        <v>1400</v>
      </c>
    </row>
    <row r="752" spans="3:7" x14ac:dyDescent="0.2">
      <c r="C752" s="276" t="s">
        <v>698</v>
      </c>
      <c r="D752" s="209">
        <v>2351.9099491648512</v>
      </c>
      <c r="E752" s="262">
        <v>38.200000000000003</v>
      </c>
      <c r="F752" s="212">
        <v>89842.96005809732</v>
      </c>
    </row>
    <row r="753" spans="3:7" x14ac:dyDescent="0.2">
      <c r="C753" s="276" t="s">
        <v>1439</v>
      </c>
      <c r="D753" s="209">
        <v>56657.316456756336</v>
      </c>
      <c r="E753" s="262">
        <v>0</v>
      </c>
      <c r="F753" s="212">
        <v>0</v>
      </c>
    </row>
    <row r="754" spans="3:7" x14ac:dyDescent="0.2">
      <c r="C754" s="276" t="s">
        <v>1439</v>
      </c>
      <c r="D754" s="209">
        <v>116810.28410360742</v>
      </c>
      <c r="E754" s="262">
        <v>1</v>
      </c>
      <c r="F754" s="212">
        <v>116810.28410360742</v>
      </c>
    </row>
    <row r="755" spans="3:7" ht="13.5" thickBot="1" x14ac:dyDescent="0.25">
      <c r="C755" s="278" t="s">
        <v>692</v>
      </c>
      <c r="D755" s="209">
        <v>7312.7748729121286</v>
      </c>
      <c r="E755" s="267">
        <v>3</v>
      </c>
      <c r="F755" s="212">
        <v>21938.324618736384</v>
      </c>
    </row>
    <row r="757" spans="3:7" ht="13.5" thickBot="1" x14ac:dyDescent="0.25"/>
    <row r="758" spans="3:7" ht="15.75" customHeight="1" thickBot="1" x14ac:dyDescent="0.25">
      <c r="C758" s="204"/>
      <c r="D758" s="266" t="s">
        <v>715</v>
      </c>
      <c r="E758" s="3852" t="s">
        <v>1437</v>
      </c>
      <c r="F758" s="3853"/>
      <c r="G758" s="203" t="str">
        <f>CONCATENATE(E758," ",E759)</f>
        <v>Barraje Tipo 1 Int. Y medio 230 kV</v>
      </c>
    </row>
    <row r="759" spans="3:7" ht="15.75" customHeight="1" thickBot="1" x14ac:dyDescent="0.25">
      <c r="C759" s="206" t="s">
        <v>776</v>
      </c>
      <c r="D759" s="207" t="s">
        <v>1398</v>
      </c>
      <c r="E759" s="3852" t="s">
        <v>1441</v>
      </c>
      <c r="F759" s="3853"/>
    </row>
    <row r="760" spans="3:7" ht="13.5" thickBot="1" x14ac:dyDescent="0.25">
      <c r="C760" s="206" t="s">
        <v>1499</v>
      </c>
      <c r="D760" s="222" t="s">
        <v>1464</v>
      </c>
      <c r="E760" s="218" t="s">
        <v>873</v>
      </c>
      <c r="F760" s="208" t="s">
        <v>1400</v>
      </c>
    </row>
    <row r="761" spans="3:7" x14ac:dyDescent="0.2">
      <c r="C761" s="276" t="s">
        <v>698</v>
      </c>
      <c r="D761" s="209">
        <v>2351.9099491648512</v>
      </c>
      <c r="E761" s="262">
        <v>17.902999999999999</v>
      </c>
      <c r="F761" s="212">
        <v>42106.243819898329</v>
      </c>
    </row>
    <row r="762" spans="3:7" x14ac:dyDescent="0.2">
      <c r="C762" s="276" t="s">
        <v>1439</v>
      </c>
      <c r="D762" s="209">
        <v>36250.699058038132</v>
      </c>
      <c r="E762" s="262">
        <v>1</v>
      </c>
      <c r="F762" s="212">
        <v>36250.699058038132</v>
      </c>
    </row>
    <row r="763" spans="3:7" x14ac:dyDescent="0.2">
      <c r="C763" s="276" t="s">
        <v>1439</v>
      </c>
      <c r="D763" s="209">
        <v>56657.316456756336</v>
      </c>
      <c r="E763" s="262">
        <v>0</v>
      </c>
      <c r="F763" s="212">
        <v>0</v>
      </c>
    </row>
    <row r="764" spans="3:7" ht="13.5" thickBot="1" x14ac:dyDescent="0.25">
      <c r="C764" s="278" t="s">
        <v>692</v>
      </c>
      <c r="D764" s="209">
        <v>7312.7748729121286</v>
      </c>
      <c r="E764" s="267">
        <v>2</v>
      </c>
      <c r="F764" s="212">
        <v>14625.549745824257</v>
      </c>
    </row>
    <row r="765" spans="3:7" ht="13.5" thickBot="1" x14ac:dyDescent="0.25"/>
    <row r="766" spans="3:7" ht="15.75" customHeight="1" thickBot="1" x14ac:dyDescent="0.25">
      <c r="C766" s="204"/>
      <c r="D766" s="266" t="s">
        <v>715</v>
      </c>
      <c r="E766" s="3852" t="s">
        <v>1440</v>
      </c>
      <c r="F766" s="3853"/>
      <c r="G766" s="203" t="str">
        <f>CONCATENATE(E766," ",E767)</f>
        <v>Barraje Tipo 2 Int. Y medio 230 kV</v>
      </c>
    </row>
    <row r="767" spans="3:7" ht="15.75" customHeight="1" thickBot="1" x14ac:dyDescent="0.25">
      <c r="C767" s="206" t="s">
        <v>776</v>
      </c>
      <c r="D767" s="207" t="s">
        <v>1398</v>
      </c>
      <c r="E767" s="3852" t="s">
        <v>1441</v>
      </c>
      <c r="F767" s="3853"/>
    </row>
    <row r="768" spans="3:7" ht="13.5" thickBot="1" x14ac:dyDescent="0.25">
      <c r="C768" s="206" t="s">
        <v>1500</v>
      </c>
      <c r="D768" s="222" t="s">
        <v>1464</v>
      </c>
      <c r="E768" s="218" t="s">
        <v>873</v>
      </c>
      <c r="F768" s="208" t="s">
        <v>1400</v>
      </c>
    </row>
    <row r="769" spans="3:7" x14ac:dyDescent="0.2">
      <c r="C769" s="276" t="s">
        <v>698</v>
      </c>
      <c r="D769" s="209">
        <v>2351.9099491648512</v>
      </c>
      <c r="E769" s="262">
        <v>23.783000000000001</v>
      </c>
      <c r="F769" s="212">
        <v>55935.474320987661</v>
      </c>
    </row>
    <row r="770" spans="3:7" x14ac:dyDescent="0.2">
      <c r="C770" s="276" t="s">
        <v>1439</v>
      </c>
      <c r="D770" s="209">
        <v>36250.699058038132</v>
      </c>
      <c r="E770" s="262">
        <v>0</v>
      </c>
      <c r="F770" s="212">
        <v>0</v>
      </c>
    </row>
    <row r="771" spans="3:7" x14ac:dyDescent="0.2">
      <c r="C771" s="276" t="s">
        <v>1439</v>
      </c>
      <c r="D771" s="209">
        <v>56657.316456756336</v>
      </c>
      <c r="E771" s="262">
        <v>1</v>
      </c>
      <c r="F771" s="212">
        <v>56657.316456756336</v>
      </c>
    </row>
    <row r="772" spans="3:7" ht="13.5" thickBot="1" x14ac:dyDescent="0.25">
      <c r="C772" s="278" t="s">
        <v>692</v>
      </c>
      <c r="D772" s="209">
        <v>7312.7748729121286</v>
      </c>
      <c r="E772" s="267">
        <v>2</v>
      </c>
      <c r="F772" s="212">
        <v>14625.549745824257</v>
      </c>
    </row>
    <row r="774" spans="3:7" ht="13.5" thickBot="1" x14ac:dyDescent="0.25"/>
    <row r="775" spans="3:7" ht="15.75" customHeight="1" thickBot="1" x14ac:dyDescent="0.25">
      <c r="C775" s="204"/>
      <c r="D775" s="266" t="s">
        <v>715</v>
      </c>
      <c r="E775" s="3852" t="s">
        <v>1442</v>
      </c>
      <c r="F775" s="3853"/>
      <c r="G775" s="203" t="str">
        <f>CONCATENATE(E775," ",E776)</f>
        <v>Módulo Común Tipo 1 230 kV</v>
      </c>
    </row>
    <row r="776" spans="3:7" ht="15.75" customHeight="1" thickBot="1" x14ac:dyDescent="0.25">
      <c r="C776" s="206" t="s">
        <v>776</v>
      </c>
      <c r="D776" s="207" t="s">
        <v>1398</v>
      </c>
      <c r="E776" s="3852" t="s">
        <v>1444</v>
      </c>
      <c r="F776" s="3853"/>
    </row>
    <row r="777" spans="3:7" ht="13.5" thickBot="1" x14ac:dyDescent="0.25">
      <c r="C777" s="206" t="s">
        <v>1501</v>
      </c>
      <c r="D777" s="222" t="s">
        <v>1464</v>
      </c>
      <c r="E777" s="218" t="s">
        <v>873</v>
      </c>
      <c r="F777" s="208" t="s">
        <v>1400</v>
      </c>
    </row>
    <row r="778" spans="3:7" x14ac:dyDescent="0.2">
      <c r="C778" s="276" t="s">
        <v>1446</v>
      </c>
      <c r="D778" s="209">
        <v>31122.220769789401</v>
      </c>
      <c r="E778" s="263">
        <v>1</v>
      </c>
      <c r="F778" s="212">
        <v>31122.220769789401</v>
      </c>
    </row>
    <row r="779" spans="3:7" x14ac:dyDescent="0.2">
      <c r="C779" s="202" t="s">
        <v>1447</v>
      </c>
      <c r="D779" s="209">
        <v>549720.44589687733</v>
      </c>
      <c r="E779" s="263">
        <v>1</v>
      </c>
      <c r="F779" s="212">
        <v>549720.44589687733</v>
      </c>
    </row>
    <row r="780" spans="3:7" x14ac:dyDescent="0.2">
      <c r="C780" s="202" t="s">
        <v>1448</v>
      </c>
      <c r="D780" s="209">
        <v>200674.30941811256</v>
      </c>
      <c r="E780" s="268">
        <v>1</v>
      </c>
      <c r="F780" s="212">
        <v>200674.30941811256</v>
      </c>
    </row>
    <row r="781" spans="3:7" x14ac:dyDescent="0.2">
      <c r="C781" s="202" t="s">
        <v>1449</v>
      </c>
      <c r="D781" s="209">
        <v>291201.53118815855</v>
      </c>
      <c r="E781" s="268">
        <v>0</v>
      </c>
      <c r="F781" s="212">
        <v>0</v>
      </c>
    </row>
    <row r="782" spans="3:7" x14ac:dyDescent="0.2">
      <c r="C782" s="202" t="s">
        <v>1450</v>
      </c>
      <c r="D782" s="209">
        <v>238715.87187879253</v>
      </c>
      <c r="E782" s="268">
        <v>0</v>
      </c>
      <c r="F782" s="212">
        <v>0</v>
      </c>
    </row>
    <row r="783" spans="3:7" x14ac:dyDescent="0.2">
      <c r="C783" s="202" t="s">
        <v>1451</v>
      </c>
      <c r="D783" s="209">
        <v>318753.95287708944</v>
      </c>
      <c r="E783" s="268">
        <v>0</v>
      </c>
      <c r="F783" s="212">
        <v>0</v>
      </c>
    </row>
    <row r="784" spans="3:7" x14ac:dyDescent="0.2">
      <c r="C784" s="202" t="s">
        <v>1452</v>
      </c>
      <c r="D784" s="209">
        <v>46204.623819898334</v>
      </c>
      <c r="E784" s="268">
        <v>1</v>
      </c>
      <c r="F784" s="212">
        <v>46204.623819898334</v>
      </c>
    </row>
    <row r="785" spans="3:7" x14ac:dyDescent="0.2">
      <c r="C785" s="202" t="s">
        <v>1453</v>
      </c>
      <c r="D785" s="209">
        <v>27955.467683369647</v>
      </c>
      <c r="E785" s="268">
        <v>1</v>
      </c>
      <c r="F785" s="212">
        <v>27955.467683369647</v>
      </c>
    </row>
    <row r="786" spans="3:7" ht="13.5" thickBot="1" x14ac:dyDescent="0.25">
      <c r="C786" s="278" t="s">
        <v>1454</v>
      </c>
      <c r="D786" s="264">
        <v>23385.893972403777</v>
      </c>
      <c r="E786" s="269">
        <v>1</v>
      </c>
      <c r="F786" s="221">
        <v>23385.893972403777</v>
      </c>
    </row>
    <row r="787" spans="3:7" ht="13.5" thickBot="1" x14ac:dyDescent="0.25"/>
    <row r="788" spans="3:7" ht="15.75" customHeight="1" thickBot="1" x14ac:dyDescent="0.25">
      <c r="C788" s="204"/>
      <c r="D788" s="266" t="s">
        <v>715</v>
      </c>
      <c r="E788" s="3852" t="s">
        <v>1443</v>
      </c>
      <c r="F788" s="3853"/>
      <c r="G788" s="203" t="str">
        <f>CONCATENATE(E788," ",E789)</f>
        <v>Módulo Común Tipo 2 230 kV</v>
      </c>
    </row>
    <row r="789" spans="3:7" ht="15.75" customHeight="1" thickBot="1" x14ac:dyDescent="0.25">
      <c r="C789" s="206" t="s">
        <v>776</v>
      </c>
      <c r="D789" s="207" t="s">
        <v>1398</v>
      </c>
      <c r="E789" s="3852" t="s">
        <v>1444</v>
      </c>
      <c r="F789" s="3853"/>
    </row>
    <row r="790" spans="3:7" ht="13.5" thickBot="1" x14ac:dyDescent="0.25">
      <c r="C790" s="206" t="s">
        <v>1502</v>
      </c>
      <c r="D790" s="222" t="s">
        <v>1464</v>
      </c>
      <c r="E790" s="218" t="s">
        <v>873</v>
      </c>
      <c r="F790" s="208" t="s">
        <v>1400</v>
      </c>
    </row>
    <row r="791" spans="3:7" x14ac:dyDescent="0.2">
      <c r="C791" s="276" t="s">
        <v>1446</v>
      </c>
      <c r="D791" s="209">
        <v>31122.220769789401</v>
      </c>
      <c r="E791" s="263">
        <v>1</v>
      </c>
      <c r="F791" s="212">
        <v>31122.220769789401</v>
      </c>
    </row>
    <row r="792" spans="3:7" x14ac:dyDescent="0.2">
      <c r="C792" s="202" t="s">
        <v>1447</v>
      </c>
      <c r="D792" s="209">
        <v>549720.44589687733</v>
      </c>
      <c r="E792" s="263">
        <v>1</v>
      </c>
      <c r="F792" s="212">
        <v>549720.44589687733</v>
      </c>
    </row>
    <row r="793" spans="3:7" x14ac:dyDescent="0.2">
      <c r="C793" s="202" t="s">
        <v>1448</v>
      </c>
      <c r="D793" s="209">
        <v>200674.30941811256</v>
      </c>
      <c r="E793" s="268">
        <v>0</v>
      </c>
      <c r="F793" s="212">
        <v>0</v>
      </c>
    </row>
    <row r="794" spans="3:7" x14ac:dyDescent="0.2">
      <c r="C794" s="202" t="s">
        <v>1449</v>
      </c>
      <c r="D794" s="209">
        <v>291201.53118815855</v>
      </c>
      <c r="E794" s="268">
        <v>1</v>
      </c>
      <c r="F794" s="212">
        <v>291201.53118815855</v>
      </c>
    </row>
    <row r="795" spans="3:7" x14ac:dyDescent="0.2">
      <c r="C795" s="202" t="s">
        <v>1450</v>
      </c>
      <c r="D795" s="209">
        <v>238715.87187879253</v>
      </c>
      <c r="E795" s="268">
        <v>0</v>
      </c>
      <c r="F795" s="212">
        <v>0</v>
      </c>
    </row>
    <row r="796" spans="3:7" x14ac:dyDescent="0.2">
      <c r="C796" s="202" t="s">
        <v>1451</v>
      </c>
      <c r="D796" s="209">
        <v>318753.95287708944</v>
      </c>
      <c r="E796" s="268">
        <v>0</v>
      </c>
      <c r="F796" s="212">
        <v>0</v>
      </c>
    </row>
    <row r="797" spans="3:7" x14ac:dyDescent="0.2">
      <c r="C797" s="202" t="s">
        <v>1452</v>
      </c>
      <c r="D797" s="209">
        <v>46204.623819898334</v>
      </c>
      <c r="E797" s="268">
        <v>1</v>
      </c>
      <c r="F797" s="212">
        <v>46204.623819898334</v>
      </c>
    </row>
    <row r="798" spans="3:7" x14ac:dyDescent="0.2">
      <c r="C798" s="202" t="s">
        <v>1453</v>
      </c>
      <c r="D798" s="209">
        <v>27955.467683369647</v>
      </c>
      <c r="E798" s="268">
        <v>1</v>
      </c>
      <c r="F798" s="212">
        <v>27955.467683369647</v>
      </c>
    </row>
    <row r="799" spans="3:7" ht="13.5" thickBot="1" x14ac:dyDescent="0.25">
      <c r="C799" s="278" t="s">
        <v>1454</v>
      </c>
      <c r="D799" s="264">
        <v>23385.893972403777</v>
      </c>
      <c r="E799" s="269">
        <v>1</v>
      </c>
      <c r="F799" s="221">
        <v>23385.893972403777</v>
      </c>
    </row>
    <row r="800" spans="3:7" ht="13.5" thickBot="1" x14ac:dyDescent="0.25"/>
    <row r="801" spans="3:7" ht="15.75" customHeight="1" thickBot="1" x14ac:dyDescent="0.25">
      <c r="C801" s="204"/>
      <c r="D801" s="266" t="s">
        <v>715</v>
      </c>
      <c r="E801" s="3852" t="s">
        <v>1442</v>
      </c>
      <c r="F801" s="3853"/>
      <c r="G801" s="203" t="str">
        <f>CONCATENATE(E801," ",E802)</f>
        <v>Módulo Común Tipo 1 500 kV</v>
      </c>
    </row>
    <row r="802" spans="3:7" ht="15.75" customHeight="1" thickBot="1" x14ac:dyDescent="0.25">
      <c r="C802" s="206" t="s">
        <v>776</v>
      </c>
      <c r="D802" s="207" t="s">
        <v>1398</v>
      </c>
      <c r="E802" s="3852" t="s">
        <v>1445</v>
      </c>
      <c r="F802" s="3853"/>
    </row>
    <row r="803" spans="3:7" ht="13.5" thickBot="1" x14ac:dyDescent="0.25">
      <c r="C803" s="206" t="s">
        <v>1503</v>
      </c>
      <c r="D803" s="222" t="s">
        <v>1464</v>
      </c>
      <c r="E803" s="218" t="s">
        <v>873</v>
      </c>
      <c r="F803" s="208" t="s">
        <v>1400</v>
      </c>
    </row>
    <row r="804" spans="3:7" x14ac:dyDescent="0.2">
      <c r="C804" s="276" t="s">
        <v>1446</v>
      </c>
      <c r="D804" s="209">
        <v>31122.220769789401</v>
      </c>
      <c r="E804" s="263">
        <v>1</v>
      </c>
      <c r="F804" s="212">
        <v>31122.220769789401</v>
      </c>
    </row>
    <row r="805" spans="3:7" x14ac:dyDescent="0.2">
      <c r="C805" s="202" t="s">
        <v>1447</v>
      </c>
      <c r="D805" s="209">
        <v>549720.44589687733</v>
      </c>
      <c r="E805" s="263">
        <v>1</v>
      </c>
      <c r="F805" s="212">
        <v>549720.44589687733</v>
      </c>
    </row>
    <row r="806" spans="3:7" x14ac:dyDescent="0.2">
      <c r="C806" s="202" t="s">
        <v>1448</v>
      </c>
      <c r="D806" s="209">
        <v>200674.30941811256</v>
      </c>
      <c r="E806" s="263"/>
      <c r="F806" s="212">
        <v>0</v>
      </c>
    </row>
    <row r="807" spans="3:7" x14ac:dyDescent="0.2">
      <c r="C807" s="202" t="s">
        <v>1449</v>
      </c>
      <c r="D807" s="209">
        <v>291201.53118815855</v>
      </c>
      <c r="E807" s="263">
        <v>0</v>
      </c>
      <c r="F807" s="212">
        <v>0</v>
      </c>
    </row>
    <row r="808" spans="3:7" x14ac:dyDescent="0.2">
      <c r="C808" s="202" t="s">
        <v>1450</v>
      </c>
      <c r="D808" s="209">
        <v>238715.87187879253</v>
      </c>
      <c r="E808" s="263">
        <v>1</v>
      </c>
      <c r="F808" s="212">
        <v>238715.87187879253</v>
      </c>
    </row>
    <row r="809" spans="3:7" x14ac:dyDescent="0.2">
      <c r="C809" s="202" t="s">
        <v>1451</v>
      </c>
      <c r="D809" s="209">
        <v>318753.95287708944</v>
      </c>
      <c r="E809" s="263"/>
      <c r="F809" s="212">
        <v>0</v>
      </c>
    </row>
    <row r="810" spans="3:7" x14ac:dyDescent="0.2">
      <c r="C810" s="202" t="s">
        <v>1452</v>
      </c>
      <c r="D810" s="209">
        <v>46204.623819898334</v>
      </c>
      <c r="E810" s="263">
        <v>1</v>
      </c>
      <c r="F810" s="212">
        <v>46204.623819898334</v>
      </c>
    </row>
    <row r="811" spans="3:7" x14ac:dyDescent="0.2">
      <c r="C811" s="202" t="s">
        <v>1453</v>
      </c>
      <c r="D811" s="209">
        <v>27955.467683369647</v>
      </c>
      <c r="E811" s="263">
        <v>1</v>
      </c>
      <c r="F811" s="212">
        <v>27955.467683369647</v>
      </c>
    </row>
    <row r="812" spans="3:7" ht="13.5" thickBot="1" x14ac:dyDescent="0.25">
      <c r="C812" s="278" t="s">
        <v>1454</v>
      </c>
      <c r="D812" s="264">
        <v>23385.893972403777</v>
      </c>
      <c r="E812" s="270">
        <v>1</v>
      </c>
      <c r="F812" s="221">
        <v>23385.893972403777</v>
      </c>
    </row>
    <row r="813" spans="3:7" ht="13.5" thickBot="1" x14ac:dyDescent="0.25"/>
    <row r="814" spans="3:7" ht="15.75" customHeight="1" thickBot="1" x14ac:dyDescent="0.25">
      <c r="C814" s="204"/>
      <c r="D814" s="266" t="s">
        <v>715</v>
      </c>
      <c r="E814" s="3852" t="s">
        <v>1443</v>
      </c>
      <c r="F814" s="3853"/>
      <c r="G814" s="203" t="str">
        <f>CONCATENATE(E814," ",E815)</f>
        <v>Módulo Común Tipo 2 500 kV</v>
      </c>
    </row>
    <row r="815" spans="3:7" ht="15.75" customHeight="1" thickBot="1" x14ac:dyDescent="0.25">
      <c r="C815" s="206" t="s">
        <v>776</v>
      </c>
      <c r="D815" s="207" t="s">
        <v>1398</v>
      </c>
      <c r="E815" s="3852" t="s">
        <v>1445</v>
      </c>
      <c r="F815" s="3853"/>
    </row>
    <row r="816" spans="3:7" ht="13.5" thickBot="1" x14ac:dyDescent="0.25">
      <c r="C816" s="206" t="s">
        <v>1504</v>
      </c>
      <c r="D816" s="222" t="s">
        <v>1464</v>
      </c>
      <c r="E816" s="218" t="s">
        <v>873</v>
      </c>
      <c r="F816" s="208" t="s">
        <v>1400</v>
      </c>
    </row>
    <row r="817" spans="3:7" x14ac:dyDescent="0.2">
      <c r="C817" s="276" t="s">
        <v>1446</v>
      </c>
      <c r="D817" s="209">
        <v>31122.220769789401</v>
      </c>
      <c r="E817" s="271">
        <v>1</v>
      </c>
      <c r="F817" s="212">
        <v>31122.220769789401</v>
      </c>
    </row>
    <row r="818" spans="3:7" x14ac:dyDescent="0.2">
      <c r="C818" s="202" t="s">
        <v>1447</v>
      </c>
      <c r="D818" s="209">
        <v>549720.44589687733</v>
      </c>
      <c r="E818" s="272">
        <v>1</v>
      </c>
      <c r="F818" s="212">
        <v>549720.44589687733</v>
      </c>
    </row>
    <row r="819" spans="3:7" x14ac:dyDescent="0.2">
      <c r="C819" s="202" t="s">
        <v>1448</v>
      </c>
      <c r="D819" s="209">
        <v>200674.30941811256</v>
      </c>
      <c r="E819" s="272"/>
      <c r="F819" s="212">
        <v>0</v>
      </c>
    </row>
    <row r="820" spans="3:7" x14ac:dyDescent="0.2">
      <c r="C820" s="202" t="s">
        <v>1449</v>
      </c>
      <c r="D820" s="209">
        <v>291201.53118815855</v>
      </c>
      <c r="E820" s="272"/>
      <c r="F820" s="212">
        <v>0</v>
      </c>
    </row>
    <row r="821" spans="3:7" x14ac:dyDescent="0.2">
      <c r="C821" s="202" t="s">
        <v>1450</v>
      </c>
      <c r="D821" s="209">
        <v>238715.87187879253</v>
      </c>
      <c r="E821" s="272"/>
      <c r="F821" s="212">
        <v>0</v>
      </c>
    </row>
    <row r="822" spans="3:7" x14ac:dyDescent="0.2">
      <c r="C822" s="202" t="s">
        <v>1451</v>
      </c>
      <c r="D822" s="209">
        <v>318753.95287708944</v>
      </c>
      <c r="E822" s="272">
        <v>1</v>
      </c>
      <c r="F822" s="212">
        <v>318753.95287708944</v>
      </c>
    </row>
    <row r="823" spans="3:7" x14ac:dyDescent="0.2">
      <c r="C823" s="202" t="s">
        <v>1452</v>
      </c>
      <c r="D823" s="209">
        <v>46204.623819898334</v>
      </c>
      <c r="E823" s="272">
        <v>1</v>
      </c>
      <c r="F823" s="212">
        <v>46204.623819898334</v>
      </c>
    </row>
    <row r="824" spans="3:7" x14ac:dyDescent="0.2">
      <c r="C824" s="202" t="s">
        <v>1453</v>
      </c>
      <c r="D824" s="209">
        <v>27955.467683369647</v>
      </c>
      <c r="E824" s="272">
        <v>1</v>
      </c>
      <c r="F824" s="212">
        <v>27955.467683369647</v>
      </c>
    </row>
    <row r="825" spans="3:7" ht="13.5" thickBot="1" x14ac:dyDescent="0.25">
      <c r="C825" s="278" t="s">
        <v>1454</v>
      </c>
      <c r="D825" s="264">
        <v>23385.893972403777</v>
      </c>
      <c r="E825" s="273">
        <v>1</v>
      </c>
      <c r="F825" s="221">
        <v>23385.893972403777</v>
      </c>
    </row>
    <row r="827" spans="3:7" ht="13.5" thickBot="1" x14ac:dyDescent="0.25"/>
    <row r="828" spans="3:7" ht="13.5" thickBot="1" x14ac:dyDescent="0.25">
      <c r="C828" s="282"/>
      <c r="D828" s="287" t="s">
        <v>715</v>
      </c>
      <c r="E828" s="288" t="s">
        <v>1455</v>
      </c>
      <c r="F828" s="289"/>
      <c r="G828" s="203" t="str">
        <f>CONCATENATE(E828," ",E829)</f>
        <v>Diferencial de barras Tipo 1 Barra Sencilla</v>
      </c>
    </row>
    <row r="829" spans="3:7" ht="15.75" customHeight="1" thickBot="1" x14ac:dyDescent="0.25">
      <c r="C829" s="285" t="s">
        <v>776</v>
      </c>
      <c r="D829" s="286" t="s">
        <v>1398</v>
      </c>
      <c r="E829" s="3856" t="s">
        <v>1457</v>
      </c>
      <c r="F829" s="3855"/>
    </row>
    <row r="830" spans="3:7" ht="13.5" thickBot="1" x14ac:dyDescent="0.25">
      <c r="C830" s="285" t="s">
        <v>1505</v>
      </c>
      <c r="D830" s="222" t="s">
        <v>1464</v>
      </c>
      <c r="E830" s="218" t="s">
        <v>873</v>
      </c>
      <c r="F830" s="208" t="s">
        <v>1400</v>
      </c>
    </row>
    <row r="831" spans="3:7" x14ac:dyDescent="0.2">
      <c r="C831" s="276" t="s">
        <v>699</v>
      </c>
      <c r="D831" s="209">
        <v>76613.868866499062</v>
      </c>
      <c r="E831" s="263">
        <v>1</v>
      </c>
      <c r="F831" s="212">
        <v>76613.868866499062</v>
      </c>
    </row>
    <row r="832" spans="3:7" ht="13.5" thickBot="1" x14ac:dyDescent="0.25"/>
    <row r="833" spans="3:7" ht="13.5" thickBot="1" x14ac:dyDescent="0.25">
      <c r="C833" s="282"/>
      <c r="D833" s="287" t="s">
        <v>715</v>
      </c>
      <c r="E833" s="288" t="s">
        <v>1455</v>
      </c>
      <c r="F833" s="290"/>
      <c r="G833" s="203" t="str">
        <f>CONCATENATE(E833," ",E834)</f>
        <v>Diferencial de barras Tipo 1 Configuraciones 2 barras.</v>
      </c>
    </row>
    <row r="834" spans="3:7" ht="15.75" customHeight="1" thickBot="1" x14ac:dyDescent="0.25">
      <c r="C834" s="285" t="s">
        <v>776</v>
      </c>
      <c r="D834" s="286" t="s">
        <v>1398</v>
      </c>
      <c r="E834" s="3852" t="s">
        <v>1458</v>
      </c>
      <c r="F834" s="3853"/>
    </row>
    <row r="835" spans="3:7" ht="13.5" thickBot="1" x14ac:dyDescent="0.25">
      <c r="C835" s="285" t="s">
        <v>1506</v>
      </c>
      <c r="D835" s="222" t="s">
        <v>1464</v>
      </c>
      <c r="E835" s="218" t="s">
        <v>873</v>
      </c>
      <c r="F835" s="208" t="s">
        <v>1400</v>
      </c>
    </row>
    <row r="836" spans="3:7" x14ac:dyDescent="0.2">
      <c r="C836" s="276" t="s">
        <v>699</v>
      </c>
      <c r="D836" s="209">
        <v>76613.868866499062</v>
      </c>
      <c r="E836" s="262">
        <v>1.5</v>
      </c>
      <c r="F836" s="212">
        <v>114920.8032997486</v>
      </c>
    </row>
    <row r="837" spans="3:7" ht="13.5" thickBot="1" x14ac:dyDescent="0.25"/>
    <row r="838" spans="3:7" ht="15.75" customHeight="1" thickBot="1" x14ac:dyDescent="0.25">
      <c r="C838" s="282"/>
      <c r="D838" s="287" t="s">
        <v>715</v>
      </c>
      <c r="E838" s="3854" t="s">
        <v>1456</v>
      </c>
      <c r="F838" s="3855"/>
      <c r="G838" s="203" t="str">
        <f>CONCATENATE(E838," ",E839)</f>
        <v>Diferencial de barras Tipo 2 Configuraciones 2 barras</v>
      </c>
    </row>
    <row r="839" spans="3:7" ht="15.75" customHeight="1" thickBot="1" x14ac:dyDescent="0.25">
      <c r="C839" s="285" t="s">
        <v>776</v>
      </c>
      <c r="D839" s="286" t="s">
        <v>1398</v>
      </c>
      <c r="E839" s="3852" t="s">
        <v>1459</v>
      </c>
      <c r="F839" s="3853"/>
    </row>
    <row r="840" spans="3:7" ht="13.5" thickBot="1" x14ac:dyDescent="0.25">
      <c r="C840" s="285" t="s">
        <v>1507</v>
      </c>
      <c r="D840" s="222" t="s">
        <v>1464</v>
      </c>
      <c r="E840" s="218" t="s">
        <v>873</v>
      </c>
      <c r="F840" s="208" t="s">
        <v>1400</v>
      </c>
    </row>
    <row r="841" spans="3:7" x14ac:dyDescent="0.2">
      <c r="C841" s="276" t="s">
        <v>699</v>
      </c>
      <c r="D841" s="209">
        <v>76613.868866499062</v>
      </c>
      <c r="E841" s="262">
        <v>2</v>
      </c>
      <c r="F841" s="212">
        <v>153227.73773299812</v>
      </c>
    </row>
    <row r="843" spans="3:7" ht="13.5" thickBot="1" x14ac:dyDescent="0.25"/>
    <row r="844" spans="3:7" ht="15.75" customHeight="1" thickBot="1" x14ac:dyDescent="0.25">
      <c r="C844" s="204"/>
      <c r="D844" s="266" t="s">
        <v>715</v>
      </c>
      <c r="E844" s="3852" t="s">
        <v>1442</v>
      </c>
      <c r="F844" s="3853"/>
      <c r="G844" s="203" t="str">
        <f>CONCATENATE(E844," ",E845)</f>
        <v>Módulo Común Tipo 1 Doble Barra Encaps 230 kV</v>
      </c>
    </row>
    <row r="845" spans="3:7" ht="15.75" customHeight="1" thickBot="1" x14ac:dyDescent="0.25">
      <c r="C845" s="206" t="s">
        <v>776</v>
      </c>
      <c r="D845" s="207" t="s">
        <v>1398</v>
      </c>
      <c r="E845" s="3852" t="s">
        <v>1427</v>
      </c>
      <c r="F845" s="3853"/>
    </row>
    <row r="846" spans="3:7" ht="13.5" thickBot="1" x14ac:dyDescent="0.25">
      <c r="C846" s="206" t="s">
        <v>1508</v>
      </c>
      <c r="D846" s="222" t="s">
        <v>1464</v>
      </c>
      <c r="E846" s="218" t="s">
        <v>873</v>
      </c>
      <c r="F846" s="208" t="s">
        <v>1400</v>
      </c>
    </row>
    <row r="847" spans="3:7" x14ac:dyDescent="0.2">
      <c r="C847" s="276" t="s">
        <v>699</v>
      </c>
      <c r="D847" s="209">
        <v>76613.868866499062</v>
      </c>
      <c r="E847" s="262">
        <v>2</v>
      </c>
      <c r="F847" s="212">
        <v>153227.73773299812</v>
      </c>
    </row>
    <row r="848" spans="3:7" x14ac:dyDescent="0.2">
      <c r="C848" s="276" t="s">
        <v>1446</v>
      </c>
      <c r="D848" s="209">
        <v>31122.220769789401</v>
      </c>
      <c r="E848" s="263">
        <v>1</v>
      </c>
      <c r="F848" s="212">
        <v>31122.220769789401</v>
      </c>
    </row>
    <row r="849" spans="3:7" x14ac:dyDescent="0.2">
      <c r="C849" s="202" t="s">
        <v>1447</v>
      </c>
      <c r="D849" s="209">
        <v>549720.44589687733</v>
      </c>
      <c r="E849" s="263">
        <v>1</v>
      </c>
      <c r="F849" s="212">
        <v>549720.44589687733</v>
      </c>
    </row>
    <row r="850" spans="3:7" x14ac:dyDescent="0.2">
      <c r="C850" s="202" t="s">
        <v>1448</v>
      </c>
      <c r="D850" s="209">
        <v>200674.30941811256</v>
      </c>
      <c r="E850" s="268">
        <v>1</v>
      </c>
      <c r="F850" s="212">
        <v>200674.30941811256</v>
      </c>
    </row>
    <row r="851" spans="3:7" x14ac:dyDescent="0.2">
      <c r="C851" s="202" t="s">
        <v>1449</v>
      </c>
      <c r="D851" s="209">
        <v>291201.53118815855</v>
      </c>
      <c r="E851" s="268">
        <v>0</v>
      </c>
      <c r="F851" s="212">
        <v>0</v>
      </c>
    </row>
    <row r="852" spans="3:7" x14ac:dyDescent="0.2">
      <c r="C852" s="202" t="s">
        <v>1452</v>
      </c>
      <c r="D852" s="209">
        <v>46204.623819898334</v>
      </c>
      <c r="E852" s="268">
        <v>1</v>
      </c>
      <c r="F852" s="212">
        <v>46204.623819898334</v>
      </c>
    </row>
    <row r="853" spans="3:7" x14ac:dyDescent="0.2">
      <c r="C853" s="202" t="s">
        <v>1453</v>
      </c>
      <c r="D853" s="209">
        <v>27955.467683369647</v>
      </c>
      <c r="E853" s="268">
        <v>1</v>
      </c>
      <c r="F853" s="212">
        <v>27955.467683369647</v>
      </c>
    </row>
    <row r="854" spans="3:7" x14ac:dyDescent="0.2">
      <c r="C854" s="279" t="s">
        <v>1454</v>
      </c>
      <c r="D854" s="209">
        <v>23385.893972403777</v>
      </c>
      <c r="E854" s="268">
        <v>1</v>
      </c>
      <c r="F854" s="212">
        <v>23385.893972403777</v>
      </c>
    </row>
    <row r="855" spans="3:7" x14ac:dyDescent="0.2">
      <c r="C855" s="291" t="s">
        <v>1460</v>
      </c>
      <c r="D855" s="274"/>
      <c r="E855" s="275"/>
      <c r="F855" s="212">
        <v>0</v>
      </c>
    </row>
    <row r="856" spans="3:7" x14ac:dyDescent="0.2">
      <c r="C856" s="279" t="s">
        <v>1461</v>
      </c>
      <c r="D856" s="209">
        <v>34179.703703703708</v>
      </c>
      <c r="E856" s="267">
        <v>2</v>
      </c>
      <c r="F856" s="212">
        <v>68359.407407407416</v>
      </c>
    </row>
    <row r="857" spans="3:7" ht="13.5" thickBot="1" x14ac:dyDescent="0.25">
      <c r="C857" s="278" t="s">
        <v>1462</v>
      </c>
      <c r="D857" s="209">
        <v>22206.816993464054</v>
      </c>
      <c r="E857" s="267">
        <v>2</v>
      </c>
      <c r="F857" s="212">
        <v>44413.633986928107</v>
      </c>
    </row>
    <row r="858" spans="3:7" ht="13.5" thickBot="1" x14ac:dyDescent="0.25"/>
    <row r="859" spans="3:7" ht="15.75" customHeight="1" thickBot="1" x14ac:dyDescent="0.25">
      <c r="C859" s="204"/>
      <c r="D859" s="266" t="s">
        <v>715</v>
      </c>
      <c r="E859" s="3852" t="s">
        <v>1443</v>
      </c>
      <c r="F859" s="3853"/>
      <c r="G859" s="203" t="str">
        <f>CONCATENATE(E859," ",E860)</f>
        <v>Módulo Común Tipo 2 Doble Barra Encaps 230 kV</v>
      </c>
    </row>
    <row r="860" spans="3:7" ht="15.75" customHeight="1" thickBot="1" x14ac:dyDescent="0.25">
      <c r="C860" s="206" t="s">
        <v>776</v>
      </c>
      <c r="D860" s="207" t="s">
        <v>1398</v>
      </c>
      <c r="E860" s="3852" t="s">
        <v>1427</v>
      </c>
      <c r="F860" s="3853"/>
    </row>
    <row r="861" spans="3:7" ht="13.5" thickBot="1" x14ac:dyDescent="0.25">
      <c r="C861" s="299" t="s">
        <v>1509</v>
      </c>
      <c r="D861" s="33" t="s">
        <v>1464</v>
      </c>
      <c r="E861" s="300" t="s">
        <v>873</v>
      </c>
      <c r="F861" s="208" t="s">
        <v>1400</v>
      </c>
    </row>
    <row r="862" spans="3:7" x14ac:dyDescent="0.2">
      <c r="C862" s="276" t="s">
        <v>699</v>
      </c>
      <c r="D862" s="209">
        <v>76613.868866499062</v>
      </c>
      <c r="E862" s="262">
        <v>4</v>
      </c>
      <c r="F862" s="212">
        <v>306455.47546599625</v>
      </c>
    </row>
    <row r="863" spans="3:7" x14ac:dyDescent="0.2">
      <c r="C863" s="276" t="s">
        <v>1446</v>
      </c>
      <c r="D863" s="209">
        <v>31122.220769789401</v>
      </c>
      <c r="E863" s="263">
        <v>1</v>
      </c>
      <c r="F863" s="212">
        <v>31122.220769789401</v>
      </c>
    </row>
    <row r="864" spans="3:7" x14ac:dyDescent="0.2">
      <c r="C864" s="202" t="s">
        <v>1447</v>
      </c>
      <c r="D864" s="209">
        <v>549720.44589687733</v>
      </c>
      <c r="E864" s="263">
        <v>1</v>
      </c>
      <c r="F864" s="212">
        <v>549720.44589687733</v>
      </c>
    </row>
    <row r="865" spans="3:7" x14ac:dyDescent="0.2">
      <c r="C865" s="202" t="s">
        <v>1448</v>
      </c>
      <c r="D865" s="209">
        <v>200674.30941811256</v>
      </c>
      <c r="E865" s="268">
        <v>0</v>
      </c>
      <c r="F865" s="212">
        <v>0</v>
      </c>
    </row>
    <row r="866" spans="3:7" x14ac:dyDescent="0.2">
      <c r="C866" s="202" t="s">
        <v>1449</v>
      </c>
      <c r="D866" s="209">
        <v>291201.53118815855</v>
      </c>
      <c r="E866" s="268">
        <v>1</v>
      </c>
      <c r="F866" s="212">
        <v>291201.53118815855</v>
      </c>
    </row>
    <row r="867" spans="3:7" x14ac:dyDescent="0.2">
      <c r="C867" s="202" t="s">
        <v>1452</v>
      </c>
      <c r="D867" s="209">
        <v>46204.623819898334</v>
      </c>
      <c r="E867" s="268">
        <v>1</v>
      </c>
      <c r="F867" s="212">
        <v>46204.623819898334</v>
      </c>
    </row>
    <row r="868" spans="3:7" x14ac:dyDescent="0.2">
      <c r="C868" s="202" t="s">
        <v>1453</v>
      </c>
      <c r="D868" s="209">
        <v>27955.467683369647</v>
      </c>
      <c r="E868" s="268">
        <v>1</v>
      </c>
      <c r="F868" s="212">
        <v>27955.467683369647</v>
      </c>
    </row>
    <row r="869" spans="3:7" x14ac:dyDescent="0.2">
      <c r="C869" s="279" t="s">
        <v>1454</v>
      </c>
      <c r="D869" s="209">
        <v>23385.893972403777</v>
      </c>
      <c r="E869" s="268">
        <v>1</v>
      </c>
      <c r="F869" s="212">
        <v>23385.893972403777</v>
      </c>
    </row>
    <row r="870" spans="3:7" x14ac:dyDescent="0.2">
      <c r="C870" s="291" t="s">
        <v>1460</v>
      </c>
      <c r="D870" s="274"/>
      <c r="E870" s="275"/>
      <c r="F870" s="212">
        <v>0</v>
      </c>
    </row>
    <row r="871" spans="3:7" x14ac:dyDescent="0.2">
      <c r="C871" s="279" t="s">
        <v>1461</v>
      </c>
      <c r="D871" s="209">
        <v>34179.703703703708</v>
      </c>
      <c r="E871" s="267">
        <v>4</v>
      </c>
      <c r="F871" s="212">
        <v>136718.81481481483</v>
      </c>
    </row>
    <row r="872" spans="3:7" ht="13.5" thickBot="1" x14ac:dyDescent="0.25">
      <c r="C872" s="278" t="s">
        <v>1462</v>
      </c>
      <c r="D872" s="209">
        <v>22206.816993464054</v>
      </c>
      <c r="E872" s="267">
        <v>4</v>
      </c>
      <c r="F872" s="212">
        <v>88827.267973856215</v>
      </c>
    </row>
    <row r="877" spans="3:7" ht="13.5" thickBot="1" x14ac:dyDescent="0.25">
      <c r="C877" s="203" t="s">
        <v>1890</v>
      </c>
    </row>
    <row r="878" spans="3:7" ht="15.75" customHeight="1" thickBot="1" x14ac:dyDescent="0.25">
      <c r="C878" s="205" t="s">
        <v>776</v>
      </c>
      <c r="D878" s="205" t="s">
        <v>715</v>
      </c>
      <c r="E878" s="3852" t="s">
        <v>1410</v>
      </c>
      <c r="F878" s="3853"/>
      <c r="G878" s="203" t="str">
        <f>CONCATENATE(E878," ",E879)</f>
        <v>Bahía de línea D. Barra + Transf 500 kV</v>
      </c>
    </row>
    <row r="879" spans="3:7" ht="15.75" customHeight="1" thickBot="1" x14ac:dyDescent="0.25">
      <c r="C879" s="222"/>
      <c r="D879" s="33" t="s">
        <v>1464</v>
      </c>
      <c r="E879" s="3852" t="s">
        <v>1521</v>
      </c>
      <c r="F879" s="3853"/>
    </row>
    <row r="880" spans="3:7" ht="13.5" thickBot="1" x14ac:dyDescent="0.25">
      <c r="C880" s="222"/>
      <c r="D880" s="33" t="s">
        <v>1464</v>
      </c>
      <c r="E880" s="218" t="s">
        <v>873</v>
      </c>
      <c r="F880" s="208" t="s">
        <v>1400</v>
      </c>
    </row>
    <row r="881" spans="3:6" x14ac:dyDescent="0.2">
      <c r="C881" s="37" t="s">
        <v>695</v>
      </c>
      <c r="D881" s="228">
        <v>319551.67008546932</v>
      </c>
      <c r="E881" s="214">
        <v>1</v>
      </c>
      <c r="F881" s="211">
        <v>319551.67008546932</v>
      </c>
    </row>
    <row r="882" spans="3:6" x14ac:dyDescent="0.2">
      <c r="C882" s="80" t="s">
        <v>673</v>
      </c>
      <c r="D882" s="233">
        <v>244612.16339869282</v>
      </c>
      <c r="E882" s="219"/>
      <c r="F882" s="212">
        <v>0</v>
      </c>
    </row>
    <row r="883" spans="3:6" x14ac:dyDescent="0.2">
      <c r="C883" s="80" t="s">
        <v>862</v>
      </c>
      <c r="D883" s="233">
        <v>28486.801561032284</v>
      </c>
      <c r="E883" s="216">
        <v>3</v>
      </c>
      <c r="F883" s="212">
        <v>85460.404683096858</v>
      </c>
    </row>
    <row r="884" spans="3:6" x14ac:dyDescent="0.2">
      <c r="C884" s="80" t="s">
        <v>1510</v>
      </c>
      <c r="D884" s="233">
        <v>35503.167720112928</v>
      </c>
      <c r="E884" s="216">
        <v>1</v>
      </c>
      <c r="F884" s="212">
        <v>35503.167720112928</v>
      </c>
    </row>
    <row r="885" spans="3:6" x14ac:dyDescent="0.2">
      <c r="C885" s="80" t="s">
        <v>1511</v>
      </c>
      <c r="D885" s="233">
        <v>30291.427270610024</v>
      </c>
      <c r="E885" s="216">
        <v>3</v>
      </c>
      <c r="F885" s="212">
        <v>90874.281811830064</v>
      </c>
    </row>
    <row r="886" spans="3:6" x14ac:dyDescent="0.2">
      <c r="C886" s="80" t="s">
        <v>1512</v>
      </c>
      <c r="D886" s="233">
        <v>14647.706415639943</v>
      </c>
      <c r="E886" s="216">
        <v>3</v>
      </c>
      <c r="F886" s="212">
        <v>43943.119246919829</v>
      </c>
    </row>
    <row r="887" spans="3:6" x14ac:dyDescent="0.2">
      <c r="C887" s="80" t="s">
        <v>1513</v>
      </c>
      <c r="D887" s="233">
        <v>16000.791808665217</v>
      </c>
      <c r="E887" s="216">
        <v>3</v>
      </c>
      <c r="F887" s="212">
        <v>48002.375425995648</v>
      </c>
    </row>
    <row r="888" spans="3:6" x14ac:dyDescent="0.2">
      <c r="C888" s="80" t="s">
        <v>1514</v>
      </c>
      <c r="D888" s="233">
        <v>19101.463326071171</v>
      </c>
      <c r="E888" s="216">
        <v>2</v>
      </c>
      <c r="F888" s="212">
        <v>38202.926652142341</v>
      </c>
    </row>
    <row r="889" spans="3:6" x14ac:dyDescent="0.2">
      <c r="C889" s="80" t="s">
        <v>1405</v>
      </c>
      <c r="D889" s="233">
        <v>68184.193826883231</v>
      </c>
      <c r="E889" s="216">
        <v>1</v>
      </c>
      <c r="F889" s="212">
        <v>68184.193826883231</v>
      </c>
    </row>
    <row r="890" spans="3:6" x14ac:dyDescent="0.2">
      <c r="C890" s="80" t="s">
        <v>262</v>
      </c>
      <c r="D890" s="233">
        <v>2561.0842411038493</v>
      </c>
      <c r="E890" s="216">
        <v>12</v>
      </c>
      <c r="F890" s="212">
        <v>30733.010893246192</v>
      </c>
    </row>
    <row r="891" spans="3:6" x14ac:dyDescent="0.2">
      <c r="C891" s="80" t="s">
        <v>677</v>
      </c>
      <c r="D891" s="233">
        <v>2712.8889215028425</v>
      </c>
      <c r="E891" s="216">
        <v>49.475999999999999</v>
      </c>
      <c r="F891" s="212">
        <v>134222.89228027462</v>
      </c>
    </row>
    <row r="892" spans="3:6" x14ac:dyDescent="0.2">
      <c r="C892" s="80" t="s">
        <v>697</v>
      </c>
      <c r="D892" s="233">
        <v>29179.293391430649</v>
      </c>
      <c r="E892" s="216">
        <v>1</v>
      </c>
      <c r="F892" s="212">
        <v>29179.293391430649</v>
      </c>
    </row>
    <row r="893" spans="3:6" x14ac:dyDescent="0.2">
      <c r="C893" s="80" t="s">
        <v>1515</v>
      </c>
      <c r="D893" s="233">
        <v>60814.563543936099</v>
      </c>
      <c r="E893" s="216">
        <v>1</v>
      </c>
      <c r="F893" s="212">
        <v>60814.563543936099</v>
      </c>
    </row>
    <row r="894" spans="3:6" x14ac:dyDescent="0.2">
      <c r="C894" s="80" t="s">
        <v>1516</v>
      </c>
      <c r="D894" s="233">
        <v>30193.944807552652</v>
      </c>
      <c r="E894" s="292"/>
      <c r="F894" s="212">
        <v>0</v>
      </c>
    </row>
    <row r="895" spans="3:6" x14ac:dyDescent="0.2">
      <c r="C895" s="80" t="s">
        <v>1517</v>
      </c>
      <c r="D895" s="233">
        <v>64105.156136528691</v>
      </c>
      <c r="E895" s="292"/>
      <c r="F895" s="212">
        <v>0</v>
      </c>
    </row>
    <row r="896" spans="3:6" x14ac:dyDescent="0.2">
      <c r="C896" s="80" t="s">
        <v>1426</v>
      </c>
      <c r="D896" s="233">
        <v>19247.156862745102</v>
      </c>
      <c r="E896" s="292"/>
      <c r="F896" s="212">
        <v>0</v>
      </c>
    </row>
    <row r="897" spans="3:7" x14ac:dyDescent="0.2">
      <c r="C897" s="80" t="s">
        <v>1407</v>
      </c>
      <c r="D897" s="233">
        <v>46079.00468498408</v>
      </c>
      <c r="E897" s="216">
        <v>1</v>
      </c>
      <c r="F897" s="212">
        <v>46079.00468498408</v>
      </c>
    </row>
    <row r="898" spans="3:7" x14ac:dyDescent="0.2">
      <c r="C898" s="80" t="s">
        <v>265</v>
      </c>
      <c r="D898" s="233">
        <v>44541.636165577343</v>
      </c>
      <c r="E898" s="216">
        <v>0.5</v>
      </c>
      <c r="F898" s="212">
        <v>22270.818082788672</v>
      </c>
    </row>
    <row r="899" spans="3:7" x14ac:dyDescent="0.2">
      <c r="C899" s="80" t="s">
        <v>680</v>
      </c>
      <c r="D899" s="233">
        <v>39982.559358958257</v>
      </c>
      <c r="E899" s="216">
        <v>0.5</v>
      </c>
      <c r="F899" s="212">
        <v>19991.279679479128</v>
      </c>
    </row>
    <row r="900" spans="3:7" x14ac:dyDescent="0.2">
      <c r="C900" s="80" t="s">
        <v>1408</v>
      </c>
      <c r="D900" s="233">
        <v>71454.624123610789</v>
      </c>
      <c r="E900" s="216">
        <v>1</v>
      </c>
      <c r="F900" s="212">
        <v>71454.624123610789</v>
      </c>
    </row>
    <row r="901" spans="3:7" x14ac:dyDescent="0.2">
      <c r="C901" s="80" t="s">
        <v>1409</v>
      </c>
      <c r="D901" s="233">
        <v>69061.693988156621</v>
      </c>
      <c r="E901" s="292"/>
      <c r="F901" s="212">
        <v>0</v>
      </c>
    </row>
    <row r="902" spans="3:7" x14ac:dyDescent="0.2">
      <c r="C902" s="80" t="s">
        <v>1415</v>
      </c>
      <c r="D902" s="233">
        <v>69577.020777040132</v>
      </c>
      <c r="E902" s="292"/>
      <c r="F902" s="212">
        <v>0</v>
      </c>
    </row>
    <row r="903" spans="3:7" ht="13.5" thickBot="1" x14ac:dyDescent="0.25">
      <c r="C903" s="298" t="s">
        <v>682</v>
      </c>
      <c r="D903" s="234">
        <v>13500</v>
      </c>
      <c r="E903" s="293">
        <v>1</v>
      </c>
      <c r="F903" s="221">
        <v>13500</v>
      </c>
    </row>
    <row r="904" spans="3:7" ht="13.5" thickBot="1" x14ac:dyDescent="0.25">
      <c r="C904" s="203"/>
    </row>
    <row r="905" spans="3:7" ht="15.75" customHeight="1" thickBot="1" x14ac:dyDescent="0.25">
      <c r="C905" s="205" t="s">
        <v>776</v>
      </c>
      <c r="D905" s="205" t="s">
        <v>715</v>
      </c>
      <c r="E905" s="3852" t="s">
        <v>1411</v>
      </c>
      <c r="F905" s="3853"/>
      <c r="G905" s="203" t="str">
        <f>CONCATENATE(E905," ",E906)</f>
        <v>Bahía de transformador D. Barra + Transf 500 kV</v>
      </c>
    </row>
    <row r="906" spans="3:7" ht="15.75" customHeight="1" thickBot="1" x14ac:dyDescent="0.25">
      <c r="C906" s="222"/>
      <c r="D906" s="33" t="s">
        <v>1464</v>
      </c>
      <c r="E906" s="3852" t="s">
        <v>1521</v>
      </c>
      <c r="F906" s="3853"/>
    </row>
    <row r="907" spans="3:7" ht="13.5" thickBot="1" x14ac:dyDescent="0.25">
      <c r="C907" s="222"/>
      <c r="D907" s="33" t="s">
        <v>1464</v>
      </c>
      <c r="E907" s="218" t="s">
        <v>873</v>
      </c>
      <c r="F907" s="208" t="s">
        <v>1400</v>
      </c>
    </row>
    <row r="908" spans="3:7" x14ac:dyDescent="0.2">
      <c r="C908" s="37" t="s">
        <v>695</v>
      </c>
      <c r="D908" s="228">
        <v>319551.67008546932</v>
      </c>
      <c r="E908" s="258"/>
      <c r="F908" s="211">
        <v>0</v>
      </c>
    </row>
    <row r="909" spans="3:7" x14ac:dyDescent="0.2">
      <c r="C909" s="80" t="s">
        <v>673</v>
      </c>
      <c r="D909" s="233">
        <v>244612.16339869282</v>
      </c>
      <c r="E909" s="217">
        <v>1</v>
      </c>
      <c r="F909" s="212">
        <v>244612.16339869282</v>
      </c>
    </row>
    <row r="910" spans="3:7" x14ac:dyDescent="0.2">
      <c r="C910" s="80" t="s">
        <v>862</v>
      </c>
      <c r="D910" s="233">
        <v>28486.801561032284</v>
      </c>
      <c r="E910" s="216">
        <v>3</v>
      </c>
      <c r="F910" s="212">
        <v>85460.404683096858</v>
      </c>
    </row>
    <row r="911" spans="3:7" x14ac:dyDescent="0.2">
      <c r="C911" s="80" t="s">
        <v>1510</v>
      </c>
      <c r="D911" s="233">
        <v>35503.167720112928</v>
      </c>
      <c r="E911" s="216">
        <v>1</v>
      </c>
      <c r="F911" s="212">
        <v>35503.167720112928</v>
      </c>
    </row>
    <row r="912" spans="3:7" x14ac:dyDescent="0.2">
      <c r="C912" s="80" t="s">
        <v>1511</v>
      </c>
      <c r="D912" s="233">
        <v>30291.427270610024</v>
      </c>
      <c r="E912" s="216">
        <v>3</v>
      </c>
      <c r="F912" s="212">
        <v>90874.281811830064</v>
      </c>
    </row>
    <row r="913" spans="3:6" x14ac:dyDescent="0.2">
      <c r="C913" s="80" t="s">
        <v>1512</v>
      </c>
      <c r="D913" s="233">
        <v>14647.706415639943</v>
      </c>
      <c r="E913" s="216">
        <v>3</v>
      </c>
      <c r="F913" s="212">
        <v>43943.119246919829</v>
      </c>
    </row>
    <row r="914" spans="3:6" x14ac:dyDescent="0.2">
      <c r="C914" s="80" t="s">
        <v>1513</v>
      </c>
      <c r="D914" s="233">
        <v>16000.791808665217</v>
      </c>
      <c r="E914" s="216">
        <v>3</v>
      </c>
      <c r="F914" s="212">
        <v>48002.375425995648</v>
      </c>
    </row>
    <row r="915" spans="3:6" x14ac:dyDescent="0.2">
      <c r="C915" s="80" t="s">
        <v>1514</v>
      </c>
      <c r="D915" s="233">
        <v>19101.463326071171</v>
      </c>
      <c r="E915" s="292"/>
      <c r="F915" s="212">
        <v>0</v>
      </c>
    </row>
    <row r="916" spans="3:6" x14ac:dyDescent="0.2">
      <c r="C916" s="80" t="s">
        <v>1405</v>
      </c>
      <c r="D916" s="233">
        <v>68184.193826883231</v>
      </c>
      <c r="E916" s="292"/>
      <c r="F916" s="212">
        <v>0</v>
      </c>
    </row>
    <row r="917" spans="3:6" x14ac:dyDescent="0.2">
      <c r="C917" s="80" t="s">
        <v>262</v>
      </c>
      <c r="D917" s="233">
        <v>2561.0842411038493</v>
      </c>
      <c r="E917" s="216">
        <v>12</v>
      </c>
      <c r="F917" s="212">
        <v>30733.010893246192</v>
      </c>
    </row>
    <row r="918" spans="3:6" x14ac:dyDescent="0.2">
      <c r="C918" s="80" t="s">
        <v>677</v>
      </c>
      <c r="D918" s="233">
        <v>2712.8889215028425</v>
      </c>
      <c r="E918" s="216">
        <v>49.475999999999999</v>
      </c>
      <c r="F918" s="212">
        <v>134222.89228027462</v>
      </c>
    </row>
    <row r="919" spans="3:6" x14ac:dyDescent="0.2">
      <c r="C919" s="80" t="s">
        <v>697</v>
      </c>
      <c r="D919" s="233">
        <v>29179.293391430649</v>
      </c>
      <c r="E919" s="216">
        <v>1</v>
      </c>
      <c r="F919" s="212">
        <v>29179.293391430649</v>
      </c>
    </row>
    <row r="920" spans="3:6" x14ac:dyDescent="0.2">
      <c r="C920" s="80" t="s">
        <v>1515</v>
      </c>
      <c r="D920" s="233">
        <v>60814.563543936099</v>
      </c>
      <c r="E920" s="292"/>
      <c r="F920" s="212">
        <v>0</v>
      </c>
    </row>
    <row r="921" spans="3:6" x14ac:dyDescent="0.2">
      <c r="C921" s="80" t="s">
        <v>1516</v>
      </c>
      <c r="D921" s="233">
        <v>30193.944807552652</v>
      </c>
      <c r="E921" s="216">
        <v>1</v>
      </c>
      <c r="F921" s="212">
        <v>30193.944807552652</v>
      </c>
    </row>
    <row r="922" spans="3:6" x14ac:dyDescent="0.2">
      <c r="C922" s="80" t="s">
        <v>1517</v>
      </c>
      <c r="D922" s="233">
        <v>64105.156136528691</v>
      </c>
      <c r="E922" s="292"/>
      <c r="F922" s="212">
        <v>0</v>
      </c>
    </row>
    <row r="923" spans="3:6" x14ac:dyDescent="0.2">
      <c r="C923" s="80" t="s">
        <v>1426</v>
      </c>
      <c r="D923" s="233">
        <v>19247.156862745102</v>
      </c>
      <c r="E923" s="292"/>
      <c r="F923" s="212">
        <v>0</v>
      </c>
    </row>
    <row r="924" spans="3:6" x14ac:dyDescent="0.2">
      <c r="C924" s="80" t="s">
        <v>1407</v>
      </c>
      <c r="D924" s="233">
        <v>46079.00468498408</v>
      </c>
      <c r="E924" s="216">
        <v>1</v>
      </c>
      <c r="F924" s="212">
        <v>46079.00468498408</v>
      </c>
    </row>
    <row r="925" spans="3:6" x14ac:dyDescent="0.2">
      <c r="C925" s="80" t="s">
        <v>265</v>
      </c>
      <c r="D925" s="233">
        <v>44541.636165577343</v>
      </c>
      <c r="E925" s="216">
        <v>0.5</v>
      </c>
      <c r="F925" s="212">
        <v>22270.818082788672</v>
      </c>
    </row>
    <row r="926" spans="3:6" x14ac:dyDescent="0.2">
      <c r="C926" s="80" t="s">
        <v>680</v>
      </c>
      <c r="D926" s="233">
        <v>39982.559358958257</v>
      </c>
      <c r="E926" s="216">
        <v>0.5</v>
      </c>
      <c r="F926" s="212">
        <v>19991.279679479128</v>
      </c>
    </row>
    <row r="927" spans="3:6" x14ac:dyDescent="0.2">
      <c r="C927" s="80" t="s">
        <v>1408</v>
      </c>
      <c r="D927" s="233">
        <v>71454.624123610789</v>
      </c>
      <c r="E927" s="216">
        <v>0</v>
      </c>
      <c r="F927" s="212">
        <v>0</v>
      </c>
    </row>
    <row r="928" spans="3:6" x14ac:dyDescent="0.2">
      <c r="C928" s="80" t="s">
        <v>1409</v>
      </c>
      <c r="D928" s="233">
        <v>69061.693988156621</v>
      </c>
      <c r="E928" s="216">
        <v>1</v>
      </c>
      <c r="F928" s="212">
        <v>69061.693988156621</v>
      </c>
    </row>
    <row r="929" spans="3:7" x14ac:dyDescent="0.2">
      <c r="C929" s="80" t="s">
        <v>1415</v>
      </c>
      <c r="D929" s="233">
        <v>69577.020777040132</v>
      </c>
      <c r="E929" s="292"/>
      <c r="F929" s="212">
        <v>0</v>
      </c>
    </row>
    <row r="930" spans="3:7" ht="13.5" thickBot="1" x14ac:dyDescent="0.25">
      <c r="C930" s="298" t="s">
        <v>682</v>
      </c>
      <c r="D930" s="234">
        <v>13500</v>
      </c>
      <c r="E930" s="293">
        <v>1</v>
      </c>
      <c r="F930" s="221">
        <v>13500</v>
      </c>
    </row>
    <row r="931" spans="3:7" ht="13.5" thickBot="1" x14ac:dyDescent="0.25">
      <c r="C931" s="203"/>
    </row>
    <row r="932" spans="3:7" ht="15.75" customHeight="1" thickBot="1" x14ac:dyDescent="0.25">
      <c r="C932" s="205" t="s">
        <v>776</v>
      </c>
      <c r="D932" s="205" t="s">
        <v>715</v>
      </c>
      <c r="E932" s="3852" t="s">
        <v>1394</v>
      </c>
      <c r="F932" s="3853"/>
      <c r="G932" s="203" t="str">
        <f>CONCATENATE(E932," ",E933)</f>
        <v>Bahía de Acople D. Barra + Transf 500 kV</v>
      </c>
    </row>
    <row r="933" spans="3:7" ht="15.75" customHeight="1" thickBot="1" x14ac:dyDescent="0.25">
      <c r="C933" s="222"/>
      <c r="D933" s="33" t="s">
        <v>1464</v>
      </c>
      <c r="E933" s="3852" t="s">
        <v>1521</v>
      </c>
      <c r="F933" s="3853"/>
    </row>
    <row r="934" spans="3:7" ht="13.5" thickBot="1" x14ac:dyDescent="0.25">
      <c r="C934" s="222"/>
      <c r="D934" s="33" t="s">
        <v>1464</v>
      </c>
      <c r="E934" s="218" t="s">
        <v>873</v>
      </c>
      <c r="F934" s="208" t="s">
        <v>1400</v>
      </c>
    </row>
    <row r="935" spans="3:7" x14ac:dyDescent="0.2">
      <c r="C935" s="37" t="s">
        <v>695</v>
      </c>
      <c r="D935" s="228">
        <v>319551.67008546932</v>
      </c>
      <c r="E935" s="258"/>
      <c r="F935" s="211">
        <v>0</v>
      </c>
    </row>
    <row r="936" spans="3:7" x14ac:dyDescent="0.2">
      <c r="C936" s="80" t="s">
        <v>673</v>
      </c>
      <c r="D936" s="233">
        <v>244612.16339869282</v>
      </c>
      <c r="E936" s="217">
        <v>1</v>
      </c>
      <c r="F936" s="212">
        <v>244612.16339869282</v>
      </c>
    </row>
    <row r="937" spans="3:7" x14ac:dyDescent="0.2">
      <c r="C937" s="80" t="s">
        <v>862</v>
      </c>
      <c r="D937" s="233">
        <v>28486.801561032284</v>
      </c>
      <c r="E937" s="292"/>
      <c r="F937" s="212">
        <v>0</v>
      </c>
    </row>
    <row r="938" spans="3:7" x14ac:dyDescent="0.2">
      <c r="C938" s="80" t="s">
        <v>1510</v>
      </c>
      <c r="D938" s="233">
        <v>35503.167720112928</v>
      </c>
      <c r="E938" s="216">
        <v>2</v>
      </c>
      <c r="F938" s="212">
        <v>71006.335440225856</v>
      </c>
    </row>
    <row r="939" spans="3:7" x14ac:dyDescent="0.2">
      <c r="C939" s="80" t="s">
        <v>1511</v>
      </c>
      <c r="D939" s="233">
        <v>30291.427270610024</v>
      </c>
      <c r="E939" s="216">
        <v>3</v>
      </c>
      <c r="F939" s="212">
        <v>90874.281811830064</v>
      </c>
    </row>
    <row r="940" spans="3:7" x14ac:dyDescent="0.2">
      <c r="C940" s="80" t="s">
        <v>1512</v>
      </c>
      <c r="D940" s="233">
        <v>14647.706415639943</v>
      </c>
      <c r="E940" s="292"/>
      <c r="F940" s="212">
        <v>0</v>
      </c>
    </row>
    <row r="941" spans="3:7" x14ac:dyDescent="0.2">
      <c r="C941" s="80" t="s">
        <v>1513</v>
      </c>
      <c r="D941" s="233">
        <v>16000.791808665217</v>
      </c>
      <c r="E941" s="292"/>
      <c r="F941" s="212">
        <v>0</v>
      </c>
    </row>
    <row r="942" spans="3:7" x14ac:dyDescent="0.2">
      <c r="C942" s="80" t="s">
        <v>1514</v>
      </c>
      <c r="D942" s="233">
        <v>19101.463326071171</v>
      </c>
      <c r="E942" s="292"/>
      <c r="F942" s="212">
        <v>0</v>
      </c>
    </row>
    <row r="943" spans="3:7" x14ac:dyDescent="0.2">
      <c r="C943" s="80" t="s">
        <v>1405</v>
      </c>
      <c r="D943" s="233">
        <v>68184.193826883231</v>
      </c>
      <c r="E943" s="292"/>
      <c r="F943" s="212">
        <v>0</v>
      </c>
    </row>
    <row r="944" spans="3:7" x14ac:dyDescent="0.2">
      <c r="C944" s="80" t="s">
        <v>262</v>
      </c>
      <c r="D944" s="233">
        <v>2561.0842411038493</v>
      </c>
      <c r="E944" s="216">
        <v>9</v>
      </c>
      <c r="F944" s="212">
        <v>23049.758169934645</v>
      </c>
    </row>
    <row r="945" spans="3:6" x14ac:dyDescent="0.2">
      <c r="C945" s="80" t="s">
        <v>677</v>
      </c>
      <c r="D945" s="233">
        <v>2712.8889215028425</v>
      </c>
      <c r="E945" s="216">
        <v>39.36</v>
      </c>
      <c r="F945" s="212">
        <v>106779.30795035188</v>
      </c>
    </row>
    <row r="946" spans="3:6" x14ac:dyDescent="0.2">
      <c r="C946" s="80" t="s">
        <v>697</v>
      </c>
      <c r="D946" s="233">
        <v>29179.293391430649</v>
      </c>
      <c r="E946" s="292"/>
      <c r="F946" s="212">
        <v>0</v>
      </c>
    </row>
    <row r="947" spans="3:6" x14ac:dyDescent="0.2">
      <c r="C947" s="80" t="s">
        <v>1515</v>
      </c>
      <c r="D947" s="233">
        <v>60814.563543936099</v>
      </c>
      <c r="E947" s="292"/>
      <c r="F947" s="212">
        <v>0</v>
      </c>
    </row>
    <row r="948" spans="3:6" x14ac:dyDescent="0.2">
      <c r="C948" s="80" t="s">
        <v>1516</v>
      </c>
      <c r="D948" s="233">
        <v>30193.944807552652</v>
      </c>
      <c r="E948" s="292"/>
      <c r="F948" s="212">
        <v>0</v>
      </c>
    </row>
    <row r="949" spans="3:6" x14ac:dyDescent="0.2">
      <c r="C949" s="80" t="s">
        <v>1517</v>
      </c>
      <c r="D949" s="233">
        <v>64105.156136528691</v>
      </c>
      <c r="E949" s="292"/>
      <c r="F949" s="212">
        <v>0</v>
      </c>
    </row>
    <row r="950" spans="3:6" x14ac:dyDescent="0.2">
      <c r="C950" s="80" t="s">
        <v>1426</v>
      </c>
      <c r="D950" s="233">
        <v>19247.156862745102</v>
      </c>
      <c r="E950" s="216">
        <v>1</v>
      </c>
      <c r="F950" s="212">
        <v>19247.156862745102</v>
      </c>
    </row>
    <row r="951" spans="3:6" x14ac:dyDescent="0.2">
      <c r="C951" s="80" t="s">
        <v>1407</v>
      </c>
      <c r="D951" s="233">
        <v>46079.00468498408</v>
      </c>
      <c r="E951" s="216">
        <v>1</v>
      </c>
      <c r="F951" s="212">
        <v>46079.00468498408</v>
      </c>
    </row>
    <row r="952" spans="3:6" x14ac:dyDescent="0.2">
      <c r="C952" s="80" t="s">
        <v>265</v>
      </c>
      <c r="D952" s="233">
        <v>44541.636165577343</v>
      </c>
      <c r="E952" s="216"/>
      <c r="F952" s="212">
        <v>0</v>
      </c>
    </row>
    <row r="953" spans="3:6" x14ac:dyDescent="0.2">
      <c r="C953" s="80" t="s">
        <v>680</v>
      </c>
      <c r="D953" s="233">
        <v>39982.559358958257</v>
      </c>
      <c r="E953" s="216">
        <v>0.5</v>
      </c>
      <c r="F953" s="212">
        <v>19991.279679479128</v>
      </c>
    </row>
    <row r="954" spans="3:6" x14ac:dyDescent="0.2">
      <c r="C954" s="80" t="s">
        <v>1408</v>
      </c>
      <c r="D954" s="233">
        <v>71454.624123610789</v>
      </c>
      <c r="E954" s="216"/>
      <c r="F954" s="212">
        <v>0</v>
      </c>
    </row>
    <row r="955" spans="3:6" x14ac:dyDescent="0.2">
      <c r="C955" s="80" t="s">
        <v>1409</v>
      </c>
      <c r="D955" s="233">
        <v>69061.693988156621</v>
      </c>
      <c r="E955" s="216"/>
      <c r="F955" s="212">
        <v>0</v>
      </c>
    </row>
    <row r="956" spans="3:6" x14ac:dyDescent="0.2">
      <c r="C956" s="80" t="s">
        <v>1415</v>
      </c>
      <c r="D956" s="233">
        <v>69577.020777040132</v>
      </c>
      <c r="E956" s="216">
        <v>1</v>
      </c>
      <c r="F956" s="212">
        <v>69577.020777040132</v>
      </c>
    </row>
    <row r="957" spans="3:6" ht="13.5" thickBot="1" x14ac:dyDescent="0.25">
      <c r="C957" s="298" t="s">
        <v>682</v>
      </c>
      <c r="D957" s="234">
        <v>13500</v>
      </c>
      <c r="E957" s="293">
        <v>1</v>
      </c>
      <c r="F957" s="221">
        <v>13500</v>
      </c>
    </row>
    <row r="958" spans="3:6" x14ac:dyDescent="0.2">
      <c r="C958" s="203"/>
    </row>
    <row r="959" spans="3:6" x14ac:dyDescent="0.2">
      <c r="C959" s="203"/>
    </row>
    <row r="960" spans="3:6" x14ac:dyDescent="0.2">
      <c r="C960" s="203"/>
    </row>
    <row r="961" spans="3:7" ht="13.5" thickBot="1" x14ac:dyDescent="0.25">
      <c r="C961" s="203" t="s">
        <v>1518</v>
      </c>
    </row>
    <row r="962" spans="3:7" ht="15.75" customHeight="1" thickBot="1" x14ac:dyDescent="0.25">
      <c r="C962" s="205" t="s">
        <v>776</v>
      </c>
      <c r="D962" s="205" t="s">
        <v>715</v>
      </c>
      <c r="E962" s="3852" t="s">
        <v>1410</v>
      </c>
      <c r="F962" s="3853"/>
      <c r="G962" s="203" t="str">
        <f>CONCATENATE(E962," ",E963)</f>
        <v>Bahía de línea Int. Y medio 500 kV</v>
      </c>
    </row>
    <row r="963" spans="3:7" ht="15.75" customHeight="1" thickBot="1" x14ac:dyDescent="0.25">
      <c r="C963" s="222"/>
      <c r="D963" s="222"/>
      <c r="E963" s="3852" t="s">
        <v>1522</v>
      </c>
      <c r="F963" s="3853"/>
    </row>
    <row r="964" spans="3:7" ht="13.5" thickBot="1" x14ac:dyDescent="0.25">
      <c r="C964" s="222"/>
      <c r="D964" s="33" t="s">
        <v>1464</v>
      </c>
      <c r="E964" s="218" t="s">
        <v>873</v>
      </c>
      <c r="F964" s="208" t="s">
        <v>1400</v>
      </c>
    </row>
    <row r="965" spans="3:7" x14ac:dyDescent="0.2">
      <c r="C965" s="37" t="s">
        <v>695</v>
      </c>
      <c r="D965" s="228">
        <v>319551.67008546932</v>
      </c>
      <c r="E965" s="224">
        <v>1</v>
      </c>
      <c r="F965" s="211">
        <v>319551.67008546932</v>
      </c>
    </row>
    <row r="966" spans="3:7" x14ac:dyDescent="0.2">
      <c r="C966" s="80" t="s">
        <v>673</v>
      </c>
      <c r="D966" s="233">
        <v>244612.16339869282</v>
      </c>
      <c r="E966" s="226">
        <v>0</v>
      </c>
      <c r="F966" s="212">
        <v>0</v>
      </c>
    </row>
    <row r="967" spans="3:7" x14ac:dyDescent="0.2">
      <c r="C967" s="80" t="s">
        <v>862</v>
      </c>
      <c r="D967" s="233">
        <v>28486.801561032284</v>
      </c>
      <c r="E967" s="226">
        <v>2</v>
      </c>
      <c r="F967" s="212">
        <v>56973.603122064567</v>
      </c>
    </row>
    <row r="968" spans="3:7" x14ac:dyDescent="0.2">
      <c r="C968" s="80" t="s">
        <v>1510</v>
      </c>
      <c r="D968" s="233">
        <v>35503.167720112928</v>
      </c>
      <c r="E968" s="225">
        <v>1</v>
      </c>
      <c r="F968" s="212">
        <v>35503.167720112928</v>
      </c>
    </row>
    <row r="969" spans="3:7" x14ac:dyDescent="0.2">
      <c r="C969" s="80" t="s">
        <v>1511</v>
      </c>
      <c r="D969" s="233">
        <v>30291.427270610024</v>
      </c>
      <c r="E969" s="225">
        <v>3</v>
      </c>
      <c r="F969" s="212">
        <v>90874.281811830064</v>
      </c>
    </row>
    <row r="970" spans="3:7" x14ac:dyDescent="0.2">
      <c r="C970" s="80" t="s">
        <v>1512</v>
      </c>
      <c r="D970" s="233">
        <v>14647.706415639943</v>
      </c>
      <c r="E970" s="225">
        <v>3</v>
      </c>
      <c r="F970" s="212">
        <v>43943.119246919829</v>
      </c>
    </row>
    <row r="971" spans="3:7" x14ac:dyDescent="0.2">
      <c r="C971" s="80" t="s">
        <v>1513</v>
      </c>
      <c r="D971" s="233">
        <v>16000.791808665217</v>
      </c>
      <c r="E971" s="225">
        <v>3</v>
      </c>
      <c r="F971" s="212">
        <v>48002.375425995648</v>
      </c>
    </row>
    <row r="972" spans="3:7" x14ac:dyDescent="0.2">
      <c r="C972" s="80" t="s">
        <v>1514</v>
      </c>
      <c r="D972" s="233">
        <v>19101.463326071171</v>
      </c>
      <c r="E972" s="225">
        <v>2</v>
      </c>
      <c r="F972" s="212">
        <v>38202.926652142341</v>
      </c>
    </row>
    <row r="973" spans="3:7" x14ac:dyDescent="0.2">
      <c r="C973" s="80" t="s">
        <v>1405</v>
      </c>
      <c r="D973" s="233">
        <v>68184.193826883231</v>
      </c>
      <c r="E973" s="225">
        <v>1</v>
      </c>
      <c r="F973" s="212">
        <v>68184.193826883231</v>
      </c>
    </row>
    <row r="974" spans="3:7" x14ac:dyDescent="0.2">
      <c r="C974" s="80" t="s">
        <v>262</v>
      </c>
      <c r="D974" s="233">
        <v>2561.0842411038493</v>
      </c>
      <c r="E974" s="225">
        <v>3</v>
      </c>
      <c r="F974" s="212">
        <v>7683.2527233115479</v>
      </c>
    </row>
    <row r="975" spans="3:7" x14ac:dyDescent="0.2">
      <c r="C975" s="80" t="s">
        <v>677</v>
      </c>
      <c r="D975" s="233">
        <v>2712.8889215028425</v>
      </c>
      <c r="E975" s="225">
        <v>44.435000000000002</v>
      </c>
      <c r="F975" s="212">
        <v>120547.21922697882</v>
      </c>
    </row>
    <row r="976" spans="3:7" x14ac:dyDescent="0.2">
      <c r="C976" s="80" t="s">
        <v>697</v>
      </c>
      <c r="D976" s="233">
        <v>29179.293391430649</v>
      </c>
      <c r="E976" s="225">
        <v>0.5</v>
      </c>
      <c r="F976" s="212">
        <v>14589.646695715324</v>
      </c>
    </row>
    <row r="977" spans="3:7" x14ac:dyDescent="0.2">
      <c r="C977" s="80" t="s">
        <v>1515</v>
      </c>
      <c r="D977" s="233">
        <v>60814.563543936099</v>
      </c>
      <c r="E977" s="225">
        <v>1</v>
      </c>
      <c r="F977" s="212">
        <v>60814.563543936099</v>
      </c>
    </row>
    <row r="978" spans="3:7" x14ac:dyDescent="0.2">
      <c r="C978" s="80" t="s">
        <v>1516</v>
      </c>
      <c r="D978" s="233">
        <v>30193.944807552652</v>
      </c>
      <c r="E978" s="225">
        <v>0</v>
      </c>
      <c r="F978" s="212">
        <v>0</v>
      </c>
    </row>
    <row r="979" spans="3:7" x14ac:dyDescent="0.2">
      <c r="C979" s="80" t="s">
        <v>1517</v>
      </c>
      <c r="D979" s="233">
        <v>64105.156136528691</v>
      </c>
      <c r="E979" s="225">
        <v>0.5</v>
      </c>
      <c r="F979" s="212">
        <v>32052.578068264345</v>
      </c>
    </row>
    <row r="980" spans="3:7" x14ac:dyDescent="0.2">
      <c r="C980" s="80" t="s">
        <v>1426</v>
      </c>
      <c r="D980" s="233">
        <v>19247.156862745102</v>
      </c>
      <c r="E980" s="225"/>
      <c r="F980" s="212">
        <v>0</v>
      </c>
    </row>
    <row r="981" spans="3:7" x14ac:dyDescent="0.2">
      <c r="C981" s="80" t="s">
        <v>1407</v>
      </c>
      <c r="D981" s="233">
        <v>46079.00468498408</v>
      </c>
      <c r="E981" s="225">
        <v>1</v>
      </c>
      <c r="F981" s="212">
        <v>46079.00468498408</v>
      </c>
    </row>
    <row r="982" spans="3:7" x14ac:dyDescent="0.2">
      <c r="C982" s="80" t="s">
        <v>265</v>
      </c>
      <c r="D982" s="233">
        <v>44541.636165577343</v>
      </c>
      <c r="E982" s="225">
        <v>0.5</v>
      </c>
      <c r="F982" s="212">
        <v>22270.818082788672</v>
      </c>
    </row>
    <row r="983" spans="3:7" x14ac:dyDescent="0.2">
      <c r="C983" s="80" t="s">
        <v>680</v>
      </c>
      <c r="D983" s="233">
        <v>39982.559358958257</v>
      </c>
      <c r="E983" s="225">
        <v>0.5</v>
      </c>
      <c r="F983" s="212">
        <v>19991.279679479128</v>
      </c>
    </row>
    <row r="984" spans="3:7" x14ac:dyDescent="0.2">
      <c r="C984" s="80" t="s">
        <v>1408</v>
      </c>
      <c r="D984" s="233">
        <v>101478.85875831339</v>
      </c>
      <c r="E984" s="225">
        <v>1</v>
      </c>
      <c r="F984" s="212">
        <v>101478.85875831339</v>
      </c>
    </row>
    <row r="985" spans="3:7" x14ac:dyDescent="0.2">
      <c r="C985" s="80" t="s">
        <v>1409</v>
      </c>
      <c r="D985" s="233">
        <v>89095.222432206356</v>
      </c>
      <c r="E985" s="225">
        <v>0</v>
      </c>
      <c r="F985" s="212">
        <v>0</v>
      </c>
    </row>
    <row r="986" spans="3:7" ht="13.5" thickBot="1" x14ac:dyDescent="0.25">
      <c r="C986" s="298" t="s">
        <v>682</v>
      </c>
      <c r="D986" s="234">
        <v>20500</v>
      </c>
      <c r="E986" s="297">
        <v>1</v>
      </c>
      <c r="F986" s="221">
        <v>20500</v>
      </c>
    </row>
    <row r="987" spans="3:7" ht="13.5" thickBot="1" x14ac:dyDescent="0.25">
      <c r="C987" s="203"/>
    </row>
    <row r="988" spans="3:7" ht="15.75" customHeight="1" thickBot="1" x14ac:dyDescent="0.25">
      <c r="C988" s="205" t="s">
        <v>776</v>
      </c>
      <c r="D988" s="205" t="s">
        <v>715</v>
      </c>
      <c r="E988" s="3852" t="s">
        <v>1411</v>
      </c>
      <c r="F988" s="3853"/>
      <c r="G988" s="203" t="str">
        <f>CONCATENATE(E988," ",E989)</f>
        <v>Bahía de transformador Int. Y medio 500 kV</v>
      </c>
    </row>
    <row r="989" spans="3:7" ht="15.75" customHeight="1" thickBot="1" x14ac:dyDescent="0.25">
      <c r="C989" s="222"/>
      <c r="D989" s="222"/>
      <c r="E989" s="3852" t="s">
        <v>1522</v>
      </c>
      <c r="F989" s="3853"/>
    </row>
    <row r="990" spans="3:7" ht="13.5" thickBot="1" x14ac:dyDescent="0.25">
      <c r="C990" s="222"/>
      <c r="D990" s="33" t="s">
        <v>1464</v>
      </c>
      <c r="E990" s="218" t="s">
        <v>873</v>
      </c>
      <c r="F990" s="208" t="s">
        <v>1400</v>
      </c>
    </row>
    <row r="991" spans="3:7" x14ac:dyDescent="0.2">
      <c r="C991" s="37" t="s">
        <v>695</v>
      </c>
      <c r="D991" s="228">
        <v>319551.67008546932</v>
      </c>
      <c r="E991" s="294"/>
      <c r="F991" s="211">
        <v>0</v>
      </c>
    </row>
    <row r="992" spans="3:7" x14ac:dyDescent="0.2">
      <c r="C992" s="80" t="s">
        <v>673</v>
      </c>
      <c r="D992" s="233">
        <v>244612.16339869282</v>
      </c>
      <c r="E992" s="226">
        <v>1</v>
      </c>
      <c r="F992" s="212">
        <v>244612.16339869282</v>
      </c>
    </row>
    <row r="993" spans="3:6" x14ac:dyDescent="0.2">
      <c r="C993" s="80" t="s">
        <v>862</v>
      </c>
      <c r="D993" s="233">
        <v>28486.801561032284</v>
      </c>
      <c r="E993" s="226">
        <v>2</v>
      </c>
      <c r="F993" s="212">
        <v>56973.603122064567</v>
      </c>
    </row>
    <row r="994" spans="3:6" x14ac:dyDescent="0.2">
      <c r="C994" s="80" t="s">
        <v>1510</v>
      </c>
      <c r="D994" s="233">
        <v>35503.167720112928</v>
      </c>
      <c r="E994" s="225">
        <v>1</v>
      </c>
      <c r="F994" s="212">
        <v>35503.167720112928</v>
      </c>
    </row>
    <row r="995" spans="3:6" x14ac:dyDescent="0.2">
      <c r="C995" s="80" t="s">
        <v>1511</v>
      </c>
      <c r="D995" s="233">
        <v>30291.427270610024</v>
      </c>
      <c r="E995" s="225">
        <v>3</v>
      </c>
      <c r="F995" s="212">
        <v>90874.281811830064</v>
      </c>
    </row>
    <row r="996" spans="3:6" x14ac:dyDescent="0.2">
      <c r="C996" s="80" t="s">
        <v>1512</v>
      </c>
      <c r="D996" s="233">
        <v>14647.706415639943</v>
      </c>
      <c r="E996" s="225">
        <v>3</v>
      </c>
      <c r="F996" s="212">
        <v>43943.119246919829</v>
      </c>
    </row>
    <row r="997" spans="3:6" x14ac:dyDescent="0.2">
      <c r="C997" s="80" t="s">
        <v>1513</v>
      </c>
      <c r="D997" s="233">
        <v>16000.791808665217</v>
      </c>
      <c r="E997" s="225">
        <v>3</v>
      </c>
      <c r="F997" s="212">
        <v>48002.375425995648</v>
      </c>
    </row>
    <row r="998" spans="3:6" x14ac:dyDescent="0.2">
      <c r="C998" s="80" t="s">
        <v>1514</v>
      </c>
      <c r="D998" s="233">
        <v>19101.463326071171</v>
      </c>
      <c r="E998" s="225">
        <v>0</v>
      </c>
      <c r="F998" s="212">
        <v>0</v>
      </c>
    </row>
    <row r="999" spans="3:6" x14ac:dyDescent="0.2">
      <c r="C999" s="80" t="s">
        <v>1405</v>
      </c>
      <c r="D999" s="233">
        <v>68184.193826883231</v>
      </c>
      <c r="E999" s="296"/>
      <c r="F999" s="212">
        <v>0</v>
      </c>
    </row>
    <row r="1000" spans="3:6" x14ac:dyDescent="0.2">
      <c r="C1000" s="80" t="s">
        <v>262</v>
      </c>
      <c r="D1000" s="233">
        <v>2561.0842411038493</v>
      </c>
      <c r="E1000" s="225">
        <v>3</v>
      </c>
      <c r="F1000" s="212">
        <v>7683.2527233115479</v>
      </c>
    </row>
    <row r="1001" spans="3:6" x14ac:dyDescent="0.2">
      <c r="C1001" s="80" t="s">
        <v>677</v>
      </c>
      <c r="D1001" s="233">
        <v>2712.8889215028425</v>
      </c>
      <c r="E1001" s="225">
        <v>44.435000000000002</v>
      </c>
      <c r="F1001" s="212">
        <v>120547.21922697882</v>
      </c>
    </row>
    <row r="1002" spans="3:6" x14ac:dyDescent="0.2">
      <c r="C1002" s="80" t="s">
        <v>697</v>
      </c>
      <c r="D1002" s="233">
        <v>29179.293391430649</v>
      </c>
      <c r="E1002" s="225">
        <v>0.5</v>
      </c>
      <c r="F1002" s="212">
        <v>14589.646695715324</v>
      </c>
    </row>
    <row r="1003" spans="3:6" x14ac:dyDescent="0.2">
      <c r="C1003" s="80" t="s">
        <v>1515</v>
      </c>
      <c r="D1003" s="233">
        <v>60814.563543936099</v>
      </c>
      <c r="E1003" s="296"/>
      <c r="F1003" s="212">
        <v>0</v>
      </c>
    </row>
    <row r="1004" spans="3:6" x14ac:dyDescent="0.2">
      <c r="C1004" s="80" t="s">
        <v>1516</v>
      </c>
      <c r="D1004" s="233">
        <v>30193.944807552652</v>
      </c>
      <c r="E1004" s="225">
        <v>1</v>
      </c>
      <c r="F1004" s="212">
        <v>30193.944807552652</v>
      </c>
    </row>
    <row r="1005" spans="3:6" x14ac:dyDescent="0.2">
      <c r="C1005" s="80" t="s">
        <v>1517</v>
      </c>
      <c r="D1005" s="233">
        <v>64105.156136528691</v>
      </c>
      <c r="E1005" s="225">
        <v>0.5</v>
      </c>
      <c r="F1005" s="212">
        <v>32052.578068264345</v>
      </c>
    </row>
    <row r="1006" spans="3:6" x14ac:dyDescent="0.2">
      <c r="C1006" s="80" t="s">
        <v>1426</v>
      </c>
      <c r="D1006" s="233">
        <v>19247.156862745102</v>
      </c>
      <c r="E1006" s="225"/>
      <c r="F1006" s="212">
        <v>0</v>
      </c>
    </row>
    <row r="1007" spans="3:6" x14ac:dyDescent="0.2">
      <c r="C1007" s="80" t="s">
        <v>1407</v>
      </c>
      <c r="D1007" s="233">
        <v>46079.00468498408</v>
      </c>
      <c r="E1007" s="225">
        <v>0.5</v>
      </c>
      <c r="F1007" s="212">
        <v>23039.50234249204</v>
      </c>
    </row>
    <row r="1008" spans="3:6" x14ac:dyDescent="0.2">
      <c r="C1008" s="80" t="s">
        <v>265</v>
      </c>
      <c r="D1008" s="233">
        <v>44541.636165577343</v>
      </c>
      <c r="E1008" s="225">
        <v>0.5</v>
      </c>
      <c r="F1008" s="212">
        <v>22270.818082788672</v>
      </c>
    </row>
    <row r="1009" spans="3:7" x14ac:dyDescent="0.2">
      <c r="C1009" s="80" t="s">
        <v>680</v>
      </c>
      <c r="D1009" s="233">
        <v>39982.559358958257</v>
      </c>
      <c r="E1009" s="225">
        <v>0.5</v>
      </c>
      <c r="F1009" s="212">
        <v>19991.279679479128</v>
      </c>
    </row>
    <row r="1010" spans="3:7" x14ac:dyDescent="0.2">
      <c r="C1010" s="80" t="s">
        <v>1408</v>
      </c>
      <c r="D1010" s="233">
        <v>101478.85875831339</v>
      </c>
      <c r="E1010" s="225"/>
      <c r="F1010" s="212">
        <v>0</v>
      </c>
    </row>
    <row r="1011" spans="3:7" x14ac:dyDescent="0.2">
      <c r="C1011" s="80" t="s">
        <v>1409</v>
      </c>
      <c r="D1011" s="233">
        <v>89095.222432206356</v>
      </c>
      <c r="E1011" s="225">
        <v>1</v>
      </c>
      <c r="F1011" s="212">
        <v>89095.222432206356</v>
      </c>
    </row>
    <row r="1012" spans="3:7" ht="13.5" thickBot="1" x14ac:dyDescent="0.25">
      <c r="C1012" s="298" t="s">
        <v>682</v>
      </c>
      <c r="D1012" s="234">
        <v>20500</v>
      </c>
      <c r="E1012" s="297">
        <v>1</v>
      </c>
      <c r="F1012" s="221">
        <v>20500</v>
      </c>
    </row>
    <row r="1013" spans="3:7" ht="13.5" thickBot="1" x14ac:dyDescent="0.25">
      <c r="C1013" s="203"/>
    </row>
    <row r="1014" spans="3:7" ht="15.75" customHeight="1" thickBot="1" x14ac:dyDescent="0.25">
      <c r="C1014" s="205" t="s">
        <v>776</v>
      </c>
      <c r="D1014" s="205" t="s">
        <v>715</v>
      </c>
      <c r="E1014" s="3852" t="s">
        <v>1421</v>
      </c>
      <c r="F1014" s="3853"/>
      <c r="G1014" s="203" t="str">
        <f>CONCATENATE(E1014," ",E1015)</f>
        <v>Corte central Int. Y medio 500 kV</v>
      </c>
    </row>
    <row r="1015" spans="3:7" ht="15.75" customHeight="1" thickBot="1" x14ac:dyDescent="0.25">
      <c r="C1015" s="222"/>
      <c r="D1015" s="222"/>
      <c r="E1015" s="3852" t="s">
        <v>1522</v>
      </c>
      <c r="F1015" s="3853"/>
    </row>
    <row r="1016" spans="3:7" ht="13.5" thickBot="1" x14ac:dyDescent="0.25">
      <c r="C1016" s="222"/>
      <c r="D1016" s="33" t="s">
        <v>1464</v>
      </c>
      <c r="E1016" s="218" t="s">
        <v>873</v>
      </c>
      <c r="F1016" s="208" t="s">
        <v>1400</v>
      </c>
    </row>
    <row r="1017" spans="3:7" x14ac:dyDescent="0.2">
      <c r="C1017" s="37" t="s">
        <v>695</v>
      </c>
      <c r="D1017" s="228">
        <v>319551.67008546932</v>
      </c>
      <c r="E1017" s="295">
        <v>1</v>
      </c>
      <c r="F1017" s="211">
        <v>319551.67008546932</v>
      </c>
    </row>
    <row r="1018" spans="3:7" x14ac:dyDescent="0.2">
      <c r="C1018" s="80" t="s">
        <v>673</v>
      </c>
      <c r="D1018" s="233">
        <v>244612.16339869282</v>
      </c>
      <c r="E1018" s="226"/>
      <c r="F1018" s="212">
        <v>0</v>
      </c>
    </row>
    <row r="1019" spans="3:7" x14ac:dyDescent="0.2">
      <c r="C1019" s="80" t="s">
        <v>862</v>
      </c>
      <c r="D1019" s="233">
        <v>28486.801561032284</v>
      </c>
      <c r="E1019" s="226">
        <v>2</v>
      </c>
      <c r="F1019" s="212">
        <v>56973.603122064567</v>
      </c>
    </row>
    <row r="1020" spans="3:7" x14ac:dyDescent="0.2">
      <c r="C1020" s="80" t="s">
        <v>1510</v>
      </c>
      <c r="D1020" s="233">
        <v>35503.167720112928</v>
      </c>
      <c r="E1020" s="225">
        <v>0</v>
      </c>
      <c r="F1020" s="212">
        <v>0</v>
      </c>
    </row>
    <row r="1021" spans="3:7" x14ac:dyDescent="0.2">
      <c r="C1021" s="80" t="s">
        <v>1511</v>
      </c>
      <c r="D1021" s="233">
        <v>30291.427270610024</v>
      </c>
      <c r="E1021" s="225">
        <v>3</v>
      </c>
      <c r="F1021" s="212">
        <v>90874.281811830064</v>
      </c>
    </row>
    <row r="1022" spans="3:7" x14ac:dyDescent="0.2">
      <c r="C1022" s="80" t="s">
        <v>1512</v>
      </c>
      <c r="D1022" s="233">
        <v>14647.706415639943</v>
      </c>
      <c r="E1022" s="225">
        <v>0</v>
      </c>
      <c r="F1022" s="212">
        <v>0</v>
      </c>
    </row>
    <row r="1023" spans="3:7" x14ac:dyDescent="0.2">
      <c r="C1023" s="80" t="s">
        <v>1513</v>
      </c>
      <c r="D1023" s="233">
        <v>16000.791808665217</v>
      </c>
      <c r="E1023" s="225">
        <v>0</v>
      </c>
      <c r="F1023" s="212">
        <v>0</v>
      </c>
    </row>
    <row r="1024" spans="3:7" x14ac:dyDescent="0.2">
      <c r="C1024" s="80" t="s">
        <v>1514</v>
      </c>
      <c r="D1024" s="233">
        <v>19101.463326071171</v>
      </c>
      <c r="E1024" s="225">
        <v>0</v>
      </c>
      <c r="F1024" s="212">
        <v>0</v>
      </c>
    </row>
    <row r="1025" spans="3:6" x14ac:dyDescent="0.2">
      <c r="C1025" s="80" t="s">
        <v>1405</v>
      </c>
      <c r="D1025" s="233">
        <v>68184.193826883231</v>
      </c>
      <c r="E1025" s="296"/>
      <c r="F1025" s="212">
        <v>0</v>
      </c>
    </row>
    <row r="1026" spans="3:6" x14ac:dyDescent="0.2">
      <c r="C1026" s="80" t="s">
        <v>262</v>
      </c>
      <c r="D1026" s="233">
        <v>2561.0842411038493</v>
      </c>
      <c r="E1026" s="225">
        <v>0</v>
      </c>
      <c r="F1026" s="212">
        <v>0</v>
      </c>
    </row>
    <row r="1027" spans="3:6" x14ac:dyDescent="0.2">
      <c r="C1027" s="80" t="s">
        <v>677</v>
      </c>
      <c r="D1027" s="233">
        <v>2712.8889215028425</v>
      </c>
      <c r="E1027" s="225">
        <v>56.078000000000003</v>
      </c>
      <c r="F1027" s="212">
        <v>152133.38494003643</v>
      </c>
    </row>
    <row r="1028" spans="3:6" x14ac:dyDescent="0.2">
      <c r="C1028" s="80" t="s">
        <v>697</v>
      </c>
      <c r="D1028" s="233">
        <v>29179.293391430649</v>
      </c>
      <c r="E1028" s="225">
        <v>0</v>
      </c>
      <c r="F1028" s="212">
        <v>0</v>
      </c>
    </row>
    <row r="1029" spans="3:6" x14ac:dyDescent="0.2">
      <c r="C1029" s="80" t="s">
        <v>1515</v>
      </c>
      <c r="D1029" s="233">
        <v>60814.563543936099</v>
      </c>
      <c r="E1029" s="296"/>
      <c r="F1029" s="212">
        <v>0</v>
      </c>
    </row>
    <row r="1030" spans="3:6" x14ac:dyDescent="0.2">
      <c r="C1030" s="80" t="s">
        <v>1516</v>
      </c>
      <c r="D1030" s="233">
        <v>30193.944807552652</v>
      </c>
      <c r="E1030" s="225">
        <v>0</v>
      </c>
      <c r="F1030" s="212">
        <v>0</v>
      </c>
    </row>
    <row r="1031" spans="3:6" x14ac:dyDescent="0.2">
      <c r="C1031" s="80" t="s">
        <v>1517</v>
      </c>
      <c r="D1031" s="233">
        <v>64105.156136528691</v>
      </c>
      <c r="E1031" s="225">
        <v>0</v>
      </c>
      <c r="F1031" s="212">
        <v>0</v>
      </c>
    </row>
    <row r="1032" spans="3:6" x14ac:dyDescent="0.2">
      <c r="C1032" s="80" t="s">
        <v>1426</v>
      </c>
      <c r="D1032" s="233">
        <v>19247.156862745102</v>
      </c>
      <c r="E1032" s="225"/>
      <c r="F1032" s="212">
        <v>0</v>
      </c>
    </row>
    <row r="1033" spans="3:6" x14ac:dyDescent="0.2">
      <c r="C1033" s="80" t="s">
        <v>1407</v>
      </c>
      <c r="D1033" s="233">
        <v>46079.00468498408</v>
      </c>
      <c r="E1033" s="225">
        <v>0.5</v>
      </c>
      <c r="F1033" s="212">
        <v>23039.50234249204</v>
      </c>
    </row>
    <row r="1034" spans="3:6" x14ac:dyDescent="0.2">
      <c r="C1034" s="80" t="s">
        <v>265</v>
      </c>
      <c r="D1034" s="233">
        <v>44541.636165577343</v>
      </c>
      <c r="E1034" s="225"/>
      <c r="F1034" s="212">
        <v>0</v>
      </c>
    </row>
    <row r="1035" spans="3:6" x14ac:dyDescent="0.2">
      <c r="C1035" s="80" t="s">
        <v>680</v>
      </c>
      <c r="D1035" s="233">
        <v>39982.559358958257</v>
      </c>
      <c r="E1035" s="225"/>
      <c r="F1035" s="212">
        <v>0</v>
      </c>
    </row>
    <row r="1036" spans="3:6" x14ac:dyDescent="0.2">
      <c r="C1036" s="80" t="s">
        <v>1408</v>
      </c>
      <c r="D1036" s="233">
        <v>101478.85875831339</v>
      </c>
      <c r="E1036" s="225">
        <v>1</v>
      </c>
      <c r="F1036" s="212">
        <v>101478.85875831339</v>
      </c>
    </row>
    <row r="1037" spans="3:6" x14ac:dyDescent="0.2">
      <c r="C1037" s="80" t="s">
        <v>1409</v>
      </c>
      <c r="D1037" s="233">
        <v>89095.222432206356</v>
      </c>
      <c r="E1037" s="225"/>
      <c r="F1037" s="212">
        <v>0</v>
      </c>
    </row>
    <row r="1038" spans="3:6" ht="13.5" thickBot="1" x14ac:dyDescent="0.25">
      <c r="C1038" s="298" t="s">
        <v>682</v>
      </c>
      <c r="D1038" s="234">
        <v>20500</v>
      </c>
      <c r="E1038" s="297"/>
      <c r="F1038" s="221">
        <v>0</v>
      </c>
    </row>
    <row r="1039" spans="3:6" x14ac:dyDescent="0.2">
      <c r="C1039" s="203"/>
    </row>
    <row r="1040" spans="3:6" ht="13.5" thickBot="1" x14ac:dyDescent="0.25">
      <c r="C1040" s="203"/>
    </row>
    <row r="1041" spans="3:7" ht="15.75" customHeight="1" thickBot="1" x14ac:dyDescent="0.25">
      <c r="C1041" s="205"/>
      <c r="D1041" s="266" t="s">
        <v>715</v>
      </c>
      <c r="E1041" s="3852" t="s">
        <v>1437</v>
      </c>
      <c r="F1041" s="3853"/>
      <c r="G1041" s="203" t="str">
        <f>CONCATENATE(E1041," ",E1042)</f>
        <v>Barraje Tipo 1 D. Barra + Trans 500 kV</v>
      </c>
    </row>
    <row r="1042" spans="3:7" ht="15.75" customHeight="1" thickBot="1" x14ac:dyDescent="0.25">
      <c r="C1042" s="222" t="s">
        <v>776</v>
      </c>
      <c r="D1042" s="207" t="s">
        <v>1398</v>
      </c>
      <c r="E1042" s="3852" t="s">
        <v>1519</v>
      </c>
      <c r="F1042" s="3853"/>
    </row>
    <row r="1043" spans="3:7" ht="13.5" thickBot="1" x14ac:dyDescent="0.25">
      <c r="C1043" s="222"/>
      <c r="D1043" s="33" t="s">
        <v>1464</v>
      </c>
      <c r="E1043" s="218" t="s">
        <v>873</v>
      </c>
      <c r="F1043" s="208" t="s">
        <v>873</v>
      </c>
    </row>
    <row r="1044" spans="3:7" x14ac:dyDescent="0.2">
      <c r="C1044" s="37" t="s">
        <v>698</v>
      </c>
      <c r="D1044" s="209">
        <v>2351.9099491648512</v>
      </c>
      <c r="E1044" s="262">
        <v>52.52</v>
      </c>
      <c r="F1044" s="212">
        <v>123522.310530138</v>
      </c>
    </row>
    <row r="1045" spans="3:7" x14ac:dyDescent="0.2">
      <c r="C1045" s="37" t="s">
        <v>1439</v>
      </c>
      <c r="D1045" s="209">
        <v>110599.05358811597</v>
      </c>
      <c r="E1045" s="262">
        <v>1</v>
      </c>
      <c r="F1045" s="212">
        <v>110599.05358811597</v>
      </c>
    </row>
    <row r="1046" spans="3:7" x14ac:dyDescent="0.2">
      <c r="C1046" s="37" t="s">
        <v>1439</v>
      </c>
      <c r="D1046" s="209">
        <v>175206.50653590806</v>
      </c>
      <c r="E1046" s="262"/>
      <c r="F1046" s="212">
        <v>0</v>
      </c>
    </row>
    <row r="1047" spans="3:7" ht="13.5" thickBot="1" x14ac:dyDescent="0.25">
      <c r="C1047" s="124" t="s">
        <v>692</v>
      </c>
      <c r="D1047" s="209">
        <v>17843.295570079885</v>
      </c>
      <c r="E1047" s="267">
        <v>2</v>
      </c>
      <c r="F1047" s="212">
        <v>35686.59114015977</v>
      </c>
    </row>
    <row r="1048" spans="3:7" ht="13.5" thickBot="1" x14ac:dyDescent="0.25">
      <c r="C1048" s="203"/>
    </row>
    <row r="1049" spans="3:7" ht="15.75" customHeight="1" thickBot="1" x14ac:dyDescent="0.25">
      <c r="C1049" s="205"/>
      <c r="D1049" s="266" t="s">
        <v>715</v>
      </c>
      <c r="E1049" s="3852" t="s">
        <v>1440</v>
      </c>
      <c r="F1049" s="3853"/>
      <c r="G1049" s="203" t="str">
        <f>CONCATENATE(E1049," ",E1050)</f>
        <v>Barraje Tipo 2 D. Barra + Trans 500 kV</v>
      </c>
    </row>
    <row r="1050" spans="3:7" ht="15.75" customHeight="1" thickBot="1" x14ac:dyDescent="0.25">
      <c r="C1050" s="222" t="s">
        <v>776</v>
      </c>
      <c r="D1050" s="207" t="s">
        <v>1398</v>
      </c>
      <c r="E1050" s="3852" t="s">
        <v>1519</v>
      </c>
      <c r="F1050" s="3853"/>
    </row>
    <row r="1051" spans="3:7" ht="13.5" thickBot="1" x14ac:dyDescent="0.25">
      <c r="C1051" s="222"/>
      <c r="D1051" s="33" t="s">
        <v>1464</v>
      </c>
      <c r="E1051" s="218" t="s">
        <v>873</v>
      </c>
      <c r="F1051" s="208" t="s">
        <v>1400</v>
      </c>
    </row>
    <row r="1052" spans="3:7" x14ac:dyDescent="0.2">
      <c r="C1052" s="37" t="s">
        <v>698</v>
      </c>
      <c r="D1052" s="209">
        <v>2351.9099491648512</v>
      </c>
      <c r="E1052" s="262">
        <v>69.78</v>
      </c>
      <c r="F1052" s="212">
        <v>164116.27625272333</v>
      </c>
    </row>
    <row r="1053" spans="3:7" x14ac:dyDescent="0.2">
      <c r="C1053" s="37" t="s">
        <v>1439</v>
      </c>
      <c r="D1053" s="209">
        <v>110599.05358811597</v>
      </c>
      <c r="E1053" s="262"/>
      <c r="F1053" s="212">
        <v>0</v>
      </c>
    </row>
    <row r="1054" spans="3:7" x14ac:dyDescent="0.2">
      <c r="C1054" s="37" t="s">
        <v>1439</v>
      </c>
      <c r="D1054" s="209">
        <v>175206.50653590806</v>
      </c>
      <c r="E1054" s="262">
        <v>1</v>
      </c>
      <c r="F1054" s="212">
        <v>175206.50653590806</v>
      </c>
    </row>
    <row r="1055" spans="3:7" ht="13.5" thickBot="1" x14ac:dyDescent="0.25">
      <c r="C1055" s="124" t="s">
        <v>692</v>
      </c>
      <c r="D1055" s="209">
        <v>17843.295570079885</v>
      </c>
      <c r="E1055" s="267">
        <v>2</v>
      </c>
      <c r="F1055" s="212">
        <v>35686.59114015977</v>
      </c>
    </row>
    <row r="1056" spans="3:7" x14ac:dyDescent="0.2">
      <c r="C1056" s="203"/>
    </row>
    <row r="1057" spans="3:7" ht="13.5" thickBot="1" x14ac:dyDescent="0.25">
      <c r="C1057" s="203"/>
    </row>
    <row r="1058" spans="3:7" ht="15.75" customHeight="1" thickBot="1" x14ac:dyDescent="0.25">
      <c r="C1058" s="205"/>
      <c r="D1058" s="266" t="s">
        <v>715</v>
      </c>
      <c r="E1058" s="3852" t="s">
        <v>1437</v>
      </c>
      <c r="F1058" s="3853"/>
      <c r="G1058" s="203" t="str">
        <f>CONCATENATE(E1058," ",E1059)</f>
        <v>Barraje Tipo 1 Int. Y Medio 500 kV</v>
      </c>
    </row>
    <row r="1059" spans="3:7" ht="15.75" customHeight="1" thickBot="1" x14ac:dyDescent="0.25">
      <c r="C1059" s="222" t="s">
        <v>776</v>
      </c>
      <c r="D1059" s="207" t="s">
        <v>1398</v>
      </c>
      <c r="E1059" s="3852" t="s">
        <v>1520</v>
      </c>
      <c r="F1059" s="3853"/>
    </row>
    <row r="1060" spans="3:7" ht="13.5" thickBot="1" x14ac:dyDescent="0.25">
      <c r="C1060" s="222"/>
      <c r="D1060" s="33" t="s">
        <v>1464</v>
      </c>
      <c r="E1060" s="218" t="s">
        <v>873</v>
      </c>
      <c r="F1060" s="208" t="s">
        <v>873</v>
      </c>
    </row>
    <row r="1061" spans="3:7" x14ac:dyDescent="0.2">
      <c r="C1061" s="37" t="s">
        <v>698</v>
      </c>
      <c r="D1061" s="209">
        <v>2351.9099491648512</v>
      </c>
      <c r="E1061" s="262">
        <v>98.78</v>
      </c>
      <c r="F1061" s="212">
        <v>232321.664778504</v>
      </c>
    </row>
    <row r="1062" spans="3:7" x14ac:dyDescent="0.2">
      <c r="C1062" s="37" t="s">
        <v>1439</v>
      </c>
      <c r="D1062" s="209">
        <v>98223.814056330171</v>
      </c>
      <c r="E1062" s="262">
        <v>1</v>
      </c>
      <c r="F1062" s="212">
        <v>98223.814056330171</v>
      </c>
    </row>
    <row r="1063" spans="3:7" x14ac:dyDescent="0.2">
      <c r="C1063" s="37" t="s">
        <v>1439</v>
      </c>
      <c r="D1063" s="209">
        <v>158512.28286394515</v>
      </c>
      <c r="E1063" s="262"/>
      <c r="F1063" s="212">
        <v>0</v>
      </c>
    </row>
    <row r="1064" spans="3:7" ht="13.5" thickBot="1" x14ac:dyDescent="0.25">
      <c r="C1064" s="124" t="s">
        <v>1886</v>
      </c>
      <c r="D1064" s="209">
        <v>17843.295570079885</v>
      </c>
      <c r="E1064" s="267">
        <v>2</v>
      </c>
      <c r="F1064" s="212">
        <v>35686.59114015977</v>
      </c>
    </row>
    <row r="1065" spans="3:7" ht="13.5" thickBot="1" x14ac:dyDescent="0.25">
      <c r="C1065" s="203"/>
    </row>
    <row r="1066" spans="3:7" ht="15.75" customHeight="1" thickBot="1" x14ac:dyDescent="0.25">
      <c r="C1066" s="205"/>
      <c r="D1066" s="266" t="s">
        <v>715</v>
      </c>
      <c r="E1066" s="3852" t="s">
        <v>1440</v>
      </c>
      <c r="F1066" s="3853"/>
      <c r="G1066" s="203" t="str">
        <f>CONCATENATE(E1066," ",E1067)</f>
        <v>Barraje Tipo 2 Int. Y Medio 500 kV</v>
      </c>
    </row>
    <row r="1067" spans="3:7" ht="15.75" customHeight="1" thickBot="1" x14ac:dyDescent="0.25">
      <c r="C1067" s="222" t="s">
        <v>776</v>
      </c>
      <c r="D1067" s="207" t="s">
        <v>1398</v>
      </c>
      <c r="E1067" s="3852" t="s">
        <v>1520</v>
      </c>
      <c r="F1067" s="3853"/>
    </row>
    <row r="1068" spans="3:7" ht="13.5" thickBot="1" x14ac:dyDescent="0.25">
      <c r="C1068" s="222"/>
      <c r="D1068" s="33" t="s">
        <v>1464</v>
      </c>
      <c r="E1068" s="218" t="s">
        <v>873</v>
      </c>
      <c r="F1068" s="208" t="s">
        <v>1400</v>
      </c>
    </row>
    <row r="1069" spans="3:7" x14ac:dyDescent="0.2">
      <c r="C1069" s="37" t="s">
        <v>698</v>
      </c>
      <c r="D1069" s="209">
        <v>2351.9099491648512</v>
      </c>
      <c r="E1069" s="262">
        <v>164.14</v>
      </c>
      <c r="F1069" s="212">
        <v>386042.49905591866</v>
      </c>
    </row>
    <row r="1070" spans="3:7" x14ac:dyDescent="0.2">
      <c r="C1070" s="37" t="s">
        <v>1439</v>
      </c>
      <c r="D1070" s="209">
        <v>98223.814056330171</v>
      </c>
      <c r="E1070" s="262"/>
      <c r="F1070" s="212">
        <v>0</v>
      </c>
    </row>
    <row r="1071" spans="3:7" x14ac:dyDescent="0.2">
      <c r="C1071" s="37" t="s">
        <v>1439</v>
      </c>
      <c r="D1071" s="209">
        <v>158512.28286394515</v>
      </c>
      <c r="E1071" s="262">
        <v>1</v>
      </c>
      <c r="F1071" s="212">
        <v>158512.28286394515</v>
      </c>
    </row>
    <row r="1072" spans="3:7" ht="13.5" thickBot="1" x14ac:dyDescent="0.25">
      <c r="C1072" s="124" t="s">
        <v>1886</v>
      </c>
      <c r="D1072" s="209">
        <v>17843.295570079885</v>
      </c>
      <c r="E1072" s="267">
        <v>2</v>
      </c>
      <c r="F1072" s="212">
        <v>35686.59114015977</v>
      </c>
    </row>
    <row r="1073" spans="3:6" x14ac:dyDescent="0.2">
      <c r="C1073" s="203"/>
    </row>
    <row r="1074" spans="3:6" x14ac:dyDescent="0.2">
      <c r="C1074" s="203"/>
    </row>
    <row r="1075" spans="3:6" x14ac:dyDescent="0.2">
      <c r="C1075" s="203"/>
    </row>
    <row r="1076" spans="3:6" x14ac:dyDescent="0.2">
      <c r="C1076" s="203"/>
    </row>
    <row r="1077" spans="3:6" ht="13.5" thickBot="1" x14ac:dyDescent="0.25">
      <c r="C1077" s="203" t="s">
        <v>1535</v>
      </c>
    </row>
    <row r="1078" spans="3:6" ht="13.5" customHeight="1" thickBot="1" x14ac:dyDescent="0.25">
      <c r="C1078" s="366" t="s">
        <v>776</v>
      </c>
      <c r="D1078" s="366" t="s">
        <v>715</v>
      </c>
      <c r="E1078" s="3859" t="s">
        <v>1523</v>
      </c>
      <c r="F1078" s="3860"/>
    </row>
    <row r="1079" spans="3:6" ht="13.5" thickBot="1" x14ac:dyDescent="0.25">
      <c r="C1079" s="367"/>
      <c r="D1079" s="367" t="s">
        <v>1398</v>
      </c>
      <c r="E1079" s="368" t="s">
        <v>873</v>
      </c>
      <c r="F1079" s="284" t="s">
        <v>1400</v>
      </c>
    </row>
    <row r="1080" spans="3:6" x14ac:dyDescent="0.2">
      <c r="C1080" s="369" t="s">
        <v>1524</v>
      </c>
      <c r="D1080" s="339">
        <v>244612.16339869282</v>
      </c>
      <c r="E1080" s="229">
        <v>1</v>
      </c>
      <c r="F1080" s="340">
        <v>244612.16339869282</v>
      </c>
    </row>
    <row r="1081" spans="3:6" x14ac:dyDescent="0.2">
      <c r="C1081" s="370" t="s">
        <v>862</v>
      </c>
      <c r="D1081" s="341">
        <v>28486.801561032284</v>
      </c>
      <c r="E1081" s="213">
        <v>2</v>
      </c>
      <c r="F1081" s="342">
        <v>56973.603122064567</v>
      </c>
    </row>
    <row r="1082" spans="3:6" x14ac:dyDescent="0.2">
      <c r="C1082" s="370" t="s">
        <v>1525</v>
      </c>
      <c r="D1082" s="341">
        <v>35503.167720112928</v>
      </c>
      <c r="E1082" s="213">
        <v>1</v>
      </c>
      <c r="F1082" s="342">
        <v>35503.167720112928</v>
      </c>
    </row>
    <row r="1083" spans="3:6" x14ac:dyDescent="0.2">
      <c r="C1083" s="370" t="s">
        <v>1511</v>
      </c>
      <c r="D1083" s="341">
        <v>30291.427270610024</v>
      </c>
      <c r="E1083" s="213">
        <v>3</v>
      </c>
      <c r="F1083" s="342">
        <v>90874.281811830064</v>
      </c>
    </row>
    <row r="1084" spans="3:6" x14ac:dyDescent="0.2">
      <c r="C1084" s="370" t="s">
        <v>1512</v>
      </c>
      <c r="D1084" s="341">
        <v>14647.706415639943</v>
      </c>
      <c r="E1084" s="213">
        <v>3</v>
      </c>
      <c r="F1084" s="342">
        <v>43943.119246919829</v>
      </c>
    </row>
    <row r="1085" spans="3:6" x14ac:dyDescent="0.2">
      <c r="C1085" s="370" t="s">
        <v>1526</v>
      </c>
      <c r="D1085" s="341">
        <v>16000.791808665217</v>
      </c>
      <c r="E1085" s="213">
        <v>3</v>
      </c>
      <c r="F1085" s="342">
        <v>48002.375425995648</v>
      </c>
    </row>
    <row r="1086" spans="3:6" x14ac:dyDescent="0.2">
      <c r="C1086" s="370" t="s">
        <v>1527</v>
      </c>
      <c r="D1086" s="341">
        <v>2561.0842411038493</v>
      </c>
      <c r="E1086" s="213">
        <v>3</v>
      </c>
      <c r="F1086" s="342">
        <v>7683.2527233115479</v>
      </c>
    </row>
    <row r="1087" spans="3:6" x14ac:dyDescent="0.2">
      <c r="C1087" s="371" t="s">
        <v>1528</v>
      </c>
      <c r="D1087" s="341">
        <v>30387.509077705159</v>
      </c>
      <c r="E1087" s="343">
        <v>1</v>
      </c>
      <c r="F1087" s="342">
        <v>30387.509077705159</v>
      </c>
    </row>
    <row r="1088" spans="3:6" x14ac:dyDescent="0.2">
      <c r="C1088" s="370" t="s">
        <v>678</v>
      </c>
      <c r="D1088" s="341">
        <v>29179.293391430649</v>
      </c>
      <c r="E1088" s="213">
        <v>0.5</v>
      </c>
      <c r="F1088" s="342">
        <v>14589.646695715324</v>
      </c>
    </row>
    <row r="1089" spans="3:16" x14ac:dyDescent="0.2">
      <c r="C1089" s="370" t="s">
        <v>1529</v>
      </c>
      <c r="D1089" s="341">
        <v>64105.156136528691</v>
      </c>
      <c r="E1089" s="213">
        <v>0.5</v>
      </c>
      <c r="F1089" s="342">
        <v>32052.578068264345</v>
      </c>
    </row>
    <row r="1090" spans="3:16" x14ac:dyDescent="0.2">
      <c r="C1090" s="370" t="s">
        <v>265</v>
      </c>
      <c r="D1090" s="341">
        <v>44541.636165577343</v>
      </c>
      <c r="E1090" s="213">
        <v>0.5</v>
      </c>
      <c r="F1090" s="342">
        <v>22270.818082788672</v>
      </c>
    </row>
    <row r="1091" spans="3:16" x14ac:dyDescent="0.2">
      <c r="C1091" s="370" t="s">
        <v>1530</v>
      </c>
      <c r="D1091" s="341">
        <v>46079.00468498408</v>
      </c>
      <c r="E1091" s="213">
        <v>0.5</v>
      </c>
      <c r="F1091" s="342">
        <v>23039.50234249204</v>
      </c>
    </row>
    <row r="1092" spans="3:16" x14ac:dyDescent="0.2">
      <c r="C1092" s="370" t="s">
        <v>1531</v>
      </c>
      <c r="D1092" s="341">
        <v>2712.8889215028425</v>
      </c>
      <c r="E1092" s="213">
        <v>44.44</v>
      </c>
      <c r="F1092" s="342">
        <v>120560.78367158632</v>
      </c>
    </row>
    <row r="1093" spans="3:16" x14ac:dyDescent="0.2">
      <c r="C1093" s="370" t="s">
        <v>1532</v>
      </c>
      <c r="D1093" s="341">
        <v>18000</v>
      </c>
      <c r="E1093" s="213">
        <v>1</v>
      </c>
      <c r="F1093" s="342">
        <v>18000</v>
      </c>
    </row>
    <row r="1094" spans="3:16" x14ac:dyDescent="0.2">
      <c r="C1094" s="370" t="s">
        <v>1439</v>
      </c>
      <c r="D1094" s="341">
        <v>101478.85875831339</v>
      </c>
      <c r="E1094" s="213">
        <v>1</v>
      </c>
      <c r="F1094" s="342">
        <v>101478.85875831339</v>
      </c>
    </row>
    <row r="1095" spans="3:16" ht="13.5" thickBot="1" x14ac:dyDescent="0.25">
      <c r="C1095" s="372" t="s">
        <v>1533</v>
      </c>
      <c r="D1095" s="344">
        <v>39982.559358958257</v>
      </c>
      <c r="E1095" s="235">
        <v>0.5</v>
      </c>
      <c r="F1095" s="345">
        <v>19991.279679479128</v>
      </c>
    </row>
    <row r="1098" spans="3:16" ht="13.5" thickBot="1" x14ac:dyDescent="0.25">
      <c r="C1098" s="1" t="s">
        <v>1539</v>
      </c>
    </row>
    <row r="1099" spans="3:16" ht="15.75" customHeight="1" thickBot="1" x14ac:dyDescent="0.25">
      <c r="C1099" s="205" t="s">
        <v>776</v>
      </c>
      <c r="D1099" s="205" t="s">
        <v>715</v>
      </c>
      <c r="E1099" s="3852" t="s">
        <v>1916</v>
      </c>
      <c r="F1099" s="3853"/>
      <c r="G1099" s="3852" t="s">
        <v>1917</v>
      </c>
      <c r="H1099" s="3853"/>
      <c r="I1099" s="3852" t="s">
        <v>1918</v>
      </c>
      <c r="J1099" s="3853"/>
      <c r="K1099" s="3863" t="s">
        <v>1919</v>
      </c>
      <c r="L1099" s="3864"/>
      <c r="M1099" s="3863" t="s">
        <v>1920</v>
      </c>
      <c r="N1099" s="3864"/>
      <c r="O1099" s="3852" t="s">
        <v>1921</v>
      </c>
      <c r="P1099" s="3853"/>
    </row>
    <row r="1100" spans="3:16" ht="13.5" thickBot="1" x14ac:dyDescent="0.25">
      <c r="C1100" s="222"/>
      <c r="D1100" s="222" t="s">
        <v>1398</v>
      </c>
      <c r="E1100" s="218" t="s">
        <v>873</v>
      </c>
      <c r="F1100" s="208" t="s">
        <v>1400</v>
      </c>
      <c r="G1100" s="218" t="s">
        <v>873</v>
      </c>
      <c r="H1100" s="208" t="s">
        <v>1400</v>
      </c>
      <c r="I1100" s="218" t="s">
        <v>873</v>
      </c>
      <c r="J1100" s="208" t="s">
        <v>1400</v>
      </c>
      <c r="K1100" s="218" t="s">
        <v>873</v>
      </c>
      <c r="L1100" s="208" t="s">
        <v>1400</v>
      </c>
      <c r="M1100" s="218" t="s">
        <v>873</v>
      </c>
      <c r="N1100" s="208" t="s">
        <v>1400</v>
      </c>
      <c r="O1100" s="218" t="s">
        <v>873</v>
      </c>
      <c r="P1100" s="208" t="s">
        <v>1400</v>
      </c>
    </row>
    <row r="1101" spans="3:16" ht="13.5" thickBot="1" x14ac:dyDescent="0.25">
      <c r="C1101" s="346" t="s">
        <v>1536</v>
      </c>
      <c r="D1101" s="347"/>
      <c r="E1101" s="348"/>
      <c r="F1101" s="349"/>
      <c r="G1101" s="348"/>
      <c r="H1101" s="349"/>
      <c r="I1101" s="348"/>
      <c r="J1101" s="349"/>
      <c r="K1101" s="348"/>
      <c r="L1101" s="349"/>
      <c r="M1101" s="348"/>
      <c r="N1101" s="349"/>
      <c r="O1101" s="348"/>
      <c r="P1101" s="349"/>
    </row>
    <row r="1102" spans="3:16" x14ac:dyDescent="0.2">
      <c r="C1102" s="37" t="s">
        <v>1524</v>
      </c>
      <c r="D1102" s="339">
        <v>58868.027716010096</v>
      </c>
      <c r="E1102" s="224">
        <v>1</v>
      </c>
      <c r="F1102" s="211">
        <v>58868.027716010096</v>
      </c>
      <c r="G1102" s="214">
        <v>1</v>
      </c>
      <c r="H1102" s="211">
        <v>58868.027716010096</v>
      </c>
      <c r="I1102" s="214">
        <v>1</v>
      </c>
      <c r="J1102" s="211"/>
      <c r="K1102" s="214">
        <v>1</v>
      </c>
      <c r="L1102" s="211">
        <v>58868.027716010096</v>
      </c>
      <c r="M1102" s="214">
        <v>1</v>
      </c>
      <c r="N1102" s="211"/>
      <c r="O1102" s="214">
        <v>1</v>
      </c>
      <c r="P1102" s="211">
        <v>58868.027716010096</v>
      </c>
    </row>
    <row r="1103" spans="3:16" x14ac:dyDescent="0.2">
      <c r="C1103" s="80" t="s">
        <v>862</v>
      </c>
      <c r="D1103" s="341">
        <v>11526.174909253494</v>
      </c>
      <c r="E1103" s="226">
        <v>2</v>
      </c>
      <c r="F1103" s="230">
        <v>23052.349818506988</v>
      </c>
      <c r="G1103" s="217">
        <v>2</v>
      </c>
      <c r="H1103" s="230">
        <v>23052.349818506988</v>
      </c>
      <c r="I1103" s="217">
        <v>2</v>
      </c>
      <c r="J1103" s="230"/>
      <c r="K1103" s="217">
        <v>2</v>
      </c>
      <c r="L1103" s="230">
        <v>23052.349818506988</v>
      </c>
      <c r="M1103" s="217">
        <v>2</v>
      </c>
      <c r="N1103" s="230"/>
      <c r="O1103" s="217">
        <v>3</v>
      </c>
      <c r="P1103" s="230">
        <v>34578.524727760479</v>
      </c>
    </row>
    <row r="1104" spans="3:16" x14ac:dyDescent="0.2">
      <c r="C1104" s="80" t="s">
        <v>1525</v>
      </c>
      <c r="D1104" s="341">
        <v>14285.872779268881</v>
      </c>
      <c r="E1104" s="226">
        <v>1</v>
      </c>
      <c r="F1104" s="230">
        <v>14285.872779268881</v>
      </c>
      <c r="G1104" s="219"/>
      <c r="H1104" s="230">
        <v>0</v>
      </c>
      <c r="I1104" s="217">
        <v>3</v>
      </c>
      <c r="J1104" s="230"/>
      <c r="K1104" s="217">
        <v>3</v>
      </c>
      <c r="L1104" s="230">
        <v>42857.618337806642</v>
      </c>
      <c r="M1104" s="217">
        <v>3</v>
      </c>
      <c r="N1104" s="230"/>
      <c r="O1104" s="217">
        <v>1</v>
      </c>
      <c r="P1104" s="230">
        <v>14285.872779268881</v>
      </c>
    </row>
    <row r="1105" spans="3:16" x14ac:dyDescent="0.2">
      <c r="C1105" s="80" t="s">
        <v>1401</v>
      </c>
      <c r="D1105" s="341">
        <v>9928.2153872667805</v>
      </c>
      <c r="E1105" s="226">
        <v>3</v>
      </c>
      <c r="F1105" s="230">
        <v>29784.646161800341</v>
      </c>
      <c r="G1105" s="217">
        <v>3</v>
      </c>
      <c r="H1105" s="230">
        <v>29784.646161800341</v>
      </c>
      <c r="I1105" s="217">
        <v>3</v>
      </c>
      <c r="J1105" s="230"/>
      <c r="K1105" s="217">
        <v>3</v>
      </c>
      <c r="L1105" s="230">
        <v>29784.646161800341</v>
      </c>
      <c r="M1105" s="217">
        <v>3</v>
      </c>
      <c r="N1105" s="230"/>
      <c r="O1105" s="217">
        <v>3</v>
      </c>
      <c r="P1105" s="230">
        <v>29784.646161800341</v>
      </c>
    </row>
    <row r="1106" spans="3:16" x14ac:dyDescent="0.2">
      <c r="C1106" s="80" t="s">
        <v>1402</v>
      </c>
      <c r="D1106" s="341">
        <v>6123.9318826459203</v>
      </c>
      <c r="E1106" s="217">
        <v>3</v>
      </c>
      <c r="F1106" s="230">
        <v>18371.795647937761</v>
      </c>
      <c r="G1106" s="217">
        <v>3</v>
      </c>
      <c r="H1106" s="230">
        <v>18371.795647937761</v>
      </c>
      <c r="I1106" s="217">
        <v>0</v>
      </c>
      <c r="J1106" s="230"/>
      <c r="K1106" s="217">
        <v>0</v>
      </c>
      <c r="L1106" s="230">
        <v>0</v>
      </c>
      <c r="M1106" s="217">
        <v>0</v>
      </c>
      <c r="N1106" s="230"/>
      <c r="O1106" s="217">
        <v>3</v>
      </c>
      <c r="P1106" s="230">
        <v>18371.795647937761</v>
      </c>
    </row>
    <row r="1107" spans="3:16" x14ac:dyDescent="0.2">
      <c r="C1107" s="80" t="s">
        <v>1526</v>
      </c>
      <c r="D1107" s="341">
        <v>3518.7560313631125</v>
      </c>
      <c r="E1107" s="217">
        <v>3</v>
      </c>
      <c r="F1107" s="230">
        <v>10556.268094089337</v>
      </c>
      <c r="G1107" s="219"/>
      <c r="H1107" s="230">
        <v>0</v>
      </c>
      <c r="I1107" s="217">
        <v>3</v>
      </c>
      <c r="J1107" s="230"/>
      <c r="K1107" s="217">
        <v>3</v>
      </c>
      <c r="L1107" s="230">
        <v>10556.268094089337</v>
      </c>
      <c r="M1107" s="217">
        <v>3</v>
      </c>
      <c r="N1107" s="230"/>
      <c r="O1107" s="217">
        <v>3</v>
      </c>
      <c r="P1107" s="230">
        <v>10556.268094089337</v>
      </c>
    </row>
    <row r="1108" spans="3:16" x14ac:dyDescent="0.2">
      <c r="C1108" s="80" t="s">
        <v>1527</v>
      </c>
      <c r="D1108" s="341">
        <v>962.91508804531281</v>
      </c>
      <c r="E1108" s="217">
        <v>1</v>
      </c>
      <c r="F1108" s="230">
        <v>962.91508804531281</v>
      </c>
      <c r="G1108" s="217">
        <v>0</v>
      </c>
      <c r="H1108" s="230">
        <v>0</v>
      </c>
      <c r="I1108" s="217">
        <v>2</v>
      </c>
      <c r="J1108" s="230"/>
      <c r="K1108" s="217">
        <v>2</v>
      </c>
      <c r="L1108" s="230">
        <v>1925.8301760906256</v>
      </c>
      <c r="M1108" s="217">
        <v>2</v>
      </c>
      <c r="N1108" s="230"/>
      <c r="O1108" s="217">
        <v>7</v>
      </c>
      <c r="P1108" s="230">
        <v>6740.4056163171899</v>
      </c>
    </row>
    <row r="1109" spans="3:16" x14ac:dyDescent="0.2">
      <c r="C1109" s="80" t="s">
        <v>1537</v>
      </c>
      <c r="D1109" s="341">
        <v>64105.156136528691</v>
      </c>
      <c r="E1109" s="226">
        <v>1</v>
      </c>
      <c r="F1109" s="230">
        <v>64105.156136528691</v>
      </c>
      <c r="G1109" s="219"/>
      <c r="H1109" s="230">
        <v>0</v>
      </c>
      <c r="I1109" s="219"/>
      <c r="J1109" s="230"/>
      <c r="K1109" s="219"/>
      <c r="L1109" s="230">
        <v>0</v>
      </c>
      <c r="M1109" s="219"/>
      <c r="N1109" s="230"/>
      <c r="O1109" s="219"/>
      <c r="P1109" s="230">
        <v>0</v>
      </c>
    </row>
    <row r="1110" spans="3:16" x14ac:dyDescent="0.2">
      <c r="C1110" s="80" t="s">
        <v>1891</v>
      </c>
      <c r="D1110" s="341">
        <v>57236.746550472046</v>
      </c>
      <c r="E1110" s="219"/>
      <c r="F1110" s="230">
        <v>0</v>
      </c>
      <c r="G1110" s="217">
        <v>1</v>
      </c>
      <c r="H1110" s="230">
        <v>57236.746550472046</v>
      </c>
      <c r="I1110" s="219"/>
      <c r="J1110" s="230"/>
      <c r="K1110" s="219"/>
      <c r="L1110" s="230">
        <v>0</v>
      </c>
      <c r="M1110" s="219"/>
      <c r="N1110" s="230"/>
      <c r="O1110" s="219"/>
      <c r="P1110" s="230">
        <v>0</v>
      </c>
    </row>
    <row r="1111" spans="3:16" x14ac:dyDescent="0.2">
      <c r="C1111" s="80" t="s">
        <v>1892</v>
      </c>
      <c r="D1111" s="341">
        <v>30287.604938271608</v>
      </c>
      <c r="E1111" s="219"/>
      <c r="F1111" s="230">
        <v>0</v>
      </c>
      <c r="G1111" s="219"/>
      <c r="H1111" s="230">
        <v>0</v>
      </c>
      <c r="I1111" s="217">
        <v>1</v>
      </c>
      <c r="J1111" s="230"/>
      <c r="K1111" s="217">
        <v>1</v>
      </c>
      <c r="L1111" s="230">
        <v>30287.604938271608</v>
      </c>
      <c r="M1111" s="217">
        <v>1</v>
      </c>
      <c r="N1111" s="230"/>
      <c r="O1111" s="217">
        <v>1</v>
      </c>
      <c r="P1111" s="230">
        <v>30287.604938271608</v>
      </c>
    </row>
    <row r="1112" spans="3:16" x14ac:dyDescent="0.2">
      <c r="C1112" s="80" t="s">
        <v>678</v>
      </c>
      <c r="D1112" s="341">
        <v>16151.472985113607</v>
      </c>
      <c r="E1112" s="217">
        <v>0.5</v>
      </c>
      <c r="F1112" s="230">
        <v>8075.7364925568036</v>
      </c>
      <c r="G1112" s="217">
        <v>1</v>
      </c>
      <c r="H1112" s="230">
        <v>16151.472985113607</v>
      </c>
      <c r="I1112" s="217">
        <v>1</v>
      </c>
      <c r="J1112" s="230"/>
      <c r="K1112" s="217">
        <v>1</v>
      </c>
      <c r="L1112" s="230">
        <v>16151.472985113607</v>
      </c>
      <c r="M1112" s="217">
        <v>1</v>
      </c>
      <c r="N1112" s="230"/>
      <c r="O1112" s="217">
        <v>1</v>
      </c>
      <c r="P1112" s="230">
        <v>16151.472985113607</v>
      </c>
    </row>
    <row r="1113" spans="3:16" x14ac:dyDescent="0.2">
      <c r="C1113" s="80" t="s">
        <v>265</v>
      </c>
      <c r="D1113" s="341">
        <v>31509.356764737102</v>
      </c>
      <c r="E1113" s="217">
        <v>0.5</v>
      </c>
      <c r="F1113" s="230">
        <v>15754.678382368551</v>
      </c>
      <c r="G1113" s="217">
        <v>0.5</v>
      </c>
      <c r="H1113" s="230">
        <v>15754.678382368551</v>
      </c>
      <c r="I1113" s="217">
        <v>0.5</v>
      </c>
      <c r="J1113" s="230"/>
      <c r="K1113" s="217">
        <v>0.5</v>
      </c>
      <c r="L1113" s="230">
        <v>15754.678382368551</v>
      </c>
      <c r="M1113" s="217">
        <v>0.5</v>
      </c>
      <c r="N1113" s="230"/>
      <c r="O1113" s="217">
        <v>0.5</v>
      </c>
      <c r="P1113" s="230">
        <v>15754.678382368551</v>
      </c>
    </row>
    <row r="1114" spans="3:16" x14ac:dyDescent="0.2">
      <c r="C1114" s="80" t="s">
        <v>1530</v>
      </c>
      <c r="D1114" s="341">
        <v>36841.037979661793</v>
      </c>
      <c r="E1114" s="217">
        <v>1</v>
      </c>
      <c r="F1114" s="230">
        <v>36841.037979661793</v>
      </c>
      <c r="G1114" s="217">
        <v>1</v>
      </c>
      <c r="H1114" s="230">
        <v>36841.037979661793</v>
      </c>
      <c r="I1114" s="217">
        <v>1</v>
      </c>
      <c r="J1114" s="230"/>
      <c r="K1114" s="217">
        <v>1</v>
      </c>
      <c r="L1114" s="230">
        <v>36841.037979661793</v>
      </c>
      <c r="M1114" s="217">
        <v>1</v>
      </c>
      <c r="N1114" s="230"/>
      <c r="O1114" s="217">
        <v>1</v>
      </c>
      <c r="P1114" s="230">
        <v>36841.037979661793</v>
      </c>
    </row>
    <row r="1115" spans="3:16" x14ac:dyDescent="0.2">
      <c r="C1115" s="80" t="s">
        <v>1531</v>
      </c>
      <c r="D1115" s="341">
        <v>2712.8889215028425</v>
      </c>
      <c r="E1115" s="217">
        <v>8.4280000000000008</v>
      </c>
      <c r="F1115" s="230">
        <v>22864.22783042596</v>
      </c>
      <c r="G1115" s="217">
        <v>10.7</v>
      </c>
      <c r="H1115" s="230">
        <v>29027.911460080413</v>
      </c>
      <c r="I1115" s="217">
        <v>10.7</v>
      </c>
      <c r="J1115" s="230"/>
      <c r="K1115" s="217">
        <v>10.7</v>
      </c>
      <c r="L1115" s="230">
        <v>29027.911460080413</v>
      </c>
      <c r="M1115" s="217">
        <v>10.7</v>
      </c>
      <c r="N1115" s="230"/>
      <c r="O1115" s="217">
        <v>11.54</v>
      </c>
      <c r="P1115" s="230">
        <v>31306.7381541428</v>
      </c>
    </row>
    <row r="1116" spans="3:16" x14ac:dyDescent="0.2">
      <c r="C1116" s="80" t="s">
        <v>1532</v>
      </c>
      <c r="D1116" s="341">
        <v>3500</v>
      </c>
      <c r="E1116" s="217">
        <v>1</v>
      </c>
      <c r="F1116" s="230">
        <v>3500</v>
      </c>
      <c r="G1116" s="217">
        <v>1</v>
      </c>
      <c r="H1116" s="230">
        <v>3500</v>
      </c>
      <c r="I1116" s="217">
        <v>1</v>
      </c>
      <c r="J1116" s="230"/>
      <c r="K1116" s="217">
        <v>1</v>
      </c>
      <c r="L1116" s="230">
        <v>3500</v>
      </c>
      <c r="M1116" s="217">
        <v>1</v>
      </c>
      <c r="N1116" s="230"/>
      <c r="O1116" s="217">
        <v>1</v>
      </c>
      <c r="P1116" s="230">
        <v>3500</v>
      </c>
    </row>
    <row r="1117" spans="3:16" x14ac:dyDescent="0.2">
      <c r="C1117" s="80" t="s">
        <v>1538</v>
      </c>
      <c r="D1117" s="341">
        <v>21121.862117382254</v>
      </c>
      <c r="E1117" s="217">
        <v>1</v>
      </c>
      <c r="F1117" s="230">
        <v>21121.862117382254</v>
      </c>
      <c r="G1117" s="219"/>
      <c r="H1117" s="230">
        <v>0</v>
      </c>
      <c r="I1117" s="219"/>
      <c r="J1117" s="230"/>
      <c r="K1117" s="219"/>
      <c r="L1117" s="230">
        <v>0</v>
      </c>
      <c r="M1117" s="219"/>
      <c r="N1117" s="230"/>
      <c r="O1117" s="219"/>
      <c r="P1117" s="230">
        <v>0</v>
      </c>
    </row>
    <row r="1118" spans="3:16" x14ac:dyDescent="0.2">
      <c r="C1118" s="80" t="s">
        <v>1439</v>
      </c>
      <c r="D1118" s="341">
        <v>15790.435913399069</v>
      </c>
      <c r="E1118" s="219"/>
      <c r="F1118" s="230">
        <v>0</v>
      </c>
      <c r="G1118" s="217">
        <v>1</v>
      </c>
      <c r="H1118" s="230">
        <v>15790.435913399069</v>
      </c>
      <c r="I1118" s="219"/>
      <c r="J1118" s="230"/>
      <c r="K1118" s="219"/>
      <c r="L1118" s="230">
        <v>0</v>
      </c>
      <c r="M1118" s="219"/>
      <c r="N1118" s="230"/>
      <c r="O1118" s="219"/>
      <c r="P1118" s="230">
        <v>0</v>
      </c>
    </row>
    <row r="1119" spans="3:16" x14ac:dyDescent="0.2">
      <c r="C1119" s="80" t="s">
        <v>1439</v>
      </c>
      <c r="D1119" s="341">
        <v>17572.506949744329</v>
      </c>
      <c r="E1119" s="219"/>
      <c r="F1119" s="230">
        <v>0</v>
      </c>
      <c r="G1119" s="219"/>
      <c r="H1119" s="230">
        <v>0</v>
      </c>
      <c r="I1119" s="217">
        <v>1</v>
      </c>
      <c r="J1119" s="230"/>
      <c r="K1119" s="217">
        <v>1</v>
      </c>
      <c r="L1119" s="230">
        <v>17572.506949744329</v>
      </c>
      <c r="M1119" s="217">
        <v>1</v>
      </c>
      <c r="N1119" s="230"/>
      <c r="O1119" s="217">
        <v>1</v>
      </c>
      <c r="P1119" s="230">
        <v>17572.506949744329</v>
      </c>
    </row>
    <row r="1120" spans="3:16" ht="13.5" thickBot="1" x14ac:dyDescent="0.25">
      <c r="C1120" s="298" t="s">
        <v>1533</v>
      </c>
      <c r="D1120" s="344">
        <v>39982.559358958257</v>
      </c>
      <c r="E1120" s="223">
        <v>0.5</v>
      </c>
      <c r="F1120" s="236">
        <v>19991.279679479128</v>
      </c>
      <c r="G1120" s="223">
        <v>0.5</v>
      </c>
      <c r="H1120" s="236">
        <v>19991.279679479128</v>
      </c>
      <c r="I1120" s="223">
        <v>0.5</v>
      </c>
      <c r="J1120" s="236"/>
      <c r="K1120" s="223">
        <v>0.5</v>
      </c>
      <c r="L1120" s="236">
        <v>19991.279679479128</v>
      </c>
      <c r="M1120" s="223">
        <v>0.5</v>
      </c>
      <c r="N1120" s="236"/>
      <c r="O1120" s="223">
        <v>0.5</v>
      </c>
      <c r="P1120" s="236">
        <v>19991.279679479128</v>
      </c>
    </row>
    <row r="1121" spans="3:16" ht="13.5" thickBot="1" x14ac:dyDescent="0.25">
      <c r="C1121" s="350" t="s">
        <v>1534</v>
      </c>
      <c r="D1121" s="351"/>
      <c r="E1121" s="352"/>
      <c r="F1121" s="353">
        <v>348135.85392406193</v>
      </c>
      <c r="G1121" s="354"/>
      <c r="H1121" s="353">
        <v>324370.38229482988</v>
      </c>
      <c r="I1121" s="354"/>
      <c r="J1121" s="355">
        <v>0</v>
      </c>
      <c r="K1121" s="354"/>
      <c r="L1121" s="355">
        <v>336171.23267902347</v>
      </c>
      <c r="M1121" s="354"/>
      <c r="N1121" s="355">
        <v>0</v>
      </c>
      <c r="O1121" s="354"/>
      <c r="P1121" s="355">
        <v>344590.8598119659</v>
      </c>
    </row>
    <row r="1124" spans="3:16" ht="13.5" thickBot="1" x14ac:dyDescent="0.25">
      <c r="C1124" s="1" t="s">
        <v>1551</v>
      </c>
    </row>
    <row r="1125" spans="3:16" ht="13.5" thickBot="1" x14ac:dyDescent="0.25">
      <c r="C1125" s="314" t="s">
        <v>776</v>
      </c>
      <c r="D1125" s="314" t="s">
        <v>715</v>
      </c>
      <c r="E1125" s="393" t="s">
        <v>1916</v>
      </c>
      <c r="F1125" s="393"/>
      <c r="G1125" s="393" t="s">
        <v>1917</v>
      </c>
      <c r="H1125" s="393"/>
      <c r="I1125" s="393" t="s">
        <v>1918</v>
      </c>
      <c r="J1125" s="393"/>
      <c r="K1125" s="393" t="s">
        <v>1919</v>
      </c>
      <c r="L1125" s="393"/>
      <c r="M1125" s="393" t="s">
        <v>1920</v>
      </c>
      <c r="N1125" s="393"/>
      <c r="O1125" s="393" t="s">
        <v>1921</v>
      </c>
      <c r="P1125" s="393"/>
    </row>
    <row r="1126" spans="3:16" ht="13.5" thickBot="1" x14ac:dyDescent="0.25">
      <c r="C1126" s="315"/>
      <c r="D1126" s="315" t="s">
        <v>1398</v>
      </c>
      <c r="E1126" s="316" t="s">
        <v>873</v>
      </c>
      <c r="F1126" s="317" t="s">
        <v>1400</v>
      </c>
      <c r="G1126" s="316" t="s">
        <v>873</v>
      </c>
      <c r="H1126" s="317" t="s">
        <v>1400</v>
      </c>
      <c r="I1126" s="316" t="s">
        <v>873</v>
      </c>
      <c r="J1126" s="317" t="s">
        <v>1400</v>
      </c>
      <c r="K1126" s="316" t="s">
        <v>873</v>
      </c>
      <c r="L1126" s="317" t="s">
        <v>1400</v>
      </c>
      <c r="M1126" s="316" t="s">
        <v>873</v>
      </c>
      <c r="N1126" s="317" t="s">
        <v>1400</v>
      </c>
      <c r="O1126" s="316" t="s">
        <v>873</v>
      </c>
      <c r="P1126" s="317" t="s">
        <v>1400</v>
      </c>
    </row>
    <row r="1127" spans="3:16" ht="13.5" thickBot="1" x14ac:dyDescent="0.25">
      <c r="C1127" s="373" t="s">
        <v>1544</v>
      </c>
      <c r="D1127" s="374"/>
      <c r="E1127" s="375"/>
      <c r="F1127" s="374"/>
      <c r="G1127" s="375"/>
      <c r="H1127" s="374"/>
      <c r="I1127" s="375"/>
      <c r="J1127" s="374"/>
      <c r="K1127" s="375"/>
      <c r="L1127" s="374"/>
      <c r="M1127" s="375"/>
      <c r="N1127" s="374"/>
      <c r="O1127" s="375"/>
      <c r="P1127" s="376"/>
    </row>
    <row r="1128" spans="3:16" x14ac:dyDescent="0.2">
      <c r="C1128" s="377" t="s">
        <v>1524</v>
      </c>
      <c r="D1128" s="378">
        <v>58868.027716010096</v>
      </c>
      <c r="E1128" s="325">
        <v>1</v>
      </c>
      <c r="F1128" s="324">
        <v>58868.027716010096</v>
      </c>
      <c r="G1128" s="325">
        <v>1</v>
      </c>
      <c r="H1128" s="324">
        <v>58868.027716010096</v>
      </c>
      <c r="I1128" s="379"/>
      <c r="J1128" s="324"/>
      <c r="K1128" s="379"/>
      <c r="L1128" s="324">
        <v>0</v>
      </c>
      <c r="M1128" s="379"/>
      <c r="N1128" s="324"/>
      <c r="O1128" s="379"/>
      <c r="P1128" s="324">
        <v>0</v>
      </c>
    </row>
    <row r="1129" spans="3:16" x14ac:dyDescent="0.2">
      <c r="C1129" s="335" t="s">
        <v>862</v>
      </c>
      <c r="D1129" s="305">
        <v>11526.174909253494</v>
      </c>
      <c r="E1129" s="328">
        <v>1</v>
      </c>
      <c r="F1129" s="380">
        <v>11526.174909253494</v>
      </c>
      <c r="G1129" s="328">
        <v>1</v>
      </c>
      <c r="H1129" s="380">
        <v>11526.174909253494</v>
      </c>
      <c r="I1129" s="329"/>
      <c r="J1129" s="380"/>
      <c r="K1129" s="329"/>
      <c r="L1129" s="380">
        <v>0</v>
      </c>
      <c r="M1129" s="329"/>
      <c r="N1129" s="327"/>
      <c r="O1129" s="329"/>
      <c r="P1129" s="380">
        <v>0</v>
      </c>
    </row>
    <row r="1130" spans="3:16" x14ac:dyDescent="0.2">
      <c r="C1130" s="335" t="s">
        <v>1545</v>
      </c>
      <c r="D1130" s="305">
        <v>9928.2153872667805</v>
      </c>
      <c r="E1130" s="328">
        <v>3</v>
      </c>
      <c r="F1130" s="380">
        <v>29784.646161800341</v>
      </c>
      <c r="G1130" s="328">
        <v>3</v>
      </c>
      <c r="H1130" s="380">
        <v>29784.646161800341</v>
      </c>
      <c r="I1130" s="329"/>
      <c r="J1130" s="380"/>
      <c r="K1130" s="329"/>
      <c r="L1130" s="380">
        <v>0</v>
      </c>
      <c r="M1130" s="329"/>
      <c r="N1130" s="327"/>
      <c r="O1130" s="329"/>
      <c r="P1130" s="380">
        <v>0</v>
      </c>
    </row>
    <row r="1131" spans="3:16" x14ac:dyDescent="0.2">
      <c r="C1131" s="335" t="s">
        <v>1541</v>
      </c>
      <c r="D1131" s="305">
        <v>10666.848220769791</v>
      </c>
      <c r="E1131" s="328">
        <v>1</v>
      </c>
      <c r="F1131" s="380">
        <v>10666.848220769791</v>
      </c>
      <c r="G1131" s="328">
        <v>1</v>
      </c>
      <c r="H1131" s="380">
        <v>10666.848220769791</v>
      </c>
      <c r="I1131" s="329"/>
      <c r="J1131" s="380"/>
      <c r="K1131" s="329"/>
      <c r="L1131" s="380">
        <v>0</v>
      </c>
      <c r="M1131" s="329"/>
      <c r="N1131" s="327"/>
      <c r="O1131" s="329"/>
      <c r="P1131" s="380">
        <v>0</v>
      </c>
    </row>
    <row r="1132" spans="3:16" x14ac:dyDescent="0.2">
      <c r="C1132" s="381" t="s">
        <v>1893</v>
      </c>
      <c r="D1132" s="305">
        <v>3518.7560313631125</v>
      </c>
      <c r="E1132" s="328">
        <v>3</v>
      </c>
      <c r="F1132" s="380">
        <v>10556.268094089337</v>
      </c>
      <c r="G1132" s="328">
        <v>3</v>
      </c>
      <c r="H1132" s="380">
        <v>10556.268094089337</v>
      </c>
      <c r="I1132" s="329"/>
      <c r="J1132" s="380"/>
      <c r="K1132" s="329"/>
      <c r="L1132" s="380">
        <v>0</v>
      </c>
      <c r="M1132" s="329"/>
      <c r="N1132" s="327"/>
      <c r="O1132" s="329"/>
      <c r="P1132" s="380">
        <v>0</v>
      </c>
    </row>
    <row r="1133" spans="3:16" x14ac:dyDescent="0.2">
      <c r="C1133" s="335" t="s">
        <v>1439</v>
      </c>
      <c r="D1133" s="305">
        <v>13477.021641214717</v>
      </c>
      <c r="E1133" s="328">
        <v>1</v>
      </c>
      <c r="F1133" s="380">
        <v>13477.021641214717</v>
      </c>
      <c r="G1133" s="328">
        <v>0</v>
      </c>
      <c r="H1133" s="380">
        <v>0</v>
      </c>
      <c r="I1133" s="329"/>
      <c r="J1133" s="380"/>
      <c r="K1133" s="329"/>
      <c r="L1133" s="380">
        <v>0</v>
      </c>
      <c r="M1133" s="329"/>
      <c r="N1133" s="327"/>
      <c r="O1133" s="329"/>
      <c r="P1133" s="380">
        <v>0</v>
      </c>
    </row>
    <row r="1134" spans="3:16" x14ac:dyDescent="0.2">
      <c r="C1134" s="335" t="s">
        <v>1439</v>
      </c>
      <c r="D1134" s="305">
        <v>11103.657075948402</v>
      </c>
      <c r="E1134" s="328">
        <v>0</v>
      </c>
      <c r="F1134" s="380">
        <v>0</v>
      </c>
      <c r="G1134" s="328">
        <v>1</v>
      </c>
      <c r="H1134" s="380">
        <v>11103.657075948402</v>
      </c>
      <c r="I1134" s="329"/>
      <c r="J1134" s="380"/>
      <c r="K1134" s="329"/>
      <c r="L1134" s="380">
        <v>0</v>
      </c>
      <c r="M1134" s="329"/>
      <c r="N1134" s="327"/>
      <c r="O1134" s="329"/>
      <c r="P1134" s="380">
        <v>0</v>
      </c>
    </row>
    <row r="1135" spans="3:16" x14ac:dyDescent="0.2">
      <c r="C1135" s="335" t="s">
        <v>1439</v>
      </c>
      <c r="D1135" s="305">
        <v>4237.7131476018249</v>
      </c>
      <c r="E1135" s="328">
        <v>0</v>
      </c>
      <c r="F1135" s="380">
        <v>0</v>
      </c>
      <c r="G1135" s="328">
        <v>0</v>
      </c>
      <c r="H1135" s="380">
        <v>0</v>
      </c>
      <c r="I1135" s="328">
        <v>1</v>
      </c>
      <c r="J1135" s="380"/>
      <c r="K1135" s="328">
        <v>1</v>
      </c>
      <c r="L1135" s="380">
        <v>4237.7131476018249</v>
      </c>
      <c r="M1135" s="328">
        <v>1</v>
      </c>
      <c r="N1135" s="327"/>
      <c r="O1135" s="329"/>
      <c r="P1135" s="380">
        <v>0</v>
      </c>
    </row>
    <row r="1136" spans="3:16" ht="13.5" thickBot="1" x14ac:dyDescent="0.25">
      <c r="C1136" s="335" t="s">
        <v>1439</v>
      </c>
      <c r="D1136" s="305">
        <v>4237.7131476018249</v>
      </c>
      <c r="E1136" s="330">
        <v>0</v>
      </c>
      <c r="F1136" s="382">
        <v>0</v>
      </c>
      <c r="G1136" s="330">
        <v>1</v>
      </c>
      <c r="H1136" s="382">
        <v>4237.7131476018249</v>
      </c>
      <c r="I1136" s="383"/>
      <c r="J1136" s="382"/>
      <c r="K1136" s="383"/>
      <c r="L1136" s="382">
        <v>0</v>
      </c>
      <c r="M1136" s="383"/>
      <c r="N1136" s="331"/>
      <c r="O1136" s="330">
        <v>1</v>
      </c>
      <c r="P1136" s="382">
        <v>4237.7131476018249</v>
      </c>
    </row>
    <row r="1137" spans="3:16" ht="13.5" thickBot="1" x14ac:dyDescent="0.25">
      <c r="C1137" s="373" t="s">
        <v>1546</v>
      </c>
      <c r="D1137" s="374"/>
      <c r="E1137" s="384"/>
      <c r="F1137" s="385"/>
      <c r="G1137" s="384"/>
      <c r="H1137" s="385"/>
      <c r="I1137" s="384"/>
      <c r="J1137" s="385"/>
      <c r="K1137" s="384"/>
      <c r="L1137" s="385"/>
      <c r="M1137" s="384"/>
      <c r="N1137" s="385"/>
      <c r="O1137" s="384"/>
      <c r="P1137" s="386"/>
    </row>
    <row r="1138" spans="3:16" x14ac:dyDescent="0.2">
      <c r="C1138" s="377" t="s">
        <v>1922</v>
      </c>
      <c r="D1138" s="305">
        <v>284102.39651416126</v>
      </c>
      <c r="E1138" s="303">
        <v>1</v>
      </c>
      <c r="F1138" s="324">
        <v>284102.39651416126</v>
      </c>
      <c r="G1138" s="387"/>
      <c r="H1138" s="324">
        <v>0</v>
      </c>
      <c r="I1138" s="388"/>
      <c r="J1138" s="324"/>
      <c r="K1138" s="388"/>
      <c r="L1138" s="324">
        <v>0</v>
      </c>
      <c r="M1138" s="388">
        <v>1</v>
      </c>
      <c r="N1138" s="324"/>
      <c r="O1138" s="388"/>
      <c r="P1138" s="324">
        <v>0</v>
      </c>
    </row>
    <row r="1139" spans="3:16" x14ac:dyDescent="0.2">
      <c r="C1139" s="335" t="s">
        <v>1923</v>
      </c>
      <c r="D1139" s="305">
        <v>236151.53159041397</v>
      </c>
      <c r="E1139" s="306"/>
      <c r="F1139" s="327">
        <v>0</v>
      </c>
      <c r="G1139" s="389"/>
      <c r="H1139" s="327">
        <v>0</v>
      </c>
      <c r="I1139" s="390"/>
      <c r="J1139" s="391"/>
      <c r="K1139" s="390">
        <v>1</v>
      </c>
      <c r="L1139" s="327">
        <v>236151.53159041397</v>
      </c>
      <c r="M1139" s="390"/>
      <c r="N1139" s="327"/>
      <c r="O1139" s="390">
        <v>1</v>
      </c>
      <c r="P1139" s="327">
        <v>236151.53159041397</v>
      </c>
    </row>
    <row r="1140" spans="3:16" x14ac:dyDescent="0.2">
      <c r="C1140" s="335" t="s">
        <v>1924</v>
      </c>
      <c r="D1140" s="305">
        <v>183217.94771241833</v>
      </c>
      <c r="E1140" s="306"/>
      <c r="F1140" s="327">
        <v>0</v>
      </c>
      <c r="G1140" s="392">
        <v>1</v>
      </c>
      <c r="H1140" s="327">
        <v>183217.94771241833</v>
      </c>
      <c r="I1140" s="390">
        <v>1</v>
      </c>
      <c r="J1140" s="391"/>
      <c r="K1140" s="390"/>
      <c r="L1140" s="327">
        <v>0</v>
      </c>
      <c r="M1140" s="390"/>
      <c r="N1140" s="327"/>
      <c r="O1140" s="390"/>
      <c r="P1140" s="327">
        <v>0</v>
      </c>
    </row>
    <row r="1141" spans="3:16" x14ac:dyDescent="0.2">
      <c r="C1141" s="335" t="s">
        <v>1547</v>
      </c>
      <c r="D1141" s="305">
        <v>21333.696441539581</v>
      </c>
      <c r="E1141" s="306">
        <v>1</v>
      </c>
      <c r="F1141" s="327">
        <v>21333.696441539581</v>
      </c>
      <c r="G1141" s="392">
        <v>1</v>
      </c>
      <c r="H1141" s="327">
        <v>21333.696441539581</v>
      </c>
      <c r="I1141" s="390"/>
      <c r="J1141" s="391"/>
      <c r="K1141" s="390"/>
      <c r="L1141" s="327">
        <v>0</v>
      </c>
      <c r="M1141" s="390"/>
      <c r="N1141" s="327"/>
      <c r="O1141" s="390"/>
      <c r="P1141" s="327">
        <v>0</v>
      </c>
    </row>
    <row r="1142" spans="3:16" x14ac:dyDescent="0.2">
      <c r="C1142" s="335" t="s">
        <v>1548</v>
      </c>
      <c r="D1142" s="305">
        <v>30387.509077705159</v>
      </c>
      <c r="E1142" s="306"/>
      <c r="F1142" s="327">
        <v>0</v>
      </c>
      <c r="G1142" s="392"/>
      <c r="H1142" s="327">
        <v>0</v>
      </c>
      <c r="I1142" s="390">
        <v>1</v>
      </c>
      <c r="J1142" s="391"/>
      <c r="K1142" s="390">
        <v>1</v>
      </c>
      <c r="L1142" s="327">
        <v>30387.509077705159</v>
      </c>
      <c r="M1142" s="390">
        <v>1</v>
      </c>
      <c r="N1142" s="327"/>
      <c r="O1142" s="390">
        <v>1</v>
      </c>
      <c r="P1142" s="327">
        <v>30387.509077705159</v>
      </c>
    </row>
    <row r="1143" spans="3:16" x14ac:dyDescent="0.2">
      <c r="C1143" s="335" t="s">
        <v>1549</v>
      </c>
      <c r="D1143" s="305">
        <v>265370.37037037039</v>
      </c>
      <c r="E1143" s="306">
        <v>1</v>
      </c>
      <c r="F1143" s="327">
        <v>265370.37037037039</v>
      </c>
      <c r="G1143" s="392">
        <v>1</v>
      </c>
      <c r="H1143" s="327">
        <v>265370.37037037039</v>
      </c>
      <c r="I1143" s="390"/>
      <c r="J1143" s="391"/>
      <c r="K1143" s="390"/>
      <c r="L1143" s="327">
        <v>0</v>
      </c>
      <c r="M1143" s="390"/>
      <c r="N1143" s="327"/>
      <c r="O1143" s="390"/>
      <c r="P1143" s="327">
        <v>0</v>
      </c>
    </row>
    <row r="1144" spans="3:16" ht="13.5" thickBot="1" x14ac:dyDescent="0.25">
      <c r="C1144" s="335" t="s">
        <v>1550</v>
      </c>
      <c r="D1144" s="305">
        <v>242475.67175018159</v>
      </c>
      <c r="E1144" s="306"/>
      <c r="F1144" s="331">
        <v>0</v>
      </c>
      <c r="G1144" s="392"/>
      <c r="H1144" s="331">
        <v>0</v>
      </c>
      <c r="I1144" s="390">
        <v>1</v>
      </c>
      <c r="J1144" s="391"/>
      <c r="K1144" s="390">
        <v>1</v>
      </c>
      <c r="L1144" s="331">
        <v>242475.67175018159</v>
      </c>
      <c r="M1144" s="390">
        <v>1</v>
      </c>
      <c r="N1144" s="327"/>
      <c r="O1144" s="390">
        <v>1</v>
      </c>
      <c r="P1144" s="331">
        <v>242475.67175018159</v>
      </c>
    </row>
    <row r="1145" spans="3:16" ht="13.5" thickBot="1" x14ac:dyDescent="0.25">
      <c r="C1145" s="309" t="s">
        <v>1534</v>
      </c>
      <c r="D1145" s="338"/>
      <c r="E1145" s="332"/>
      <c r="F1145" s="333">
        <v>705685.45006920898</v>
      </c>
      <c r="G1145" s="332"/>
      <c r="H1145" s="333">
        <v>606665.34984980151</v>
      </c>
      <c r="I1145" s="332"/>
      <c r="J1145" s="333">
        <v>0</v>
      </c>
      <c r="K1145" s="332"/>
      <c r="L1145" s="333">
        <v>513252.42556590255</v>
      </c>
      <c r="M1145" s="332"/>
      <c r="N1145" s="333">
        <v>0</v>
      </c>
      <c r="O1145" s="332"/>
      <c r="P1145" s="333">
        <v>513252.42556590255</v>
      </c>
    </row>
    <row r="1147" spans="3:16" ht="13.5" thickBot="1" x14ac:dyDescent="0.25">
      <c r="C1147" s="111" t="s">
        <v>1543</v>
      </c>
    </row>
    <row r="1148" spans="3:16" ht="15.75" customHeight="1" thickBot="1" x14ac:dyDescent="0.25">
      <c r="C1148" s="205" t="s">
        <v>776</v>
      </c>
      <c r="D1148" s="205" t="s">
        <v>715</v>
      </c>
      <c r="E1148" s="3852" t="s">
        <v>1925</v>
      </c>
      <c r="F1148" s="3853"/>
      <c r="G1148" s="3852" t="s">
        <v>1926</v>
      </c>
      <c r="H1148" s="3853"/>
      <c r="I1148" s="3852" t="s">
        <v>1927</v>
      </c>
      <c r="J1148" s="3853"/>
    </row>
    <row r="1149" spans="3:16" ht="13.5" thickBot="1" x14ac:dyDescent="0.25">
      <c r="C1149" s="222"/>
      <c r="D1149" s="222" t="s">
        <v>1398</v>
      </c>
      <c r="E1149" s="218" t="s">
        <v>873</v>
      </c>
      <c r="F1149" s="208" t="s">
        <v>1400</v>
      </c>
      <c r="G1149" s="218" t="s">
        <v>873</v>
      </c>
      <c r="H1149" s="208" t="s">
        <v>1400</v>
      </c>
      <c r="I1149" s="218" t="s">
        <v>873</v>
      </c>
      <c r="J1149" s="208" t="s">
        <v>1400</v>
      </c>
    </row>
    <row r="1150" spans="3:16" ht="13.5" thickBot="1" x14ac:dyDescent="0.25">
      <c r="C1150" s="346" t="s">
        <v>1536</v>
      </c>
      <c r="D1150" s="347"/>
      <c r="E1150" s="348"/>
      <c r="F1150" s="349"/>
      <c r="G1150" s="348"/>
      <c r="H1150" s="349"/>
      <c r="I1150" s="348"/>
      <c r="J1150" s="349"/>
    </row>
    <row r="1151" spans="3:16" x14ac:dyDescent="0.2">
      <c r="C1151" s="37" t="s">
        <v>1524</v>
      </c>
      <c r="D1151" s="339">
        <v>58868.027716010096</v>
      </c>
      <c r="E1151" s="229">
        <v>1</v>
      </c>
      <c r="F1151" s="211">
        <v>58868.027716010096</v>
      </c>
      <c r="G1151" s="229">
        <v>1</v>
      </c>
      <c r="H1151" s="211"/>
      <c r="I1151" s="356">
        <v>1</v>
      </c>
      <c r="J1151" s="357"/>
    </row>
    <row r="1152" spans="3:16" x14ac:dyDescent="0.2">
      <c r="C1152" s="80" t="s">
        <v>862</v>
      </c>
      <c r="D1152" s="341">
        <v>11526.174909253494</v>
      </c>
      <c r="E1152" s="213">
        <v>3</v>
      </c>
      <c r="F1152" s="230">
        <v>34578.524727760479</v>
      </c>
      <c r="G1152" s="213">
        <v>3</v>
      </c>
      <c r="H1152" s="230"/>
      <c r="I1152" s="358">
        <v>3</v>
      </c>
      <c r="J1152" s="359"/>
    </row>
    <row r="1153" spans="3:10" x14ac:dyDescent="0.2">
      <c r="C1153" s="32" t="s">
        <v>1540</v>
      </c>
      <c r="D1153" s="341">
        <v>14285.872779268881</v>
      </c>
      <c r="E1153" s="360"/>
      <c r="F1153" s="230">
        <v>0</v>
      </c>
      <c r="G1153" s="360"/>
      <c r="H1153" s="230"/>
      <c r="I1153" s="361"/>
      <c r="J1153" s="359"/>
    </row>
    <row r="1154" spans="3:10" x14ac:dyDescent="0.2">
      <c r="C1154" s="80" t="s">
        <v>1541</v>
      </c>
      <c r="D1154" s="341">
        <v>10666.848220769791</v>
      </c>
      <c r="E1154" s="213">
        <v>3</v>
      </c>
      <c r="F1154" s="230">
        <v>32000.544662309374</v>
      </c>
      <c r="G1154" s="213">
        <v>3</v>
      </c>
      <c r="H1154" s="230"/>
      <c r="I1154" s="358">
        <v>3</v>
      </c>
      <c r="J1154" s="359"/>
    </row>
    <row r="1155" spans="3:10" x14ac:dyDescent="0.2">
      <c r="C1155" s="80" t="s">
        <v>1401</v>
      </c>
      <c r="D1155" s="341">
        <v>9928.2153872667805</v>
      </c>
      <c r="E1155" s="213">
        <v>3</v>
      </c>
      <c r="F1155" s="230">
        <v>29784.646161800341</v>
      </c>
      <c r="G1155" s="213">
        <v>3</v>
      </c>
      <c r="H1155" s="230"/>
      <c r="I1155" s="358">
        <v>3</v>
      </c>
      <c r="J1155" s="359"/>
    </row>
    <row r="1156" spans="3:10" x14ac:dyDescent="0.2">
      <c r="C1156" s="80" t="s">
        <v>1402</v>
      </c>
      <c r="D1156" s="341">
        <v>6123.9318826459203</v>
      </c>
      <c r="E1156" s="360"/>
      <c r="F1156" s="230">
        <v>0</v>
      </c>
      <c r="G1156" s="360"/>
      <c r="H1156" s="230"/>
      <c r="I1156" s="361"/>
      <c r="J1156" s="359"/>
    </row>
    <row r="1157" spans="3:10" x14ac:dyDescent="0.2">
      <c r="C1157" s="80" t="s">
        <v>1526</v>
      </c>
      <c r="D1157" s="341">
        <v>3518.7560313631125</v>
      </c>
      <c r="E1157" s="213">
        <v>3</v>
      </c>
      <c r="F1157" s="230">
        <v>10556.268094089337</v>
      </c>
      <c r="G1157" s="213">
        <v>3</v>
      </c>
      <c r="H1157" s="230"/>
      <c r="I1157" s="358">
        <v>3</v>
      </c>
      <c r="J1157" s="359"/>
    </row>
    <row r="1158" spans="3:10" x14ac:dyDescent="0.2">
      <c r="C1158" s="80" t="s">
        <v>1527</v>
      </c>
      <c r="D1158" s="341">
        <v>962.91508804531281</v>
      </c>
      <c r="E1158" s="213">
        <v>2</v>
      </c>
      <c r="F1158" s="230">
        <v>1925.8301760906256</v>
      </c>
      <c r="G1158" s="213">
        <v>2</v>
      </c>
      <c r="H1158" s="230"/>
      <c r="I1158" s="358">
        <v>2</v>
      </c>
      <c r="J1158" s="359"/>
    </row>
    <row r="1159" spans="3:10" x14ac:dyDescent="0.2">
      <c r="C1159" s="80" t="s">
        <v>1537</v>
      </c>
      <c r="D1159" s="341">
        <v>64105.156136528691</v>
      </c>
      <c r="E1159" s="360"/>
      <c r="F1159" s="230">
        <v>0</v>
      </c>
      <c r="G1159" s="360"/>
      <c r="H1159" s="230"/>
      <c r="I1159" s="361"/>
      <c r="J1159" s="359"/>
    </row>
    <row r="1160" spans="3:10" x14ac:dyDescent="0.2">
      <c r="C1160" s="80" t="s">
        <v>1891</v>
      </c>
      <c r="D1160" s="341">
        <v>57236.746550472046</v>
      </c>
      <c r="E1160" s="360"/>
      <c r="F1160" s="230">
        <v>0</v>
      </c>
      <c r="G1160" s="360"/>
      <c r="H1160" s="230"/>
      <c r="I1160" s="361"/>
      <c r="J1160" s="359"/>
    </row>
    <row r="1161" spans="3:10" x14ac:dyDescent="0.2">
      <c r="C1161" s="80" t="s">
        <v>1892</v>
      </c>
      <c r="D1161" s="341">
        <v>30287.604938271608</v>
      </c>
      <c r="E1161" s="213">
        <v>1</v>
      </c>
      <c r="F1161" s="230">
        <v>30287.604938271608</v>
      </c>
      <c r="G1161" s="213">
        <v>1</v>
      </c>
      <c r="H1161" s="230"/>
      <c r="I1161" s="358">
        <v>1</v>
      </c>
      <c r="J1161" s="359"/>
    </row>
    <row r="1162" spans="3:10" x14ac:dyDescent="0.2">
      <c r="C1162" s="80" t="s">
        <v>678</v>
      </c>
      <c r="D1162" s="341">
        <v>16151.472985113607</v>
      </c>
      <c r="E1162" s="213">
        <v>1</v>
      </c>
      <c r="F1162" s="230">
        <v>16151.472985113607</v>
      </c>
      <c r="G1162" s="213">
        <v>1</v>
      </c>
      <c r="H1162" s="230"/>
      <c r="I1162" s="358">
        <v>1</v>
      </c>
      <c r="J1162" s="359"/>
    </row>
    <row r="1163" spans="3:10" x14ac:dyDescent="0.2">
      <c r="C1163" s="80" t="s">
        <v>265</v>
      </c>
      <c r="D1163" s="341">
        <v>31509.356764737102</v>
      </c>
      <c r="E1163" s="213">
        <v>0.5</v>
      </c>
      <c r="F1163" s="230">
        <v>15754.678382368551</v>
      </c>
      <c r="G1163" s="213">
        <v>0.5</v>
      </c>
      <c r="H1163" s="230"/>
      <c r="I1163" s="358">
        <v>0.5</v>
      </c>
      <c r="J1163" s="359"/>
    </row>
    <row r="1164" spans="3:10" x14ac:dyDescent="0.2">
      <c r="C1164" s="80" t="s">
        <v>1530</v>
      </c>
      <c r="D1164" s="341">
        <v>36841.037979661793</v>
      </c>
      <c r="E1164" s="213">
        <v>1</v>
      </c>
      <c r="F1164" s="230">
        <v>36841.037979661793</v>
      </c>
      <c r="G1164" s="213">
        <v>1</v>
      </c>
      <c r="H1164" s="230"/>
      <c r="I1164" s="358">
        <v>1</v>
      </c>
      <c r="J1164" s="359"/>
    </row>
    <row r="1165" spans="3:10" x14ac:dyDescent="0.2">
      <c r="C1165" s="80" t="s">
        <v>1542</v>
      </c>
      <c r="D1165" s="341">
        <v>2712.8889215028425</v>
      </c>
      <c r="E1165" s="213">
        <v>10.7</v>
      </c>
      <c r="F1165" s="230">
        <v>29027.911460080413</v>
      </c>
      <c r="G1165" s="213">
        <v>10.7</v>
      </c>
      <c r="H1165" s="230"/>
      <c r="I1165" s="213">
        <v>10.7</v>
      </c>
      <c r="J1165" s="359"/>
    </row>
    <row r="1166" spans="3:10" x14ac:dyDescent="0.2">
      <c r="C1166" s="80" t="s">
        <v>1532</v>
      </c>
      <c r="D1166" s="341">
        <v>17000</v>
      </c>
      <c r="E1166" s="213">
        <v>1</v>
      </c>
      <c r="F1166" s="230">
        <v>17000</v>
      </c>
      <c r="G1166" s="213">
        <v>1</v>
      </c>
      <c r="H1166" s="230"/>
      <c r="I1166" s="358">
        <v>1</v>
      </c>
      <c r="J1166" s="359"/>
    </row>
    <row r="1167" spans="3:10" x14ac:dyDescent="0.2">
      <c r="C1167" s="80" t="s">
        <v>1538</v>
      </c>
      <c r="D1167" s="341">
        <v>17572.506949744329</v>
      </c>
      <c r="E1167" s="213">
        <v>1</v>
      </c>
      <c r="F1167" s="230">
        <v>17572.506949744329</v>
      </c>
      <c r="G1167" s="213">
        <v>1</v>
      </c>
      <c r="H1167" s="230"/>
      <c r="I1167" s="358">
        <v>1</v>
      </c>
      <c r="J1167" s="359"/>
    </row>
    <row r="1168" spans="3:10" ht="13.5" thickBot="1" x14ac:dyDescent="0.25">
      <c r="C1168" s="298" t="s">
        <v>1533</v>
      </c>
      <c r="D1168" s="362">
        <v>39982.559358958257</v>
      </c>
      <c r="E1168" s="232">
        <v>0.5</v>
      </c>
      <c r="F1168" s="236">
        <v>19991.279679479128</v>
      </c>
      <c r="G1168" s="232">
        <v>0.5</v>
      </c>
      <c r="H1168" s="230"/>
      <c r="I1168" s="363">
        <v>0.5</v>
      </c>
      <c r="J1168" s="364"/>
    </row>
    <row r="1169" spans="3:10" ht="13.5" thickBot="1" x14ac:dyDescent="0.25">
      <c r="C1169" s="350" t="s">
        <v>1534</v>
      </c>
      <c r="D1169" s="365"/>
      <c r="E1169" s="354"/>
      <c r="F1169" s="355">
        <v>350340.33391277969</v>
      </c>
      <c r="G1169" s="354"/>
      <c r="H1169" s="355">
        <v>0</v>
      </c>
      <c r="I1169" s="354"/>
      <c r="J1169" s="355">
        <v>0</v>
      </c>
    </row>
    <row r="1172" spans="3:10" ht="13.5" thickBot="1" x14ac:dyDescent="0.25">
      <c r="C1172" s="1" t="s">
        <v>1552</v>
      </c>
    </row>
    <row r="1173" spans="3:10" ht="15.75" customHeight="1" thickBot="1" x14ac:dyDescent="0.25">
      <c r="C1173" s="314" t="s">
        <v>776</v>
      </c>
      <c r="D1173" s="314" t="s">
        <v>715</v>
      </c>
      <c r="E1173" s="3867" t="s">
        <v>1925</v>
      </c>
      <c r="F1173" s="3868"/>
      <c r="G1173" s="3867" t="s">
        <v>1926</v>
      </c>
      <c r="H1173" s="3868"/>
      <c r="I1173" s="3867" t="s">
        <v>1927</v>
      </c>
      <c r="J1173" s="3868"/>
    </row>
    <row r="1174" spans="3:10" ht="13.5" thickBot="1" x14ac:dyDescent="0.25">
      <c r="C1174" s="315"/>
      <c r="D1174" s="315" t="s">
        <v>1398</v>
      </c>
      <c r="E1174" s="316" t="s">
        <v>873</v>
      </c>
      <c r="F1174" s="317" t="s">
        <v>1400</v>
      </c>
      <c r="G1174" s="316" t="s">
        <v>873</v>
      </c>
      <c r="H1174" s="317" t="s">
        <v>1400</v>
      </c>
      <c r="I1174" s="316" t="s">
        <v>873</v>
      </c>
      <c r="J1174" s="317" t="s">
        <v>1400</v>
      </c>
    </row>
    <row r="1175" spans="3:10" ht="13.5" thickBot="1" x14ac:dyDescent="0.25">
      <c r="C1175" s="318" t="s">
        <v>706</v>
      </c>
      <c r="D1175" s="319"/>
      <c r="E1175" s="320"/>
      <c r="F1175" s="321"/>
      <c r="G1175" s="320"/>
      <c r="H1175" s="321"/>
      <c r="I1175" s="320"/>
      <c r="J1175" s="321"/>
    </row>
    <row r="1176" spans="3:10" x14ac:dyDescent="0.2">
      <c r="C1176" s="322" t="s">
        <v>1928</v>
      </c>
      <c r="D1176" s="302">
        <v>624638.14379084972</v>
      </c>
      <c r="E1176" s="325">
        <v>1</v>
      </c>
      <c r="F1176" s="324">
        <v>624638.14379084972</v>
      </c>
      <c r="G1176" s="325">
        <v>0</v>
      </c>
      <c r="H1176" s="324"/>
      <c r="I1176" s="323">
        <v>0</v>
      </c>
      <c r="J1176" s="394"/>
    </row>
    <row r="1177" spans="3:10" x14ac:dyDescent="0.2">
      <c r="C1177" s="395" t="s">
        <v>1929</v>
      </c>
      <c r="D1177" s="396">
        <v>0</v>
      </c>
      <c r="E1177" s="328">
        <v>0</v>
      </c>
      <c r="F1177" s="327">
        <v>0</v>
      </c>
      <c r="G1177" s="328">
        <v>1</v>
      </c>
      <c r="H1177" s="327"/>
      <c r="I1177" s="326"/>
      <c r="J1177" s="334"/>
    </row>
    <row r="1178" spans="3:10" x14ac:dyDescent="0.2">
      <c r="C1178" s="322" t="s">
        <v>1930</v>
      </c>
      <c r="D1178" s="305">
        <v>489896.61835748795</v>
      </c>
      <c r="E1178" s="328">
        <v>0</v>
      </c>
      <c r="F1178" s="327">
        <v>0</v>
      </c>
      <c r="G1178" s="328"/>
      <c r="H1178" s="327"/>
      <c r="I1178" s="326">
        <v>1</v>
      </c>
      <c r="J1178" s="334"/>
    </row>
    <row r="1179" spans="3:10" x14ac:dyDescent="0.2">
      <c r="C1179" s="307" t="s">
        <v>1553</v>
      </c>
      <c r="D1179" s="305">
        <v>94804.8656499637</v>
      </c>
      <c r="E1179" s="328">
        <v>1</v>
      </c>
      <c r="F1179" s="327">
        <v>94804.8656499637</v>
      </c>
      <c r="G1179" s="328">
        <v>1</v>
      </c>
      <c r="H1179" s="327"/>
      <c r="I1179" s="326">
        <v>1</v>
      </c>
      <c r="J1179" s="334"/>
    </row>
    <row r="1180" spans="3:10" x14ac:dyDescent="0.2">
      <c r="C1180" s="307" t="s">
        <v>1538</v>
      </c>
      <c r="D1180" s="305">
        <v>1152.2521032269601</v>
      </c>
      <c r="E1180" s="328">
        <v>1</v>
      </c>
      <c r="F1180" s="327">
        <v>1152.2521032269601</v>
      </c>
      <c r="G1180" s="328">
        <v>0</v>
      </c>
      <c r="H1180" s="327"/>
      <c r="I1180" s="326">
        <v>0</v>
      </c>
      <c r="J1180" s="334"/>
    </row>
    <row r="1181" spans="3:10" ht="13.5" thickBot="1" x14ac:dyDescent="0.25">
      <c r="C1181" s="307" t="s">
        <v>1538</v>
      </c>
      <c r="D1181" s="308">
        <v>1864.3283633977883</v>
      </c>
      <c r="E1181" s="330">
        <v>0</v>
      </c>
      <c r="F1181" s="331">
        <v>0</v>
      </c>
      <c r="G1181" s="330">
        <v>1</v>
      </c>
      <c r="H1181" s="331"/>
      <c r="I1181" s="397">
        <v>1</v>
      </c>
      <c r="J1181" s="337"/>
    </row>
    <row r="1182" spans="3:10" ht="13.5" thickBot="1" x14ac:dyDescent="0.25">
      <c r="C1182" s="309" t="s">
        <v>1554</v>
      </c>
      <c r="D1182" s="338"/>
      <c r="E1182" s="332"/>
      <c r="F1182" s="333">
        <v>720595.2615440404</v>
      </c>
      <c r="G1182" s="332"/>
      <c r="H1182" s="333">
        <v>0</v>
      </c>
      <c r="I1182" s="332"/>
      <c r="J1182" s="333">
        <v>0</v>
      </c>
    </row>
    <row r="1185" spans="3:14" ht="13.5" thickBot="1" x14ac:dyDescent="0.25">
      <c r="C1185" s="398" t="s">
        <v>1555</v>
      </c>
    </row>
    <row r="1186" spans="3:14" ht="15.75" customHeight="1" thickBot="1" x14ac:dyDescent="0.25">
      <c r="C1186" s="314" t="s">
        <v>776</v>
      </c>
      <c r="D1186" s="314" t="s">
        <v>715</v>
      </c>
      <c r="E1186" s="3861" t="s">
        <v>1931</v>
      </c>
      <c r="F1186" s="3862"/>
      <c r="G1186" s="3861" t="s">
        <v>1932</v>
      </c>
      <c r="H1186" s="3862"/>
      <c r="I1186" s="3861" t="s">
        <v>1933</v>
      </c>
      <c r="J1186" s="3862"/>
      <c r="K1186" s="3861" t="s">
        <v>1934</v>
      </c>
      <c r="L1186" s="3862"/>
      <c r="M1186" s="3861" t="s">
        <v>1935</v>
      </c>
      <c r="N1186" s="3862"/>
    </row>
    <row r="1187" spans="3:14" ht="13.5" thickBot="1" x14ac:dyDescent="0.25">
      <c r="C1187" s="315"/>
      <c r="D1187" s="315" t="s">
        <v>1398</v>
      </c>
      <c r="E1187" s="316" t="s">
        <v>873</v>
      </c>
      <c r="F1187" s="317" t="s">
        <v>1400</v>
      </c>
      <c r="G1187" s="316" t="s">
        <v>873</v>
      </c>
      <c r="H1187" s="317" t="s">
        <v>1400</v>
      </c>
      <c r="I1187" s="316" t="s">
        <v>873</v>
      </c>
      <c r="J1187" s="317" t="s">
        <v>1400</v>
      </c>
      <c r="K1187" s="316" t="s">
        <v>873</v>
      </c>
      <c r="L1187" s="317" t="s">
        <v>1400</v>
      </c>
      <c r="M1187" s="316" t="s">
        <v>873</v>
      </c>
      <c r="N1187" s="317" t="s">
        <v>1400</v>
      </c>
    </row>
    <row r="1188" spans="3:14" ht="13.5" thickBot="1" x14ac:dyDescent="0.25">
      <c r="C1188" s="318" t="s">
        <v>1536</v>
      </c>
      <c r="D1188" s="319"/>
      <c r="E1188" s="320"/>
      <c r="F1188" s="321"/>
      <c r="G1188" s="320"/>
      <c r="H1188" s="321"/>
      <c r="I1188" s="320"/>
      <c r="J1188" s="321"/>
      <c r="K1188" s="320"/>
      <c r="L1188" s="321"/>
      <c r="M1188" s="320"/>
      <c r="N1188" s="321"/>
    </row>
    <row r="1189" spans="3:14" x14ac:dyDescent="0.2">
      <c r="C1189" s="312" t="s">
        <v>1524</v>
      </c>
      <c r="D1189" s="399">
        <v>244612.16339869282</v>
      </c>
      <c r="E1189" s="400">
        <v>1</v>
      </c>
      <c r="F1189" s="324">
        <v>244612.16339869282</v>
      </c>
      <c r="G1189" s="401"/>
      <c r="H1189" s="324">
        <v>0</v>
      </c>
      <c r="I1189" s="402"/>
      <c r="J1189" s="324"/>
      <c r="K1189" s="400">
        <v>1</v>
      </c>
      <c r="L1189" s="324"/>
      <c r="M1189" s="400"/>
      <c r="N1189" s="324"/>
    </row>
    <row r="1190" spans="3:14" x14ac:dyDescent="0.2">
      <c r="C1190" s="313" t="s">
        <v>1556</v>
      </c>
      <c r="D1190" s="403">
        <v>28486.801561032284</v>
      </c>
      <c r="E1190" s="404">
        <v>1</v>
      </c>
      <c r="F1190" s="327">
        <v>28486.801561032284</v>
      </c>
      <c r="G1190" s="392">
        <v>1</v>
      </c>
      <c r="H1190" s="327">
        <v>28486.801561032284</v>
      </c>
      <c r="I1190" s="404">
        <v>1</v>
      </c>
      <c r="J1190" s="327"/>
      <c r="K1190" s="404">
        <v>1</v>
      </c>
      <c r="L1190" s="327"/>
      <c r="M1190" s="404">
        <v>1</v>
      </c>
      <c r="N1190" s="327"/>
    </row>
    <row r="1191" spans="3:14" x14ac:dyDescent="0.2">
      <c r="C1191" s="313" t="s">
        <v>1526</v>
      </c>
      <c r="D1191" s="403">
        <v>16000.791808665217</v>
      </c>
      <c r="E1191" s="404">
        <v>3</v>
      </c>
      <c r="F1191" s="327">
        <v>48002.375425995648</v>
      </c>
      <c r="G1191" s="390">
        <v>3</v>
      </c>
      <c r="H1191" s="327">
        <v>48002.375425995648</v>
      </c>
      <c r="I1191" s="404">
        <v>3</v>
      </c>
      <c r="J1191" s="327"/>
      <c r="K1191" s="404">
        <v>3</v>
      </c>
      <c r="L1191" s="327"/>
      <c r="M1191" s="404">
        <v>3</v>
      </c>
      <c r="N1191" s="327"/>
    </row>
    <row r="1192" spans="3:14" x14ac:dyDescent="0.2">
      <c r="C1192" s="313" t="s">
        <v>1557</v>
      </c>
      <c r="D1192" s="403">
        <v>17000</v>
      </c>
      <c r="E1192" s="404">
        <v>1</v>
      </c>
      <c r="F1192" s="327">
        <v>17000</v>
      </c>
      <c r="G1192" s="390">
        <v>1</v>
      </c>
      <c r="H1192" s="327">
        <v>17000</v>
      </c>
      <c r="I1192" s="404">
        <v>1</v>
      </c>
      <c r="J1192" s="327"/>
      <c r="K1192" s="404">
        <v>1</v>
      </c>
      <c r="L1192" s="327"/>
      <c r="M1192" s="404">
        <v>1</v>
      </c>
      <c r="N1192" s="327"/>
    </row>
    <row r="1193" spans="3:14" x14ac:dyDescent="0.2">
      <c r="C1193" s="405" t="s">
        <v>1538</v>
      </c>
      <c r="D1193" s="406">
        <v>6933.1210180158178</v>
      </c>
      <c r="E1193" s="407">
        <v>1</v>
      </c>
      <c r="F1193" s="408">
        <v>6933.1210180158178</v>
      </c>
      <c r="G1193" s="409">
        <v>0</v>
      </c>
      <c r="H1193" s="408">
        <v>0</v>
      </c>
      <c r="I1193" s="407">
        <v>0</v>
      </c>
      <c r="J1193" s="408"/>
      <c r="K1193" s="407">
        <v>1</v>
      </c>
      <c r="L1193" s="408"/>
      <c r="M1193" s="407">
        <v>0</v>
      </c>
      <c r="N1193" s="408"/>
    </row>
    <row r="1194" spans="3:14" ht="13.5" thickBot="1" x14ac:dyDescent="0.25">
      <c r="C1194" s="405" t="s">
        <v>1538</v>
      </c>
      <c r="D1194" s="406">
        <v>8729.1492896473137</v>
      </c>
      <c r="E1194" s="407">
        <v>0</v>
      </c>
      <c r="F1194" s="408">
        <v>0</v>
      </c>
      <c r="G1194" s="409">
        <v>1</v>
      </c>
      <c r="H1194" s="408">
        <v>8729.1492896473137</v>
      </c>
      <c r="I1194" s="407">
        <v>1</v>
      </c>
      <c r="J1194" s="408"/>
      <c r="K1194" s="407">
        <v>0</v>
      </c>
      <c r="L1194" s="408"/>
      <c r="M1194" s="407">
        <v>1</v>
      </c>
      <c r="N1194" s="408"/>
    </row>
    <row r="1195" spans="3:14" ht="13.5" thickBot="1" x14ac:dyDescent="0.25">
      <c r="C1195" s="309" t="s">
        <v>1534</v>
      </c>
      <c r="D1195" s="338"/>
      <c r="E1195" s="332"/>
      <c r="F1195" s="333">
        <v>338101.34038572072</v>
      </c>
      <c r="G1195" s="332"/>
      <c r="H1195" s="333">
        <v>93489.176987027924</v>
      </c>
      <c r="I1195" s="332"/>
      <c r="J1195" s="333">
        <v>0</v>
      </c>
      <c r="K1195" s="332"/>
      <c r="L1195" s="333">
        <v>0</v>
      </c>
      <c r="M1195" s="332"/>
      <c r="N1195" s="333">
        <v>0</v>
      </c>
    </row>
    <row r="1198" spans="3:14" ht="13.5" thickBot="1" x14ac:dyDescent="0.25">
      <c r="C1198" s="398" t="s">
        <v>1558</v>
      </c>
    </row>
    <row r="1199" spans="3:14" ht="15.75" customHeight="1" thickBot="1" x14ac:dyDescent="0.25">
      <c r="C1199" s="314" t="s">
        <v>776</v>
      </c>
      <c r="D1199" s="314" t="s">
        <v>715</v>
      </c>
      <c r="E1199" s="3861" t="s">
        <v>1931</v>
      </c>
      <c r="F1199" s="3862"/>
      <c r="G1199" s="3861" t="s">
        <v>1932</v>
      </c>
      <c r="H1199" s="3862"/>
      <c r="I1199" s="3861" t="s">
        <v>1933</v>
      </c>
      <c r="J1199" s="3862"/>
      <c r="K1199" s="3861" t="s">
        <v>1934</v>
      </c>
      <c r="L1199" s="3862"/>
      <c r="M1199" s="3861" t="s">
        <v>1935</v>
      </c>
      <c r="N1199" s="3862"/>
    </row>
    <row r="1200" spans="3:14" ht="13.5" thickBot="1" x14ac:dyDescent="0.25">
      <c r="C1200" s="315"/>
      <c r="D1200" s="315" t="s">
        <v>1398</v>
      </c>
      <c r="E1200" s="316" t="s">
        <v>873</v>
      </c>
      <c r="F1200" s="317" t="s">
        <v>1400</v>
      </c>
      <c r="G1200" s="316" t="s">
        <v>873</v>
      </c>
      <c r="H1200" s="317" t="s">
        <v>1400</v>
      </c>
      <c r="I1200" s="316" t="s">
        <v>873</v>
      </c>
      <c r="J1200" s="317" t="s">
        <v>1400</v>
      </c>
      <c r="K1200" s="316" t="s">
        <v>873</v>
      </c>
      <c r="L1200" s="317" t="s">
        <v>1400</v>
      </c>
      <c r="M1200" s="316" t="s">
        <v>873</v>
      </c>
      <c r="N1200" s="317" t="s">
        <v>1400</v>
      </c>
    </row>
    <row r="1201" spans="3:14" ht="13.5" thickBot="1" x14ac:dyDescent="0.25">
      <c r="C1201" s="373" t="s">
        <v>1546</v>
      </c>
      <c r="D1201" s="374"/>
      <c r="E1201" s="375"/>
      <c r="F1201" s="374"/>
      <c r="G1201" s="375"/>
      <c r="H1201" s="374"/>
      <c r="I1201" s="375"/>
      <c r="J1201" s="374"/>
      <c r="K1201" s="375"/>
      <c r="L1201" s="374"/>
      <c r="M1201" s="375"/>
      <c r="N1201" s="376"/>
    </row>
    <row r="1202" spans="3:14" x14ac:dyDescent="0.2">
      <c r="C1202" s="335" t="s">
        <v>1936</v>
      </c>
      <c r="D1202" s="305">
        <v>227428.8880684913</v>
      </c>
      <c r="E1202" s="325">
        <v>3</v>
      </c>
      <c r="F1202" s="324">
        <v>682286.66420547385</v>
      </c>
      <c r="G1202" s="379"/>
      <c r="H1202" s="324">
        <v>0</v>
      </c>
      <c r="I1202" s="325"/>
      <c r="J1202" s="324"/>
      <c r="K1202" s="379"/>
      <c r="L1202" s="324"/>
      <c r="M1202" s="325">
        <v>3</v>
      </c>
      <c r="N1202" s="324"/>
    </row>
    <row r="1203" spans="3:14" x14ac:dyDescent="0.2">
      <c r="C1203" s="335" t="s">
        <v>1937</v>
      </c>
      <c r="D1203" s="305">
        <v>292303.49231186637</v>
      </c>
      <c r="E1203" s="329"/>
      <c r="F1203" s="327">
        <v>0</v>
      </c>
      <c r="G1203" s="328">
        <v>3</v>
      </c>
      <c r="H1203" s="327">
        <v>876910.47693559912</v>
      </c>
      <c r="I1203" s="328"/>
      <c r="J1203" s="327"/>
      <c r="K1203" s="329"/>
      <c r="L1203" s="327"/>
      <c r="M1203" s="329"/>
      <c r="N1203" s="327"/>
    </row>
    <row r="1204" spans="3:14" x14ac:dyDescent="0.2">
      <c r="C1204" s="335" t="s">
        <v>1938</v>
      </c>
      <c r="D1204" s="305">
        <v>274718.06459999998</v>
      </c>
      <c r="E1204" s="329"/>
      <c r="F1204" s="327">
        <v>0</v>
      </c>
      <c r="G1204" s="328"/>
      <c r="H1204" s="327">
        <v>0</v>
      </c>
      <c r="I1204" s="328">
        <v>3</v>
      </c>
      <c r="J1204" s="327"/>
      <c r="K1204" s="328">
        <v>3</v>
      </c>
      <c r="L1204" s="327"/>
      <c r="M1204" s="329"/>
      <c r="N1204" s="327"/>
    </row>
    <row r="1205" spans="3:14" x14ac:dyDescent="0.2">
      <c r="C1205" s="335" t="s">
        <v>1559</v>
      </c>
      <c r="D1205" s="305">
        <v>113057.76360373094</v>
      </c>
      <c r="E1205" s="328"/>
      <c r="F1205" s="327">
        <v>0</v>
      </c>
      <c r="G1205" s="328">
        <v>1</v>
      </c>
      <c r="H1205" s="327">
        <v>113057.76360373094</v>
      </c>
      <c r="I1205" s="328">
        <v>1</v>
      </c>
      <c r="J1205" s="327"/>
      <c r="K1205" s="328">
        <v>1</v>
      </c>
      <c r="L1205" s="327"/>
      <c r="M1205" s="328">
        <v>1</v>
      </c>
      <c r="N1205" s="327"/>
    </row>
    <row r="1206" spans="3:14" x14ac:dyDescent="0.2">
      <c r="C1206" s="335" t="s">
        <v>1560</v>
      </c>
      <c r="D1206" s="305">
        <v>41653.782135076253</v>
      </c>
      <c r="E1206" s="328">
        <v>1</v>
      </c>
      <c r="F1206" s="327">
        <v>41653.782135076253</v>
      </c>
      <c r="G1206" s="328">
        <v>1</v>
      </c>
      <c r="H1206" s="327">
        <v>41653.782135076253</v>
      </c>
      <c r="I1206" s="328">
        <v>1</v>
      </c>
      <c r="J1206" s="327"/>
      <c r="K1206" s="328">
        <v>1</v>
      </c>
      <c r="L1206" s="327"/>
      <c r="M1206" s="328">
        <v>1</v>
      </c>
      <c r="N1206" s="327"/>
    </row>
    <row r="1207" spans="3:14" x14ac:dyDescent="0.2">
      <c r="C1207" s="313" t="s">
        <v>1561</v>
      </c>
      <c r="D1207" s="305">
        <v>13696.233115468411</v>
      </c>
      <c r="E1207" s="328"/>
      <c r="F1207" s="327">
        <v>0</v>
      </c>
      <c r="G1207" s="328">
        <v>1</v>
      </c>
      <c r="H1207" s="327">
        <v>13696.233115468411</v>
      </c>
      <c r="I1207" s="328">
        <v>1</v>
      </c>
      <c r="J1207" s="327"/>
      <c r="K1207" s="328">
        <v>1</v>
      </c>
      <c r="L1207" s="327"/>
      <c r="M1207" s="328">
        <v>1</v>
      </c>
      <c r="N1207" s="327"/>
    </row>
    <row r="1208" spans="3:14" x14ac:dyDescent="0.2">
      <c r="C1208" s="335" t="s">
        <v>1712</v>
      </c>
      <c r="D1208" s="305">
        <v>5930.7676107480038</v>
      </c>
      <c r="E1208" s="328"/>
      <c r="F1208" s="327">
        <v>0</v>
      </c>
      <c r="G1208" s="328">
        <v>1</v>
      </c>
      <c r="H1208" s="327">
        <v>5930.7676107480038</v>
      </c>
      <c r="I1208" s="328">
        <v>1</v>
      </c>
      <c r="J1208" s="327"/>
      <c r="K1208" s="328">
        <v>1</v>
      </c>
      <c r="L1208" s="327"/>
      <c r="M1208" s="328">
        <v>1</v>
      </c>
      <c r="N1208" s="327"/>
    </row>
    <row r="1209" spans="3:14" x14ac:dyDescent="0.2">
      <c r="C1209" s="313" t="s">
        <v>1538</v>
      </c>
      <c r="D1209" s="305">
        <v>3146.0603547415253</v>
      </c>
      <c r="E1209" s="328">
        <v>1</v>
      </c>
      <c r="F1209" s="327">
        <v>3146.0603547415253</v>
      </c>
      <c r="G1209" s="328">
        <v>0</v>
      </c>
      <c r="H1209" s="327">
        <v>0</v>
      </c>
      <c r="I1209" s="328">
        <v>0</v>
      </c>
      <c r="J1209" s="327"/>
      <c r="K1209" s="328">
        <v>0</v>
      </c>
      <c r="L1209" s="327"/>
      <c r="M1209" s="328">
        <v>0</v>
      </c>
      <c r="N1209" s="327"/>
    </row>
    <row r="1210" spans="3:14" x14ac:dyDescent="0.2">
      <c r="C1210" s="313" t="s">
        <v>1538</v>
      </c>
      <c r="D1210" s="305">
        <v>3840.0633208248682</v>
      </c>
      <c r="E1210" s="328"/>
      <c r="F1210" s="327"/>
      <c r="G1210" s="328">
        <v>1</v>
      </c>
      <c r="H1210" s="327">
        <v>3840.0633208248682</v>
      </c>
      <c r="I1210" s="328"/>
      <c r="J1210" s="327"/>
      <c r="K1210" s="328"/>
      <c r="L1210" s="327"/>
      <c r="M1210" s="328"/>
      <c r="N1210" s="327"/>
    </row>
    <row r="1211" spans="3:14" x14ac:dyDescent="0.2">
      <c r="C1211" s="313" t="s">
        <v>1538</v>
      </c>
      <c r="D1211" s="305">
        <v>4488.6956122253087</v>
      </c>
      <c r="E1211" s="328"/>
      <c r="F1211" s="327"/>
      <c r="G1211" s="328"/>
      <c r="H1211" s="327"/>
      <c r="I1211" s="328">
        <v>1</v>
      </c>
      <c r="J1211" s="327"/>
      <c r="K1211" s="328"/>
      <c r="L1211" s="327"/>
      <c r="M1211" s="328"/>
      <c r="N1211" s="327"/>
    </row>
    <row r="1212" spans="3:14" x14ac:dyDescent="0.2">
      <c r="C1212" s="313" t="s">
        <v>1538</v>
      </c>
      <c r="D1212" s="305">
        <v>4846.8367305189104</v>
      </c>
      <c r="E1212" s="328"/>
      <c r="F1212" s="327"/>
      <c r="G1212" s="328"/>
      <c r="H1212" s="327"/>
      <c r="I1212" s="328"/>
      <c r="J1212" s="327"/>
      <c r="K1212" s="328">
        <v>1</v>
      </c>
      <c r="L1212" s="327"/>
      <c r="M1212" s="328"/>
      <c r="N1212" s="327"/>
    </row>
    <row r="1213" spans="3:14" x14ac:dyDescent="0.2">
      <c r="C1213" s="313" t="s">
        <v>1538</v>
      </c>
      <c r="D1213" s="305">
        <v>4488.6956122253087</v>
      </c>
      <c r="E1213" s="328"/>
      <c r="F1213" s="327"/>
      <c r="G1213" s="328"/>
      <c r="H1213" s="327"/>
      <c r="I1213" s="328"/>
      <c r="J1213" s="327"/>
      <c r="K1213" s="328"/>
      <c r="L1213" s="327"/>
      <c r="M1213" s="328">
        <v>1</v>
      </c>
      <c r="N1213" s="327"/>
    </row>
    <row r="1214" spans="3:14" ht="13.5" thickBot="1" x14ac:dyDescent="0.25">
      <c r="C1214" s="313" t="s">
        <v>682</v>
      </c>
      <c r="D1214" s="305">
        <v>18000</v>
      </c>
      <c r="E1214" s="330">
        <v>1</v>
      </c>
      <c r="F1214" s="331">
        <v>18000</v>
      </c>
      <c r="G1214" s="330">
        <v>1</v>
      </c>
      <c r="H1214" s="331">
        <v>18000</v>
      </c>
      <c r="I1214" s="330">
        <v>1</v>
      </c>
      <c r="J1214" s="331"/>
      <c r="K1214" s="330">
        <v>1</v>
      </c>
      <c r="L1214" s="331"/>
      <c r="M1214" s="330">
        <v>1</v>
      </c>
      <c r="N1214" s="331"/>
    </row>
    <row r="1215" spans="3:14" ht="13.5" thickBot="1" x14ac:dyDescent="0.25">
      <c r="C1215" s="309" t="s">
        <v>1534</v>
      </c>
      <c r="D1215" s="338"/>
      <c r="E1215" s="332"/>
      <c r="F1215" s="333">
        <v>745086.50669529161</v>
      </c>
      <c r="G1215" s="332"/>
      <c r="H1215" s="333">
        <v>1073089.0867214475</v>
      </c>
      <c r="I1215" s="332"/>
      <c r="J1215" s="333">
        <v>0</v>
      </c>
      <c r="K1215" s="332"/>
      <c r="L1215" s="333">
        <v>0</v>
      </c>
      <c r="M1215" s="332"/>
      <c r="N1215" s="333">
        <v>0</v>
      </c>
    </row>
    <row r="1218" spans="3:6" ht="13.5" thickBot="1" x14ac:dyDescent="0.25">
      <c r="C1218" s="1" t="s">
        <v>1939</v>
      </c>
    </row>
    <row r="1219" spans="3:6" ht="15.75" customHeight="1" thickBot="1" x14ac:dyDescent="0.25">
      <c r="C1219" s="314" t="s">
        <v>776</v>
      </c>
      <c r="D1219" s="314" t="s">
        <v>715</v>
      </c>
      <c r="E1219" s="3865" t="s">
        <v>1562</v>
      </c>
      <c r="F1219" s="3866"/>
    </row>
    <row r="1220" spans="3:6" ht="13.5" thickBot="1" x14ac:dyDescent="0.25">
      <c r="C1220" s="315"/>
      <c r="D1220" s="315" t="s">
        <v>1398</v>
      </c>
      <c r="E1220" s="316" t="s">
        <v>873</v>
      </c>
      <c r="F1220" s="317" t="s">
        <v>1400</v>
      </c>
    </row>
    <row r="1221" spans="3:6" ht="13.5" thickBot="1" x14ac:dyDescent="0.25">
      <c r="C1221" s="318" t="s">
        <v>1563</v>
      </c>
      <c r="D1221" s="410"/>
      <c r="E1221" s="411"/>
      <c r="F1221" s="412"/>
    </row>
    <row r="1222" spans="3:6" x14ac:dyDescent="0.2">
      <c r="C1222" s="322" t="s">
        <v>673</v>
      </c>
      <c r="D1222" s="413">
        <v>58868.027716010096</v>
      </c>
      <c r="E1222" s="414">
        <v>1</v>
      </c>
      <c r="F1222" s="324">
        <v>58868.027716010096</v>
      </c>
    </row>
    <row r="1223" spans="3:6" x14ac:dyDescent="0.2">
      <c r="C1223" s="304" t="s">
        <v>1564</v>
      </c>
      <c r="D1223" s="413">
        <v>4842.4878631020338</v>
      </c>
      <c r="E1223" s="414">
        <v>3</v>
      </c>
      <c r="F1223" s="380">
        <v>14527.463589306102</v>
      </c>
    </row>
    <row r="1224" spans="3:6" x14ac:dyDescent="0.2">
      <c r="C1224" s="335" t="s">
        <v>1525</v>
      </c>
      <c r="D1224" s="413">
        <v>8507.4618736383454</v>
      </c>
      <c r="E1224" s="336">
        <v>6</v>
      </c>
      <c r="F1224" s="380">
        <v>51044.771241830073</v>
      </c>
    </row>
    <row r="1225" spans="3:6" x14ac:dyDescent="0.2">
      <c r="C1225" s="304" t="s">
        <v>262</v>
      </c>
      <c r="D1225" s="413">
        <v>962.91508804531281</v>
      </c>
      <c r="E1225" s="336">
        <v>6</v>
      </c>
      <c r="F1225" s="380">
        <v>5777.4905282718773</v>
      </c>
    </row>
    <row r="1226" spans="3:6" x14ac:dyDescent="0.2">
      <c r="C1226" s="304" t="s">
        <v>682</v>
      </c>
      <c r="D1226" s="413">
        <v>18000</v>
      </c>
      <c r="E1226" s="336">
        <v>1</v>
      </c>
      <c r="F1226" s="380">
        <v>18000</v>
      </c>
    </row>
    <row r="1227" spans="3:6" ht="13.5" thickBot="1" x14ac:dyDescent="0.25">
      <c r="C1227" s="304" t="s">
        <v>680</v>
      </c>
      <c r="D1227" s="413">
        <v>39982.559358958257</v>
      </c>
      <c r="E1227" s="336">
        <v>0.5</v>
      </c>
      <c r="F1227" s="382">
        <v>19991.279679479128</v>
      </c>
    </row>
    <row r="1228" spans="3:6" ht="13.5" thickBot="1" x14ac:dyDescent="0.25">
      <c r="C1228" s="415" t="s">
        <v>1534</v>
      </c>
      <c r="D1228" s="310"/>
      <c r="E1228" s="311"/>
      <c r="F1228" s="416">
        <v>168209.03275489729</v>
      </c>
    </row>
    <row r="1229" spans="3:6" ht="13.5" thickBot="1" x14ac:dyDescent="0.25">
      <c r="C1229" s="318" t="s">
        <v>1565</v>
      </c>
      <c r="D1229" s="410"/>
      <c r="E1229" s="411"/>
      <c r="F1229" s="412"/>
    </row>
    <row r="1230" spans="3:6" x14ac:dyDescent="0.2">
      <c r="C1230" s="304" t="s">
        <v>1940</v>
      </c>
      <c r="D1230" s="417">
        <v>1296672.4763979667</v>
      </c>
      <c r="E1230" s="418">
        <v>1</v>
      </c>
      <c r="F1230" s="324">
        <v>1296672.4763979667</v>
      </c>
    </row>
    <row r="1231" spans="3:6" x14ac:dyDescent="0.2">
      <c r="C1231" s="304" t="s">
        <v>1566</v>
      </c>
      <c r="D1231" s="419">
        <v>452690.63180827891</v>
      </c>
      <c r="E1231" s="418">
        <v>1</v>
      </c>
      <c r="F1231" s="380">
        <v>452690.63180827891</v>
      </c>
    </row>
    <row r="1232" spans="3:6" x14ac:dyDescent="0.2">
      <c r="C1232" s="304" t="s">
        <v>1567</v>
      </c>
      <c r="D1232" s="419">
        <v>9470.0798838053743</v>
      </c>
      <c r="E1232" s="418">
        <v>1</v>
      </c>
      <c r="F1232" s="380">
        <v>9470.0798838053743</v>
      </c>
    </row>
    <row r="1233" spans="3:6" x14ac:dyDescent="0.2">
      <c r="C1233" s="304" t="s">
        <v>703</v>
      </c>
      <c r="D1233" s="419">
        <v>3642.3384168482212</v>
      </c>
      <c r="E1233" s="418">
        <v>1</v>
      </c>
      <c r="F1233" s="380">
        <v>3642.3384168482212</v>
      </c>
    </row>
    <row r="1234" spans="3:6" ht="13.5" thickBot="1" x14ac:dyDescent="0.25">
      <c r="C1234" s="420" t="s">
        <v>1568</v>
      </c>
      <c r="D1234" s="421">
        <v>5411.474219317357</v>
      </c>
      <c r="E1234" s="418">
        <v>1</v>
      </c>
      <c r="F1234" s="382">
        <v>5411.474219317357</v>
      </c>
    </row>
    <row r="1235" spans="3:6" ht="13.5" thickBot="1" x14ac:dyDescent="0.25">
      <c r="C1235" s="309" t="s">
        <v>1569</v>
      </c>
      <c r="D1235" s="310"/>
      <c r="E1235" s="311"/>
      <c r="F1235" s="422">
        <v>1767887.0007262167</v>
      </c>
    </row>
    <row r="1236" spans="3:6" ht="13.5" thickBot="1" x14ac:dyDescent="0.25">
      <c r="C1236" s="309" t="s">
        <v>1570</v>
      </c>
      <c r="D1236" s="423"/>
      <c r="E1236" s="424"/>
      <c r="F1236" s="333">
        <v>1936096.0334811141</v>
      </c>
    </row>
    <row r="1239" spans="3:6" ht="13.5" thickBot="1" x14ac:dyDescent="0.25">
      <c r="C1239" s="1" t="s">
        <v>1571</v>
      </c>
    </row>
    <row r="1240" spans="3:6" ht="15.75" customHeight="1" thickBot="1" x14ac:dyDescent="0.25">
      <c r="C1240" s="314" t="s">
        <v>776</v>
      </c>
      <c r="D1240" s="314" t="s">
        <v>715</v>
      </c>
      <c r="E1240" s="3867" t="s">
        <v>1572</v>
      </c>
      <c r="F1240" s="3868"/>
    </row>
    <row r="1241" spans="3:6" ht="13.5" thickBot="1" x14ac:dyDescent="0.25">
      <c r="C1241" s="315"/>
      <c r="D1241" s="315" t="s">
        <v>1398</v>
      </c>
      <c r="E1241" s="316" t="s">
        <v>873</v>
      </c>
      <c r="F1241" s="317" t="s">
        <v>1400</v>
      </c>
    </row>
    <row r="1242" spans="3:6" ht="13.5" thickBot="1" x14ac:dyDescent="0.25">
      <c r="C1242" s="425" t="s">
        <v>1546</v>
      </c>
      <c r="D1242" s="385"/>
      <c r="E1242" s="384"/>
      <c r="F1242" s="376"/>
    </row>
    <row r="1243" spans="3:6" x14ac:dyDescent="0.2">
      <c r="C1243" s="301" t="s">
        <v>1941</v>
      </c>
      <c r="D1243" s="426">
        <v>390019.5163398693</v>
      </c>
      <c r="E1243" s="325">
        <v>1</v>
      </c>
      <c r="F1243" s="324">
        <v>390019.5163398693</v>
      </c>
    </row>
    <row r="1244" spans="3:6" x14ac:dyDescent="0.2">
      <c r="C1244" s="307" t="s">
        <v>1573</v>
      </c>
      <c r="D1244" s="427">
        <v>89686.859840232399</v>
      </c>
      <c r="E1244" s="428">
        <v>1</v>
      </c>
      <c r="F1244" s="380">
        <v>89686.859840232399</v>
      </c>
    </row>
    <row r="1245" spans="3:6" ht="13.5" thickBot="1" x14ac:dyDescent="0.25">
      <c r="C1245" s="307" t="s">
        <v>682</v>
      </c>
      <c r="D1245" s="429">
        <v>16000</v>
      </c>
      <c r="E1245" s="330">
        <v>1</v>
      </c>
      <c r="F1245" s="382">
        <v>16000</v>
      </c>
    </row>
    <row r="1246" spans="3:6" ht="13.5" thickBot="1" x14ac:dyDescent="0.25">
      <c r="C1246" s="309" t="s">
        <v>1534</v>
      </c>
      <c r="D1246" s="310"/>
      <c r="E1246" s="332"/>
      <c r="F1246" s="333">
        <v>495706.37618010171</v>
      </c>
    </row>
  </sheetData>
  <mergeCells count="135">
    <mergeCell ref="E1219:F1219"/>
    <mergeCell ref="E1240:F1240"/>
    <mergeCell ref="E1173:F1173"/>
    <mergeCell ref="G1173:H1173"/>
    <mergeCell ref="I1173:J1173"/>
    <mergeCell ref="E1186:F1186"/>
    <mergeCell ref="G1186:H1186"/>
    <mergeCell ref="I1186:J1186"/>
    <mergeCell ref="K1186:L1186"/>
    <mergeCell ref="M1186:N1186"/>
    <mergeCell ref="E1199:F1199"/>
    <mergeCell ref="G1199:H1199"/>
    <mergeCell ref="I1199:J1199"/>
    <mergeCell ref="K1199:L1199"/>
    <mergeCell ref="M1199:N1199"/>
    <mergeCell ref="I1099:J1099"/>
    <mergeCell ref="K1099:L1099"/>
    <mergeCell ref="M1099:N1099"/>
    <mergeCell ref="O1099:P1099"/>
    <mergeCell ref="E1148:F1148"/>
    <mergeCell ref="G1148:H1148"/>
    <mergeCell ref="I1148:J1148"/>
    <mergeCell ref="E14:F14"/>
    <mergeCell ref="E15:F15"/>
    <mergeCell ref="E37:F37"/>
    <mergeCell ref="E38:F38"/>
    <mergeCell ref="E60:F60"/>
    <mergeCell ref="E61:F61"/>
    <mergeCell ref="E1078:F1078"/>
    <mergeCell ref="E1099:F1099"/>
    <mergeCell ref="G1099:H1099"/>
    <mergeCell ref="E159:F159"/>
    <mergeCell ref="E160:F160"/>
    <mergeCell ref="E185:F185"/>
    <mergeCell ref="E186:F186"/>
    <mergeCell ref="E211:F211"/>
    <mergeCell ref="E212:F212"/>
    <mergeCell ref="E84:F84"/>
    <mergeCell ref="E85:F85"/>
    <mergeCell ref="E108:F108"/>
    <mergeCell ref="E109:F109"/>
    <mergeCell ref="E133:F133"/>
    <mergeCell ref="E134:F134"/>
    <mergeCell ref="E316:F316"/>
    <mergeCell ref="E317:F317"/>
    <mergeCell ref="E343:F343"/>
    <mergeCell ref="E344:F344"/>
    <mergeCell ref="E369:F369"/>
    <mergeCell ref="E370:F370"/>
    <mergeCell ref="E238:F238"/>
    <mergeCell ref="E239:F239"/>
    <mergeCell ref="E264:F264"/>
    <mergeCell ref="E265:F265"/>
    <mergeCell ref="E290:F290"/>
    <mergeCell ref="E291:F291"/>
    <mergeCell ref="E472:F472"/>
    <mergeCell ref="E473:F473"/>
    <mergeCell ref="E496:F496"/>
    <mergeCell ref="E497:F497"/>
    <mergeCell ref="E521:F521"/>
    <mergeCell ref="E522:F522"/>
    <mergeCell ref="E395:F395"/>
    <mergeCell ref="E396:F396"/>
    <mergeCell ref="E421:F421"/>
    <mergeCell ref="E422:F422"/>
    <mergeCell ref="E448:F448"/>
    <mergeCell ref="E449:F449"/>
    <mergeCell ref="E626:F626"/>
    <mergeCell ref="E627:F627"/>
    <mergeCell ref="E653:F653"/>
    <mergeCell ref="E654:F654"/>
    <mergeCell ref="E681:F681"/>
    <mergeCell ref="E682:F682"/>
    <mergeCell ref="E546:F546"/>
    <mergeCell ref="E547:F547"/>
    <mergeCell ref="E572:F572"/>
    <mergeCell ref="E573:F573"/>
    <mergeCell ref="E599:F599"/>
    <mergeCell ref="E600:F600"/>
    <mergeCell ref="E715:F715"/>
    <mergeCell ref="E716:F716"/>
    <mergeCell ref="E724:F724"/>
    <mergeCell ref="E725:F725"/>
    <mergeCell ref="E732:F732"/>
    <mergeCell ref="E733:F733"/>
    <mergeCell ref="E690:F690"/>
    <mergeCell ref="E691:F691"/>
    <mergeCell ref="E698:F698"/>
    <mergeCell ref="E699:F699"/>
    <mergeCell ref="E707:F707"/>
    <mergeCell ref="E708:F708"/>
    <mergeCell ref="E766:F766"/>
    <mergeCell ref="E767:F767"/>
    <mergeCell ref="E775:F775"/>
    <mergeCell ref="E776:F776"/>
    <mergeCell ref="E788:F788"/>
    <mergeCell ref="E789:F789"/>
    <mergeCell ref="E741:F741"/>
    <mergeCell ref="E742:F742"/>
    <mergeCell ref="E749:F749"/>
    <mergeCell ref="E750:F750"/>
    <mergeCell ref="E758:F758"/>
    <mergeCell ref="E759:F759"/>
    <mergeCell ref="E838:F838"/>
    <mergeCell ref="E839:F839"/>
    <mergeCell ref="E844:F844"/>
    <mergeCell ref="E845:F845"/>
    <mergeCell ref="E859:F859"/>
    <mergeCell ref="E860:F860"/>
    <mergeCell ref="E801:F801"/>
    <mergeCell ref="E802:F802"/>
    <mergeCell ref="E814:F814"/>
    <mergeCell ref="E815:F815"/>
    <mergeCell ref="E829:F829"/>
    <mergeCell ref="E834:F834"/>
    <mergeCell ref="E879:F879"/>
    <mergeCell ref="E905:F905"/>
    <mergeCell ref="E906:F906"/>
    <mergeCell ref="E1041:F1041"/>
    <mergeCell ref="E1042:F1042"/>
    <mergeCell ref="E1058:F1058"/>
    <mergeCell ref="E1049:F1049"/>
    <mergeCell ref="E1050:F1050"/>
    <mergeCell ref="E878:F878"/>
    <mergeCell ref="E962:F962"/>
    <mergeCell ref="E932:F932"/>
    <mergeCell ref="E1066:F1066"/>
    <mergeCell ref="E1067:F1067"/>
    <mergeCell ref="E1014:F1014"/>
    <mergeCell ref="E1015:F1015"/>
    <mergeCell ref="E988:F988"/>
    <mergeCell ref="E989:F989"/>
    <mergeCell ref="E933:F933"/>
    <mergeCell ref="E963:F963"/>
    <mergeCell ref="E1059:F1059"/>
  </mergeCells>
  <pageMargins left="0.7" right="0.7" top="0.75" bottom="0.75" header="0.3" footer="0.3"/>
  <pageSetup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1">
    <tabColor theme="0" tint="-0.499984740745262"/>
  </sheetPr>
  <dimension ref="A1"/>
  <sheetViews>
    <sheetView workbookViewId="0">
      <selection activeCell="J32" sqref="J32"/>
    </sheetView>
  </sheetViews>
  <sheetFormatPr baseColWidth="10" defaultRowHeight="15" x14ac:dyDescent="0.2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2">
    <tabColor theme="0" tint="-0.499984740745262"/>
  </sheetPr>
  <dimension ref="C4:E207"/>
  <sheetViews>
    <sheetView workbookViewId="0">
      <selection activeCell="J32" sqref="J32"/>
    </sheetView>
  </sheetViews>
  <sheetFormatPr baseColWidth="10" defaultRowHeight="15" x14ac:dyDescent="0.25"/>
  <cols>
    <col min="4" max="4" width="27.28515625" style="17" customWidth="1"/>
  </cols>
  <sheetData>
    <row r="4" spans="3:5" x14ac:dyDescent="0.25">
      <c r="C4" s="10" t="s">
        <v>775</v>
      </c>
      <c r="D4" s="10" t="s">
        <v>776</v>
      </c>
      <c r="E4" s="10" t="s">
        <v>777</v>
      </c>
    </row>
    <row r="5" spans="3:5" x14ac:dyDescent="0.25">
      <c r="C5" s="4" t="s">
        <v>778</v>
      </c>
      <c r="D5" s="11" t="s">
        <v>673</v>
      </c>
      <c r="E5" s="12">
        <v>1</v>
      </c>
    </row>
    <row r="6" spans="3:5" x14ac:dyDescent="0.25">
      <c r="C6" s="4" t="s">
        <v>778</v>
      </c>
      <c r="D6" s="11" t="s">
        <v>338</v>
      </c>
      <c r="E6" s="12">
        <v>1</v>
      </c>
    </row>
    <row r="7" spans="3:5" x14ac:dyDescent="0.25">
      <c r="C7" s="4" t="s">
        <v>778</v>
      </c>
      <c r="D7" s="11" t="s">
        <v>339</v>
      </c>
      <c r="E7" s="12">
        <v>1</v>
      </c>
    </row>
    <row r="8" spans="3:5" x14ac:dyDescent="0.25">
      <c r="C8" s="4" t="s">
        <v>778</v>
      </c>
      <c r="D8" s="11" t="s">
        <v>347</v>
      </c>
      <c r="E8" s="12">
        <v>3</v>
      </c>
    </row>
    <row r="9" spans="3:5" x14ac:dyDescent="0.25">
      <c r="C9" s="4" t="s">
        <v>778</v>
      </c>
      <c r="D9" s="13" t="s">
        <v>325</v>
      </c>
      <c r="E9" s="12">
        <v>3</v>
      </c>
    </row>
    <row r="10" spans="3:5" x14ac:dyDescent="0.25">
      <c r="C10" s="4" t="s">
        <v>778</v>
      </c>
      <c r="D10" s="11" t="s">
        <v>779</v>
      </c>
      <c r="E10" s="12">
        <v>1</v>
      </c>
    </row>
    <row r="11" spans="3:5" x14ac:dyDescent="0.25">
      <c r="C11" s="4" t="s">
        <v>778</v>
      </c>
      <c r="D11" s="11" t="s">
        <v>136</v>
      </c>
      <c r="E11" s="12">
        <v>3623.5</v>
      </c>
    </row>
    <row r="12" spans="3:5" x14ac:dyDescent="0.25">
      <c r="C12" s="4" t="s">
        <v>778</v>
      </c>
      <c r="D12" s="11" t="s">
        <v>682</v>
      </c>
      <c r="E12" s="12">
        <v>1</v>
      </c>
    </row>
    <row r="13" spans="3:5" x14ac:dyDescent="0.25">
      <c r="C13" s="4" t="s">
        <v>778</v>
      </c>
      <c r="D13" s="11" t="s">
        <v>867</v>
      </c>
      <c r="E13" s="12">
        <v>1</v>
      </c>
    </row>
    <row r="14" spans="3:5" x14ac:dyDescent="0.25">
      <c r="C14" s="5" t="s">
        <v>781</v>
      </c>
      <c r="D14" s="11" t="s">
        <v>673</v>
      </c>
      <c r="E14" s="12">
        <v>1</v>
      </c>
    </row>
    <row r="15" spans="3:5" x14ac:dyDescent="0.25">
      <c r="C15" s="5" t="s">
        <v>781</v>
      </c>
      <c r="D15" s="11" t="s">
        <v>782</v>
      </c>
      <c r="E15" s="12">
        <v>2</v>
      </c>
    </row>
    <row r="16" spans="3:5" x14ac:dyDescent="0.25">
      <c r="C16" s="5" t="s">
        <v>781</v>
      </c>
      <c r="D16" s="11" t="s">
        <v>339</v>
      </c>
      <c r="E16" s="12">
        <v>0</v>
      </c>
    </row>
    <row r="17" spans="3:5" x14ac:dyDescent="0.25">
      <c r="C17" s="5" t="s">
        <v>781</v>
      </c>
      <c r="D17" s="11" t="s">
        <v>347</v>
      </c>
      <c r="E17" s="12">
        <v>3</v>
      </c>
    </row>
    <row r="18" spans="3:5" x14ac:dyDescent="0.25">
      <c r="C18" s="5" t="s">
        <v>781</v>
      </c>
      <c r="D18" s="13" t="s">
        <v>325</v>
      </c>
      <c r="E18" s="12">
        <v>3</v>
      </c>
    </row>
    <row r="19" spans="3:5" x14ac:dyDescent="0.25">
      <c r="C19" s="5" t="s">
        <v>781</v>
      </c>
      <c r="D19" s="11" t="s">
        <v>779</v>
      </c>
      <c r="E19" s="12">
        <v>1</v>
      </c>
    </row>
    <row r="20" spans="3:5" x14ac:dyDescent="0.25">
      <c r="C20" s="5" t="s">
        <v>781</v>
      </c>
      <c r="D20" s="11" t="s">
        <v>136</v>
      </c>
      <c r="E20" s="12">
        <v>1391</v>
      </c>
    </row>
    <row r="21" spans="3:5" x14ac:dyDescent="0.25">
      <c r="C21" s="5" t="s">
        <v>781</v>
      </c>
      <c r="D21" s="11" t="s">
        <v>682</v>
      </c>
      <c r="E21" s="12">
        <v>1</v>
      </c>
    </row>
    <row r="22" spans="3:5" x14ac:dyDescent="0.25">
      <c r="C22" s="5" t="s">
        <v>781</v>
      </c>
      <c r="D22" s="14" t="s">
        <v>783</v>
      </c>
      <c r="E22" s="12">
        <v>1</v>
      </c>
    </row>
    <row r="23" spans="3:5" x14ac:dyDescent="0.25">
      <c r="C23" s="6" t="s">
        <v>784</v>
      </c>
      <c r="D23" s="14" t="s">
        <v>673</v>
      </c>
      <c r="E23" s="12">
        <v>1</v>
      </c>
    </row>
    <row r="24" spans="3:5" x14ac:dyDescent="0.25">
      <c r="C24" s="6" t="s">
        <v>784</v>
      </c>
      <c r="D24" s="7" t="s">
        <v>782</v>
      </c>
      <c r="E24" s="12">
        <v>2</v>
      </c>
    </row>
    <row r="25" spans="3:5" x14ac:dyDescent="0.25">
      <c r="C25" s="6" t="s">
        <v>784</v>
      </c>
      <c r="D25" s="7" t="s">
        <v>339</v>
      </c>
      <c r="E25" s="12">
        <v>1</v>
      </c>
    </row>
    <row r="26" spans="3:5" x14ac:dyDescent="0.25">
      <c r="C26" s="6" t="s">
        <v>784</v>
      </c>
      <c r="D26" s="14" t="s">
        <v>347</v>
      </c>
      <c r="E26" s="12">
        <v>3</v>
      </c>
    </row>
    <row r="27" spans="3:5" x14ac:dyDescent="0.25">
      <c r="C27" s="6" t="s">
        <v>784</v>
      </c>
      <c r="D27" s="15" t="s">
        <v>325</v>
      </c>
      <c r="E27" s="12">
        <v>3</v>
      </c>
    </row>
    <row r="28" spans="3:5" x14ac:dyDescent="0.25">
      <c r="C28" s="6" t="s">
        <v>784</v>
      </c>
      <c r="D28" s="14" t="s">
        <v>779</v>
      </c>
      <c r="E28" s="12">
        <v>1</v>
      </c>
    </row>
    <row r="29" spans="3:5" x14ac:dyDescent="0.25">
      <c r="C29" s="6" t="s">
        <v>784</v>
      </c>
      <c r="D29" s="14" t="s">
        <v>136</v>
      </c>
      <c r="E29" s="12">
        <v>3999.5</v>
      </c>
    </row>
    <row r="30" spans="3:5" x14ac:dyDescent="0.25">
      <c r="C30" s="6" t="s">
        <v>784</v>
      </c>
      <c r="D30" s="14" t="s">
        <v>682</v>
      </c>
      <c r="E30" s="12">
        <v>1</v>
      </c>
    </row>
    <row r="31" spans="3:5" x14ac:dyDescent="0.25">
      <c r="C31" s="6" t="s">
        <v>784</v>
      </c>
      <c r="D31" s="14" t="s">
        <v>785</v>
      </c>
      <c r="E31" s="12">
        <v>1</v>
      </c>
    </row>
    <row r="32" spans="3:5" x14ac:dyDescent="0.25">
      <c r="C32" s="6" t="s">
        <v>786</v>
      </c>
      <c r="D32" s="14" t="s">
        <v>673</v>
      </c>
      <c r="E32" s="12">
        <v>1</v>
      </c>
    </row>
    <row r="33" spans="3:5" x14ac:dyDescent="0.25">
      <c r="C33" s="6" t="s">
        <v>786</v>
      </c>
      <c r="D33" s="7" t="s">
        <v>782</v>
      </c>
      <c r="E33" s="12">
        <v>3</v>
      </c>
    </row>
    <row r="34" spans="3:5" x14ac:dyDescent="0.25">
      <c r="C34" s="6" t="s">
        <v>786</v>
      </c>
      <c r="D34" s="14" t="s">
        <v>347</v>
      </c>
      <c r="E34" s="12">
        <v>3</v>
      </c>
    </row>
    <row r="35" spans="3:5" x14ac:dyDescent="0.25">
      <c r="C35" s="6" t="s">
        <v>786</v>
      </c>
      <c r="D35" s="15" t="s">
        <v>325</v>
      </c>
      <c r="E35" s="12">
        <v>3</v>
      </c>
    </row>
    <row r="36" spans="3:5" x14ac:dyDescent="0.25">
      <c r="C36" s="6" t="s">
        <v>786</v>
      </c>
      <c r="D36" s="14" t="s">
        <v>779</v>
      </c>
      <c r="E36" s="12">
        <v>1</v>
      </c>
    </row>
    <row r="37" spans="3:5" x14ac:dyDescent="0.25">
      <c r="C37" s="6" t="s">
        <v>786</v>
      </c>
      <c r="D37" s="14" t="s">
        <v>136</v>
      </c>
      <c r="E37" s="12">
        <v>1767</v>
      </c>
    </row>
    <row r="38" spans="3:5" x14ac:dyDescent="0.25">
      <c r="C38" s="6" t="s">
        <v>786</v>
      </c>
      <c r="D38" s="14" t="s">
        <v>682</v>
      </c>
      <c r="E38" s="12">
        <v>1</v>
      </c>
    </row>
    <row r="39" spans="3:5" x14ac:dyDescent="0.25">
      <c r="C39" s="6" t="s">
        <v>786</v>
      </c>
      <c r="D39" s="14" t="s">
        <v>331</v>
      </c>
      <c r="E39" s="12">
        <v>1</v>
      </c>
    </row>
    <row r="40" spans="3:5" x14ac:dyDescent="0.25">
      <c r="C40" s="8" t="s">
        <v>787</v>
      </c>
      <c r="D40" s="16" t="s">
        <v>673</v>
      </c>
      <c r="E40" s="12">
        <v>1</v>
      </c>
    </row>
    <row r="41" spans="3:5" x14ac:dyDescent="0.25">
      <c r="C41" s="6" t="s">
        <v>787</v>
      </c>
      <c r="D41" s="7" t="s">
        <v>782</v>
      </c>
      <c r="E41" s="12">
        <v>4</v>
      </c>
    </row>
    <row r="42" spans="3:5" x14ac:dyDescent="0.25">
      <c r="C42" s="6" t="s">
        <v>787</v>
      </c>
      <c r="D42" s="7" t="s">
        <v>339</v>
      </c>
      <c r="E42" s="12">
        <v>1</v>
      </c>
    </row>
    <row r="43" spans="3:5" x14ac:dyDescent="0.25">
      <c r="C43" s="6" t="s">
        <v>787</v>
      </c>
      <c r="D43" s="14" t="s">
        <v>347</v>
      </c>
      <c r="E43" s="12">
        <v>3</v>
      </c>
    </row>
    <row r="44" spans="3:5" x14ac:dyDescent="0.25">
      <c r="C44" s="6" t="s">
        <v>787</v>
      </c>
      <c r="D44" s="15" t="s">
        <v>325</v>
      </c>
      <c r="E44" s="12">
        <v>3</v>
      </c>
    </row>
    <row r="45" spans="3:5" x14ac:dyDescent="0.25">
      <c r="C45" s="6" t="s">
        <v>787</v>
      </c>
      <c r="D45" s="14" t="s">
        <v>779</v>
      </c>
      <c r="E45" s="12">
        <v>1</v>
      </c>
    </row>
    <row r="46" spans="3:5" x14ac:dyDescent="0.25">
      <c r="C46" s="6" t="s">
        <v>787</v>
      </c>
      <c r="D46" s="14" t="s">
        <v>136</v>
      </c>
      <c r="E46" s="12">
        <v>5386.5</v>
      </c>
    </row>
    <row r="47" spans="3:5" x14ac:dyDescent="0.25">
      <c r="C47" s="6" t="s">
        <v>787</v>
      </c>
      <c r="D47" s="14" t="s">
        <v>682</v>
      </c>
      <c r="E47" s="12">
        <v>1</v>
      </c>
    </row>
    <row r="48" spans="3:5" x14ac:dyDescent="0.25">
      <c r="C48" s="6" t="s">
        <v>787</v>
      </c>
      <c r="D48" s="14" t="s">
        <v>331</v>
      </c>
      <c r="E48" s="12">
        <v>1</v>
      </c>
    </row>
    <row r="49" spans="3:5" x14ac:dyDescent="0.25">
      <c r="C49" s="6" t="s">
        <v>788</v>
      </c>
      <c r="D49" s="14" t="s">
        <v>673</v>
      </c>
      <c r="E49" s="12">
        <v>1</v>
      </c>
    </row>
    <row r="50" spans="3:5" x14ac:dyDescent="0.25">
      <c r="C50" s="6" t="s">
        <v>788</v>
      </c>
      <c r="D50" s="7" t="s">
        <v>782</v>
      </c>
      <c r="E50" s="12">
        <v>5</v>
      </c>
    </row>
    <row r="51" spans="3:5" x14ac:dyDescent="0.25">
      <c r="C51" s="6" t="s">
        <v>788</v>
      </c>
      <c r="D51" s="14" t="s">
        <v>347</v>
      </c>
      <c r="E51" s="12">
        <v>3</v>
      </c>
    </row>
    <row r="52" spans="3:5" x14ac:dyDescent="0.25">
      <c r="C52" s="6" t="s">
        <v>788</v>
      </c>
      <c r="D52" s="15" t="s">
        <v>325</v>
      </c>
      <c r="E52" s="12">
        <v>3</v>
      </c>
    </row>
    <row r="53" spans="3:5" x14ac:dyDescent="0.25">
      <c r="C53" s="6" t="s">
        <v>788</v>
      </c>
      <c r="D53" s="14" t="s">
        <v>779</v>
      </c>
      <c r="E53" s="12">
        <v>1</v>
      </c>
    </row>
    <row r="54" spans="3:5" x14ac:dyDescent="0.25">
      <c r="C54" s="6" t="s">
        <v>788</v>
      </c>
      <c r="D54" s="14" t="s">
        <v>136</v>
      </c>
      <c r="E54" s="12">
        <v>2519</v>
      </c>
    </row>
    <row r="55" spans="3:5" x14ac:dyDescent="0.25">
      <c r="C55" s="6" t="s">
        <v>788</v>
      </c>
      <c r="D55" s="14" t="s">
        <v>682</v>
      </c>
      <c r="E55" s="12">
        <v>1</v>
      </c>
    </row>
    <row r="56" spans="3:5" x14ac:dyDescent="0.25">
      <c r="C56" s="6" t="s">
        <v>788</v>
      </c>
      <c r="D56" s="14" t="s">
        <v>789</v>
      </c>
      <c r="E56" s="12">
        <v>1</v>
      </c>
    </row>
    <row r="57" spans="3:5" x14ac:dyDescent="0.25">
      <c r="C57" s="6" t="s">
        <v>790</v>
      </c>
      <c r="D57" s="14" t="s">
        <v>673</v>
      </c>
      <c r="E57" s="12">
        <v>1</v>
      </c>
    </row>
    <row r="58" spans="3:5" x14ac:dyDescent="0.25">
      <c r="C58" s="6" t="s">
        <v>790</v>
      </c>
      <c r="D58" s="7" t="s">
        <v>782</v>
      </c>
      <c r="E58" s="12">
        <v>2</v>
      </c>
    </row>
    <row r="59" spans="3:5" x14ac:dyDescent="0.25">
      <c r="C59" s="6" t="s">
        <v>790</v>
      </c>
      <c r="D59" s="7" t="s">
        <v>339</v>
      </c>
      <c r="E59" s="12">
        <v>1</v>
      </c>
    </row>
    <row r="60" spans="3:5" x14ac:dyDescent="0.25">
      <c r="C60" s="6" t="s">
        <v>790</v>
      </c>
      <c r="D60" s="14" t="s">
        <v>347</v>
      </c>
      <c r="E60" s="12">
        <v>3</v>
      </c>
    </row>
    <row r="61" spans="3:5" x14ac:dyDescent="0.25">
      <c r="C61" s="6" t="s">
        <v>790</v>
      </c>
      <c r="D61" s="15" t="s">
        <v>325</v>
      </c>
      <c r="E61" s="12">
        <v>3</v>
      </c>
    </row>
    <row r="62" spans="3:5" x14ac:dyDescent="0.25">
      <c r="C62" s="6" t="s">
        <v>790</v>
      </c>
      <c r="D62" s="14" t="s">
        <v>779</v>
      </c>
      <c r="E62" s="12">
        <v>1</v>
      </c>
    </row>
    <row r="63" spans="3:5" x14ac:dyDescent="0.25">
      <c r="C63" s="6" t="s">
        <v>790</v>
      </c>
      <c r="D63" s="14" t="s">
        <v>136</v>
      </c>
      <c r="E63" s="12">
        <v>3999.5</v>
      </c>
    </row>
    <row r="64" spans="3:5" x14ac:dyDescent="0.25">
      <c r="C64" s="6" t="s">
        <v>790</v>
      </c>
      <c r="D64" s="14" t="s">
        <v>682</v>
      </c>
      <c r="E64" s="12">
        <v>1</v>
      </c>
    </row>
    <row r="65" spans="3:5" x14ac:dyDescent="0.25">
      <c r="C65" s="6" t="s">
        <v>790</v>
      </c>
      <c r="D65" s="14" t="s">
        <v>785</v>
      </c>
      <c r="E65" s="12">
        <v>1</v>
      </c>
    </row>
    <row r="66" spans="3:5" x14ac:dyDescent="0.25">
      <c r="C66" s="6" t="s">
        <v>791</v>
      </c>
      <c r="D66" s="14" t="s">
        <v>673</v>
      </c>
      <c r="E66" s="12">
        <v>1</v>
      </c>
    </row>
    <row r="67" spans="3:5" x14ac:dyDescent="0.25">
      <c r="C67" s="6" t="s">
        <v>791</v>
      </c>
      <c r="D67" s="7" t="s">
        <v>782</v>
      </c>
      <c r="E67" s="12">
        <v>3</v>
      </c>
    </row>
    <row r="68" spans="3:5" x14ac:dyDescent="0.25">
      <c r="C68" s="6" t="s">
        <v>791</v>
      </c>
      <c r="D68" s="14" t="s">
        <v>347</v>
      </c>
      <c r="E68" s="12">
        <v>3</v>
      </c>
    </row>
    <row r="69" spans="3:5" x14ac:dyDescent="0.25">
      <c r="C69" s="6" t="s">
        <v>791</v>
      </c>
      <c r="D69" s="15" t="s">
        <v>325</v>
      </c>
      <c r="E69" s="12">
        <v>3</v>
      </c>
    </row>
    <row r="70" spans="3:5" x14ac:dyDescent="0.25">
      <c r="C70" s="6" t="s">
        <v>791</v>
      </c>
      <c r="D70" s="14" t="s">
        <v>779</v>
      </c>
      <c r="E70" s="12">
        <v>1</v>
      </c>
    </row>
    <row r="71" spans="3:5" x14ac:dyDescent="0.25">
      <c r="C71" s="6" t="s">
        <v>791</v>
      </c>
      <c r="D71" s="14" t="s">
        <v>136</v>
      </c>
      <c r="E71" s="12">
        <v>1767</v>
      </c>
    </row>
    <row r="72" spans="3:5" x14ac:dyDescent="0.25">
      <c r="C72" s="6" t="s">
        <v>791</v>
      </c>
      <c r="D72" s="14" t="s">
        <v>682</v>
      </c>
      <c r="E72" s="12">
        <v>1</v>
      </c>
    </row>
    <row r="73" spans="3:5" x14ac:dyDescent="0.25">
      <c r="C73" s="6" t="s">
        <v>791</v>
      </c>
      <c r="D73" s="14" t="s">
        <v>789</v>
      </c>
      <c r="E73" s="12">
        <v>1</v>
      </c>
    </row>
    <row r="74" spans="3:5" x14ac:dyDescent="0.25">
      <c r="C74" s="6" t="s">
        <v>792</v>
      </c>
      <c r="D74" s="14" t="s">
        <v>673</v>
      </c>
      <c r="E74" s="12">
        <v>1.5</v>
      </c>
    </row>
    <row r="75" spans="3:5" x14ac:dyDescent="0.25">
      <c r="C75" s="6" t="s">
        <v>792</v>
      </c>
      <c r="D75" s="7" t="s">
        <v>782</v>
      </c>
      <c r="E75" s="12">
        <v>3</v>
      </c>
    </row>
    <row r="76" spans="3:5" x14ac:dyDescent="0.25">
      <c r="C76" s="6" t="s">
        <v>792</v>
      </c>
      <c r="D76" s="14" t="s">
        <v>337</v>
      </c>
      <c r="E76" s="12">
        <v>1</v>
      </c>
    </row>
    <row r="77" spans="3:5" x14ac:dyDescent="0.25">
      <c r="C77" s="6" t="s">
        <v>792</v>
      </c>
      <c r="D77" s="14" t="s">
        <v>347</v>
      </c>
      <c r="E77" s="12">
        <v>4.5</v>
      </c>
    </row>
    <row r="78" spans="3:5" x14ac:dyDescent="0.25">
      <c r="C78" s="6" t="s">
        <v>792</v>
      </c>
      <c r="D78" s="15" t="s">
        <v>325</v>
      </c>
      <c r="E78" s="12">
        <v>3</v>
      </c>
    </row>
    <row r="79" spans="3:5" x14ac:dyDescent="0.25">
      <c r="C79" s="6" t="s">
        <v>792</v>
      </c>
      <c r="D79" s="14" t="s">
        <v>779</v>
      </c>
      <c r="E79" s="12">
        <v>1</v>
      </c>
    </row>
    <row r="80" spans="3:5" x14ac:dyDescent="0.25">
      <c r="C80" s="6" t="s">
        <v>792</v>
      </c>
      <c r="D80" s="14" t="s">
        <v>136</v>
      </c>
      <c r="E80" s="12">
        <v>4973.5</v>
      </c>
    </row>
    <row r="81" spans="3:5" x14ac:dyDescent="0.25">
      <c r="C81" s="6" t="s">
        <v>792</v>
      </c>
      <c r="D81" s="14" t="s">
        <v>682</v>
      </c>
      <c r="E81" s="12">
        <v>1</v>
      </c>
    </row>
    <row r="82" spans="3:5" x14ac:dyDescent="0.25">
      <c r="C82" s="6" t="s">
        <v>792</v>
      </c>
      <c r="D82" s="14" t="s">
        <v>793</v>
      </c>
      <c r="E82" s="12">
        <v>1</v>
      </c>
    </row>
    <row r="83" spans="3:5" x14ac:dyDescent="0.25">
      <c r="C83" s="6" t="s">
        <v>794</v>
      </c>
      <c r="D83" s="14" t="s">
        <v>673</v>
      </c>
      <c r="E83" s="12">
        <v>1.5</v>
      </c>
    </row>
    <row r="84" spans="3:5" x14ac:dyDescent="0.25">
      <c r="C84" s="6" t="s">
        <v>794</v>
      </c>
      <c r="D84" s="7" t="s">
        <v>782</v>
      </c>
      <c r="E84" s="12">
        <v>4</v>
      </c>
    </row>
    <row r="85" spans="3:5" x14ac:dyDescent="0.25">
      <c r="C85" s="6" t="s">
        <v>794</v>
      </c>
      <c r="D85" s="14" t="s">
        <v>347</v>
      </c>
      <c r="E85" s="12">
        <v>4.5</v>
      </c>
    </row>
    <row r="86" spans="3:5" x14ac:dyDescent="0.25">
      <c r="C86" s="6" t="s">
        <v>794</v>
      </c>
      <c r="D86" s="15" t="s">
        <v>325</v>
      </c>
      <c r="E86" s="12">
        <v>3</v>
      </c>
    </row>
    <row r="87" spans="3:5" x14ac:dyDescent="0.25">
      <c r="C87" s="6" t="s">
        <v>794</v>
      </c>
      <c r="D87" s="14" t="s">
        <v>779</v>
      </c>
      <c r="E87" s="12">
        <v>1</v>
      </c>
    </row>
    <row r="88" spans="3:5" x14ac:dyDescent="0.25">
      <c r="C88" s="6" t="s">
        <v>794</v>
      </c>
      <c r="D88" s="14" t="s">
        <v>136</v>
      </c>
      <c r="E88" s="12">
        <v>4973.5</v>
      </c>
    </row>
    <row r="89" spans="3:5" x14ac:dyDescent="0.25">
      <c r="C89" s="6" t="s">
        <v>794</v>
      </c>
      <c r="D89" s="14" t="s">
        <v>682</v>
      </c>
      <c r="E89" s="12">
        <v>1</v>
      </c>
    </row>
    <row r="90" spans="3:5" x14ac:dyDescent="0.25">
      <c r="C90" s="6" t="s">
        <v>794</v>
      </c>
      <c r="D90" s="14" t="s">
        <v>868</v>
      </c>
      <c r="E90" s="12">
        <v>1</v>
      </c>
    </row>
    <row r="91" spans="3:5" x14ac:dyDescent="0.25">
      <c r="C91" s="6" t="s">
        <v>795</v>
      </c>
      <c r="D91" s="14" t="s">
        <v>673</v>
      </c>
      <c r="E91" s="12">
        <v>1</v>
      </c>
    </row>
    <row r="92" spans="3:5" x14ac:dyDescent="0.25">
      <c r="C92" s="6" t="s">
        <v>795</v>
      </c>
      <c r="D92" s="7" t="s">
        <v>782</v>
      </c>
      <c r="E92" s="12">
        <v>2</v>
      </c>
    </row>
    <row r="93" spans="3:5" x14ac:dyDescent="0.25">
      <c r="C93" s="6" t="s">
        <v>795</v>
      </c>
      <c r="D93" s="7" t="s">
        <v>339</v>
      </c>
      <c r="E93" s="12">
        <v>1</v>
      </c>
    </row>
    <row r="94" spans="3:5" x14ac:dyDescent="0.25">
      <c r="C94" s="6" t="s">
        <v>795</v>
      </c>
      <c r="D94" s="14" t="s">
        <v>347</v>
      </c>
      <c r="E94" s="12">
        <v>3</v>
      </c>
    </row>
    <row r="95" spans="3:5" x14ac:dyDescent="0.25">
      <c r="C95" s="6" t="s">
        <v>795</v>
      </c>
      <c r="D95" s="15" t="s">
        <v>325</v>
      </c>
      <c r="E95" s="12">
        <v>3</v>
      </c>
    </row>
    <row r="96" spans="3:5" x14ac:dyDescent="0.25">
      <c r="C96" s="6" t="s">
        <v>795</v>
      </c>
      <c r="D96" s="14" t="s">
        <v>779</v>
      </c>
      <c r="E96" s="12">
        <v>1</v>
      </c>
    </row>
    <row r="97" spans="3:5" x14ac:dyDescent="0.25">
      <c r="C97" s="6" t="s">
        <v>795</v>
      </c>
      <c r="D97" s="14" t="s">
        <v>136</v>
      </c>
      <c r="E97" s="12">
        <v>3999.5</v>
      </c>
    </row>
    <row r="98" spans="3:5" x14ac:dyDescent="0.25">
      <c r="C98" s="6" t="s">
        <v>795</v>
      </c>
      <c r="D98" s="14" t="s">
        <v>682</v>
      </c>
      <c r="E98" s="12">
        <v>1</v>
      </c>
    </row>
    <row r="99" spans="3:5" x14ac:dyDescent="0.25">
      <c r="C99" s="6" t="s">
        <v>795</v>
      </c>
      <c r="D99" s="14" t="s">
        <v>793</v>
      </c>
      <c r="E99" s="12">
        <v>1</v>
      </c>
    </row>
    <row r="100" spans="3:5" x14ac:dyDescent="0.25">
      <c r="C100" s="6" t="s">
        <v>796</v>
      </c>
      <c r="D100" s="14" t="s">
        <v>673</v>
      </c>
      <c r="E100" s="12">
        <v>1</v>
      </c>
    </row>
    <row r="101" spans="3:5" x14ac:dyDescent="0.25">
      <c r="C101" s="6" t="s">
        <v>796</v>
      </c>
      <c r="D101" s="7" t="s">
        <v>782</v>
      </c>
      <c r="E101" s="12">
        <v>3</v>
      </c>
    </row>
    <row r="102" spans="3:5" x14ac:dyDescent="0.25">
      <c r="C102" s="6" t="s">
        <v>796</v>
      </c>
      <c r="D102" s="14" t="s">
        <v>347</v>
      </c>
      <c r="E102" s="12">
        <v>3</v>
      </c>
    </row>
    <row r="103" spans="3:5" x14ac:dyDescent="0.25">
      <c r="C103" s="6" t="s">
        <v>796</v>
      </c>
      <c r="D103" s="15" t="s">
        <v>325</v>
      </c>
      <c r="E103" s="12">
        <v>3</v>
      </c>
    </row>
    <row r="104" spans="3:5" x14ac:dyDescent="0.25">
      <c r="C104" s="6" t="s">
        <v>796</v>
      </c>
      <c r="D104" s="14" t="s">
        <v>779</v>
      </c>
      <c r="E104" s="12">
        <v>1</v>
      </c>
    </row>
    <row r="105" spans="3:5" x14ac:dyDescent="0.25">
      <c r="C105" s="6" t="s">
        <v>796</v>
      </c>
      <c r="D105" s="14" t="s">
        <v>136</v>
      </c>
      <c r="E105" s="12">
        <v>3999.5</v>
      </c>
    </row>
    <row r="106" spans="3:5" x14ac:dyDescent="0.25">
      <c r="C106" s="6" t="s">
        <v>796</v>
      </c>
      <c r="D106" s="14" t="s">
        <v>682</v>
      </c>
      <c r="E106" s="12">
        <v>1</v>
      </c>
    </row>
    <row r="107" spans="3:5" x14ac:dyDescent="0.25">
      <c r="C107" s="6" t="s">
        <v>796</v>
      </c>
      <c r="D107" s="14" t="s">
        <v>868</v>
      </c>
      <c r="E107" s="12">
        <v>1</v>
      </c>
    </row>
    <row r="108" spans="3:5" x14ac:dyDescent="0.25">
      <c r="C108" s="6" t="s">
        <v>797</v>
      </c>
      <c r="D108" s="14" t="s">
        <v>332</v>
      </c>
      <c r="E108" s="12">
        <v>1</v>
      </c>
    </row>
    <row r="109" spans="3:5" x14ac:dyDescent="0.25">
      <c r="C109" s="6" t="s">
        <v>797</v>
      </c>
      <c r="D109" s="15" t="s">
        <v>325</v>
      </c>
      <c r="E109" s="12">
        <v>3</v>
      </c>
    </row>
    <row r="110" spans="3:5" x14ac:dyDescent="0.25">
      <c r="C110" s="6" t="s">
        <v>797</v>
      </c>
      <c r="D110" s="14" t="s">
        <v>779</v>
      </c>
      <c r="E110" s="12">
        <v>1</v>
      </c>
    </row>
    <row r="111" spans="3:5" x14ac:dyDescent="0.25">
      <c r="C111" s="6" t="s">
        <v>797</v>
      </c>
      <c r="D111" s="14" t="s">
        <v>798</v>
      </c>
      <c r="E111" s="12">
        <v>3</v>
      </c>
    </row>
    <row r="112" spans="3:5" x14ac:dyDescent="0.25">
      <c r="C112" s="6" t="s">
        <v>797</v>
      </c>
      <c r="D112" s="14" t="s">
        <v>136</v>
      </c>
      <c r="E112" s="12">
        <v>2232.5</v>
      </c>
    </row>
    <row r="113" spans="3:5" x14ac:dyDescent="0.25">
      <c r="C113" s="6" t="s">
        <v>797</v>
      </c>
      <c r="D113" s="14" t="s">
        <v>682</v>
      </c>
      <c r="E113" s="12">
        <v>1</v>
      </c>
    </row>
    <row r="114" spans="3:5" x14ac:dyDescent="0.25">
      <c r="C114" s="6" t="s">
        <v>797</v>
      </c>
      <c r="D114" s="14" t="s">
        <v>780</v>
      </c>
      <c r="E114" s="12">
        <v>1</v>
      </c>
    </row>
    <row r="115" spans="3:5" x14ac:dyDescent="0.25">
      <c r="C115" s="6" t="s">
        <v>799</v>
      </c>
      <c r="D115" s="14" t="s">
        <v>332</v>
      </c>
      <c r="E115" s="12">
        <v>1</v>
      </c>
    </row>
    <row r="116" spans="3:5" x14ac:dyDescent="0.25">
      <c r="C116" s="6" t="s">
        <v>799</v>
      </c>
      <c r="D116" s="15" t="s">
        <v>325</v>
      </c>
      <c r="E116" s="12">
        <v>3</v>
      </c>
    </row>
    <row r="117" spans="3:5" x14ac:dyDescent="0.25">
      <c r="C117" s="6" t="s">
        <v>799</v>
      </c>
      <c r="D117" s="14" t="s">
        <v>779</v>
      </c>
      <c r="E117" s="12">
        <v>1</v>
      </c>
    </row>
    <row r="118" spans="3:5" x14ac:dyDescent="0.25">
      <c r="C118" s="6" t="s">
        <v>799</v>
      </c>
      <c r="D118" s="7" t="s">
        <v>798</v>
      </c>
      <c r="E118" s="12">
        <v>3</v>
      </c>
    </row>
    <row r="119" spans="3:5" x14ac:dyDescent="0.25">
      <c r="C119" s="6" t="s">
        <v>799</v>
      </c>
      <c r="D119" s="14" t="s">
        <v>136</v>
      </c>
      <c r="E119" s="12">
        <v>0</v>
      </c>
    </row>
    <row r="120" spans="3:5" x14ac:dyDescent="0.25">
      <c r="C120" s="6" t="s">
        <v>799</v>
      </c>
      <c r="D120" s="14" t="s">
        <v>682</v>
      </c>
      <c r="E120" s="12">
        <v>1</v>
      </c>
    </row>
    <row r="121" spans="3:5" x14ac:dyDescent="0.25">
      <c r="C121" s="6" t="s">
        <v>799</v>
      </c>
      <c r="D121" s="14" t="s">
        <v>783</v>
      </c>
      <c r="E121" s="12">
        <v>1</v>
      </c>
    </row>
    <row r="122" spans="3:5" x14ac:dyDescent="0.25">
      <c r="C122" s="6" t="s">
        <v>800</v>
      </c>
      <c r="D122" s="14" t="s">
        <v>332</v>
      </c>
      <c r="E122" s="12">
        <v>1</v>
      </c>
    </row>
    <row r="123" spans="3:5" x14ac:dyDescent="0.25">
      <c r="C123" s="6" t="s">
        <v>800</v>
      </c>
      <c r="D123" s="15" t="s">
        <v>325</v>
      </c>
      <c r="E123" s="12">
        <v>3</v>
      </c>
    </row>
    <row r="124" spans="3:5" x14ac:dyDescent="0.25">
      <c r="C124" s="6" t="s">
        <v>800</v>
      </c>
      <c r="D124" s="14" t="s">
        <v>779</v>
      </c>
      <c r="E124" s="12">
        <v>1</v>
      </c>
    </row>
    <row r="125" spans="3:5" x14ac:dyDescent="0.25">
      <c r="C125" s="6" t="s">
        <v>800</v>
      </c>
      <c r="D125" s="14" t="s">
        <v>798</v>
      </c>
      <c r="E125" s="12">
        <v>3</v>
      </c>
    </row>
    <row r="126" spans="3:5" x14ac:dyDescent="0.25">
      <c r="C126" s="6" t="s">
        <v>800</v>
      </c>
      <c r="D126" s="14" t="s">
        <v>136</v>
      </c>
      <c r="E126" s="12">
        <v>2232.5</v>
      </c>
    </row>
    <row r="127" spans="3:5" x14ac:dyDescent="0.25">
      <c r="C127" s="6" t="s">
        <v>800</v>
      </c>
      <c r="D127" s="14" t="s">
        <v>682</v>
      </c>
      <c r="E127" s="12">
        <v>1</v>
      </c>
    </row>
    <row r="128" spans="3:5" x14ac:dyDescent="0.25">
      <c r="C128" s="6" t="s">
        <v>800</v>
      </c>
      <c r="D128" s="14" t="s">
        <v>785</v>
      </c>
      <c r="E128" s="12">
        <v>1</v>
      </c>
    </row>
    <row r="129" spans="3:5" x14ac:dyDescent="0.25">
      <c r="C129" s="6" t="s">
        <v>801</v>
      </c>
      <c r="D129" s="14" t="s">
        <v>332</v>
      </c>
      <c r="E129" s="12">
        <v>1</v>
      </c>
    </row>
    <row r="130" spans="3:5" x14ac:dyDescent="0.25">
      <c r="C130" s="6" t="s">
        <v>801</v>
      </c>
      <c r="D130" s="15" t="s">
        <v>325</v>
      </c>
      <c r="E130" s="12">
        <v>3</v>
      </c>
    </row>
    <row r="131" spans="3:5" x14ac:dyDescent="0.25">
      <c r="C131" s="6" t="s">
        <v>801</v>
      </c>
      <c r="D131" s="14" t="s">
        <v>779</v>
      </c>
      <c r="E131" s="12">
        <v>1</v>
      </c>
    </row>
    <row r="132" spans="3:5" x14ac:dyDescent="0.25">
      <c r="C132" s="6" t="s">
        <v>801</v>
      </c>
      <c r="D132" s="14" t="s">
        <v>798</v>
      </c>
      <c r="E132" s="12">
        <v>3</v>
      </c>
    </row>
    <row r="133" spans="3:5" x14ac:dyDescent="0.25">
      <c r="C133" s="6" t="s">
        <v>801</v>
      </c>
      <c r="D133" s="14" t="s">
        <v>136</v>
      </c>
      <c r="E133" s="12">
        <v>0</v>
      </c>
    </row>
    <row r="134" spans="3:5" x14ac:dyDescent="0.25">
      <c r="C134" s="6" t="s">
        <v>801</v>
      </c>
      <c r="D134" s="14" t="s">
        <v>682</v>
      </c>
      <c r="E134" s="12">
        <v>1</v>
      </c>
    </row>
    <row r="135" spans="3:5" x14ac:dyDescent="0.25">
      <c r="C135" s="6" t="s">
        <v>801</v>
      </c>
      <c r="D135" s="14" t="s">
        <v>802</v>
      </c>
      <c r="E135" s="12">
        <v>1</v>
      </c>
    </row>
    <row r="136" spans="3:5" x14ac:dyDescent="0.25">
      <c r="C136" s="6" t="s">
        <v>803</v>
      </c>
      <c r="D136" s="14" t="s">
        <v>673</v>
      </c>
      <c r="E136" s="12">
        <v>1</v>
      </c>
    </row>
    <row r="137" spans="3:5" x14ac:dyDescent="0.25">
      <c r="C137" s="6" t="s">
        <v>803</v>
      </c>
      <c r="D137" s="7" t="s">
        <v>782</v>
      </c>
      <c r="E137" s="12">
        <v>2</v>
      </c>
    </row>
    <row r="138" spans="3:5" x14ac:dyDescent="0.25">
      <c r="C138" s="6" t="s">
        <v>803</v>
      </c>
      <c r="D138" s="7" t="s">
        <v>804</v>
      </c>
      <c r="E138" s="12">
        <v>3</v>
      </c>
    </row>
    <row r="139" spans="3:5" x14ac:dyDescent="0.25">
      <c r="C139" s="6" t="s">
        <v>803</v>
      </c>
      <c r="D139" s="14" t="s">
        <v>779</v>
      </c>
      <c r="E139" s="12">
        <v>1</v>
      </c>
    </row>
    <row r="140" spans="3:5" x14ac:dyDescent="0.25">
      <c r="C140" s="6" t="s">
        <v>803</v>
      </c>
      <c r="D140" s="14" t="s">
        <v>136</v>
      </c>
      <c r="E140" s="12">
        <v>1073</v>
      </c>
    </row>
    <row r="141" spans="3:5" x14ac:dyDescent="0.25">
      <c r="C141" s="6" t="s">
        <v>803</v>
      </c>
      <c r="D141" s="14" t="s">
        <v>682</v>
      </c>
      <c r="E141" s="12">
        <v>1</v>
      </c>
    </row>
    <row r="142" spans="3:5" x14ac:dyDescent="0.25">
      <c r="C142" s="6" t="s">
        <v>803</v>
      </c>
      <c r="D142" s="14" t="s">
        <v>805</v>
      </c>
      <c r="E142" s="12">
        <v>1</v>
      </c>
    </row>
    <row r="143" spans="3:5" x14ac:dyDescent="0.25">
      <c r="C143" s="6" t="s">
        <v>806</v>
      </c>
      <c r="D143" s="14" t="s">
        <v>332</v>
      </c>
      <c r="E143" s="12">
        <v>1</v>
      </c>
    </row>
    <row r="144" spans="3:5" x14ac:dyDescent="0.25">
      <c r="C144" s="6" t="s">
        <v>806</v>
      </c>
      <c r="D144" s="14" t="s">
        <v>779</v>
      </c>
      <c r="E144" s="12">
        <v>1</v>
      </c>
    </row>
    <row r="145" spans="3:5" x14ac:dyDescent="0.25">
      <c r="C145" s="6" t="s">
        <v>806</v>
      </c>
      <c r="D145" s="14" t="s">
        <v>682</v>
      </c>
      <c r="E145" s="12">
        <v>1</v>
      </c>
    </row>
    <row r="146" spans="3:5" x14ac:dyDescent="0.25">
      <c r="C146" s="6" t="s">
        <v>807</v>
      </c>
      <c r="D146" s="14" t="s">
        <v>808</v>
      </c>
      <c r="E146" s="12">
        <v>1</v>
      </c>
    </row>
    <row r="147" spans="3:5" x14ac:dyDescent="0.25">
      <c r="C147" s="6" t="s">
        <v>809</v>
      </c>
      <c r="D147" s="14" t="s">
        <v>136</v>
      </c>
      <c r="E147" s="12">
        <v>4850</v>
      </c>
    </row>
    <row r="148" spans="3:5" x14ac:dyDescent="0.25">
      <c r="C148" s="6" t="s">
        <v>809</v>
      </c>
      <c r="D148" s="9" t="s">
        <v>810</v>
      </c>
      <c r="E148" s="12">
        <v>1</v>
      </c>
    </row>
    <row r="149" spans="3:5" x14ac:dyDescent="0.25">
      <c r="C149" s="6" t="s">
        <v>811</v>
      </c>
      <c r="D149" s="14" t="s">
        <v>136</v>
      </c>
      <c r="E149" s="12">
        <v>7275</v>
      </c>
    </row>
    <row r="150" spans="3:5" x14ac:dyDescent="0.25">
      <c r="C150" s="6" t="s">
        <v>811</v>
      </c>
      <c r="D150" s="9" t="s">
        <v>812</v>
      </c>
      <c r="E150" s="12">
        <v>1</v>
      </c>
    </row>
    <row r="151" spans="3:5" x14ac:dyDescent="0.25">
      <c r="C151" s="6" t="s">
        <v>813</v>
      </c>
      <c r="D151" s="14" t="s">
        <v>136</v>
      </c>
      <c r="E151" s="12">
        <v>7275</v>
      </c>
    </row>
    <row r="152" spans="3:5" x14ac:dyDescent="0.25">
      <c r="C152" s="6" t="s">
        <v>813</v>
      </c>
      <c r="D152" s="9" t="s">
        <v>814</v>
      </c>
      <c r="E152" s="12">
        <v>1</v>
      </c>
    </row>
    <row r="153" spans="3:5" x14ac:dyDescent="0.25">
      <c r="C153" s="6" t="s">
        <v>815</v>
      </c>
      <c r="D153" s="14" t="s">
        <v>136</v>
      </c>
      <c r="E153" s="12">
        <v>9700</v>
      </c>
    </row>
    <row r="154" spans="3:5" x14ac:dyDescent="0.25">
      <c r="C154" s="6" t="s">
        <v>815</v>
      </c>
      <c r="D154" s="9" t="s">
        <v>816</v>
      </c>
      <c r="E154" s="12">
        <v>1</v>
      </c>
    </row>
    <row r="155" spans="3:5" x14ac:dyDescent="0.25">
      <c r="C155" s="6" t="s">
        <v>817</v>
      </c>
      <c r="D155" s="14" t="s">
        <v>136</v>
      </c>
      <c r="E155" s="12">
        <v>10525</v>
      </c>
    </row>
    <row r="156" spans="3:5" x14ac:dyDescent="0.25">
      <c r="C156" s="6" t="s">
        <v>817</v>
      </c>
      <c r="D156" s="9" t="s">
        <v>818</v>
      </c>
      <c r="E156" s="12">
        <v>1</v>
      </c>
    </row>
    <row r="157" spans="3:5" x14ac:dyDescent="0.25">
      <c r="C157" s="6" t="s">
        <v>819</v>
      </c>
      <c r="D157" s="14" t="s">
        <v>136</v>
      </c>
      <c r="E157" s="12">
        <v>21685</v>
      </c>
    </row>
    <row r="158" spans="3:5" x14ac:dyDescent="0.25">
      <c r="C158" s="6" t="s">
        <v>819</v>
      </c>
      <c r="D158" s="9" t="s">
        <v>820</v>
      </c>
      <c r="E158" s="12">
        <v>1</v>
      </c>
    </row>
    <row r="159" spans="3:5" x14ac:dyDescent="0.25">
      <c r="C159" s="6" t="s">
        <v>821</v>
      </c>
      <c r="D159" s="14" t="s">
        <v>136</v>
      </c>
      <c r="E159" s="12">
        <v>29785</v>
      </c>
    </row>
    <row r="160" spans="3:5" x14ac:dyDescent="0.25">
      <c r="C160" s="6" t="s">
        <v>821</v>
      </c>
      <c r="D160" s="9" t="s">
        <v>822</v>
      </c>
      <c r="E160" s="12">
        <v>1</v>
      </c>
    </row>
    <row r="161" spans="3:5" x14ac:dyDescent="0.25">
      <c r="C161" s="6" t="s">
        <v>823</v>
      </c>
      <c r="D161" s="14" t="s">
        <v>136</v>
      </c>
      <c r="E161" s="12">
        <v>34935</v>
      </c>
    </row>
    <row r="162" spans="3:5" x14ac:dyDescent="0.25">
      <c r="C162" s="6" t="s">
        <v>823</v>
      </c>
      <c r="D162" s="9" t="s">
        <v>824</v>
      </c>
      <c r="E162" s="12">
        <v>1</v>
      </c>
    </row>
    <row r="163" spans="3:5" x14ac:dyDescent="0.25">
      <c r="C163" s="6" t="s">
        <v>825</v>
      </c>
      <c r="D163" s="14" t="s">
        <v>136</v>
      </c>
      <c r="E163" s="12">
        <v>11795</v>
      </c>
    </row>
    <row r="164" spans="3:5" x14ac:dyDescent="0.25">
      <c r="C164" s="6" t="s">
        <v>825</v>
      </c>
      <c r="D164" s="9" t="s">
        <v>826</v>
      </c>
      <c r="E164" s="12">
        <v>1</v>
      </c>
    </row>
    <row r="165" spans="3:5" x14ac:dyDescent="0.25">
      <c r="C165" s="6" t="s">
        <v>827</v>
      </c>
      <c r="D165" s="14" t="s">
        <v>136</v>
      </c>
      <c r="E165" s="12">
        <v>24860</v>
      </c>
    </row>
    <row r="166" spans="3:5" x14ac:dyDescent="0.25">
      <c r="C166" s="6" t="s">
        <v>827</v>
      </c>
      <c r="D166" s="9" t="s">
        <v>828</v>
      </c>
      <c r="E166" s="12">
        <v>1</v>
      </c>
    </row>
    <row r="167" spans="3:5" x14ac:dyDescent="0.25">
      <c r="C167" s="6" t="s">
        <v>829</v>
      </c>
      <c r="D167" s="14" t="s">
        <v>136</v>
      </c>
      <c r="E167" s="12">
        <v>34865</v>
      </c>
    </row>
    <row r="168" spans="3:5" x14ac:dyDescent="0.25">
      <c r="C168" s="6" t="s">
        <v>829</v>
      </c>
      <c r="D168" s="9" t="s">
        <v>830</v>
      </c>
      <c r="E168" s="12">
        <v>1</v>
      </c>
    </row>
    <row r="169" spans="3:5" x14ac:dyDescent="0.25">
      <c r="C169" s="6" t="s">
        <v>831</v>
      </c>
      <c r="D169" s="14" t="s">
        <v>136</v>
      </c>
      <c r="E169" s="12">
        <v>42555</v>
      </c>
    </row>
    <row r="170" spans="3:5" x14ac:dyDescent="0.25">
      <c r="C170" s="6" t="s">
        <v>831</v>
      </c>
      <c r="D170" s="9" t="s">
        <v>832</v>
      </c>
      <c r="E170" s="12">
        <v>1</v>
      </c>
    </row>
    <row r="171" spans="3:5" x14ac:dyDescent="0.25">
      <c r="C171" s="6" t="s">
        <v>833</v>
      </c>
      <c r="D171" s="14" t="s">
        <v>136</v>
      </c>
      <c r="E171" s="12">
        <v>10525</v>
      </c>
    </row>
    <row r="172" spans="3:5" x14ac:dyDescent="0.25">
      <c r="C172" s="6" t="s">
        <v>833</v>
      </c>
      <c r="D172" s="9" t="s">
        <v>834</v>
      </c>
      <c r="E172" s="12">
        <v>1</v>
      </c>
    </row>
    <row r="173" spans="3:5" x14ac:dyDescent="0.25">
      <c r="C173" s="6" t="s">
        <v>835</v>
      </c>
      <c r="D173" s="14" t="s">
        <v>136</v>
      </c>
      <c r="E173" s="12">
        <v>21685</v>
      </c>
    </row>
    <row r="174" spans="3:5" x14ac:dyDescent="0.25">
      <c r="C174" s="6" t="s">
        <v>835</v>
      </c>
      <c r="D174" s="9" t="s">
        <v>836</v>
      </c>
      <c r="E174" s="12">
        <v>1</v>
      </c>
    </row>
    <row r="175" spans="3:5" x14ac:dyDescent="0.25">
      <c r="C175" s="6" t="s">
        <v>837</v>
      </c>
      <c r="D175" s="14" t="s">
        <v>136</v>
      </c>
      <c r="E175" s="12">
        <v>29785</v>
      </c>
    </row>
    <row r="176" spans="3:5" x14ac:dyDescent="0.25">
      <c r="C176" s="6" t="s">
        <v>837</v>
      </c>
      <c r="D176" s="9" t="s">
        <v>838</v>
      </c>
      <c r="E176" s="12">
        <v>1</v>
      </c>
    </row>
    <row r="177" spans="3:5" x14ac:dyDescent="0.25">
      <c r="C177" s="6" t="s">
        <v>839</v>
      </c>
      <c r="D177" s="14" t="s">
        <v>136</v>
      </c>
      <c r="E177" s="12">
        <v>36205</v>
      </c>
    </row>
    <row r="178" spans="3:5" x14ac:dyDescent="0.25">
      <c r="C178" s="6" t="s">
        <v>839</v>
      </c>
      <c r="D178" s="9" t="s">
        <v>840</v>
      </c>
      <c r="E178" s="12">
        <v>1</v>
      </c>
    </row>
    <row r="179" spans="3:5" x14ac:dyDescent="0.25">
      <c r="C179" s="6" t="s">
        <v>841</v>
      </c>
      <c r="D179" s="14" t="s">
        <v>136</v>
      </c>
      <c r="E179" s="12">
        <v>13735</v>
      </c>
    </row>
    <row r="180" spans="3:5" x14ac:dyDescent="0.25">
      <c r="C180" s="6" t="s">
        <v>841</v>
      </c>
      <c r="D180" s="9" t="s">
        <v>842</v>
      </c>
      <c r="E180" s="12">
        <v>1</v>
      </c>
    </row>
    <row r="181" spans="3:5" x14ac:dyDescent="0.25">
      <c r="C181" s="6" t="s">
        <v>843</v>
      </c>
      <c r="D181" s="14" t="s">
        <v>136</v>
      </c>
      <c r="E181" s="12">
        <v>16310</v>
      </c>
    </row>
    <row r="182" spans="3:5" x14ac:dyDescent="0.25">
      <c r="C182" s="6" t="s">
        <v>843</v>
      </c>
      <c r="D182" s="9" t="s">
        <v>844</v>
      </c>
      <c r="E182" s="12">
        <v>1</v>
      </c>
    </row>
    <row r="183" spans="3:5" x14ac:dyDescent="0.25">
      <c r="C183" s="6" t="s">
        <v>845</v>
      </c>
      <c r="D183" s="14" t="s">
        <v>136</v>
      </c>
      <c r="E183" s="12">
        <v>21050</v>
      </c>
    </row>
    <row r="184" spans="3:5" x14ac:dyDescent="0.25">
      <c r="C184" s="6" t="s">
        <v>845</v>
      </c>
      <c r="D184" s="9" t="s">
        <v>846</v>
      </c>
      <c r="E184" s="12">
        <v>1</v>
      </c>
    </row>
    <row r="185" spans="3:5" x14ac:dyDescent="0.25">
      <c r="C185" s="6" t="s">
        <v>847</v>
      </c>
      <c r="D185" s="14" t="s">
        <v>136</v>
      </c>
      <c r="E185" s="12">
        <v>7650</v>
      </c>
    </row>
    <row r="186" spans="3:5" x14ac:dyDescent="0.25">
      <c r="C186" s="6" t="s">
        <v>847</v>
      </c>
      <c r="D186" s="9" t="s">
        <v>848</v>
      </c>
      <c r="E186" s="12">
        <v>1</v>
      </c>
    </row>
    <row r="187" spans="3:5" x14ac:dyDescent="0.25">
      <c r="C187" s="6" t="s">
        <v>849</v>
      </c>
      <c r="D187" s="14" t="s">
        <v>136</v>
      </c>
      <c r="E187" s="12">
        <v>9180</v>
      </c>
    </row>
    <row r="188" spans="3:5" x14ac:dyDescent="0.25">
      <c r="C188" s="6" t="s">
        <v>849</v>
      </c>
      <c r="D188" s="9" t="s">
        <v>850</v>
      </c>
      <c r="E188" s="12">
        <v>1</v>
      </c>
    </row>
    <row r="189" spans="3:5" x14ac:dyDescent="0.25">
      <c r="C189" s="6" t="s">
        <v>851</v>
      </c>
      <c r="D189" s="9" t="s">
        <v>852</v>
      </c>
      <c r="E189" s="12">
        <v>1</v>
      </c>
    </row>
    <row r="190" spans="3:5" x14ac:dyDescent="0.25">
      <c r="C190" s="6" t="s">
        <v>851</v>
      </c>
      <c r="D190" s="14" t="s">
        <v>853</v>
      </c>
      <c r="E190" s="12">
        <v>1260</v>
      </c>
    </row>
    <row r="191" spans="3:5" x14ac:dyDescent="0.25">
      <c r="C191" s="6" t="s">
        <v>854</v>
      </c>
      <c r="D191" s="9" t="s">
        <v>852</v>
      </c>
      <c r="E191" s="12">
        <v>1</v>
      </c>
    </row>
    <row r="192" spans="3:5" x14ac:dyDescent="0.25">
      <c r="C192" s="6" t="s">
        <v>854</v>
      </c>
      <c r="D192" s="14" t="s">
        <v>853</v>
      </c>
      <c r="E192" s="12">
        <v>3110</v>
      </c>
    </row>
    <row r="193" spans="3:5" x14ac:dyDescent="0.25">
      <c r="C193" s="6" t="s">
        <v>855</v>
      </c>
      <c r="D193" s="9" t="s">
        <v>852</v>
      </c>
      <c r="E193" s="12">
        <v>1</v>
      </c>
    </row>
    <row r="194" spans="3:5" x14ac:dyDescent="0.25">
      <c r="C194" s="6" t="s">
        <v>855</v>
      </c>
      <c r="D194" s="14" t="s">
        <v>853</v>
      </c>
      <c r="E194" s="12">
        <v>4820</v>
      </c>
    </row>
    <row r="195" spans="3:5" x14ac:dyDescent="0.25">
      <c r="C195" s="6" t="s">
        <v>856</v>
      </c>
      <c r="D195" s="9" t="s">
        <v>852</v>
      </c>
      <c r="E195" s="12">
        <v>1</v>
      </c>
    </row>
    <row r="196" spans="3:5" x14ac:dyDescent="0.25">
      <c r="C196" s="6" t="s">
        <v>856</v>
      </c>
      <c r="D196" s="14" t="s">
        <v>853</v>
      </c>
      <c r="E196" s="12">
        <v>5960</v>
      </c>
    </row>
    <row r="197" spans="3:5" x14ac:dyDescent="0.25">
      <c r="C197" s="6" t="s">
        <v>857</v>
      </c>
      <c r="D197" s="9" t="s">
        <v>858</v>
      </c>
      <c r="E197" s="12">
        <v>1</v>
      </c>
    </row>
    <row r="198" spans="3:5" x14ac:dyDescent="0.25">
      <c r="C198" s="6" t="s">
        <v>857</v>
      </c>
      <c r="D198" s="9" t="s">
        <v>206</v>
      </c>
      <c r="E198" s="12">
        <v>1</v>
      </c>
    </row>
    <row r="199" spans="3:5" x14ac:dyDescent="0.25">
      <c r="C199" s="6" t="s">
        <v>857</v>
      </c>
      <c r="D199" s="9" t="s">
        <v>202</v>
      </c>
      <c r="E199" s="12">
        <v>1</v>
      </c>
    </row>
    <row r="200" spans="3:5" x14ac:dyDescent="0.25">
      <c r="C200" s="6" t="s">
        <v>857</v>
      </c>
      <c r="D200" s="9" t="s">
        <v>193</v>
      </c>
      <c r="E200" s="12">
        <v>1</v>
      </c>
    </row>
    <row r="201" spans="3:5" x14ac:dyDescent="0.25">
      <c r="C201" s="6" t="s">
        <v>857</v>
      </c>
      <c r="D201" s="9" t="s">
        <v>342</v>
      </c>
      <c r="E201" s="12">
        <v>1</v>
      </c>
    </row>
    <row r="202" spans="3:5" x14ac:dyDescent="0.25">
      <c r="C202" s="6" t="s">
        <v>857</v>
      </c>
      <c r="D202" s="14" t="s">
        <v>859</v>
      </c>
      <c r="E202" s="12">
        <v>1</v>
      </c>
    </row>
    <row r="203" spans="3:5" x14ac:dyDescent="0.25">
      <c r="C203" s="6" t="s">
        <v>860</v>
      </c>
      <c r="D203" s="9" t="s">
        <v>317</v>
      </c>
      <c r="E203" s="12">
        <v>1</v>
      </c>
    </row>
    <row r="204" spans="3:5" x14ac:dyDescent="0.25">
      <c r="C204" s="6" t="s">
        <v>861</v>
      </c>
      <c r="D204" s="14" t="s">
        <v>862</v>
      </c>
      <c r="E204" s="12">
        <v>1</v>
      </c>
    </row>
    <row r="205" spans="3:5" x14ac:dyDescent="0.25">
      <c r="C205" s="6" t="s">
        <v>861</v>
      </c>
      <c r="D205" s="14" t="s">
        <v>863</v>
      </c>
      <c r="E205" s="12">
        <v>752</v>
      </c>
    </row>
    <row r="206" spans="3:5" x14ac:dyDescent="0.25">
      <c r="C206" s="6" t="s">
        <v>861</v>
      </c>
      <c r="D206" s="14" t="s">
        <v>864</v>
      </c>
      <c r="E206" s="12">
        <v>1</v>
      </c>
    </row>
    <row r="207" spans="3:5" x14ac:dyDescent="0.25">
      <c r="C207" s="6" t="s">
        <v>865</v>
      </c>
      <c r="D207" s="7" t="s">
        <v>866</v>
      </c>
      <c r="E207" s="12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3">
    <tabColor theme="0" tint="-0.499984740745262"/>
  </sheetPr>
  <dimension ref="B4:G929"/>
  <sheetViews>
    <sheetView topLeftCell="A795" workbookViewId="0">
      <selection activeCell="J32" sqref="J32"/>
    </sheetView>
  </sheetViews>
  <sheetFormatPr baseColWidth="10" defaultRowHeight="15" x14ac:dyDescent="0.25"/>
  <cols>
    <col min="2" max="2" width="59" bestFit="1" customWidth="1"/>
  </cols>
  <sheetData>
    <row r="4" spans="2:4" hidden="1" x14ac:dyDescent="0.25">
      <c r="B4" t="s">
        <v>714</v>
      </c>
      <c r="C4" t="s">
        <v>135</v>
      </c>
      <c r="D4" t="s">
        <v>715</v>
      </c>
    </row>
    <row r="5" spans="2:4" hidden="1" x14ac:dyDescent="0.25">
      <c r="B5" t="s">
        <v>136</v>
      </c>
      <c r="C5">
        <v>1</v>
      </c>
      <c r="D5">
        <v>2</v>
      </c>
    </row>
    <row r="6" spans="2:4" hidden="1" x14ac:dyDescent="0.25">
      <c r="B6" t="s">
        <v>315</v>
      </c>
      <c r="C6">
        <v>1</v>
      </c>
      <c r="D6">
        <v>2</v>
      </c>
    </row>
    <row r="7" spans="2:4" hidden="1" x14ac:dyDescent="0.25">
      <c r="B7" t="s">
        <v>262</v>
      </c>
      <c r="C7">
        <v>1</v>
      </c>
      <c r="D7">
        <v>2</v>
      </c>
    </row>
    <row r="8" spans="2:4" hidden="1" x14ac:dyDescent="0.25">
      <c r="B8" t="s">
        <v>316</v>
      </c>
      <c r="C8">
        <v>1</v>
      </c>
      <c r="D8">
        <v>2</v>
      </c>
    </row>
    <row r="9" spans="2:4" hidden="1" x14ac:dyDescent="0.25">
      <c r="B9" t="s">
        <v>317</v>
      </c>
      <c r="C9">
        <v>1</v>
      </c>
      <c r="D9">
        <v>2</v>
      </c>
    </row>
    <row r="10" spans="2:4" hidden="1" x14ac:dyDescent="0.25">
      <c r="B10" t="s">
        <v>318</v>
      </c>
      <c r="C10">
        <v>1</v>
      </c>
      <c r="D10">
        <v>2</v>
      </c>
    </row>
    <row r="11" spans="2:4" hidden="1" x14ac:dyDescent="0.25">
      <c r="B11" t="s">
        <v>319</v>
      </c>
      <c r="C11">
        <v>1</v>
      </c>
      <c r="D11">
        <v>2</v>
      </c>
    </row>
    <row r="12" spans="2:4" hidden="1" x14ac:dyDescent="0.25">
      <c r="B12" t="s">
        <v>320</v>
      </c>
      <c r="C12">
        <v>1</v>
      </c>
      <c r="D12">
        <v>2</v>
      </c>
    </row>
    <row r="13" spans="2:4" hidden="1" x14ac:dyDescent="0.25">
      <c r="B13" t="s">
        <v>321</v>
      </c>
      <c r="C13">
        <v>1</v>
      </c>
      <c r="D13">
        <v>2</v>
      </c>
    </row>
    <row r="14" spans="2:4" hidden="1" x14ac:dyDescent="0.25">
      <c r="B14" t="s">
        <v>322</v>
      </c>
      <c r="C14">
        <v>1</v>
      </c>
      <c r="D14">
        <v>2</v>
      </c>
    </row>
    <row r="15" spans="2:4" hidden="1" x14ac:dyDescent="0.25">
      <c r="B15" t="s">
        <v>323</v>
      </c>
      <c r="C15">
        <v>1</v>
      </c>
      <c r="D15">
        <v>2</v>
      </c>
    </row>
    <row r="16" spans="2:4" hidden="1" x14ac:dyDescent="0.25">
      <c r="B16" t="s">
        <v>324</v>
      </c>
      <c r="C16">
        <v>1</v>
      </c>
      <c r="D16">
        <v>2</v>
      </c>
    </row>
    <row r="17" spans="2:4" hidden="1" x14ac:dyDescent="0.25">
      <c r="B17" t="s">
        <v>325</v>
      </c>
      <c r="C17">
        <v>1</v>
      </c>
      <c r="D17">
        <v>2</v>
      </c>
    </row>
    <row r="18" spans="2:4" hidden="1" x14ac:dyDescent="0.25">
      <c r="B18" t="s">
        <v>326</v>
      </c>
      <c r="C18">
        <v>1</v>
      </c>
      <c r="D18">
        <v>2</v>
      </c>
    </row>
    <row r="19" spans="2:4" hidden="1" x14ac:dyDescent="0.25">
      <c r="B19" t="s">
        <v>327</v>
      </c>
      <c r="C19">
        <v>1</v>
      </c>
      <c r="D19">
        <v>2</v>
      </c>
    </row>
    <row r="20" spans="2:4" hidden="1" x14ac:dyDescent="0.25">
      <c r="B20" t="s">
        <v>328</v>
      </c>
      <c r="C20">
        <v>1</v>
      </c>
      <c r="D20">
        <v>2</v>
      </c>
    </row>
    <row r="21" spans="2:4" hidden="1" x14ac:dyDescent="0.25">
      <c r="B21" t="s">
        <v>329</v>
      </c>
      <c r="C21">
        <v>1</v>
      </c>
      <c r="D21">
        <v>2</v>
      </c>
    </row>
    <row r="22" spans="2:4" hidden="1" x14ac:dyDescent="0.25">
      <c r="B22" t="s">
        <v>330</v>
      </c>
      <c r="C22">
        <v>1</v>
      </c>
      <c r="D22">
        <v>2</v>
      </c>
    </row>
    <row r="23" spans="2:4" hidden="1" x14ac:dyDescent="0.25">
      <c r="B23" t="s">
        <v>331</v>
      </c>
      <c r="C23">
        <v>1</v>
      </c>
      <c r="D23">
        <v>2</v>
      </c>
    </row>
    <row r="24" spans="2:4" hidden="1" x14ac:dyDescent="0.25">
      <c r="B24" t="s">
        <v>332</v>
      </c>
      <c r="C24">
        <v>1</v>
      </c>
      <c r="D24">
        <v>2</v>
      </c>
    </row>
    <row r="25" spans="2:4" hidden="1" x14ac:dyDescent="0.25">
      <c r="B25" t="s">
        <v>333</v>
      </c>
      <c r="C25">
        <v>1</v>
      </c>
      <c r="D25">
        <v>2</v>
      </c>
    </row>
    <row r="26" spans="2:4" hidden="1" x14ac:dyDescent="0.25">
      <c r="B26" t="s">
        <v>334</v>
      </c>
      <c r="C26">
        <v>1</v>
      </c>
      <c r="D26">
        <v>2</v>
      </c>
    </row>
    <row r="27" spans="2:4" hidden="1" x14ac:dyDescent="0.25">
      <c r="B27" t="s">
        <v>335</v>
      </c>
      <c r="C27">
        <v>1</v>
      </c>
      <c r="D27">
        <v>2</v>
      </c>
    </row>
    <row r="28" spans="2:4" hidden="1" x14ac:dyDescent="0.25">
      <c r="B28" t="s">
        <v>336</v>
      </c>
      <c r="C28">
        <v>1</v>
      </c>
      <c r="D28">
        <v>2</v>
      </c>
    </row>
    <row r="29" spans="2:4" hidden="1" x14ac:dyDescent="0.25">
      <c r="B29" t="s">
        <v>337</v>
      </c>
      <c r="C29">
        <v>1</v>
      </c>
      <c r="D29">
        <v>2</v>
      </c>
    </row>
    <row r="30" spans="2:4" hidden="1" x14ac:dyDescent="0.25">
      <c r="B30" t="s">
        <v>338</v>
      </c>
      <c r="C30">
        <v>1</v>
      </c>
      <c r="D30">
        <v>2</v>
      </c>
    </row>
    <row r="31" spans="2:4" hidden="1" x14ac:dyDescent="0.25">
      <c r="B31" t="s">
        <v>339</v>
      </c>
      <c r="C31">
        <v>1</v>
      </c>
      <c r="D31">
        <v>2</v>
      </c>
    </row>
    <row r="32" spans="2:4" hidden="1" x14ac:dyDescent="0.25">
      <c r="B32" t="s">
        <v>340</v>
      </c>
      <c r="C32">
        <v>1</v>
      </c>
      <c r="D32">
        <v>2</v>
      </c>
    </row>
    <row r="33" spans="2:4" hidden="1" x14ac:dyDescent="0.25">
      <c r="B33" t="s">
        <v>341</v>
      </c>
      <c r="C33">
        <v>1</v>
      </c>
      <c r="D33">
        <v>2</v>
      </c>
    </row>
    <row r="34" spans="2:4" hidden="1" x14ac:dyDescent="0.25">
      <c r="B34" t="s">
        <v>342</v>
      </c>
      <c r="C34">
        <v>1</v>
      </c>
      <c r="D34">
        <v>2</v>
      </c>
    </row>
    <row r="35" spans="2:4" hidden="1" x14ac:dyDescent="0.25">
      <c r="B35" t="s">
        <v>265</v>
      </c>
      <c r="C35">
        <v>1</v>
      </c>
      <c r="D35">
        <v>2</v>
      </c>
    </row>
    <row r="36" spans="2:4" hidden="1" x14ac:dyDescent="0.25">
      <c r="B36" t="s">
        <v>343</v>
      </c>
      <c r="C36">
        <v>1</v>
      </c>
      <c r="D36">
        <v>2</v>
      </c>
    </row>
    <row r="37" spans="2:4" hidden="1" x14ac:dyDescent="0.25">
      <c r="B37" t="s">
        <v>344</v>
      </c>
      <c r="C37">
        <v>1</v>
      </c>
      <c r="D37">
        <v>2</v>
      </c>
    </row>
    <row r="38" spans="2:4" hidden="1" x14ac:dyDescent="0.25">
      <c r="B38" t="s">
        <v>345</v>
      </c>
      <c r="C38">
        <v>1</v>
      </c>
      <c r="D38">
        <v>2</v>
      </c>
    </row>
    <row r="39" spans="2:4" hidden="1" x14ac:dyDescent="0.25">
      <c r="B39" t="s">
        <v>346</v>
      </c>
      <c r="C39">
        <v>1</v>
      </c>
      <c r="D39">
        <v>2</v>
      </c>
    </row>
    <row r="40" spans="2:4" hidden="1" x14ac:dyDescent="0.25">
      <c r="B40" t="s">
        <v>347</v>
      </c>
      <c r="C40">
        <v>1</v>
      </c>
      <c r="D40">
        <v>2</v>
      </c>
    </row>
    <row r="41" spans="2:4" hidden="1" x14ac:dyDescent="0.25">
      <c r="B41" t="s">
        <v>348</v>
      </c>
      <c r="C41">
        <v>1</v>
      </c>
      <c r="D41">
        <v>2</v>
      </c>
    </row>
    <row r="42" spans="2:4" hidden="1" x14ac:dyDescent="0.25">
      <c r="B42" t="s">
        <v>349</v>
      </c>
      <c r="C42">
        <v>1</v>
      </c>
      <c r="D42">
        <v>2</v>
      </c>
    </row>
    <row r="43" spans="2:4" hidden="1" x14ac:dyDescent="0.25">
      <c r="B43" t="s">
        <v>350</v>
      </c>
      <c r="C43">
        <v>1</v>
      </c>
      <c r="D43">
        <v>2</v>
      </c>
    </row>
    <row r="44" spans="2:4" hidden="1" x14ac:dyDescent="0.25">
      <c r="B44" t="s">
        <v>351</v>
      </c>
      <c r="C44">
        <v>1</v>
      </c>
      <c r="D44">
        <v>2</v>
      </c>
    </row>
    <row r="45" spans="2:4" hidden="1" x14ac:dyDescent="0.25">
      <c r="B45" t="s">
        <v>352</v>
      </c>
      <c r="C45">
        <v>1</v>
      </c>
      <c r="D45">
        <v>2</v>
      </c>
    </row>
    <row r="46" spans="2:4" hidden="1" x14ac:dyDescent="0.25">
      <c r="B46" t="s">
        <v>353</v>
      </c>
      <c r="C46">
        <v>1</v>
      </c>
      <c r="D46">
        <v>2</v>
      </c>
    </row>
    <row r="47" spans="2:4" hidden="1" x14ac:dyDescent="0.25">
      <c r="B47" t="s">
        <v>354</v>
      </c>
      <c r="C47">
        <v>1</v>
      </c>
      <c r="D47">
        <v>2</v>
      </c>
    </row>
    <row r="48" spans="2:4" hidden="1" x14ac:dyDescent="0.25">
      <c r="B48" t="s">
        <v>355</v>
      </c>
      <c r="C48">
        <v>1</v>
      </c>
      <c r="D48">
        <v>2</v>
      </c>
    </row>
    <row r="49" spans="2:4" hidden="1" x14ac:dyDescent="0.25">
      <c r="B49" t="s">
        <v>356</v>
      </c>
      <c r="C49">
        <v>1</v>
      </c>
      <c r="D49">
        <v>2</v>
      </c>
    </row>
    <row r="50" spans="2:4" hidden="1" x14ac:dyDescent="0.25">
      <c r="B50" t="s">
        <v>357</v>
      </c>
      <c r="C50">
        <v>1</v>
      </c>
      <c r="D50">
        <v>2</v>
      </c>
    </row>
    <row r="51" spans="2:4" hidden="1" x14ac:dyDescent="0.25">
      <c r="B51" t="s">
        <v>358</v>
      </c>
      <c r="C51">
        <v>1</v>
      </c>
      <c r="D51">
        <v>2</v>
      </c>
    </row>
    <row r="52" spans="2:4" hidden="1" x14ac:dyDescent="0.25">
      <c r="B52" t="s">
        <v>359</v>
      </c>
      <c r="C52">
        <v>1</v>
      </c>
      <c r="D52">
        <v>2</v>
      </c>
    </row>
    <row r="53" spans="2:4" hidden="1" x14ac:dyDescent="0.25">
      <c r="B53" t="s">
        <v>360</v>
      </c>
      <c r="C53">
        <v>1</v>
      </c>
      <c r="D53">
        <v>2</v>
      </c>
    </row>
    <row r="54" spans="2:4" hidden="1" x14ac:dyDescent="0.25">
      <c r="B54" t="s">
        <v>361</v>
      </c>
      <c r="C54">
        <v>1</v>
      </c>
      <c r="D54">
        <v>2</v>
      </c>
    </row>
    <row r="55" spans="2:4" hidden="1" x14ac:dyDescent="0.25">
      <c r="B55" t="s">
        <v>362</v>
      </c>
      <c r="C55">
        <v>1</v>
      </c>
      <c r="D55">
        <v>2</v>
      </c>
    </row>
    <row r="56" spans="2:4" hidden="1" x14ac:dyDescent="0.25">
      <c r="B56" t="s">
        <v>363</v>
      </c>
      <c r="C56">
        <v>1</v>
      </c>
      <c r="D56">
        <v>2</v>
      </c>
    </row>
    <row r="57" spans="2:4" hidden="1" x14ac:dyDescent="0.25">
      <c r="B57" t="s">
        <v>364</v>
      </c>
      <c r="C57">
        <v>1</v>
      </c>
      <c r="D57">
        <v>2</v>
      </c>
    </row>
    <row r="58" spans="2:4" hidden="1" x14ac:dyDescent="0.25">
      <c r="B58" t="s">
        <v>365</v>
      </c>
      <c r="C58">
        <v>1</v>
      </c>
      <c r="D58">
        <v>2</v>
      </c>
    </row>
    <row r="59" spans="2:4" hidden="1" x14ac:dyDescent="0.25">
      <c r="B59" t="s">
        <v>366</v>
      </c>
      <c r="C59">
        <v>1</v>
      </c>
      <c r="D59">
        <v>2</v>
      </c>
    </row>
    <row r="60" spans="2:4" hidden="1" x14ac:dyDescent="0.25">
      <c r="B60" t="s">
        <v>367</v>
      </c>
      <c r="C60">
        <v>1</v>
      </c>
      <c r="D60">
        <v>2</v>
      </c>
    </row>
    <row r="61" spans="2:4" hidden="1" x14ac:dyDescent="0.25">
      <c r="B61" t="s">
        <v>368</v>
      </c>
      <c r="C61">
        <v>1</v>
      </c>
      <c r="D61">
        <v>2</v>
      </c>
    </row>
    <row r="62" spans="2:4" hidden="1" x14ac:dyDescent="0.25">
      <c r="B62" t="s">
        <v>369</v>
      </c>
      <c r="C62">
        <v>1</v>
      </c>
      <c r="D62">
        <v>2</v>
      </c>
    </row>
    <row r="63" spans="2:4" hidden="1" x14ac:dyDescent="0.25">
      <c r="B63" t="s">
        <v>370</v>
      </c>
      <c r="C63">
        <v>1</v>
      </c>
      <c r="D63">
        <v>2</v>
      </c>
    </row>
    <row r="64" spans="2:4" hidden="1" x14ac:dyDescent="0.25">
      <c r="B64" t="s">
        <v>371</v>
      </c>
      <c r="C64">
        <v>1</v>
      </c>
      <c r="D64">
        <v>2</v>
      </c>
    </row>
    <row r="65" spans="2:4" hidden="1" x14ac:dyDescent="0.25">
      <c r="B65" t="s">
        <v>372</v>
      </c>
      <c r="C65">
        <v>1</v>
      </c>
      <c r="D65">
        <v>2</v>
      </c>
    </row>
    <row r="66" spans="2:4" hidden="1" x14ac:dyDescent="0.25">
      <c r="B66" t="s">
        <v>373</v>
      </c>
      <c r="C66">
        <v>1</v>
      </c>
      <c r="D66">
        <v>2</v>
      </c>
    </row>
    <row r="67" spans="2:4" hidden="1" x14ac:dyDescent="0.25">
      <c r="B67" t="s">
        <v>374</v>
      </c>
      <c r="C67">
        <v>1</v>
      </c>
      <c r="D67">
        <v>2</v>
      </c>
    </row>
    <row r="68" spans="2:4" hidden="1" x14ac:dyDescent="0.25">
      <c r="B68" t="s">
        <v>375</v>
      </c>
      <c r="C68">
        <v>1</v>
      </c>
      <c r="D68">
        <v>2</v>
      </c>
    </row>
    <row r="69" spans="2:4" hidden="1" x14ac:dyDescent="0.25">
      <c r="B69" t="s">
        <v>376</v>
      </c>
      <c r="C69">
        <v>1</v>
      </c>
      <c r="D69">
        <v>2</v>
      </c>
    </row>
    <row r="70" spans="2:4" hidden="1" x14ac:dyDescent="0.25">
      <c r="B70" t="s">
        <v>377</v>
      </c>
      <c r="C70">
        <v>1</v>
      </c>
      <c r="D70">
        <v>2</v>
      </c>
    </row>
    <row r="71" spans="2:4" hidden="1" x14ac:dyDescent="0.25">
      <c r="B71" t="s">
        <v>378</v>
      </c>
      <c r="C71">
        <v>1</v>
      </c>
      <c r="D71">
        <v>2</v>
      </c>
    </row>
    <row r="72" spans="2:4" hidden="1" x14ac:dyDescent="0.25">
      <c r="B72" t="s">
        <v>379</v>
      </c>
      <c r="C72">
        <v>1</v>
      </c>
      <c r="D72">
        <v>2</v>
      </c>
    </row>
    <row r="73" spans="2:4" hidden="1" x14ac:dyDescent="0.25">
      <c r="B73" t="s">
        <v>380</v>
      </c>
      <c r="C73">
        <v>1</v>
      </c>
      <c r="D73">
        <v>2</v>
      </c>
    </row>
    <row r="74" spans="2:4" hidden="1" x14ac:dyDescent="0.25">
      <c r="B74" t="s">
        <v>381</v>
      </c>
      <c r="C74">
        <v>1</v>
      </c>
      <c r="D74">
        <v>2</v>
      </c>
    </row>
    <row r="75" spans="2:4" hidden="1" x14ac:dyDescent="0.25">
      <c r="B75" t="s">
        <v>382</v>
      </c>
      <c r="C75">
        <v>1</v>
      </c>
      <c r="D75">
        <v>2</v>
      </c>
    </row>
    <row r="76" spans="2:4" hidden="1" x14ac:dyDescent="0.25">
      <c r="B76" t="s">
        <v>383</v>
      </c>
      <c r="C76">
        <v>1</v>
      </c>
      <c r="D76">
        <v>2</v>
      </c>
    </row>
    <row r="77" spans="2:4" hidden="1" x14ac:dyDescent="0.25">
      <c r="B77" t="s">
        <v>384</v>
      </c>
      <c r="C77">
        <v>1</v>
      </c>
      <c r="D77">
        <v>2</v>
      </c>
    </row>
    <row r="78" spans="2:4" hidden="1" x14ac:dyDescent="0.25">
      <c r="B78" t="s">
        <v>385</v>
      </c>
      <c r="C78">
        <v>1</v>
      </c>
      <c r="D78">
        <v>2</v>
      </c>
    </row>
    <row r="79" spans="2:4" hidden="1" x14ac:dyDescent="0.25">
      <c r="B79" t="s">
        <v>386</v>
      </c>
      <c r="C79">
        <v>1</v>
      </c>
      <c r="D79">
        <v>2</v>
      </c>
    </row>
    <row r="80" spans="2:4" hidden="1" x14ac:dyDescent="0.25">
      <c r="B80" t="s">
        <v>387</v>
      </c>
      <c r="C80">
        <v>1</v>
      </c>
      <c r="D80">
        <v>2</v>
      </c>
    </row>
    <row r="81" spans="2:4" hidden="1" x14ac:dyDescent="0.25">
      <c r="B81" t="s">
        <v>388</v>
      </c>
      <c r="C81">
        <v>1</v>
      </c>
      <c r="D81">
        <v>2</v>
      </c>
    </row>
    <row r="82" spans="2:4" hidden="1" x14ac:dyDescent="0.25">
      <c r="B82" t="s">
        <v>389</v>
      </c>
      <c r="C82">
        <v>1</v>
      </c>
      <c r="D82">
        <v>2</v>
      </c>
    </row>
    <row r="83" spans="2:4" hidden="1" x14ac:dyDescent="0.25">
      <c r="B83" t="s">
        <v>390</v>
      </c>
      <c r="C83">
        <v>1</v>
      </c>
      <c r="D83">
        <v>2</v>
      </c>
    </row>
    <row r="84" spans="2:4" hidden="1" x14ac:dyDescent="0.25">
      <c r="B84" t="s">
        <v>391</v>
      </c>
      <c r="C84">
        <v>1</v>
      </c>
      <c r="D84">
        <v>2</v>
      </c>
    </row>
    <row r="85" spans="2:4" hidden="1" x14ac:dyDescent="0.25">
      <c r="B85" t="s">
        <v>392</v>
      </c>
      <c r="C85">
        <v>1</v>
      </c>
      <c r="D85">
        <v>2</v>
      </c>
    </row>
    <row r="86" spans="2:4" hidden="1" x14ac:dyDescent="0.25">
      <c r="B86" t="s">
        <v>393</v>
      </c>
      <c r="C86">
        <v>1</v>
      </c>
      <c r="D86">
        <v>2</v>
      </c>
    </row>
    <row r="87" spans="2:4" hidden="1" x14ac:dyDescent="0.25">
      <c r="B87" t="s">
        <v>394</v>
      </c>
      <c r="C87">
        <v>1</v>
      </c>
      <c r="D87">
        <v>2</v>
      </c>
    </row>
    <row r="88" spans="2:4" hidden="1" x14ac:dyDescent="0.25">
      <c r="B88" t="s">
        <v>395</v>
      </c>
      <c r="C88">
        <v>1</v>
      </c>
      <c r="D88">
        <v>2</v>
      </c>
    </row>
    <row r="89" spans="2:4" hidden="1" x14ac:dyDescent="0.25">
      <c r="B89" t="s">
        <v>396</v>
      </c>
      <c r="C89">
        <v>1</v>
      </c>
      <c r="D89">
        <v>2</v>
      </c>
    </row>
    <row r="90" spans="2:4" hidden="1" x14ac:dyDescent="0.25">
      <c r="B90" t="s">
        <v>397</v>
      </c>
      <c r="C90">
        <v>1</v>
      </c>
      <c r="D90">
        <v>2</v>
      </c>
    </row>
    <row r="91" spans="2:4" hidden="1" x14ac:dyDescent="0.25">
      <c r="B91" t="s">
        <v>398</v>
      </c>
      <c r="C91">
        <v>1</v>
      </c>
      <c r="D91">
        <v>2</v>
      </c>
    </row>
    <row r="92" spans="2:4" hidden="1" x14ac:dyDescent="0.25">
      <c r="B92" t="s">
        <v>399</v>
      </c>
      <c r="C92">
        <v>1</v>
      </c>
      <c r="D92">
        <v>2</v>
      </c>
    </row>
    <row r="93" spans="2:4" hidden="1" x14ac:dyDescent="0.25">
      <c r="B93" t="s">
        <v>400</v>
      </c>
      <c r="C93">
        <v>1</v>
      </c>
      <c r="D93">
        <v>2</v>
      </c>
    </row>
    <row r="94" spans="2:4" hidden="1" x14ac:dyDescent="0.25">
      <c r="B94" t="s">
        <v>401</v>
      </c>
      <c r="C94">
        <v>1</v>
      </c>
      <c r="D94">
        <v>2</v>
      </c>
    </row>
    <row r="95" spans="2:4" hidden="1" x14ac:dyDescent="0.25">
      <c r="B95" t="s">
        <v>402</v>
      </c>
      <c r="C95">
        <v>1</v>
      </c>
      <c r="D95">
        <v>2</v>
      </c>
    </row>
    <row r="96" spans="2:4" hidden="1" x14ac:dyDescent="0.25">
      <c r="B96" t="s">
        <v>403</v>
      </c>
      <c r="C96">
        <v>1</v>
      </c>
      <c r="D96">
        <v>2</v>
      </c>
    </row>
    <row r="97" spans="2:4" hidden="1" x14ac:dyDescent="0.25">
      <c r="B97" t="s">
        <v>404</v>
      </c>
      <c r="C97">
        <v>1</v>
      </c>
      <c r="D97">
        <v>2</v>
      </c>
    </row>
    <row r="98" spans="2:4" hidden="1" x14ac:dyDescent="0.25">
      <c r="B98" t="s">
        <v>405</v>
      </c>
      <c r="C98">
        <v>1</v>
      </c>
      <c r="D98">
        <v>2</v>
      </c>
    </row>
    <row r="99" spans="2:4" hidden="1" x14ac:dyDescent="0.25">
      <c r="B99" t="s">
        <v>406</v>
      </c>
      <c r="C99">
        <v>1</v>
      </c>
      <c r="D99">
        <v>2</v>
      </c>
    </row>
    <row r="100" spans="2:4" hidden="1" x14ac:dyDescent="0.25">
      <c r="B100" t="s">
        <v>407</v>
      </c>
      <c r="C100">
        <v>1</v>
      </c>
      <c r="D100">
        <v>2</v>
      </c>
    </row>
    <row r="101" spans="2:4" hidden="1" x14ac:dyDescent="0.25">
      <c r="B101" t="s">
        <v>408</v>
      </c>
      <c r="C101">
        <v>1</v>
      </c>
      <c r="D101">
        <v>2</v>
      </c>
    </row>
    <row r="102" spans="2:4" hidden="1" x14ac:dyDescent="0.25">
      <c r="B102" t="s">
        <v>409</v>
      </c>
      <c r="C102">
        <v>1</v>
      </c>
      <c r="D102">
        <v>2</v>
      </c>
    </row>
    <row r="103" spans="2:4" hidden="1" x14ac:dyDescent="0.25">
      <c r="B103" t="s">
        <v>410</v>
      </c>
      <c r="C103">
        <v>1</v>
      </c>
      <c r="D103">
        <v>2</v>
      </c>
    </row>
    <row r="104" spans="2:4" hidden="1" x14ac:dyDescent="0.25">
      <c r="B104" t="s">
        <v>411</v>
      </c>
      <c r="C104">
        <v>1</v>
      </c>
      <c r="D104">
        <v>2</v>
      </c>
    </row>
    <row r="105" spans="2:4" hidden="1" x14ac:dyDescent="0.25">
      <c r="B105" t="s">
        <v>412</v>
      </c>
      <c r="C105">
        <v>1</v>
      </c>
      <c r="D105">
        <v>2</v>
      </c>
    </row>
    <row r="106" spans="2:4" hidden="1" x14ac:dyDescent="0.25">
      <c r="B106" t="s">
        <v>413</v>
      </c>
      <c r="C106">
        <v>1</v>
      </c>
      <c r="D106">
        <v>2</v>
      </c>
    </row>
    <row r="107" spans="2:4" hidden="1" x14ac:dyDescent="0.25">
      <c r="B107" t="s">
        <v>414</v>
      </c>
      <c r="C107">
        <v>1</v>
      </c>
      <c r="D107">
        <v>2</v>
      </c>
    </row>
    <row r="108" spans="2:4" hidden="1" x14ac:dyDescent="0.25">
      <c r="B108" t="s">
        <v>415</v>
      </c>
      <c r="C108">
        <v>1</v>
      </c>
      <c r="D108">
        <v>2</v>
      </c>
    </row>
    <row r="109" spans="2:4" hidden="1" x14ac:dyDescent="0.25">
      <c r="B109" t="s">
        <v>416</v>
      </c>
      <c r="C109">
        <v>1</v>
      </c>
      <c r="D109">
        <v>2</v>
      </c>
    </row>
    <row r="110" spans="2:4" hidden="1" x14ac:dyDescent="0.25">
      <c r="B110" t="s">
        <v>417</v>
      </c>
      <c r="C110">
        <v>1</v>
      </c>
      <c r="D110">
        <v>2</v>
      </c>
    </row>
    <row r="111" spans="2:4" hidden="1" x14ac:dyDescent="0.25">
      <c r="B111" t="s">
        <v>418</v>
      </c>
      <c r="C111">
        <v>1</v>
      </c>
      <c r="D111">
        <v>2</v>
      </c>
    </row>
    <row r="112" spans="2:4" hidden="1" x14ac:dyDescent="0.25">
      <c r="B112" t="s">
        <v>419</v>
      </c>
      <c r="C112">
        <v>1</v>
      </c>
      <c r="D112">
        <v>2</v>
      </c>
    </row>
    <row r="113" spans="2:4" hidden="1" x14ac:dyDescent="0.25">
      <c r="B113" t="s">
        <v>420</v>
      </c>
      <c r="C113">
        <v>1</v>
      </c>
      <c r="D113">
        <v>2</v>
      </c>
    </row>
    <row r="114" spans="2:4" hidden="1" x14ac:dyDescent="0.25">
      <c r="B114" t="s">
        <v>421</v>
      </c>
      <c r="C114">
        <v>1</v>
      </c>
      <c r="D114">
        <v>2</v>
      </c>
    </row>
    <row r="115" spans="2:4" hidden="1" x14ac:dyDescent="0.25">
      <c r="B115" t="s">
        <v>422</v>
      </c>
      <c r="C115">
        <v>1</v>
      </c>
      <c r="D115">
        <v>2</v>
      </c>
    </row>
    <row r="116" spans="2:4" hidden="1" x14ac:dyDescent="0.25">
      <c r="B116" t="s">
        <v>423</v>
      </c>
      <c r="C116">
        <v>1</v>
      </c>
      <c r="D116">
        <v>2</v>
      </c>
    </row>
    <row r="117" spans="2:4" hidden="1" x14ac:dyDescent="0.25">
      <c r="B117" t="s">
        <v>424</v>
      </c>
      <c r="C117">
        <v>1</v>
      </c>
      <c r="D117">
        <v>2</v>
      </c>
    </row>
    <row r="118" spans="2:4" hidden="1" x14ac:dyDescent="0.25">
      <c r="B118" t="s">
        <v>425</v>
      </c>
      <c r="C118">
        <v>1</v>
      </c>
      <c r="D118">
        <v>2</v>
      </c>
    </row>
    <row r="119" spans="2:4" hidden="1" x14ac:dyDescent="0.25">
      <c r="B119" t="s">
        <v>426</v>
      </c>
      <c r="C119">
        <v>1</v>
      </c>
      <c r="D119">
        <v>2</v>
      </c>
    </row>
    <row r="120" spans="2:4" hidden="1" x14ac:dyDescent="0.25">
      <c r="B120" t="s">
        <v>427</v>
      </c>
      <c r="C120">
        <v>1</v>
      </c>
      <c r="D120">
        <v>2</v>
      </c>
    </row>
    <row r="121" spans="2:4" hidden="1" x14ac:dyDescent="0.25">
      <c r="B121" t="s">
        <v>428</v>
      </c>
      <c r="C121">
        <v>1</v>
      </c>
      <c r="D121">
        <v>2</v>
      </c>
    </row>
    <row r="122" spans="2:4" hidden="1" x14ac:dyDescent="0.25">
      <c r="B122" t="s">
        <v>429</v>
      </c>
      <c r="C122">
        <v>1</v>
      </c>
      <c r="D122">
        <v>2</v>
      </c>
    </row>
    <row r="123" spans="2:4" hidden="1" x14ac:dyDescent="0.25">
      <c r="B123" t="s">
        <v>430</v>
      </c>
      <c r="C123">
        <v>1</v>
      </c>
      <c r="D123">
        <v>2</v>
      </c>
    </row>
    <row r="124" spans="2:4" hidden="1" x14ac:dyDescent="0.25">
      <c r="B124" t="s">
        <v>431</v>
      </c>
      <c r="C124">
        <v>1</v>
      </c>
      <c r="D124">
        <v>2</v>
      </c>
    </row>
    <row r="125" spans="2:4" hidden="1" x14ac:dyDescent="0.25">
      <c r="B125" t="s">
        <v>432</v>
      </c>
      <c r="C125">
        <v>1</v>
      </c>
      <c r="D125">
        <v>2</v>
      </c>
    </row>
    <row r="126" spans="2:4" hidden="1" x14ac:dyDescent="0.25">
      <c r="B126" t="s">
        <v>433</v>
      </c>
      <c r="C126">
        <v>1</v>
      </c>
      <c r="D126">
        <v>2</v>
      </c>
    </row>
    <row r="127" spans="2:4" hidden="1" x14ac:dyDescent="0.25">
      <c r="B127" t="s">
        <v>434</v>
      </c>
      <c r="C127">
        <v>1</v>
      </c>
      <c r="D127">
        <v>2</v>
      </c>
    </row>
    <row r="128" spans="2:4" hidden="1" x14ac:dyDescent="0.25">
      <c r="B128" t="s">
        <v>435</v>
      </c>
      <c r="C128">
        <v>1</v>
      </c>
      <c r="D128">
        <v>2</v>
      </c>
    </row>
    <row r="129" spans="2:4" hidden="1" x14ac:dyDescent="0.25">
      <c r="B129" t="s">
        <v>437</v>
      </c>
      <c r="C129">
        <v>1</v>
      </c>
      <c r="D129">
        <v>2</v>
      </c>
    </row>
    <row r="130" spans="2:4" hidden="1" x14ac:dyDescent="0.25">
      <c r="B130" t="s">
        <v>438</v>
      </c>
      <c r="C130">
        <v>1</v>
      </c>
      <c r="D130">
        <v>2</v>
      </c>
    </row>
    <row r="131" spans="2:4" hidden="1" x14ac:dyDescent="0.25">
      <c r="B131" t="s">
        <v>439</v>
      </c>
      <c r="C131">
        <v>1</v>
      </c>
      <c r="D131">
        <v>2</v>
      </c>
    </row>
    <row r="132" spans="2:4" hidden="1" x14ac:dyDescent="0.25">
      <c r="B132" t="s">
        <v>440</v>
      </c>
      <c r="C132">
        <v>1</v>
      </c>
      <c r="D132">
        <v>2</v>
      </c>
    </row>
    <row r="133" spans="2:4" hidden="1" x14ac:dyDescent="0.25">
      <c r="B133" t="s">
        <v>441</v>
      </c>
      <c r="C133">
        <v>1</v>
      </c>
      <c r="D133">
        <v>2</v>
      </c>
    </row>
    <row r="134" spans="2:4" hidden="1" x14ac:dyDescent="0.25">
      <c r="B134" t="s">
        <v>442</v>
      </c>
      <c r="C134">
        <v>1</v>
      </c>
      <c r="D134">
        <v>2</v>
      </c>
    </row>
    <row r="135" spans="2:4" hidden="1" x14ac:dyDescent="0.25">
      <c r="B135" t="s">
        <v>443</v>
      </c>
      <c r="C135">
        <v>1</v>
      </c>
      <c r="D135">
        <v>2</v>
      </c>
    </row>
    <row r="136" spans="2:4" hidden="1" x14ac:dyDescent="0.25">
      <c r="B136" t="s">
        <v>444</v>
      </c>
      <c r="C136">
        <v>1</v>
      </c>
      <c r="D136">
        <v>2</v>
      </c>
    </row>
    <row r="137" spans="2:4" hidden="1" x14ac:dyDescent="0.25">
      <c r="B137" t="s">
        <v>445</v>
      </c>
      <c r="C137">
        <v>1</v>
      </c>
      <c r="D137">
        <v>2</v>
      </c>
    </row>
    <row r="138" spans="2:4" hidden="1" x14ac:dyDescent="0.25">
      <c r="B138" t="s">
        <v>446</v>
      </c>
      <c r="C138">
        <v>1</v>
      </c>
      <c r="D138">
        <v>2</v>
      </c>
    </row>
    <row r="139" spans="2:4" hidden="1" x14ac:dyDescent="0.25">
      <c r="B139" t="s">
        <v>447</v>
      </c>
      <c r="C139">
        <v>1</v>
      </c>
      <c r="D139">
        <v>2</v>
      </c>
    </row>
    <row r="140" spans="2:4" hidden="1" x14ac:dyDescent="0.25">
      <c r="B140" t="s">
        <v>448</v>
      </c>
      <c r="C140">
        <v>1</v>
      </c>
      <c r="D140">
        <v>2</v>
      </c>
    </row>
    <row r="141" spans="2:4" hidden="1" x14ac:dyDescent="0.25">
      <c r="B141" t="s">
        <v>449</v>
      </c>
      <c r="C141">
        <v>1</v>
      </c>
      <c r="D141">
        <v>2</v>
      </c>
    </row>
    <row r="142" spans="2:4" hidden="1" x14ac:dyDescent="0.25">
      <c r="B142" t="s">
        <v>450</v>
      </c>
      <c r="C142">
        <v>1</v>
      </c>
      <c r="D142">
        <v>2</v>
      </c>
    </row>
    <row r="143" spans="2:4" hidden="1" x14ac:dyDescent="0.25">
      <c r="B143" t="s">
        <v>451</v>
      </c>
      <c r="C143">
        <v>1</v>
      </c>
      <c r="D143">
        <v>2</v>
      </c>
    </row>
    <row r="144" spans="2:4" hidden="1" x14ac:dyDescent="0.25">
      <c r="B144" t="s">
        <v>452</v>
      </c>
      <c r="C144">
        <v>1</v>
      </c>
      <c r="D144">
        <v>2</v>
      </c>
    </row>
    <row r="145" spans="2:4" hidden="1" x14ac:dyDescent="0.25">
      <c r="B145" t="s">
        <v>453</v>
      </c>
      <c r="C145">
        <v>1</v>
      </c>
      <c r="D145">
        <v>2</v>
      </c>
    </row>
    <row r="146" spans="2:4" hidden="1" x14ac:dyDescent="0.25">
      <c r="B146" t="s">
        <v>454</v>
      </c>
      <c r="C146">
        <v>1</v>
      </c>
      <c r="D146">
        <v>2</v>
      </c>
    </row>
    <row r="147" spans="2:4" hidden="1" x14ac:dyDescent="0.25">
      <c r="B147" t="s">
        <v>455</v>
      </c>
      <c r="C147">
        <v>1</v>
      </c>
      <c r="D147">
        <v>2</v>
      </c>
    </row>
    <row r="148" spans="2:4" hidden="1" x14ac:dyDescent="0.25">
      <c r="B148" t="s">
        <v>456</v>
      </c>
      <c r="C148">
        <v>1</v>
      </c>
      <c r="D148">
        <v>2</v>
      </c>
    </row>
    <row r="149" spans="2:4" hidden="1" x14ac:dyDescent="0.25">
      <c r="B149" t="s">
        <v>457</v>
      </c>
      <c r="C149">
        <v>1</v>
      </c>
      <c r="D149">
        <v>2</v>
      </c>
    </row>
    <row r="150" spans="2:4" hidden="1" x14ac:dyDescent="0.25">
      <c r="B150" t="s">
        <v>458</v>
      </c>
      <c r="C150">
        <v>1</v>
      </c>
      <c r="D150">
        <v>2</v>
      </c>
    </row>
    <row r="151" spans="2:4" hidden="1" x14ac:dyDescent="0.25">
      <c r="B151" t="s">
        <v>459</v>
      </c>
      <c r="C151">
        <v>1</v>
      </c>
      <c r="D151">
        <v>2</v>
      </c>
    </row>
    <row r="152" spans="2:4" hidden="1" x14ac:dyDescent="0.25">
      <c r="B152" t="s">
        <v>460</v>
      </c>
      <c r="C152">
        <v>1</v>
      </c>
      <c r="D152">
        <v>2</v>
      </c>
    </row>
    <row r="153" spans="2:4" hidden="1" x14ac:dyDescent="0.25">
      <c r="B153" t="s">
        <v>461</v>
      </c>
      <c r="C153">
        <v>1</v>
      </c>
      <c r="D153">
        <v>2</v>
      </c>
    </row>
    <row r="154" spans="2:4" hidden="1" x14ac:dyDescent="0.25">
      <c r="B154" t="s">
        <v>462</v>
      </c>
      <c r="C154">
        <v>1</v>
      </c>
      <c r="D154">
        <v>2</v>
      </c>
    </row>
    <row r="155" spans="2:4" hidden="1" x14ac:dyDescent="0.25">
      <c r="B155" t="s">
        <v>463</v>
      </c>
      <c r="C155">
        <v>1</v>
      </c>
      <c r="D155">
        <v>2</v>
      </c>
    </row>
    <row r="156" spans="2:4" hidden="1" x14ac:dyDescent="0.25">
      <c r="B156" t="s">
        <v>464</v>
      </c>
      <c r="C156">
        <v>1</v>
      </c>
      <c r="D156">
        <v>2</v>
      </c>
    </row>
    <row r="157" spans="2:4" hidden="1" x14ac:dyDescent="0.25">
      <c r="B157" t="s">
        <v>465</v>
      </c>
      <c r="C157">
        <v>1</v>
      </c>
      <c r="D157">
        <v>2</v>
      </c>
    </row>
    <row r="158" spans="2:4" hidden="1" x14ac:dyDescent="0.25">
      <c r="B158" t="s">
        <v>466</v>
      </c>
      <c r="C158">
        <v>1</v>
      </c>
      <c r="D158">
        <v>2</v>
      </c>
    </row>
    <row r="159" spans="2:4" hidden="1" x14ac:dyDescent="0.25">
      <c r="B159" t="s">
        <v>467</v>
      </c>
      <c r="C159">
        <v>1</v>
      </c>
      <c r="D159">
        <v>2</v>
      </c>
    </row>
    <row r="160" spans="2:4" hidden="1" x14ac:dyDescent="0.25">
      <c r="B160" t="s">
        <v>468</v>
      </c>
      <c r="C160">
        <v>1</v>
      </c>
      <c r="D160">
        <v>2</v>
      </c>
    </row>
    <row r="161" spans="2:4" hidden="1" x14ac:dyDescent="0.25">
      <c r="B161" t="s">
        <v>469</v>
      </c>
      <c r="C161">
        <v>1</v>
      </c>
      <c r="D161">
        <v>2</v>
      </c>
    </row>
    <row r="162" spans="2:4" hidden="1" x14ac:dyDescent="0.25">
      <c r="B162" t="s">
        <v>470</v>
      </c>
      <c r="C162">
        <v>1</v>
      </c>
      <c r="D162">
        <v>2</v>
      </c>
    </row>
    <row r="163" spans="2:4" hidden="1" x14ac:dyDescent="0.25">
      <c r="B163" t="s">
        <v>471</v>
      </c>
      <c r="C163">
        <v>1</v>
      </c>
      <c r="D163">
        <v>2</v>
      </c>
    </row>
    <row r="164" spans="2:4" hidden="1" x14ac:dyDescent="0.25">
      <c r="B164" t="s">
        <v>472</v>
      </c>
      <c r="C164">
        <v>1</v>
      </c>
      <c r="D164">
        <v>2</v>
      </c>
    </row>
    <row r="165" spans="2:4" hidden="1" x14ac:dyDescent="0.25">
      <c r="B165" t="s">
        <v>473</v>
      </c>
      <c r="C165">
        <v>1</v>
      </c>
      <c r="D165">
        <v>2</v>
      </c>
    </row>
    <row r="166" spans="2:4" hidden="1" x14ac:dyDescent="0.25">
      <c r="B166" t="s">
        <v>474</v>
      </c>
      <c r="C166">
        <v>1</v>
      </c>
      <c r="D166">
        <v>2</v>
      </c>
    </row>
    <row r="167" spans="2:4" hidden="1" x14ac:dyDescent="0.25">
      <c r="B167" t="s">
        <v>475</v>
      </c>
      <c r="C167">
        <v>1</v>
      </c>
      <c r="D167">
        <v>2</v>
      </c>
    </row>
    <row r="168" spans="2:4" hidden="1" x14ac:dyDescent="0.25">
      <c r="B168" t="s">
        <v>476</v>
      </c>
      <c r="C168">
        <v>1</v>
      </c>
      <c r="D168">
        <v>2</v>
      </c>
    </row>
    <row r="169" spans="2:4" hidden="1" x14ac:dyDescent="0.25">
      <c r="B169" t="s">
        <v>477</v>
      </c>
      <c r="C169">
        <v>1</v>
      </c>
      <c r="D169">
        <v>2</v>
      </c>
    </row>
    <row r="170" spans="2:4" hidden="1" x14ac:dyDescent="0.25">
      <c r="B170" t="s">
        <v>478</v>
      </c>
      <c r="C170">
        <v>1</v>
      </c>
      <c r="D170">
        <v>2</v>
      </c>
    </row>
    <row r="171" spans="2:4" hidden="1" x14ac:dyDescent="0.25">
      <c r="B171" t="s">
        <v>479</v>
      </c>
      <c r="C171">
        <v>1</v>
      </c>
      <c r="D171">
        <v>2</v>
      </c>
    </row>
    <row r="172" spans="2:4" hidden="1" x14ac:dyDescent="0.25">
      <c r="B172" t="s">
        <v>480</v>
      </c>
      <c r="C172">
        <v>1</v>
      </c>
      <c r="D172">
        <v>2</v>
      </c>
    </row>
    <row r="173" spans="2:4" hidden="1" x14ac:dyDescent="0.25">
      <c r="B173" t="s">
        <v>481</v>
      </c>
      <c r="C173">
        <v>1</v>
      </c>
      <c r="D173">
        <v>2</v>
      </c>
    </row>
    <row r="174" spans="2:4" hidden="1" x14ac:dyDescent="0.25">
      <c r="B174" t="s">
        <v>482</v>
      </c>
      <c r="C174">
        <v>1</v>
      </c>
      <c r="D174">
        <v>2</v>
      </c>
    </row>
    <row r="175" spans="2:4" hidden="1" x14ac:dyDescent="0.25">
      <c r="B175" t="s">
        <v>483</v>
      </c>
      <c r="C175">
        <v>1</v>
      </c>
      <c r="D175">
        <v>2</v>
      </c>
    </row>
    <row r="176" spans="2:4" hidden="1" x14ac:dyDescent="0.25">
      <c r="B176" t="s">
        <v>484</v>
      </c>
      <c r="C176">
        <v>1</v>
      </c>
      <c r="D176">
        <v>2</v>
      </c>
    </row>
    <row r="177" spans="2:4" hidden="1" x14ac:dyDescent="0.25">
      <c r="B177" t="s">
        <v>485</v>
      </c>
      <c r="C177">
        <v>1</v>
      </c>
      <c r="D177">
        <v>2</v>
      </c>
    </row>
    <row r="178" spans="2:4" hidden="1" x14ac:dyDescent="0.25">
      <c r="B178" t="s">
        <v>486</v>
      </c>
      <c r="C178">
        <v>1</v>
      </c>
      <c r="D178">
        <v>2</v>
      </c>
    </row>
    <row r="179" spans="2:4" hidden="1" x14ac:dyDescent="0.25">
      <c r="B179" t="s">
        <v>487</v>
      </c>
      <c r="C179">
        <v>1</v>
      </c>
      <c r="D179">
        <v>2</v>
      </c>
    </row>
    <row r="180" spans="2:4" hidden="1" x14ac:dyDescent="0.25">
      <c r="B180" t="s">
        <v>488</v>
      </c>
      <c r="C180">
        <v>1</v>
      </c>
      <c r="D180">
        <v>2</v>
      </c>
    </row>
    <row r="181" spans="2:4" hidden="1" x14ac:dyDescent="0.25">
      <c r="B181" t="s">
        <v>489</v>
      </c>
      <c r="C181">
        <v>1</v>
      </c>
      <c r="D181">
        <v>2</v>
      </c>
    </row>
    <row r="182" spans="2:4" hidden="1" x14ac:dyDescent="0.25">
      <c r="B182" t="s">
        <v>490</v>
      </c>
      <c r="C182">
        <v>1</v>
      </c>
      <c r="D182">
        <v>2</v>
      </c>
    </row>
    <row r="183" spans="2:4" hidden="1" x14ac:dyDescent="0.25">
      <c r="B183" t="s">
        <v>491</v>
      </c>
      <c r="C183">
        <v>1</v>
      </c>
      <c r="D183">
        <v>2</v>
      </c>
    </row>
    <row r="184" spans="2:4" hidden="1" x14ac:dyDescent="0.25">
      <c r="B184" t="s">
        <v>492</v>
      </c>
      <c r="C184">
        <v>1</v>
      </c>
      <c r="D184">
        <v>2</v>
      </c>
    </row>
    <row r="185" spans="2:4" hidden="1" x14ac:dyDescent="0.25">
      <c r="B185" t="s">
        <v>493</v>
      </c>
      <c r="C185">
        <v>1</v>
      </c>
      <c r="D185">
        <v>2</v>
      </c>
    </row>
    <row r="186" spans="2:4" hidden="1" x14ac:dyDescent="0.25">
      <c r="B186" t="s">
        <v>494</v>
      </c>
      <c r="C186">
        <v>1</v>
      </c>
      <c r="D186">
        <v>2</v>
      </c>
    </row>
    <row r="187" spans="2:4" hidden="1" x14ac:dyDescent="0.25">
      <c r="B187" t="s">
        <v>495</v>
      </c>
      <c r="C187">
        <v>1</v>
      </c>
      <c r="D187">
        <v>2</v>
      </c>
    </row>
    <row r="188" spans="2:4" hidden="1" x14ac:dyDescent="0.25">
      <c r="B188" t="s">
        <v>496</v>
      </c>
      <c r="C188">
        <v>1</v>
      </c>
      <c r="D188">
        <v>2</v>
      </c>
    </row>
    <row r="189" spans="2:4" hidden="1" x14ac:dyDescent="0.25">
      <c r="B189" t="s">
        <v>497</v>
      </c>
      <c r="C189">
        <v>1</v>
      </c>
      <c r="D189">
        <v>2</v>
      </c>
    </row>
    <row r="190" spans="2:4" hidden="1" x14ac:dyDescent="0.25">
      <c r="B190" t="s">
        <v>498</v>
      </c>
      <c r="C190">
        <v>1</v>
      </c>
      <c r="D190">
        <v>2</v>
      </c>
    </row>
    <row r="191" spans="2:4" hidden="1" x14ac:dyDescent="0.25">
      <c r="B191" t="s">
        <v>499</v>
      </c>
      <c r="C191">
        <v>1</v>
      </c>
      <c r="D191">
        <v>2</v>
      </c>
    </row>
    <row r="192" spans="2:4" hidden="1" x14ac:dyDescent="0.25">
      <c r="B192" t="s">
        <v>500</v>
      </c>
      <c r="C192">
        <v>1</v>
      </c>
      <c r="D192">
        <v>2</v>
      </c>
    </row>
    <row r="193" spans="2:4" hidden="1" x14ac:dyDescent="0.25">
      <c r="B193" t="s">
        <v>501</v>
      </c>
      <c r="C193">
        <v>1</v>
      </c>
      <c r="D193">
        <v>2</v>
      </c>
    </row>
    <row r="194" spans="2:4" hidden="1" x14ac:dyDescent="0.25">
      <c r="B194" t="s">
        <v>502</v>
      </c>
      <c r="C194">
        <v>1</v>
      </c>
      <c r="D194">
        <v>2</v>
      </c>
    </row>
    <row r="195" spans="2:4" hidden="1" x14ac:dyDescent="0.25">
      <c r="B195" t="s">
        <v>503</v>
      </c>
      <c r="C195">
        <v>1</v>
      </c>
      <c r="D195">
        <v>2</v>
      </c>
    </row>
    <row r="196" spans="2:4" hidden="1" x14ac:dyDescent="0.25">
      <c r="B196" t="s">
        <v>504</v>
      </c>
      <c r="C196">
        <v>1</v>
      </c>
      <c r="D196">
        <v>2</v>
      </c>
    </row>
    <row r="197" spans="2:4" hidden="1" x14ac:dyDescent="0.25">
      <c r="B197" t="s">
        <v>505</v>
      </c>
      <c r="C197">
        <v>1</v>
      </c>
      <c r="D197">
        <v>2</v>
      </c>
    </row>
    <row r="198" spans="2:4" hidden="1" x14ac:dyDescent="0.25">
      <c r="B198" t="s">
        <v>506</v>
      </c>
      <c r="C198">
        <v>1</v>
      </c>
      <c r="D198">
        <v>2</v>
      </c>
    </row>
    <row r="199" spans="2:4" hidden="1" x14ac:dyDescent="0.25">
      <c r="B199" t="s">
        <v>507</v>
      </c>
      <c r="C199">
        <v>1</v>
      </c>
      <c r="D199">
        <v>2</v>
      </c>
    </row>
    <row r="200" spans="2:4" hidden="1" x14ac:dyDescent="0.25">
      <c r="B200" t="s">
        <v>508</v>
      </c>
      <c r="C200">
        <v>1</v>
      </c>
      <c r="D200">
        <v>2</v>
      </c>
    </row>
    <row r="201" spans="2:4" hidden="1" x14ac:dyDescent="0.25">
      <c r="B201" t="s">
        <v>509</v>
      </c>
      <c r="C201">
        <v>1</v>
      </c>
      <c r="D201">
        <v>2</v>
      </c>
    </row>
    <row r="202" spans="2:4" hidden="1" x14ac:dyDescent="0.25">
      <c r="B202" t="s">
        <v>510</v>
      </c>
      <c r="C202">
        <v>1</v>
      </c>
      <c r="D202">
        <v>2</v>
      </c>
    </row>
    <row r="203" spans="2:4" hidden="1" x14ac:dyDescent="0.25">
      <c r="B203" t="s">
        <v>511</v>
      </c>
      <c r="C203">
        <v>1</v>
      </c>
      <c r="D203">
        <v>2</v>
      </c>
    </row>
    <row r="204" spans="2:4" hidden="1" x14ac:dyDescent="0.25">
      <c r="B204" t="s">
        <v>512</v>
      </c>
      <c r="C204">
        <v>1</v>
      </c>
      <c r="D204">
        <v>2</v>
      </c>
    </row>
    <row r="205" spans="2:4" hidden="1" x14ac:dyDescent="0.25">
      <c r="B205" t="s">
        <v>513</v>
      </c>
      <c r="C205">
        <v>1</v>
      </c>
      <c r="D205">
        <v>2</v>
      </c>
    </row>
    <row r="206" spans="2:4" hidden="1" x14ac:dyDescent="0.25">
      <c r="B206" t="s">
        <v>514</v>
      </c>
      <c r="C206">
        <v>1</v>
      </c>
      <c r="D206">
        <v>2</v>
      </c>
    </row>
    <row r="207" spans="2:4" hidden="1" x14ac:dyDescent="0.25">
      <c r="B207" t="s">
        <v>515</v>
      </c>
      <c r="C207">
        <v>1</v>
      </c>
      <c r="D207">
        <v>2</v>
      </c>
    </row>
    <row r="208" spans="2:4" hidden="1" x14ac:dyDescent="0.25">
      <c r="B208" t="s">
        <v>516</v>
      </c>
      <c r="C208">
        <v>1</v>
      </c>
      <c r="D208">
        <v>2</v>
      </c>
    </row>
    <row r="209" spans="2:4" hidden="1" x14ac:dyDescent="0.25">
      <c r="B209" t="s">
        <v>517</v>
      </c>
      <c r="C209">
        <v>1</v>
      </c>
      <c r="D209">
        <v>2</v>
      </c>
    </row>
    <row r="210" spans="2:4" hidden="1" x14ac:dyDescent="0.25">
      <c r="B210" t="s">
        <v>518</v>
      </c>
      <c r="C210">
        <v>1</v>
      </c>
      <c r="D210">
        <v>2</v>
      </c>
    </row>
    <row r="211" spans="2:4" hidden="1" x14ac:dyDescent="0.25">
      <c r="B211" t="s">
        <v>519</v>
      </c>
      <c r="C211">
        <v>1</v>
      </c>
      <c r="D211">
        <v>2</v>
      </c>
    </row>
    <row r="212" spans="2:4" hidden="1" x14ac:dyDescent="0.25">
      <c r="B212" t="s">
        <v>520</v>
      </c>
      <c r="C212">
        <v>1</v>
      </c>
      <c r="D212">
        <v>2</v>
      </c>
    </row>
    <row r="213" spans="2:4" hidden="1" x14ac:dyDescent="0.25">
      <c r="B213" t="s">
        <v>521</v>
      </c>
      <c r="C213">
        <v>1</v>
      </c>
      <c r="D213">
        <v>2</v>
      </c>
    </row>
    <row r="214" spans="2:4" hidden="1" x14ac:dyDescent="0.25">
      <c r="B214" t="s">
        <v>522</v>
      </c>
      <c r="C214">
        <v>1</v>
      </c>
      <c r="D214">
        <v>2</v>
      </c>
    </row>
    <row r="215" spans="2:4" hidden="1" x14ac:dyDescent="0.25">
      <c r="B215" t="s">
        <v>523</v>
      </c>
      <c r="C215">
        <v>1</v>
      </c>
      <c r="D215">
        <v>2</v>
      </c>
    </row>
    <row r="216" spans="2:4" hidden="1" x14ac:dyDescent="0.25">
      <c r="B216" t="s">
        <v>524</v>
      </c>
      <c r="C216">
        <v>1</v>
      </c>
      <c r="D216">
        <v>2</v>
      </c>
    </row>
    <row r="217" spans="2:4" hidden="1" x14ac:dyDescent="0.25">
      <c r="B217" t="s">
        <v>525</v>
      </c>
      <c r="C217">
        <v>1</v>
      </c>
      <c r="D217">
        <v>2</v>
      </c>
    </row>
    <row r="218" spans="2:4" hidden="1" x14ac:dyDescent="0.25">
      <c r="B218" t="s">
        <v>526</v>
      </c>
      <c r="C218">
        <v>1</v>
      </c>
      <c r="D218">
        <v>2</v>
      </c>
    </row>
    <row r="219" spans="2:4" hidden="1" x14ac:dyDescent="0.25">
      <c r="B219" t="s">
        <v>433</v>
      </c>
      <c r="C219">
        <v>1</v>
      </c>
      <c r="D219">
        <v>2</v>
      </c>
    </row>
    <row r="220" spans="2:4" hidden="1" x14ac:dyDescent="0.25">
      <c r="B220" t="s">
        <v>434</v>
      </c>
      <c r="C220">
        <v>1</v>
      </c>
      <c r="D220">
        <v>2</v>
      </c>
    </row>
    <row r="221" spans="2:4" hidden="1" x14ac:dyDescent="0.25">
      <c r="B221" t="s">
        <v>527</v>
      </c>
      <c r="C221">
        <v>1</v>
      </c>
      <c r="D221">
        <v>2</v>
      </c>
    </row>
    <row r="222" spans="2:4" hidden="1" x14ac:dyDescent="0.25">
      <c r="B222" t="s">
        <v>528</v>
      </c>
      <c r="C222">
        <v>1</v>
      </c>
      <c r="D222">
        <v>2</v>
      </c>
    </row>
    <row r="223" spans="2:4" hidden="1" x14ac:dyDescent="0.25">
      <c r="B223" t="s">
        <v>529</v>
      </c>
      <c r="C223">
        <v>1</v>
      </c>
      <c r="D223">
        <v>2</v>
      </c>
    </row>
    <row r="224" spans="2:4" hidden="1" x14ac:dyDescent="0.25">
      <c r="B224" t="s">
        <v>530</v>
      </c>
      <c r="C224">
        <v>1</v>
      </c>
      <c r="D224">
        <v>2</v>
      </c>
    </row>
    <row r="225" spans="2:4" hidden="1" x14ac:dyDescent="0.25">
      <c r="B225" t="s">
        <v>531</v>
      </c>
      <c r="C225">
        <v>1</v>
      </c>
      <c r="D225">
        <v>2</v>
      </c>
    </row>
    <row r="226" spans="2:4" hidden="1" x14ac:dyDescent="0.25">
      <c r="B226" t="s">
        <v>532</v>
      </c>
      <c r="C226">
        <v>1</v>
      </c>
      <c r="D226">
        <v>2</v>
      </c>
    </row>
    <row r="227" spans="2:4" hidden="1" x14ac:dyDescent="0.25">
      <c r="B227" t="s">
        <v>533</v>
      </c>
      <c r="C227">
        <v>1</v>
      </c>
      <c r="D227">
        <v>2</v>
      </c>
    </row>
    <row r="228" spans="2:4" hidden="1" x14ac:dyDescent="0.25">
      <c r="B228" t="s">
        <v>534</v>
      </c>
      <c r="C228">
        <v>1</v>
      </c>
      <c r="D228">
        <v>2</v>
      </c>
    </row>
    <row r="229" spans="2:4" hidden="1" x14ac:dyDescent="0.25">
      <c r="B229" t="s">
        <v>535</v>
      </c>
      <c r="C229">
        <v>1</v>
      </c>
      <c r="D229">
        <v>2</v>
      </c>
    </row>
    <row r="230" spans="2:4" hidden="1" x14ac:dyDescent="0.25">
      <c r="B230" t="s">
        <v>536</v>
      </c>
      <c r="C230">
        <v>1</v>
      </c>
      <c r="D230">
        <v>2</v>
      </c>
    </row>
    <row r="231" spans="2:4" hidden="1" x14ac:dyDescent="0.25">
      <c r="B231" t="s">
        <v>537</v>
      </c>
      <c r="C231">
        <v>1</v>
      </c>
      <c r="D231">
        <v>2</v>
      </c>
    </row>
    <row r="232" spans="2:4" hidden="1" x14ac:dyDescent="0.25">
      <c r="B232" t="s">
        <v>538</v>
      </c>
      <c r="C232">
        <v>1</v>
      </c>
      <c r="D232">
        <v>2</v>
      </c>
    </row>
    <row r="233" spans="2:4" hidden="1" x14ac:dyDescent="0.25">
      <c r="B233" t="s">
        <v>539</v>
      </c>
      <c r="C233">
        <v>1</v>
      </c>
      <c r="D233">
        <v>2</v>
      </c>
    </row>
    <row r="234" spans="2:4" hidden="1" x14ac:dyDescent="0.25">
      <c r="B234" t="s">
        <v>436</v>
      </c>
      <c r="C234">
        <v>1</v>
      </c>
      <c r="D234">
        <v>2</v>
      </c>
    </row>
    <row r="235" spans="2:4" hidden="1" x14ac:dyDescent="0.25">
      <c r="B235" t="s">
        <v>540</v>
      </c>
      <c r="C235">
        <v>1</v>
      </c>
      <c r="D235">
        <v>2</v>
      </c>
    </row>
    <row r="236" spans="2:4" hidden="1" x14ac:dyDescent="0.25">
      <c r="B236" t="s">
        <v>541</v>
      </c>
      <c r="C236">
        <v>1</v>
      </c>
      <c r="D236">
        <v>2</v>
      </c>
    </row>
    <row r="237" spans="2:4" hidden="1" x14ac:dyDescent="0.25">
      <c r="B237" t="s">
        <v>542</v>
      </c>
      <c r="C237">
        <v>1</v>
      </c>
      <c r="D237">
        <v>2</v>
      </c>
    </row>
    <row r="238" spans="2:4" hidden="1" x14ac:dyDescent="0.25">
      <c r="B238" t="s">
        <v>543</v>
      </c>
      <c r="C238">
        <v>1</v>
      </c>
      <c r="D238">
        <v>2</v>
      </c>
    </row>
    <row r="239" spans="2:4" hidden="1" x14ac:dyDescent="0.25">
      <c r="B239" t="s">
        <v>544</v>
      </c>
      <c r="C239">
        <v>1</v>
      </c>
      <c r="D239">
        <v>2</v>
      </c>
    </row>
    <row r="240" spans="2:4" hidden="1" x14ac:dyDescent="0.25">
      <c r="B240" t="s">
        <v>545</v>
      </c>
      <c r="C240">
        <v>1</v>
      </c>
      <c r="D240">
        <v>2</v>
      </c>
    </row>
    <row r="241" spans="2:4" hidden="1" x14ac:dyDescent="0.25">
      <c r="B241" t="s">
        <v>546</v>
      </c>
      <c r="C241">
        <v>1</v>
      </c>
      <c r="D241">
        <v>2</v>
      </c>
    </row>
    <row r="242" spans="2:4" hidden="1" x14ac:dyDescent="0.25">
      <c r="B242" t="s">
        <v>547</v>
      </c>
      <c r="C242">
        <v>1</v>
      </c>
      <c r="D242">
        <v>2</v>
      </c>
    </row>
    <row r="243" spans="2:4" hidden="1" x14ac:dyDescent="0.25">
      <c r="B243" t="s">
        <v>548</v>
      </c>
      <c r="C243">
        <v>1</v>
      </c>
      <c r="D243">
        <v>2</v>
      </c>
    </row>
    <row r="244" spans="2:4" hidden="1" x14ac:dyDescent="0.25">
      <c r="B244" t="s">
        <v>549</v>
      </c>
      <c r="C244">
        <v>1</v>
      </c>
      <c r="D244">
        <v>2</v>
      </c>
    </row>
    <row r="245" spans="2:4" hidden="1" x14ac:dyDescent="0.25">
      <c r="B245" t="s">
        <v>550</v>
      </c>
      <c r="C245">
        <v>1</v>
      </c>
      <c r="D245">
        <v>2</v>
      </c>
    </row>
    <row r="246" spans="2:4" hidden="1" x14ac:dyDescent="0.25">
      <c r="B246" t="s">
        <v>551</v>
      </c>
      <c r="C246">
        <v>1</v>
      </c>
      <c r="D246">
        <v>2</v>
      </c>
    </row>
    <row r="247" spans="2:4" hidden="1" x14ac:dyDescent="0.25">
      <c r="B247" t="s">
        <v>552</v>
      </c>
      <c r="C247">
        <v>1</v>
      </c>
      <c r="D247">
        <v>2</v>
      </c>
    </row>
    <row r="248" spans="2:4" hidden="1" x14ac:dyDescent="0.25">
      <c r="B248" t="s">
        <v>553</v>
      </c>
      <c r="C248">
        <v>1</v>
      </c>
      <c r="D248">
        <v>2</v>
      </c>
    </row>
    <row r="249" spans="2:4" hidden="1" x14ac:dyDescent="0.25">
      <c r="B249" t="s">
        <v>554</v>
      </c>
      <c r="C249">
        <v>1</v>
      </c>
      <c r="D249">
        <v>2</v>
      </c>
    </row>
    <row r="250" spans="2:4" hidden="1" x14ac:dyDescent="0.25">
      <c r="B250" t="s">
        <v>555</v>
      </c>
      <c r="C250">
        <v>1</v>
      </c>
      <c r="D250">
        <v>2</v>
      </c>
    </row>
    <row r="251" spans="2:4" hidden="1" x14ac:dyDescent="0.25">
      <c r="B251" t="s">
        <v>556</v>
      </c>
      <c r="C251">
        <v>1</v>
      </c>
      <c r="D251">
        <v>2</v>
      </c>
    </row>
    <row r="252" spans="2:4" hidden="1" x14ac:dyDescent="0.25">
      <c r="B252" t="s">
        <v>557</v>
      </c>
      <c r="C252">
        <v>1</v>
      </c>
      <c r="D252">
        <v>2</v>
      </c>
    </row>
    <row r="253" spans="2:4" hidden="1" x14ac:dyDescent="0.25">
      <c r="B253" t="s">
        <v>558</v>
      </c>
      <c r="C253">
        <v>1</v>
      </c>
      <c r="D253">
        <v>2</v>
      </c>
    </row>
    <row r="254" spans="2:4" hidden="1" x14ac:dyDescent="0.25">
      <c r="B254" t="s">
        <v>559</v>
      </c>
      <c r="C254">
        <v>1</v>
      </c>
      <c r="D254">
        <v>2</v>
      </c>
    </row>
    <row r="255" spans="2:4" hidden="1" x14ac:dyDescent="0.25">
      <c r="B255" t="s">
        <v>560</v>
      </c>
      <c r="C255">
        <v>1</v>
      </c>
      <c r="D255">
        <v>2</v>
      </c>
    </row>
    <row r="256" spans="2:4" hidden="1" x14ac:dyDescent="0.25">
      <c r="B256" t="s">
        <v>561</v>
      </c>
      <c r="C256">
        <v>1</v>
      </c>
      <c r="D256">
        <v>2</v>
      </c>
    </row>
    <row r="257" spans="2:4" hidden="1" x14ac:dyDescent="0.25">
      <c r="B257" t="s">
        <v>562</v>
      </c>
      <c r="C257">
        <v>1</v>
      </c>
      <c r="D257">
        <v>2</v>
      </c>
    </row>
    <row r="258" spans="2:4" hidden="1" x14ac:dyDescent="0.25">
      <c r="B258" t="s">
        <v>563</v>
      </c>
      <c r="C258">
        <v>1</v>
      </c>
      <c r="D258">
        <v>2</v>
      </c>
    </row>
    <row r="259" spans="2:4" hidden="1" x14ac:dyDescent="0.25">
      <c r="B259" t="s">
        <v>564</v>
      </c>
      <c r="C259">
        <v>1</v>
      </c>
      <c r="D259">
        <v>2</v>
      </c>
    </row>
    <row r="260" spans="2:4" hidden="1" x14ac:dyDescent="0.25">
      <c r="B260" t="s">
        <v>565</v>
      </c>
      <c r="C260">
        <v>1</v>
      </c>
      <c r="D260">
        <v>2</v>
      </c>
    </row>
    <row r="261" spans="2:4" hidden="1" x14ac:dyDescent="0.25">
      <c r="B261" t="s">
        <v>566</v>
      </c>
      <c r="C261">
        <v>1</v>
      </c>
      <c r="D261">
        <v>2</v>
      </c>
    </row>
    <row r="262" spans="2:4" hidden="1" x14ac:dyDescent="0.25">
      <c r="B262" t="s">
        <v>567</v>
      </c>
      <c r="C262">
        <v>1</v>
      </c>
      <c r="D262">
        <v>2</v>
      </c>
    </row>
    <row r="263" spans="2:4" hidden="1" x14ac:dyDescent="0.25">
      <c r="B263" t="s">
        <v>568</v>
      </c>
      <c r="C263">
        <v>1</v>
      </c>
      <c r="D263">
        <v>2</v>
      </c>
    </row>
    <row r="264" spans="2:4" hidden="1" x14ac:dyDescent="0.25">
      <c r="B264" t="s">
        <v>569</v>
      </c>
      <c r="C264">
        <v>1</v>
      </c>
      <c r="D264">
        <v>2</v>
      </c>
    </row>
    <row r="265" spans="2:4" hidden="1" x14ac:dyDescent="0.25">
      <c r="B265" t="s">
        <v>570</v>
      </c>
      <c r="C265">
        <v>1</v>
      </c>
      <c r="D265">
        <v>2</v>
      </c>
    </row>
    <row r="266" spans="2:4" hidden="1" x14ac:dyDescent="0.25">
      <c r="B266" t="s">
        <v>571</v>
      </c>
      <c r="C266">
        <v>1</v>
      </c>
      <c r="D266">
        <v>2</v>
      </c>
    </row>
    <row r="267" spans="2:4" hidden="1" x14ac:dyDescent="0.25">
      <c r="B267" t="s">
        <v>572</v>
      </c>
      <c r="C267">
        <v>1</v>
      </c>
      <c r="D267">
        <v>2</v>
      </c>
    </row>
    <row r="268" spans="2:4" hidden="1" x14ac:dyDescent="0.25">
      <c r="B268" t="s">
        <v>573</v>
      </c>
      <c r="C268">
        <v>1</v>
      </c>
      <c r="D268">
        <v>2</v>
      </c>
    </row>
    <row r="269" spans="2:4" hidden="1" x14ac:dyDescent="0.25">
      <c r="B269" t="s">
        <v>574</v>
      </c>
      <c r="C269">
        <v>1</v>
      </c>
      <c r="D269">
        <v>2</v>
      </c>
    </row>
    <row r="270" spans="2:4" hidden="1" x14ac:dyDescent="0.25">
      <c r="B270" t="s">
        <v>575</v>
      </c>
      <c r="C270">
        <v>1</v>
      </c>
      <c r="D270">
        <v>2</v>
      </c>
    </row>
    <row r="271" spans="2:4" hidden="1" x14ac:dyDescent="0.25">
      <c r="B271" t="s">
        <v>576</v>
      </c>
      <c r="C271">
        <v>1</v>
      </c>
      <c r="D271">
        <v>2</v>
      </c>
    </row>
    <row r="272" spans="2:4" hidden="1" x14ac:dyDescent="0.25">
      <c r="B272" t="s">
        <v>577</v>
      </c>
      <c r="C272">
        <v>1</v>
      </c>
      <c r="D272">
        <v>2</v>
      </c>
    </row>
    <row r="273" spans="2:4" hidden="1" x14ac:dyDescent="0.25">
      <c r="B273" t="s">
        <v>578</v>
      </c>
      <c r="C273">
        <v>1</v>
      </c>
      <c r="D273">
        <v>2</v>
      </c>
    </row>
    <row r="274" spans="2:4" hidden="1" x14ac:dyDescent="0.25">
      <c r="B274" t="s">
        <v>579</v>
      </c>
      <c r="C274">
        <v>1</v>
      </c>
      <c r="D274">
        <v>2</v>
      </c>
    </row>
    <row r="275" spans="2:4" hidden="1" x14ac:dyDescent="0.25">
      <c r="B275" t="s">
        <v>580</v>
      </c>
      <c r="C275">
        <v>1</v>
      </c>
      <c r="D275">
        <v>2</v>
      </c>
    </row>
    <row r="276" spans="2:4" hidden="1" x14ac:dyDescent="0.25">
      <c r="B276" t="s">
        <v>581</v>
      </c>
      <c r="C276">
        <v>1</v>
      </c>
      <c r="D276">
        <v>2</v>
      </c>
    </row>
    <row r="277" spans="2:4" hidden="1" x14ac:dyDescent="0.25">
      <c r="B277" t="s">
        <v>582</v>
      </c>
      <c r="C277">
        <v>1</v>
      </c>
      <c r="D277">
        <v>2</v>
      </c>
    </row>
    <row r="278" spans="2:4" hidden="1" x14ac:dyDescent="0.25">
      <c r="B278" t="s">
        <v>583</v>
      </c>
      <c r="C278">
        <v>1</v>
      </c>
      <c r="D278">
        <v>2</v>
      </c>
    </row>
    <row r="279" spans="2:4" hidden="1" x14ac:dyDescent="0.25">
      <c r="B279" t="s">
        <v>584</v>
      </c>
      <c r="C279">
        <v>1</v>
      </c>
      <c r="D279">
        <v>2</v>
      </c>
    </row>
    <row r="280" spans="2:4" hidden="1" x14ac:dyDescent="0.25">
      <c r="B280" t="s">
        <v>585</v>
      </c>
      <c r="C280">
        <v>1</v>
      </c>
      <c r="D280">
        <v>2</v>
      </c>
    </row>
    <row r="281" spans="2:4" hidden="1" x14ac:dyDescent="0.25">
      <c r="B281" t="s">
        <v>586</v>
      </c>
      <c r="C281">
        <v>1</v>
      </c>
      <c r="D281">
        <v>2</v>
      </c>
    </row>
    <row r="282" spans="2:4" hidden="1" x14ac:dyDescent="0.25">
      <c r="B282" t="s">
        <v>587</v>
      </c>
      <c r="C282">
        <v>1</v>
      </c>
      <c r="D282">
        <v>2</v>
      </c>
    </row>
    <row r="283" spans="2:4" hidden="1" x14ac:dyDescent="0.25">
      <c r="B283" t="s">
        <v>588</v>
      </c>
      <c r="C283">
        <v>1</v>
      </c>
      <c r="D283">
        <v>2</v>
      </c>
    </row>
    <row r="284" spans="2:4" hidden="1" x14ac:dyDescent="0.25">
      <c r="B284" t="s">
        <v>589</v>
      </c>
      <c r="C284">
        <v>1</v>
      </c>
      <c r="D284">
        <v>2</v>
      </c>
    </row>
    <row r="285" spans="2:4" hidden="1" x14ac:dyDescent="0.25">
      <c r="B285" t="s">
        <v>590</v>
      </c>
      <c r="C285">
        <v>1</v>
      </c>
      <c r="D285">
        <v>2</v>
      </c>
    </row>
    <row r="286" spans="2:4" hidden="1" x14ac:dyDescent="0.25">
      <c r="B286" t="s">
        <v>591</v>
      </c>
      <c r="C286">
        <v>1</v>
      </c>
      <c r="D286">
        <v>2</v>
      </c>
    </row>
    <row r="287" spans="2:4" hidden="1" x14ac:dyDescent="0.25">
      <c r="B287" t="s">
        <v>592</v>
      </c>
      <c r="C287">
        <v>1</v>
      </c>
      <c r="D287">
        <v>2</v>
      </c>
    </row>
    <row r="288" spans="2:4" hidden="1" x14ac:dyDescent="0.25">
      <c r="B288" t="s">
        <v>593</v>
      </c>
      <c r="C288">
        <v>1</v>
      </c>
      <c r="D288">
        <v>2</v>
      </c>
    </row>
    <row r="289" spans="2:4" hidden="1" x14ac:dyDescent="0.25">
      <c r="B289" t="s">
        <v>594</v>
      </c>
      <c r="C289">
        <v>1</v>
      </c>
      <c r="D289">
        <v>2</v>
      </c>
    </row>
    <row r="290" spans="2:4" hidden="1" x14ac:dyDescent="0.25">
      <c r="B290" t="s">
        <v>595</v>
      </c>
      <c r="C290">
        <v>1</v>
      </c>
      <c r="D290">
        <v>2</v>
      </c>
    </row>
    <row r="291" spans="2:4" hidden="1" x14ac:dyDescent="0.25">
      <c r="B291" t="s">
        <v>596</v>
      </c>
      <c r="C291">
        <v>1</v>
      </c>
      <c r="D291">
        <v>2</v>
      </c>
    </row>
    <row r="292" spans="2:4" hidden="1" x14ac:dyDescent="0.25">
      <c r="B292" t="s">
        <v>597</v>
      </c>
      <c r="C292">
        <v>1</v>
      </c>
      <c r="D292">
        <v>2</v>
      </c>
    </row>
    <row r="293" spans="2:4" hidden="1" x14ac:dyDescent="0.25">
      <c r="B293" t="s">
        <v>598</v>
      </c>
      <c r="C293">
        <v>1</v>
      </c>
      <c r="D293">
        <v>2</v>
      </c>
    </row>
    <row r="294" spans="2:4" hidden="1" x14ac:dyDescent="0.25">
      <c r="B294" t="s">
        <v>599</v>
      </c>
      <c r="C294">
        <v>1</v>
      </c>
      <c r="D294">
        <v>2</v>
      </c>
    </row>
    <row r="295" spans="2:4" hidden="1" x14ac:dyDescent="0.25">
      <c r="B295" t="s">
        <v>600</v>
      </c>
      <c r="C295">
        <v>1</v>
      </c>
      <c r="D295">
        <v>2</v>
      </c>
    </row>
    <row r="296" spans="2:4" hidden="1" x14ac:dyDescent="0.25">
      <c r="B296" t="s">
        <v>601</v>
      </c>
      <c r="C296">
        <v>1</v>
      </c>
      <c r="D296">
        <v>2</v>
      </c>
    </row>
    <row r="297" spans="2:4" hidden="1" x14ac:dyDescent="0.25">
      <c r="B297" t="s">
        <v>602</v>
      </c>
      <c r="C297">
        <v>1</v>
      </c>
      <c r="D297">
        <v>2</v>
      </c>
    </row>
    <row r="298" spans="2:4" hidden="1" x14ac:dyDescent="0.25">
      <c r="B298" t="s">
        <v>603</v>
      </c>
      <c r="C298">
        <v>1</v>
      </c>
      <c r="D298">
        <v>2</v>
      </c>
    </row>
    <row r="299" spans="2:4" hidden="1" x14ac:dyDescent="0.25">
      <c r="B299" t="s">
        <v>604</v>
      </c>
      <c r="C299">
        <v>1</v>
      </c>
      <c r="D299">
        <v>2</v>
      </c>
    </row>
    <row r="300" spans="2:4" hidden="1" x14ac:dyDescent="0.25">
      <c r="B300" t="s">
        <v>605</v>
      </c>
      <c r="C300">
        <v>1</v>
      </c>
      <c r="D300">
        <v>2</v>
      </c>
    </row>
    <row r="301" spans="2:4" hidden="1" x14ac:dyDescent="0.25">
      <c r="B301" t="s">
        <v>606</v>
      </c>
      <c r="C301">
        <v>1</v>
      </c>
      <c r="D301">
        <v>2</v>
      </c>
    </row>
    <row r="302" spans="2:4" hidden="1" x14ac:dyDescent="0.25">
      <c r="B302" t="s">
        <v>607</v>
      </c>
      <c r="C302">
        <v>1</v>
      </c>
      <c r="D302">
        <v>2</v>
      </c>
    </row>
    <row r="303" spans="2:4" hidden="1" x14ac:dyDescent="0.25">
      <c r="B303" t="s">
        <v>608</v>
      </c>
      <c r="C303">
        <v>1</v>
      </c>
      <c r="D303">
        <v>2</v>
      </c>
    </row>
    <row r="304" spans="2:4" hidden="1" x14ac:dyDescent="0.25">
      <c r="B304" t="s">
        <v>609</v>
      </c>
      <c r="C304">
        <v>1</v>
      </c>
      <c r="D304">
        <v>2</v>
      </c>
    </row>
    <row r="305" spans="2:4" hidden="1" x14ac:dyDescent="0.25">
      <c r="B305" t="s">
        <v>610</v>
      </c>
      <c r="C305">
        <v>1</v>
      </c>
      <c r="D305">
        <v>2</v>
      </c>
    </row>
    <row r="306" spans="2:4" hidden="1" x14ac:dyDescent="0.25">
      <c r="B306" t="s">
        <v>611</v>
      </c>
      <c r="C306">
        <v>1</v>
      </c>
      <c r="D306">
        <v>2</v>
      </c>
    </row>
    <row r="307" spans="2:4" hidden="1" x14ac:dyDescent="0.25">
      <c r="B307" t="s">
        <v>612</v>
      </c>
      <c r="C307">
        <v>1</v>
      </c>
      <c r="D307">
        <v>2</v>
      </c>
    </row>
    <row r="308" spans="2:4" hidden="1" x14ac:dyDescent="0.25">
      <c r="B308" t="s">
        <v>613</v>
      </c>
      <c r="C308">
        <v>1</v>
      </c>
      <c r="D308">
        <v>2</v>
      </c>
    </row>
    <row r="309" spans="2:4" hidden="1" x14ac:dyDescent="0.25">
      <c r="B309" t="s">
        <v>614</v>
      </c>
      <c r="C309">
        <v>1</v>
      </c>
      <c r="D309">
        <v>2</v>
      </c>
    </row>
    <row r="310" spans="2:4" hidden="1" x14ac:dyDescent="0.25">
      <c r="B310" t="s">
        <v>615</v>
      </c>
      <c r="C310">
        <v>1</v>
      </c>
      <c r="D310">
        <v>2</v>
      </c>
    </row>
    <row r="311" spans="2:4" hidden="1" x14ac:dyDescent="0.25">
      <c r="B311" t="s">
        <v>616</v>
      </c>
      <c r="C311">
        <v>1</v>
      </c>
      <c r="D311">
        <v>2</v>
      </c>
    </row>
    <row r="312" spans="2:4" hidden="1" x14ac:dyDescent="0.25">
      <c r="B312" t="s">
        <v>617</v>
      </c>
      <c r="C312">
        <v>1</v>
      </c>
      <c r="D312">
        <v>2</v>
      </c>
    </row>
    <row r="313" spans="2:4" hidden="1" x14ac:dyDescent="0.25">
      <c r="B313" t="s">
        <v>618</v>
      </c>
      <c r="C313">
        <v>1</v>
      </c>
      <c r="D313">
        <v>2</v>
      </c>
    </row>
    <row r="314" spans="2:4" hidden="1" x14ac:dyDescent="0.25">
      <c r="B314" t="s">
        <v>619</v>
      </c>
      <c r="C314">
        <v>1</v>
      </c>
      <c r="D314">
        <v>2</v>
      </c>
    </row>
    <row r="315" spans="2:4" hidden="1" x14ac:dyDescent="0.25">
      <c r="B315" t="s">
        <v>620</v>
      </c>
      <c r="C315">
        <v>1</v>
      </c>
      <c r="D315">
        <v>2</v>
      </c>
    </row>
    <row r="316" spans="2:4" hidden="1" x14ac:dyDescent="0.25">
      <c r="B316" t="s">
        <v>0</v>
      </c>
      <c r="C316">
        <v>1</v>
      </c>
      <c r="D316">
        <v>2</v>
      </c>
    </row>
    <row r="317" spans="2:4" hidden="1" x14ac:dyDescent="0.25">
      <c r="B317" t="s">
        <v>621</v>
      </c>
      <c r="C317">
        <v>1</v>
      </c>
      <c r="D317">
        <v>2</v>
      </c>
    </row>
    <row r="318" spans="2:4" hidden="1" x14ac:dyDescent="0.25">
      <c r="B318" t="s">
        <v>622</v>
      </c>
      <c r="C318">
        <v>1</v>
      </c>
      <c r="D318">
        <v>2</v>
      </c>
    </row>
    <row r="319" spans="2:4" hidden="1" x14ac:dyDescent="0.25">
      <c r="B319" t="s">
        <v>623</v>
      </c>
      <c r="C319">
        <v>1</v>
      </c>
      <c r="D319">
        <v>2</v>
      </c>
    </row>
    <row r="320" spans="2:4" hidden="1" x14ac:dyDescent="0.25">
      <c r="B320" t="s">
        <v>624</v>
      </c>
      <c r="C320">
        <v>1</v>
      </c>
      <c r="D320">
        <v>2</v>
      </c>
    </row>
    <row r="321" spans="2:4" hidden="1" x14ac:dyDescent="0.25">
      <c r="B321" t="s">
        <v>625</v>
      </c>
      <c r="C321">
        <v>1</v>
      </c>
      <c r="D321">
        <v>2</v>
      </c>
    </row>
    <row r="322" spans="2:4" hidden="1" x14ac:dyDescent="0.25">
      <c r="B322" t="s">
        <v>626</v>
      </c>
      <c r="C322">
        <v>1</v>
      </c>
      <c r="D322">
        <v>2</v>
      </c>
    </row>
    <row r="323" spans="2:4" hidden="1" x14ac:dyDescent="0.25">
      <c r="B323" t="s">
        <v>627</v>
      </c>
      <c r="C323">
        <v>1</v>
      </c>
      <c r="D323">
        <v>2</v>
      </c>
    </row>
    <row r="324" spans="2:4" hidden="1" x14ac:dyDescent="0.25">
      <c r="B324" t="s">
        <v>628</v>
      </c>
      <c r="C324">
        <v>1</v>
      </c>
      <c r="D324">
        <v>2</v>
      </c>
    </row>
    <row r="325" spans="2:4" hidden="1" x14ac:dyDescent="0.25">
      <c r="B325" t="s">
        <v>629</v>
      </c>
      <c r="C325">
        <v>1</v>
      </c>
      <c r="D325">
        <v>2</v>
      </c>
    </row>
    <row r="326" spans="2:4" hidden="1" x14ac:dyDescent="0.25">
      <c r="B326" t="s">
        <v>630</v>
      </c>
      <c r="C326">
        <v>1</v>
      </c>
      <c r="D326">
        <v>2</v>
      </c>
    </row>
    <row r="327" spans="2:4" hidden="1" x14ac:dyDescent="0.25">
      <c r="B327" t="s">
        <v>631</v>
      </c>
      <c r="C327">
        <v>1</v>
      </c>
      <c r="D327">
        <v>2</v>
      </c>
    </row>
    <row r="328" spans="2:4" hidden="1" x14ac:dyDescent="0.25">
      <c r="B328" t="s">
        <v>632</v>
      </c>
      <c r="C328">
        <v>1</v>
      </c>
      <c r="D328">
        <v>2</v>
      </c>
    </row>
    <row r="329" spans="2:4" hidden="1" x14ac:dyDescent="0.25">
      <c r="B329" t="s">
        <v>633</v>
      </c>
      <c r="C329">
        <v>1</v>
      </c>
      <c r="D329">
        <v>2</v>
      </c>
    </row>
    <row r="330" spans="2:4" hidden="1" x14ac:dyDescent="0.25">
      <c r="B330" t="s">
        <v>634</v>
      </c>
      <c r="C330">
        <v>1</v>
      </c>
      <c r="D330">
        <v>2</v>
      </c>
    </row>
    <row r="331" spans="2:4" hidden="1" x14ac:dyDescent="0.25">
      <c r="B331" t="s">
        <v>635</v>
      </c>
      <c r="C331">
        <v>1</v>
      </c>
      <c r="D331">
        <v>2</v>
      </c>
    </row>
    <row r="332" spans="2:4" hidden="1" x14ac:dyDescent="0.25">
      <c r="B332" t="s">
        <v>636</v>
      </c>
      <c r="C332">
        <v>1</v>
      </c>
      <c r="D332">
        <v>2</v>
      </c>
    </row>
    <row r="333" spans="2:4" hidden="1" x14ac:dyDescent="0.25">
      <c r="B333" t="s">
        <v>637</v>
      </c>
      <c r="C333">
        <v>1</v>
      </c>
      <c r="D333">
        <v>2</v>
      </c>
    </row>
    <row r="334" spans="2:4" hidden="1" x14ac:dyDescent="0.25">
      <c r="B334" t="s">
        <v>638</v>
      </c>
      <c r="C334">
        <v>1</v>
      </c>
      <c r="D334">
        <v>2</v>
      </c>
    </row>
    <row r="335" spans="2:4" hidden="1" x14ac:dyDescent="0.25">
      <c r="B335" t="s">
        <v>639</v>
      </c>
      <c r="C335">
        <v>1</v>
      </c>
      <c r="D335">
        <v>2</v>
      </c>
    </row>
    <row r="336" spans="2:4" hidden="1" x14ac:dyDescent="0.25">
      <c r="B336" t="s">
        <v>640</v>
      </c>
      <c r="C336">
        <v>1</v>
      </c>
      <c r="D336">
        <v>2</v>
      </c>
    </row>
    <row r="337" spans="2:4" hidden="1" x14ac:dyDescent="0.25">
      <c r="B337" t="s">
        <v>641</v>
      </c>
      <c r="C337">
        <v>1</v>
      </c>
      <c r="D337">
        <v>2</v>
      </c>
    </row>
    <row r="338" spans="2:4" hidden="1" x14ac:dyDescent="0.25">
      <c r="B338" t="s">
        <v>642</v>
      </c>
      <c r="C338">
        <v>1</v>
      </c>
      <c r="D338">
        <v>2</v>
      </c>
    </row>
    <row r="339" spans="2:4" hidden="1" x14ac:dyDescent="0.25">
      <c r="B339" t="s">
        <v>643</v>
      </c>
      <c r="C339">
        <v>1</v>
      </c>
      <c r="D339">
        <v>2</v>
      </c>
    </row>
    <row r="340" spans="2:4" hidden="1" x14ac:dyDescent="0.25">
      <c r="B340" t="s">
        <v>644</v>
      </c>
      <c r="C340">
        <v>1</v>
      </c>
      <c r="D340">
        <v>2</v>
      </c>
    </row>
    <row r="341" spans="2:4" hidden="1" x14ac:dyDescent="0.25">
      <c r="B341" t="s">
        <v>645</v>
      </c>
      <c r="C341">
        <v>1</v>
      </c>
      <c r="D341">
        <v>2</v>
      </c>
    </row>
    <row r="342" spans="2:4" hidden="1" x14ac:dyDescent="0.25">
      <c r="B342" t="s">
        <v>646</v>
      </c>
      <c r="C342">
        <v>1</v>
      </c>
      <c r="D342">
        <v>2</v>
      </c>
    </row>
    <row r="343" spans="2:4" hidden="1" x14ac:dyDescent="0.25">
      <c r="B343" t="s">
        <v>647</v>
      </c>
      <c r="C343">
        <v>1</v>
      </c>
      <c r="D343">
        <v>2</v>
      </c>
    </row>
    <row r="344" spans="2:4" hidden="1" x14ac:dyDescent="0.25">
      <c r="B344" t="s">
        <v>648</v>
      </c>
      <c r="C344">
        <v>1</v>
      </c>
      <c r="D344">
        <v>2</v>
      </c>
    </row>
    <row r="345" spans="2:4" hidden="1" x14ac:dyDescent="0.25">
      <c r="B345" t="s">
        <v>649</v>
      </c>
      <c r="C345">
        <v>1</v>
      </c>
      <c r="D345">
        <v>2</v>
      </c>
    </row>
    <row r="346" spans="2:4" hidden="1" x14ac:dyDescent="0.25">
      <c r="B346" t="s">
        <v>650</v>
      </c>
      <c r="C346">
        <v>1</v>
      </c>
      <c r="D346">
        <v>2</v>
      </c>
    </row>
    <row r="347" spans="2:4" hidden="1" x14ac:dyDescent="0.25">
      <c r="B347" t="s">
        <v>651</v>
      </c>
      <c r="C347">
        <v>1</v>
      </c>
      <c r="D347">
        <v>2</v>
      </c>
    </row>
    <row r="348" spans="2:4" hidden="1" x14ac:dyDescent="0.25">
      <c r="B348" t="s">
        <v>652</v>
      </c>
      <c r="C348">
        <v>1</v>
      </c>
      <c r="D348">
        <v>2</v>
      </c>
    </row>
    <row r="349" spans="2:4" hidden="1" x14ac:dyDescent="0.25">
      <c r="B349" t="s">
        <v>653</v>
      </c>
      <c r="C349">
        <v>1</v>
      </c>
      <c r="D349">
        <v>2</v>
      </c>
    </row>
    <row r="350" spans="2:4" hidden="1" x14ac:dyDescent="0.25">
      <c r="B350" t="s">
        <v>654</v>
      </c>
      <c r="C350">
        <v>1</v>
      </c>
      <c r="D350">
        <v>2</v>
      </c>
    </row>
    <row r="351" spans="2:4" hidden="1" x14ac:dyDescent="0.25">
      <c r="B351" t="s">
        <v>655</v>
      </c>
      <c r="C351">
        <v>1</v>
      </c>
      <c r="D351">
        <v>2</v>
      </c>
    </row>
    <row r="352" spans="2:4" hidden="1" x14ac:dyDescent="0.25">
      <c r="B352" t="s">
        <v>656</v>
      </c>
      <c r="C352">
        <v>1</v>
      </c>
      <c r="D352">
        <v>2</v>
      </c>
    </row>
    <row r="353" spans="2:4" hidden="1" x14ac:dyDescent="0.25">
      <c r="B353" t="s">
        <v>657</v>
      </c>
      <c r="C353">
        <v>1</v>
      </c>
      <c r="D353">
        <v>2</v>
      </c>
    </row>
    <row r="354" spans="2:4" hidden="1" x14ac:dyDescent="0.25">
      <c r="B354" t="s">
        <v>658</v>
      </c>
      <c r="C354">
        <v>1</v>
      </c>
      <c r="D354">
        <v>2</v>
      </c>
    </row>
    <row r="355" spans="2:4" hidden="1" x14ac:dyDescent="0.25">
      <c r="B355" t="s">
        <v>659</v>
      </c>
      <c r="C355">
        <v>1</v>
      </c>
      <c r="D355">
        <v>2</v>
      </c>
    </row>
    <row r="356" spans="2:4" hidden="1" x14ac:dyDescent="0.25">
      <c r="B356" t="s">
        <v>660</v>
      </c>
      <c r="C356">
        <v>1</v>
      </c>
      <c r="D356">
        <v>2</v>
      </c>
    </row>
    <row r="357" spans="2:4" hidden="1" x14ac:dyDescent="0.25">
      <c r="B357" t="s">
        <v>661</v>
      </c>
      <c r="C357">
        <v>1</v>
      </c>
      <c r="D357">
        <v>2</v>
      </c>
    </row>
    <row r="358" spans="2:4" hidden="1" x14ac:dyDescent="0.25">
      <c r="B358" t="s">
        <v>662</v>
      </c>
      <c r="C358">
        <v>1</v>
      </c>
      <c r="D358">
        <v>2</v>
      </c>
    </row>
    <row r="359" spans="2:4" hidden="1" x14ac:dyDescent="0.25">
      <c r="B359" t="s">
        <v>663</v>
      </c>
      <c r="C359">
        <v>1</v>
      </c>
      <c r="D359">
        <v>2</v>
      </c>
    </row>
    <row r="360" spans="2:4" hidden="1" x14ac:dyDescent="0.25">
      <c r="B360" t="s">
        <v>664</v>
      </c>
      <c r="C360">
        <v>1</v>
      </c>
      <c r="D360">
        <v>2</v>
      </c>
    </row>
    <row r="361" spans="2:4" hidden="1" x14ac:dyDescent="0.25">
      <c r="B361" t="s">
        <v>665</v>
      </c>
      <c r="C361">
        <v>1</v>
      </c>
      <c r="D361">
        <v>2</v>
      </c>
    </row>
    <row r="362" spans="2:4" hidden="1" x14ac:dyDescent="0.25">
      <c r="B362" t="s">
        <v>666</v>
      </c>
      <c r="C362">
        <v>1</v>
      </c>
      <c r="D362">
        <v>2</v>
      </c>
    </row>
    <row r="363" spans="2:4" hidden="1" x14ac:dyDescent="0.25">
      <c r="B363" t="s">
        <v>667</v>
      </c>
      <c r="C363">
        <v>1</v>
      </c>
      <c r="D363">
        <v>2</v>
      </c>
    </row>
    <row r="364" spans="2:4" hidden="1" x14ac:dyDescent="0.25">
      <c r="B364" t="s">
        <v>668</v>
      </c>
      <c r="C364">
        <v>1</v>
      </c>
      <c r="D364">
        <v>2</v>
      </c>
    </row>
    <row r="365" spans="2:4" hidden="1" x14ac:dyDescent="0.25">
      <c r="B365" t="s">
        <v>669</v>
      </c>
      <c r="C365">
        <v>1</v>
      </c>
      <c r="D365">
        <v>2</v>
      </c>
    </row>
    <row r="366" spans="2:4" hidden="1" x14ac:dyDescent="0.25">
      <c r="B366" t="s">
        <v>670</v>
      </c>
      <c r="C366">
        <v>1</v>
      </c>
      <c r="D366">
        <v>2</v>
      </c>
    </row>
    <row r="367" spans="2:4" hidden="1" x14ac:dyDescent="0.25">
      <c r="B367" t="s">
        <v>671</v>
      </c>
      <c r="C367">
        <v>1</v>
      </c>
      <c r="D367">
        <v>2</v>
      </c>
    </row>
    <row r="368" spans="2:4" hidden="1" x14ac:dyDescent="0.25">
      <c r="B368" t="s">
        <v>672</v>
      </c>
      <c r="C368">
        <v>1</v>
      </c>
      <c r="D368">
        <v>2</v>
      </c>
    </row>
    <row r="369" spans="2:4" hidden="1" x14ac:dyDescent="0.25">
      <c r="B369" t="s">
        <v>673</v>
      </c>
      <c r="C369">
        <v>1</v>
      </c>
      <c r="D369">
        <v>2</v>
      </c>
    </row>
    <row r="370" spans="2:4" hidden="1" x14ac:dyDescent="0.25">
      <c r="B370" t="s">
        <v>674</v>
      </c>
      <c r="C370">
        <v>1</v>
      </c>
      <c r="D370">
        <v>2</v>
      </c>
    </row>
    <row r="371" spans="2:4" hidden="1" x14ac:dyDescent="0.25">
      <c r="B371" t="s">
        <v>337</v>
      </c>
      <c r="C371">
        <v>1</v>
      </c>
      <c r="D371">
        <v>2</v>
      </c>
    </row>
    <row r="372" spans="2:4" hidden="1" x14ac:dyDescent="0.25">
      <c r="B372" t="s">
        <v>347</v>
      </c>
      <c r="C372">
        <v>1</v>
      </c>
      <c r="D372">
        <v>2</v>
      </c>
    </row>
    <row r="373" spans="2:4" hidden="1" x14ac:dyDescent="0.25">
      <c r="B373" t="s">
        <v>349</v>
      </c>
      <c r="C373">
        <v>1</v>
      </c>
      <c r="D373">
        <v>2</v>
      </c>
    </row>
    <row r="374" spans="2:4" hidden="1" x14ac:dyDescent="0.25">
      <c r="B374" t="s">
        <v>675</v>
      </c>
      <c r="C374">
        <v>1</v>
      </c>
      <c r="D374">
        <v>2</v>
      </c>
    </row>
    <row r="375" spans="2:4" hidden="1" x14ac:dyDescent="0.25">
      <c r="B375" t="s">
        <v>676</v>
      </c>
      <c r="C375">
        <v>1</v>
      </c>
      <c r="D375">
        <v>2</v>
      </c>
    </row>
    <row r="376" spans="2:4" hidden="1" x14ac:dyDescent="0.25">
      <c r="B376" t="s">
        <v>262</v>
      </c>
      <c r="C376">
        <v>1</v>
      </c>
      <c r="D376">
        <v>2</v>
      </c>
    </row>
    <row r="377" spans="2:4" hidden="1" x14ac:dyDescent="0.25">
      <c r="B377" t="s">
        <v>677</v>
      </c>
      <c r="C377">
        <v>1</v>
      </c>
      <c r="D377">
        <v>2</v>
      </c>
    </row>
    <row r="378" spans="2:4" hidden="1" x14ac:dyDescent="0.25">
      <c r="B378" t="s">
        <v>678</v>
      </c>
      <c r="C378">
        <v>1</v>
      </c>
      <c r="D378">
        <v>2</v>
      </c>
    </row>
    <row r="379" spans="2:4" hidden="1" x14ac:dyDescent="0.25">
      <c r="B379" t="s">
        <v>679</v>
      </c>
      <c r="C379">
        <v>1</v>
      </c>
      <c r="D379">
        <v>2</v>
      </c>
    </row>
    <row r="380" spans="2:4" hidden="1" x14ac:dyDescent="0.25">
      <c r="B380" t="s">
        <v>680</v>
      </c>
      <c r="C380">
        <v>1</v>
      </c>
      <c r="D380">
        <v>2</v>
      </c>
    </row>
    <row r="381" spans="2:4" hidden="1" x14ac:dyDescent="0.25">
      <c r="B381" t="s">
        <v>681</v>
      </c>
      <c r="C381">
        <v>1</v>
      </c>
      <c r="D381">
        <v>2</v>
      </c>
    </row>
    <row r="382" spans="2:4" hidden="1" x14ac:dyDescent="0.25">
      <c r="B382" t="s">
        <v>682</v>
      </c>
      <c r="C382">
        <v>1</v>
      </c>
      <c r="D382">
        <v>2</v>
      </c>
    </row>
    <row r="383" spans="2:4" hidden="1" x14ac:dyDescent="0.25">
      <c r="B383" t="s">
        <v>683</v>
      </c>
      <c r="C383">
        <v>1</v>
      </c>
      <c r="D383">
        <v>2</v>
      </c>
    </row>
    <row r="384" spans="2:4" hidden="1" x14ac:dyDescent="0.25">
      <c r="B384" t="s">
        <v>684</v>
      </c>
      <c r="C384">
        <v>1</v>
      </c>
      <c r="D384">
        <v>2</v>
      </c>
    </row>
    <row r="385" spans="2:4" hidden="1" x14ac:dyDescent="0.25">
      <c r="B385" t="s">
        <v>685</v>
      </c>
      <c r="C385">
        <v>1</v>
      </c>
      <c r="D385">
        <v>2</v>
      </c>
    </row>
    <row r="386" spans="2:4" hidden="1" x14ac:dyDescent="0.25">
      <c r="B386" t="s">
        <v>686</v>
      </c>
      <c r="C386">
        <v>1</v>
      </c>
      <c r="D386">
        <v>2</v>
      </c>
    </row>
    <row r="387" spans="2:4" hidden="1" x14ac:dyDescent="0.25">
      <c r="B387" t="s">
        <v>687</v>
      </c>
      <c r="C387">
        <v>1</v>
      </c>
      <c r="D387">
        <v>2</v>
      </c>
    </row>
    <row r="388" spans="2:4" hidden="1" x14ac:dyDescent="0.25">
      <c r="B388" t="s">
        <v>688</v>
      </c>
      <c r="C388">
        <v>1</v>
      </c>
      <c r="D388">
        <v>2</v>
      </c>
    </row>
    <row r="389" spans="2:4" hidden="1" x14ac:dyDescent="0.25">
      <c r="B389" t="s">
        <v>689</v>
      </c>
      <c r="C389">
        <v>1</v>
      </c>
      <c r="D389">
        <v>2</v>
      </c>
    </row>
    <row r="390" spans="2:4" hidden="1" x14ac:dyDescent="0.25">
      <c r="B390" t="s">
        <v>690</v>
      </c>
      <c r="C390">
        <v>1</v>
      </c>
      <c r="D390">
        <v>2</v>
      </c>
    </row>
    <row r="391" spans="2:4" hidden="1" x14ac:dyDescent="0.25">
      <c r="B391" t="s">
        <v>691</v>
      </c>
      <c r="C391">
        <v>1</v>
      </c>
      <c r="D391">
        <v>2</v>
      </c>
    </row>
    <row r="392" spans="2:4" hidden="1" x14ac:dyDescent="0.25">
      <c r="B392" t="s">
        <v>692</v>
      </c>
      <c r="C392">
        <v>1</v>
      </c>
      <c r="D392">
        <v>2</v>
      </c>
    </row>
    <row r="393" spans="2:4" hidden="1" x14ac:dyDescent="0.25">
      <c r="B393" t="s">
        <v>693</v>
      </c>
      <c r="C393">
        <v>1</v>
      </c>
      <c r="D393">
        <v>2</v>
      </c>
    </row>
    <row r="394" spans="2:4" hidden="1" x14ac:dyDescent="0.25">
      <c r="B394" t="s">
        <v>694</v>
      </c>
      <c r="C394">
        <v>1</v>
      </c>
      <c r="D394">
        <v>2</v>
      </c>
    </row>
    <row r="395" spans="2:4" hidden="1" x14ac:dyDescent="0.25">
      <c r="B395" t="s">
        <v>695</v>
      </c>
      <c r="C395">
        <v>1</v>
      </c>
      <c r="D395">
        <v>2</v>
      </c>
    </row>
    <row r="396" spans="2:4" hidden="1" x14ac:dyDescent="0.25">
      <c r="B396" t="s">
        <v>673</v>
      </c>
      <c r="C396">
        <v>1</v>
      </c>
      <c r="D396">
        <v>2</v>
      </c>
    </row>
    <row r="397" spans="2:4" hidden="1" x14ac:dyDescent="0.25">
      <c r="B397" t="s">
        <v>674</v>
      </c>
      <c r="C397">
        <v>1</v>
      </c>
      <c r="D397">
        <v>2</v>
      </c>
    </row>
    <row r="398" spans="2:4" hidden="1" x14ac:dyDescent="0.25">
      <c r="B398" t="s">
        <v>337</v>
      </c>
      <c r="C398">
        <v>1</v>
      </c>
      <c r="D398">
        <v>2</v>
      </c>
    </row>
    <row r="399" spans="2:4" hidden="1" x14ac:dyDescent="0.25">
      <c r="B399" t="s">
        <v>347</v>
      </c>
      <c r="C399">
        <v>1</v>
      </c>
      <c r="D399">
        <v>2</v>
      </c>
    </row>
    <row r="400" spans="2:4" hidden="1" x14ac:dyDescent="0.25">
      <c r="B400" t="s">
        <v>349</v>
      </c>
      <c r="C400">
        <v>1</v>
      </c>
      <c r="D400">
        <v>2</v>
      </c>
    </row>
    <row r="401" spans="2:4" hidden="1" x14ac:dyDescent="0.25">
      <c r="B401" t="s">
        <v>675</v>
      </c>
      <c r="C401">
        <v>1</v>
      </c>
      <c r="D401">
        <v>2</v>
      </c>
    </row>
    <row r="402" spans="2:4" hidden="1" x14ac:dyDescent="0.25">
      <c r="B402" t="s">
        <v>676</v>
      </c>
      <c r="C402">
        <v>1</v>
      </c>
      <c r="D402">
        <v>2</v>
      </c>
    </row>
    <row r="403" spans="2:4" hidden="1" x14ac:dyDescent="0.25">
      <c r="B403" t="s">
        <v>696</v>
      </c>
      <c r="C403">
        <v>1</v>
      </c>
      <c r="D403">
        <v>2</v>
      </c>
    </row>
    <row r="404" spans="2:4" hidden="1" x14ac:dyDescent="0.25">
      <c r="B404" t="s">
        <v>697</v>
      </c>
      <c r="C404">
        <v>1</v>
      </c>
      <c r="D404">
        <v>2</v>
      </c>
    </row>
    <row r="405" spans="2:4" hidden="1" x14ac:dyDescent="0.25">
      <c r="B405" t="s">
        <v>679</v>
      </c>
      <c r="C405">
        <v>1</v>
      </c>
      <c r="D405">
        <v>2</v>
      </c>
    </row>
    <row r="406" spans="2:4" hidden="1" x14ac:dyDescent="0.25">
      <c r="B406" t="s">
        <v>680</v>
      </c>
      <c r="C406">
        <v>1</v>
      </c>
      <c r="D406">
        <v>2</v>
      </c>
    </row>
    <row r="407" spans="2:4" hidden="1" x14ac:dyDescent="0.25">
      <c r="B407" t="s">
        <v>681</v>
      </c>
      <c r="C407">
        <v>1</v>
      </c>
      <c r="D407">
        <v>2</v>
      </c>
    </row>
    <row r="408" spans="2:4" hidden="1" x14ac:dyDescent="0.25">
      <c r="B408" t="s">
        <v>682</v>
      </c>
      <c r="C408">
        <v>1</v>
      </c>
      <c r="D408">
        <v>2</v>
      </c>
    </row>
    <row r="409" spans="2:4" hidden="1" x14ac:dyDescent="0.25">
      <c r="B409" t="s">
        <v>698</v>
      </c>
      <c r="C409">
        <v>1</v>
      </c>
      <c r="D409">
        <v>2</v>
      </c>
    </row>
    <row r="410" spans="2:4" hidden="1" x14ac:dyDescent="0.25">
      <c r="B410" t="s">
        <v>699</v>
      </c>
      <c r="C410">
        <v>1</v>
      </c>
      <c r="D410">
        <v>2</v>
      </c>
    </row>
    <row r="411" spans="2:4" hidden="1" x14ac:dyDescent="0.25">
      <c r="B411" t="s">
        <v>691</v>
      </c>
      <c r="C411">
        <v>1</v>
      </c>
      <c r="D411">
        <v>2</v>
      </c>
    </row>
    <row r="412" spans="2:4" hidden="1" x14ac:dyDescent="0.25">
      <c r="B412" t="s">
        <v>700</v>
      </c>
      <c r="C412">
        <v>1</v>
      </c>
      <c r="D412">
        <v>2</v>
      </c>
    </row>
    <row r="413" spans="2:4" hidden="1" x14ac:dyDescent="0.25">
      <c r="B413" t="s">
        <v>701</v>
      </c>
      <c r="C413">
        <v>1</v>
      </c>
      <c r="D413">
        <v>2</v>
      </c>
    </row>
    <row r="414" spans="2:4" hidden="1" x14ac:dyDescent="0.25">
      <c r="B414" t="s">
        <v>702</v>
      </c>
      <c r="C414">
        <v>1</v>
      </c>
      <c r="D414">
        <v>2</v>
      </c>
    </row>
    <row r="415" spans="2:4" hidden="1" x14ac:dyDescent="0.25">
      <c r="B415" t="s">
        <v>703</v>
      </c>
      <c r="C415">
        <v>1</v>
      </c>
      <c r="D415">
        <v>2</v>
      </c>
    </row>
    <row r="416" spans="2:4" hidden="1" x14ac:dyDescent="0.25">
      <c r="B416" t="s">
        <v>704</v>
      </c>
      <c r="C416">
        <v>1</v>
      </c>
      <c r="D416">
        <v>2</v>
      </c>
    </row>
    <row r="417" spans="2:4" hidden="1" x14ac:dyDescent="0.25">
      <c r="B417" t="s">
        <v>705</v>
      </c>
      <c r="C417">
        <v>1</v>
      </c>
      <c r="D417">
        <v>2</v>
      </c>
    </row>
    <row r="418" spans="2:4" hidden="1" x14ac:dyDescent="0.25">
      <c r="B418" t="s">
        <v>706</v>
      </c>
      <c r="C418">
        <v>1</v>
      </c>
      <c r="D418">
        <v>2</v>
      </c>
    </row>
    <row r="419" spans="2:4" hidden="1" x14ac:dyDescent="0.25">
      <c r="B419" t="s">
        <v>707</v>
      </c>
      <c r="C419">
        <v>1</v>
      </c>
      <c r="D419">
        <v>2</v>
      </c>
    </row>
    <row r="420" spans="2:4" hidden="1" x14ac:dyDescent="0.25">
      <c r="B420" t="s">
        <v>708</v>
      </c>
      <c r="C420">
        <v>1</v>
      </c>
      <c r="D420">
        <v>2</v>
      </c>
    </row>
    <row r="421" spans="2:4" hidden="1" x14ac:dyDescent="0.25">
      <c r="B421" t="s">
        <v>709</v>
      </c>
      <c r="C421">
        <v>1</v>
      </c>
      <c r="D421">
        <v>2</v>
      </c>
    </row>
    <row r="422" spans="2:4" hidden="1" x14ac:dyDescent="0.25">
      <c r="B422" t="s">
        <v>710</v>
      </c>
      <c r="C422">
        <v>1</v>
      </c>
      <c r="D422">
        <v>2</v>
      </c>
    </row>
    <row r="423" spans="2:4" hidden="1" x14ac:dyDescent="0.25">
      <c r="B423" t="s">
        <v>711</v>
      </c>
      <c r="C423">
        <v>1</v>
      </c>
      <c r="D423">
        <v>2</v>
      </c>
    </row>
    <row r="424" spans="2:4" hidden="1" x14ac:dyDescent="0.25">
      <c r="B424" t="s">
        <v>712</v>
      </c>
      <c r="C424">
        <v>1</v>
      </c>
      <c r="D424">
        <v>2</v>
      </c>
    </row>
    <row r="425" spans="2:4" hidden="1" x14ac:dyDescent="0.25">
      <c r="B425" t="s">
        <v>713</v>
      </c>
      <c r="C425">
        <v>1</v>
      </c>
      <c r="D425">
        <v>2</v>
      </c>
    </row>
    <row r="439" spans="2:7" x14ac:dyDescent="0.25">
      <c r="B439" t="s">
        <v>714</v>
      </c>
      <c r="C439" t="s">
        <v>135</v>
      </c>
      <c r="D439" t="s">
        <v>715</v>
      </c>
    </row>
    <row r="440" spans="2:7" x14ac:dyDescent="0.25">
      <c r="B440" t="s">
        <v>725</v>
      </c>
      <c r="C440" t="s">
        <v>722</v>
      </c>
    </row>
    <row r="441" spans="2:7" x14ac:dyDescent="0.25">
      <c r="B441" t="s">
        <v>726</v>
      </c>
      <c r="C441" t="s">
        <v>722</v>
      </c>
    </row>
    <row r="442" spans="2:7" x14ac:dyDescent="0.25">
      <c r="B442" t="s">
        <v>727</v>
      </c>
      <c r="C442" t="s">
        <v>722</v>
      </c>
      <c r="G442" s="3" t="s">
        <v>11</v>
      </c>
    </row>
    <row r="443" spans="2:7" x14ac:dyDescent="0.25">
      <c r="B443" t="s">
        <v>728</v>
      </c>
      <c r="C443" t="s">
        <v>722</v>
      </c>
      <c r="G443" t="s">
        <v>266</v>
      </c>
    </row>
    <row r="444" spans="2:7" x14ac:dyDescent="0.25">
      <c r="B444" t="s">
        <v>136</v>
      </c>
      <c r="C444" t="s">
        <v>3</v>
      </c>
      <c r="D444" s="2" t="e">
        <f>#REF!</f>
        <v>#REF!</v>
      </c>
      <c r="E444" s="2"/>
      <c r="G444" t="s">
        <v>136</v>
      </c>
    </row>
    <row r="445" spans="2:7" x14ac:dyDescent="0.25">
      <c r="B445" t="s">
        <v>677</v>
      </c>
      <c r="C445" t="s">
        <v>721</v>
      </c>
    </row>
    <row r="446" spans="2:7" x14ac:dyDescent="0.25">
      <c r="B446" t="s">
        <v>315</v>
      </c>
      <c r="C446" t="s">
        <v>722</v>
      </c>
      <c r="E446" t="s">
        <v>772</v>
      </c>
      <c r="G446" t="s">
        <v>122</v>
      </c>
    </row>
    <row r="447" spans="2:7" x14ac:dyDescent="0.25">
      <c r="B447" t="s">
        <v>688</v>
      </c>
      <c r="C447" t="s">
        <v>722</v>
      </c>
      <c r="E447" t="s">
        <v>772</v>
      </c>
      <c r="G447" t="s">
        <v>300</v>
      </c>
    </row>
    <row r="448" spans="2:7" x14ac:dyDescent="0.25">
      <c r="B448" t="s">
        <v>716</v>
      </c>
      <c r="C448" t="s">
        <v>2</v>
      </c>
    </row>
    <row r="449" spans="2:7" x14ac:dyDescent="0.25">
      <c r="B449" t="s">
        <v>717</v>
      </c>
      <c r="C449" t="s">
        <v>2</v>
      </c>
    </row>
    <row r="450" spans="2:7" x14ac:dyDescent="0.25">
      <c r="B450" t="s">
        <v>550</v>
      </c>
      <c r="C450" t="s">
        <v>722</v>
      </c>
    </row>
    <row r="451" spans="2:7" x14ac:dyDescent="0.25">
      <c r="B451" t="s">
        <v>551</v>
      </c>
      <c r="C451" t="s">
        <v>722</v>
      </c>
      <c r="G451" t="s">
        <v>14</v>
      </c>
    </row>
    <row r="452" spans="2:7" x14ac:dyDescent="0.25">
      <c r="B452" t="s">
        <v>552</v>
      </c>
      <c r="C452" t="s">
        <v>722</v>
      </c>
      <c r="G452" t="s">
        <v>15</v>
      </c>
    </row>
    <row r="453" spans="2:7" x14ac:dyDescent="0.25">
      <c r="B453" t="s">
        <v>553</v>
      </c>
      <c r="C453" t="s">
        <v>722</v>
      </c>
      <c r="G453" t="s">
        <v>12</v>
      </c>
    </row>
    <row r="454" spans="2:7" x14ac:dyDescent="0.25">
      <c r="B454" t="s">
        <v>262</v>
      </c>
      <c r="C454" t="s">
        <v>722</v>
      </c>
      <c r="G454" t="s">
        <v>262</v>
      </c>
    </row>
    <row r="455" spans="2:7" x14ac:dyDescent="0.25">
      <c r="B455" t="s">
        <v>696</v>
      </c>
      <c r="C455" t="s">
        <v>722</v>
      </c>
      <c r="G455" t="s">
        <v>305</v>
      </c>
    </row>
    <row r="456" spans="2:7" x14ac:dyDescent="0.25">
      <c r="B456" t="s">
        <v>554</v>
      </c>
      <c r="C456" t="s">
        <v>722</v>
      </c>
      <c r="G456" t="s">
        <v>137</v>
      </c>
    </row>
    <row r="457" spans="2:7" x14ac:dyDescent="0.25">
      <c r="B457" t="s">
        <v>555</v>
      </c>
      <c r="C457" t="s">
        <v>722</v>
      </c>
      <c r="G457" t="s">
        <v>13</v>
      </c>
    </row>
    <row r="458" spans="2:7" x14ac:dyDescent="0.25">
      <c r="B458" t="s">
        <v>556</v>
      </c>
      <c r="C458" t="s">
        <v>722</v>
      </c>
      <c r="G458" t="s">
        <v>263</v>
      </c>
    </row>
    <row r="459" spans="2:7" x14ac:dyDescent="0.25">
      <c r="B459" t="s">
        <v>557</v>
      </c>
      <c r="C459" t="s">
        <v>722</v>
      </c>
      <c r="G459" t="s">
        <v>17</v>
      </c>
    </row>
    <row r="460" spans="2:7" x14ac:dyDescent="0.25">
      <c r="B460" t="s">
        <v>558</v>
      </c>
      <c r="C460" t="s">
        <v>722</v>
      </c>
      <c r="G460" t="s">
        <v>18</v>
      </c>
    </row>
    <row r="461" spans="2:7" x14ac:dyDescent="0.25">
      <c r="B461" t="s">
        <v>559</v>
      </c>
      <c r="C461" t="s">
        <v>722</v>
      </c>
      <c r="G461" t="s">
        <v>19</v>
      </c>
    </row>
    <row r="462" spans="2:7" x14ac:dyDescent="0.25">
      <c r="B462" t="s">
        <v>560</v>
      </c>
      <c r="C462" t="s">
        <v>722</v>
      </c>
      <c r="G462" t="s">
        <v>138</v>
      </c>
    </row>
    <row r="463" spans="2:7" x14ac:dyDescent="0.25">
      <c r="B463" t="s">
        <v>561</v>
      </c>
      <c r="C463" t="s">
        <v>722</v>
      </c>
      <c r="G463" t="s">
        <v>20</v>
      </c>
    </row>
    <row r="464" spans="2:7" x14ac:dyDescent="0.25">
      <c r="B464" t="s">
        <v>732</v>
      </c>
      <c r="C464" t="s">
        <v>722</v>
      </c>
      <c r="G464" t="s">
        <v>139</v>
      </c>
    </row>
    <row r="465" spans="2:7" x14ac:dyDescent="0.25">
      <c r="B465" t="s">
        <v>733</v>
      </c>
      <c r="C465" t="s">
        <v>722</v>
      </c>
      <c r="G465" t="s">
        <v>140</v>
      </c>
    </row>
    <row r="466" spans="2:7" x14ac:dyDescent="0.25">
      <c r="B466" t="s">
        <v>734</v>
      </c>
      <c r="C466" t="s">
        <v>722</v>
      </c>
      <c r="G466" t="s">
        <v>141</v>
      </c>
    </row>
    <row r="467" spans="2:7" x14ac:dyDescent="0.25">
      <c r="B467" t="s">
        <v>735</v>
      </c>
      <c r="C467" t="s">
        <v>722</v>
      </c>
      <c r="G467" t="s">
        <v>142</v>
      </c>
    </row>
    <row r="468" spans="2:7" x14ac:dyDescent="0.25">
      <c r="B468" t="s">
        <v>736</v>
      </c>
      <c r="C468" t="s">
        <v>722</v>
      </c>
      <c r="G468" t="s">
        <v>143</v>
      </c>
    </row>
    <row r="469" spans="2:7" x14ac:dyDescent="0.25">
      <c r="B469" t="s">
        <v>737</v>
      </c>
      <c r="C469" t="s">
        <v>722</v>
      </c>
      <c r="G469" t="s">
        <v>144</v>
      </c>
    </row>
    <row r="470" spans="2:7" x14ac:dyDescent="0.25">
      <c r="B470" t="s">
        <v>738</v>
      </c>
      <c r="C470" t="s">
        <v>722</v>
      </c>
      <c r="G470" t="s">
        <v>145</v>
      </c>
    </row>
    <row r="471" spans="2:7" x14ac:dyDescent="0.25">
      <c r="B471" t="s">
        <v>566</v>
      </c>
      <c r="C471" t="s">
        <v>722</v>
      </c>
      <c r="G471" t="s">
        <v>146</v>
      </c>
    </row>
    <row r="472" spans="2:7" x14ac:dyDescent="0.25">
      <c r="B472" t="s">
        <v>548</v>
      </c>
      <c r="C472" t="s">
        <v>2</v>
      </c>
      <c r="G472" t="s">
        <v>22</v>
      </c>
    </row>
    <row r="473" spans="2:7" x14ac:dyDescent="0.25">
      <c r="B473" t="s">
        <v>540</v>
      </c>
      <c r="C473" t="s">
        <v>722</v>
      </c>
      <c r="G473" t="s">
        <v>21</v>
      </c>
    </row>
    <row r="474" spans="2:7" x14ac:dyDescent="0.25">
      <c r="B474" t="s">
        <v>661</v>
      </c>
      <c r="C474" t="s">
        <v>722</v>
      </c>
      <c r="G474" t="s">
        <v>147</v>
      </c>
    </row>
    <row r="475" spans="2:7" x14ac:dyDescent="0.25">
      <c r="B475" t="s">
        <v>662</v>
      </c>
      <c r="C475" t="s">
        <v>722</v>
      </c>
      <c r="G475" t="s">
        <v>148</v>
      </c>
    </row>
    <row r="476" spans="2:7" x14ac:dyDescent="0.25">
      <c r="B476" t="s">
        <v>139</v>
      </c>
      <c r="C476" t="s">
        <v>722</v>
      </c>
      <c r="G476" t="s">
        <v>149</v>
      </c>
    </row>
    <row r="477" spans="2:7" x14ac:dyDescent="0.25">
      <c r="B477" t="s">
        <v>140</v>
      </c>
      <c r="C477" t="s">
        <v>722</v>
      </c>
      <c r="G477" t="s">
        <v>150</v>
      </c>
    </row>
    <row r="478" spans="2:7" x14ac:dyDescent="0.25">
      <c r="B478" t="s">
        <v>141</v>
      </c>
      <c r="C478" t="s">
        <v>722</v>
      </c>
      <c r="G478" t="s">
        <v>151</v>
      </c>
    </row>
    <row r="479" spans="2:7" x14ac:dyDescent="0.25">
      <c r="B479" t="s">
        <v>142</v>
      </c>
      <c r="C479" t="s">
        <v>722</v>
      </c>
      <c r="G479" t="s">
        <v>152</v>
      </c>
    </row>
    <row r="480" spans="2:7" x14ac:dyDescent="0.25">
      <c r="B480" t="s">
        <v>143</v>
      </c>
      <c r="C480" t="s">
        <v>722</v>
      </c>
      <c r="G480" t="s">
        <v>267</v>
      </c>
    </row>
    <row r="481" spans="2:7" x14ac:dyDescent="0.25">
      <c r="B481" t="s">
        <v>144</v>
      </c>
      <c r="C481" t="s">
        <v>722</v>
      </c>
      <c r="G481" t="s">
        <v>153</v>
      </c>
    </row>
    <row r="482" spans="2:7" x14ac:dyDescent="0.25">
      <c r="B482" t="s">
        <v>145</v>
      </c>
      <c r="C482" t="s">
        <v>722</v>
      </c>
      <c r="G482" t="s">
        <v>276</v>
      </c>
    </row>
    <row r="483" spans="2:7" x14ac:dyDescent="0.25">
      <c r="B483" t="s">
        <v>146</v>
      </c>
      <c r="C483" t="s">
        <v>722</v>
      </c>
    </row>
    <row r="484" spans="2:7" x14ac:dyDescent="0.25">
      <c r="B484" t="s">
        <v>729</v>
      </c>
      <c r="C484" t="s">
        <v>722</v>
      </c>
    </row>
    <row r="485" spans="2:7" x14ac:dyDescent="0.25">
      <c r="B485" t="s">
        <v>22</v>
      </c>
      <c r="C485" t="s">
        <v>722</v>
      </c>
    </row>
    <row r="486" spans="2:7" x14ac:dyDescent="0.25">
      <c r="B486" t="s">
        <v>21</v>
      </c>
      <c r="C486" t="s">
        <v>722</v>
      </c>
    </row>
    <row r="487" spans="2:7" x14ac:dyDescent="0.25">
      <c r="B487" t="s">
        <v>147</v>
      </c>
      <c r="C487" t="s">
        <v>722</v>
      </c>
    </row>
    <row r="488" spans="2:7" x14ac:dyDescent="0.25">
      <c r="B488" t="s">
        <v>625</v>
      </c>
      <c r="C488" t="s">
        <v>722</v>
      </c>
    </row>
    <row r="489" spans="2:7" x14ac:dyDescent="0.25">
      <c r="B489" t="s">
        <v>626</v>
      </c>
      <c r="C489" t="s">
        <v>722</v>
      </c>
    </row>
    <row r="490" spans="2:7" x14ac:dyDescent="0.25">
      <c r="B490" t="s">
        <v>627</v>
      </c>
      <c r="C490" t="s">
        <v>722</v>
      </c>
    </row>
    <row r="491" spans="2:7" x14ac:dyDescent="0.25">
      <c r="B491" t="s">
        <v>628</v>
      </c>
      <c r="C491" t="s">
        <v>722</v>
      </c>
      <c r="G491" t="s">
        <v>123</v>
      </c>
    </row>
    <row r="492" spans="2:7" x14ac:dyDescent="0.25">
      <c r="B492" t="s">
        <v>629</v>
      </c>
      <c r="C492" t="s">
        <v>722</v>
      </c>
      <c r="G492" t="s">
        <v>124</v>
      </c>
    </row>
    <row r="493" spans="2:7" x14ac:dyDescent="0.25">
      <c r="B493" t="s">
        <v>624</v>
      </c>
      <c r="C493" t="s">
        <v>722</v>
      </c>
      <c r="G493" t="s">
        <v>60</v>
      </c>
    </row>
    <row r="494" spans="2:7" x14ac:dyDescent="0.25">
      <c r="B494" t="s">
        <v>706</v>
      </c>
      <c r="C494" t="s">
        <v>722</v>
      </c>
      <c r="G494" t="s">
        <v>307</v>
      </c>
    </row>
    <row r="495" spans="2:7" x14ac:dyDescent="0.25">
      <c r="B495" t="s">
        <v>630</v>
      </c>
      <c r="C495" t="s">
        <v>722</v>
      </c>
      <c r="G495" t="s">
        <v>61</v>
      </c>
    </row>
    <row r="496" spans="2:7" x14ac:dyDescent="0.25">
      <c r="B496" t="s">
        <v>702</v>
      </c>
      <c r="C496" t="s">
        <v>722</v>
      </c>
      <c r="G496" t="s">
        <v>277</v>
      </c>
    </row>
    <row r="497" spans="2:7" x14ac:dyDescent="0.25">
      <c r="B497" t="s">
        <v>543</v>
      </c>
      <c r="C497" t="s">
        <v>722</v>
      </c>
      <c r="G497" t="s">
        <v>278</v>
      </c>
    </row>
    <row r="498" spans="2:7" x14ac:dyDescent="0.25">
      <c r="B498" t="s">
        <v>595</v>
      </c>
      <c r="C498" t="s">
        <v>2</v>
      </c>
      <c r="G498" t="s">
        <v>280</v>
      </c>
    </row>
    <row r="499" spans="2:7" x14ac:dyDescent="0.25">
      <c r="B499" t="s">
        <v>596</v>
      </c>
      <c r="C499" t="s">
        <v>2</v>
      </c>
      <c r="G499" t="s">
        <v>53</v>
      </c>
    </row>
    <row r="500" spans="2:7" x14ac:dyDescent="0.25">
      <c r="B500" t="s">
        <v>731</v>
      </c>
      <c r="C500" t="s">
        <v>2</v>
      </c>
      <c r="G500" t="s">
        <v>273</v>
      </c>
    </row>
    <row r="501" spans="2:7" x14ac:dyDescent="0.25">
      <c r="B501" t="s">
        <v>723</v>
      </c>
      <c r="C501" t="s">
        <v>2</v>
      </c>
      <c r="G501" t="s">
        <v>296</v>
      </c>
    </row>
    <row r="502" spans="2:7" x14ac:dyDescent="0.25">
      <c r="B502" t="s">
        <v>724</v>
      </c>
      <c r="C502" t="s">
        <v>2</v>
      </c>
      <c r="G502" t="s">
        <v>290</v>
      </c>
    </row>
    <row r="503" spans="2:7" x14ac:dyDescent="0.25">
      <c r="B503" t="s">
        <v>730</v>
      </c>
      <c r="C503" t="s">
        <v>2</v>
      </c>
      <c r="G503" t="s">
        <v>54</v>
      </c>
    </row>
    <row r="504" spans="2:7" x14ac:dyDescent="0.25">
      <c r="B504" t="s">
        <v>616</v>
      </c>
      <c r="C504" t="s">
        <v>2</v>
      </c>
      <c r="G504" t="s">
        <v>55</v>
      </c>
    </row>
    <row r="505" spans="2:7" x14ac:dyDescent="0.25">
      <c r="B505" t="s">
        <v>593</v>
      </c>
      <c r="C505" t="s">
        <v>2</v>
      </c>
      <c r="G505" t="s">
        <v>281</v>
      </c>
    </row>
    <row r="506" spans="2:7" x14ac:dyDescent="0.25">
      <c r="B506" t="s">
        <v>594</v>
      </c>
      <c r="C506" t="s">
        <v>2</v>
      </c>
      <c r="G506" t="s">
        <v>56</v>
      </c>
    </row>
    <row r="507" spans="2:7" x14ac:dyDescent="0.25">
      <c r="B507" t="s">
        <v>621</v>
      </c>
      <c r="C507" t="s">
        <v>2</v>
      </c>
      <c r="G507" t="s">
        <v>274</v>
      </c>
    </row>
    <row r="508" spans="2:7" x14ac:dyDescent="0.25">
      <c r="B508" t="s">
        <v>590</v>
      </c>
      <c r="C508" t="s">
        <v>2</v>
      </c>
      <c r="G508" t="s">
        <v>57</v>
      </c>
    </row>
    <row r="509" spans="2:7" x14ac:dyDescent="0.25">
      <c r="B509" t="s">
        <v>591</v>
      </c>
      <c r="C509" t="s">
        <v>2</v>
      </c>
      <c r="G509" t="s">
        <v>58</v>
      </c>
    </row>
    <row r="510" spans="2:7" x14ac:dyDescent="0.25">
      <c r="B510" t="s">
        <v>592</v>
      </c>
      <c r="C510" t="s">
        <v>2</v>
      </c>
      <c r="G510" t="s">
        <v>59</v>
      </c>
    </row>
    <row r="511" spans="2:7" x14ac:dyDescent="0.25">
      <c r="B511" t="s">
        <v>582</v>
      </c>
      <c r="C511" t="s">
        <v>2</v>
      </c>
      <c r="G511" t="s">
        <v>10</v>
      </c>
    </row>
    <row r="512" spans="2:7" x14ac:dyDescent="0.25">
      <c r="B512" t="s">
        <v>581</v>
      </c>
      <c r="C512" t="s">
        <v>2</v>
      </c>
      <c r="G512" t="s">
        <v>26</v>
      </c>
    </row>
    <row r="513" spans="2:7" x14ac:dyDescent="0.25">
      <c r="B513" t="s">
        <v>583</v>
      </c>
      <c r="C513" t="s">
        <v>2</v>
      </c>
      <c r="G513" t="s">
        <v>24</v>
      </c>
    </row>
    <row r="514" spans="2:7" x14ac:dyDescent="0.25">
      <c r="B514" t="s">
        <v>587</v>
      </c>
      <c r="C514" t="s">
        <v>2</v>
      </c>
      <c r="G514" t="s">
        <v>25</v>
      </c>
    </row>
    <row r="515" spans="2:7" x14ac:dyDescent="0.25">
      <c r="B515" t="s">
        <v>584</v>
      </c>
      <c r="C515" t="s">
        <v>2</v>
      </c>
      <c r="G515" t="s">
        <v>29</v>
      </c>
    </row>
    <row r="516" spans="2:7" x14ac:dyDescent="0.25">
      <c r="B516" t="s">
        <v>588</v>
      </c>
      <c r="C516" t="s">
        <v>2</v>
      </c>
      <c r="G516" t="s">
        <v>62</v>
      </c>
    </row>
    <row r="517" spans="2:7" x14ac:dyDescent="0.25">
      <c r="B517" t="s">
        <v>586</v>
      </c>
      <c r="C517" t="s">
        <v>2</v>
      </c>
      <c r="G517" t="s">
        <v>287</v>
      </c>
    </row>
    <row r="518" spans="2:7" x14ac:dyDescent="0.25">
      <c r="B518" t="s">
        <v>585</v>
      </c>
      <c r="C518" t="s">
        <v>2</v>
      </c>
      <c r="G518" t="s">
        <v>288</v>
      </c>
    </row>
    <row r="519" spans="2:7" x14ac:dyDescent="0.25">
      <c r="B519" t="s">
        <v>609</v>
      </c>
      <c r="C519" t="s">
        <v>2</v>
      </c>
      <c r="G519" t="s">
        <v>16</v>
      </c>
    </row>
    <row r="520" spans="2:7" x14ac:dyDescent="0.25">
      <c r="B520" t="s">
        <v>617</v>
      </c>
      <c r="C520" t="s">
        <v>2</v>
      </c>
      <c r="G520" t="s">
        <v>289</v>
      </c>
    </row>
    <row r="521" spans="2:7" x14ac:dyDescent="0.25">
      <c r="B521" t="s">
        <v>589</v>
      </c>
      <c r="C521" t="s">
        <v>2</v>
      </c>
      <c r="G521" t="s">
        <v>27</v>
      </c>
    </row>
    <row r="522" spans="2:7" x14ac:dyDescent="0.25">
      <c r="B522" t="s">
        <v>608</v>
      </c>
      <c r="C522" t="s">
        <v>2</v>
      </c>
      <c r="G522" t="s">
        <v>28</v>
      </c>
    </row>
    <row r="523" spans="2:7" x14ac:dyDescent="0.25">
      <c r="B523" t="s">
        <v>606</v>
      </c>
      <c r="C523" t="s">
        <v>2</v>
      </c>
      <c r="G523" t="s">
        <v>298</v>
      </c>
    </row>
    <row r="524" spans="2:7" x14ac:dyDescent="0.25">
      <c r="B524" t="s">
        <v>605</v>
      </c>
      <c r="C524" t="s">
        <v>2</v>
      </c>
      <c r="G524" t="s">
        <v>291</v>
      </c>
    </row>
    <row r="525" spans="2:7" x14ac:dyDescent="0.25">
      <c r="B525" t="s">
        <v>607</v>
      </c>
      <c r="C525" t="s">
        <v>2</v>
      </c>
      <c r="G525" t="s">
        <v>292</v>
      </c>
    </row>
    <row r="526" spans="2:7" x14ac:dyDescent="0.25">
      <c r="B526" t="s">
        <v>604</v>
      </c>
      <c r="C526" t="s">
        <v>2</v>
      </c>
      <c r="G526" t="s">
        <v>293</v>
      </c>
    </row>
    <row r="527" spans="2:7" x14ac:dyDescent="0.25">
      <c r="B527" t="s">
        <v>603</v>
      </c>
      <c r="C527" t="s">
        <v>2</v>
      </c>
      <c r="G527" t="s">
        <v>294</v>
      </c>
    </row>
    <row r="528" spans="2:7" x14ac:dyDescent="0.25">
      <c r="B528" t="s">
        <v>601</v>
      </c>
      <c r="C528" t="s">
        <v>2</v>
      </c>
      <c r="G528" t="s">
        <v>295</v>
      </c>
    </row>
    <row r="529" spans="2:7" x14ac:dyDescent="0.25">
      <c r="B529" t="s">
        <v>602</v>
      </c>
      <c r="C529" t="s">
        <v>2</v>
      </c>
      <c r="G529" t="s">
        <v>23</v>
      </c>
    </row>
    <row r="530" spans="2:7" x14ac:dyDescent="0.25">
      <c r="B530" t="s">
        <v>600</v>
      </c>
      <c r="C530" t="s">
        <v>2</v>
      </c>
      <c r="G530" t="s">
        <v>154</v>
      </c>
    </row>
    <row r="531" spans="2:7" x14ac:dyDescent="0.25">
      <c r="B531" t="s">
        <v>599</v>
      </c>
      <c r="C531" t="s">
        <v>2</v>
      </c>
      <c r="G531" t="s">
        <v>45</v>
      </c>
    </row>
    <row r="532" spans="2:7" x14ac:dyDescent="0.25">
      <c r="B532" t="s">
        <v>573</v>
      </c>
      <c r="C532" t="s">
        <v>2</v>
      </c>
      <c r="G532" t="s">
        <v>30</v>
      </c>
    </row>
    <row r="533" spans="2:7" x14ac:dyDescent="0.25">
      <c r="B533" t="s">
        <v>569</v>
      </c>
      <c r="C533" t="s">
        <v>2</v>
      </c>
      <c r="G533" t="s">
        <v>46</v>
      </c>
    </row>
    <row r="534" spans="2:7" x14ac:dyDescent="0.25">
      <c r="B534" t="s">
        <v>568</v>
      </c>
      <c r="C534" t="s">
        <v>2</v>
      </c>
      <c r="G534" t="s">
        <v>47</v>
      </c>
    </row>
    <row r="535" spans="2:7" x14ac:dyDescent="0.25">
      <c r="B535" t="s">
        <v>570</v>
      </c>
      <c r="C535" t="s">
        <v>2</v>
      </c>
      <c r="G535" t="s">
        <v>48</v>
      </c>
    </row>
    <row r="536" spans="2:7" x14ac:dyDescent="0.25">
      <c r="B536" t="s">
        <v>572</v>
      </c>
      <c r="C536" t="s">
        <v>2</v>
      </c>
      <c r="G536" t="s">
        <v>51</v>
      </c>
    </row>
    <row r="537" spans="2:7" x14ac:dyDescent="0.25">
      <c r="B537" t="s">
        <v>567</v>
      </c>
      <c r="C537" t="s">
        <v>2</v>
      </c>
      <c r="G537" t="s">
        <v>52</v>
      </c>
    </row>
    <row r="538" spans="2:7" x14ac:dyDescent="0.25">
      <c r="B538" t="s">
        <v>571</v>
      </c>
      <c r="C538" t="s">
        <v>2</v>
      </c>
      <c r="G538" t="s">
        <v>32</v>
      </c>
    </row>
    <row r="539" spans="2:7" x14ac:dyDescent="0.25">
      <c r="B539" t="s">
        <v>579</v>
      </c>
      <c r="C539" t="s">
        <v>2</v>
      </c>
      <c r="G539" t="s">
        <v>49</v>
      </c>
    </row>
    <row r="540" spans="2:7" x14ac:dyDescent="0.25">
      <c r="B540" t="s">
        <v>580</v>
      </c>
      <c r="C540" t="s">
        <v>2</v>
      </c>
      <c r="G540" t="s">
        <v>50</v>
      </c>
    </row>
    <row r="541" spans="2:7" x14ac:dyDescent="0.25">
      <c r="B541" t="s">
        <v>574</v>
      </c>
      <c r="C541" t="s">
        <v>2</v>
      </c>
      <c r="G541" t="s">
        <v>31</v>
      </c>
    </row>
    <row r="542" spans="2:7" x14ac:dyDescent="0.25">
      <c r="B542" t="s">
        <v>576</v>
      </c>
      <c r="C542" t="s">
        <v>2</v>
      </c>
      <c r="G542" t="s">
        <v>33</v>
      </c>
    </row>
    <row r="543" spans="2:7" x14ac:dyDescent="0.25">
      <c r="B543" t="s">
        <v>575</v>
      </c>
      <c r="C543" t="s">
        <v>2</v>
      </c>
      <c r="G543" t="s">
        <v>34</v>
      </c>
    </row>
    <row r="544" spans="2:7" x14ac:dyDescent="0.25">
      <c r="B544" t="s">
        <v>577</v>
      </c>
      <c r="C544" t="s">
        <v>2</v>
      </c>
      <c r="G544" t="s">
        <v>35</v>
      </c>
    </row>
    <row r="545" spans="2:7" x14ac:dyDescent="0.25">
      <c r="B545" t="s">
        <v>578</v>
      </c>
      <c r="C545" t="s">
        <v>2</v>
      </c>
      <c r="G545" t="s">
        <v>36</v>
      </c>
    </row>
    <row r="546" spans="2:7" x14ac:dyDescent="0.25">
      <c r="B546" t="s">
        <v>316</v>
      </c>
      <c r="C546" t="s">
        <v>2</v>
      </c>
      <c r="G546" t="s">
        <v>37</v>
      </c>
    </row>
    <row r="547" spans="2:7" x14ac:dyDescent="0.25">
      <c r="B547" t="s">
        <v>682</v>
      </c>
      <c r="C547" t="s">
        <v>2</v>
      </c>
      <c r="G547" t="s">
        <v>39</v>
      </c>
    </row>
    <row r="548" spans="2:7" x14ac:dyDescent="0.25">
      <c r="B548" t="s">
        <v>663</v>
      </c>
      <c r="C548" t="s">
        <v>722</v>
      </c>
      <c r="G548" t="s">
        <v>38</v>
      </c>
    </row>
    <row r="549" spans="2:7" x14ac:dyDescent="0.25">
      <c r="B549" t="s">
        <v>317</v>
      </c>
      <c r="C549" t="s">
        <v>722</v>
      </c>
      <c r="G549" t="s">
        <v>204</v>
      </c>
    </row>
    <row r="550" spans="2:7" x14ac:dyDescent="0.25">
      <c r="B550" t="s">
        <v>318</v>
      </c>
      <c r="C550" t="s">
        <v>722</v>
      </c>
      <c r="G550" t="s">
        <v>40</v>
      </c>
    </row>
    <row r="551" spans="2:7" x14ac:dyDescent="0.25">
      <c r="B551" t="s">
        <v>319</v>
      </c>
      <c r="C551" t="s">
        <v>722</v>
      </c>
      <c r="G551" t="s">
        <v>41</v>
      </c>
    </row>
    <row r="552" spans="2:7" x14ac:dyDescent="0.25">
      <c r="B552" t="s">
        <v>320</v>
      </c>
      <c r="C552" t="s">
        <v>722</v>
      </c>
      <c r="G552" t="s">
        <v>301</v>
      </c>
    </row>
    <row r="553" spans="2:7" x14ac:dyDescent="0.25">
      <c r="B553" t="s">
        <v>712</v>
      </c>
      <c r="C553" t="s">
        <v>722</v>
      </c>
      <c r="G553" t="s">
        <v>268</v>
      </c>
    </row>
    <row r="554" spans="2:7" x14ac:dyDescent="0.25">
      <c r="B554" t="s">
        <v>321</v>
      </c>
      <c r="C554" t="s">
        <v>722</v>
      </c>
      <c r="G554" t="s">
        <v>42</v>
      </c>
    </row>
    <row r="555" spans="2:7" x14ac:dyDescent="0.25">
      <c r="B555" t="s">
        <v>612</v>
      </c>
      <c r="C555" t="s">
        <v>722</v>
      </c>
      <c r="G555" t="s">
        <v>306</v>
      </c>
    </row>
    <row r="556" spans="2:7" x14ac:dyDescent="0.25">
      <c r="B556" t="s">
        <v>613</v>
      </c>
      <c r="C556" t="s">
        <v>722</v>
      </c>
      <c r="G556" t="s">
        <v>43</v>
      </c>
    </row>
    <row r="557" spans="2:7" x14ac:dyDescent="0.25">
      <c r="B557" t="s">
        <v>0</v>
      </c>
      <c r="C557" t="s">
        <v>722</v>
      </c>
      <c r="G557" t="s">
        <v>44</v>
      </c>
    </row>
    <row r="558" spans="2:7" x14ac:dyDescent="0.25">
      <c r="B558" t="s">
        <v>155</v>
      </c>
      <c r="C558" t="s">
        <v>722</v>
      </c>
      <c r="G558" t="s">
        <v>0</v>
      </c>
    </row>
    <row r="559" spans="2:7" x14ac:dyDescent="0.25">
      <c r="B559" t="s">
        <v>156</v>
      </c>
      <c r="C559" t="s">
        <v>722</v>
      </c>
      <c r="G559" t="s">
        <v>5</v>
      </c>
    </row>
    <row r="560" spans="2:7" x14ac:dyDescent="0.25">
      <c r="B560" t="s">
        <v>157</v>
      </c>
      <c r="C560" t="s">
        <v>722</v>
      </c>
      <c r="G560" t="s">
        <v>155</v>
      </c>
    </row>
    <row r="561" spans="2:7" x14ac:dyDescent="0.25">
      <c r="B561" t="s">
        <v>158</v>
      </c>
      <c r="C561" t="s">
        <v>722</v>
      </c>
      <c r="G561" t="s">
        <v>156</v>
      </c>
    </row>
    <row r="562" spans="2:7" x14ac:dyDescent="0.25">
      <c r="B562" t="s">
        <v>159</v>
      </c>
      <c r="C562" t="s">
        <v>722</v>
      </c>
      <c r="G562" t="s">
        <v>157</v>
      </c>
    </row>
    <row r="563" spans="2:7" x14ac:dyDescent="0.25">
      <c r="B563" t="s">
        <v>160</v>
      </c>
      <c r="C563" t="s">
        <v>722</v>
      </c>
      <c r="G563" t="s">
        <v>158</v>
      </c>
    </row>
    <row r="564" spans="2:7" x14ac:dyDescent="0.25">
      <c r="B564" t="s">
        <v>161</v>
      </c>
      <c r="C564" t="s">
        <v>722</v>
      </c>
      <c r="G564" t="s">
        <v>159</v>
      </c>
    </row>
    <row r="565" spans="2:7" x14ac:dyDescent="0.25">
      <c r="B565" t="s">
        <v>162</v>
      </c>
      <c r="C565" t="s">
        <v>722</v>
      </c>
      <c r="G565" t="s">
        <v>160</v>
      </c>
    </row>
    <row r="566" spans="2:7" x14ac:dyDescent="0.25">
      <c r="B566" t="s">
        <v>163</v>
      </c>
      <c r="C566" t="s">
        <v>722</v>
      </c>
      <c r="G566" t="s">
        <v>161</v>
      </c>
    </row>
    <row r="567" spans="2:7" x14ac:dyDescent="0.25">
      <c r="B567" t="s">
        <v>164</v>
      </c>
      <c r="C567" t="s">
        <v>722</v>
      </c>
      <c r="G567" t="s">
        <v>162</v>
      </c>
    </row>
    <row r="568" spans="2:7" x14ac:dyDescent="0.25">
      <c r="B568" t="s">
        <v>165</v>
      </c>
      <c r="C568" t="s">
        <v>722</v>
      </c>
      <c r="G568" t="s">
        <v>163</v>
      </c>
    </row>
    <row r="569" spans="2:7" x14ac:dyDescent="0.25">
      <c r="B569" t="s">
        <v>166</v>
      </c>
      <c r="C569" t="s">
        <v>722</v>
      </c>
      <c r="G569" t="s">
        <v>164</v>
      </c>
    </row>
    <row r="570" spans="2:7" x14ac:dyDescent="0.25">
      <c r="B570" t="s">
        <v>167</v>
      </c>
      <c r="C570" t="s">
        <v>722</v>
      </c>
      <c r="G570" t="s">
        <v>165</v>
      </c>
    </row>
    <row r="571" spans="2:7" x14ac:dyDescent="0.25">
      <c r="B571" t="s">
        <v>168</v>
      </c>
      <c r="C571" t="s">
        <v>722</v>
      </c>
      <c r="G571" t="s">
        <v>166</v>
      </c>
    </row>
    <row r="572" spans="2:7" x14ac:dyDescent="0.25">
      <c r="B572" t="s">
        <v>169</v>
      </c>
      <c r="C572" t="s">
        <v>722</v>
      </c>
      <c r="G572" t="s">
        <v>167</v>
      </c>
    </row>
    <row r="573" spans="2:7" x14ac:dyDescent="0.25">
      <c r="B573" t="s">
        <v>170</v>
      </c>
      <c r="C573" t="s">
        <v>722</v>
      </c>
      <c r="G573" t="s">
        <v>168</v>
      </c>
    </row>
    <row r="574" spans="2:7" x14ac:dyDescent="0.25">
      <c r="B574" t="s">
        <v>171</v>
      </c>
      <c r="C574" t="s">
        <v>722</v>
      </c>
      <c r="G574" t="s">
        <v>169</v>
      </c>
    </row>
    <row r="575" spans="2:7" x14ac:dyDescent="0.25">
      <c r="B575" t="s">
        <v>622</v>
      </c>
      <c r="C575" t="s">
        <v>722</v>
      </c>
      <c r="G575" t="s">
        <v>170</v>
      </c>
    </row>
    <row r="576" spans="2:7" x14ac:dyDescent="0.25">
      <c r="B576" t="s">
        <v>623</v>
      </c>
      <c r="C576" t="s">
        <v>722</v>
      </c>
      <c r="G576" t="s">
        <v>171</v>
      </c>
    </row>
    <row r="577" spans="2:7" x14ac:dyDescent="0.25">
      <c r="B577" t="s">
        <v>618</v>
      </c>
      <c r="C577" t="s">
        <v>2</v>
      </c>
      <c r="G577" t="s">
        <v>284</v>
      </c>
    </row>
    <row r="578" spans="2:7" x14ac:dyDescent="0.25">
      <c r="B578" t="s">
        <v>619</v>
      </c>
      <c r="C578" t="s">
        <v>2</v>
      </c>
      <c r="G578" t="s">
        <v>282</v>
      </c>
    </row>
    <row r="579" spans="2:7" x14ac:dyDescent="0.25">
      <c r="B579" t="s">
        <v>620</v>
      </c>
      <c r="C579" t="s">
        <v>2</v>
      </c>
      <c r="G579" t="s">
        <v>283</v>
      </c>
    </row>
    <row r="580" spans="2:7" x14ac:dyDescent="0.25">
      <c r="B580" t="s">
        <v>614</v>
      </c>
      <c r="C580" t="s">
        <v>2</v>
      </c>
      <c r="G580" t="s">
        <v>172</v>
      </c>
    </row>
    <row r="581" spans="2:7" x14ac:dyDescent="0.25">
      <c r="B581" t="s">
        <v>615</v>
      </c>
      <c r="C581" t="s">
        <v>2</v>
      </c>
      <c r="G581" t="s">
        <v>173</v>
      </c>
    </row>
    <row r="582" spans="2:7" x14ac:dyDescent="0.25">
      <c r="B582" t="s">
        <v>549</v>
      </c>
      <c r="C582" t="s">
        <v>722</v>
      </c>
      <c r="G582" t="s">
        <v>174</v>
      </c>
    </row>
    <row r="583" spans="2:7" x14ac:dyDescent="0.25">
      <c r="B583" t="s">
        <v>542</v>
      </c>
      <c r="C583" t="s">
        <v>722</v>
      </c>
      <c r="G583" t="s">
        <v>63</v>
      </c>
    </row>
    <row r="584" spans="2:7" x14ac:dyDescent="0.25">
      <c r="B584" t="s">
        <v>664</v>
      </c>
      <c r="C584" t="s">
        <v>722</v>
      </c>
      <c r="G584" t="s">
        <v>64</v>
      </c>
    </row>
    <row r="585" spans="2:7" x14ac:dyDescent="0.25">
      <c r="B585" t="s">
        <v>322</v>
      </c>
      <c r="C585" t="s">
        <v>722</v>
      </c>
      <c r="G585" t="s">
        <v>81</v>
      </c>
    </row>
    <row r="586" spans="2:7" x14ac:dyDescent="0.25">
      <c r="B586" t="s">
        <v>544</v>
      </c>
      <c r="C586" t="s">
        <v>722</v>
      </c>
      <c r="G586" t="s">
        <v>80</v>
      </c>
    </row>
    <row r="587" spans="2:7" x14ac:dyDescent="0.25">
      <c r="B587" t="s">
        <v>686</v>
      </c>
      <c r="C587" t="s">
        <v>722</v>
      </c>
      <c r="G587" t="s">
        <v>6</v>
      </c>
    </row>
    <row r="588" spans="2:7" x14ac:dyDescent="0.25">
      <c r="B588" t="s">
        <v>694</v>
      </c>
      <c r="C588" t="s">
        <v>722</v>
      </c>
      <c r="G588" t="s">
        <v>82</v>
      </c>
    </row>
    <row r="589" spans="2:7" x14ac:dyDescent="0.25">
      <c r="B589" t="s">
        <v>323</v>
      </c>
      <c r="C589" t="s">
        <v>722</v>
      </c>
      <c r="G589" t="s">
        <v>83</v>
      </c>
    </row>
    <row r="590" spans="2:7" x14ac:dyDescent="0.25">
      <c r="B590" t="s">
        <v>545</v>
      </c>
      <c r="C590" t="s">
        <v>722</v>
      </c>
      <c r="G590" t="s">
        <v>264</v>
      </c>
    </row>
    <row r="591" spans="2:7" x14ac:dyDescent="0.25">
      <c r="B591" t="s">
        <v>324</v>
      </c>
      <c r="C591" t="s">
        <v>722</v>
      </c>
      <c r="G591" t="s">
        <v>175</v>
      </c>
    </row>
    <row r="592" spans="2:7" x14ac:dyDescent="0.25">
      <c r="B592" t="s">
        <v>325</v>
      </c>
      <c r="C592" t="s">
        <v>722</v>
      </c>
      <c r="G592" t="s">
        <v>67</v>
      </c>
    </row>
    <row r="593" spans="2:7" x14ac:dyDescent="0.25">
      <c r="B593" t="s">
        <v>326</v>
      </c>
      <c r="C593" t="s">
        <v>722</v>
      </c>
      <c r="G593" t="s">
        <v>66</v>
      </c>
    </row>
    <row r="594" spans="2:7" x14ac:dyDescent="0.25">
      <c r="B594" t="s">
        <v>689</v>
      </c>
      <c r="C594" t="s">
        <v>722</v>
      </c>
      <c r="G594" t="s">
        <v>65</v>
      </c>
    </row>
    <row r="595" spans="2:7" x14ac:dyDescent="0.25">
      <c r="B595" t="s">
        <v>718</v>
      </c>
      <c r="C595" t="s">
        <v>722</v>
      </c>
      <c r="G595" t="s">
        <v>68</v>
      </c>
    </row>
    <row r="596" spans="2:7" x14ac:dyDescent="0.25">
      <c r="B596" t="s">
        <v>681</v>
      </c>
      <c r="C596" t="s">
        <v>722</v>
      </c>
      <c r="G596" t="s">
        <v>176</v>
      </c>
    </row>
    <row r="597" spans="2:7" x14ac:dyDescent="0.25">
      <c r="B597" t="s">
        <v>683</v>
      </c>
      <c r="C597" t="s">
        <v>722</v>
      </c>
      <c r="G597" t="s">
        <v>177</v>
      </c>
    </row>
    <row r="598" spans="2:7" x14ac:dyDescent="0.25">
      <c r="B598" t="s">
        <v>432</v>
      </c>
      <c r="C598" t="s">
        <v>722</v>
      </c>
      <c r="G598" t="s">
        <v>309</v>
      </c>
    </row>
    <row r="599" spans="2:7" x14ac:dyDescent="0.25">
      <c r="B599" t="s">
        <v>525</v>
      </c>
      <c r="C599" t="s">
        <v>722</v>
      </c>
      <c r="G599" t="s">
        <v>178</v>
      </c>
    </row>
    <row r="600" spans="2:7" x14ac:dyDescent="0.25">
      <c r="B600" t="s">
        <v>327</v>
      </c>
      <c r="C600" t="s">
        <v>722</v>
      </c>
      <c r="G600" t="s">
        <v>179</v>
      </c>
    </row>
    <row r="601" spans="2:7" x14ac:dyDescent="0.25">
      <c r="B601" t="s">
        <v>698</v>
      </c>
      <c r="C601" t="s">
        <v>721</v>
      </c>
      <c r="G601" t="s">
        <v>180</v>
      </c>
    </row>
    <row r="602" spans="2:7" x14ac:dyDescent="0.25">
      <c r="B602" t="s">
        <v>328</v>
      </c>
      <c r="C602" t="s">
        <v>722</v>
      </c>
      <c r="G602" t="s">
        <v>181</v>
      </c>
    </row>
    <row r="603" spans="2:7" x14ac:dyDescent="0.25">
      <c r="B603" t="s">
        <v>690</v>
      </c>
      <c r="C603" t="s">
        <v>722</v>
      </c>
      <c r="G603" t="s">
        <v>269</v>
      </c>
    </row>
    <row r="604" spans="2:7" x14ac:dyDescent="0.25">
      <c r="B604" t="s">
        <v>697</v>
      </c>
      <c r="C604" t="s">
        <v>722</v>
      </c>
      <c r="G604" t="s">
        <v>69</v>
      </c>
    </row>
    <row r="605" spans="2:7" x14ac:dyDescent="0.25">
      <c r="B605" t="s">
        <v>708</v>
      </c>
      <c r="C605" t="s">
        <v>722</v>
      </c>
      <c r="G605" t="s">
        <v>182</v>
      </c>
    </row>
    <row r="606" spans="2:7" x14ac:dyDescent="0.25">
      <c r="B606" t="s">
        <v>678</v>
      </c>
      <c r="C606" t="s">
        <v>722</v>
      </c>
      <c r="G606" t="s">
        <v>183</v>
      </c>
    </row>
    <row r="607" spans="2:7" x14ac:dyDescent="0.25">
      <c r="B607" t="s">
        <v>679</v>
      </c>
      <c r="C607" t="s">
        <v>722</v>
      </c>
      <c r="G607" t="s">
        <v>184</v>
      </c>
    </row>
    <row r="608" spans="2:7" x14ac:dyDescent="0.25">
      <c r="B608" t="s">
        <v>699</v>
      </c>
      <c r="C608" t="s">
        <v>722</v>
      </c>
      <c r="G608" t="s">
        <v>185</v>
      </c>
    </row>
    <row r="609" spans="2:7" x14ac:dyDescent="0.25">
      <c r="B609" t="s">
        <v>710</v>
      </c>
      <c r="C609" t="s">
        <v>722</v>
      </c>
      <c r="G609" t="s">
        <v>186</v>
      </c>
    </row>
    <row r="610" spans="2:7" x14ac:dyDescent="0.25">
      <c r="B610" t="s">
        <v>709</v>
      </c>
      <c r="C610" t="s">
        <v>722</v>
      </c>
      <c r="G610" t="s">
        <v>187</v>
      </c>
    </row>
    <row r="611" spans="2:7" x14ac:dyDescent="0.25">
      <c r="B611" t="s">
        <v>541</v>
      </c>
      <c r="C611" t="s">
        <v>722</v>
      </c>
      <c r="G611" t="s">
        <v>188</v>
      </c>
    </row>
    <row r="612" spans="2:7" x14ac:dyDescent="0.25">
      <c r="B612" t="s">
        <v>719</v>
      </c>
      <c r="C612" t="s">
        <v>722</v>
      </c>
      <c r="G612" t="s">
        <v>189</v>
      </c>
    </row>
    <row r="613" spans="2:7" x14ac:dyDescent="0.25">
      <c r="B613" t="s">
        <v>329</v>
      </c>
      <c r="C613" t="s">
        <v>722</v>
      </c>
      <c r="G613" t="s">
        <v>8</v>
      </c>
    </row>
    <row r="614" spans="2:7" x14ac:dyDescent="0.25">
      <c r="B614" t="s">
        <v>673</v>
      </c>
      <c r="C614" t="s">
        <v>722</v>
      </c>
      <c r="G614" t="s">
        <v>190</v>
      </c>
    </row>
    <row r="615" spans="2:7" x14ac:dyDescent="0.25">
      <c r="B615" t="s">
        <v>684</v>
      </c>
      <c r="C615" t="s">
        <v>722</v>
      </c>
      <c r="G615" t="s">
        <v>302</v>
      </c>
    </row>
    <row r="616" spans="2:7" x14ac:dyDescent="0.25">
      <c r="B616" t="s">
        <v>695</v>
      </c>
      <c r="C616" t="s">
        <v>722</v>
      </c>
      <c r="G616" t="s">
        <v>73</v>
      </c>
    </row>
    <row r="617" spans="2:7" x14ac:dyDescent="0.25">
      <c r="B617" t="s">
        <v>631</v>
      </c>
      <c r="C617" t="s">
        <v>722</v>
      </c>
      <c r="G617" t="s">
        <v>304</v>
      </c>
    </row>
    <row r="618" spans="2:7" x14ac:dyDescent="0.25">
      <c r="B618" t="s">
        <v>632</v>
      </c>
      <c r="C618" t="s">
        <v>722</v>
      </c>
      <c r="G618" t="s">
        <v>125</v>
      </c>
    </row>
    <row r="619" spans="2:7" x14ac:dyDescent="0.25">
      <c r="B619" t="s">
        <v>633</v>
      </c>
      <c r="C619" t="s">
        <v>722</v>
      </c>
      <c r="G619" t="s">
        <v>308</v>
      </c>
    </row>
    <row r="620" spans="2:7" x14ac:dyDescent="0.25">
      <c r="B620" t="s">
        <v>634</v>
      </c>
      <c r="C620" t="s">
        <v>722</v>
      </c>
      <c r="G620" t="s">
        <v>191</v>
      </c>
    </row>
    <row r="621" spans="2:7" x14ac:dyDescent="0.25">
      <c r="B621" t="s">
        <v>635</v>
      </c>
      <c r="C621" t="s">
        <v>722</v>
      </c>
      <c r="G621" t="s">
        <v>192</v>
      </c>
    </row>
    <row r="622" spans="2:7" x14ac:dyDescent="0.25">
      <c r="B622" t="s">
        <v>636</v>
      </c>
      <c r="C622" t="s">
        <v>722</v>
      </c>
      <c r="G622" t="s">
        <v>270</v>
      </c>
    </row>
    <row r="623" spans="2:7" x14ac:dyDescent="0.25">
      <c r="B623" t="s">
        <v>637</v>
      </c>
      <c r="C623" t="s">
        <v>722</v>
      </c>
      <c r="G623" t="s">
        <v>193</v>
      </c>
    </row>
    <row r="624" spans="2:7" x14ac:dyDescent="0.25">
      <c r="B624" t="s">
        <v>638</v>
      </c>
      <c r="C624" t="s">
        <v>722</v>
      </c>
      <c r="G624" t="s">
        <v>75</v>
      </c>
    </row>
    <row r="625" spans="2:7" x14ac:dyDescent="0.25">
      <c r="B625" t="s">
        <v>639</v>
      </c>
      <c r="C625" t="s">
        <v>722</v>
      </c>
      <c r="G625" t="s">
        <v>194</v>
      </c>
    </row>
    <row r="626" spans="2:7" x14ac:dyDescent="0.25">
      <c r="B626" t="s">
        <v>531</v>
      </c>
      <c r="C626" t="s">
        <v>722</v>
      </c>
      <c r="G626" t="s">
        <v>77</v>
      </c>
    </row>
    <row r="627" spans="2:7" x14ac:dyDescent="0.25">
      <c r="B627" t="s">
        <v>533</v>
      </c>
      <c r="C627" t="s">
        <v>722</v>
      </c>
      <c r="G627" t="s">
        <v>76</v>
      </c>
    </row>
    <row r="628" spans="2:7" x14ac:dyDescent="0.25">
      <c r="B628" t="s">
        <v>532</v>
      </c>
      <c r="C628" t="s">
        <v>722</v>
      </c>
      <c r="G628" t="s">
        <v>195</v>
      </c>
    </row>
    <row r="629" spans="2:7" x14ac:dyDescent="0.25">
      <c r="B629" t="s">
        <v>330</v>
      </c>
      <c r="C629" t="s">
        <v>722</v>
      </c>
      <c r="G629" t="s">
        <v>126</v>
      </c>
    </row>
    <row r="630" spans="2:7" x14ac:dyDescent="0.25">
      <c r="B630" t="s">
        <v>331</v>
      </c>
      <c r="C630" t="s">
        <v>722</v>
      </c>
      <c r="G630" t="s">
        <v>127</v>
      </c>
    </row>
    <row r="631" spans="2:7" x14ac:dyDescent="0.25">
      <c r="B631" t="s">
        <v>703</v>
      </c>
      <c r="C631" t="s">
        <v>722</v>
      </c>
      <c r="G631" t="s">
        <v>78</v>
      </c>
    </row>
    <row r="632" spans="2:7" x14ac:dyDescent="0.25">
      <c r="B632" t="s">
        <v>332</v>
      </c>
      <c r="C632" t="s">
        <v>722</v>
      </c>
      <c r="G632" t="s">
        <v>303</v>
      </c>
    </row>
    <row r="633" spans="2:7" x14ac:dyDescent="0.25">
      <c r="B633" t="s">
        <v>333</v>
      </c>
      <c r="C633" t="s">
        <v>722</v>
      </c>
      <c r="G633" t="s">
        <v>79</v>
      </c>
    </row>
    <row r="634" spans="2:7" x14ac:dyDescent="0.25">
      <c r="B634" t="s">
        <v>334</v>
      </c>
      <c r="C634" t="s">
        <v>722</v>
      </c>
      <c r="G634" t="s">
        <v>88</v>
      </c>
    </row>
    <row r="635" spans="2:7" x14ac:dyDescent="0.25">
      <c r="B635" t="s">
        <v>720</v>
      </c>
      <c r="C635" t="s">
        <v>2</v>
      </c>
      <c r="G635" t="s">
        <v>196</v>
      </c>
    </row>
    <row r="636" spans="2:7" x14ac:dyDescent="0.25">
      <c r="B636" t="s">
        <v>675</v>
      </c>
      <c r="C636" t="s">
        <v>722</v>
      </c>
      <c r="G636" t="s">
        <v>197</v>
      </c>
    </row>
    <row r="637" spans="2:7" x14ac:dyDescent="0.25">
      <c r="B637" t="s">
        <v>711</v>
      </c>
      <c r="C637" t="s">
        <v>722</v>
      </c>
      <c r="G637" t="s">
        <v>198</v>
      </c>
    </row>
    <row r="638" spans="2:7" x14ac:dyDescent="0.25">
      <c r="B638" t="s">
        <v>335</v>
      </c>
      <c r="C638" t="s">
        <v>722</v>
      </c>
      <c r="G638" t="s">
        <v>199</v>
      </c>
    </row>
    <row r="639" spans="2:7" x14ac:dyDescent="0.25">
      <c r="B639" t="s">
        <v>355</v>
      </c>
      <c r="C639" t="s">
        <v>722</v>
      </c>
      <c r="G639" t="s">
        <v>200</v>
      </c>
    </row>
    <row r="640" spans="2:7" x14ac:dyDescent="0.25">
      <c r="B640" t="s">
        <v>354</v>
      </c>
      <c r="C640" t="s">
        <v>722</v>
      </c>
      <c r="G640" t="s">
        <v>201</v>
      </c>
    </row>
    <row r="641" spans="2:7" x14ac:dyDescent="0.25">
      <c r="B641" t="s">
        <v>358</v>
      </c>
      <c r="C641" t="s">
        <v>722</v>
      </c>
      <c r="G641" t="s">
        <v>202</v>
      </c>
    </row>
    <row r="642" spans="2:7" x14ac:dyDescent="0.25">
      <c r="B642" t="s">
        <v>356</v>
      </c>
      <c r="C642" t="s">
        <v>722</v>
      </c>
      <c r="G642" t="s">
        <v>89</v>
      </c>
    </row>
    <row r="643" spans="2:7" x14ac:dyDescent="0.25">
      <c r="B643" t="s">
        <v>357</v>
      </c>
      <c r="C643" t="s">
        <v>722</v>
      </c>
      <c r="G643" t="s">
        <v>272</v>
      </c>
    </row>
    <row r="644" spans="2:7" x14ac:dyDescent="0.25">
      <c r="B644" t="s">
        <v>351</v>
      </c>
      <c r="C644" t="s">
        <v>722</v>
      </c>
      <c r="G644" t="s">
        <v>90</v>
      </c>
    </row>
    <row r="645" spans="2:7" x14ac:dyDescent="0.25">
      <c r="B645" t="s">
        <v>350</v>
      </c>
      <c r="C645" t="s">
        <v>722</v>
      </c>
      <c r="G645" t="s">
        <v>128</v>
      </c>
    </row>
    <row r="646" spans="2:7" x14ac:dyDescent="0.25">
      <c r="B646" t="s">
        <v>352</v>
      </c>
      <c r="C646" t="s">
        <v>722</v>
      </c>
      <c r="G646" t="s">
        <v>286</v>
      </c>
    </row>
    <row r="647" spans="2:7" x14ac:dyDescent="0.25">
      <c r="B647" t="s">
        <v>353</v>
      </c>
      <c r="C647" t="s">
        <v>722</v>
      </c>
      <c r="G647" t="s">
        <v>285</v>
      </c>
    </row>
    <row r="648" spans="2:7" x14ac:dyDescent="0.25">
      <c r="B648" t="s">
        <v>453</v>
      </c>
      <c r="C648" t="s">
        <v>722</v>
      </c>
      <c r="G648" t="s">
        <v>203</v>
      </c>
    </row>
    <row r="649" spans="2:7" x14ac:dyDescent="0.25">
      <c r="B649" t="s">
        <v>452</v>
      </c>
      <c r="C649" t="s">
        <v>722</v>
      </c>
      <c r="G649" t="s">
        <v>271</v>
      </c>
    </row>
    <row r="650" spans="2:7" x14ac:dyDescent="0.25">
      <c r="B650" t="s">
        <v>456</v>
      </c>
      <c r="C650" t="s">
        <v>722</v>
      </c>
      <c r="G650" t="s">
        <v>91</v>
      </c>
    </row>
    <row r="651" spans="2:7" x14ac:dyDescent="0.25">
      <c r="B651" t="s">
        <v>454</v>
      </c>
      <c r="C651" t="s">
        <v>722</v>
      </c>
      <c r="G651" t="s">
        <v>84</v>
      </c>
    </row>
    <row r="652" spans="2:7" x14ac:dyDescent="0.25">
      <c r="B652" t="s">
        <v>455</v>
      </c>
      <c r="C652" t="s">
        <v>722</v>
      </c>
      <c r="G652" t="s">
        <v>85</v>
      </c>
    </row>
    <row r="653" spans="2:7" x14ac:dyDescent="0.25">
      <c r="B653" t="s">
        <v>449</v>
      </c>
      <c r="C653" t="s">
        <v>722</v>
      </c>
      <c r="G653" t="s">
        <v>92</v>
      </c>
    </row>
    <row r="654" spans="2:7" x14ac:dyDescent="0.25">
      <c r="B654" t="s">
        <v>448</v>
      </c>
      <c r="C654" t="s">
        <v>722</v>
      </c>
      <c r="G654" t="s">
        <v>94</v>
      </c>
    </row>
    <row r="655" spans="2:7" x14ac:dyDescent="0.25">
      <c r="B655" t="s">
        <v>450</v>
      </c>
      <c r="C655" t="s">
        <v>722</v>
      </c>
      <c r="G655" t="s">
        <v>93</v>
      </c>
    </row>
    <row r="656" spans="2:7" x14ac:dyDescent="0.25">
      <c r="B656" t="s">
        <v>451</v>
      </c>
      <c r="C656" t="s">
        <v>722</v>
      </c>
      <c r="G656" t="s">
        <v>71</v>
      </c>
    </row>
    <row r="657" spans="2:7" x14ac:dyDescent="0.25">
      <c r="B657" t="s">
        <v>457</v>
      </c>
      <c r="C657" t="s">
        <v>722</v>
      </c>
      <c r="G657" t="s">
        <v>72</v>
      </c>
    </row>
    <row r="658" spans="2:7" x14ac:dyDescent="0.25">
      <c r="B658" t="s">
        <v>458</v>
      </c>
      <c r="C658" t="s">
        <v>722</v>
      </c>
      <c r="G658" t="s">
        <v>279</v>
      </c>
    </row>
    <row r="659" spans="2:7" x14ac:dyDescent="0.25">
      <c r="B659" t="s">
        <v>442</v>
      </c>
      <c r="C659" t="s">
        <v>722</v>
      </c>
      <c r="G659" t="s">
        <v>74</v>
      </c>
    </row>
    <row r="660" spans="2:7" x14ac:dyDescent="0.25">
      <c r="B660" t="s">
        <v>441</v>
      </c>
      <c r="C660" t="s">
        <v>722</v>
      </c>
      <c r="G660" t="s">
        <v>70</v>
      </c>
    </row>
    <row r="661" spans="2:7" x14ac:dyDescent="0.25">
      <c r="B661" t="s">
        <v>445</v>
      </c>
      <c r="C661" t="s">
        <v>722</v>
      </c>
      <c r="G661" t="s">
        <v>275</v>
      </c>
    </row>
    <row r="662" spans="2:7" x14ac:dyDescent="0.25">
      <c r="B662" t="s">
        <v>443</v>
      </c>
      <c r="C662" t="s">
        <v>722</v>
      </c>
      <c r="G662" t="s">
        <v>205</v>
      </c>
    </row>
    <row r="663" spans="2:7" x14ac:dyDescent="0.25">
      <c r="B663" t="s">
        <v>444</v>
      </c>
      <c r="C663" t="s">
        <v>722</v>
      </c>
      <c r="G663" t="s">
        <v>95</v>
      </c>
    </row>
    <row r="664" spans="2:7" x14ac:dyDescent="0.25">
      <c r="B664" t="s">
        <v>438</v>
      </c>
      <c r="C664" t="s">
        <v>722</v>
      </c>
    </row>
    <row r="665" spans="2:7" x14ac:dyDescent="0.25">
      <c r="B665" t="s">
        <v>437</v>
      </c>
      <c r="C665" t="s">
        <v>722</v>
      </c>
    </row>
    <row r="666" spans="2:7" x14ac:dyDescent="0.25">
      <c r="B666" t="s">
        <v>439</v>
      </c>
      <c r="C666" t="s">
        <v>722</v>
      </c>
    </row>
    <row r="667" spans="2:7" x14ac:dyDescent="0.25">
      <c r="B667" t="s">
        <v>440</v>
      </c>
      <c r="C667" t="s">
        <v>722</v>
      </c>
    </row>
    <row r="668" spans="2:7" x14ac:dyDescent="0.25">
      <c r="B668" t="s">
        <v>446</v>
      </c>
      <c r="C668" t="s">
        <v>722</v>
      </c>
    </row>
    <row r="669" spans="2:7" x14ac:dyDescent="0.25">
      <c r="B669" t="s">
        <v>447</v>
      </c>
      <c r="C669" t="s">
        <v>722</v>
      </c>
    </row>
    <row r="670" spans="2:7" x14ac:dyDescent="0.25">
      <c r="B670" t="s">
        <v>359</v>
      </c>
      <c r="C670" t="s">
        <v>722</v>
      </c>
    </row>
    <row r="671" spans="2:7" x14ac:dyDescent="0.25">
      <c r="B671" t="s">
        <v>360</v>
      </c>
      <c r="C671" t="s">
        <v>722</v>
      </c>
    </row>
    <row r="672" spans="2:7" x14ac:dyDescent="0.25">
      <c r="B672" t="s">
        <v>404</v>
      </c>
      <c r="C672" t="s">
        <v>722</v>
      </c>
    </row>
    <row r="673" spans="2:3" x14ac:dyDescent="0.25">
      <c r="B673" t="s">
        <v>403</v>
      </c>
      <c r="C673" t="s">
        <v>722</v>
      </c>
    </row>
    <row r="674" spans="2:3" x14ac:dyDescent="0.25">
      <c r="B674" t="s">
        <v>407</v>
      </c>
      <c r="C674" t="s">
        <v>722</v>
      </c>
    </row>
    <row r="675" spans="2:3" x14ac:dyDescent="0.25">
      <c r="B675" t="s">
        <v>405</v>
      </c>
      <c r="C675" t="s">
        <v>722</v>
      </c>
    </row>
    <row r="676" spans="2:3" x14ac:dyDescent="0.25">
      <c r="B676" t="s">
        <v>406</v>
      </c>
      <c r="C676" t="s">
        <v>722</v>
      </c>
    </row>
    <row r="677" spans="2:3" x14ac:dyDescent="0.25">
      <c r="B677" t="s">
        <v>400</v>
      </c>
      <c r="C677" t="s">
        <v>722</v>
      </c>
    </row>
    <row r="678" spans="2:3" x14ac:dyDescent="0.25">
      <c r="B678" t="s">
        <v>399</v>
      </c>
      <c r="C678" t="s">
        <v>722</v>
      </c>
    </row>
    <row r="679" spans="2:3" x14ac:dyDescent="0.25">
      <c r="B679" t="s">
        <v>401</v>
      </c>
      <c r="C679" t="s">
        <v>722</v>
      </c>
    </row>
    <row r="680" spans="2:3" x14ac:dyDescent="0.25">
      <c r="B680" t="s">
        <v>402</v>
      </c>
      <c r="C680" t="s">
        <v>722</v>
      </c>
    </row>
    <row r="681" spans="2:3" x14ac:dyDescent="0.25">
      <c r="B681" t="s">
        <v>471</v>
      </c>
      <c r="C681" t="s">
        <v>722</v>
      </c>
    </row>
    <row r="682" spans="2:3" x14ac:dyDescent="0.25">
      <c r="B682" t="s">
        <v>475</v>
      </c>
      <c r="C682" t="s">
        <v>722</v>
      </c>
    </row>
    <row r="683" spans="2:3" x14ac:dyDescent="0.25">
      <c r="B683" t="s">
        <v>474</v>
      </c>
      <c r="C683" t="s">
        <v>722</v>
      </c>
    </row>
    <row r="684" spans="2:3" x14ac:dyDescent="0.25">
      <c r="B684" t="s">
        <v>478</v>
      </c>
      <c r="C684" t="s">
        <v>722</v>
      </c>
    </row>
    <row r="685" spans="2:3" x14ac:dyDescent="0.25">
      <c r="B685" t="s">
        <v>476</v>
      </c>
      <c r="C685" t="s">
        <v>722</v>
      </c>
    </row>
    <row r="686" spans="2:3" x14ac:dyDescent="0.25">
      <c r="B686" t="s">
        <v>477</v>
      </c>
      <c r="C686" t="s">
        <v>722</v>
      </c>
    </row>
    <row r="687" spans="2:3" x14ac:dyDescent="0.25">
      <c r="B687" t="s">
        <v>470</v>
      </c>
      <c r="C687" t="s">
        <v>722</v>
      </c>
    </row>
    <row r="688" spans="2:3" x14ac:dyDescent="0.25">
      <c r="B688" t="s">
        <v>472</v>
      </c>
      <c r="C688" t="s">
        <v>722</v>
      </c>
    </row>
    <row r="689" spans="2:3" x14ac:dyDescent="0.25">
      <c r="B689" t="s">
        <v>473</v>
      </c>
      <c r="C689" t="s">
        <v>722</v>
      </c>
    </row>
    <row r="690" spans="2:3" x14ac:dyDescent="0.25">
      <c r="B690" t="s">
        <v>479</v>
      </c>
      <c r="C690" t="s">
        <v>722</v>
      </c>
    </row>
    <row r="691" spans="2:3" x14ac:dyDescent="0.25">
      <c r="B691" t="s">
        <v>480</v>
      </c>
      <c r="C691" t="s">
        <v>722</v>
      </c>
    </row>
    <row r="692" spans="2:3" x14ac:dyDescent="0.25">
      <c r="B692" t="s">
        <v>464</v>
      </c>
      <c r="C692" t="s">
        <v>722</v>
      </c>
    </row>
    <row r="693" spans="2:3" x14ac:dyDescent="0.25">
      <c r="B693" t="s">
        <v>463</v>
      </c>
      <c r="C693" t="s">
        <v>722</v>
      </c>
    </row>
    <row r="694" spans="2:3" x14ac:dyDescent="0.25">
      <c r="B694" t="s">
        <v>467</v>
      </c>
      <c r="C694" t="s">
        <v>722</v>
      </c>
    </row>
    <row r="695" spans="2:3" x14ac:dyDescent="0.25">
      <c r="B695" t="s">
        <v>465</v>
      </c>
      <c r="C695" t="s">
        <v>722</v>
      </c>
    </row>
    <row r="696" spans="2:3" x14ac:dyDescent="0.25">
      <c r="B696" t="s">
        <v>466</v>
      </c>
      <c r="C696" t="s">
        <v>722</v>
      </c>
    </row>
    <row r="697" spans="2:3" x14ac:dyDescent="0.25">
      <c r="B697" t="s">
        <v>460</v>
      </c>
      <c r="C697" t="s">
        <v>722</v>
      </c>
    </row>
    <row r="698" spans="2:3" x14ac:dyDescent="0.25">
      <c r="B698" t="s">
        <v>459</v>
      </c>
      <c r="C698" t="s">
        <v>722</v>
      </c>
    </row>
    <row r="699" spans="2:3" x14ac:dyDescent="0.25">
      <c r="B699" t="s">
        <v>461</v>
      </c>
      <c r="C699" t="s">
        <v>722</v>
      </c>
    </row>
    <row r="700" spans="2:3" x14ac:dyDescent="0.25">
      <c r="B700" t="s">
        <v>462</v>
      </c>
      <c r="C700" t="s">
        <v>722</v>
      </c>
    </row>
    <row r="701" spans="2:3" x14ac:dyDescent="0.25">
      <c r="B701" t="s">
        <v>468</v>
      </c>
      <c r="C701" t="s">
        <v>722</v>
      </c>
    </row>
    <row r="702" spans="2:3" x14ac:dyDescent="0.25">
      <c r="B702" t="s">
        <v>469</v>
      </c>
      <c r="C702" t="s">
        <v>722</v>
      </c>
    </row>
    <row r="703" spans="2:3" x14ac:dyDescent="0.25">
      <c r="B703" t="s">
        <v>408</v>
      </c>
      <c r="C703" t="s">
        <v>722</v>
      </c>
    </row>
    <row r="704" spans="2:3" x14ac:dyDescent="0.25">
      <c r="B704" t="s">
        <v>409</v>
      </c>
      <c r="C704" t="s">
        <v>722</v>
      </c>
    </row>
    <row r="705" spans="2:3" x14ac:dyDescent="0.25">
      <c r="B705" t="s">
        <v>426</v>
      </c>
      <c r="C705" t="s">
        <v>722</v>
      </c>
    </row>
    <row r="706" spans="2:3" x14ac:dyDescent="0.25">
      <c r="B706" t="s">
        <v>425</v>
      </c>
      <c r="C706" t="s">
        <v>722</v>
      </c>
    </row>
    <row r="707" spans="2:3" x14ac:dyDescent="0.25">
      <c r="B707" t="s">
        <v>429</v>
      </c>
      <c r="C707" t="s">
        <v>722</v>
      </c>
    </row>
    <row r="708" spans="2:3" x14ac:dyDescent="0.25">
      <c r="B708" t="s">
        <v>427</v>
      </c>
      <c r="C708" t="s">
        <v>722</v>
      </c>
    </row>
    <row r="709" spans="2:3" x14ac:dyDescent="0.25">
      <c r="B709" t="s">
        <v>428</v>
      </c>
      <c r="C709" t="s">
        <v>722</v>
      </c>
    </row>
    <row r="710" spans="2:3" x14ac:dyDescent="0.25">
      <c r="B710" t="s">
        <v>422</v>
      </c>
      <c r="C710" t="s">
        <v>722</v>
      </c>
    </row>
    <row r="711" spans="2:3" x14ac:dyDescent="0.25">
      <c r="B711" t="s">
        <v>421</v>
      </c>
      <c r="C711" t="s">
        <v>722</v>
      </c>
    </row>
    <row r="712" spans="2:3" x14ac:dyDescent="0.25">
      <c r="B712" t="s">
        <v>423</v>
      </c>
      <c r="C712" t="s">
        <v>722</v>
      </c>
    </row>
    <row r="713" spans="2:3" x14ac:dyDescent="0.25">
      <c r="B713" t="s">
        <v>424</v>
      </c>
      <c r="C713" t="s">
        <v>722</v>
      </c>
    </row>
    <row r="714" spans="2:3" x14ac:dyDescent="0.25">
      <c r="B714" t="s">
        <v>430</v>
      </c>
      <c r="C714" t="s">
        <v>722</v>
      </c>
    </row>
    <row r="715" spans="2:3" x14ac:dyDescent="0.25">
      <c r="B715" t="s">
        <v>431</v>
      </c>
      <c r="C715" t="s">
        <v>722</v>
      </c>
    </row>
    <row r="716" spans="2:3" x14ac:dyDescent="0.25">
      <c r="B716" t="s">
        <v>387</v>
      </c>
      <c r="C716" t="s">
        <v>722</v>
      </c>
    </row>
    <row r="717" spans="2:3" x14ac:dyDescent="0.25">
      <c r="B717" t="s">
        <v>388</v>
      </c>
      <c r="C717" t="s">
        <v>722</v>
      </c>
    </row>
    <row r="718" spans="2:3" x14ac:dyDescent="0.25">
      <c r="B718" t="s">
        <v>389</v>
      </c>
      <c r="C718" t="s">
        <v>722</v>
      </c>
    </row>
    <row r="719" spans="2:3" x14ac:dyDescent="0.25">
      <c r="B719" t="s">
        <v>390</v>
      </c>
      <c r="C719" t="s">
        <v>722</v>
      </c>
    </row>
    <row r="720" spans="2:3" x14ac:dyDescent="0.25">
      <c r="B720" t="s">
        <v>383</v>
      </c>
      <c r="C720" t="s">
        <v>722</v>
      </c>
    </row>
    <row r="721" spans="2:3" x14ac:dyDescent="0.25">
      <c r="B721" t="s">
        <v>384</v>
      </c>
      <c r="C721" t="s">
        <v>722</v>
      </c>
    </row>
    <row r="722" spans="2:3" x14ac:dyDescent="0.25">
      <c r="B722" t="s">
        <v>385</v>
      </c>
      <c r="C722" t="s">
        <v>722</v>
      </c>
    </row>
    <row r="723" spans="2:3" x14ac:dyDescent="0.25">
      <c r="B723" t="s">
        <v>386</v>
      </c>
      <c r="C723" t="s">
        <v>722</v>
      </c>
    </row>
    <row r="724" spans="2:3" x14ac:dyDescent="0.25">
      <c r="B724" t="s">
        <v>377</v>
      </c>
      <c r="C724" t="s">
        <v>722</v>
      </c>
    </row>
    <row r="725" spans="2:3" x14ac:dyDescent="0.25">
      <c r="B725" t="s">
        <v>376</v>
      </c>
      <c r="C725" t="s">
        <v>722</v>
      </c>
    </row>
    <row r="726" spans="2:3" x14ac:dyDescent="0.25">
      <c r="B726" t="s">
        <v>380</v>
      </c>
      <c r="C726" t="s">
        <v>722</v>
      </c>
    </row>
    <row r="727" spans="2:3" x14ac:dyDescent="0.25">
      <c r="B727" t="s">
        <v>378</v>
      </c>
      <c r="C727" t="s">
        <v>722</v>
      </c>
    </row>
    <row r="728" spans="2:3" x14ac:dyDescent="0.25">
      <c r="B728" t="s">
        <v>379</v>
      </c>
      <c r="C728" t="s">
        <v>722</v>
      </c>
    </row>
    <row r="729" spans="2:3" x14ac:dyDescent="0.25">
      <c r="B729" t="s">
        <v>373</v>
      </c>
      <c r="C729" t="s">
        <v>722</v>
      </c>
    </row>
    <row r="730" spans="2:3" x14ac:dyDescent="0.25">
      <c r="B730" t="s">
        <v>372</v>
      </c>
      <c r="C730" t="s">
        <v>722</v>
      </c>
    </row>
    <row r="731" spans="2:3" x14ac:dyDescent="0.25">
      <c r="B731" t="s">
        <v>374</v>
      </c>
      <c r="C731" t="s">
        <v>722</v>
      </c>
    </row>
    <row r="732" spans="2:3" x14ac:dyDescent="0.25">
      <c r="B732" t="s">
        <v>375</v>
      </c>
      <c r="C732" t="s">
        <v>722</v>
      </c>
    </row>
    <row r="733" spans="2:3" x14ac:dyDescent="0.25">
      <c r="B733" t="s">
        <v>381</v>
      </c>
      <c r="C733" t="s">
        <v>722</v>
      </c>
    </row>
    <row r="734" spans="2:3" x14ac:dyDescent="0.25">
      <c r="B734" t="s">
        <v>382</v>
      </c>
      <c r="C734" t="s">
        <v>722</v>
      </c>
    </row>
    <row r="735" spans="2:3" x14ac:dyDescent="0.25">
      <c r="B735" t="s">
        <v>365</v>
      </c>
      <c r="C735" t="s">
        <v>722</v>
      </c>
    </row>
    <row r="736" spans="2:3" x14ac:dyDescent="0.25">
      <c r="B736" t="s">
        <v>369</v>
      </c>
      <c r="C736" t="s">
        <v>722</v>
      </c>
    </row>
    <row r="737" spans="2:3" x14ac:dyDescent="0.25">
      <c r="B737" t="s">
        <v>362</v>
      </c>
      <c r="C737" t="s">
        <v>722</v>
      </c>
    </row>
    <row r="738" spans="2:3" x14ac:dyDescent="0.25">
      <c r="B738" t="s">
        <v>361</v>
      </c>
      <c r="C738" t="s">
        <v>722</v>
      </c>
    </row>
    <row r="739" spans="2:3" x14ac:dyDescent="0.25">
      <c r="B739" t="s">
        <v>363</v>
      </c>
      <c r="C739" t="s">
        <v>722</v>
      </c>
    </row>
    <row r="740" spans="2:3" x14ac:dyDescent="0.25">
      <c r="B740" t="s">
        <v>364</v>
      </c>
      <c r="C740" t="s">
        <v>722</v>
      </c>
    </row>
    <row r="741" spans="2:3" x14ac:dyDescent="0.25">
      <c r="B741" t="s">
        <v>494</v>
      </c>
      <c r="C741" t="s">
        <v>722</v>
      </c>
    </row>
    <row r="742" spans="2:3" x14ac:dyDescent="0.25">
      <c r="B742" t="s">
        <v>496</v>
      </c>
      <c r="C742" t="s">
        <v>722</v>
      </c>
    </row>
    <row r="743" spans="2:3" x14ac:dyDescent="0.25">
      <c r="B743" t="s">
        <v>500</v>
      </c>
      <c r="C743" t="s">
        <v>722</v>
      </c>
    </row>
    <row r="744" spans="2:3" x14ac:dyDescent="0.25">
      <c r="B744" t="s">
        <v>493</v>
      </c>
      <c r="C744" t="s">
        <v>722</v>
      </c>
    </row>
    <row r="745" spans="2:3" x14ac:dyDescent="0.25">
      <c r="B745" t="s">
        <v>492</v>
      </c>
      <c r="C745" t="s">
        <v>722</v>
      </c>
    </row>
    <row r="746" spans="2:3" x14ac:dyDescent="0.25">
      <c r="B746" t="s">
        <v>495</v>
      </c>
      <c r="C746" t="s">
        <v>722</v>
      </c>
    </row>
    <row r="747" spans="2:3" x14ac:dyDescent="0.25">
      <c r="B747" t="s">
        <v>485</v>
      </c>
      <c r="C747" t="s">
        <v>722</v>
      </c>
    </row>
    <row r="748" spans="2:3" x14ac:dyDescent="0.25">
      <c r="B748" t="s">
        <v>489</v>
      </c>
      <c r="C748" t="s">
        <v>722</v>
      </c>
    </row>
    <row r="749" spans="2:3" x14ac:dyDescent="0.25">
      <c r="B749" t="s">
        <v>482</v>
      </c>
      <c r="C749" t="s">
        <v>722</v>
      </c>
    </row>
    <row r="750" spans="2:3" x14ac:dyDescent="0.25">
      <c r="B750" t="s">
        <v>481</v>
      </c>
      <c r="C750" t="s">
        <v>722</v>
      </c>
    </row>
    <row r="751" spans="2:3" x14ac:dyDescent="0.25">
      <c r="B751" t="s">
        <v>483</v>
      </c>
      <c r="C751" t="s">
        <v>722</v>
      </c>
    </row>
    <row r="752" spans="2:3" x14ac:dyDescent="0.25">
      <c r="B752" t="s">
        <v>484</v>
      </c>
      <c r="C752" t="s">
        <v>722</v>
      </c>
    </row>
    <row r="753" spans="2:3" x14ac:dyDescent="0.25">
      <c r="B753" t="s">
        <v>414</v>
      </c>
      <c r="C753" t="s">
        <v>722</v>
      </c>
    </row>
    <row r="754" spans="2:3" x14ac:dyDescent="0.25">
      <c r="B754" t="s">
        <v>418</v>
      </c>
      <c r="C754" t="s">
        <v>722</v>
      </c>
    </row>
    <row r="755" spans="2:3" x14ac:dyDescent="0.25">
      <c r="B755" t="s">
        <v>411</v>
      </c>
      <c r="C755" t="s">
        <v>722</v>
      </c>
    </row>
    <row r="756" spans="2:3" x14ac:dyDescent="0.25">
      <c r="B756" t="s">
        <v>410</v>
      </c>
      <c r="C756" t="s">
        <v>722</v>
      </c>
    </row>
    <row r="757" spans="2:3" x14ac:dyDescent="0.25">
      <c r="B757" t="s">
        <v>412</v>
      </c>
      <c r="C757" t="s">
        <v>722</v>
      </c>
    </row>
    <row r="758" spans="2:3" x14ac:dyDescent="0.25">
      <c r="B758" t="s">
        <v>413</v>
      </c>
      <c r="C758" t="s">
        <v>722</v>
      </c>
    </row>
    <row r="759" spans="2:3" x14ac:dyDescent="0.25">
      <c r="B759" t="s">
        <v>516</v>
      </c>
      <c r="C759" t="s">
        <v>722</v>
      </c>
    </row>
    <row r="760" spans="2:3" x14ac:dyDescent="0.25">
      <c r="B760" t="s">
        <v>518</v>
      </c>
      <c r="C760" t="s">
        <v>722</v>
      </c>
    </row>
    <row r="761" spans="2:3" x14ac:dyDescent="0.25">
      <c r="B761" t="s">
        <v>522</v>
      </c>
      <c r="C761" t="s">
        <v>722</v>
      </c>
    </row>
    <row r="762" spans="2:3" x14ac:dyDescent="0.25">
      <c r="B762" t="s">
        <v>515</v>
      </c>
      <c r="C762" t="s">
        <v>722</v>
      </c>
    </row>
    <row r="763" spans="2:3" x14ac:dyDescent="0.25">
      <c r="B763" t="s">
        <v>514</v>
      </c>
      <c r="C763" t="s">
        <v>722</v>
      </c>
    </row>
    <row r="764" spans="2:3" x14ac:dyDescent="0.25">
      <c r="B764" t="s">
        <v>517</v>
      </c>
      <c r="C764" t="s">
        <v>722</v>
      </c>
    </row>
    <row r="765" spans="2:3" x14ac:dyDescent="0.25">
      <c r="B765" t="s">
        <v>507</v>
      </c>
      <c r="C765" t="s">
        <v>722</v>
      </c>
    </row>
    <row r="766" spans="2:3" x14ac:dyDescent="0.25">
      <c r="B766" t="s">
        <v>511</v>
      </c>
      <c r="C766" t="s">
        <v>722</v>
      </c>
    </row>
    <row r="767" spans="2:3" x14ac:dyDescent="0.25">
      <c r="B767" t="s">
        <v>504</v>
      </c>
      <c r="C767" t="s">
        <v>722</v>
      </c>
    </row>
    <row r="768" spans="2:3" x14ac:dyDescent="0.25">
      <c r="B768" t="s">
        <v>503</v>
      </c>
      <c r="C768" t="s">
        <v>722</v>
      </c>
    </row>
    <row r="769" spans="2:3" x14ac:dyDescent="0.25">
      <c r="B769" t="s">
        <v>505</v>
      </c>
      <c r="C769" t="s">
        <v>722</v>
      </c>
    </row>
    <row r="770" spans="2:3" x14ac:dyDescent="0.25">
      <c r="B770" t="s">
        <v>506</v>
      </c>
      <c r="C770" t="s">
        <v>722</v>
      </c>
    </row>
    <row r="771" spans="2:3" x14ac:dyDescent="0.25">
      <c r="B771" t="s">
        <v>366</v>
      </c>
      <c r="C771" t="s">
        <v>722</v>
      </c>
    </row>
    <row r="772" spans="2:3" x14ac:dyDescent="0.25">
      <c r="B772" t="s">
        <v>367</v>
      </c>
      <c r="C772" t="s">
        <v>722</v>
      </c>
    </row>
    <row r="773" spans="2:3" x14ac:dyDescent="0.25">
      <c r="B773" t="s">
        <v>368</v>
      </c>
      <c r="C773" t="s">
        <v>722</v>
      </c>
    </row>
    <row r="774" spans="2:3" x14ac:dyDescent="0.25">
      <c r="B774" t="s">
        <v>497</v>
      </c>
      <c r="C774" t="s">
        <v>722</v>
      </c>
    </row>
    <row r="775" spans="2:3" x14ac:dyDescent="0.25">
      <c r="B775" t="s">
        <v>498</v>
      </c>
      <c r="C775" t="s">
        <v>722</v>
      </c>
    </row>
    <row r="776" spans="2:3" x14ac:dyDescent="0.25">
      <c r="B776" t="s">
        <v>499</v>
      </c>
      <c r="C776" t="s">
        <v>722</v>
      </c>
    </row>
    <row r="777" spans="2:3" x14ac:dyDescent="0.25">
      <c r="B777" t="s">
        <v>501</v>
      </c>
      <c r="C777" t="s">
        <v>722</v>
      </c>
    </row>
    <row r="778" spans="2:3" x14ac:dyDescent="0.25">
      <c r="B778" t="s">
        <v>502</v>
      </c>
      <c r="C778" t="s">
        <v>722</v>
      </c>
    </row>
    <row r="779" spans="2:3" x14ac:dyDescent="0.25">
      <c r="B779" t="s">
        <v>486</v>
      </c>
      <c r="C779" t="s">
        <v>722</v>
      </c>
    </row>
    <row r="780" spans="2:3" x14ac:dyDescent="0.25">
      <c r="B780" t="s">
        <v>487</v>
      </c>
      <c r="C780" t="s">
        <v>722</v>
      </c>
    </row>
    <row r="781" spans="2:3" x14ac:dyDescent="0.25">
      <c r="B781" t="s">
        <v>488</v>
      </c>
      <c r="C781" t="s">
        <v>722</v>
      </c>
    </row>
    <row r="782" spans="2:3" x14ac:dyDescent="0.25">
      <c r="B782" t="s">
        <v>490</v>
      </c>
      <c r="C782" t="s">
        <v>722</v>
      </c>
    </row>
    <row r="783" spans="2:3" x14ac:dyDescent="0.25">
      <c r="B783" t="s">
        <v>491</v>
      </c>
      <c r="C783" t="s">
        <v>722</v>
      </c>
    </row>
    <row r="784" spans="2:3" x14ac:dyDescent="0.25">
      <c r="B784" t="s">
        <v>370</v>
      </c>
      <c r="C784" t="s">
        <v>722</v>
      </c>
    </row>
    <row r="785" spans="2:3" x14ac:dyDescent="0.25">
      <c r="B785" t="s">
        <v>371</v>
      </c>
      <c r="C785" t="s">
        <v>722</v>
      </c>
    </row>
    <row r="786" spans="2:3" x14ac:dyDescent="0.25">
      <c r="B786" t="s">
        <v>415</v>
      </c>
      <c r="C786" t="s">
        <v>722</v>
      </c>
    </row>
    <row r="787" spans="2:3" x14ac:dyDescent="0.25">
      <c r="B787" t="s">
        <v>416</v>
      </c>
      <c r="C787" t="s">
        <v>722</v>
      </c>
    </row>
    <row r="788" spans="2:3" x14ac:dyDescent="0.25">
      <c r="B788" t="s">
        <v>417</v>
      </c>
      <c r="C788" t="s">
        <v>722</v>
      </c>
    </row>
    <row r="789" spans="2:3" x14ac:dyDescent="0.25">
      <c r="B789" t="s">
        <v>519</v>
      </c>
      <c r="C789" t="s">
        <v>722</v>
      </c>
    </row>
    <row r="790" spans="2:3" x14ac:dyDescent="0.25">
      <c r="B790" t="s">
        <v>520</v>
      </c>
      <c r="C790" t="s">
        <v>722</v>
      </c>
    </row>
    <row r="791" spans="2:3" x14ac:dyDescent="0.25">
      <c r="B791" t="s">
        <v>521</v>
      </c>
      <c r="C791" t="s">
        <v>722</v>
      </c>
    </row>
    <row r="792" spans="2:3" x14ac:dyDescent="0.25">
      <c r="B792" t="s">
        <v>523</v>
      </c>
      <c r="C792" t="s">
        <v>722</v>
      </c>
    </row>
    <row r="793" spans="2:3" x14ac:dyDescent="0.25">
      <c r="B793" t="s">
        <v>524</v>
      </c>
      <c r="C793" t="s">
        <v>722</v>
      </c>
    </row>
    <row r="794" spans="2:3" x14ac:dyDescent="0.25">
      <c r="B794" t="s">
        <v>508</v>
      </c>
      <c r="C794" t="s">
        <v>722</v>
      </c>
    </row>
    <row r="795" spans="2:3" x14ac:dyDescent="0.25">
      <c r="B795" t="s">
        <v>509</v>
      </c>
      <c r="C795" t="s">
        <v>722</v>
      </c>
    </row>
    <row r="796" spans="2:3" x14ac:dyDescent="0.25">
      <c r="B796" t="s">
        <v>510</v>
      </c>
      <c r="C796" t="s">
        <v>722</v>
      </c>
    </row>
    <row r="797" spans="2:3" x14ac:dyDescent="0.25">
      <c r="B797" t="s">
        <v>512</v>
      </c>
      <c r="C797" t="s">
        <v>722</v>
      </c>
    </row>
    <row r="798" spans="2:3" x14ac:dyDescent="0.25">
      <c r="B798" t="s">
        <v>513</v>
      </c>
      <c r="C798" t="s">
        <v>722</v>
      </c>
    </row>
    <row r="799" spans="2:3" x14ac:dyDescent="0.25">
      <c r="B799" t="s">
        <v>419</v>
      </c>
      <c r="C799" t="s">
        <v>722</v>
      </c>
    </row>
    <row r="800" spans="2:3" x14ac:dyDescent="0.25">
      <c r="B800" t="s">
        <v>420</v>
      </c>
      <c r="C800" t="s">
        <v>722</v>
      </c>
    </row>
    <row r="801" spans="2:7" x14ac:dyDescent="0.25">
      <c r="B801" t="s">
        <v>526</v>
      </c>
      <c r="C801" t="s">
        <v>722</v>
      </c>
    </row>
    <row r="802" spans="2:7" x14ac:dyDescent="0.25">
      <c r="B802" t="s">
        <v>705</v>
      </c>
      <c r="C802" t="s">
        <v>722</v>
      </c>
      <c r="G802" t="s">
        <v>96</v>
      </c>
    </row>
    <row r="803" spans="2:7" x14ac:dyDescent="0.25">
      <c r="B803" t="s">
        <v>707</v>
      </c>
      <c r="C803" t="s">
        <v>722</v>
      </c>
      <c r="G803" t="s">
        <v>97</v>
      </c>
    </row>
    <row r="804" spans="2:7" x14ac:dyDescent="0.25">
      <c r="B804" t="s">
        <v>336</v>
      </c>
      <c r="C804" t="s">
        <v>722</v>
      </c>
      <c r="G804" t="s">
        <v>206</v>
      </c>
    </row>
    <row r="805" spans="2:7" x14ac:dyDescent="0.25">
      <c r="B805" t="s">
        <v>640</v>
      </c>
      <c r="C805" t="s">
        <v>722</v>
      </c>
      <c r="G805" t="s">
        <v>98</v>
      </c>
    </row>
    <row r="806" spans="2:7" x14ac:dyDescent="0.25">
      <c r="B806" t="s">
        <v>641</v>
      </c>
      <c r="C806" t="s">
        <v>722</v>
      </c>
      <c r="G806" t="s">
        <v>99</v>
      </c>
    </row>
    <row r="807" spans="2:7" x14ac:dyDescent="0.25">
      <c r="B807" t="s">
        <v>642</v>
      </c>
      <c r="C807" t="s">
        <v>722</v>
      </c>
      <c r="G807" t="s">
        <v>100</v>
      </c>
    </row>
    <row r="808" spans="2:7" x14ac:dyDescent="0.25">
      <c r="B808" t="s">
        <v>643</v>
      </c>
      <c r="C808" t="s">
        <v>722</v>
      </c>
      <c r="G808" t="s">
        <v>101</v>
      </c>
    </row>
    <row r="809" spans="2:7" x14ac:dyDescent="0.25">
      <c r="B809" t="s">
        <v>644</v>
      </c>
      <c r="C809" t="s">
        <v>722</v>
      </c>
      <c r="G809" t="s">
        <v>102</v>
      </c>
    </row>
    <row r="810" spans="2:7" x14ac:dyDescent="0.25">
      <c r="B810" t="s">
        <v>645</v>
      </c>
      <c r="C810" t="s">
        <v>722</v>
      </c>
      <c r="G810" t="s">
        <v>103</v>
      </c>
    </row>
    <row r="811" spans="2:7" x14ac:dyDescent="0.25">
      <c r="B811" t="s">
        <v>646</v>
      </c>
      <c r="C811" t="s">
        <v>722</v>
      </c>
      <c r="G811" t="s">
        <v>104</v>
      </c>
    </row>
    <row r="812" spans="2:7" x14ac:dyDescent="0.25">
      <c r="B812" t="s">
        <v>647</v>
      </c>
      <c r="C812" t="s">
        <v>722</v>
      </c>
      <c r="G812" t="s">
        <v>207</v>
      </c>
    </row>
    <row r="813" spans="2:7" x14ac:dyDescent="0.25">
      <c r="B813" t="s">
        <v>652</v>
      </c>
      <c r="C813" t="s">
        <v>722</v>
      </c>
      <c r="G813" t="s">
        <v>208</v>
      </c>
    </row>
    <row r="814" spans="2:7" x14ac:dyDescent="0.25">
      <c r="B814" t="s">
        <v>649</v>
      </c>
      <c r="C814" t="s">
        <v>722</v>
      </c>
      <c r="G814" t="s">
        <v>209</v>
      </c>
    </row>
    <row r="815" spans="2:7" x14ac:dyDescent="0.25">
      <c r="B815" t="s">
        <v>650</v>
      </c>
      <c r="C815" t="s">
        <v>722</v>
      </c>
      <c r="G815" t="s">
        <v>210</v>
      </c>
    </row>
    <row r="816" spans="2:7" x14ac:dyDescent="0.25">
      <c r="B816" t="s">
        <v>648</v>
      </c>
      <c r="C816" t="s">
        <v>722</v>
      </c>
      <c r="G816" t="s">
        <v>211</v>
      </c>
    </row>
    <row r="817" spans="2:7" x14ac:dyDescent="0.25">
      <c r="B817" t="s">
        <v>651</v>
      </c>
      <c r="C817" t="s">
        <v>722</v>
      </c>
      <c r="G817" t="s">
        <v>105</v>
      </c>
    </row>
    <row r="818" spans="2:7" x14ac:dyDescent="0.25">
      <c r="B818" t="s">
        <v>674</v>
      </c>
      <c r="C818" t="s">
        <v>722</v>
      </c>
      <c r="G818" t="s">
        <v>106</v>
      </c>
    </row>
    <row r="819" spans="2:7" x14ac:dyDescent="0.25">
      <c r="B819" t="s">
        <v>685</v>
      </c>
      <c r="C819" t="s">
        <v>722</v>
      </c>
      <c r="G819" t="s">
        <v>107</v>
      </c>
    </row>
    <row r="820" spans="2:7" x14ac:dyDescent="0.25">
      <c r="B820" t="s">
        <v>337</v>
      </c>
      <c r="C820" t="s">
        <v>722</v>
      </c>
      <c r="G820" t="s">
        <v>129</v>
      </c>
    </row>
    <row r="821" spans="2:7" x14ac:dyDescent="0.25">
      <c r="B821" t="s">
        <v>665</v>
      </c>
      <c r="C821" t="s">
        <v>722</v>
      </c>
      <c r="G821" t="s">
        <v>130</v>
      </c>
    </row>
    <row r="822" spans="2:7" x14ac:dyDescent="0.25">
      <c r="B822" t="s">
        <v>653</v>
      </c>
      <c r="C822" t="s">
        <v>722</v>
      </c>
      <c r="G822" t="s">
        <v>131</v>
      </c>
    </row>
    <row r="823" spans="2:7" x14ac:dyDescent="0.25">
      <c r="B823" t="s">
        <v>654</v>
      </c>
      <c r="C823" t="s">
        <v>722</v>
      </c>
      <c r="G823" t="s">
        <v>216</v>
      </c>
    </row>
    <row r="824" spans="2:7" x14ac:dyDescent="0.25">
      <c r="B824" t="s">
        <v>338</v>
      </c>
      <c r="C824" t="s">
        <v>722</v>
      </c>
      <c r="G824" t="s">
        <v>215</v>
      </c>
    </row>
    <row r="825" spans="2:7" x14ac:dyDescent="0.25">
      <c r="B825" t="s">
        <v>339</v>
      </c>
      <c r="C825" t="s">
        <v>722</v>
      </c>
      <c r="G825" t="s">
        <v>214</v>
      </c>
    </row>
    <row r="826" spans="2:7" x14ac:dyDescent="0.25">
      <c r="B826" t="s">
        <v>340</v>
      </c>
      <c r="C826" t="s">
        <v>722</v>
      </c>
      <c r="G826" t="s">
        <v>213</v>
      </c>
    </row>
    <row r="827" spans="2:7" x14ac:dyDescent="0.25">
      <c r="B827" t="s">
        <v>655</v>
      </c>
      <c r="C827" t="s">
        <v>722</v>
      </c>
      <c r="G827" t="s">
        <v>212</v>
      </c>
    </row>
    <row r="828" spans="2:7" x14ac:dyDescent="0.25">
      <c r="B828" t="s">
        <v>656</v>
      </c>
      <c r="C828" t="s">
        <v>722</v>
      </c>
      <c r="G828" t="s">
        <v>86</v>
      </c>
    </row>
    <row r="829" spans="2:7" x14ac:dyDescent="0.25">
      <c r="B829" t="s">
        <v>657</v>
      </c>
      <c r="C829" t="s">
        <v>722</v>
      </c>
      <c r="G829" t="s">
        <v>87</v>
      </c>
    </row>
    <row r="830" spans="2:7" x14ac:dyDescent="0.25">
      <c r="B830" t="s">
        <v>341</v>
      </c>
      <c r="C830" t="s">
        <v>722</v>
      </c>
      <c r="G830" t="s">
        <v>217</v>
      </c>
    </row>
    <row r="831" spans="2:7" x14ac:dyDescent="0.25">
      <c r="B831" t="s">
        <v>691</v>
      </c>
      <c r="C831" t="s">
        <v>722</v>
      </c>
      <c r="G831" t="s">
        <v>218</v>
      </c>
    </row>
    <row r="832" spans="2:7" x14ac:dyDescent="0.25">
      <c r="B832" t="s">
        <v>680</v>
      </c>
      <c r="C832" t="s">
        <v>722</v>
      </c>
      <c r="G832" t="s">
        <v>219</v>
      </c>
    </row>
    <row r="833" spans="2:7" x14ac:dyDescent="0.25">
      <c r="B833" t="s">
        <v>342</v>
      </c>
      <c r="C833" t="s">
        <v>722</v>
      </c>
      <c r="G833" t="s">
        <v>220</v>
      </c>
    </row>
    <row r="834" spans="2:7" x14ac:dyDescent="0.25">
      <c r="B834" t="s">
        <v>265</v>
      </c>
      <c r="C834" t="s">
        <v>722</v>
      </c>
      <c r="G834" t="s">
        <v>221</v>
      </c>
    </row>
    <row r="835" spans="2:7" x14ac:dyDescent="0.25">
      <c r="B835" t="s">
        <v>343</v>
      </c>
      <c r="C835" t="s">
        <v>722</v>
      </c>
      <c r="G835" t="s">
        <v>222</v>
      </c>
    </row>
    <row r="836" spans="2:7" x14ac:dyDescent="0.25">
      <c r="B836" t="s">
        <v>658</v>
      </c>
      <c r="C836" t="s">
        <v>722</v>
      </c>
      <c r="G836" t="s">
        <v>223</v>
      </c>
    </row>
    <row r="837" spans="2:7" x14ac:dyDescent="0.25">
      <c r="B837" t="s">
        <v>659</v>
      </c>
      <c r="C837" t="s">
        <v>722</v>
      </c>
      <c r="G837" t="s">
        <v>224</v>
      </c>
    </row>
    <row r="838" spans="2:7" x14ac:dyDescent="0.25">
      <c r="B838" t="s">
        <v>660</v>
      </c>
      <c r="C838" t="s">
        <v>722</v>
      </c>
      <c r="G838" t="s">
        <v>225</v>
      </c>
    </row>
    <row r="839" spans="2:7" x14ac:dyDescent="0.25">
      <c r="B839" t="s">
        <v>344</v>
      </c>
      <c r="C839" t="s">
        <v>722</v>
      </c>
      <c r="G839" t="s">
        <v>226</v>
      </c>
    </row>
    <row r="840" spans="2:7" x14ac:dyDescent="0.25">
      <c r="B840" t="s">
        <v>345</v>
      </c>
      <c r="C840" t="s">
        <v>722</v>
      </c>
      <c r="G840" t="s">
        <v>227</v>
      </c>
    </row>
    <row r="841" spans="2:7" x14ac:dyDescent="0.25">
      <c r="B841" t="s">
        <v>666</v>
      </c>
      <c r="C841" t="s">
        <v>722</v>
      </c>
      <c r="G841" t="s">
        <v>228</v>
      </c>
    </row>
    <row r="842" spans="2:7" x14ac:dyDescent="0.25">
      <c r="B842" t="s">
        <v>667</v>
      </c>
      <c r="C842" t="s">
        <v>722</v>
      </c>
      <c r="G842" t="s">
        <v>229</v>
      </c>
    </row>
    <row r="843" spans="2:7" x14ac:dyDescent="0.25">
      <c r="B843" t="s">
        <v>346</v>
      </c>
      <c r="C843" t="s">
        <v>722</v>
      </c>
      <c r="G843" t="s">
        <v>230</v>
      </c>
    </row>
    <row r="844" spans="2:7" x14ac:dyDescent="0.25">
      <c r="B844" t="s">
        <v>534</v>
      </c>
      <c r="C844" t="s">
        <v>722</v>
      </c>
      <c r="G844" t="s">
        <v>231</v>
      </c>
    </row>
    <row r="845" spans="2:7" x14ac:dyDescent="0.25">
      <c r="B845" t="s">
        <v>527</v>
      </c>
      <c r="C845" t="s">
        <v>722</v>
      </c>
      <c r="G845" t="s">
        <v>232</v>
      </c>
    </row>
    <row r="846" spans="2:7" x14ac:dyDescent="0.25">
      <c r="B846" t="s">
        <v>435</v>
      </c>
      <c r="C846" t="s">
        <v>722</v>
      </c>
      <c r="G846" t="s">
        <v>233</v>
      </c>
    </row>
    <row r="847" spans="2:7" x14ac:dyDescent="0.25">
      <c r="B847" t="s">
        <v>433</v>
      </c>
      <c r="C847" t="s">
        <v>722</v>
      </c>
      <c r="G847" t="s">
        <v>234</v>
      </c>
    </row>
    <row r="848" spans="2:7" x14ac:dyDescent="0.25">
      <c r="B848" t="s">
        <v>434</v>
      </c>
      <c r="C848" t="s">
        <v>722</v>
      </c>
      <c r="G848" t="s">
        <v>235</v>
      </c>
    </row>
    <row r="849" spans="2:7" x14ac:dyDescent="0.25">
      <c r="B849" t="s">
        <v>398</v>
      </c>
      <c r="C849" t="s">
        <v>722</v>
      </c>
      <c r="G849" t="s">
        <v>236</v>
      </c>
    </row>
    <row r="850" spans="2:7" x14ac:dyDescent="0.25">
      <c r="B850" t="s">
        <v>393</v>
      </c>
      <c r="C850" t="s">
        <v>722</v>
      </c>
      <c r="G850" t="s">
        <v>265</v>
      </c>
    </row>
    <row r="851" spans="2:7" x14ac:dyDescent="0.25">
      <c r="B851" t="s">
        <v>394</v>
      </c>
      <c r="C851" t="s">
        <v>722</v>
      </c>
      <c r="G851" t="s">
        <v>237</v>
      </c>
    </row>
    <row r="852" spans="2:7" x14ac:dyDescent="0.25">
      <c r="B852" t="s">
        <v>397</v>
      </c>
      <c r="C852" t="s">
        <v>722</v>
      </c>
      <c r="G852" t="s">
        <v>238</v>
      </c>
    </row>
    <row r="853" spans="2:7" x14ac:dyDescent="0.25">
      <c r="B853" t="s">
        <v>395</v>
      </c>
      <c r="C853" t="s">
        <v>722</v>
      </c>
      <c r="G853" t="s">
        <v>239</v>
      </c>
    </row>
    <row r="854" spans="2:7" x14ac:dyDescent="0.25">
      <c r="B854" t="s">
        <v>396</v>
      </c>
      <c r="C854" t="s">
        <v>722</v>
      </c>
      <c r="G854" t="s">
        <v>240</v>
      </c>
    </row>
    <row r="855" spans="2:7" x14ac:dyDescent="0.25">
      <c r="B855" t="s">
        <v>391</v>
      </c>
      <c r="C855" t="s">
        <v>722</v>
      </c>
      <c r="G855" t="s">
        <v>241</v>
      </c>
    </row>
    <row r="856" spans="2:7" x14ac:dyDescent="0.25">
      <c r="B856" t="s">
        <v>392</v>
      </c>
      <c r="C856" t="s">
        <v>722</v>
      </c>
      <c r="G856" t="s">
        <v>108</v>
      </c>
    </row>
    <row r="857" spans="2:7" x14ac:dyDescent="0.25">
      <c r="B857" t="s">
        <v>676</v>
      </c>
      <c r="C857" t="s">
        <v>722</v>
      </c>
      <c r="G857" t="s">
        <v>299</v>
      </c>
    </row>
    <row r="858" spans="2:7" x14ac:dyDescent="0.25">
      <c r="B858" t="s">
        <v>347</v>
      </c>
      <c r="C858" t="s">
        <v>722</v>
      </c>
      <c r="G858" t="s">
        <v>243</v>
      </c>
    </row>
    <row r="859" spans="2:7" x14ac:dyDescent="0.25">
      <c r="B859" t="s">
        <v>687</v>
      </c>
      <c r="C859" t="s">
        <v>722</v>
      </c>
      <c r="G859" t="s">
        <v>244</v>
      </c>
    </row>
    <row r="860" spans="2:7" x14ac:dyDescent="0.25">
      <c r="B860" t="s">
        <v>692</v>
      </c>
      <c r="C860" t="s">
        <v>722</v>
      </c>
      <c r="G860" t="s">
        <v>242</v>
      </c>
    </row>
    <row r="861" spans="2:7" x14ac:dyDescent="0.25">
      <c r="B861" t="s">
        <v>692</v>
      </c>
      <c r="C861" t="s">
        <v>722</v>
      </c>
      <c r="G861" t="s">
        <v>109</v>
      </c>
    </row>
    <row r="862" spans="2:7" x14ac:dyDescent="0.25">
      <c r="B862" t="s">
        <v>348</v>
      </c>
      <c r="C862" t="s">
        <v>722</v>
      </c>
      <c r="G862" t="s">
        <v>132</v>
      </c>
    </row>
    <row r="863" spans="2:7" x14ac:dyDescent="0.25">
      <c r="B863" t="s">
        <v>349</v>
      </c>
      <c r="C863" t="s">
        <v>722</v>
      </c>
      <c r="G863" t="s">
        <v>110</v>
      </c>
    </row>
    <row r="864" spans="2:7" x14ac:dyDescent="0.25">
      <c r="B864" t="s">
        <v>693</v>
      </c>
      <c r="C864" t="s">
        <v>722</v>
      </c>
      <c r="G864" t="s">
        <v>245</v>
      </c>
    </row>
    <row r="865" spans="2:7" x14ac:dyDescent="0.25">
      <c r="B865" t="s">
        <v>739</v>
      </c>
      <c r="C865" t="s">
        <v>722</v>
      </c>
      <c r="G865" t="s">
        <v>111</v>
      </c>
    </row>
    <row r="866" spans="2:7" x14ac:dyDescent="0.25">
      <c r="B866" t="s">
        <v>743</v>
      </c>
      <c r="C866" t="s">
        <v>722</v>
      </c>
      <c r="G866" t="s">
        <v>112</v>
      </c>
    </row>
    <row r="867" spans="2:7" x14ac:dyDescent="0.25">
      <c r="B867" t="s">
        <v>745</v>
      </c>
      <c r="C867" t="s">
        <v>722</v>
      </c>
      <c r="G867" t="s">
        <v>246</v>
      </c>
    </row>
    <row r="868" spans="2:7" x14ac:dyDescent="0.25">
      <c r="B868" t="s">
        <v>747</v>
      </c>
      <c r="C868" t="s">
        <v>722</v>
      </c>
      <c r="G868" t="s">
        <v>113</v>
      </c>
    </row>
    <row r="869" spans="2:7" x14ac:dyDescent="0.25">
      <c r="B869" t="s">
        <v>748</v>
      </c>
      <c r="C869" t="s">
        <v>722</v>
      </c>
      <c r="G869" t="s">
        <v>739</v>
      </c>
    </row>
    <row r="870" spans="2:7" x14ac:dyDescent="0.25">
      <c r="B870" t="s">
        <v>749</v>
      </c>
      <c r="C870" t="s">
        <v>722</v>
      </c>
      <c r="G870" t="s">
        <v>743</v>
      </c>
    </row>
    <row r="871" spans="2:7" x14ac:dyDescent="0.25">
      <c r="B871" t="s">
        <v>750</v>
      </c>
      <c r="C871" t="s">
        <v>722</v>
      </c>
      <c r="G871" t="s">
        <v>745</v>
      </c>
    </row>
    <row r="872" spans="2:7" x14ac:dyDescent="0.25">
      <c r="B872" t="s">
        <v>741</v>
      </c>
      <c r="C872" t="s">
        <v>722</v>
      </c>
      <c r="G872" t="s">
        <v>747</v>
      </c>
    </row>
    <row r="873" spans="2:7" x14ac:dyDescent="0.25">
      <c r="B873" t="s">
        <v>742</v>
      </c>
      <c r="C873" t="s">
        <v>722</v>
      </c>
      <c r="G873" t="s">
        <v>748</v>
      </c>
    </row>
    <row r="874" spans="2:7" x14ac:dyDescent="0.25">
      <c r="B874" t="s">
        <v>744</v>
      </c>
      <c r="C874" t="s">
        <v>722</v>
      </c>
      <c r="G874" t="s">
        <v>749</v>
      </c>
    </row>
    <row r="875" spans="2:7" x14ac:dyDescent="0.25">
      <c r="B875" t="s">
        <v>771</v>
      </c>
      <c r="C875" t="s">
        <v>722</v>
      </c>
      <c r="G875" t="s">
        <v>750</v>
      </c>
    </row>
    <row r="876" spans="2:7" x14ac:dyDescent="0.25">
      <c r="B876" t="s">
        <v>746</v>
      </c>
      <c r="C876" t="s">
        <v>722</v>
      </c>
      <c r="G876" t="s">
        <v>741</v>
      </c>
    </row>
    <row r="877" spans="2:7" x14ac:dyDescent="0.25">
      <c r="B877" t="s">
        <v>740</v>
      </c>
      <c r="C877" t="s">
        <v>722</v>
      </c>
      <c r="G877" t="s">
        <v>742</v>
      </c>
    </row>
    <row r="878" spans="2:7" x14ac:dyDescent="0.25">
      <c r="B878" t="s">
        <v>752</v>
      </c>
      <c r="C878" t="s">
        <v>722</v>
      </c>
      <c r="G878" t="s">
        <v>744</v>
      </c>
    </row>
    <row r="879" spans="2:7" x14ac:dyDescent="0.25">
      <c r="B879" t="s">
        <v>751</v>
      </c>
      <c r="C879" t="s">
        <v>722</v>
      </c>
      <c r="G879" t="s">
        <v>771</v>
      </c>
    </row>
    <row r="880" spans="2:7" x14ac:dyDescent="0.25">
      <c r="B880" t="s">
        <v>753</v>
      </c>
      <c r="C880" t="s">
        <v>722</v>
      </c>
      <c r="G880" t="s">
        <v>746</v>
      </c>
    </row>
    <row r="881" spans="2:7" x14ac:dyDescent="0.25">
      <c r="B881" t="s">
        <v>754</v>
      </c>
      <c r="C881" t="s">
        <v>722</v>
      </c>
      <c r="G881" t="s">
        <v>740</v>
      </c>
    </row>
    <row r="882" spans="2:7" x14ac:dyDescent="0.25">
      <c r="B882" t="s">
        <v>755</v>
      </c>
      <c r="C882" t="s">
        <v>722</v>
      </c>
      <c r="G882" t="s">
        <v>752</v>
      </c>
    </row>
    <row r="883" spans="2:7" x14ac:dyDescent="0.25">
      <c r="B883" t="s">
        <v>756</v>
      </c>
      <c r="C883" t="s">
        <v>722</v>
      </c>
      <c r="G883" t="s">
        <v>751</v>
      </c>
    </row>
    <row r="884" spans="2:7" x14ac:dyDescent="0.25">
      <c r="B884" t="s">
        <v>757</v>
      </c>
      <c r="C884" t="s">
        <v>722</v>
      </c>
      <c r="G884" t="s">
        <v>753</v>
      </c>
    </row>
    <row r="885" spans="2:7" x14ac:dyDescent="0.25">
      <c r="B885" t="s">
        <v>758</v>
      </c>
      <c r="C885" t="s">
        <v>722</v>
      </c>
      <c r="G885" t="s">
        <v>754</v>
      </c>
    </row>
    <row r="886" spans="2:7" x14ac:dyDescent="0.25">
      <c r="B886" t="s">
        <v>759</v>
      </c>
      <c r="C886" t="s">
        <v>722</v>
      </c>
      <c r="G886" t="s">
        <v>755</v>
      </c>
    </row>
    <row r="887" spans="2:7" x14ac:dyDescent="0.25">
      <c r="B887" t="s">
        <v>760</v>
      </c>
      <c r="C887" t="s">
        <v>722</v>
      </c>
      <c r="G887" t="s">
        <v>756</v>
      </c>
    </row>
    <row r="888" spans="2:7" x14ac:dyDescent="0.25">
      <c r="B888" t="s">
        <v>761</v>
      </c>
      <c r="C888" t="s">
        <v>722</v>
      </c>
      <c r="G888" t="s">
        <v>757</v>
      </c>
    </row>
    <row r="889" spans="2:7" x14ac:dyDescent="0.25">
      <c r="B889" t="s">
        <v>762</v>
      </c>
      <c r="C889" t="s">
        <v>722</v>
      </c>
      <c r="G889" t="s">
        <v>758</v>
      </c>
    </row>
    <row r="890" spans="2:7" x14ac:dyDescent="0.25">
      <c r="B890" t="s">
        <v>763</v>
      </c>
      <c r="C890" t="s">
        <v>722</v>
      </c>
      <c r="G890" t="s">
        <v>759</v>
      </c>
    </row>
    <row r="891" spans="2:7" x14ac:dyDescent="0.25">
      <c r="B891" t="s">
        <v>764</v>
      </c>
      <c r="C891" t="s">
        <v>722</v>
      </c>
      <c r="G891" t="s">
        <v>760</v>
      </c>
    </row>
    <row r="892" spans="2:7" x14ac:dyDescent="0.25">
      <c r="B892" t="s">
        <v>765</v>
      </c>
      <c r="C892" t="s">
        <v>722</v>
      </c>
      <c r="G892" t="s">
        <v>761</v>
      </c>
    </row>
    <row r="893" spans="2:7" x14ac:dyDescent="0.25">
      <c r="B893" t="s">
        <v>766</v>
      </c>
      <c r="C893" t="s">
        <v>722</v>
      </c>
      <c r="G893" t="s">
        <v>762</v>
      </c>
    </row>
    <row r="894" spans="2:7" x14ac:dyDescent="0.25">
      <c r="B894" t="s">
        <v>767</v>
      </c>
      <c r="C894" t="s">
        <v>722</v>
      </c>
      <c r="G894" t="s">
        <v>763</v>
      </c>
    </row>
    <row r="895" spans="2:7" x14ac:dyDescent="0.25">
      <c r="B895" t="s">
        <v>768</v>
      </c>
      <c r="C895" t="s">
        <v>722</v>
      </c>
      <c r="G895" t="s">
        <v>764</v>
      </c>
    </row>
    <row r="896" spans="2:7" x14ac:dyDescent="0.25">
      <c r="B896" t="s">
        <v>769</v>
      </c>
      <c r="C896" t="s">
        <v>722</v>
      </c>
      <c r="G896" t="s">
        <v>765</v>
      </c>
    </row>
    <row r="897" spans="2:7" x14ac:dyDescent="0.25">
      <c r="B897" t="s">
        <v>770</v>
      </c>
      <c r="C897" t="s">
        <v>722</v>
      </c>
      <c r="G897" t="s">
        <v>766</v>
      </c>
    </row>
    <row r="898" spans="2:7" x14ac:dyDescent="0.25">
      <c r="B898" t="s">
        <v>247</v>
      </c>
      <c r="C898" t="s">
        <v>722</v>
      </c>
      <c r="G898" t="s">
        <v>767</v>
      </c>
    </row>
    <row r="899" spans="2:7" x14ac:dyDescent="0.25">
      <c r="B899" t="s">
        <v>248</v>
      </c>
      <c r="C899" t="s">
        <v>722</v>
      </c>
      <c r="G899" t="s">
        <v>768</v>
      </c>
    </row>
    <row r="900" spans="2:7" x14ac:dyDescent="0.25">
      <c r="B900" t="s">
        <v>249</v>
      </c>
      <c r="C900" t="s">
        <v>722</v>
      </c>
      <c r="G900" t="s">
        <v>769</v>
      </c>
    </row>
    <row r="901" spans="2:7" x14ac:dyDescent="0.25">
      <c r="B901" t="s">
        <v>250</v>
      </c>
      <c r="C901" t="s">
        <v>722</v>
      </c>
      <c r="G901" t="s">
        <v>770</v>
      </c>
    </row>
    <row r="902" spans="2:7" x14ac:dyDescent="0.25">
      <c r="B902" t="s">
        <v>251</v>
      </c>
      <c r="C902" t="s">
        <v>722</v>
      </c>
      <c r="G902" t="s">
        <v>116</v>
      </c>
    </row>
    <row r="903" spans="2:7" x14ac:dyDescent="0.25">
      <c r="B903" t="s">
        <v>252</v>
      </c>
      <c r="C903" t="s">
        <v>722</v>
      </c>
      <c r="G903" t="s">
        <v>117</v>
      </c>
    </row>
    <row r="904" spans="2:7" x14ac:dyDescent="0.25">
      <c r="B904" t="s">
        <v>253</v>
      </c>
      <c r="C904" t="s">
        <v>722</v>
      </c>
      <c r="G904" t="s">
        <v>115</v>
      </c>
    </row>
    <row r="905" spans="2:7" x14ac:dyDescent="0.25">
      <c r="B905" t="s">
        <v>254</v>
      </c>
      <c r="C905" t="s">
        <v>722</v>
      </c>
      <c r="G905" t="s">
        <v>133</v>
      </c>
    </row>
    <row r="906" spans="2:7" x14ac:dyDescent="0.25">
      <c r="B906" t="s">
        <v>255</v>
      </c>
      <c r="C906" t="s">
        <v>722</v>
      </c>
      <c r="G906" t="s">
        <v>118</v>
      </c>
    </row>
    <row r="907" spans="2:7" x14ac:dyDescent="0.25">
      <c r="B907" t="s">
        <v>256</v>
      </c>
      <c r="C907" t="s">
        <v>722</v>
      </c>
      <c r="G907" t="s">
        <v>134</v>
      </c>
    </row>
    <row r="908" spans="2:7" x14ac:dyDescent="0.25">
      <c r="B908" t="s">
        <v>713</v>
      </c>
      <c r="C908" t="s">
        <v>722</v>
      </c>
      <c r="G908" t="s">
        <v>119</v>
      </c>
    </row>
    <row r="909" spans="2:7" x14ac:dyDescent="0.25">
      <c r="B909" t="s">
        <v>547</v>
      </c>
      <c r="C909" t="s">
        <v>722</v>
      </c>
      <c r="G909" t="s">
        <v>120</v>
      </c>
    </row>
    <row r="910" spans="2:7" x14ac:dyDescent="0.25">
      <c r="B910" t="s">
        <v>668</v>
      </c>
      <c r="C910" t="s">
        <v>722</v>
      </c>
      <c r="G910" t="s">
        <v>121</v>
      </c>
    </row>
    <row r="911" spans="2:7" x14ac:dyDescent="0.25">
      <c r="G911" t="s">
        <v>114</v>
      </c>
    </row>
    <row r="912" spans="2:7" x14ac:dyDescent="0.25">
      <c r="G912" t="s">
        <v>247</v>
      </c>
    </row>
    <row r="913" spans="7:7" x14ac:dyDescent="0.25">
      <c r="G913" t="s">
        <v>248</v>
      </c>
    </row>
    <row r="914" spans="7:7" x14ac:dyDescent="0.25">
      <c r="G914" t="s">
        <v>249</v>
      </c>
    </row>
    <row r="915" spans="7:7" x14ac:dyDescent="0.25">
      <c r="G915" t="s">
        <v>250</v>
      </c>
    </row>
    <row r="916" spans="7:7" x14ac:dyDescent="0.25">
      <c r="G916" t="s">
        <v>251</v>
      </c>
    </row>
    <row r="917" spans="7:7" x14ac:dyDescent="0.25">
      <c r="G917" t="s">
        <v>252</v>
      </c>
    </row>
    <row r="918" spans="7:7" x14ac:dyDescent="0.25">
      <c r="G918" t="s">
        <v>253</v>
      </c>
    </row>
    <row r="919" spans="7:7" x14ac:dyDescent="0.25">
      <c r="G919" t="s">
        <v>254</v>
      </c>
    </row>
    <row r="920" spans="7:7" x14ac:dyDescent="0.25">
      <c r="G920" t="s">
        <v>255</v>
      </c>
    </row>
    <row r="921" spans="7:7" x14ac:dyDescent="0.25">
      <c r="G921" t="s">
        <v>256</v>
      </c>
    </row>
    <row r="922" spans="7:7" x14ac:dyDescent="0.25">
      <c r="G922" t="s">
        <v>310</v>
      </c>
    </row>
    <row r="923" spans="7:7" x14ac:dyDescent="0.25">
      <c r="G923" t="s">
        <v>257</v>
      </c>
    </row>
    <row r="924" spans="7:7" x14ac:dyDescent="0.25">
      <c r="G924" t="s">
        <v>258</v>
      </c>
    </row>
    <row r="925" spans="7:7" x14ac:dyDescent="0.25">
      <c r="G925" t="s">
        <v>7</v>
      </c>
    </row>
    <row r="926" spans="7:7" x14ac:dyDescent="0.25">
      <c r="G926" t="s">
        <v>259</v>
      </c>
    </row>
    <row r="927" spans="7:7" x14ac:dyDescent="0.25">
      <c r="G927" t="s">
        <v>260</v>
      </c>
    </row>
    <row r="928" spans="7:7" x14ac:dyDescent="0.25">
      <c r="G928" t="s">
        <v>261</v>
      </c>
    </row>
    <row r="929" spans="7:7" x14ac:dyDescent="0.25">
      <c r="G929" t="s">
        <v>9</v>
      </c>
    </row>
  </sheetData>
  <autoFilter ref="B439:D439" xr:uid="{00000000-0009-0000-0000-00002D000000}"/>
  <sortState xmlns:xlrd2="http://schemas.microsoft.com/office/spreadsheetml/2017/richdata2" ref="B441:C851">
    <sortCondition ref="B441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4">
    <tabColor theme="0" tint="-0.499984740745262"/>
  </sheetPr>
  <dimension ref="A3:AX61"/>
  <sheetViews>
    <sheetView workbookViewId="0">
      <selection activeCell="J32" sqref="J32"/>
    </sheetView>
  </sheetViews>
  <sheetFormatPr baseColWidth="10" defaultRowHeight="15" x14ac:dyDescent="0.25"/>
  <cols>
    <col min="1" max="1" width="82.5703125" bestFit="1" customWidth="1"/>
    <col min="2" max="2" width="22.42578125" bestFit="1" customWidth="1"/>
    <col min="3" max="6" width="7" bestFit="1" customWidth="1"/>
    <col min="7" max="7" width="6.42578125" bestFit="1" customWidth="1"/>
    <col min="8" max="8" width="7" bestFit="1" customWidth="1"/>
    <col min="9" max="12" width="6.42578125" bestFit="1" customWidth="1"/>
    <col min="13" max="13" width="5.42578125" bestFit="1" customWidth="1"/>
    <col min="14" max="23" width="6.42578125" bestFit="1" customWidth="1"/>
    <col min="24" max="24" width="7" bestFit="1" customWidth="1"/>
    <col min="25" max="34" width="6.42578125" bestFit="1" customWidth="1"/>
    <col min="35" max="35" width="5.42578125" bestFit="1" customWidth="1"/>
    <col min="36" max="44" width="6.42578125" bestFit="1" customWidth="1"/>
    <col min="45" max="45" width="7" bestFit="1" customWidth="1"/>
    <col min="46" max="46" width="5.42578125" bestFit="1" customWidth="1"/>
    <col min="47" max="47" width="7" bestFit="1" customWidth="1"/>
    <col min="48" max="48" width="5.42578125" bestFit="1" customWidth="1"/>
    <col min="49" max="49" width="7" bestFit="1" customWidth="1"/>
    <col min="50" max="50" width="12.5703125" bestFit="1" customWidth="1"/>
  </cols>
  <sheetData>
    <row r="3" spans="1:50" x14ac:dyDescent="0.25">
      <c r="A3" s="18" t="s">
        <v>872</v>
      </c>
      <c r="B3" s="18" t="s">
        <v>871</v>
      </c>
    </row>
    <row r="4" spans="1:50" x14ac:dyDescent="0.25">
      <c r="A4" s="18" t="s">
        <v>869</v>
      </c>
      <c r="B4" s="113" t="s">
        <v>778</v>
      </c>
      <c r="C4" s="113" t="s">
        <v>794</v>
      </c>
      <c r="D4" s="113" t="s">
        <v>795</v>
      </c>
      <c r="E4" s="113" t="s">
        <v>796</v>
      </c>
      <c r="F4" s="113" t="s">
        <v>797</v>
      </c>
      <c r="G4" s="113" t="s">
        <v>799</v>
      </c>
      <c r="H4" s="113" t="s">
        <v>800</v>
      </c>
      <c r="I4" s="113" t="s">
        <v>801</v>
      </c>
      <c r="J4" s="113" t="s">
        <v>803</v>
      </c>
      <c r="K4" s="113" t="s">
        <v>806</v>
      </c>
      <c r="L4" s="113" t="s">
        <v>807</v>
      </c>
      <c r="M4" s="113" t="s">
        <v>781</v>
      </c>
      <c r="N4" s="113" t="s">
        <v>809</v>
      </c>
      <c r="O4" s="113" t="s">
        <v>811</v>
      </c>
      <c r="P4" s="113" t="s">
        <v>813</v>
      </c>
      <c r="Q4" s="113" t="s">
        <v>815</v>
      </c>
      <c r="R4" s="113" t="s">
        <v>817</v>
      </c>
      <c r="S4" s="113" t="s">
        <v>819</v>
      </c>
      <c r="T4" s="113" t="s">
        <v>821</v>
      </c>
      <c r="U4" s="113" t="s">
        <v>823</v>
      </c>
      <c r="V4" s="113" t="s">
        <v>825</v>
      </c>
      <c r="W4" s="113" t="s">
        <v>827</v>
      </c>
      <c r="X4" s="113" t="s">
        <v>784</v>
      </c>
      <c r="Y4" s="113" t="s">
        <v>829</v>
      </c>
      <c r="Z4" s="113" t="s">
        <v>831</v>
      </c>
      <c r="AA4" s="113" t="s">
        <v>833</v>
      </c>
      <c r="AB4" s="113" t="s">
        <v>835</v>
      </c>
      <c r="AC4" s="113" t="s">
        <v>837</v>
      </c>
      <c r="AD4" s="113" t="s">
        <v>839</v>
      </c>
      <c r="AE4" s="113" t="s">
        <v>841</v>
      </c>
      <c r="AF4" s="113" t="s">
        <v>843</v>
      </c>
      <c r="AG4" s="113" t="s">
        <v>845</v>
      </c>
      <c r="AH4" s="113" t="s">
        <v>847</v>
      </c>
      <c r="AI4" s="113" t="s">
        <v>786</v>
      </c>
      <c r="AJ4" s="113" t="s">
        <v>849</v>
      </c>
      <c r="AK4" s="113" t="s">
        <v>851</v>
      </c>
      <c r="AL4" s="113" t="s">
        <v>854</v>
      </c>
      <c r="AM4" s="113" t="s">
        <v>855</v>
      </c>
      <c r="AN4" s="113" t="s">
        <v>856</v>
      </c>
      <c r="AO4" s="113" t="s">
        <v>857</v>
      </c>
      <c r="AP4" s="113" t="s">
        <v>860</v>
      </c>
      <c r="AQ4" s="113" t="s">
        <v>861</v>
      </c>
      <c r="AR4" s="113" t="s">
        <v>865</v>
      </c>
      <c r="AS4" s="113" t="s">
        <v>787</v>
      </c>
      <c r="AT4" s="113" t="s">
        <v>788</v>
      </c>
      <c r="AU4" s="113" t="s">
        <v>790</v>
      </c>
      <c r="AV4" s="113" t="s">
        <v>791</v>
      </c>
      <c r="AW4" s="113" t="s">
        <v>792</v>
      </c>
      <c r="AX4" s="113" t="s">
        <v>870</v>
      </c>
    </row>
    <row r="5" spans="1:50" x14ac:dyDescent="0.25">
      <c r="A5" s="19" t="s">
        <v>136</v>
      </c>
      <c r="B5" s="20">
        <v>3623.5</v>
      </c>
      <c r="C5" s="20">
        <v>4973.5</v>
      </c>
      <c r="D5" s="20">
        <v>3999.5</v>
      </c>
      <c r="E5" s="20">
        <v>3999.5</v>
      </c>
      <c r="F5" s="20">
        <v>2232.5</v>
      </c>
      <c r="G5" s="20">
        <v>0</v>
      </c>
      <c r="H5" s="20">
        <v>2232.5</v>
      </c>
      <c r="I5" s="20">
        <v>0</v>
      </c>
      <c r="J5" s="20">
        <v>1073</v>
      </c>
      <c r="K5" s="20"/>
      <c r="L5" s="20"/>
      <c r="M5" s="20">
        <v>1391</v>
      </c>
      <c r="N5" s="20">
        <v>4850</v>
      </c>
      <c r="O5" s="20">
        <v>7275</v>
      </c>
      <c r="P5" s="20">
        <v>7275</v>
      </c>
      <c r="Q5" s="20">
        <v>9700</v>
      </c>
      <c r="R5" s="20">
        <v>10525</v>
      </c>
      <c r="S5" s="20">
        <v>21685</v>
      </c>
      <c r="T5" s="20">
        <v>29785</v>
      </c>
      <c r="U5" s="20">
        <v>34935</v>
      </c>
      <c r="V5" s="20">
        <v>11795</v>
      </c>
      <c r="W5" s="20">
        <v>24860</v>
      </c>
      <c r="X5" s="20">
        <v>3999.5</v>
      </c>
      <c r="Y5" s="20">
        <v>34865</v>
      </c>
      <c r="Z5" s="20">
        <v>42555</v>
      </c>
      <c r="AA5" s="20">
        <v>10525</v>
      </c>
      <c r="AB5" s="20">
        <v>21685</v>
      </c>
      <c r="AC5" s="20">
        <v>29785</v>
      </c>
      <c r="AD5" s="20">
        <v>36205</v>
      </c>
      <c r="AE5" s="20">
        <v>13735</v>
      </c>
      <c r="AF5" s="20">
        <v>16310</v>
      </c>
      <c r="AG5" s="20">
        <v>21050</v>
      </c>
      <c r="AH5" s="20">
        <v>7650</v>
      </c>
      <c r="AI5" s="20">
        <v>1767</v>
      </c>
      <c r="AJ5" s="20">
        <v>9180</v>
      </c>
      <c r="AK5" s="20"/>
      <c r="AL5" s="20"/>
      <c r="AM5" s="20"/>
      <c r="AN5" s="20"/>
      <c r="AO5" s="20"/>
      <c r="AP5" s="20"/>
      <c r="AQ5" s="20">
        <v>752</v>
      </c>
      <c r="AR5" s="20"/>
      <c r="AS5" s="20">
        <v>5386.5</v>
      </c>
      <c r="AT5" s="20">
        <v>2519</v>
      </c>
      <c r="AU5" s="20">
        <v>3999.5</v>
      </c>
      <c r="AV5" s="20">
        <v>1767</v>
      </c>
      <c r="AW5" s="20">
        <v>4973.5</v>
      </c>
      <c r="AX5" s="20">
        <v>454919</v>
      </c>
    </row>
    <row r="6" spans="1:50" x14ac:dyDescent="0.25">
      <c r="A6" s="19" t="s">
        <v>864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>
        <v>1</v>
      </c>
      <c r="AR6" s="20"/>
      <c r="AS6" s="20"/>
      <c r="AT6" s="20"/>
      <c r="AU6" s="20"/>
      <c r="AV6" s="20"/>
      <c r="AW6" s="20"/>
      <c r="AX6" s="20">
        <v>1</v>
      </c>
    </row>
    <row r="7" spans="1:50" x14ac:dyDescent="0.25">
      <c r="A7" s="19" t="s">
        <v>682</v>
      </c>
      <c r="B7" s="20">
        <v>1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/>
      <c r="M7" s="20">
        <v>1</v>
      </c>
      <c r="N7" s="20"/>
      <c r="O7" s="20"/>
      <c r="P7" s="20"/>
      <c r="Q7" s="20"/>
      <c r="R7" s="20"/>
      <c r="S7" s="20"/>
      <c r="T7" s="20"/>
      <c r="U7" s="20"/>
      <c r="V7" s="20"/>
      <c r="W7" s="20"/>
      <c r="X7" s="20">
        <v>1</v>
      </c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>
        <v>1</v>
      </c>
      <c r="AJ7" s="20"/>
      <c r="AK7" s="20"/>
      <c r="AL7" s="20"/>
      <c r="AM7" s="20"/>
      <c r="AN7" s="20"/>
      <c r="AO7" s="20"/>
      <c r="AP7" s="20"/>
      <c r="AQ7" s="20"/>
      <c r="AR7" s="20"/>
      <c r="AS7" s="20">
        <v>1</v>
      </c>
      <c r="AT7" s="20">
        <v>1</v>
      </c>
      <c r="AU7" s="20">
        <v>1</v>
      </c>
      <c r="AV7" s="20">
        <v>1</v>
      </c>
      <c r="AW7" s="20">
        <v>1</v>
      </c>
      <c r="AX7" s="20">
        <v>18</v>
      </c>
    </row>
    <row r="8" spans="1:50" x14ac:dyDescent="0.25">
      <c r="A8" s="19" t="s">
        <v>317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>
        <v>1</v>
      </c>
      <c r="AQ8" s="20"/>
      <c r="AR8" s="20"/>
      <c r="AS8" s="20"/>
      <c r="AT8" s="20"/>
      <c r="AU8" s="20"/>
      <c r="AV8" s="20"/>
      <c r="AW8" s="20"/>
      <c r="AX8" s="20">
        <v>1</v>
      </c>
    </row>
    <row r="9" spans="1:50" x14ac:dyDescent="0.25">
      <c r="A9" s="19" t="s">
        <v>325</v>
      </c>
      <c r="B9" s="20">
        <v>3</v>
      </c>
      <c r="C9" s="20">
        <v>3</v>
      </c>
      <c r="D9" s="20">
        <v>3</v>
      </c>
      <c r="E9" s="20">
        <v>3</v>
      </c>
      <c r="F9" s="20">
        <v>3</v>
      </c>
      <c r="G9" s="20">
        <v>3</v>
      </c>
      <c r="H9" s="20">
        <v>3</v>
      </c>
      <c r="I9" s="20">
        <v>3</v>
      </c>
      <c r="J9" s="20"/>
      <c r="K9" s="20"/>
      <c r="L9" s="20"/>
      <c r="M9" s="20">
        <v>3</v>
      </c>
      <c r="N9" s="20"/>
      <c r="O9" s="20"/>
      <c r="P9" s="20"/>
      <c r="Q9" s="20"/>
      <c r="R9" s="20"/>
      <c r="S9" s="20"/>
      <c r="T9" s="20"/>
      <c r="U9" s="20"/>
      <c r="V9" s="20"/>
      <c r="W9" s="20"/>
      <c r="X9" s="20">
        <v>3</v>
      </c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>
        <v>3</v>
      </c>
      <c r="AJ9" s="20"/>
      <c r="AK9" s="20"/>
      <c r="AL9" s="20"/>
      <c r="AM9" s="20"/>
      <c r="AN9" s="20"/>
      <c r="AO9" s="20"/>
      <c r="AP9" s="20"/>
      <c r="AQ9" s="20"/>
      <c r="AR9" s="20"/>
      <c r="AS9" s="20">
        <v>3</v>
      </c>
      <c r="AT9" s="20">
        <v>3</v>
      </c>
      <c r="AU9" s="20">
        <v>3</v>
      </c>
      <c r="AV9" s="20">
        <v>3</v>
      </c>
      <c r="AW9" s="20">
        <v>3</v>
      </c>
      <c r="AX9" s="20">
        <v>48</v>
      </c>
    </row>
    <row r="10" spans="1:50" x14ac:dyDescent="0.25">
      <c r="A10" s="19" t="s">
        <v>193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>
        <v>1</v>
      </c>
      <c r="AP10" s="20"/>
      <c r="AQ10" s="20"/>
      <c r="AR10" s="20"/>
      <c r="AS10" s="20"/>
      <c r="AT10" s="20"/>
      <c r="AU10" s="20"/>
      <c r="AV10" s="20"/>
      <c r="AW10" s="20"/>
      <c r="AX10" s="20">
        <v>1</v>
      </c>
    </row>
    <row r="11" spans="1:50" x14ac:dyDescent="0.25">
      <c r="A11" s="19" t="s">
        <v>673</v>
      </c>
      <c r="B11" s="20">
        <v>1</v>
      </c>
      <c r="C11" s="20">
        <v>1.5</v>
      </c>
      <c r="D11" s="20">
        <v>1</v>
      </c>
      <c r="E11" s="20">
        <v>1</v>
      </c>
      <c r="F11" s="20"/>
      <c r="G11" s="20"/>
      <c r="H11" s="20"/>
      <c r="I11" s="20"/>
      <c r="J11" s="20">
        <v>1</v>
      </c>
      <c r="K11" s="20"/>
      <c r="L11" s="20"/>
      <c r="M11" s="20">
        <v>1</v>
      </c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>
        <v>1</v>
      </c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>
        <v>1</v>
      </c>
      <c r="AJ11" s="20"/>
      <c r="AK11" s="20"/>
      <c r="AL11" s="20"/>
      <c r="AM11" s="20"/>
      <c r="AN11" s="20"/>
      <c r="AO11" s="20"/>
      <c r="AP11" s="20"/>
      <c r="AQ11" s="20"/>
      <c r="AR11" s="20"/>
      <c r="AS11" s="20">
        <v>1</v>
      </c>
      <c r="AT11" s="20">
        <v>1</v>
      </c>
      <c r="AU11" s="20">
        <v>1</v>
      </c>
      <c r="AV11" s="20">
        <v>1</v>
      </c>
      <c r="AW11" s="20">
        <v>1.5</v>
      </c>
      <c r="AX11" s="20">
        <v>14</v>
      </c>
    </row>
    <row r="12" spans="1:50" x14ac:dyDescent="0.25">
      <c r="A12" s="19" t="s">
        <v>848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>
        <v>1</v>
      </c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>
        <v>1</v>
      </c>
    </row>
    <row r="13" spans="1:50" x14ac:dyDescent="0.25">
      <c r="A13" s="19" t="s">
        <v>850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>
        <v>1</v>
      </c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>
        <v>1</v>
      </c>
    </row>
    <row r="14" spans="1:50" x14ac:dyDescent="0.25">
      <c r="A14" s="19" t="s">
        <v>802</v>
      </c>
      <c r="B14" s="20"/>
      <c r="C14" s="20"/>
      <c r="D14" s="20"/>
      <c r="E14" s="20"/>
      <c r="F14" s="20"/>
      <c r="G14" s="20"/>
      <c r="H14" s="20"/>
      <c r="I14" s="20">
        <v>1</v>
      </c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>
        <v>1</v>
      </c>
    </row>
    <row r="15" spans="1:50" x14ac:dyDescent="0.25">
      <c r="A15" s="19" t="s">
        <v>805</v>
      </c>
      <c r="B15" s="20"/>
      <c r="C15" s="20"/>
      <c r="D15" s="20"/>
      <c r="E15" s="20"/>
      <c r="F15" s="20"/>
      <c r="G15" s="20"/>
      <c r="H15" s="20"/>
      <c r="I15" s="20"/>
      <c r="J15" s="20">
        <v>1</v>
      </c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>
        <v>1</v>
      </c>
    </row>
    <row r="16" spans="1:50" x14ac:dyDescent="0.25">
      <c r="A16" s="19" t="s">
        <v>818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>
        <v>1</v>
      </c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>
        <v>1</v>
      </c>
    </row>
    <row r="17" spans="1:50" x14ac:dyDescent="0.25">
      <c r="A17" s="19" t="s">
        <v>820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>
        <v>1</v>
      </c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>
        <v>1</v>
      </c>
    </row>
    <row r="18" spans="1:50" x14ac:dyDescent="0.25">
      <c r="A18" s="19" t="s">
        <v>822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>
        <v>1</v>
      </c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>
        <v>1</v>
      </c>
    </row>
    <row r="19" spans="1:50" x14ac:dyDescent="0.25">
      <c r="A19" s="19" t="s">
        <v>824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>
        <v>1</v>
      </c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>
        <v>1</v>
      </c>
    </row>
    <row r="20" spans="1:50" x14ac:dyDescent="0.25">
      <c r="A20" s="19" t="s">
        <v>826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>
        <v>1</v>
      </c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>
        <v>1</v>
      </c>
    </row>
    <row r="21" spans="1:50" x14ac:dyDescent="0.25">
      <c r="A21" s="19" t="s">
        <v>828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>
        <v>1</v>
      </c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>
        <v>1</v>
      </c>
    </row>
    <row r="22" spans="1:50" x14ac:dyDescent="0.25">
      <c r="A22" s="19" t="s">
        <v>830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>
        <v>1</v>
      </c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>
        <v>1</v>
      </c>
    </row>
    <row r="23" spans="1:50" x14ac:dyDescent="0.25">
      <c r="A23" s="19" t="s">
        <v>832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>
        <v>1</v>
      </c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>
        <v>1</v>
      </c>
    </row>
    <row r="24" spans="1:50" x14ac:dyDescent="0.25">
      <c r="A24" s="19" t="s">
        <v>834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>
        <v>1</v>
      </c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>
        <v>1</v>
      </c>
    </row>
    <row r="25" spans="1:50" x14ac:dyDescent="0.25">
      <c r="A25" s="19" t="s">
        <v>836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>
        <v>1</v>
      </c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>
        <v>1</v>
      </c>
    </row>
    <row r="26" spans="1:50" x14ac:dyDescent="0.25">
      <c r="A26" s="19" t="s">
        <v>838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>
        <v>1</v>
      </c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>
        <v>1</v>
      </c>
    </row>
    <row r="27" spans="1:50" x14ac:dyDescent="0.25">
      <c r="A27" s="19" t="s">
        <v>840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>
        <v>1</v>
      </c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>
        <v>1</v>
      </c>
    </row>
    <row r="28" spans="1:50" x14ac:dyDescent="0.25">
      <c r="A28" s="19" t="s">
        <v>810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>
        <v>1</v>
      </c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>
        <v>1</v>
      </c>
    </row>
    <row r="29" spans="1:50" x14ac:dyDescent="0.25">
      <c r="A29" s="19" t="s">
        <v>812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>
        <v>1</v>
      </c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>
        <v>1</v>
      </c>
    </row>
    <row r="30" spans="1:50" x14ac:dyDescent="0.25">
      <c r="A30" s="19" t="s">
        <v>814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>
        <v>1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>
        <v>1</v>
      </c>
    </row>
    <row r="31" spans="1:50" x14ac:dyDescent="0.25">
      <c r="A31" s="19" t="s">
        <v>816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>
        <v>1</v>
      </c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>
        <v>1</v>
      </c>
    </row>
    <row r="32" spans="1:50" x14ac:dyDescent="0.25">
      <c r="A32" s="19" t="s">
        <v>780</v>
      </c>
      <c r="B32" s="20"/>
      <c r="C32" s="20"/>
      <c r="D32" s="20"/>
      <c r="E32" s="20"/>
      <c r="F32" s="20">
        <v>1</v>
      </c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>
        <v>1</v>
      </c>
    </row>
    <row r="33" spans="1:50" x14ac:dyDescent="0.25">
      <c r="A33" s="19" t="s">
        <v>783</v>
      </c>
      <c r="B33" s="20"/>
      <c r="C33" s="20"/>
      <c r="D33" s="20"/>
      <c r="E33" s="20"/>
      <c r="F33" s="20"/>
      <c r="G33" s="20">
        <v>1</v>
      </c>
      <c r="H33" s="20"/>
      <c r="I33" s="20"/>
      <c r="J33" s="20"/>
      <c r="K33" s="20"/>
      <c r="L33" s="20"/>
      <c r="M33" s="20">
        <v>1</v>
      </c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>
        <v>2</v>
      </c>
    </row>
    <row r="34" spans="1:50" x14ac:dyDescent="0.25">
      <c r="A34" s="19" t="s">
        <v>867</v>
      </c>
      <c r="B34" s="20">
        <v>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>
        <v>1</v>
      </c>
    </row>
    <row r="35" spans="1:50" x14ac:dyDescent="0.25">
      <c r="A35" s="19" t="s">
        <v>785</v>
      </c>
      <c r="B35" s="20"/>
      <c r="C35" s="20"/>
      <c r="D35" s="20"/>
      <c r="E35" s="20"/>
      <c r="F35" s="20"/>
      <c r="G35" s="20"/>
      <c r="H35" s="20">
        <v>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>
        <v>1</v>
      </c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>
        <v>1</v>
      </c>
      <c r="AV35" s="20"/>
      <c r="AW35" s="20"/>
      <c r="AX35" s="20">
        <v>3</v>
      </c>
    </row>
    <row r="36" spans="1:50" x14ac:dyDescent="0.25">
      <c r="A36" s="19" t="s">
        <v>789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>
        <v>1</v>
      </c>
      <c r="AU36" s="20"/>
      <c r="AV36" s="20">
        <v>1</v>
      </c>
      <c r="AW36" s="20"/>
      <c r="AX36" s="20">
        <v>2</v>
      </c>
    </row>
    <row r="37" spans="1:50" x14ac:dyDescent="0.25">
      <c r="A37" s="19" t="s">
        <v>842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>
        <v>1</v>
      </c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>
        <v>1</v>
      </c>
    </row>
    <row r="38" spans="1:50" x14ac:dyDescent="0.25">
      <c r="A38" s="19" t="s">
        <v>844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>
        <v>1</v>
      </c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>
        <v>1</v>
      </c>
    </row>
    <row r="39" spans="1:50" x14ac:dyDescent="0.25">
      <c r="A39" s="19" t="s">
        <v>846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>
        <v>1</v>
      </c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>
        <v>1</v>
      </c>
    </row>
    <row r="40" spans="1:50" x14ac:dyDescent="0.25">
      <c r="A40" s="19" t="s">
        <v>793</v>
      </c>
      <c r="B40" s="20"/>
      <c r="C40" s="20"/>
      <c r="D40" s="20">
        <v>1</v>
      </c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>
        <v>1</v>
      </c>
      <c r="AX40" s="20">
        <v>2</v>
      </c>
    </row>
    <row r="41" spans="1:50" x14ac:dyDescent="0.25">
      <c r="A41" s="19" t="s">
        <v>868</v>
      </c>
      <c r="B41" s="20"/>
      <c r="C41" s="20">
        <v>1</v>
      </c>
      <c r="D41" s="20"/>
      <c r="E41" s="20">
        <v>1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>
        <v>2</v>
      </c>
    </row>
    <row r="42" spans="1:50" x14ac:dyDescent="0.25">
      <c r="A42" s="19" t="s">
        <v>331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>
        <v>1</v>
      </c>
      <c r="AJ42" s="20"/>
      <c r="AK42" s="20"/>
      <c r="AL42" s="20"/>
      <c r="AM42" s="20"/>
      <c r="AN42" s="20"/>
      <c r="AO42" s="20"/>
      <c r="AP42" s="20"/>
      <c r="AQ42" s="20"/>
      <c r="AR42" s="20"/>
      <c r="AS42" s="20">
        <v>1</v>
      </c>
      <c r="AT42" s="20"/>
      <c r="AU42" s="20"/>
      <c r="AV42" s="20"/>
      <c r="AW42" s="20"/>
      <c r="AX42" s="20">
        <v>2</v>
      </c>
    </row>
    <row r="43" spans="1:50" x14ac:dyDescent="0.25">
      <c r="A43" s="19" t="s">
        <v>202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>
        <v>1</v>
      </c>
      <c r="AP43" s="20"/>
      <c r="AQ43" s="20"/>
      <c r="AR43" s="20"/>
      <c r="AS43" s="20"/>
      <c r="AT43" s="20"/>
      <c r="AU43" s="20"/>
      <c r="AV43" s="20"/>
      <c r="AW43" s="20"/>
      <c r="AX43" s="20">
        <v>1</v>
      </c>
    </row>
    <row r="44" spans="1:50" x14ac:dyDescent="0.25">
      <c r="A44" s="19" t="s">
        <v>332</v>
      </c>
      <c r="B44" s="20"/>
      <c r="C44" s="20"/>
      <c r="D44" s="20"/>
      <c r="E44" s="20"/>
      <c r="F44" s="20">
        <v>1</v>
      </c>
      <c r="G44" s="20">
        <v>1</v>
      </c>
      <c r="H44" s="20">
        <v>1</v>
      </c>
      <c r="I44" s="20">
        <v>1</v>
      </c>
      <c r="J44" s="20"/>
      <c r="K44" s="20">
        <v>1</v>
      </c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>
        <v>5</v>
      </c>
    </row>
    <row r="45" spans="1:50" x14ac:dyDescent="0.25">
      <c r="A45" s="19" t="s">
        <v>866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>
        <v>1</v>
      </c>
      <c r="AS45" s="20"/>
      <c r="AT45" s="20"/>
      <c r="AU45" s="20"/>
      <c r="AV45" s="20"/>
      <c r="AW45" s="20"/>
      <c r="AX45" s="20">
        <v>1</v>
      </c>
    </row>
    <row r="46" spans="1:50" x14ac:dyDescent="0.25">
      <c r="A46" s="19" t="s">
        <v>853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>
        <v>1260</v>
      </c>
      <c r="AL46" s="20">
        <v>3110</v>
      </c>
      <c r="AM46" s="20">
        <v>4820</v>
      </c>
      <c r="AN46" s="20">
        <v>5960</v>
      </c>
      <c r="AO46" s="20"/>
      <c r="AP46" s="20"/>
      <c r="AQ46" s="20"/>
      <c r="AR46" s="20"/>
      <c r="AS46" s="20"/>
      <c r="AT46" s="20"/>
      <c r="AU46" s="20"/>
      <c r="AV46" s="20"/>
      <c r="AW46" s="20"/>
      <c r="AX46" s="20">
        <v>15150</v>
      </c>
    </row>
    <row r="47" spans="1:50" x14ac:dyDescent="0.25">
      <c r="A47" s="19" t="s">
        <v>858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>
        <v>1</v>
      </c>
      <c r="AP47" s="20"/>
      <c r="AQ47" s="20"/>
      <c r="AR47" s="20"/>
      <c r="AS47" s="20"/>
      <c r="AT47" s="20"/>
      <c r="AU47" s="20"/>
      <c r="AV47" s="20"/>
      <c r="AW47" s="20"/>
      <c r="AX47" s="20">
        <v>1</v>
      </c>
    </row>
    <row r="48" spans="1:50" x14ac:dyDescent="0.25">
      <c r="A48" s="19" t="s">
        <v>206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>
        <v>1</v>
      </c>
      <c r="AP48" s="20"/>
      <c r="AQ48" s="20"/>
      <c r="AR48" s="20"/>
      <c r="AS48" s="20"/>
      <c r="AT48" s="20"/>
      <c r="AU48" s="20"/>
      <c r="AV48" s="20"/>
      <c r="AW48" s="20"/>
      <c r="AX48" s="20">
        <v>1</v>
      </c>
    </row>
    <row r="49" spans="1:50" x14ac:dyDescent="0.25">
      <c r="A49" s="19" t="s">
        <v>337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>
        <v>1</v>
      </c>
      <c r="AX49" s="20">
        <v>1</v>
      </c>
    </row>
    <row r="50" spans="1:50" x14ac:dyDescent="0.25">
      <c r="A50" s="19" t="s">
        <v>338</v>
      </c>
      <c r="B50" s="20">
        <v>1</v>
      </c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>
        <v>1</v>
      </c>
      <c r="AR50" s="20"/>
      <c r="AS50" s="20"/>
      <c r="AT50" s="20"/>
      <c r="AU50" s="20"/>
      <c r="AV50" s="20"/>
      <c r="AW50" s="20"/>
      <c r="AX50" s="20">
        <v>2</v>
      </c>
    </row>
    <row r="51" spans="1:50" x14ac:dyDescent="0.25">
      <c r="A51" s="19" t="s">
        <v>782</v>
      </c>
      <c r="B51" s="20"/>
      <c r="C51" s="20">
        <v>4</v>
      </c>
      <c r="D51" s="20">
        <v>2</v>
      </c>
      <c r="E51" s="20">
        <v>3</v>
      </c>
      <c r="F51" s="20"/>
      <c r="G51" s="20"/>
      <c r="H51" s="20"/>
      <c r="I51" s="20"/>
      <c r="J51" s="20">
        <v>2</v>
      </c>
      <c r="K51" s="20"/>
      <c r="L51" s="20"/>
      <c r="M51" s="20">
        <v>2</v>
      </c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>
        <v>2</v>
      </c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>
        <v>3</v>
      </c>
      <c r="AJ51" s="20"/>
      <c r="AK51" s="20"/>
      <c r="AL51" s="20"/>
      <c r="AM51" s="20"/>
      <c r="AN51" s="20"/>
      <c r="AO51" s="20"/>
      <c r="AP51" s="20"/>
      <c r="AQ51" s="20"/>
      <c r="AR51" s="20"/>
      <c r="AS51" s="20">
        <v>4</v>
      </c>
      <c r="AT51" s="20">
        <v>5</v>
      </c>
      <c r="AU51" s="20">
        <v>2</v>
      </c>
      <c r="AV51" s="20">
        <v>3</v>
      </c>
      <c r="AW51" s="20">
        <v>3</v>
      </c>
      <c r="AX51" s="20">
        <v>35</v>
      </c>
    </row>
    <row r="52" spans="1:50" x14ac:dyDescent="0.25">
      <c r="A52" s="19" t="s">
        <v>339</v>
      </c>
      <c r="B52" s="20">
        <v>1</v>
      </c>
      <c r="C52" s="20"/>
      <c r="D52" s="20">
        <v>1</v>
      </c>
      <c r="E52" s="20"/>
      <c r="F52" s="20"/>
      <c r="G52" s="20"/>
      <c r="H52" s="20"/>
      <c r="I52" s="20"/>
      <c r="J52" s="20"/>
      <c r="K52" s="20"/>
      <c r="L52" s="20"/>
      <c r="M52" s="20">
        <v>0</v>
      </c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>
        <v>1</v>
      </c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>
        <v>1</v>
      </c>
      <c r="AT52" s="20"/>
      <c r="AU52" s="20">
        <v>1</v>
      </c>
      <c r="AV52" s="20"/>
      <c r="AW52" s="20"/>
      <c r="AX52" s="20">
        <v>5</v>
      </c>
    </row>
    <row r="53" spans="1:50" x14ac:dyDescent="0.25">
      <c r="A53" s="19" t="s">
        <v>852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>
        <v>1</v>
      </c>
      <c r="AL53" s="20">
        <v>1</v>
      </c>
      <c r="AM53" s="20">
        <v>1</v>
      </c>
      <c r="AN53" s="20">
        <v>1</v>
      </c>
      <c r="AO53" s="20"/>
      <c r="AP53" s="20"/>
      <c r="AQ53" s="20"/>
      <c r="AR53" s="20"/>
      <c r="AS53" s="20"/>
      <c r="AT53" s="20"/>
      <c r="AU53" s="20"/>
      <c r="AV53" s="20"/>
      <c r="AW53" s="20"/>
      <c r="AX53" s="20">
        <v>4</v>
      </c>
    </row>
    <row r="54" spans="1:50" x14ac:dyDescent="0.25">
      <c r="A54" s="19" t="s">
        <v>859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>
        <v>1</v>
      </c>
      <c r="AP54" s="20"/>
      <c r="AQ54" s="20"/>
      <c r="AR54" s="20"/>
      <c r="AS54" s="20"/>
      <c r="AT54" s="20"/>
      <c r="AU54" s="20"/>
      <c r="AV54" s="20"/>
      <c r="AW54" s="20"/>
      <c r="AX54" s="20">
        <v>1</v>
      </c>
    </row>
    <row r="55" spans="1:50" x14ac:dyDescent="0.25">
      <c r="A55" s="19" t="s">
        <v>342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>
        <v>1</v>
      </c>
      <c r="AP55" s="20"/>
      <c r="AQ55" s="20"/>
      <c r="AR55" s="20"/>
      <c r="AS55" s="20"/>
      <c r="AT55" s="20"/>
      <c r="AU55" s="20"/>
      <c r="AV55" s="20"/>
      <c r="AW55" s="20"/>
      <c r="AX55" s="20">
        <v>1</v>
      </c>
    </row>
    <row r="56" spans="1:50" x14ac:dyDescent="0.25">
      <c r="A56" s="19" t="s">
        <v>779</v>
      </c>
      <c r="B56" s="20">
        <v>1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/>
      <c r="M56" s="20">
        <v>1</v>
      </c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>
        <v>1</v>
      </c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>
        <v>1</v>
      </c>
      <c r="AJ56" s="20"/>
      <c r="AK56" s="20"/>
      <c r="AL56" s="20"/>
      <c r="AM56" s="20"/>
      <c r="AN56" s="20"/>
      <c r="AO56" s="20"/>
      <c r="AP56" s="20"/>
      <c r="AQ56" s="20"/>
      <c r="AR56" s="20"/>
      <c r="AS56" s="20">
        <v>1</v>
      </c>
      <c r="AT56" s="20">
        <v>1</v>
      </c>
      <c r="AU56" s="20">
        <v>1</v>
      </c>
      <c r="AV56" s="20">
        <v>1</v>
      </c>
      <c r="AW56" s="20">
        <v>1</v>
      </c>
      <c r="AX56" s="20">
        <v>18</v>
      </c>
    </row>
    <row r="57" spans="1:50" x14ac:dyDescent="0.25">
      <c r="A57" s="19" t="s">
        <v>808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>
        <v>1</v>
      </c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>
        <v>1</v>
      </c>
    </row>
    <row r="58" spans="1:50" x14ac:dyDescent="0.25">
      <c r="A58" s="19" t="s">
        <v>798</v>
      </c>
      <c r="B58" s="20"/>
      <c r="C58" s="20"/>
      <c r="D58" s="20"/>
      <c r="E58" s="20"/>
      <c r="F58" s="20">
        <v>3</v>
      </c>
      <c r="G58" s="20">
        <v>3</v>
      </c>
      <c r="H58" s="20">
        <v>3</v>
      </c>
      <c r="I58" s="20">
        <v>3</v>
      </c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>
        <v>12</v>
      </c>
    </row>
    <row r="59" spans="1:50" x14ac:dyDescent="0.25">
      <c r="A59" s="19" t="s">
        <v>347</v>
      </c>
      <c r="B59" s="20">
        <v>3</v>
      </c>
      <c r="C59" s="20">
        <v>4.5</v>
      </c>
      <c r="D59" s="20">
        <v>3</v>
      </c>
      <c r="E59" s="20">
        <v>3</v>
      </c>
      <c r="F59" s="20"/>
      <c r="G59" s="20"/>
      <c r="H59" s="20"/>
      <c r="I59" s="20"/>
      <c r="J59" s="20"/>
      <c r="K59" s="20"/>
      <c r="L59" s="20"/>
      <c r="M59" s="20">
        <v>3</v>
      </c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>
        <v>3</v>
      </c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>
        <v>3</v>
      </c>
      <c r="AJ59" s="20"/>
      <c r="AK59" s="20"/>
      <c r="AL59" s="20"/>
      <c r="AM59" s="20"/>
      <c r="AN59" s="20"/>
      <c r="AO59" s="20"/>
      <c r="AP59" s="20"/>
      <c r="AQ59" s="20"/>
      <c r="AR59" s="20"/>
      <c r="AS59" s="20">
        <v>3</v>
      </c>
      <c r="AT59" s="20">
        <v>3</v>
      </c>
      <c r="AU59" s="20">
        <v>3</v>
      </c>
      <c r="AV59" s="20">
        <v>3</v>
      </c>
      <c r="AW59" s="20">
        <v>4.5</v>
      </c>
      <c r="AX59" s="20">
        <v>39</v>
      </c>
    </row>
    <row r="60" spans="1:50" x14ac:dyDescent="0.25">
      <c r="A60" s="19" t="s">
        <v>804</v>
      </c>
      <c r="B60" s="20"/>
      <c r="C60" s="20"/>
      <c r="D60" s="20"/>
      <c r="E60" s="20"/>
      <c r="F60" s="20"/>
      <c r="G60" s="20"/>
      <c r="H60" s="20"/>
      <c r="I60" s="20"/>
      <c r="J60" s="20">
        <v>3</v>
      </c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>
        <v>3</v>
      </c>
    </row>
    <row r="61" spans="1:50" x14ac:dyDescent="0.25">
      <c r="A61" s="19" t="s">
        <v>870</v>
      </c>
      <c r="B61" s="20">
        <v>3635.5</v>
      </c>
      <c r="C61" s="20">
        <v>4989.5</v>
      </c>
      <c r="D61" s="20">
        <v>4012.5</v>
      </c>
      <c r="E61" s="20">
        <v>4012.5</v>
      </c>
      <c r="F61" s="20">
        <v>2242.5</v>
      </c>
      <c r="G61" s="20">
        <v>10</v>
      </c>
      <c r="H61" s="20">
        <v>2242.5</v>
      </c>
      <c r="I61" s="20">
        <v>10</v>
      </c>
      <c r="J61" s="20">
        <v>1082</v>
      </c>
      <c r="K61" s="20">
        <v>3</v>
      </c>
      <c r="L61" s="20">
        <v>1</v>
      </c>
      <c r="M61" s="20">
        <v>1403</v>
      </c>
      <c r="N61" s="20">
        <v>4851</v>
      </c>
      <c r="O61" s="20">
        <v>7276</v>
      </c>
      <c r="P61" s="20">
        <v>7276</v>
      </c>
      <c r="Q61" s="20">
        <v>9701</v>
      </c>
      <c r="R61" s="20">
        <v>10526</v>
      </c>
      <c r="S61" s="20">
        <v>21686</v>
      </c>
      <c r="T61" s="20">
        <v>29786</v>
      </c>
      <c r="U61" s="20">
        <v>34936</v>
      </c>
      <c r="V61" s="20">
        <v>11796</v>
      </c>
      <c r="W61" s="20">
        <v>24861</v>
      </c>
      <c r="X61" s="20">
        <v>4012.5</v>
      </c>
      <c r="Y61" s="20">
        <v>34866</v>
      </c>
      <c r="Z61" s="20">
        <v>42556</v>
      </c>
      <c r="AA61" s="20">
        <v>10526</v>
      </c>
      <c r="AB61" s="20">
        <v>21686</v>
      </c>
      <c r="AC61" s="20">
        <v>29786</v>
      </c>
      <c r="AD61" s="20">
        <v>36206</v>
      </c>
      <c r="AE61" s="20">
        <v>13736</v>
      </c>
      <c r="AF61" s="20">
        <v>16311</v>
      </c>
      <c r="AG61" s="20">
        <v>21051</v>
      </c>
      <c r="AH61" s="20">
        <v>7651</v>
      </c>
      <c r="AI61" s="20">
        <v>1780</v>
      </c>
      <c r="AJ61" s="20">
        <v>9181</v>
      </c>
      <c r="AK61" s="20">
        <v>1261</v>
      </c>
      <c r="AL61" s="20">
        <v>3111</v>
      </c>
      <c r="AM61" s="20">
        <v>4821</v>
      </c>
      <c r="AN61" s="20">
        <v>5961</v>
      </c>
      <c r="AO61" s="20">
        <v>6</v>
      </c>
      <c r="AP61" s="20">
        <v>1</v>
      </c>
      <c r="AQ61" s="20">
        <v>754</v>
      </c>
      <c r="AR61" s="20">
        <v>1</v>
      </c>
      <c r="AS61" s="20">
        <v>5401.5</v>
      </c>
      <c r="AT61" s="20">
        <v>2534</v>
      </c>
      <c r="AU61" s="20">
        <v>4012.5</v>
      </c>
      <c r="AV61" s="20">
        <v>1780</v>
      </c>
      <c r="AW61" s="20">
        <v>4989.5</v>
      </c>
      <c r="AX61" s="20">
        <v>470321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52">
    <tabColor theme="4" tint="-0.249977111117893"/>
  </sheetPr>
  <dimension ref="B2:AN312"/>
  <sheetViews>
    <sheetView workbookViewId="0">
      <selection activeCell="J32" sqref="J32"/>
    </sheetView>
  </sheetViews>
  <sheetFormatPr baseColWidth="10" defaultColWidth="11.42578125" defaultRowHeight="12.75" x14ac:dyDescent="0.2"/>
  <cols>
    <col min="1" max="1" width="11.42578125" style="115"/>
    <col min="2" max="2" width="14.5703125" style="115" customWidth="1"/>
    <col min="3" max="3" width="12.42578125" style="115" bestFit="1" customWidth="1"/>
    <col min="4" max="6" width="11.5703125" style="115" bestFit="1" customWidth="1"/>
    <col min="7" max="8" width="11.42578125" style="115"/>
    <col min="9" max="9" width="12.42578125" style="115" bestFit="1" customWidth="1"/>
    <col min="10" max="12" width="11.5703125" style="115" bestFit="1" customWidth="1"/>
    <col min="13" max="14" width="11.42578125" style="115"/>
    <col min="15" max="15" width="12.42578125" style="115" bestFit="1" customWidth="1"/>
    <col min="16" max="17" width="11.5703125" style="115" bestFit="1" customWidth="1"/>
    <col min="18" max="18" width="13.140625" style="115" bestFit="1" customWidth="1"/>
    <col min="19" max="20" width="11.42578125" style="115"/>
    <col min="21" max="21" width="12.42578125" style="115" bestFit="1" customWidth="1"/>
    <col min="22" max="23" width="11.5703125" style="115" bestFit="1" customWidth="1"/>
    <col min="24" max="24" width="13.140625" style="115" bestFit="1" customWidth="1"/>
    <col min="25" max="26" width="11.42578125" style="115"/>
    <col min="27" max="27" width="12.42578125" style="115" bestFit="1" customWidth="1"/>
    <col min="28" max="29" width="11.5703125" style="115" bestFit="1" customWidth="1"/>
    <col min="30" max="30" width="13.140625" style="115" bestFit="1" customWidth="1"/>
    <col min="31" max="33" width="11.42578125" style="115"/>
    <col min="34" max="36" width="11.5703125" style="115" bestFit="1" customWidth="1"/>
    <col min="37" max="37" width="12.42578125" style="115" bestFit="1" customWidth="1"/>
    <col min="38" max="40" width="11.5703125" style="115" bestFit="1" customWidth="1"/>
    <col min="41" max="16384" width="11.42578125" style="115"/>
  </cols>
  <sheetData>
    <row r="2" spans="2:7" ht="18.75" x14ac:dyDescent="0.3">
      <c r="B2" s="108" t="s">
        <v>1085</v>
      </c>
    </row>
    <row r="3" spans="2:7" ht="18.75" x14ac:dyDescent="0.3">
      <c r="B3" s="108"/>
    </row>
    <row r="4" spans="2:7" x14ac:dyDescent="0.2">
      <c r="B4" s="24" t="s">
        <v>938</v>
      </c>
      <c r="C4" s="24" t="s">
        <v>776</v>
      </c>
      <c r="D4" s="24" t="s">
        <v>925</v>
      </c>
      <c r="E4" s="24" t="s">
        <v>975</v>
      </c>
      <c r="F4" s="24" t="s">
        <v>976</v>
      </c>
      <c r="G4" s="24" t="s">
        <v>977</v>
      </c>
    </row>
    <row r="5" spans="2:7" x14ac:dyDescent="0.2">
      <c r="B5" s="24">
        <v>1</v>
      </c>
      <c r="C5" s="24" t="str">
        <f>B26</f>
        <v>MONTAJE POSTE DE CONCRETO 25 m</v>
      </c>
      <c r="D5" s="109">
        <f>F33</f>
        <v>151500</v>
      </c>
      <c r="E5" s="109">
        <f>F45</f>
        <v>0</v>
      </c>
      <c r="F5" s="109">
        <f>F51</f>
        <v>62828.123333333322</v>
      </c>
      <c r="G5" s="110">
        <f>F52</f>
        <v>214328.12333333332</v>
      </c>
    </row>
    <row r="6" spans="2:7" x14ac:dyDescent="0.2">
      <c r="B6" s="24">
        <v>2</v>
      </c>
      <c r="C6" s="24" t="str">
        <f>H26</f>
        <v>MONTAJE POSTES METÁLICO 27 m</v>
      </c>
      <c r="D6" s="109">
        <f>M41</f>
        <v>0</v>
      </c>
      <c r="E6" s="109">
        <f>M55</f>
        <v>0</v>
      </c>
      <c r="F6" s="109">
        <f>M62</f>
        <v>0</v>
      </c>
      <c r="G6" s="110">
        <f>M63</f>
        <v>0</v>
      </c>
    </row>
    <row r="7" spans="2:7" ht="18.75" x14ac:dyDescent="0.3">
      <c r="B7" s="108"/>
    </row>
    <row r="8" spans="2:7" ht="18.75" x14ac:dyDescent="0.3">
      <c r="B8" s="108"/>
    </row>
    <row r="9" spans="2:7" ht="18.75" x14ac:dyDescent="0.3">
      <c r="B9" s="108"/>
    </row>
    <row r="10" spans="2:7" ht="18.75" x14ac:dyDescent="0.3">
      <c r="B10" s="108"/>
    </row>
    <row r="11" spans="2:7" ht="18.75" x14ac:dyDescent="0.3">
      <c r="B11" s="108"/>
    </row>
    <row r="12" spans="2:7" ht="18.75" x14ac:dyDescent="0.3">
      <c r="B12" s="108"/>
    </row>
    <row r="13" spans="2:7" ht="18.75" x14ac:dyDescent="0.3">
      <c r="B13" s="108"/>
    </row>
    <row r="14" spans="2:7" ht="18.75" x14ac:dyDescent="0.3">
      <c r="B14" s="108"/>
    </row>
    <row r="15" spans="2:7" ht="18.75" x14ac:dyDescent="0.3">
      <c r="B15" s="108"/>
    </row>
    <row r="16" spans="2:7" ht="18.75" x14ac:dyDescent="0.3">
      <c r="B16" s="108"/>
    </row>
    <row r="17" spans="2:40" ht="18.75" x14ac:dyDescent="0.3">
      <c r="B17" s="108"/>
    </row>
    <row r="18" spans="2:40" ht="18.75" x14ac:dyDescent="0.3">
      <c r="B18" s="108"/>
    </row>
    <row r="19" spans="2:40" ht="18.75" x14ac:dyDescent="0.3">
      <c r="B19" s="108"/>
    </row>
    <row r="20" spans="2:40" ht="18.75" x14ac:dyDescent="0.3">
      <c r="B20" s="108"/>
    </row>
    <row r="22" spans="2:40" ht="13.5" thickBot="1" x14ac:dyDescent="0.25"/>
    <row r="23" spans="2:40" ht="15" customHeight="1" x14ac:dyDescent="0.2">
      <c r="B23" s="121"/>
      <c r="C23" s="36"/>
      <c r="D23" s="42" t="s">
        <v>875</v>
      </c>
      <c r="E23" s="36"/>
      <c r="F23" s="100"/>
      <c r="H23" s="121"/>
      <c r="I23" s="36"/>
      <c r="J23" s="42" t="s">
        <v>875</v>
      </c>
      <c r="K23" s="36"/>
      <c r="L23" s="100"/>
      <c r="N23" s="121"/>
      <c r="O23" s="36"/>
      <c r="P23" s="42" t="s">
        <v>875</v>
      </c>
      <c r="Q23" s="36"/>
      <c r="R23" s="100"/>
      <c r="T23" s="121"/>
      <c r="U23" s="36"/>
      <c r="V23" s="42" t="s">
        <v>875</v>
      </c>
      <c r="W23" s="36"/>
      <c r="X23" s="100"/>
      <c r="Z23" s="121"/>
      <c r="AA23" s="36"/>
      <c r="AB23" s="42" t="s">
        <v>875</v>
      </c>
      <c r="AC23" s="36"/>
      <c r="AD23" s="100"/>
      <c r="AF23" s="3869"/>
      <c r="AG23" s="3870"/>
      <c r="AH23" s="3870"/>
      <c r="AI23" s="3870"/>
      <c r="AJ23" s="3870"/>
      <c r="AK23" s="36"/>
      <c r="AL23" s="42" t="s">
        <v>875</v>
      </c>
      <c r="AM23" s="36"/>
      <c r="AN23" s="100"/>
    </row>
    <row r="24" spans="2:40" x14ac:dyDescent="0.2">
      <c r="B24" s="122" t="s">
        <v>877</v>
      </c>
      <c r="C24" s="123">
        <v>1</v>
      </c>
      <c r="D24" s="44" t="s">
        <v>878</v>
      </c>
      <c r="E24" s="45" t="s">
        <v>879</v>
      </c>
      <c r="F24" s="101"/>
      <c r="H24" s="122" t="s">
        <v>877</v>
      </c>
      <c r="I24" s="123">
        <v>2</v>
      </c>
      <c r="J24" s="44" t="s">
        <v>878</v>
      </c>
      <c r="K24" s="45" t="s">
        <v>879</v>
      </c>
      <c r="L24" s="101"/>
      <c r="N24" s="122" t="s">
        <v>877</v>
      </c>
      <c r="O24" s="123">
        <v>3</v>
      </c>
      <c r="P24" s="44" t="s">
        <v>878</v>
      </c>
      <c r="Q24" s="45" t="s">
        <v>879</v>
      </c>
      <c r="R24" s="101"/>
      <c r="T24" s="122" t="s">
        <v>877</v>
      </c>
      <c r="U24" s="123">
        <v>4</v>
      </c>
      <c r="V24" s="44" t="s">
        <v>878</v>
      </c>
      <c r="W24" s="45" t="s">
        <v>879</v>
      </c>
      <c r="X24" s="101"/>
      <c r="Z24" s="122" t="s">
        <v>877</v>
      </c>
      <c r="AA24" s="123">
        <v>5</v>
      </c>
      <c r="AB24" s="44" t="s">
        <v>878</v>
      </c>
      <c r="AC24" s="45" t="s">
        <v>879</v>
      </c>
      <c r="AD24" s="101"/>
      <c r="AF24" s="3871" t="s">
        <v>877</v>
      </c>
      <c r="AG24" s="3872"/>
      <c r="AH24" s="3872"/>
      <c r="AI24" s="3872"/>
      <c r="AJ24" s="3872"/>
      <c r="AK24" s="43">
        <v>5</v>
      </c>
      <c r="AL24" s="44" t="s">
        <v>878</v>
      </c>
      <c r="AM24" s="45" t="s">
        <v>879</v>
      </c>
      <c r="AN24" s="101"/>
    </row>
    <row r="25" spans="2:40" ht="13.5" thickBot="1" x14ac:dyDescent="0.25">
      <c r="B25" s="124" t="s">
        <v>880</v>
      </c>
      <c r="C25" s="125"/>
      <c r="D25" s="125"/>
      <c r="E25" s="126" t="s">
        <v>881</v>
      </c>
      <c r="F25" s="180" t="s">
        <v>948</v>
      </c>
      <c r="H25" s="124" t="s">
        <v>880</v>
      </c>
      <c r="I25" s="125"/>
      <c r="J25" s="125"/>
      <c r="K25" s="126" t="s">
        <v>881</v>
      </c>
      <c r="L25" s="180" t="s">
        <v>948</v>
      </c>
      <c r="N25" s="124" t="s">
        <v>880</v>
      </c>
      <c r="O25" s="125"/>
      <c r="P25" s="125"/>
      <c r="Q25" s="126" t="s">
        <v>881</v>
      </c>
      <c r="R25" s="180" t="s">
        <v>721</v>
      </c>
      <c r="T25" s="124" t="s">
        <v>880</v>
      </c>
      <c r="U25" s="125"/>
      <c r="V25" s="125"/>
      <c r="W25" s="126" t="s">
        <v>881</v>
      </c>
      <c r="X25" s="180" t="s">
        <v>721</v>
      </c>
      <c r="Z25" s="124" t="s">
        <v>880</v>
      </c>
      <c r="AA25" s="125"/>
      <c r="AB25" s="125"/>
      <c r="AC25" s="126" t="s">
        <v>881</v>
      </c>
      <c r="AD25" s="180" t="s">
        <v>721</v>
      </c>
      <c r="AF25" s="127"/>
      <c r="AG25" s="128"/>
      <c r="AH25" s="128"/>
      <c r="AI25" s="128"/>
      <c r="AJ25" s="128"/>
      <c r="AK25" s="128"/>
      <c r="AL25" s="128"/>
      <c r="AM25" s="128"/>
      <c r="AN25" s="40"/>
    </row>
    <row r="26" spans="2:40" x14ac:dyDescent="0.2">
      <c r="B26" s="181" t="s">
        <v>1062</v>
      </c>
      <c r="C26" s="38"/>
      <c r="D26" s="38" t="s">
        <v>1063</v>
      </c>
      <c r="E26" s="38"/>
      <c r="F26" s="182"/>
      <c r="H26" s="181" t="s">
        <v>1064</v>
      </c>
      <c r="I26" s="38"/>
      <c r="J26" s="38"/>
      <c r="K26" s="38"/>
      <c r="L26" s="182"/>
      <c r="N26" s="181" t="s">
        <v>1065</v>
      </c>
      <c r="O26" s="38"/>
      <c r="P26" s="38"/>
      <c r="Q26" s="38"/>
      <c r="R26" s="182"/>
      <c r="T26" s="181" t="s">
        <v>1067</v>
      </c>
      <c r="U26" s="38"/>
      <c r="V26" s="38"/>
      <c r="W26" s="38"/>
      <c r="X26" s="182"/>
      <c r="Z26" s="181" t="s">
        <v>1086</v>
      </c>
      <c r="AA26" s="38"/>
      <c r="AB26" s="38"/>
      <c r="AC26" s="38"/>
      <c r="AD26" s="182"/>
      <c r="AF26" s="129" t="s">
        <v>944</v>
      </c>
      <c r="AG26" s="50"/>
      <c r="AH26" s="102" t="s">
        <v>945</v>
      </c>
      <c r="AI26" s="183" t="s">
        <v>1068</v>
      </c>
      <c r="AJ26" s="130"/>
      <c r="AK26" s="130"/>
      <c r="AL26" s="130"/>
      <c r="AM26" s="130"/>
      <c r="AN26" s="131"/>
    </row>
    <row r="27" spans="2:40" x14ac:dyDescent="0.2">
      <c r="B27" s="37" t="s">
        <v>882</v>
      </c>
      <c r="C27" s="38"/>
      <c r="D27" s="132"/>
      <c r="E27" s="38"/>
      <c r="F27" s="182"/>
      <c r="H27" s="37" t="s">
        <v>882</v>
      </c>
      <c r="I27" s="38"/>
      <c r="J27" s="132"/>
      <c r="K27" s="38"/>
      <c r="L27" s="182"/>
      <c r="N27" s="37" t="s">
        <v>882</v>
      </c>
      <c r="O27" s="38"/>
      <c r="P27" s="132"/>
      <c r="Q27" s="38"/>
      <c r="R27" s="182"/>
      <c r="T27" s="37" t="s">
        <v>882</v>
      </c>
      <c r="U27" s="38"/>
      <c r="V27" s="132"/>
      <c r="W27" s="38"/>
      <c r="X27" s="182"/>
      <c r="Z27" s="37" t="s">
        <v>882</v>
      </c>
      <c r="AA27" s="38"/>
      <c r="AB27" s="132"/>
      <c r="AC27" s="38"/>
      <c r="AD27" s="182"/>
      <c r="AF27" s="51"/>
      <c r="AG27" s="52"/>
      <c r="AH27" s="53"/>
      <c r="AI27" s="54"/>
      <c r="AJ27" s="55"/>
      <c r="AK27" s="54"/>
      <c r="AL27" s="56"/>
      <c r="AM27" s="57"/>
      <c r="AN27" s="58"/>
    </row>
    <row r="28" spans="2:40" ht="13.5" thickBot="1" x14ac:dyDescent="0.25">
      <c r="B28" s="31" t="s">
        <v>884</v>
      </c>
      <c r="C28" s="27" t="s">
        <v>885</v>
      </c>
      <c r="D28" s="26" t="s">
        <v>886</v>
      </c>
      <c r="E28" s="27" t="s">
        <v>887</v>
      </c>
      <c r="F28" s="133" t="s">
        <v>888</v>
      </c>
      <c r="H28" s="31" t="s">
        <v>884</v>
      </c>
      <c r="I28" s="27" t="s">
        <v>885</v>
      </c>
      <c r="J28" s="26" t="s">
        <v>886</v>
      </c>
      <c r="K28" s="27" t="s">
        <v>887</v>
      </c>
      <c r="L28" s="133" t="s">
        <v>888</v>
      </c>
      <c r="N28" s="31" t="s">
        <v>884</v>
      </c>
      <c r="O28" s="27" t="s">
        <v>885</v>
      </c>
      <c r="P28" s="26" t="s">
        <v>886</v>
      </c>
      <c r="Q28" s="27" t="s">
        <v>887</v>
      </c>
      <c r="R28" s="133" t="s">
        <v>888</v>
      </c>
      <c r="T28" s="31" t="s">
        <v>884</v>
      </c>
      <c r="U28" s="27" t="s">
        <v>885</v>
      </c>
      <c r="V28" s="26" t="s">
        <v>886</v>
      </c>
      <c r="W28" s="27" t="s">
        <v>887</v>
      </c>
      <c r="X28" s="133" t="s">
        <v>888</v>
      </c>
      <c r="Z28" s="31" t="s">
        <v>884</v>
      </c>
      <c r="AA28" s="27" t="s">
        <v>885</v>
      </c>
      <c r="AB28" s="26" t="s">
        <v>886</v>
      </c>
      <c r="AC28" s="27" t="s">
        <v>893</v>
      </c>
      <c r="AD28" s="133" t="s">
        <v>888</v>
      </c>
      <c r="AF28" s="76" t="s">
        <v>947</v>
      </c>
      <c r="AG28" s="59"/>
      <c r="AH28" s="59"/>
      <c r="AI28" s="60"/>
      <c r="AJ28" s="61"/>
      <c r="AK28" s="60"/>
      <c r="AL28" s="62"/>
      <c r="AM28" s="63" t="s">
        <v>892</v>
      </c>
      <c r="AN28" s="64" t="s">
        <v>2</v>
      </c>
    </row>
    <row r="29" spans="2:40" ht="13.5" thickTop="1" x14ac:dyDescent="0.2">
      <c r="B29" s="32" t="s">
        <v>932</v>
      </c>
      <c r="C29" s="134">
        <v>2762.875</v>
      </c>
      <c r="D29" s="135">
        <v>2.7145636338958514</v>
      </c>
      <c r="E29" s="136">
        <v>7500.0000000000009</v>
      </c>
      <c r="F29" s="137"/>
      <c r="H29" s="32" t="s">
        <v>932</v>
      </c>
      <c r="I29" s="134">
        <v>2762.875</v>
      </c>
      <c r="J29" s="135">
        <v>2.7145636338958514</v>
      </c>
      <c r="K29" s="136">
        <v>7500.0000000000009</v>
      </c>
      <c r="L29" s="137"/>
      <c r="N29" s="32" t="s">
        <v>932</v>
      </c>
      <c r="O29" s="134">
        <v>2762.875</v>
      </c>
      <c r="P29" s="135">
        <v>27.145636338958511</v>
      </c>
      <c r="Q29" s="136">
        <v>75000</v>
      </c>
      <c r="R29" s="137"/>
      <c r="T29" s="32" t="s">
        <v>932</v>
      </c>
      <c r="U29" s="134">
        <v>2762.875</v>
      </c>
      <c r="V29" s="135">
        <v>27.145636338958511</v>
      </c>
      <c r="W29" s="136">
        <v>75000</v>
      </c>
      <c r="X29" s="137"/>
      <c r="Z29" s="80" t="s">
        <v>932</v>
      </c>
      <c r="AA29" s="187">
        <v>2762.875</v>
      </c>
      <c r="AB29" s="135">
        <v>8.7571822829480159E-2</v>
      </c>
      <c r="AC29" s="116">
        <v>1</v>
      </c>
      <c r="AD29" s="137"/>
      <c r="AF29" s="138" t="s">
        <v>773</v>
      </c>
      <c r="AG29" s="139"/>
      <c r="AH29" s="65"/>
      <c r="AI29" s="57" t="s">
        <v>135</v>
      </c>
      <c r="AJ29" s="103" t="s">
        <v>873</v>
      </c>
      <c r="AK29" s="57" t="s">
        <v>950</v>
      </c>
      <c r="AL29" s="103" t="s">
        <v>951</v>
      </c>
      <c r="AM29" s="57" t="s">
        <v>952</v>
      </c>
      <c r="AN29" s="140"/>
    </row>
    <row r="30" spans="2:40" x14ac:dyDescent="0.2">
      <c r="B30" s="32" t="s">
        <v>930</v>
      </c>
      <c r="C30" s="134">
        <v>350000</v>
      </c>
      <c r="D30" s="135">
        <v>0.41142857142857142</v>
      </c>
      <c r="E30" s="136">
        <v>144000</v>
      </c>
      <c r="F30" s="137"/>
      <c r="H30" s="32" t="s">
        <v>930</v>
      </c>
      <c r="I30" s="134">
        <v>350000</v>
      </c>
      <c r="J30" s="135">
        <v>0.41142857142857142</v>
      </c>
      <c r="K30" s="136">
        <v>144000</v>
      </c>
      <c r="L30" s="137"/>
      <c r="N30" s="32" t="s">
        <v>930</v>
      </c>
      <c r="O30" s="134">
        <v>350000</v>
      </c>
      <c r="P30" s="135">
        <v>0.82285714285714284</v>
      </c>
      <c r="Q30" s="136">
        <v>288000</v>
      </c>
      <c r="R30" s="137"/>
      <c r="T30" s="32" t="s">
        <v>930</v>
      </c>
      <c r="U30" s="134">
        <v>350000</v>
      </c>
      <c r="V30" s="135">
        <v>0.82285714285714284</v>
      </c>
      <c r="W30" s="136">
        <v>288000</v>
      </c>
      <c r="X30" s="137"/>
      <c r="Z30" s="80" t="s">
        <v>930</v>
      </c>
      <c r="AA30" s="187">
        <v>350000</v>
      </c>
      <c r="AB30" s="135">
        <v>1.3714285714285701E-3</v>
      </c>
      <c r="AC30" s="116">
        <v>1</v>
      </c>
      <c r="AD30" s="137"/>
      <c r="AF30" s="3873" t="s">
        <v>932</v>
      </c>
      <c r="AG30" s="3874"/>
      <c r="AH30" s="3874"/>
      <c r="AI30" s="67" t="s">
        <v>921</v>
      </c>
      <c r="AJ30" s="35">
        <v>1</v>
      </c>
      <c r="AK30" s="141">
        <v>2762.875</v>
      </c>
      <c r="AL30" s="69">
        <v>8.7571822829480159E-2</v>
      </c>
      <c r="AM30" s="107">
        <v>241.95</v>
      </c>
      <c r="AN30" s="142"/>
    </row>
    <row r="31" spans="2:40" x14ac:dyDescent="0.2">
      <c r="B31" s="32"/>
      <c r="C31" s="143"/>
      <c r="D31" s="135"/>
      <c r="E31" s="136"/>
      <c r="F31" s="137"/>
      <c r="H31" s="32"/>
      <c r="I31" s="143"/>
      <c r="J31" s="135"/>
      <c r="K31" s="136"/>
      <c r="L31" s="137"/>
      <c r="N31" s="32" t="s">
        <v>931</v>
      </c>
      <c r="O31" s="134">
        <v>155259.31499999997</v>
      </c>
      <c r="P31" s="135">
        <v>0.93501636278634892</v>
      </c>
      <c r="Q31" s="136">
        <v>145170</v>
      </c>
      <c r="R31" s="137"/>
      <c r="T31" s="32" t="s">
        <v>931</v>
      </c>
      <c r="U31" s="134">
        <v>155259.31499999997</v>
      </c>
      <c r="V31" s="135">
        <v>0.93501636278634892</v>
      </c>
      <c r="W31" s="136">
        <v>145170</v>
      </c>
      <c r="X31" s="137"/>
      <c r="Z31" s="80" t="s">
        <v>931</v>
      </c>
      <c r="AA31" s="187">
        <v>155259.31499999997</v>
      </c>
      <c r="AB31" s="135">
        <v>6.6555319616947524E-4</v>
      </c>
      <c r="AC31" s="116">
        <v>1</v>
      </c>
      <c r="AD31" s="137"/>
      <c r="AF31" s="3873" t="s">
        <v>930</v>
      </c>
      <c r="AG31" s="3874"/>
      <c r="AH31" s="3874"/>
      <c r="AI31" s="67" t="s">
        <v>921</v>
      </c>
      <c r="AJ31" s="28">
        <v>1</v>
      </c>
      <c r="AK31" s="141">
        <v>350000</v>
      </c>
      <c r="AL31" s="69">
        <v>1.3714285714285714E-3</v>
      </c>
      <c r="AM31" s="107">
        <v>480</v>
      </c>
      <c r="AN31" s="142"/>
    </row>
    <row r="32" spans="2:40" x14ac:dyDescent="0.2">
      <c r="B32" s="32"/>
      <c r="C32" s="136"/>
      <c r="D32" s="144"/>
      <c r="E32" s="136"/>
      <c r="F32" s="137"/>
      <c r="H32" s="32"/>
      <c r="I32" s="136"/>
      <c r="J32" s="135"/>
      <c r="K32" s="136"/>
      <c r="L32" s="137"/>
      <c r="N32" s="32"/>
      <c r="O32" s="136"/>
      <c r="P32" s="144"/>
      <c r="Q32" s="136"/>
      <c r="R32" s="137"/>
      <c r="T32" s="32"/>
      <c r="U32" s="136"/>
      <c r="V32" s="144"/>
      <c r="W32" s="136"/>
      <c r="X32" s="137"/>
      <c r="Z32" s="80" t="s">
        <v>1070</v>
      </c>
      <c r="AA32" s="136">
        <v>120000</v>
      </c>
      <c r="AB32" s="144">
        <v>1.6666666666666668E-3</v>
      </c>
      <c r="AC32" s="116">
        <v>1</v>
      </c>
      <c r="AD32" s="137"/>
      <c r="AF32" s="3873" t="s">
        <v>931</v>
      </c>
      <c r="AG32" s="3874"/>
      <c r="AH32" s="3874"/>
      <c r="AI32" s="67" t="s">
        <v>1069</v>
      </c>
      <c r="AJ32" s="28">
        <v>1</v>
      </c>
      <c r="AK32" s="141">
        <v>155259.31499999997</v>
      </c>
      <c r="AL32" s="69">
        <v>6.6555319616947524E-4</v>
      </c>
      <c r="AM32" s="107">
        <v>103.33333333333333</v>
      </c>
      <c r="AN32" s="145"/>
    </row>
    <row r="33" spans="2:40" x14ac:dyDescent="0.2">
      <c r="B33" s="39"/>
      <c r="C33" s="38"/>
      <c r="D33" s="38"/>
      <c r="E33" s="29" t="s">
        <v>890</v>
      </c>
      <c r="F33" s="184">
        <v>151500</v>
      </c>
      <c r="H33" s="39"/>
      <c r="I33" s="38"/>
      <c r="J33" s="38"/>
      <c r="K33" s="29" t="s">
        <v>890</v>
      </c>
      <c r="L33" s="184">
        <v>151500</v>
      </c>
      <c r="N33" s="39"/>
      <c r="O33" s="38"/>
      <c r="P33" s="38"/>
      <c r="Q33" s="29" t="s">
        <v>890</v>
      </c>
      <c r="R33" s="184">
        <v>508170</v>
      </c>
      <c r="T33" s="39"/>
      <c r="U33" s="38"/>
      <c r="V33" s="38"/>
      <c r="W33" s="29" t="s">
        <v>890</v>
      </c>
      <c r="X33" s="184">
        <v>508170</v>
      </c>
      <c r="Z33" s="39"/>
      <c r="AA33" s="38"/>
      <c r="AB33" s="38"/>
      <c r="AC33" s="29" t="s">
        <v>890</v>
      </c>
      <c r="AD33" s="184">
        <v>1025</v>
      </c>
      <c r="AF33" s="3875" t="s">
        <v>1070</v>
      </c>
      <c r="AG33" s="3876"/>
      <c r="AH33" s="3877"/>
      <c r="AI33" s="67" t="s">
        <v>921</v>
      </c>
      <c r="AJ33" s="28">
        <v>1</v>
      </c>
      <c r="AK33" s="146">
        <v>120000</v>
      </c>
      <c r="AL33" s="69">
        <v>1.6666666666666668E-3</v>
      </c>
      <c r="AM33" s="107">
        <v>200</v>
      </c>
      <c r="AN33" s="147"/>
    </row>
    <row r="34" spans="2:40" ht="15.75" customHeight="1" thickBot="1" x14ac:dyDescent="0.25">
      <c r="B34" s="37" t="s">
        <v>891</v>
      </c>
      <c r="C34" s="132"/>
      <c r="D34" s="132"/>
      <c r="E34" s="38"/>
      <c r="F34" s="182"/>
      <c r="H34" s="37" t="s">
        <v>891</v>
      </c>
      <c r="I34" s="132"/>
      <c r="J34" s="132"/>
      <c r="K34" s="38"/>
      <c r="L34" s="182"/>
      <c r="N34" s="37" t="s">
        <v>891</v>
      </c>
      <c r="O34" s="132"/>
      <c r="P34" s="132"/>
      <c r="Q34" s="38"/>
      <c r="R34" s="182"/>
      <c r="T34" s="37" t="s">
        <v>891</v>
      </c>
      <c r="U34" s="132"/>
      <c r="V34" s="132"/>
      <c r="W34" s="38"/>
      <c r="X34" s="182"/>
      <c r="Z34" s="37" t="s">
        <v>891</v>
      </c>
      <c r="AA34" s="132"/>
      <c r="AB34" s="132"/>
      <c r="AC34" s="38"/>
      <c r="AD34" s="182"/>
      <c r="AF34" s="3886"/>
      <c r="AG34" s="3887"/>
      <c r="AH34" s="3888"/>
      <c r="AI34" s="148"/>
      <c r="AJ34" s="149"/>
      <c r="AK34" s="150"/>
      <c r="AL34" s="72" t="s">
        <v>876</v>
      </c>
      <c r="AM34" s="151"/>
      <c r="AN34" s="152"/>
    </row>
    <row r="35" spans="2:40" ht="14.25" thickTop="1" thickBot="1" x14ac:dyDescent="0.25">
      <c r="B35" s="31" t="s">
        <v>884</v>
      </c>
      <c r="C35" s="27" t="s">
        <v>892</v>
      </c>
      <c r="D35" s="26" t="s">
        <v>893</v>
      </c>
      <c r="E35" s="27" t="s">
        <v>887</v>
      </c>
      <c r="F35" s="133" t="s">
        <v>888</v>
      </c>
      <c r="H35" s="31" t="s">
        <v>884</v>
      </c>
      <c r="I35" s="27" t="s">
        <v>892</v>
      </c>
      <c r="J35" s="26" t="s">
        <v>893</v>
      </c>
      <c r="K35" s="27" t="s">
        <v>887</v>
      </c>
      <c r="L35" s="133" t="s">
        <v>888</v>
      </c>
      <c r="N35" s="31" t="s">
        <v>884</v>
      </c>
      <c r="O35" s="27" t="s">
        <v>892</v>
      </c>
      <c r="P35" s="26" t="s">
        <v>893</v>
      </c>
      <c r="Q35" s="27" t="s">
        <v>887</v>
      </c>
      <c r="R35" s="133" t="s">
        <v>888</v>
      </c>
      <c r="T35" s="31" t="s">
        <v>884</v>
      </c>
      <c r="U35" s="27" t="s">
        <v>892</v>
      </c>
      <c r="V35" s="26" t="s">
        <v>893</v>
      </c>
      <c r="W35" s="27" t="s">
        <v>887</v>
      </c>
      <c r="X35" s="133" t="s">
        <v>888</v>
      </c>
      <c r="Z35" s="31" t="s">
        <v>884</v>
      </c>
      <c r="AA35" s="27" t="s">
        <v>892</v>
      </c>
      <c r="AB35" s="26" t="s">
        <v>893</v>
      </c>
      <c r="AC35" s="27" t="s">
        <v>887</v>
      </c>
      <c r="AD35" s="133" t="s">
        <v>888</v>
      </c>
      <c r="AF35" s="74"/>
      <c r="AG35" s="53"/>
      <c r="AH35" s="53"/>
      <c r="AI35" s="54"/>
      <c r="AJ35" s="55"/>
      <c r="AK35" s="54"/>
      <c r="AL35" s="53"/>
      <c r="AM35" s="153" t="s">
        <v>956</v>
      </c>
      <c r="AN35" s="75">
        <v>1025</v>
      </c>
    </row>
    <row r="36" spans="2:40" ht="14.25" thickTop="1" thickBot="1" x14ac:dyDescent="0.25">
      <c r="B36" s="32"/>
      <c r="C36" s="154"/>
      <c r="D36" s="22"/>
      <c r="E36" s="155"/>
      <c r="F36" s="156"/>
      <c r="H36" s="32"/>
      <c r="I36" s="154"/>
      <c r="J36" s="22"/>
      <c r="K36" s="155"/>
      <c r="L36" s="156"/>
      <c r="N36" s="32"/>
      <c r="O36" s="154"/>
      <c r="P36" s="22"/>
      <c r="Q36" s="155"/>
      <c r="R36" s="156"/>
      <c r="T36" s="32"/>
      <c r="U36" s="154"/>
      <c r="V36" s="22"/>
      <c r="W36" s="155"/>
      <c r="X36" s="156"/>
      <c r="Z36" s="32"/>
      <c r="AA36" s="154"/>
      <c r="AB36" s="22"/>
      <c r="AC36" s="155"/>
      <c r="AD36" s="156"/>
      <c r="AF36" s="76" t="s">
        <v>957</v>
      </c>
      <c r="AG36" s="59"/>
      <c r="AH36" s="59"/>
      <c r="AI36" s="60"/>
      <c r="AJ36" s="61"/>
      <c r="AK36" s="60"/>
      <c r="AL36" s="59"/>
      <c r="AM36" s="60"/>
      <c r="AN36" s="77"/>
    </row>
    <row r="37" spans="2:40" ht="13.5" thickTop="1" x14ac:dyDescent="0.2">
      <c r="B37" s="32"/>
      <c r="C37" s="154"/>
      <c r="D37" s="22"/>
      <c r="E37" s="155"/>
      <c r="F37" s="156"/>
      <c r="H37" s="32"/>
      <c r="I37" s="154"/>
      <c r="J37" s="22"/>
      <c r="K37" s="155"/>
      <c r="L37" s="156"/>
      <c r="N37" s="32"/>
      <c r="O37" s="154"/>
      <c r="P37" s="22"/>
      <c r="Q37" s="155"/>
      <c r="R37" s="156"/>
      <c r="T37" s="32"/>
      <c r="U37" s="154"/>
      <c r="V37" s="22"/>
      <c r="W37" s="155"/>
      <c r="X37" s="156"/>
      <c r="Z37" s="32"/>
      <c r="AA37" s="154"/>
      <c r="AB37" s="22"/>
      <c r="AC37" s="155"/>
      <c r="AD37" s="156"/>
      <c r="AF37" s="157" t="s">
        <v>773</v>
      </c>
      <c r="AG37" s="78"/>
      <c r="AH37" s="78"/>
      <c r="AI37" s="112"/>
      <c r="AJ37" s="104" t="s">
        <v>135</v>
      </c>
      <c r="AK37" s="112" t="s">
        <v>929</v>
      </c>
      <c r="AL37" s="104" t="s">
        <v>958</v>
      </c>
      <c r="AM37" s="112" t="s">
        <v>952</v>
      </c>
      <c r="AN37" s="79"/>
    </row>
    <row r="38" spans="2:40" x14ac:dyDescent="0.2">
      <c r="B38" s="32"/>
      <c r="C38" s="154"/>
      <c r="D38" s="22"/>
      <c r="E38" s="155"/>
      <c r="F38" s="156"/>
      <c r="H38" s="32"/>
      <c r="I38" s="154"/>
      <c r="J38" s="22"/>
      <c r="K38" s="155"/>
      <c r="L38" s="156"/>
      <c r="N38" s="32"/>
      <c r="O38" s="154"/>
      <c r="P38" s="22"/>
      <c r="Q38" s="155"/>
      <c r="R38" s="156"/>
      <c r="T38" s="32"/>
      <c r="U38" s="154"/>
      <c r="V38" s="22"/>
      <c r="W38" s="155"/>
      <c r="X38" s="156"/>
      <c r="Z38" s="32"/>
      <c r="AA38" s="154"/>
      <c r="AB38" s="22"/>
      <c r="AC38" s="155"/>
      <c r="AD38" s="156"/>
      <c r="AF38" s="3878"/>
      <c r="AG38" s="3879"/>
      <c r="AH38" s="3879"/>
      <c r="AI38" s="3880"/>
      <c r="AJ38" s="158"/>
      <c r="AK38" s="107"/>
      <c r="AL38" s="69"/>
      <c r="AM38" s="159">
        <v>0</v>
      </c>
      <c r="AN38" s="86"/>
    </row>
    <row r="39" spans="2:40" x14ac:dyDescent="0.2">
      <c r="B39" s="34"/>
      <c r="C39" s="119"/>
      <c r="D39" s="21"/>
      <c r="E39" s="155"/>
      <c r="F39" s="156"/>
      <c r="H39" s="34"/>
      <c r="I39" s="119"/>
      <c r="J39" s="21"/>
      <c r="K39" s="155"/>
      <c r="L39" s="156"/>
      <c r="N39" s="34"/>
      <c r="O39" s="119"/>
      <c r="P39" s="21"/>
      <c r="Q39" s="155"/>
      <c r="R39" s="156"/>
      <c r="T39" s="34"/>
      <c r="U39" s="119"/>
      <c r="V39" s="21"/>
      <c r="W39" s="155"/>
      <c r="X39" s="156"/>
      <c r="Z39" s="34"/>
      <c r="AA39" s="119"/>
      <c r="AB39" s="21"/>
      <c r="AC39" s="155"/>
      <c r="AD39" s="156"/>
      <c r="AF39" s="3878"/>
      <c r="AG39" s="3879"/>
      <c r="AH39" s="3879"/>
      <c r="AI39" s="3880"/>
      <c r="AJ39" s="158"/>
      <c r="AK39" s="107"/>
      <c r="AL39" s="69"/>
      <c r="AM39" s="159">
        <v>0</v>
      </c>
      <c r="AN39" s="160"/>
    </row>
    <row r="40" spans="2:40" x14ac:dyDescent="0.2">
      <c r="B40" s="32"/>
      <c r="C40" s="33"/>
      <c r="D40" s="21"/>
      <c r="E40" s="155"/>
      <c r="F40" s="156"/>
      <c r="H40" s="32"/>
      <c r="I40" s="33"/>
      <c r="J40" s="21"/>
      <c r="K40" s="155"/>
      <c r="L40" s="156"/>
      <c r="N40" s="32"/>
      <c r="O40" s="33"/>
      <c r="P40" s="21"/>
      <c r="Q40" s="155"/>
      <c r="R40" s="156"/>
      <c r="T40" s="32"/>
      <c r="U40" s="33"/>
      <c r="V40" s="21"/>
      <c r="W40" s="155"/>
      <c r="X40" s="156"/>
      <c r="Z40" s="32"/>
      <c r="AA40" s="33"/>
      <c r="AB40" s="21"/>
      <c r="AC40" s="155"/>
      <c r="AD40" s="156"/>
      <c r="AF40" s="3878"/>
      <c r="AG40" s="3879"/>
      <c r="AH40" s="3879"/>
      <c r="AI40" s="3880"/>
      <c r="AJ40" s="158"/>
      <c r="AK40" s="107"/>
      <c r="AL40" s="69"/>
      <c r="AM40" s="159">
        <v>0</v>
      </c>
      <c r="AN40" s="160"/>
    </row>
    <row r="41" spans="2:40" x14ac:dyDescent="0.2">
      <c r="B41" s="32"/>
      <c r="C41" s="33"/>
      <c r="D41" s="21"/>
      <c r="E41" s="155"/>
      <c r="F41" s="156"/>
      <c r="H41" s="32"/>
      <c r="I41" s="33"/>
      <c r="J41" s="21"/>
      <c r="K41" s="155"/>
      <c r="L41" s="156"/>
      <c r="N41" s="32"/>
      <c r="O41" s="33"/>
      <c r="P41" s="21"/>
      <c r="Q41" s="155"/>
      <c r="R41" s="156"/>
      <c r="T41" s="32"/>
      <c r="U41" s="33"/>
      <c r="V41" s="21"/>
      <c r="W41" s="155"/>
      <c r="X41" s="156"/>
      <c r="Z41" s="32"/>
      <c r="AA41" s="33"/>
      <c r="AB41" s="21"/>
      <c r="AC41" s="155"/>
      <c r="AD41" s="156"/>
      <c r="AF41" s="3878"/>
      <c r="AG41" s="3879"/>
      <c r="AH41" s="3879"/>
      <c r="AI41" s="3880"/>
      <c r="AJ41" s="158"/>
      <c r="AK41" s="84"/>
      <c r="AL41" s="161"/>
      <c r="AM41" s="159"/>
      <c r="AN41" s="160"/>
    </row>
    <row r="42" spans="2:40" x14ac:dyDescent="0.2">
      <c r="B42" s="34"/>
      <c r="C42" s="33"/>
      <c r="D42" s="21"/>
      <c r="E42" s="155"/>
      <c r="F42" s="156"/>
      <c r="H42" s="34"/>
      <c r="I42" s="33"/>
      <c r="J42" s="21"/>
      <c r="K42" s="155"/>
      <c r="L42" s="156"/>
      <c r="N42" s="34"/>
      <c r="O42" s="33"/>
      <c r="P42" s="21"/>
      <c r="Q42" s="155"/>
      <c r="R42" s="156"/>
      <c r="T42" s="34"/>
      <c r="U42" s="33"/>
      <c r="V42" s="21"/>
      <c r="W42" s="155"/>
      <c r="X42" s="156"/>
      <c r="Z42" s="34"/>
      <c r="AA42" s="33"/>
      <c r="AB42" s="21"/>
      <c r="AC42" s="155"/>
      <c r="AD42" s="156"/>
      <c r="AF42" s="3878"/>
      <c r="AG42" s="3879"/>
      <c r="AH42" s="3879"/>
      <c r="AI42" s="3880"/>
      <c r="AJ42" s="158"/>
      <c r="AK42" s="84"/>
      <c r="AL42" s="161"/>
      <c r="AM42" s="159"/>
      <c r="AN42" s="160"/>
    </row>
    <row r="43" spans="2:40" x14ac:dyDescent="0.2">
      <c r="B43" s="32"/>
      <c r="C43" s="33"/>
      <c r="D43" s="21"/>
      <c r="E43" s="155"/>
      <c r="F43" s="156"/>
      <c r="H43" s="32"/>
      <c r="I43" s="33"/>
      <c r="J43" s="21"/>
      <c r="K43" s="155"/>
      <c r="L43" s="156"/>
      <c r="N43" s="32"/>
      <c r="O43" s="33"/>
      <c r="P43" s="21"/>
      <c r="Q43" s="155"/>
      <c r="R43" s="156"/>
      <c r="T43" s="32"/>
      <c r="U43" s="33"/>
      <c r="V43" s="21"/>
      <c r="W43" s="155"/>
      <c r="X43" s="156"/>
      <c r="Z43" s="32"/>
      <c r="AA43" s="33"/>
      <c r="AB43" s="21"/>
      <c r="AC43" s="155"/>
      <c r="AD43" s="156"/>
      <c r="AF43" s="3878"/>
      <c r="AG43" s="3879"/>
      <c r="AH43" s="3879"/>
      <c r="AI43" s="3880"/>
      <c r="AJ43" s="158"/>
      <c r="AK43" s="84"/>
      <c r="AL43" s="161"/>
      <c r="AM43" s="159"/>
      <c r="AN43" s="160"/>
    </row>
    <row r="44" spans="2:40" x14ac:dyDescent="0.2">
      <c r="B44" s="32"/>
      <c r="C44" s="33"/>
      <c r="D44" s="21"/>
      <c r="E44" s="155"/>
      <c r="F44" s="156"/>
      <c r="H44" s="32"/>
      <c r="I44" s="33"/>
      <c r="J44" s="21"/>
      <c r="K44" s="155"/>
      <c r="L44" s="156"/>
      <c r="N44" s="32"/>
      <c r="O44" s="33"/>
      <c r="P44" s="21"/>
      <c r="Q44" s="155"/>
      <c r="R44" s="156"/>
      <c r="T44" s="32"/>
      <c r="U44" s="33"/>
      <c r="V44" s="21"/>
      <c r="W44" s="155"/>
      <c r="X44" s="156"/>
      <c r="Z44" s="32"/>
      <c r="AA44" s="33"/>
      <c r="AB44" s="21"/>
      <c r="AC44" s="155"/>
      <c r="AD44" s="156"/>
      <c r="AF44" s="3878"/>
      <c r="AG44" s="3879"/>
      <c r="AH44" s="3879"/>
      <c r="AI44" s="3880"/>
      <c r="AJ44" s="158"/>
      <c r="AK44" s="84"/>
      <c r="AL44" s="161"/>
      <c r="AM44" s="159"/>
      <c r="AN44" s="160"/>
    </row>
    <row r="45" spans="2:40" x14ac:dyDescent="0.2">
      <c r="B45" s="39"/>
      <c r="C45" s="38"/>
      <c r="D45" s="38"/>
      <c r="E45" s="29" t="s">
        <v>890</v>
      </c>
      <c r="F45" s="184">
        <v>0</v>
      </c>
      <c r="H45" s="39"/>
      <c r="I45" s="38"/>
      <c r="J45" s="38"/>
      <c r="K45" s="29" t="s">
        <v>890</v>
      </c>
      <c r="L45" s="184">
        <v>0</v>
      </c>
      <c r="N45" s="39"/>
      <c r="O45" s="38"/>
      <c r="P45" s="38"/>
      <c r="Q45" s="29" t="s">
        <v>890</v>
      </c>
      <c r="R45" s="184">
        <v>0</v>
      </c>
      <c r="T45" s="39"/>
      <c r="U45" s="38"/>
      <c r="V45" s="38"/>
      <c r="W45" s="29" t="s">
        <v>890</v>
      </c>
      <c r="X45" s="184">
        <v>0</v>
      </c>
      <c r="Z45" s="39"/>
      <c r="AA45" s="38"/>
      <c r="AB45" s="38"/>
      <c r="AC45" s="29" t="s">
        <v>890</v>
      </c>
      <c r="AD45" s="184">
        <v>0</v>
      </c>
      <c r="AF45" s="3878"/>
      <c r="AG45" s="3879"/>
      <c r="AH45" s="3879"/>
      <c r="AI45" s="3880"/>
      <c r="AJ45" s="83"/>
      <c r="AK45" s="84"/>
      <c r="AL45" s="161"/>
      <c r="AM45" s="159"/>
      <c r="AN45" s="160"/>
    </row>
    <row r="46" spans="2:40" x14ac:dyDescent="0.2">
      <c r="B46" s="37" t="s">
        <v>898</v>
      </c>
      <c r="C46" s="132"/>
      <c r="D46" s="132"/>
      <c r="E46" s="38"/>
      <c r="F46" s="182"/>
      <c r="H46" s="37" t="s">
        <v>898</v>
      </c>
      <c r="I46" s="132"/>
      <c r="J46" s="132"/>
      <c r="K46" s="38"/>
      <c r="L46" s="182"/>
      <c r="N46" s="37" t="s">
        <v>898</v>
      </c>
      <c r="O46" s="132"/>
      <c r="P46" s="132"/>
      <c r="Q46" s="38"/>
      <c r="R46" s="182"/>
      <c r="T46" s="37" t="s">
        <v>898</v>
      </c>
      <c r="U46" s="132"/>
      <c r="V46" s="132"/>
      <c r="W46" s="38"/>
      <c r="X46" s="182"/>
      <c r="Z46" s="37" t="s">
        <v>898</v>
      </c>
      <c r="AA46" s="132"/>
      <c r="AB46" s="132"/>
      <c r="AC46" s="38"/>
      <c r="AD46" s="182"/>
      <c r="AF46" s="3878"/>
      <c r="AG46" s="3879"/>
      <c r="AH46" s="3879"/>
      <c r="AI46" s="3880"/>
      <c r="AJ46" s="83"/>
      <c r="AK46" s="84"/>
      <c r="AL46" s="161"/>
      <c r="AM46" s="159"/>
      <c r="AN46" s="160"/>
    </row>
    <row r="47" spans="2:40" ht="15.75" customHeight="1" thickBot="1" x14ac:dyDescent="0.25">
      <c r="B47" s="31" t="s">
        <v>884</v>
      </c>
      <c r="C47" s="27" t="s">
        <v>885</v>
      </c>
      <c r="D47" s="26" t="s">
        <v>886</v>
      </c>
      <c r="E47" s="27" t="s">
        <v>887</v>
      </c>
      <c r="F47" s="133" t="s">
        <v>888</v>
      </c>
      <c r="H47" s="31" t="s">
        <v>884</v>
      </c>
      <c r="I47" s="27" t="s">
        <v>885</v>
      </c>
      <c r="J47" s="26" t="s">
        <v>886</v>
      </c>
      <c r="K47" s="27" t="s">
        <v>887</v>
      </c>
      <c r="L47" s="133" t="s">
        <v>888</v>
      </c>
      <c r="N47" s="31" t="s">
        <v>884</v>
      </c>
      <c r="O47" s="27" t="s">
        <v>885</v>
      </c>
      <c r="P47" s="26" t="s">
        <v>886</v>
      </c>
      <c r="Q47" s="27" t="s">
        <v>887</v>
      </c>
      <c r="R47" s="133" t="s">
        <v>888</v>
      </c>
      <c r="T47" s="31" t="s">
        <v>884</v>
      </c>
      <c r="U47" s="27" t="s">
        <v>885</v>
      </c>
      <c r="V47" s="26" t="s">
        <v>886</v>
      </c>
      <c r="W47" s="27" t="s">
        <v>887</v>
      </c>
      <c r="X47" s="133" t="s">
        <v>888</v>
      </c>
      <c r="Z47" s="31" t="s">
        <v>884</v>
      </c>
      <c r="AA47" s="27" t="s">
        <v>885</v>
      </c>
      <c r="AB47" s="26" t="s">
        <v>886</v>
      </c>
      <c r="AC47" s="27" t="s">
        <v>893</v>
      </c>
      <c r="AD47" s="133" t="s">
        <v>888</v>
      </c>
      <c r="AF47" s="3881"/>
      <c r="AG47" s="3882"/>
      <c r="AH47" s="3882"/>
      <c r="AI47" s="3883"/>
      <c r="AJ47" s="162"/>
      <c r="AK47" s="163"/>
      <c r="AL47" s="164"/>
      <c r="AM47" s="165"/>
      <c r="AN47" s="77"/>
    </row>
    <row r="48" spans="2:40" ht="14.25" thickTop="1" thickBot="1" x14ac:dyDescent="0.25">
      <c r="B48" s="32" t="s">
        <v>922</v>
      </c>
      <c r="C48" s="134">
        <v>55257.5</v>
      </c>
      <c r="D48" s="135">
        <v>0.48104106531541724</v>
      </c>
      <c r="E48" s="136">
        <v>26581.126666666667</v>
      </c>
      <c r="F48" s="137"/>
      <c r="H48" s="32" t="s">
        <v>922</v>
      </c>
      <c r="I48" s="134">
        <v>55257.5</v>
      </c>
      <c r="J48" s="135">
        <v>0.48104106531541724</v>
      </c>
      <c r="K48" s="136">
        <v>26581.126666666667</v>
      </c>
      <c r="L48" s="137"/>
      <c r="N48" s="32" t="s">
        <v>1066</v>
      </c>
      <c r="O48" s="134">
        <v>151958.125</v>
      </c>
      <c r="P48" s="135">
        <v>0.37210251179395637</v>
      </c>
      <c r="Q48" s="136">
        <v>56543.999999999993</v>
      </c>
      <c r="R48" s="137"/>
      <c r="T48" s="32" t="s">
        <v>1066</v>
      </c>
      <c r="U48" s="134">
        <v>151958.125</v>
      </c>
      <c r="V48" s="135">
        <v>0.37210251179395637</v>
      </c>
      <c r="W48" s="136">
        <v>56543.999999999993</v>
      </c>
      <c r="X48" s="137"/>
      <c r="Z48" s="32" t="s">
        <v>1066</v>
      </c>
      <c r="AA48" s="134">
        <v>2762.875</v>
      </c>
      <c r="AB48" s="135">
        <v>5.6848994857410004E-2</v>
      </c>
      <c r="AC48" s="116">
        <v>1</v>
      </c>
      <c r="AD48" s="137"/>
      <c r="AF48" s="74"/>
      <c r="AG48" s="53"/>
      <c r="AH48" s="53"/>
      <c r="AI48" s="54"/>
      <c r="AJ48" s="55"/>
      <c r="AK48" s="54"/>
      <c r="AL48" s="53"/>
      <c r="AM48" s="153" t="s">
        <v>956</v>
      </c>
      <c r="AN48" s="77">
        <v>0</v>
      </c>
    </row>
    <row r="49" spans="2:40" ht="14.25" thickTop="1" thickBot="1" x14ac:dyDescent="0.25">
      <c r="B49" s="32" t="s">
        <v>923</v>
      </c>
      <c r="C49" s="134">
        <v>36247.538562499991</v>
      </c>
      <c r="D49" s="135">
        <v>0.99998505013430361</v>
      </c>
      <c r="E49" s="136">
        <v>36246.996666666659</v>
      </c>
      <c r="F49" s="137"/>
      <c r="H49" s="32" t="s">
        <v>923</v>
      </c>
      <c r="I49" s="134">
        <v>36247.538562499991</v>
      </c>
      <c r="J49" s="135">
        <v>0.99998505013430361</v>
      </c>
      <c r="K49" s="136">
        <v>36246.996666666659</v>
      </c>
      <c r="L49" s="137"/>
      <c r="N49" s="32" t="s">
        <v>922</v>
      </c>
      <c r="O49" s="134">
        <v>55257.5</v>
      </c>
      <c r="P49" s="135">
        <v>8.7248246844319777</v>
      </c>
      <c r="Q49" s="136">
        <v>482112</v>
      </c>
      <c r="R49" s="137"/>
      <c r="T49" s="32" t="s">
        <v>922</v>
      </c>
      <c r="U49" s="134">
        <v>55257.5</v>
      </c>
      <c r="V49" s="135">
        <v>8.7248246844319777</v>
      </c>
      <c r="W49" s="136">
        <v>482112</v>
      </c>
      <c r="X49" s="137"/>
      <c r="Z49" s="32" t="s">
        <v>922</v>
      </c>
      <c r="AA49" s="134">
        <v>350000</v>
      </c>
      <c r="AB49" s="135">
        <v>1.9131428571428572E-3</v>
      </c>
      <c r="AC49" s="116">
        <v>1</v>
      </c>
      <c r="AD49" s="137"/>
      <c r="AF49" s="76" t="s">
        <v>1071</v>
      </c>
      <c r="AG49" s="59"/>
      <c r="AH49" s="59"/>
      <c r="AI49" s="60"/>
      <c r="AJ49" s="61"/>
      <c r="AK49" s="60"/>
      <c r="AL49" s="59"/>
      <c r="AM49" s="60"/>
      <c r="AN49" s="77"/>
    </row>
    <row r="50" spans="2:40" ht="15.75" customHeight="1" thickTop="1" x14ac:dyDescent="0.2">
      <c r="B50" s="32"/>
      <c r="C50" s="144"/>
      <c r="D50" s="135"/>
      <c r="E50" s="144"/>
      <c r="F50" s="137"/>
      <c r="H50" s="32"/>
      <c r="I50" s="155"/>
      <c r="J50" s="135"/>
      <c r="K50" s="136"/>
      <c r="L50" s="137"/>
      <c r="N50" s="32" t="s">
        <v>923</v>
      </c>
      <c r="O50" s="134">
        <v>36247.538562499991</v>
      </c>
      <c r="P50" s="135">
        <v>7.5171118041623863</v>
      </c>
      <c r="Q50" s="136">
        <v>272476.79999999999</v>
      </c>
      <c r="R50" s="137"/>
      <c r="T50" s="32" t="s">
        <v>923</v>
      </c>
      <c r="U50" s="134">
        <v>36247.538562499991</v>
      </c>
      <c r="V50" s="135">
        <v>7.5171118041623863</v>
      </c>
      <c r="W50" s="136">
        <v>272476.79999999999</v>
      </c>
      <c r="X50" s="137"/>
      <c r="Z50" s="32" t="s">
        <v>923</v>
      </c>
      <c r="AA50" s="134">
        <v>155259.31499999997</v>
      </c>
      <c r="AB50" s="135">
        <v>2.4374704989520279E-3</v>
      </c>
      <c r="AC50" s="116">
        <v>1</v>
      </c>
      <c r="AD50" s="137"/>
      <c r="AF50" s="166" t="s">
        <v>960</v>
      </c>
      <c r="AG50" s="94"/>
      <c r="AH50" s="103" t="s">
        <v>873</v>
      </c>
      <c r="AI50" s="3884" t="s">
        <v>1072</v>
      </c>
      <c r="AJ50" s="3885"/>
      <c r="AK50" s="57" t="s">
        <v>314</v>
      </c>
      <c r="AL50" s="103" t="s">
        <v>951</v>
      </c>
      <c r="AM50" s="57" t="s">
        <v>929</v>
      </c>
      <c r="AN50" s="91"/>
    </row>
    <row r="51" spans="2:40" x14ac:dyDescent="0.2">
      <c r="B51" s="39"/>
      <c r="C51" s="38"/>
      <c r="D51" s="38"/>
      <c r="E51" s="29" t="s">
        <v>890</v>
      </c>
      <c r="F51" s="184">
        <v>62828.123333333322</v>
      </c>
      <c r="H51" s="32"/>
      <c r="I51" s="144"/>
      <c r="J51" s="135"/>
      <c r="K51" s="144"/>
      <c r="L51" s="137"/>
      <c r="N51" s="39"/>
      <c r="O51" s="38"/>
      <c r="P51" s="38"/>
      <c r="Q51" s="29" t="s">
        <v>890</v>
      </c>
      <c r="R51" s="184">
        <v>811132.8</v>
      </c>
      <c r="T51" s="39"/>
      <c r="U51" s="38"/>
      <c r="V51" s="38"/>
      <c r="W51" s="29" t="s">
        <v>890</v>
      </c>
      <c r="X51" s="184">
        <v>811132.8</v>
      </c>
      <c r="Z51" s="39"/>
      <c r="AA51" s="38"/>
      <c r="AB51" s="38"/>
      <c r="AC51" s="29" t="s">
        <v>890</v>
      </c>
      <c r="AD51" s="184">
        <v>1205</v>
      </c>
      <c r="AF51" s="167" t="s">
        <v>1066</v>
      </c>
      <c r="AG51" s="94"/>
      <c r="AH51" s="92">
        <v>1</v>
      </c>
      <c r="AI51" s="3891">
        <v>2762.875</v>
      </c>
      <c r="AJ51" s="3892"/>
      <c r="AK51" s="168">
        <v>157.06666666666666</v>
      </c>
      <c r="AL51" s="93">
        <v>5.6848994857410004E-2</v>
      </c>
      <c r="AM51" s="168">
        <v>157.06666666666666</v>
      </c>
      <c r="AN51" s="91"/>
    </row>
    <row r="52" spans="2:40" ht="13.5" thickBot="1" x14ac:dyDescent="0.25">
      <c r="B52" s="41"/>
      <c r="C52" s="169"/>
      <c r="D52" s="25" t="s">
        <v>900</v>
      </c>
      <c r="E52" s="30"/>
      <c r="F52" s="185">
        <v>214328.12333333332</v>
      </c>
      <c r="H52" s="39"/>
      <c r="I52" s="38"/>
      <c r="J52" s="38"/>
      <c r="K52" s="29" t="s">
        <v>890</v>
      </c>
      <c r="L52" s="184">
        <v>62828.123333333322</v>
      </c>
      <c r="N52" s="41"/>
      <c r="O52" s="169"/>
      <c r="P52" s="25" t="s">
        <v>900</v>
      </c>
      <c r="Q52" s="30"/>
      <c r="R52" s="185">
        <v>1319302.8</v>
      </c>
      <c r="T52" s="41"/>
      <c r="U52" s="169"/>
      <c r="V52" s="25" t="s">
        <v>900</v>
      </c>
      <c r="W52" s="30"/>
      <c r="X52" s="185">
        <v>1319302.8</v>
      </c>
      <c r="Z52" s="41"/>
      <c r="AA52" s="169"/>
      <c r="AB52" s="25" t="s">
        <v>900</v>
      </c>
      <c r="AC52" s="30"/>
      <c r="AD52" s="185">
        <v>2230</v>
      </c>
      <c r="AF52" s="167" t="s">
        <v>922</v>
      </c>
      <c r="AG52" s="170"/>
      <c r="AH52" s="92">
        <v>1</v>
      </c>
      <c r="AI52" s="3891">
        <v>350000</v>
      </c>
      <c r="AJ52" s="3892"/>
      <c r="AK52" s="168">
        <v>669.6</v>
      </c>
      <c r="AL52" s="93">
        <v>1.9131428571428572E-3</v>
      </c>
      <c r="AM52" s="168">
        <v>669.6</v>
      </c>
      <c r="AN52" s="86"/>
    </row>
    <row r="53" spans="2:40" ht="13.5" thickBot="1" x14ac:dyDescent="0.25">
      <c r="H53" s="41"/>
      <c r="I53" s="169"/>
      <c r="J53" s="25" t="s">
        <v>900</v>
      </c>
      <c r="K53" s="30"/>
      <c r="L53" s="185">
        <v>214328.12333333332</v>
      </c>
      <c r="AF53" s="167" t="s">
        <v>923</v>
      </c>
      <c r="AG53" s="170"/>
      <c r="AH53" s="171">
        <v>1</v>
      </c>
      <c r="AI53" s="3891">
        <v>155259.31499999997</v>
      </c>
      <c r="AJ53" s="3892"/>
      <c r="AK53" s="168">
        <v>378.44</v>
      </c>
      <c r="AL53" s="93">
        <v>2.4374704989520279E-3</v>
      </c>
      <c r="AM53" s="168">
        <v>378.44</v>
      </c>
      <c r="AN53" s="86"/>
    </row>
    <row r="54" spans="2:40" ht="13.5" thickBot="1" x14ac:dyDescent="0.25">
      <c r="AF54" s="95"/>
      <c r="AG54" s="59"/>
      <c r="AH54" s="59"/>
      <c r="AI54" s="60"/>
      <c r="AJ54" s="61"/>
      <c r="AK54" s="60"/>
      <c r="AL54" s="59"/>
      <c r="AM54" s="172" t="s">
        <v>956</v>
      </c>
      <c r="AN54" s="75">
        <v>1205</v>
      </c>
    </row>
    <row r="55" spans="2:40" ht="14.25" thickTop="1" thickBot="1" x14ac:dyDescent="0.25">
      <c r="AF55" s="96"/>
      <c r="AG55" s="97"/>
      <c r="AH55" s="97"/>
      <c r="AI55" s="98"/>
      <c r="AJ55" s="99"/>
      <c r="AK55" s="105" t="s">
        <v>964</v>
      </c>
      <c r="AL55" s="106"/>
      <c r="AM55" s="105"/>
      <c r="AN55" s="186">
        <v>2230</v>
      </c>
    </row>
    <row r="56" spans="2:40" x14ac:dyDescent="0.2">
      <c r="B56" s="121"/>
      <c r="C56" s="36"/>
      <c r="D56" s="42" t="s">
        <v>875</v>
      </c>
      <c r="E56" s="36"/>
      <c r="F56" s="100"/>
      <c r="H56" s="121"/>
      <c r="I56" s="36"/>
      <c r="J56" s="42" t="s">
        <v>875</v>
      </c>
      <c r="K56" s="36"/>
      <c r="L56" s="100"/>
      <c r="N56" s="121"/>
      <c r="O56" s="36"/>
      <c r="P56" s="42" t="s">
        <v>875</v>
      </c>
      <c r="Q56" s="36"/>
      <c r="R56" s="100"/>
      <c r="T56" s="121"/>
      <c r="U56" s="36"/>
      <c r="V56" s="42" t="s">
        <v>875</v>
      </c>
      <c r="W56" s="36"/>
      <c r="X56" s="100"/>
      <c r="Z56" s="121"/>
      <c r="AA56" s="36"/>
      <c r="AB56" s="42" t="s">
        <v>875</v>
      </c>
      <c r="AC56" s="36"/>
      <c r="AD56" s="100"/>
    </row>
    <row r="57" spans="2:40" x14ac:dyDescent="0.2">
      <c r="B57" s="122" t="s">
        <v>877</v>
      </c>
      <c r="C57" s="123">
        <v>6</v>
      </c>
      <c r="D57" s="44" t="s">
        <v>878</v>
      </c>
      <c r="E57" s="45" t="s">
        <v>879</v>
      </c>
      <c r="F57" s="101"/>
      <c r="H57" s="122" t="s">
        <v>877</v>
      </c>
      <c r="I57" s="123">
        <v>7</v>
      </c>
      <c r="J57" s="44" t="s">
        <v>878</v>
      </c>
      <c r="K57" s="45" t="s">
        <v>879</v>
      </c>
      <c r="L57" s="101"/>
      <c r="N57" s="122" t="s">
        <v>877</v>
      </c>
      <c r="O57" s="123">
        <v>8</v>
      </c>
      <c r="P57" s="44" t="s">
        <v>878</v>
      </c>
      <c r="Q57" s="45" t="s">
        <v>879</v>
      </c>
      <c r="R57" s="101"/>
      <c r="T57" s="122" t="s">
        <v>877</v>
      </c>
      <c r="U57" s="123">
        <v>9</v>
      </c>
      <c r="V57" s="44" t="s">
        <v>878</v>
      </c>
      <c r="W57" s="45" t="s">
        <v>879</v>
      </c>
      <c r="X57" s="101"/>
      <c r="Z57" s="122" t="s">
        <v>877</v>
      </c>
      <c r="AA57" s="123">
        <v>10</v>
      </c>
      <c r="AB57" s="44" t="s">
        <v>878</v>
      </c>
      <c r="AC57" s="45" t="s">
        <v>879</v>
      </c>
      <c r="AD57" s="101"/>
    </row>
    <row r="58" spans="2:40" ht="13.5" thickBot="1" x14ac:dyDescent="0.25">
      <c r="B58" s="124" t="s">
        <v>880</v>
      </c>
      <c r="C58" s="125"/>
      <c r="D58" s="125"/>
      <c r="E58" s="126" t="s">
        <v>881</v>
      </c>
      <c r="F58" s="180" t="s">
        <v>721</v>
      </c>
      <c r="H58" s="124" t="s">
        <v>880</v>
      </c>
      <c r="I58" s="125"/>
      <c r="J58" s="125"/>
      <c r="K58" s="126" t="s">
        <v>881</v>
      </c>
      <c r="L58" s="180" t="s">
        <v>721</v>
      </c>
      <c r="N58" s="124" t="s">
        <v>880</v>
      </c>
      <c r="O58" s="125"/>
      <c r="P58" s="125"/>
      <c r="Q58" s="126" t="s">
        <v>881</v>
      </c>
      <c r="R58" s="180" t="s">
        <v>721</v>
      </c>
      <c r="T58" s="124" t="s">
        <v>880</v>
      </c>
      <c r="U58" s="125"/>
      <c r="V58" s="125"/>
      <c r="W58" s="126" t="s">
        <v>881</v>
      </c>
      <c r="X58" s="180" t="s">
        <v>721</v>
      </c>
      <c r="Z58" s="124" t="s">
        <v>880</v>
      </c>
      <c r="AA58" s="125"/>
      <c r="AB58" s="125"/>
      <c r="AC58" s="126" t="s">
        <v>881</v>
      </c>
      <c r="AD58" s="180" t="s">
        <v>721</v>
      </c>
    </row>
    <row r="59" spans="2:40" ht="12.75" customHeight="1" x14ac:dyDescent="0.2">
      <c r="B59" s="181" t="s">
        <v>1087</v>
      </c>
      <c r="C59" s="38"/>
      <c r="D59" s="38"/>
      <c r="E59" s="38"/>
      <c r="F59" s="182"/>
      <c r="H59" s="181" t="s">
        <v>1088</v>
      </c>
      <c r="I59" s="38"/>
      <c r="J59" s="38"/>
      <c r="K59" s="38"/>
      <c r="L59" s="182"/>
      <c r="N59" s="181" t="s">
        <v>1089</v>
      </c>
      <c r="O59" s="38"/>
      <c r="P59" s="38"/>
      <c r="Q59" s="38"/>
      <c r="R59" s="182"/>
      <c r="T59" s="181" t="s">
        <v>1090</v>
      </c>
      <c r="U59" s="38"/>
      <c r="V59" s="38"/>
      <c r="W59" s="38"/>
      <c r="X59" s="182"/>
      <c r="Z59" s="181" t="s">
        <v>1091</v>
      </c>
      <c r="AA59" s="38"/>
      <c r="AB59" s="38"/>
      <c r="AC59" s="38"/>
      <c r="AD59" s="182"/>
      <c r="AF59" s="3893" t="s">
        <v>1085</v>
      </c>
      <c r="AG59" s="3893"/>
      <c r="AH59" s="3893"/>
      <c r="AI59" s="3893"/>
      <c r="AJ59" s="3893"/>
      <c r="AK59" s="3893"/>
      <c r="AL59" s="3893"/>
      <c r="AM59" s="3893"/>
      <c r="AN59" s="3893"/>
    </row>
    <row r="60" spans="2:40" ht="15.75" customHeight="1" thickBot="1" x14ac:dyDescent="0.25">
      <c r="B60" s="37" t="s">
        <v>882</v>
      </c>
      <c r="C60" s="38"/>
      <c r="D60" s="132"/>
      <c r="E60" s="38"/>
      <c r="F60" s="182"/>
      <c r="H60" s="37" t="s">
        <v>882</v>
      </c>
      <c r="I60" s="38"/>
      <c r="J60" s="132"/>
      <c r="K60" s="38"/>
      <c r="L60" s="182"/>
      <c r="N60" s="37" t="s">
        <v>882</v>
      </c>
      <c r="O60" s="38"/>
      <c r="P60" s="132"/>
      <c r="Q60" s="38"/>
      <c r="R60" s="182"/>
      <c r="T60" s="37" t="s">
        <v>882</v>
      </c>
      <c r="U60" s="38"/>
      <c r="V60" s="132"/>
      <c r="W60" s="38"/>
      <c r="X60" s="182"/>
      <c r="Z60" s="37" t="s">
        <v>882</v>
      </c>
      <c r="AA60" s="38"/>
      <c r="AB60" s="132"/>
      <c r="AC60" s="38"/>
      <c r="AD60" s="182"/>
      <c r="AF60" s="3894"/>
      <c r="AG60" s="3894"/>
      <c r="AH60" s="3894"/>
      <c r="AI60" s="3894"/>
      <c r="AJ60" s="3894"/>
      <c r="AK60" s="3894"/>
      <c r="AL60" s="3894"/>
      <c r="AM60" s="3894"/>
      <c r="AN60" s="3894"/>
    </row>
    <row r="61" spans="2:40" ht="15" customHeight="1" x14ac:dyDescent="0.2">
      <c r="B61" s="31" t="s">
        <v>884</v>
      </c>
      <c r="C61" s="27" t="s">
        <v>885</v>
      </c>
      <c r="D61" s="26" t="s">
        <v>886</v>
      </c>
      <c r="E61" s="27" t="s">
        <v>893</v>
      </c>
      <c r="F61" s="133" t="s">
        <v>888</v>
      </c>
      <c r="H61" s="31" t="s">
        <v>884</v>
      </c>
      <c r="I61" s="27" t="s">
        <v>885</v>
      </c>
      <c r="J61" s="26" t="s">
        <v>886</v>
      </c>
      <c r="K61" s="27" t="s">
        <v>893</v>
      </c>
      <c r="L61" s="133" t="s">
        <v>888</v>
      </c>
      <c r="N61" s="31" t="s">
        <v>884</v>
      </c>
      <c r="O61" s="27" t="s">
        <v>885</v>
      </c>
      <c r="P61" s="26" t="s">
        <v>886</v>
      </c>
      <c r="Q61" s="27" t="s">
        <v>893</v>
      </c>
      <c r="R61" s="133" t="s">
        <v>888</v>
      </c>
      <c r="T61" s="31" t="s">
        <v>884</v>
      </c>
      <c r="U61" s="27" t="s">
        <v>885</v>
      </c>
      <c r="V61" s="26" t="s">
        <v>886</v>
      </c>
      <c r="W61" s="27" t="s">
        <v>893</v>
      </c>
      <c r="X61" s="133" t="s">
        <v>888</v>
      </c>
      <c r="Z61" s="31" t="s">
        <v>884</v>
      </c>
      <c r="AA61" s="27" t="s">
        <v>885</v>
      </c>
      <c r="AB61" s="26" t="s">
        <v>886</v>
      </c>
      <c r="AC61" s="27" t="s">
        <v>893</v>
      </c>
      <c r="AD61" s="133" t="s">
        <v>888</v>
      </c>
      <c r="AF61" s="3869"/>
      <c r="AG61" s="3870"/>
      <c r="AH61" s="3870"/>
      <c r="AI61" s="3870"/>
      <c r="AJ61" s="3870"/>
      <c r="AK61" s="36"/>
      <c r="AL61" s="42" t="s">
        <v>875</v>
      </c>
      <c r="AM61" s="36"/>
      <c r="AN61" s="100"/>
    </row>
    <row r="62" spans="2:40" x14ac:dyDescent="0.2">
      <c r="B62" s="80" t="s">
        <v>932</v>
      </c>
      <c r="C62" s="187">
        <v>2762.875</v>
      </c>
      <c r="D62" s="135">
        <v>0.13135773424422026</v>
      </c>
      <c r="E62" s="116">
        <v>1</v>
      </c>
      <c r="F62" s="137"/>
      <c r="H62" s="80" t="s">
        <v>932</v>
      </c>
      <c r="I62" s="187">
        <v>2762.875</v>
      </c>
      <c r="J62" s="135">
        <v>2.919060760982672</v>
      </c>
      <c r="K62" s="116">
        <v>1</v>
      </c>
      <c r="L62" s="137"/>
      <c r="N62" s="80" t="s">
        <v>931</v>
      </c>
      <c r="O62" s="187">
        <v>155259.31499999997</v>
      </c>
      <c r="P62" s="135">
        <v>1.1687704534829363E-3</v>
      </c>
      <c r="Q62" s="116">
        <v>1</v>
      </c>
      <c r="R62" s="137"/>
      <c r="T62" s="80" t="s">
        <v>1079</v>
      </c>
      <c r="U62" s="187">
        <v>1451700</v>
      </c>
      <c r="V62" s="135">
        <v>80</v>
      </c>
      <c r="W62" s="116">
        <v>1</v>
      </c>
      <c r="X62" s="137"/>
      <c r="Z62" s="80" t="s">
        <v>931</v>
      </c>
      <c r="AA62" s="187">
        <v>155259.31499999997</v>
      </c>
      <c r="AB62" s="135">
        <v>0.12808443325840396</v>
      </c>
      <c r="AC62" s="116">
        <v>1</v>
      </c>
      <c r="AD62" s="137"/>
      <c r="AF62" s="3871" t="s">
        <v>877</v>
      </c>
      <c r="AG62" s="3872"/>
      <c r="AH62" s="3872"/>
      <c r="AI62" s="3872"/>
      <c r="AJ62" s="3872"/>
      <c r="AK62" s="43">
        <v>6</v>
      </c>
      <c r="AL62" s="44" t="s">
        <v>878</v>
      </c>
      <c r="AM62" s="45" t="s">
        <v>879</v>
      </c>
      <c r="AN62" s="101"/>
    </row>
    <row r="63" spans="2:40" ht="13.5" thickBot="1" x14ac:dyDescent="0.25">
      <c r="B63" s="80" t="s">
        <v>930</v>
      </c>
      <c r="C63" s="187">
        <v>350000</v>
      </c>
      <c r="D63" s="135">
        <v>2.0571428571428572E-3</v>
      </c>
      <c r="E63" s="116">
        <v>1</v>
      </c>
      <c r="F63" s="137"/>
      <c r="H63" s="80" t="s">
        <v>930</v>
      </c>
      <c r="I63" s="187">
        <v>350000</v>
      </c>
      <c r="J63" s="135">
        <v>9.8412698412698417E-3</v>
      </c>
      <c r="K63" s="116">
        <v>1</v>
      </c>
      <c r="L63" s="137"/>
      <c r="N63" s="80" t="s">
        <v>930</v>
      </c>
      <c r="O63" s="187">
        <v>350000</v>
      </c>
      <c r="P63" s="135">
        <v>1.0285714285714286E-3</v>
      </c>
      <c r="Q63" s="116">
        <v>1</v>
      </c>
      <c r="R63" s="137"/>
      <c r="T63" s="80" t="s">
        <v>1080</v>
      </c>
      <c r="U63" s="187">
        <v>2880000</v>
      </c>
      <c r="V63" s="135">
        <v>80</v>
      </c>
      <c r="W63" s="116">
        <v>1</v>
      </c>
      <c r="X63" s="137"/>
      <c r="Z63" s="80" t="s">
        <v>932</v>
      </c>
      <c r="AA63" s="187">
        <v>2762.875</v>
      </c>
      <c r="AB63" s="135">
        <v>3.0740263982016942</v>
      </c>
      <c r="AC63" s="116">
        <v>1</v>
      </c>
      <c r="AD63" s="137"/>
      <c r="AF63" s="127"/>
      <c r="AG63" s="128"/>
      <c r="AH63" s="128"/>
      <c r="AI63" s="128"/>
      <c r="AJ63" s="128"/>
      <c r="AK63" s="128"/>
      <c r="AL63" s="128"/>
      <c r="AM63" s="128"/>
      <c r="AN63" s="40"/>
    </row>
    <row r="64" spans="2:40" ht="12.75" customHeight="1" x14ac:dyDescent="0.2">
      <c r="B64" s="80" t="s">
        <v>931</v>
      </c>
      <c r="C64" s="187">
        <v>155259.31499999997</v>
      </c>
      <c r="D64" s="135">
        <v>9.983297942542128E-4</v>
      </c>
      <c r="E64" s="116">
        <v>1</v>
      </c>
      <c r="F64" s="137"/>
      <c r="H64" s="80" t="s">
        <v>1075</v>
      </c>
      <c r="I64" s="187">
        <v>40000</v>
      </c>
      <c r="J64" s="135">
        <v>5.5555555555555552E-2</v>
      </c>
      <c r="K64" s="116">
        <v>1</v>
      </c>
      <c r="L64" s="137"/>
      <c r="N64" s="80" t="s">
        <v>932</v>
      </c>
      <c r="O64" s="187">
        <v>2762.875</v>
      </c>
      <c r="P64" s="135">
        <v>2.8050490883590462E-2</v>
      </c>
      <c r="Q64" s="116">
        <v>1</v>
      </c>
      <c r="R64" s="137"/>
      <c r="T64" s="80" t="s">
        <v>932</v>
      </c>
      <c r="U64" s="187">
        <v>2762.875</v>
      </c>
      <c r="V64" s="135">
        <v>1.3663303623942451</v>
      </c>
      <c r="W64" s="116">
        <v>1</v>
      </c>
      <c r="X64" s="137"/>
      <c r="Z64" s="80"/>
      <c r="AA64" s="187"/>
      <c r="AB64" s="135"/>
      <c r="AC64" s="116"/>
      <c r="AD64" s="137"/>
      <c r="AF64" s="129" t="s">
        <v>944</v>
      </c>
      <c r="AG64" s="50"/>
      <c r="AH64" s="102" t="s">
        <v>945</v>
      </c>
      <c r="AI64" s="3889" t="s">
        <v>1073</v>
      </c>
      <c r="AJ64" s="3889"/>
      <c r="AK64" s="3889"/>
      <c r="AL64" s="3889"/>
      <c r="AM64" s="3889"/>
      <c r="AN64" s="3890"/>
    </row>
    <row r="65" spans="2:40" x14ac:dyDescent="0.2">
      <c r="B65" s="80" t="s">
        <v>1070</v>
      </c>
      <c r="C65" s="136">
        <v>120000</v>
      </c>
      <c r="D65" s="144">
        <v>2.5000000000000001E-3</v>
      </c>
      <c r="E65" s="116">
        <v>1</v>
      </c>
      <c r="F65" s="137"/>
      <c r="H65" s="80"/>
      <c r="I65" s="136"/>
      <c r="J65" s="144"/>
      <c r="K65" s="116"/>
      <c r="L65" s="137"/>
      <c r="N65" s="80" t="s">
        <v>1070</v>
      </c>
      <c r="O65" s="136">
        <v>120000</v>
      </c>
      <c r="P65" s="144">
        <v>1.25E-3</v>
      </c>
      <c r="Q65" s="116">
        <v>1</v>
      </c>
      <c r="R65" s="137"/>
      <c r="T65" s="80" t="s">
        <v>1070</v>
      </c>
      <c r="U65" s="136">
        <v>520000</v>
      </c>
      <c r="V65" s="144">
        <v>1.2500000000000001E-2</v>
      </c>
      <c r="W65" s="116">
        <v>1</v>
      </c>
      <c r="X65" s="137"/>
      <c r="Z65" s="80"/>
      <c r="AA65" s="136"/>
      <c r="AB65" s="144"/>
      <c r="AC65" s="116"/>
      <c r="AD65" s="137"/>
      <c r="AF65" s="51"/>
      <c r="AG65" s="52"/>
      <c r="AH65" s="53"/>
      <c r="AI65" s="54"/>
      <c r="AJ65" s="55"/>
      <c r="AK65" s="54"/>
      <c r="AL65" s="56"/>
      <c r="AM65" s="57"/>
      <c r="AN65" s="58"/>
    </row>
    <row r="66" spans="2:40" ht="13.5" thickBot="1" x14ac:dyDescent="0.25">
      <c r="B66" s="39"/>
      <c r="C66" s="38"/>
      <c r="D66" s="38"/>
      <c r="E66" s="29" t="s">
        <v>890</v>
      </c>
      <c r="F66" s="184">
        <v>1538</v>
      </c>
      <c r="H66" s="39"/>
      <c r="I66" s="38"/>
      <c r="J66" s="38"/>
      <c r="K66" s="29" t="s">
        <v>890</v>
      </c>
      <c r="L66" s="184">
        <v>13732</v>
      </c>
      <c r="N66" s="39"/>
      <c r="O66" s="38"/>
      <c r="P66" s="38"/>
      <c r="Q66" s="29" t="s">
        <v>890</v>
      </c>
      <c r="R66" s="184">
        <v>769</v>
      </c>
      <c r="T66" s="39"/>
      <c r="U66" s="38"/>
      <c r="V66" s="38"/>
      <c r="W66" s="29" t="s">
        <v>890</v>
      </c>
      <c r="X66" s="184">
        <v>64421</v>
      </c>
      <c r="Z66" s="39"/>
      <c r="AA66" s="38"/>
      <c r="AB66" s="38"/>
      <c r="AC66" s="29" t="s">
        <v>890</v>
      </c>
      <c r="AD66" s="184">
        <v>28379</v>
      </c>
      <c r="AF66" s="76" t="s">
        <v>947</v>
      </c>
      <c r="AG66" s="59"/>
      <c r="AH66" s="59"/>
      <c r="AI66" s="60"/>
      <c r="AJ66" s="61"/>
      <c r="AK66" s="60"/>
      <c r="AL66" s="62"/>
      <c r="AM66" s="63" t="s">
        <v>892</v>
      </c>
      <c r="AN66" s="64" t="s">
        <v>2</v>
      </c>
    </row>
    <row r="67" spans="2:40" ht="13.5" thickTop="1" x14ac:dyDescent="0.2">
      <c r="B67" s="37" t="s">
        <v>891</v>
      </c>
      <c r="C67" s="132"/>
      <c r="D67" s="132"/>
      <c r="E67" s="38"/>
      <c r="F67" s="182"/>
      <c r="H67" s="37" t="s">
        <v>891</v>
      </c>
      <c r="I67" s="132"/>
      <c r="J67" s="132"/>
      <c r="K67" s="38"/>
      <c r="L67" s="182"/>
      <c r="N67" s="37" t="s">
        <v>891</v>
      </c>
      <c r="O67" s="132"/>
      <c r="P67" s="132"/>
      <c r="Q67" s="38"/>
      <c r="R67" s="182"/>
      <c r="T67" s="37" t="s">
        <v>891</v>
      </c>
      <c r="U67" s="132"/>
      <c r="V67" s="132"/>
      <c r="W67" s="38"/>
      <c r="X67" s="182"/>
      <c r="Z67" s="37" t="s">
        <v>891</v>
      </c>
      <c r="AA67" s="132"/>
      <c r="AB67" s="132"/>
      <c r="AC67" s="38"/>
      <c r="AD67" s="182"/>
      <c r="AF67" s="138" t="s">
        <v>773</v>
      </c>
      <c r="AG67" s="139"/>
      <c r="AH67" s="65"/>
      <c r="AI67" s="57" t="s">
        <v>135</v>
      </c>
      <c r="AJ67" s="103" t="s">
        <v>873</v>
      </c>
      <c r="AK67" s="57" t="s">
        <v>950</v>
      </c>
      <c r="AL67" s="103" t="s">
        <v>951</v>
      </c>
      <c r="AM67" s="57" t="s">
        <v>952</v>
      </c>
      <c r="AN67" s="66"/>
    </row>
    <row r="68" spans="2:40" x14ac:dyDescent="0.2">
      <c r="B68" s="31" t="s">
        <v>884</v>
      </c>
      <c r="C68" s="27" t="s">
        <v>892</v>
      </c>
      <c r="D68" s="26" t="s">
        <v>893</v>
      </c>
      <c r="E68" s="27" t="s">
        <v>887</v>
      </c>
      <c r="F68" s="133" t="s">
        <v>888</v>
      </c>
      <c r="H68" s="31" t="s">
        <v>884</v>
      </c>
      <c r="I68" s="27" t="s">
        <v>892</v>
      </c>
      <c r="J68" s="26" t="s">
        <v>893</v>
      </c>
      <c r="K68" s="27" t="s">
        <v>887</v>
      </c>
      <c r="L68" s="133" t="s">
        <v>888</v>
      </c>
      <c r="N68" s="31" t="s">
        <v>884</v>
      </c>
      <c r="O68" s="27" t="s">
        <v>892</v>
      </c>
      <c r="P68" s="26" t="s">
        <v>893</v>
      </c>
      <c r="Q68" s="27" t="s">
        <v>887</v>
      </c>
      <c r="R68" s="133" t="s">
        <v>888</v>
      </c>
      <c r="T68" s="31" t="s">
        <v>884</v>
      </c>
      <c r="U68" s="27" t="s">
        <v>892</v>
      </c>
      <c r="V68" s="26" t="s">
        <v>893</v>
      </c>
      <c r="W68" s="27" t="s">
        <v>887</v>
      </c>
      <c r="X68" s="133" t="s">
        <v>888</v>
      </c>
      <c r="Z68" s="31" t="s">
        <v>884</v>
      </c>
      <c r="AA68" s="27" t="s">
        <v>892</v>
      </c>
      <c r="AB68" s="26" t="s">
        <v>893</v>
      </c>
      <c r="AC68" s="27" t="s">
        <v>887</v>
      </c>
      <c r="AD68" s="133" t="s">
        <v>888</v>
      </c>
      <c r="AF68" s="3875" t="s">
        <v>932</v>
      </c>
      <c r="AG68" s="3876"/>
      <c r="AH68" s="3877"/>
      <c r="AI68" s="67" t="s">
        <v>921</v>
      </c>
      <c r="AJ68" s="68">
        <v>1</v>
      </c>
      <c r="AK68" s="107">
        <v>2762.875</v>
      </c>
      <c r="AL68" s="173">
        <v>0.13135773424422026</v>
      </c>
      <c r="AM68" s="107">
        <v>362.92500000000007</v>
      </c>
      <c r="AN68" s="86"/>
    </row>
    <row r="69" spans="2:40" x14ac:dyDescent="0.2">
      <c r="B69" s="32"/>
      <c r="C69" s="154"/>
      <c r="D69" s="22"/>
      <c r="E69" s="155"/>
      <c r="F69" s="156"/>
      <c r="H69" s="32"/>
      <c r="I69" s="154"/>
      <c r="J69" s="22"/>
      <c r="K69" s="155"/>
      <c r="L69" s="156"/>
      <c r="N69" s="32"/>
      <c r="O69" s="154"/>
      <c r="P69" s="22"/>
      <c r="Q69" s="155"/>
      <c r="R69" s="156"/>
      <c r="T69" s="32"/>
      <c r="U69" s="154"/>
      <c r="V69" s="22"/>
      <c r="W69" s="155"/>
      <c r="X69" s="156"/>
      <c r="Z69" s="32"/>
      <c r="AA69" s="154"/>
      <c r="AB69" s="22"/>
      <c r="AC69" s="155"/>
      <c r="AD69" s="156"/>
      <c r="AF69" s="3875" t="s">
        <v>930</v>
      </c>
      <c r="AG69" s="3876"/>
      <c r="AH69" s="3877"/>
      <c r="AI69" s="67" t="s">
        <v>921</v>
      </c>
      <c r="AJ69" s="68">
        <v>1</v>
      </c>
      <c r="AK69" s="107">
        <v>350000</v>
      </c>
      <c r="AL69" s="173">
        <v>2.0571428571428572E-3</v>
      </c>
      <c r="AM69" s="107">
        <v>720</v>
      </c>
      <c r="AN69" s="86"/>
    </row>
    <row r="70" spans="2:40" x14ac:dyDescent="0.2">
      <c r="B70" s="32"/>
      <c r="C70" s="154"/>
      <c r="D70" s="22"/>
      <c r="E70" s="155"/>
      <c r="F70" s="156"/>
      <c r="H70" s="32"/>
      <c r="I70" s="154"/>
      <c r="J70" s="22"/>
      <c r="K70" s="155"/>
      <c r="L70" s="156"/>
      <c r="N70" s="32"/>
      <c r="O70" s="154"/>
      <c r="P70" s="22"/>
      <c r="Q70" s="155"/>
      <c r="R70" s="156"/>
      <c r="T70" s="32"/>
      <c r="U70" s="154"/>
      <c r="V70" s="22"/>
      <c r="W70" s="155"/>
      <c r="X70" s="156"/>
      <c r="Z70" s="32"/>
      <c r="AA70" s="154"/>
      <c r="AB70" s="22"/>
      <c r="AC70" s="155"/>
      <c r="AD70" s="156"/>
      <c r="AF70" s="3875" t="s">
        <v>931</v>
      </c>
      <c r="AG70" s="3876"/>
      <c r="AH70" s="3877"/>
      <c r="AI70" s="67" t="s">
        <v>921</v>
      </c>
      <c r="AJ70" s="68">
        <v>1</v>
      </c>
      <c r="AK70" s="107">
        <v>155259.31499999997</v>
      </c>
      <c r="AL70" s="173">
        <v>9.983297942542128E-4</v>
      </c>
      <c r="AM70" s="107">
        <v>155</v>
      </c>
      <c r="AN70" s="70"/>
    </row>
    <row r="71" spans="2:40" x14ac:dyDescent="0.2">
      <c r="B71" s="32"/>
      <c r="C71" s="154"/>
      <c r="D71" s="22"/>
      <c r="E71" s="155"/>
      <c r="F71" s="156"/>
      <c r="H71" s="32"/>
      <c r="I71" s="154"/>
      <c r="J71" s="22"/>
      <c r="K71" s="155"/>
      <c r="L71" s="156"/>
      <c r="N71" s="32"/>
      <c r="O71" s="154"/>
      <c r="P71" s="22"/>
      <c r="Q71" s="155"/>
      <c r="R71" s="156"/>
      <c r="T71" s="32"/>
      <c r="U71" s="154"/>
      <c r="V71" s="22"/>
      <c r="W71" s="155"/>
      <c r="X71" s="156"/>
      <c r="Z71" s="32"/>
      <c r="AA71" s="154"/>
      <c r="AB71" s="22"/>
      <c r="AC71" s="155"/>
      <c r="AD71" s="156"/>
      <c r="AF71" s="3875" t="s">
        <v>1070</v>
      </c>
      <c r="AG71" s="3876"/>
      <c r="AH71" s="3877"/>
      <c r="AI71" s="67" t="s">
        <v>921</v>
      </c>
      <c r="AJ71" s="68">
        <v>1</v>
      </c>
      <c r="AK71" s="107">
        <v>120000</v>
      </c>
      <c r="AL71" s="173">
        <v>2.5000000000000001E-3</v>
      </c>
      <c r="AM71" s="107">
        <v>300</v>
      </c>
      <c r="AN71" s="71"/>
    </row>
    <row r="72" spans="2:40" ht="15.75" customHeight="1" thickBot="1" x14ac:dyDescent="0.25">
      <c r="B72" s="34"/>
      <c r="C72" s="119"/>
      <c r="D72" s="21"/>
      <c r="E72" s="155"/>
      <c r="F72" s="156"/>
      <c r="H72" s="34"/>
      <c r="I72" s="119"/>
      <c r="J72" s="21"/>
      <c r="K72" s="155"/>
      <c r="L72" s="156"/>
      <c r="N72" s="34"/>
      <c r="O72" s="119"/>
      <c r="P72" s="21"/>
      <c r="Q72" s="155"/>
      <c r="R72" s="156"/>
      <c r="T72" s="34"/>
      <c r="U72" s="119"/>
      <c r="V72" s="21"/>
      <c r="W72" s="155"/>
      <c r="X72" s="156"/>
      <c r="Z72" s="34"/>
      <c r="AA72" s="119"/>
      <c r="AB72" s="21"/>
      <c r="AC72" s="155"/>
      <c r="AD72" s="156"/>
      <c r="AF72" s="3886"/>
      <c r="AG72" s="3887"/>
      <c r="AH72" s="3888"/>
      <c r="AI72" s="148"/>
      <c r="AJ72" s="149"/>
      <c r="AK72" s="150"/>
      <c r="AL72" s="174" t="s">
        <v>876</v>
      </c>
      <c r="AM72" s="151"/>
      <c r="AN72" s="73"/>
    </row>
    <row r="73" spans="2:40" ht="14.25" thickTop="1" thickBot="1" x14ac:dyDescent="0.25">
      <c r="B73" s="32"/>
      <c r="C73" s="33"/>
      <c r="D73" s="21"/>
      <c r="E73" s="155"/>
      <c r="F73" s="156"/>
      <c r="H73" s="32"/>
      <c r="I73" s="33"/>
      <c r="J73" s="21"/>
      <c r="K73" s="155"/>
      <c r="L73" s="156"/>
      <c r="N73" s="32"/>
      <c r="O73" s="33"/>
      <c r="P73" s="21"/>
      <c r="Q73" s="155"/>
      <c r="R73" s="156"/>
      <c r="T73" s="32"/>
      <c r="U73" s="33"/>
      <c r="V73" s="21"/>
      <c r="W73" s="155"/>
      <c r="X73" s="156"/>
      <c r="Z73" s="32"/>
      <c r="AA73" s="33"/>
      <c r="AB73" s="21"/>
      <c r="AC73" s="155"/>
      <c r="AD73" s="156"/>
      <c r="AF73" s="74"/>
      <c r="AG73" s="53"/>
      <c r="AH73" s="53"/>
      <c r="AI73" s="54"/>
      <c r="AJ73" s="55"/>
      <c r="AK73" s="54"/>
      <c r="AL73" s="53"/>
      <c r="AM73" s="153" t="s">
        <v>956</v>
      </c>
      <c r="AN73" s="75">
        <v>1538</v>
      </c>
    </row>
    <row r="74" spans="2:40" ht="14.25" thickTop="1" thickBot="1" x14ac:dyDescent="0.25">
      <c r="B74" s="32"/>
      <c r="C74" s="33"/>
      <c r="D74" s="21"/>
      <c r="E74" s="155"/>
      <c r="F74" s="156"/>
      <c r="H74" s="32"/>
      <c r="I74" s="33"/>
      <c r="J74" s="21"/>
      <c r="K74" s="155"/>
      <c r="L74" s="156"/>
      <c r="N74" s="32"/>
      <c r="O74" s="33"/>
      <c r="P74" s="21"/>
      <c r="Q74" s="155"/>
      <c r="R74" s="156"/>
      <c r="T74" s="32"/>
      <c r="U74" s="33"/>
      <c r="V74" s="21"/>
      <c r="W74" s="155"/>
      <c r="X74" s="156"/>
      <c r="Z74" s="32"/>
      <c r="AA74" s="33"/>
      <c r="AB74" s="21"/>
      <c r="AC74" s="155"/>
      <c r="AD74" s="156"/>
      <c r="AF74" s="76" t="s">
        <v>957</v>
      </c>
      <c r="AG74" s="59"/>
      <c r="AH74" s="59"/>
      <c r="AI74" s="60"/>
      <c r="AJ74" s="61"/>
      <c r="AK74" s="60"/>
      <c r="AL74" s="59"/>
      <c r="AM74" s="60"/>
      <c r="AN74" s="77"/>
    </row>
    <row r="75" spans="2:40" ht="13.5" thickTop="1" x14ac:dyDescent="0.2">
      <c r="B75" s="34"/>
      <c r="C75" s="33"/>
      <c r="D75" s="21"/>
      <c r="E75" s="155"/>
      <c r="F75" s="156"/>
      <c r="H75" s="34"/>
      <c r="I75" s="33"/>
      <c r="J75" s="21"/>
      <c r="K75" s="155"/>
      <c r="L75" s="156"/>
      <c r="N75" s="34"/>
      <c r="O75" s="33"/>
      <c r="P75" s="21"/>
      <c r="Q75" s="155"/>
      <c r="R75" s="156"/>
      <c r="T75" s="34"/>
      <c r="U75" s="33"/>
      <c r="V75" s="21"/>
      <c r="W75" s="155"/>
      <c r="X75" s="156"/>
      <c r="Z75" s="34"/>
      <c r="AA75" s="33"/>
      <c r="AB75" s="21"/>
      <c r="AC75" s="155"/>
      <c r="AD75" s="156"/>
      <c r="AF75" s="157" t="s">
        <v>773</v>
      </c>
      <c r="AG75" s="78"/>
      <c r="AH75" s="78"/>
      <c r="AI75" s="112"/>
      <c r="AJ75" s="104" t="s">
        <v>135</v>
      </c>
      <c r="AK75" s="112" t="s">
        <v>929</v>
      </c>
      <c r="AL75" s="104" t="s">
        <v>958</v>
      </c>
      <c r="AM75" s="112" t="s">
        <v>952</v>
      </c>
      <c r="AN75" s="79"/>
    </row>
    <row r="76" spans="2:40" x14ac:dyDescent="0.2">
      <c r="B76" s="32"/>
      <c r="C76" s="33"/>
      <c r="D76" s="21"/>
      <c r="E76" s="155"/>
      <c r="F76" s="156"/>
      <c r="H76" s="32"/>
      <c r="I76" s="33"/>
      <c r="J76" s="21"/>
      <c r="K76" s="155"/>
      <c r="L76" s="156"/>
      <c r="N76" s="32"/>
      <c r="O76" s="33"/>
      <c r="P76" s="21"/>
      <c r="Q76" s="155"/>
      <c r="R76" s="156"/>
      <c r="T76" s="32"/>
      <c r="U76" s="33"/>
      <c r="V76" s="21"/>
      <c r="W76" s="155"/>
      <c r="X76" s="156"/>
      <c r="Z76" s="32"/>
      <c r="AA76" s="33"/>
      <c r="AB76" s="21"/>
      <c r="AC76" s="155"/>
      <c r="AD76" s="156"/>
      <c r="AF76" s="3878"/>
      <c r="AG76" s="3879"/>
      <c r="AH76" s="3879"/>
      <c r="AI76" s="3880"/>
      <c r="AJ76" s="158"/>
      <c r="AK76" s="107"/>
      <c r="AL76" s="69"/>
      <c r="AM76" s="159">
        <v>0</v>
      </c>
      <c r="AN76" s="86"/>
    </row>
    <row r="77" spans="2:40" x14ac:dyDescent="0.2">
      <c r="B77" s="32"/>
      <c r="C77" s="33"/>
      <c r="D77" s="21"/>
      <c r="E77" s="155"/>
      <c r="F77" s="156"/>
      <c r="H77" s="32"/>
      <c r="I77" s="33"/>
      <c r="J77" s="21"/>
      <c r="K77" s="155"/>
      <c r="L77" s="156"/>
      <c r="N77" s="32"/>
      <c r="O77" s="33"/>
      <c r="P77" s="21"/>
      <c r="Q77" s="155"/>
      <c r="R77" s="156"/>
      <c r="T77" s="32"/>
      <c r="U77" s="33"/>
      <c r="V77" s="21"/>
      <c r="W77" s="155"/>
      <c r="X77" s="156"/>
      <c r="Z77" s="32"/>
      <c r="AA77" s="33"/>
      <c r="AB77" s="21"/>
      <c r="AC77" s="155"/>
      <c r="AD77" s="156"/>
      <c r="AF77" s="3878"/>
      <c r="AG77" s="3879"/>
      <c r="AH77" s="3879"/>
      <c r="AI77" s="3880"/>
      <c r="AJ77" s="158"/>
      <c r="AK77" s="107"/>
      <c r="AL77" s="69"/>
      <c r="AM77" s="159">
        <v>0</v>
      </c>
      <c r="AN77" s="160"/>
    </row>
    <row r="78" spans="2:40" x14ac:dyDescent="0.2">
      <c r="B78" s="39"/>
      <c r="C78" s="38"/>
      <c r="D78" s="38"/>
      <c r="E78" s="29" t="s">
        <v>890</v>
      </c>
      <c r="F78" s="184">
        <v>0</v>
      </c>
      <c r="H78" s="39"/>
      <c r="I78" s="38"/>
      <c r="J78" s="38"/>
      <c r="K78" s="29" t="s">
        <v>890</v>
      </c>
      <c r="L78" s="184">
        <v>0</v>
      </c>
      <c r="N78" s="39"/>
      <c r="O78" s="38"/>
      <c r="P78" s="38"/>
      <c r="Q78" s="29" t="s">
        <v>890</v>
      </c>
      <c r="R78" s="184">
        <v>0</v>
      </c>
      <c r="T78" s="39"/>
      <c r="U78" s="38"/>
      <c r="V78" s="38"/>
      <c r="W78" s="29" t="s">
        <v>890</v>
      </c>
      <c r="X78" s="184">
        <v>0</v>
      </c>
      <c r="Z78" s="39"/>
      <c r="AA78" s="38"/>
      <c r="AB78" s="38"/>
      <c r="AC78" s="29" t="s">
        <v>890</v>
      </c>
      <c r="AD78" s="184">
        <v>0</v>
      </c>
      <c r="AF78" s="3878"/>
      <c r="AG78" s="3879"/>
      <c r="AH78" s="3879"/>
      <c r="AI78" s="3880"/>
      <c r="AJ78" s="158"/>
      <c r="AK78" s="107"/>
      <c r="AL78" s="69"/>
      <c r="AM78" s="159">
        <v>0</v>
      </c>
      <c r="AN78" s="160"/>
    </row>
    <row r="79" spans="2:40" x14ac:dyDescent="0.2">
      <c r="B79" s="37" t="s">
        <v>898</v>
      </c>
      <c r="C79" s="132"/>
      <c r="D79" s="132"/>
      <c r="E79" s="38"/>
      <c r="F79" s="182"/>
      <c r="H79" s="37" t="s">
        <v>898</v>
      </c>
      <c r="I79" s="132"/>
      <c r="J79" s="132"/>
      <c r="K79" s="38"/>
      <c r="L79" s="182"/>
      <c r="N79" s="37" t="s">
        <v>898</v>
      </c>
      <c r="O79" s="132"/>
      <c r="P79" s="132"/>
      <c r="Q79" s="38"/>
      <c r="R79" s="182"/>
      <c r="T79" s="37" t="s">
        <v>898</v>
      </c>
      <c r="U79" s="132"/>
      <c r="V79" s="132"/>
      <c r="W79" s="38"/>
      <c r="X79" s="182"/>
      <c r="Z79" s="37" t="s">
        <v>898</v>
      </c>
      <c r="AA79" s="132"/>
      <c r="AB79" s="132"/>
      <c r="AC79" s="38"/>
      <c r="AD79" s="182"/>
      <c r="AF79" s="3878"/>
      <c r="AG79" s="3879"/>
      <c r="AH79" s="3879"/>
      <c r="AI79" s="3880"/>
      <c r="AJ79" s="158"/>
      <c r="AK79" s="84"/>
      <c r="AL79" s="161"/>
      <c r="AM79" s="159"/>
      <c r="AN79" s="160"/>
    </row>
    <row r="80" spans="2:40" x14ac:dyDescent="0.2">
      <c r="B80" s="31" t="s">
        <v>884</v>
      </c>
      <c r="C80" s="27" t="s">
        <v>885</v>
      </c>
      <c r="D80" s="26" t="s">
        <v>886</v>
      </c>
      <c r="E80" s="27" t="s">
        <v>893</v>
      </c>
      <c r="F80" s="133" t="s">
        <v>888</v>
      </c>
      <c r="H80" s="31" t="s">
        <v>884</v>
      </c>
      <c r="I80" s="27" t="s">
        <v>885</v>
      </c>
      <c r="J80" s="26" t="s">
        <v>886</v>
      </c>
      <c r="K80" s="27" t="s">
        <v>893</v>
      </c>
      <c r="L80" s="133" t="s">
        <v>888</v>
      </c>
      <c r="N80" s="31" t="s">
        <v>884</v>
      </c>
      <c r="O80" s="27" t="s">
        <v>885</v>
      </c>
      <c r="P80" s="26" t="s">
        <v>886</v>
      </c>
      <c r="Q80" s="27" t="s">
        <v>893</v>
      </c>
      <c r="R80" s="133" t="s">
        <v>888</v>
      </c>
      <c r="T80" s="31" t="s">
        <v>884</v>
      </c>
      <c r="U80" s="27" t="s">
        <v>885</v>
      </c>
      <c r="V80" s="26" t="s">
        <v>886</v>
      </c>
      <c r="W80" s="27" t="s">
        <v>893</v>
      </c>
      <c r="X80" s="133" t="s">
        <v>888</v>
      </c>
      <c r="Z80" s="31" t="s">
        <v>884</v>
      </c>
      <c r="AA80" s="27" t="s">
        <v>885</v>
      </c>
      <c r="AB80" s="26" t="s">
        <v>886</v>
      </c>
      <c r="AC80" s="27" t="s">
        <v>893</v>
      </c>
      <c r="AD80" s="133" t="s">
        <v>888</v>
      </c>
      <c r="AF80" s="3878"/>
      <c r="AG80" s="3879"/>
      <c r="AH80" s="3879"/>
      <c r="AI80" s="3880"/>
      <c r="AJ80" s="158"/>
      <c r="AK80" s="84"/>
      <c r="AL80" s="161"/>
      <c r="AM80" s="159"/>
      <c r="AN80" s="160"/>
    </row>
    <row r="81" spans="2:40" x14ac:dyDescent="0.2">
      <c r="B81" s="80" t="s">
        <v>1066</v>
      </c>
      <c r="C81" s="187">
        <v>151958.125</v>
      </c>
      <c r="D81" s="135">
        <v>1.5504271324748183E-3</v>
      </c>
      <c r="E81" s="116">
        <v>1</v>
      </c>
      <c r="F81" s="137"/>
      <c r="H81" s="32" t="s">
        <v>1066</v>
      </c>
      <c r="I81" s="134">
        <v>151958.125</v>
      </c>
      <c r="J81" s="135">
        <v>3.4453936277218183E-2</v>
      </c>
      <c r="K81" s="116">
        <v>1</v>
      </c>
      <c r="L81" s="137"/>
      <c r="N81" s="32" t="s">
        <v>1066</v>
      </c>
      <c r="O81" s="134">
        <v>151958.125</v>
      </c>
      <c r="P81" s="135">
        <v>7.7521356623740914E-4</v>
      </c>
      <c r="Q81" s="116">
        <v>1</v>
      </c>
      <c r="R81" s="137"/>
      <c r="T81" s="32" t="s">
        <v>1066</v>
      </c>
      <c r="U81" s="134">
        <v>151958.125</v>
      </c>
      <c r="V81" s="135">
        <v>2.3256406987122273E-2</v>
      </c>
      <c r="W81" s="116">
        <v>1</v>
      </c>
      <c r="X81" s="137"/>
      <c r="Z81" s="32" t="s">
        <v>1066</v>
      </c>
      <c r="AA81" s="134">
        <v>151958.125</v>
      </c>
      <c r="AB81" s="135">
        <v>8.4954911368483196E-2</v>
      </c>
      <c r="AC81" s="116">
        <v>1</v>
      </c>
      <c r="AD81" s="137">
        <v>12909.589041095891</v>
      </c>
      <c r="AF81" s="3878"/>
      <c r="AG81" s="3879"/>
      <c r="AH81" s="3879"/>
      <c r="AI81" s="3880"/>
      <c r="AJ81" s="158"/>
      <c r="AK81" s="84"/>
      <c r="AL81" s="161"/>
      <c r="AM81" s="159"/>
      <c r="AN81" s="160"/>
    </row>
    <row r="82" spans="2:40" x14ac:dyDescent="0.2">
      <c r="B82" s="80" t="s">
        <v>922</v>
      </c>
      <c r="C82" s="187">
        <v>55257.5</v>
      </c>
      <c r="D82" s="135">
        <v>1.8176718092566619E-2</v>
      </c>
      <c r="E82" s="116">
        <v>1</v>
      </c>
      <c r="F82" s="137"/>
      <c r="H82" s="32" t="s">
        <v>922</v>
      </c>
      <c r="I82" s="134">
        <v>55257.5</v>
      </c>
      <c r="J82" s="135">
        <v>0.24235624123422159</v>
      </c>
      <c r="K82" s="116">
        <v>3</v>
      </c>
      <c r="L82" s="137"/>
      <c r="N82" s="32" t="s">
        <v>922</v>
      </c>
      <c r="O82" s="134">
        <v>55257.5</v>
      </c>
      <c r="P82" s="135">
        <v>9.0883590462833095E-3</v>
      </c>
      <c r="Q82" s="116">
        <v>1</v>
      </c>
      <c r="R82" s="137"/>
      <c r="T82" s="32" t="s">
        <v>922</v>
      </c>
      <c r="U82" s="134">
        <v>55257.5</v>
      </c>
      <c r="V82" s="135">
        <v>9.2456951545039134E-2</v>
      </c>
      <c r="W82" s="116">
        <v>1</v>
      </c>
      <c r="X82" s="137"/>
      <c r="Z82" s="32" t="s">
        <v>922</v>
      </c>
      <c r="AA82" s="134">
        <v>55257.5</v>
      </c>
      <c r="AB82" s="135">
        <v>0.19919691060346981</v>
      </c>
      <c r="AC82" s="116">
        <v>3</v>
      </c>
      <c r="AD82" s="137">
        <v>11007.123287671233</v>
      </c>
      <c r="AF82" s="3878"/>
      <c r="AG82" s="3879"/>
      <c r="AH82" s="3879"/>
      <c r="AI82" s="3880"/>
      <c r="AJ82" s="158"/>
      <c r="AK82" s="84"/>
      <c r="AL82" s="161"/>
      <c r="AM82" s="159"/>
      <c r="AN82" s="160"/>
    </row>
    <row r="83" spans="2:40" x14ac:dyDescent="0.2">
      <c r="B83" s="80" t="s">
        <v>923</v>
      </c>
      <c r="C83" s="187">
        <v>36247.538562499991</v>
      </c>
      <c r="D83" s="135">
        <v>1.5660649592004972E-2</v>
      </c>
      <c r="E83" s="116">
        <v>1</v>
      </c>
      <c r="F83" s="137"/>
      <c r="H83" s="32" t="s">
        <v>923</v>
      </c>
      <c r="I83" s="134">
        <v>36247.538562499991</v>
      </c>
      <c r="J83" s="135">
        <v>6.9602887075577657E-2</v>
      </c>
      <c r="K83" s="116">
        <v>1</v>
      </c>
      <c r="L83" s="137"/>
      <c r="N83" s="32" t="s">
        <v>923</v>
      </c>
      <c r="O83" s="134">
        <v>36247.538562499991</v>
      </c>
      <c r="P83" s="135">
        <v>7.8303247960024858E-3</v>
      </c>
      <c r="Q83" s="116">
        <v>1</v>
      </c>
      <c r="R83" s="137"/>
      <c r="T83" s="193" t="s">
        <v>1081</v>
      </c>
      <c r="U83" s="196">
        <v>150660</v>
      </c>
      <c r="V83" s="197">
        <v>6.0000000000000005E-2</v>
      </c>
      <c r="W83" s="198">
        <v>3</v>
      </c>
      <c r="X83" s="195"/>
      <c r="Z83" s="32" t="s">
        <v>923</v>
      </c>
      <c r="AA83" s="134">
        <v>36247.538562499991</v>
      </c>
      <c r="AB83" s="135">
        <v>0.17162355717265726</v>
      </c>
      <c r="AC83" s="116">
        <v>1</v>
      </c>
      <c r="AD83" s="137">
        <v>6220.9315068493161</v>
      </c>
      <c r="AF83" s="3878"/>
      <c r="AG83" s="3879"/>
      <c r="AH83" s="3879"/>
      <c r="AI83" s="3880"/>
      <c r="AJ83" s="83"/>
      <c r="AK83" s="84"/>
      <c r="AL83" s="161"/>
      <c r="AM83" s="159"/>
      <c r="AN83" s="160"/>
    </row>
    <row r="84" spans="2:40" x14ac:dyDescent="0.2">
      <c r="B84" s="39"/>
      <c r="C84" s="38"/>
      <c r="D84" s="38"/>
      <c r="E84" s="29" t="s">
        <v>890</v>
      </c>
      <c r="F84" s="184">
        <v>1808</v>
      </c>
      <c r="H84" s="39"/>
      <c r="I84" s="38"/>
      <c r="J84" s="38"/>
      <c r="K84" s="29" t="s">
        <v>890</v>
      </c>
      <c r="L84" s="184">
        <v>21150</v>
      </c>
      <c r="N84" s="39"/>
      <c r="O84" s="38"/>
      <c r="P84" s="38"/>
      <c r="Q84" s="29" t="s">
        <v>890</v>
      </c>
      <c r="R84" s="184">
        <v>904</v>
      </c>
      <c r="T84" s="39"/>
      <c r="U84" s="38"/>
      <c r="V84" s="38"/>
      <c r="W84" s="29" t="s">
        <v>890</v>
      </c>
      <c r="X84" s="184">
        <v>17683</v>
      </c>
      <c r="Z84" s="39"/>
      <c r="AA84" s="38"/>
      <c r="AB84" s="38"/>
      <c r="AC84" s="29" t="s">
        <v>890</v>
      </c>
      <c r="AD84" s="184">
        <v>30138</v>
      </c>
      <c r="AF84" s="3878"/>
      <c r="AG84" s="3879"/>
      <c r="AH84" s="3879"/>
      <c r="AI84" s="3880"/>
      <c r="AJ84" s="83"/>
      <c r="AK84" s="84"/>
      <c r="AL84" s="161"/>
      <c r="AM84" s="159"/>
      <c r="AN84" s="160"/>
    </row>
    <row r="85" spans="2:40" ht="15.75" customHeight="1" thickBot="1" x14ac:dyDescent="0.25">
      <c r="B85" s="41"/>
      <c r="C85" s="169"/>
      <c r="D85" s="25" t="s">
        <v>900</v>
      </c>
      <c r="E85" s="30"/>
      <c r="F85" s="185">
        <v>3346</v>
      </c>
      <c r="H85" s="41"/>
      <c r="I85" s="169"/>
      <c r="J85" s="25" t="s">
        <v>900</v>
      </c>
      <c r="K85" s="30"/>
      <c r="L85" s="185">
        <v>34882</v>
      </c>
      <c r="N85" s="41"/>
      <c r="O85" s="169"/>
      <c r="P85" s="25" t="s">
        <v>900</v>
      </c>
      <c r="Q85" s="30"/>
      <c r="R85" s="185">
        <v>1673</v>
      </c>
      <c r="T85" s="41"/>
      <c r="U85" s="169"/>
      <c r="V85" s="25" t="s">
        <v>900</v>
      </c>
      <c r="W85" s="30"/>
      <c r="X85" s="185">
        <v>82104</v>
      </c>
      <c r="Z85" s="41"/>
      <c r="AA85" s="169"/>
      <c r="AB85" s="25" t="s">
        <v>900</v>
      </c>
      <c r="AC85" s="30"/>
      <c r="AD85" s="185">
        <v>58517</v>
      </c>
      <c r="AF85" s="3881"/>
      <c r="AG85" s="3882"/>
      <c r="AH85" s="3882"/>
      <c r="AI85" s="3883"/>
      <c r="AJ85" s="162"/>
      <c r="AK85" s="163"/>
      <c r="AL85" s="164"/>
      <c r="AM85" s="165"/>
      <c r="AN85" s="77"/>
    </row>
    <row r="86" spans="2:40" ht="13.5" thickBot="1" x14ac:dyDescent="0.25">
      <c r="AF86" s="74"/>
      <c r="AG86" s="53"/>
      <c r="AH86" s="53"/>
      <c r="AI86" s="54"/>
      <c r="AJ86" s="55"/>
      <c r="AK86" s="54"/>
      <c r="AL86" s="53"/>
      <c r="AM86" s="153" t="s">
        <v>956</v>
      </c>
      <c r="AN86" s="77">
        <v>0</v>
      </c>
    </row>
    <row r="87" spans="2:40" ht="14.25" thickTop="1" thickBot="1" x14ac:dyDescent="0.25">
      <c r="AF87" s="76" t="s">
        <v>1071</v>
      </c>
      <c r="AG87" s="59"/>
      <c r="AH87" s="59"/>
      <c r="AI87" s="60"/>
      <c r="AJ87" s="61"/>
      <c r="AK87" s="60"/>
      <c r="AL87" s="59"/>
      <c r="AM87" s="60"/>
      <c r="AN87" s="77"/>
    </row>
    <row r="88" spans="2:40" ht="16.5" customHeight="1" thickTop="1" thickBot="1" x14ac:dyDescent="0.25">
      <c r="AF88" s="166" t="s">
        <v>960</v>
      </c>
      <c r="AG88" s="94"/>
      <c r="AH88" s="103" t="s">
        <v>873</v>
      </c>
      <c r="AI88" s="3884" t="s">
        <v>1072</v>
      </c>
      <c r="AJ88" s="3885"/>
      <c r="AK88" s="57" t="s">
        <v>314</v>
      </c>
      <c r="AL88" s="103" t="s">
        <v>951</v>
      </c>
      <c r="AM88" s="57" t="s">
        <v>929</v>
      </c>
      <c r="AN88" s="91"/>
    </row>
    <row r="89" spans="2:40" x14ac:dyDescent="0.2">
      <c r="B89" s="121"/>
      <c r="C89" s="36"/>
      <c r="D89" s="42" t="s">
        <v>875</v>
      </c>
      <c r="E89" s="36"/>
      <c r="F89" s="100"/>
      <c r="H89" s="121"/>
      <c r="I89" s="36"/>
      <c r="J89" s="42" t="s">
        <v>875</v>
      </c>
      <c r="K89" s="36"/>
      <c r="L89" s="100"/>
      <c r="AF89" s="167" t="s">
        <v>1066</v>
      </c>
      <c r="AG89" s="94"/>
      <c r="AH89" s="92">
        <v>1</v>
      </c>
      <c r="AI89" s="3891">
        <v>151958.125</v>
      </c>
      <c r="AJ89" s="3892"/>
      <c r="AK89" s="168">
        <v>235.6</v>
      </c>
      <c r="AL89" s="173">
        <v>1.5504271324748183E-3</v>
      </c>
      <c r="AM89" s="168">
        <v>235.6</v>
      </c>
      <c r="AN89" s="91"/>
    </row>
    <row r="90" spans="2:40" x14ac:dyDescent="0.2">
      <c r="B90" s="122" t="s">
        <v>877</v>
      </c>
      <c r="C90" s="123">
        <v>11</v>
      </c>
      <c r="D90" s="44" t="s">
        <v>878</v>
      </c>
      <c r="E90" s="45" t="s">
        <v>879</v>
      </c>
      <c r="F90" s="101"/>
      <c r="H90" s="122" t="s">
        <v>877</v>
      </c>
      <c r="I90" s="123">
        <v>12</v>
      </c>
      <c r="J90" s="44" t="s">
        <v>878</v>
      </c>
      <c r="K90" s="45" t="s">
        <v>879</v>
      </c>
      <c r="L90" s="101"/>
      <c r="AF90" s="167" t="s">
        <v>922</v>
      </c>
      <c r="AG90" s="170"/>
      <c r="AH90" s="92">
        <v>1</v>
      </c>
      <c r="AI90" s="3891">
        <v>55257.5</v>
      </c>
      <c r="AJ90" s="3892"/>
      <c r="AK90" s="168">
        <v>1004.4</v>
      </c>
      <c r="AL90" s="173">
        <v>1.8176718092566619E-2</v>
      </c>
      <c r="AM90" s="168">
        <v>1004.4</v>
      </c>
      <c r="AN90" s="86"/>
    </row>
    <row r="91" spans="2:40" ht="13.5" thickBot="1" x14ac:dyDescent="0.25">
      <c r="B91" s="124" t="s">
        <v>880</v>
      </c>
      <c r="C91" s="125"/>
      <c r="D91" s="125"/>
      <c r="E91" s="126" t="s">
        <v>881</v>
      </c>
      <c r="F91" s="180" t="s">
        <v>721</v>
      </c>
      <c r="H91" s="124" t="s">
        <v>880</v>
      </c>
      <c r="I91" s="125"/>
      <c r="J91" s="125"/>
      <c r="K91" s="126" t="s">
        <v>881</v>
      </c>
      <c r="L91" s="180" t="s">
        <v>721</v>
      </c>
      <c r="AF91" s="167" t="s">
        <v>923</v>
      </c>
      <c r="AG91" s="170"/>
      <c r="AH91" s="171">
        <v>1</v>
      </c>
      <c r="AI91" s="3891">
        <v>36247.538562499991</v>
      </c>
      <c r="AJ91" s="3892"/>
      <c r="AK91" s="168">
        <v>567.66</v>
      </c>
      <c r="AL91" s="173">
        <v>1.5660649592004972E-2</v>
      </c>
      <c r="AM91" s="168">
        <v>567.66</v>
      </c>
      <c r="AN91" s="86"/>
    </row>
    <row r="92" spans="2:40" ht="13.5" thickBot="1" x14ac:dyDescent="0.25">
      <c r="B92" s="181" t="s">
        <v>1092</v>
      </c>
      <c r="C92" s="38"/>
      <c r="D92" s="38"/>
      <c r="E92" s="38"/>
      <c r="F92" s="182"/>
      <c r="H92" s="181" t="s">
        <v>1093</v>
      </c>
      <c r="I92" s="38"/>
      <c r="J92" s="38"/>
      <c r="K92" s="38"/>
      <c r="L92" s="182"/>
      <c r="AF92" s="95"/>
      <c r="AG92" s="59"/>
      <c r="AH92" s="59"/>
      <c r="AI92" s="60"/>
      <c r="AJ92" s="61"/>
      <c r="AK92" s="60"/>
      <c r="AL92" s="59"/>
      <c r="AM92" s="172" t="s">
        <v>956</v>
      </c>
      <c r="AN92" s="75">
        <v>1808</v>
      </c>
    </row>
    <row r="93" spans="2:40" ht="14.25" thickTop="1" thickBot="1" x14ac:dyDescent="0.25">
      <c r="B93" s="37" t="s">
        <v>882</v>
      </c>
      <c r="C93" s="38"/>
      <c r="D93" s="132"/>
      <c r="E93" s="38"/>
      <c r="F93" s="182"/>
      <c r="H93" s="37" t="s">
        <v>882</v>
      </c>
      <c r="I93" s="38"/>
      <c r="J93" s="132"/>
      <c r="K93" s="38"/>
      <c r="L93" s="182"/>
      <c r="AF93" s="96"/>
      <c r="AG93" s="97"/>
      <c r="AH93" s="97"/>
      <c r="AI93" s="98"/>
      <c r="AJ93" s="99"/>
      <c r="AK93" s="199" t="s">
        <v>964</v>
      </c>
      <c r="AL93" s="106"/>
      <c r="AM93" s="105"/>
      <c r="AN93" s="186">
        <v>3346</v>
      </c>
    </row>
    <row r="94" spans="2:40" x14ac:dyDescent="0.2">
      <c r="B94" s="31" t="s">
        <v>884</v>
      </c>
      <c r="C94" s="27" t="s">
        <v>885</v>
      </c>
      <c r="D94" s="26" t="s">
        <v>886</v>
      </c>
      <c r="E94" s="27" t="s">
        <v>893</v>
      </c>
      <c r="F94" s="133" t="s">
        <v>888</v>
      </c>
      <c r="H94" s="31" t="s">
        <v>884</v>
      </c>
      <c r="I94" s="27" t="s">
        <v>885</v>
      </c>
      <c r="J94" s="26" t="s">
        <v>886</v>
      </c>
      <c r="K94" s="27" t="s">
        <v>893</v>
      </c>
      <c r="L94" s="133" t="s">
        <v>888</v>
      </c>
    </row>
    <row r="95" spans="2:40" x14ac:dyDescent="0.2">
      <c r="B95" s="80" t="s">
        <v>931</v>
      </c>
      <c r="C95" s="187">
        <v>155259.31499999997</v>
      </c>
      <c r="D95" s="135">
        <v>0.10389070697626099</v>
      </c>
      <c r="E95" s="116">
        <v>1</v>
      </c>
      <c r="F95" s="137"/>
      <c r="H95" s="80" t="s">
        <v>931</v>
      </c>
      <c r="I95" s="187">
        <v>155259.31499999997</v>
      </c>
      <c r="J95" s="135">
        <v>0.23375409069658723</v>
      </c>
      <c r="K95" s="116">
        <v>1</v>
      </c>
      <c r="L95" s="137"/>
    </row>
    <row r="96" spans="2:40" ht="12.75" customHeight="1" x14ac:dyDescent="0.2">
      <c r="B96" s="80" t="s">
        <v>932</v>
      </c>
      <c r="C96" s="187">
        <v>2762.875</v>
      </c>
      <c r="D96" s="135">
        <v>2.4933769674302635</v>
      </c>
      <c r="E96" s="116">
        <v>1</v>
      </c>
      <c r="F96" s="137"/>
      <c r="H96" s="80" t="s">
        <v>932</v>
      </c>
      <c r="I96" s="187">
        <v>2762.875</v>
      </c>
      <c r="J96" s="135">
        <v>5.6100981767180924</v>
      </c>
      <c r="K96" s="116">
        <v>1</v>
      </c>
      <c r="L96" s="137"/>
      <c r="AF96" s="3893" t="s">
        <v>1061</v>
      </c>
      <c r="AG96" s="3893"/>
      <c r="AH96" s="3893"/>
      <c r="AI96" s="3893"/>
      <c r="AJ96" s="3893"/>
      <c r="AK96" s="3893"/>
      <c r="AL96" s="3893"/>
      <c r="AM96" s="3893"/>
      <c r="AN96" s="3893"/>
    </row>
    <row r="97" spans="2:40" ht="15.75" customHeight="1" thickBot="1" x14ac:dyDescent="0.25">
      <c r="B97" s="80"/>
      <c r="C97" s="187"/>
      <c r="D97" s="135"/>
      <c r="E97" s="116"/>
      <c r="F97" s="137"/>
      <c r="H97" s="80"/>
      <c r="I97" s="187"/>
      <c r="J97" s="135"/>
      <c r="K97" s="116"/>
      <c r="L97" s="137"/>
      <c r="AF97" s="3894"/>
      <c r="AG97" s="3894"/>
      <c r="AH97" s="3894"/>
      <c r="AI97" s="3894"/>
      <c r="AJ97" s="3894"/>
      <c r="AK97" s="3894"/>
      <c r="AL97" s="3894"/>
      <c r="AM97" s="3894"/>
      <c r="AN97" s="3894"/>
    </row>
    <row r="98" spans="2:40" ht="15" customHeight="1" x14ac:dyDescent="0.2">
      <c r="B98" s="80"/>
      <c r="C98" s="136"/>
      <c r="D98" s="144"/>
      <c r="E98" s="116"/>
      <c r="F98" s="137"/>
      <c r="H98" s="80"/>
      <c r="I98" s="136"/>
      <c r="J98" s="144"/>
      <c r="K98" s="116"/>
      <c r="L98" s="137"/>
      <c r="Z98" s="121"/>
      <c r="AA98" s="36"/>
      <c r="AB98" s="42" t="s">
        <v>875</v>
      </c>
      <c r="AC98" s="36"/>
      <c r="AD98" s="100"/>
      <c r="AF98" s="3869"/>
      <c r="AG98" s="3870"/>
      <c r="AH98" s="3870"/>
      <c r="AI98" s="3870"/>
      <c r="AJ98" s="3870"/>
      <c r="AK98" s="36"/>
      <c r="AL98" s="42" t="s">
        <v>875</v>
      </c>
      <c r="AM98" s="36"/>
      <c r="AN98" s="100"/>
    </row>
    <row r="99" spans="2:40" x14ac:dyDescent="0.2">
      <c r="B99" s="39"/>
      <c r="C99" s="38"/>
      <c r="D99" s="38"/>
      <c r="E99" s="29" t="s">
        <v>890</v>
      </c>
      <c r="F99" s="184">
        <v>23019</v>
      </c>
      <c r="H99" s="39"/>
      <c r="I99" s="38"/>
      <c r="J99" s="38"/>
      <c r="K99" s="29" t="s">
        <v>890</v>
      </c>
      <c r="L99" s="184">
        <v>51793</v>
      </c>
      <c r="Z99" s="122" t="s">
        <v>877</v>
      </c>
      <c r="AA99" s="123">
        <v>7</v>
      </c>
      <c r="AB99" s="44" t="s">
        <v>878</v>
      </c>
      <c r="AC99" s="45" t="s">
        <v>879</v>
      </c>
      <c r="AD99" s="101"/>
      <c r="AF99" s="3871" t="s">
        <v>877</v>
      </c>
      <c r="AG99" s="3872"/>
      <c r="AH99" s="3872"/>
      <c r="AI99" s="3872"/>
      <c r="AJ99" s="3872"/>
      <c r="AK99" s="43">
        <v>7</v>
      </c>
      <c r="AL99" s="44" t="s">
        <v>878</v>
      </c>
      <c r="AM99" s="45" t="s">
        <v>879</v>
      </c>
      <c r="AN99" s="101"/>
    </row>
    <row r="100" spans="2:40" ht="13.5" thickBot="1" x14ac:dyDescent="0.25">
      <c r="B100" s="37" t="s">
        <v>891</v>
      </c>
      <c r="C100" s="132"/>
      <c r="D100" s="132"/>
      <c r="E100" s="38"/>
      <c r="F100" s="182"/>
      <c r="H100" s="37" t="s">
        <v>891</v>
      </c>
      <c r="I100" s="132"/>
      <c r="J100" s="132"/>
      <c r="K100" s="38"/>
      <c r="L100" s="182"/>
      <c r="Z100" s="124" t="s">
        <v>880</v>
      </c>
      <c r="AA100" s="125"/>
      <c r="AB100" s="125"/>
      <c r="AC100" s="126" t="s">
        <v>881</v>
      </c>
      <c r="AD100" s="180" t="s">
        <v>721</v>
      </c>
      <c r="AF100" s="46"/>
      <c r="AG100" s="47"/>
      <c r="AH100" s="47"/>
      <c r="AI100" s="47"/>
      <c r="AJ100" s="47"/>
      <c r="AK100" s="47"/>
      <c r="AL100" s="47"/>
      <c r="AM100" s="47"/>
      <c r="AN100" s="48"/>
    </row>
    <row r="101" spans="2:40" ht="12.75" customHeight="1" x14ac:dyDescent="0.2">
      <c r="B101" s="31" t="s">
        <v>884</v>
      </c>
      <c r="C101" s="27" t="s">
        <v>892</v>
      </c>
      <c r="D101" s="26" t="s">
        <v>893</v>
      </c>
      <c r="E101" s="27" t="s">
        <v>887</v>
      </c>
      <c r="F101" s="133" t="s">
        <v>888</v>
      </c>
      <c r="H101" s="31" t="s">
        <v>884</v>
      </c>
      <c r="I101" s="27" t="s">
        <v>892</v>
      </c>
      <c r="J101" s="26" t="s">
        <v>893</v>
      </c>
      <c r="K101" s="27" t="s">
        <v>887</v>
      </c>
      <c r="L101" s="133" t="s">
        <v>888</v>
      </c>
      <c r="Z101" s="181" t="s">
        <v>1088</v>
      </c>
      <c r="AA101" s="38"/>
      <c r="AB101" s="38"/>
      <c r="AC101" s="38"/>
      <c r="AD101" s="182"/>
      <c r="AF101" s="49" t="s">
        <v>944</v>
      </c>
      <c r="AG101" s="50"/>
      <c r="AH101" s="102" t="s">
        <v>945</v>
      </c>
      <c r="AI101" s="3889" t="s">
        <v>1074</v>
      </c>
      <c r="AJ101" s="3889"/>
      <c r="AK101" s="3889"/>
      <c r="AL101" s="3889"/>
      <c r="AM101" s="3889"/>
      <c r="AN101" s="3890"/>
    </row>
    <row r="102" spans="2:40" x14ac:dyDescent="0.2">
      <c r="B102" s="32"/>
      <c r="C102" s="154"/>
      <c r="D102" s="22"/>
      <c r="E102" s="155"/>
      <c r="F102" s="156"/>
      <c r="H102" s="32"/>
      <c r="I102" s="154"/>
      <c r="J102" s="22"/>
      <c r="K102" s="155"/>
      <c r="L102" s="156"/>
      <c r="Z102" s="37" t="s">
        <v>882</v>
      </c>
      <c r="AA102" s="38"/>
      <c r="AB102" s="132"/>
      <c r="AC102" s="38"/>
      <c r="AD102" s="182"/>
      <c r="AF102" s="51"/>
      <c r="AG102" s="52"/>
      <c r="AH102" s="53"/>
      <c r="AI102" s="54"/>
      <c r="AJ102" s="55"/>
      <c r="AK102" s="54"/>
      <c r="AL102" s="56"/>
      <c r="AM102" s="57"/>
      <c r="AN102" s="58"/>
    </row>
    <row r="103" spans="2:40" ht="13.5" thickBot="1" x14ac:dyDescent="0.25">
      <c r="B103" s="32"/>
      <c r="C103" s="154"/>
      <c r="D103" s="22"/>
      <c r="E103" s="155"/>
      <c r="F103" s="156"/>
      <c r="H103" s="32"/>
      <c r="I103" s="154"/>
      <c r="J103" s="22"/>
      <c r="K103" s="155"/>
      <c r="L103" s="156"/>
      <c r="Z103" s="31" t="s">
        <v>884</v>
      </c>
      <c r="AA103" s="27" t="s">
        <v>885</v>
      </c>
      <c r="AB103" s="26" t="s">
        <v>886</v>
      </c>
      <c r="AC103" s="27" t="s">
        <v>893</v>
      </c>
      <c r="AD103" s="133" t="s">
        <v>888</v>
      </c>
      <c r="AF103" s="76" t="s">
        <v>947</v>
      </c>
      <c r="AG103" s="59"/>
      <c r="AH103" s="59"/>
      <c r="AI103" s="60"/>
      <c r="AJ103" s="61"/>
      <c r="AK103" s="60"/>
      <c r="AL103" s="62"/>
      <c r="AM103" s="63" t="s">
        <v>892</v>
      </c>
      <c r="AN103" s="64" t="s">
        <v>948</v>
      </c>
    </row>
    <row r="104" spans="2:40" ht="13.5" thickTop="1" x14ac:dyDescent="0.2">
      <c r="B104" s="32"/>
      <c r="C104" s="154"/>
      <c r="D104" s="22"/>
      <c r="E104" s="155"/>
      <c r="F104" s="156"/>
      <c r="H104" s="32"/>
      <c r="I104" s="154"/>
      <c r="J104" s="22"/>
      <c r="K104" s="155"/>
      <c r="L104" s="156"/>
      <c r="Z104" s="80" t="s">
        <v>932</v>
      </c>
      <c r="AA104" s="187">
        <v>2762.875</v>
      </c>
      <c r="AB104" s="135">
        <v>2.919060760982672</v>
      </c>
      <c r="AC104" s="116">
        <v>1</v>
      </c>
      <c r="AD104" s="137"/>
      <c r="AF104" s="138" t="s">
        <v>773</v>
      </c>
      <c r="AG104" s="139"/>
      <c r="AH104" s="65"/>
      <c r="AI104" s="57" t="s">
        <v>135</v>
      </c>
      <c r="AJ104" s="103" t="s">
        <v>873</v>
      </c>
      <c r="AK104" s="57" t="s">
        <v>950</v>
      </c>
      <c r="AL104" s="103" t="s">
        <v>951</v>
      </c>
      <c r="AM104" s="57" t="s">
        <v>952</v>
      </c>
      <c r="AN104" s="66"/>
    </row>
    <row r="105" spans="2:40" x14ac:dyDescent="0.2">
      <c r="B105" s="34"/>
      <c r="C105" s="119"/>
      <c r="D105" s="21"/>
      <c r="E105" s="155"/>
      <c r="F105" s="156"/>
      <c r="H105" s="34"/>
      <c r="I105" s="119"/>
      <c r="J105" s="21"/>
      <c r="K105" s="155"/>
      <c r="L105" s="156"/>
      <c r="Z105" s="80" t="s">
        <v>930</v>
      </c>
      <c r="AA105" s="187">
        <v>350000</v>
      </c>
      <c r="AB105" s="135">
        <v>9.8412698412698417E-3</v>
      </c>
      <c r="AC105" s="116">
        <v>1</v>
      </c>
      <c r="AD105" s="137"/>
      <c r="AF105" s="175" t="s">
        <v>932</v>
      </c>
      <c r="AG105" s="176"/>
      <c r="AH105" s="177"/>
      <c r="AI105" s="67" t="s">
        <v>921</v>
      </c>
      <c r="AJ105" s="68">
        <v>1</v>
      </c>
      <c r="AK105" s="107">
        <v>2762.875</v>
      </c>
      <c r="AL105" s="69">
        <v>2.919060760982672</v>
      </c>
      <c r="AM105" s="107">
        <v>8065</v>
      </c>
      <c r="AN105" s="86"/>
    </row>
    <row r="106" spans="2:40" x14ac:dyDescent="0.2">
      <c r="B106" s="32"/>
      <c r="C106" s="33"/>
      <c r="D106" s="21"/>
      <c r="E106" s="155"/>
      <c r="F106" s="156"/>
      <c r="H106" s="32"/>
      <c r="I106" s="33"/>
      <c r="J106" s="21"/>
      <c r="K106" s="155"/>
      <c r="L106" s="156"/>
      <c r="Z106" s="80" t="s">
        <v>1075</v>
      </c>
      <c r="AA106" s="187">
        <v>40000</v>
      </c>
      <c r="AB106" s="135">
        <v>5.5555555555555552E-2</v>
      </c>
      <c r="AC106" s="116">
        <v>1</v>
      </c>
      <c r="AD106" s="137"/>
      <c r="AF106" s="188" t="s">
        <v>930</v>
      </c>
      <c r="AG106" s="189"/>
      <c r="AH106" s="190"/>
      <c r="AI106" s="67" t="s">
        <v>921</v>
      </c>
      <c r="AJ106" s="68">
        <v>1</v>
      </c>
      <c r="AK106" s="107">
        <v>350000</v>
      </c>
      <c r="AL106" s="69">
        <v>9.8412698412698417E-3</v>
      </c>
      <c r="AM106" s="107">
        <v>3444.4444444444448</v>
      </c>
      <c r="AN106" s="70"/>
    </row>
    <row r="107" spans="2:40" x14ac:dyDescent="0.2">
      <c r="B107" s="32"/>
      <c r="C107" s="33"/>
      <c r="D107" s="21"/>
      <c r="E107" s="155"/>
      <c r="F107" s="156"/>
      <c r="H107" s="32"/>
      <c r="I107" s="33"/>
      <c r="J107" s="21"/>
      <c r="K107" s="155"/>
      <c r="L107" s="156"/>
      <c r="Z107" s="80"/>
      <c r="AA107" s="136"/>
      <c r="AB107" s="144"/>
      <c r="AC107" s="116"/>
      <c r="AD107" s="137"/>
      <c r="AF107" s="188" t="s">
        <v>1075</v>
      </c>
      <c r="AG107" s="189"/>
      <c r="AH107" s="190"/>
      <c r="AI107" s="67" t="s">
        <v>921</v>
      </c>
      <c r="AJ107" s="68">
        <v>1</v>
      </c>
      <c r="AK107" s="107">
        <v>40000</v>
      </c>
      <c r="AL107" s="69">
        <v>5.5555555555555552E-2</v>
      </c>
      <c r="AM107" s="107">
        <v>2222.2222222222222</v>
      </c>
      <c r="AN107" s="71"/>
    </row>
    <row r="108" spans="2:40" ht="15.75" customHeight="1" thickBot="1" x14ac:dyDescent="0.25">
      <c r="B108" s="34"/>
      <c r="C108" s="33"/>
      <c r="D108" s="21"/>
      <c r="E108" s="155"/>
      <c r="F108" s="156"/>
      <c r="H108" s="34"/>
      <c r="I108" s="33"/>
      <c r="J108" s="21"/>
      <c r="K108" s="155"/>
      <c r="L108" s="156"/>
      <c r="Z108" s="39"/>
      <c r="AA108" s="38"/>
      <c r="AB108" s="38"/>
      <c r="AC108" s="29" t="s">
        <v>890</v>
      </c>
      <c r="AD108" s="184">
        <v>13732</v>
      </c>
      <c r="AF108" s="3886"/>
      <c r="AG108" s="3887"/>
      <c r="AH108" s="3888"/>
      <c r="AI108" s="148"/>
      <c r="AJ108" s="149"/>
      <c r="AK108" s="150"/>
      <c r="AL108" s="72" t="s">
        <v>876</v>
      </c>
      <c r="AM108" s="151"/>
      <c r="AN108" s="73"/>
    </row>
    <row r="109" spans="2:40" ht="14.25" thickTop="1" thickBot="1" x14ac:dyDescent="0.25">
      <c r="B109" s="32"/>
      <c r="C109" s="33"/>
      <c r="D109" s="21"/>
      <c r="E109" s="155"/>
      <c r="F109" s="156"/>
      <c r="H109" s="32"/>
      <c r="I109" s="33"/>
      <c r="J109" s="21"/>
      <c r="K109" s="155"/>
      <c r="L109" s="156"/>
      <c r="Z109" s="37" t="s">
        <v>891</v>
      </c>
      <c r="AA109" s="132"/>
      <c r="AB109" s="132"/>
      <c r="AC109" s="38"/>
      <c r="AD109" s="182"/>
      <c r="AF109" s="74"/>
      <c r="AG109" s="53"/>
      <c r="AH109" s="53"/>
      <c r="AI109" s="54"/>
      <c r="AJ109" s="55"/>
      <c r="AK109" s="54"/>
      <c r="AL109" s="53"/>
      <c r="AM109" s="153" t="s">
        <v>956</v>
      </c>
      <c r="AN109" s="75">
        <v>13732</v>
      </c>
    </row>
    <row r="110" spans="2:40" ht="14.25" thickTop="1" thickBot="1" x14ac:dyDescent="0.25">
      <c r="B110" s="32"/>
      <c r="C110" s="33"/>
      <c r="D110" s="21"/>
      <c r="E110" s="155"/>
      <c r="F110" s="156"/>
      <c r="H110" s="32"/>
      <c r="I110" s="33"/>
      <c r="J110" s="21"/>
      <c r="K110" s="155"/>
      <c r="L110" s="156"/>
      <c r="Z110" s="31" t="s">
        <v>884</v>
      </c>
      <c r="AA110" s="27" t="s">
        <v>892</v>
      </c>
      <c r="AB110" s="26" t="s">
        <v>893</v>
      </c>
      <c r="AC110" s="27" t="s">
        <v>887</v>
      </c>
      <c r="AD110" s="133" t="s">
        <v>888</v>
      </c>
      <c r="AF110" s="76" t="s">
        <v>957</v>
      </c>
      <c r="AG110" s="59"/>
      <c r="AH110" s="59"/>
      <c r="AI110" s="60"/>
      <c r="AJ110" s="61"/>
      <c r="AK110" s="60"/>
      <c r="AL110" s="59"/>
      <c r="AM110" s="60"/>
      <c r="AN110" s="77"/>
    </row>
    <row r="111" spans="2:40" ht="13.5" thickTop="1" x14ac:dyDescent="0.2">
      <c r="B111" s="39"/>
      <c r="C111" s="38"/>
      <c r="D111" s="38"/>
      <c r="E111" s="29" t="s">
        <v>890</v>
      </c>
      <c r="F111" s="184">
        <v>0</v>
      </c>
      <c r="H111" s="39"/>
      <c r="I111" s="38"/>
      <c r="J111" s="38"/>
      <c r="K111" s="29" t="s">
        <v>890</v>
      </c>
      <c r="L111" s="184">
        <v>0</v>
      </c>
      <c r="Z111" s="32"/>
      <c r="AA111" s="154"/>
      <c r="AB111" s="22"/>
      <c r="AC111" s="155"/>
      <c r="AD111" s="156"/>
      <c r="AF111" s="157" t="s">
        <v>773</v>
      </c>
      <c r="AG111" s="78"/>
      <c r="AH111" s="78"/>
      <c r="AI111" s="112"/>
      <c r="AJ111" s="104" t="s">
        <v>135</v>
      </c>
      <c r="AK111" s="112" t="s">
        <v>929</v>
      </c>
      <c r="AL111" s="104" t="s">
        <v>958</v>
      </c>
      <c r="AM111" s="112" t="s">
        <v>952</v>
      </c>
      <c r="AN111" s="79"/>
    </row>
    <row r="112" spans="2:40" x14ac:dyDescent="0.2">
      <c r="B112" s="37" t="s">
        <v>898</v>
      </c>
      <c r="C112" s="132"/>
      <c r="D112" s="132"/>
      <c r="E112" s="38"/>
      <c r="F112" s="182"/>
      <c r="H112" s="37" t="s">
        <v>898</v>
      </c>
      <c r="I112" s="132"/>
      <c r="J112" s="132"/>
      <c r="K112" s="38"/>
      <c r="L112" s="182"/>
      <c r="Z112" s="32"/>
      <c r="AA112" s="154"/>
      <c r="AB112" s="22"/>
      <c r="AC112" s="155"/>
      <c r="AD112" s="156"/>
      <c r="AF112" s="80"/>
      <c r="AG112" s="81"/>
      <c r="AH112" s="81"/>
      <c r="AI112" s="82"/>
      <c r="AJ112" s="83"/>
      <c r="AK112" s="84"/>
      <c r="AL112" s="33"/>
      <c r="AM112" s="85"/>
      <c r="AN112" s="86"/>
    </row>
    <row r="113" spans="2:40" x14ac:dyDescent="0.2">
      <c r="B113" s="31" t="s">
        <v>884</v>
      </c>
      <c r="C113" s="27" t="s">
        <v>885</v>
      </c>
      <c r="D113" s="26" t="s">
        <v>886</v>
      </c>
      <c r="E113" s="27" t="s">
        <v>893</v>
      </c>
      <c r="F113" s="133" t="s">
        <v>888</v>
      </c>
      <c r="H113" s="31" t="s">
        <v>884</v>
      </c>
      <c r="I113" s="27" t="s">
        <v>885</v>
      </c>
      <c r="J113" s="26" t="s">
        <v>886</v>
      </c>
      <c r="K113" s="27" t="s">
        <v>893</v>
      </c>
      <c r="L113" s="133" t="s">
        <v>888</v>
      </c>
      <c r="Z113" s="32"/>
      <c r="AA113" s="154"/>
      <c r="AB113" s="22"/>
      <c r="AC113" s="155"/>
      <c r="AD113" s="156"/>
      <c r="AF113" s="80"/>
      <c r="AG113" s="81"/>
      <c r="AH113" s="81"/>
      <c r="AI113" s="82"/>
      <c r="AJ113" s="83"/>
      <c r="AK113" s="84"/>
      <c r="AL113" s="33"/>
      <c r="AM113" s="85"/>
      <c r="AN113" s="160"/>
    </row>
    <row r="114" spans="2:40" x14ac:dyDescent="0.2">
      <c r="B114" s="32" t="s">
        <v>1066</v>
      </c>
      <c r="C114" s="134">
        <v>151958.125</v>
      </c>
      <c r="D114" s="135">
        <v>0.13781574510887273</v>
      </c>
      <c r="E114" s="116">
        <v>1</v>
      </c>
      <c r="F114" s="137">
        <v>20942.222222222223</v>
      </c>
      <c r="H114" s="32" t="s">
        <v>1066</v>
      </c>
      <c r="I114" s="134">
        <v>151958.125</v>
      </c>
      <c r="J114" s="135">
        <v>0.15504271324748184</v>
      </c>
      <c r="K114" s="116">
        <v>1</v>
      </c>
      <c r="L114" s="137">
        <v>23560</v>
      </c>
      <c r="Z114" s="34"/>
      <c r="AA114" s="119"/>
      <c r="AB114" s="21"/>
      <c r="AC114" s="155"/>
      <c r="AD114" s="156"/>
      <c r="AF114" s="80"/>
      <c r="AG114" s="81"/>
      <c r="AH114" s="81"/>
      <c r="AI114" s="82"/>
      <c r="AJ114" s="83"/>
      <c r="AK114" s="84"/>
      <c r="AL114" s="33"/>
      <c r="AM114" s="85"/>
      <c r="AN114" s="160"/>
    </row>
    <row r="115" spans="2:40" x14ac:dyDescent="0.2">
      <c r="B115" s="32" t="s">
        <v>922</v>
      </c>
      <c r="C115" s="134">
        <v>55257.5</v>
      </c>
      <c r="D115" s="135">
        <v>0.31915225183107371</v>
      </c>
      <c r="E115" s="116">
        <v>3</v>
      </c>
      <c r="F115" s="137">
        <v>17635.555555555555</v>
      </c>
      <c r="H115" s="32" t="s">
        <v>922</v>
      </c>
      <c r="I115" s="134">
        <v>55257.5</v>
      </c>
      <c r="J115" s="135">
        <v>0.35904628330995791</v>
      </c>
      <c r="K115" s="116">
        <v>3</v>
      </c>
      <c r="L115" s="137">
        <v>19840</v>
      </c>
      <c r="Z115" s="32"/>
      <c r="AA115" s="33"/>
      <c r="AB115" s="21"/>
      <c r="AC115" s="155"/>
      <c r="AD115" s="156"/>
      <c r="AF115" s="80"/>
      <c r="AG115" s="81"/>
      <c r="AH115" s="81"/>
      <c r="AI115" s="82"/>
      <c r="AJ115" s="83"/>
      <c r="AK115" s="84"/>
      <c r="AL115" s="33"/>
      <c r="AM115" s="85"/>
      <c r="AN115" s="160"/>
    </row>
    <row r="116" spans="2:40" x14ac:dyDescent="0.2">
      <c r="B116" s="32" t="s">
        <v>923</v>
      </c>
      <c r="C116" s="134">
        <v>36247.538562499991</v>
      </c>
      <c r="D116" s="135">
        <v>0.27841154830231063</v>
      </c>
      <c r="E116" s="116">
        <v>1</v>
      </c>
      <c r="F116" s="137">
        <v>10091.733333333334</v>
      </c>
      <c r="H116" s="32" t="s">
        <v>923</v>
      </c>
      <c r="I116" s="134">
        <v>36247.538562499991</v>
      </c>
      <c r="J116" s="135">
        <v>0.31321299184009949</v>
      </c>
      <c r="K116" s="116">
        <v>1</v>
      </c>
      <c r="L116" s="137">
        <v>11353.2</v>
      </c>
      <c r="Z116" s="32"/>
      <c r="AA116" s="33"/>
      <c r="AB116" s="21"/>
      <c r="AC116" s="155"/>
      <c r="AD116" s="156"/>
      <c r="AF116" s="80"/>
      <c r="AG116" s="81"/>
      <c r="AH116" s="81"/>
      <c r="AI116" s="82"/>
      <c r="AJ116" s="83"/>
      <c r="AK116" s="84"/>
      <c r="AL116" s="33"/>
      <c r="AM116" s="85"/>
      <c r="AN116" s="160"/>
    </row>
    <row r="117" spans="2:40" x14ac:dyDescent="0.2">
      <c r="B117" s="39"/>
      <c r="C117" s="38"/>
      <c r="D117" s="38"/>
      <c r="E117" s="29" t="s">
        <v>890</v>
      </c>
      <c r="F117" s="184">
        <v>48670</v>
      </c>
      <c r="H117" s="39"/>
      <c r="I117" s="38"/>
      <c r="J117" s="38"/>
      <c r="K117" s="29" t="s">
        <v>890</v>
      </c>
      <c r="L117" s="184">
        <v>54753</v>
      </c>
      <c r="Z117" s="34"/>
      <c r="AA117" s="33"/>
      <c r="AB117" s="21"/>
      <c r="AC117" s="155"/>
      <c r="AD117" s="156"/>
      <c r="AF117" s="80"/>
      <c r="AG117" s="81"/>
      <c r="AH117" s="81"/>
      <c r="AI117" s="82"/>
      <c r="AJ117" s="83"/>
      <c r="AK117" s="84"/>
      <c r="AL117" s="33"/>
      <c r="AM117" s="85"/>
      <c r="AN117" s="160"/>
    </row>
    <row r="118" spans="2:40" ht="13.5" thickBot="1" x14ac:dyDescent="0.25">
      <c r="B118" s="41"/>
      <c r="C118" s="169"/>
      <c r="D118" s="25" t="s">
        <v>900</v>
      </c>
      <c r="E118" s="30"/>
      <c r="F118" s="185">
        <v>71689</v>
      </c>
      <c r="H118" s="41"/>
      <c r="I118" s="169"/>
      <c r="J118" s="25" t="s">
        <v>900</v>
      </c>
      <c r="K118" s="30"/>
      <c r="L118" s="185">
        <v>106546</v>
      </c>
      <c r="Z118" s="32"/>
      <c r="AA118" s="33"/>
      <c r="AB118" s="21"/>
      <c r="AC118" s="155"/>
      <c r="AD118" s="156"/>
      <c r="AF118" s="80"/>
      <c r="AG118" s="81"/>
      <c r="AH118" s="81"/>
      <c r="AI118" s="82"/>
      <c r="AJ118" s="83"/>
      <c r="AK118" s="84"/>
      <c r="AL118" s="33"/>
      <c r="AM118" s="85"/>
      <c r="AN118" s="160"/>
    </row>
    <row r="119" spans="2:40" x14ac:dyDescent="0.2">
      <c r="Z119" s="32"/>
      <c r="AA119" s="33"/>
      <c r="AB119" s="21"/>
      <c r="AC119" s="155"/>
      <c r="AD119" s="156"/>
      <c r="AF119" s="80"/>
      <c r="AG119" s="81"/>
      <c r="AH119" s="81"/>
      <c r="AI119" s="82"/>
      <c r="AJ119" s="83"/>
      <c r="AK119" s="84"/>
      <c r="AL119" s="33"/>
      <c r="AM119" s="85"/>
      <c r="AN119" s="160"/>
    </row>
    <row r="120" spans="2:40" x14ac:dyDescent="0.2">
      <c r="Z120" s="39"/>
      <c r="AA120" s="38"/>
      <c r="AB120" s="38"/>
      <c r="AC120" s="29" t="s">
        <v>890</v>
      </c>
      <c r="AD120" s="184">
        <v>0</v>
      </c>
      <c r="AF120" s="178"/>
      <c r="AG120" s="81"/>
      <c r="AH120" s="81"/>
      <c r="AI120" s="82"/>
      <c r="AJ120" s="83"/>
      <c r="AK120" s="84"/>
      <c r="AL120" s="33"/>
      <c r="AM120" s="85"/>
      <c r="AN120" s="160"/>
    </row>
    <row r="121" spans="2:40" ht="13.5" thickBot="1" x14ac:dyDescent="0.25">
      <c r="Z121" s="37" t="s">
        <v>898</v>
      </c>
      <c r="AA121" s="132"/>
      <c r="AB121" s="132"/>
      <c r="AC121" s="38"/>
      <c r="AD121" s="182"/>
      <c r="AF121" s="80"/>
      <c r="AG121" s="81"/>
      <c r="AH121" s="81"/>
      <c r="AI121" s="82"/>
      <c r="AJ121" s="83"/>
      <c r="AK121" s="84"/>
      <c r="AL121" s="33"/>
      <c r="AM121" s="85"/>
      <c r="AN121" s="160"/>
    </row>
    <row r="122" spans="2:40" ht="14.25" thickTop="1" thickBot="1" x14ac:dyDescent="0.25">
      <c r="Z122" s="31" t="s">
        <v>884</v>
      </c>
      <c r="AA122" s="27" t="s">
        <v>885</v>
      </c>
      <c r="AB122" s="26" t="s">
        <v>886</v>
      </c>
      <c r="AC122" s="27" t="s">
        <v>893</v>
      </c>
      <c r="AD122" s="133" t="s">
        <v>888</v>
      </c>
      <c r="AF122" s="87"/>
      <c r="AG122" s="53"/>
      <c r="AH122" s="53"/>
      <c r="AI122" s="54"/>
      <c r="AJ122" s="55"/>
      <c r="AK122" s="54"/>
      <c r="AL122" s="53"/>
      <c r="AM122" s="88" t="s">
        <v>956</v>
      </c>
      <c r="AN122" s="89">
        <v>0</v>
      </c>
    </row>
    <row r="123" spans="2:40" ht="14.25" thickTop="1" thickBot="1" x14ac:dyDescent="0.25">
      <c r="Z123" s="32" t="s">
        <v>1066</v>
      </c>
      <c r="AA123" s="134">
        <v>151958.125</v>
      </c>
      <c r="AB123" s="135">
        <v>3.4453936277218183E-2</v>
      </c>
      <c r="AC123" s="116">
        <v>1</v>
      </c>
      <c r="AD123" s="137"/>
      <c r="AF123" s="39"/>
      <c r="AG123" s="59"/>
      <c r="AH123" s="59"/>
      <c r="AI123" s="60"/>
      <c r="AJ123" s="61"/>
      <c r="AK123" s="60"/>
      <c r="AL123" s="59"/>
      <c r="AM123" s="60"/>
      <c r="AN123" s="77"/>
    </row>
    <row r="124" spans="2:40" ht="13.5" thickTop="1" x14ac:dyDescent="0.2">
      <c r="Z124" s="32" t="s">
        <v>922</v>
      </c>
      <c r="AA124" s="134">
        <v>55257.5</v>
      </c>
      <c r="AB124" s="135">
        <v>0.24235624123422159</v>
      </c>
      <c r="AC124" s="116">
        <v>3</v>
      </c>
      <c r="AD124" s="137"/>
      <c r="AF124" s="90" t="s">
        <v>960</v>
      </c>
      <c r="AG124" s="94"/>
      <c r="AH124" s="103" t="s">
        <v>873</v>
      </c>
      <c r="AI124" s="57" t="s">
        <v>1072</v>
      </c>
      <c r="AJ124" s="103" t="s">
        <v>1076</v>
      </c>
      <c r="AK124" s="57" t="s">
        <v>314</v>
      </c>
      <c r="AL124" s="103" t="s">
        <v>951</v>
      </c>
      <c r="AM124" s="57" t="s">
        <v>929</v>
      </c>
      <c r="AN124" s="91"/>
    </row>
    <row r="125" spans="2:40" x14ac:dyDescent="0.2">
      <c r="Z125" s="32" t="s">
        <v>923</v>
      </c>
      <c r="AA125" s="134">
        <v>36247.538562499991</v>
      </c>
      <c r="AB125" s="135">
        <v>6.9602887075577657E-2</v>
      </c>
      <c r="AC125" s="116">
        <v>1</v>
      </c>
      <c r="AD125" s="137"/>
      <c r="AF125" s="167" t="s">
        <v>1066</v>
      </c>
      <c r="AG125" s="94"/>
      <c r="AH125" s="92">
        <v>1</v>
      </c>
      <c r="AI125" s="191">
        <v>151958.125</v>
      </c>
      <c r="AJ125" s="192"/>
      <c r="AK125" s="168">
        <v>5235.5555555555557</v>
      </c>
      <c r="AL125" s="93">
        <v>3.4453936277218183E-2</v>
      </c>
      <c r="AM125" s="168">
        <v>5235.5555555555557</v>
      </c>
      <c r="AN125" s="91"/>
    </row>
    <row r="126" spans="2:40" x14ac:dyDescent="0.2">
      <c r="Z126" s="39"/>
      <c r="AA126" s="38"/>
      <c r="AB126" s="38"/>
      <c r="AC126" s="29" t="s">
        <v>890</v>
      </c>
      <c r="AD126" s="184">
        <v>21150</v>
      </c>
      <c r="AF126" s="117" t="s">
        <v>922</v>
      </c>
      <c r="AG126" s="170"/>
      <c r="AH126" s="92">
        <v>3</v>
      </c>
      <c r="AI126" s="191">
        <v>55257.5</v>
      </c>
      <c r="AJ126" s="192"/>
      <c r="AK126" s="168">
        <v>13392</v>
      </c>
      <c r="AL126" s="93">
        <v>0.24235624123422159</v>
      </c>
      <c r="AM126" s="168">
        <v>13392</v>
      </c>
      <c r="AN126" s="86"/>
    </row>
    <row r="127" spans="2:40" ht="13.5" thickBot="1" x14ac:dyDescent="0.25">
      <c r="Z127" s="41"/>
      <c r="AA127" s="169"/>
      <c r="AB127" s="25" t="s">
        <v>900</v>
      </c>
      <c r="AC127" s="30"/>
      <c r="AD127" s="185">
        <v>34882</v>
      </c>
      <c r="AF127" s="117" t="s">
        <v>923</v>
      </c>
      <c r="AG127" s="170"/>
      <c r="AH127" s="171">
        <v>1</v>
      </c>
      <c r="AI127" s="191">
        <v>36247.538562499991</v>
      </c>
      <c r="AJ127" s="192"/>
      <c r="AK127" s="168">
        <v>2522.9333333333334</v>
      </c>
      <c r="AL127" s="93">
        <v>6.9602887075577657E-2</v>
      </c>
      <c r="AM127" s="168">
        <v>2522.9333333333334</v>
      </c>
      <c r="AN127" s="86"/>
    </row>
    <row r="128" spans="2:40" ht="13.5" thickBot="1" x14ac:dyDescent="0.25">
      <c r="AF128" s="95"/>
      <c r="AG128" s="59"/>
      <c r="AH128" s="59"/>
      <c r="AI128" s="60"/>
      <c r="AJ128" s="61"/>
      <c r="AK128" s="60"/>
      <c r="AL128" s="59"/>
      <c r="AM128" s="172" t="s">
        <v>956</v>
      </c>
      <c r="AN128" s="75">
        <v>21150</v>
      </c>
    </row>
    <row r="129" spans="26:40" ht="14.25" thickTop="1" thickBot="1" x14ac:dyDescent="0.25">
      <c r="AF129" s="96"/>
      <c r="AG129" s="97"/>
      <c r="AH129" s="97"/>
      <c r="AI129" s="98"/>
      <c r="AJ129" s="99"/>
      <c r="AK129" s="105" t="s">
        <v>964</v>
      </c>
      <c r="AL129" s="106"/>
      <c r="AM129" s="105"/>
      <c r="AN129" s="186">
        <v>34882</v>
      </c>
    </row>
    <row r="132" spans="26:40" ht="12.75" customHeight="1" x14ac:dyDescent="0.2">
      <c r="AF132" s="3893" t="s">
        <v>1061</v>
      </c>
      <c r="AG132" s="3893"/>
      <c r="AH132" s="3893"/>
      <c r="AI132" s="3893"/>
      <c r="AJ132" s="3893"/>
      <c r="AK132" s="3893"/>
      <c r="AL132" s="3893"/>
      <c r="AM132" s="3893"/>
      <c r="AN132" s="3893"/>
    </row>
    <row r="133" spans="26:40" ht="13.5" thickBot="1" x14ac:dyDescent="0.25">
      <c r="AF133" s="114"/>
      <c r="AG133" s="114"/>
      <c r="AH133" s="114"/>
      <c r="AI133" s="114"/>
      <c r="AJ133" s="114"/>
      <c r="AK133" s="114"/>
      <c r="AL133" s="114"/>
      <c r="AM133" s="114"/>
      <c r="AN133" s="114"/>
    </row>
    <row r="134" spans="26:40" ht="15" customHeight="1" x14ac:dyDescent="0.2">
      <c r="Z134" s="121"/>
      <c r="AA134" s="36"/>
      <c r="AB134" s="42" t="s">
        <v>875</v>
      </c>
      <c r="AC134" s="36"/>
      <c r="AD134" s="100"/>
      <c r="AF134" s="3869"/>
      <c r="AG134" s="3870"/>
      <c r="AH134" s="3870"/>
      <c r="AI134" s="3870"/>
      <c r="AJ134" s="3870"/>
      <c r="AK134" s="36"/>
      <c r="AL134" s="42" t="s">
        <v>875</v>
      </c>
      <c r="AM134" s="36"/>
      <c r="AN134" s="100"/>
    </row>
    <row r="135" spans="26:40" x14ac:dyDescent="0.2">
      <c r="Z135" s="122" t="s">
        <v>877</v>
      </c>
      <c r="AA135" s="123">
        <v>8</v>
      </c>
      <c r="AB135" s="44" t="s">
        <v>878</v>
      </c>
      <c r="AC135" s="45" t="s">
        <v>879</v>
      </c>
      <c r="AD135" s="101"/>
      <c r="AF135" s="3871" t="s">
        <v>877</v>
      </c>
      <c r="AG135" s="3872"/>
      <c r="AH135" s="3872"/>
      <c r="AI135" s="3872"/>
      <c r="AJ135" s="3872"/>
      <c r="AK135" s="43">
        <v>8</v>
      </c>
      <c r="AL135" s="44" t="s">
        <v>878</v>
      </c>
      <c r="AM135" s="45" t="s">
        <v>879</v>
      </c>
      <c r="AN135" s="101"/>
    </row>
    <row r="136" spans="26:40" ht="13.5" thickBot="1" x14ac:dyDescent="0.25">
      <c r="Z136" s="124" t="s">
        <v>880</v>
      </c>
      <c r="AA136" s="125"/>
      <c r="AB136" s="125"/>
      <c r="AC136" s="126" t="s">
        <v>881</v>
      </c>
      <c r="AD136" s="180" t="s">
        <v>721</v>
      </c>
      <c r="AF136" s="127"/>
      <c r="AG136" s="128"/>
      <c r="AH136" s="128"/>
      <c r="AI136" s="128"/>
      <c r="AJ136" s="128"/>
      <c r="AK136" s="128"/>
      <c r="AL136" s="128"/>
      <c r="AM136" s="128"/>
      <c r="AN136" s="40"/>
    </row>
    <row r="137" spans="26:40" x14ac:dyDescent="0.2">
      <c r="Z137" s="181" t="str">
        <f>UPPER(AI137)</f>
        <v>INSTALACIÓN COMPLETA DE CABLE DE GUARDA</v>
      </c>
      <c r="AA137" s="38"/>
      <c r="AB137" s="38"/>
      <c r="AC137" s="38"/>
      <c r="AD137" s="182"/>
      <c r="AF137" s="129" t="s">
        <v>944</v>
      </c>
      <c r="AG137" s="50"/>
      <c r="AH137" s="102" t="s">
        <v>945</v>
      </c>
      <c r="AI137" s="179" t="s">
        <v>1077</v>
      </c>
      <c r="AJ137" s="130"/>
      <c r="AK137" s="130"/>
      <c r="AL137" s="130"/>
      <c r="AM137" s="130"/>
      <c r="AN137" s="131"/>
    </row>
    <row r="138" spans="26:40" x14ac:dyDescent="0.2">
      <c r="Z138" s="37" t="s">
        <v>882</v>
      </c>
      <c r="AA138" s="38"/>
      <c r="AB138" s="132"/>
      <c r="AC138" s="38"/>
      <c r="AD138" s="182"/>
      <c r="AF138" s="51"/>
      <c r="AG138" s="52"/>
      <c r="AH138" s="53"/>
      <c r="AI138" s="54"/>
      <c r="AJ138" s="55"/>
      <c r="AK138" s="54"/>
      <c r="AL138" s="56"/>
      <c r="AM138" s="57"/>
      <c r="AN138" s="58"/>
    </row>
    <row r="139" spans="26:40" ht="13.5" thickBot="1" x14ac:dyDescent="0.25">
      <c r="Z139" s="31" t="s">
        <v>884</v>
      </c>
      <c r="AA139" s="27" t="s">
        <v>885</v>
      </c>
      <c r="AB139" s="26" t="s">
        <v>886</v>
      </c>
      <c r="AC139" s="27" t="s">
        <v>893</v>
      </c>
      <c r="AD139" s="133" t="s">
        <v>888</v>
      </c>
      <c r="AF139" s="76" t="s">
        <v>947</v>
      </c>
      <c r="AG139" s="59"/>
      <c r="AH139" s="59"/>
      <c r="AI139" s="60"/>
      <c r="AJ139" s="61"/>
      <c r="AK139" s="60"/>
      <c r="AL139" s="62"/>
      <c r="AM139" s="63" t="s">
        <v>892</v>
      </c>
      <c r="AN139" s="64" t="s">
        <v>2</v>
      </c>
    </row>
    <row r="140" spans="26:40" ht="13.5" thickTop="1" x14ac:dyDescent="0.2">
      <c r="Z140" s="80" t="s">
        <v>931</v>
      </c>
      <c r="AA140" s="187">
        <v>155259.31499999997</v>
      </c>
      <c r="AB140" s="135">
        <v>1.1687704534829363E-3</v>
      </c>
      <c r="AC140" s="116">
        <v>1</v>
      </c>
      <c r="AD140" s="137"/>
      <c r="AF140" s="138" t="s">
        <v>773</v>
      </c>
      <c r="AG140" s="139"/>
      <c r="AH140" s="65"/>
      <c r="AI140" s="57" t="s">
        <v>135</v>
      </c>
      <c r="AJ140" s="103" t="s">
        <v>873</v>
      </c>
      <c r="AK140" s="57" t="s">
        <v>950</v>
      </c>
      <c r="AL140" s="103" t="s">
        <v>951</v>
      </c>
      <c r="AM140" s="57" t="s">
        <v>952</v>
      </c>
      <c r="AN140" s="66"/>
    </row>
    <row r="141" spans="26:40" x14ac:dyDescent="0.2">
      <c r="Z141" s="80" t="s">
        <v>930</v>
      </c>
      <c r="AA141" s="187">
        <v>350000</v>
      </c>
      <c r="AB141" s="135">
        <v>1.0285714285714286E-3</v>
      </c>
      <c r="AC141" s="116">
        <v>1</v>
      </c>
      <c r="AD141" s="137"/>
      <c r="AF141" s="3875" t="s">
        <v>931</v>
      </c>
      <c r="AG141" s="3876"/>
      <c r="AH141" s="3877"/>
      <c r="AI141" s="67" t="s">
        <v>921</v>
      </c>
      <c r="AJ141" s="68">
        <v>1</v>
      </c>
      <c r="AK141" s="107">
        <v>155259.31499999997</v>
      </c>
      <c r="AL141" s="69">
        <v>1.1687704534829363E-3</v>
      </c>
      <c r="AM141" s="107">
        <v>181.46250000000001</v>
      </c>
      <c r="AN141" s="86"/>
    </row>
    <row r="142" spans="26:40" x14ac:dyDescent="0.2">
      <c r="Z142" s="80" t="s">
        <v>932</v>
      </c>
      <c r="AA142" s="187">
        <v>2762.875</v>
      </c>
      <c r="AB142" s="135">
        <v>2.8050490883590462E-2</v>
      </c>
      <c r="AC142" s="116">
        <v>1</v>
      </c>
      <c r="AD142" s="137"/>
      <c r="AF142" s="175" t="s">
        <v>930</v>
      </c>
      <c r="AG142" s="176"/>
      <c r="AH142" s="177"/>
      <c r="AI142" s="67" t="s">
        <v>921</v>
      </c>
      <c r="AJ142" s="68">
        <v>1</v>
      </c>
      <c r="AK142" s="107">
        <v>350000</v>
      </c>
      <c r="AL142" s="69">
        <v>1.0285714285714286E-3</v>
      </c>
      <c r="AM142" s="107">
        <v>360</v>
      </c>
      <c r="AN142" s="86"/>
    </row>
    <row r="143" spans="26:40" x14ac:dyDescent="0.2">
      <c r="Z143" s="80" t="s">
        <v>1070</v>
      </c>
      <c r="AA143" s="136">
        <v>120000</v>
      </c>
      <c r="AB143" s="144">
        <v>1.25E-3</v>
      </c>
      <c r="AC143" s="116">
        <v>1</v>
      </c>
      <c r="AD143" s="137"/>
      <c r="AF143" s="3875" t="s">
        <v>932</v>
      </c>
      <c r="AG143" s="3876"/>
      <c r="AH143" s="3877"/>
      <c r="AI143" s="67" t="s">
        <v>921</v>
      </c>
      <c r="AJ143" s="68">
        <v>1</v>
      </c>
      <c r="AK143" s="107">
        <v>2762.875</v>
      </c>
      <c r="AL143" s="69">
        <v>2.8050490883590462E-2</v>
      </c>
      <c r="AM143" s="107">
        <v>77.5</v>
      </c>
      <c r="AN143" s="70"/>
    </row>
    <row r="144" spans="26:40" x14ac:dyDescent="0.2">
      <c r="Z144" s="39"/>
      <c r="AA144" s="38"/>
      <c r="AB144" s="38"/>
      <c r="AC144" s="29" t="s">
        <v>890</v>
      </c>
      <c r="AD144" s="184">
        <v>769</v>
      </c>
      <c r="AF144" s="3875" t="s">
        <v>1070</v>
      </c>
      <c r="AG144" s="3876"/>
      <c r="AH144" s="3877"/>
      <c r="AI144" s="67" t="s">
        <v>921</v>
      </c>
      <c r="AJ144" s="68">
        <v>1</v>
      </c>
      <c r="AK144" s="107">
        <v>120000</v>
      </c>
      <c r="AL144" s="69">
        <v>1.25E-3</v>
      </c>
      <c r="AM144" s="107">
        <v>150</v>
      </c>
      <c r="AN144" s="71"/>
    </row>
    <row r="145" spans="26:40" ht="15.75" customHeight="1" thickBot="1" x14ac:dyDescent="0.25">
      <c r="Z145" s="37" t="s">
        <v>891</v>
      </c>
      <c r="AA145" s="132"/>
      <c r="AB145" s="132"/>
      <c r="AC145" s="38"/>
      <c r="AD145" s="182"/>
      <c r="AF145" s="3886"/>
      <c r="AG145" s="3887"/>
      <c r="AH145" s="3888"/>
      <c r="AI145" s="148"/>
      <c r="AJ145" s="149"/>
      <c r="AK145" s="150"/>
      <c r="AL145" s="69"/>
      <c r="AM145" s="151"/>
      <c r="AN145" s="73"/>
    </row>
    <row r="146" spans="26:40" ht="14.25" thickTop="1" thickBot="1" x14ac:dyDescent="0.25">
      <c r="Z146" s="31" t="s">
        <v>884</v>
      </c>
      <c r="AA146" s="27" t="s">
        <v>892</v>
      </c>
      <c r="AB146" s="26" t="s">
        <v>893</v>
      </c>
      <c r="AC146" s="27" t="s">
        <v>887</v>
      </c>
      <c r="AD146" s="133" t="s">
        <v>888</v>
      </c>
      <c r="AF146" s="74"/>
      <c r="AG146" s="53"/>
      <c r="AH146" s="53"/>
      <c r="AI146" s="54"/>
      <c r="AJ146" s="55"/>
      <c r="AK146" s="54"/>
      <c r="AL146" s="53"/>
      <c r="AM146" s="153" t="s">
        <v>956</v>
      </c>
      <c r="AN146" s="75">
        <v>769</v>
      </c>
    </row>
    <row r="147" spans="26:40" ht="14.25" thickTop="1" thickBot="1" x14ac:dyDescent="0.25">
      <c r="Z147" s="32"/>
      <c r="AA147" s="154"/>
      <c r="AB147" s="22"/>
      <c r="AC147" s="155"/>
      <c r="AD147" s="156"/>
      <c r="AF147" s="76" t="s">
        <v>957</v>
      </c>
      <c r="AG147" s="59"/>
      <c r="AH147" s="59"/>
      <c r="AI147" s="60"/>
      <c r="AJ147" s="61"/>
      <c r="AK147" s="60"/>
      <c r="AL147" s="59"/>
      <c r="AM147" s="60"/>
      <c r="AN147" s="77"/>
    </row>
    <row r="148" spans="26:40" ht="13.5" thickTop="1" x14ac:dyDescent="0.2">
      <c r="Z148" s="32"/>
      <c r="AA148" s="154"/>
      <c r="AB148" s="22"/>
      <c r="AC148" s="155"/>
      <c r="AD148" s="156"/>
      <c r="AF148" s="157" t="s">
        <v>773</v>
      </c>
      <c r="AG148" s="78"/>
      <c r="AH148" s="78"/>
      <c r="AI148" s="112"/>
      <c r="AJ148" s="104" t="s">
        <v>135</v>
      </c>
      <c r="AK148" s="112" t="s">
        <v>929</v>
      </c>
      <c r="AL148" s="104" t="s">
        <v>958</v>
      </c>
      <c r="AM148" s="112" t="s">
        <v>952</v>
      </c>
      <c r="AN148" s="79"/>
    </row>
    <row r="149" spans="26:40" x14ac:dyDescent="0.2">
      <c r="Z149" s="32"/>
      <c r="AA149" s="154"/>
      <c r="AB149" s="22"/>
      <c r="AC149" s="155"/>
      <c r="AD149" s="156"/>
      <c r="AF149" s="3878"/>
      <c r="AG149" s="3879"/>
      <c r="AH149" s="3879"/>
      <c r="AI149" s="3880"/>
      <c r="AJ149" s="158"/>
      <c r="AK149" s="107"/>
      <c r="AL149" s="69"/>
      <c r="AM149" s="159">
        <v>0</v>
      </c>
      <c r="AN149" s="86"/>
    </row>
    <row r="150" spans="26:40" x14ac:dyDescent="0.2">
      <c r="Z150" s="34"/>
      <c r="AA150" s="119"/>
      <c r="AB150" s="21"/>
      <c r="AC150" s="155"/>
      <c r="AD150" s="156"/>
      <c r="AF150" s="3878"/>
      <c r="AG150" s="3879"/>
      <c r="AH150" s="3879"/>
      <c r="AI150" s="3880"/>
      <c r="AJ150" s="158"/>
      <c r="AK150" s="107"/>
      <c r="AL150" s="69"/>
      <c r="AM150" s="159">
        <v>0</v>
      </c>
      <c r="AN150" s="160"/>
    </row>
    <row r="151" spans="26:40" x14ac:dyDescent="0.2">
      <c r="Z151" s="32"/>
      <c r="AA151" s="33"/>
      <c r="AB151" s="21"/>
      <c r="AC151" s="155"/>
      <c r="AD151" s="156"/>
      <c r="AF151" s="3878"/>
      <c r="AG151" s="3879"/>
      <c r="AH151" s="3879"/>
      <c r="AI151" s="3880"/>
      <c r="AJ151" s="158"/>
      <c r="AK151" s="107"/>
      <c r="AL151" s="69"/>
      <c r="AM151" s="159">
        <v>0</v>
      </c>
      <c r="AN151" s="160"/>
    </row>
    <row r="152" spans="26:40" x14ac:dyDescent="0.2">
      <c r="Z152" s="32"/>
      <c r="AA152" s="33"/>
      <c r="AB152" s="21"/>
      <c r="AC152" s="155"/>
      <c r="AD152" s="156"/>
      <c r="AF152" s="3878"/>
      <c r="AG152" s="3879"/>
      <c r="AH152" s="3879"/>
      <c r="AI152" s="3880"/>
      <c r="AJ152" s="158"/>
      <c r="AK152" s="84"/>
      <c r="AL152" s="161"/>
      <c r="AM152" s="159"/>
      <c r="AN152" s="160"/>
    </row>
    <row r="153" spans="26:40" x14ac:dyDescent="0.2">
      <c r="Z153" s="34"/>
      <c r="AA153" s="33"/>
      <c r="AB153" s="21"/>
      <c r="AC153" s="155"/>
      <c r="AD153" s="156"/>
      <c r="AF153" s="3878"/>
      <c r="AG153" s="3879"/>
      <c r="AH153" s="3879"/>
      <c r="AI153" s="3880"/>
      <c r="AJ153" s="158"/>
      <c r="AK153" s="84"/>
      <c r="AL153" s="161"/>
      <c r="AM153" s="159"/>
      <c r="AN153" s="160"/>
    </row>
    <row r="154" spans="26:40" x14ac:dyDescent="0.2">
      <c r="Z154" s="32"/>
      <c r="AA154" s="33"/>
      <c r="AB154" s="21"/>
      <c r="AC154" s="155"/>
      <c r="AD154" s="156"/>
      <c r="AF154" s="3878"/>
      <c r="AG154" s="3879"/>
      <c r="AH154" s="3879"/>
      <c r="AI154" s="3880"/>
      <c r="AJ154" s="158"/>
      <c r="AK154" s="84"/>
      <c r="AL154" s="161"/>
      <c r="AM154" s="159"/>
      <c r="AN154" s="160"/>
    </row>
    <row r="155" spans="26:40" x14ac:dyDescent="0.2">
      <c r="Z155" s="32"/>
      <c r="AA155" s="33"/>
      <c r="AB155" s="21"/>
      <c r="AC155" s="155"/>
      <c r="AD155" s="156"/>
      <c r="AF155" s="3878"/>
      <c r="AG155" s="3879"/>
      <c r="AH155" s="3879"/>
      <c r="AI155" s="3880"/>
      <c r="AJ155" s="158"/>
      <c r="AK155" s="84"/>
      <c r="AL155" s="161"/>
      <c r="AM155" s="159"/>
      <c r="AN155" s="160"/>
    </row>
    <row r="156" spans="26:40" x14ac:dyDescent="0.2">
      <c r="Z156" s="39"/>
      <c r="AA156" s="38"/>
      <c r="AB156" s="38"/>
      <c r="AC156" s="29" t="s">
        <v>890</v>
      </c>
      <c r="AD156" s="184">
        <v>0</v>
      </c>
      <c r="AF156" s="3878"/>
      <c r="AG156" s="3879"/>
      <c r="AH156" s="3879"/>
      <c r="AI156" s="3880"/>
      <c r="AJ156" s="83"/>
      <c r="AK156" s="84"/>
      <c r="AL156" s="161"/>
      <c r="AM156" s="159"/>
      <c r="AN156" s="160"/>
    </row>
    <row r="157" spans="26:40" x14ac:dyDescent="0.2">
      <c r="Z157" s="37" t="s">
        <v>898</v>
      </c>
      <c r="AA157" s="132"/>
      <c r="AB157" s="132"/>
      <c r="AC157" s="38"/>
      <c r="AD157" s="182"/>
      <c r="AF157" s="3878"/>
      <c r="AG157" s="3879"/>
      <c r="AH157" s="3879"/>
      <c r="AI157" s="3880"/>
      <c r="AJ157" s="83"/>
      <c r="AK157" s="84"/>
      <c r="AL157" s="161"/>
      <c r="AM157" s="159"/>
      <c r="AN157" s="160"/>
    </row>
    <row r="158" spans="26:40" ht="15.75" customHeight="1" thickBot="1" x14ac:dyDescent="0.25">
      <c r="Z158" s="31" t="s">
        <v>884</v>
      </c>
      <c r="AA158" s="27" t="s">
        <v>885</v>
      </c>
      <c r="AB158" s="26" t="s">
        <v>886</v>
      </c>
      <c r="AC158" s="27" t="s">
        <v>893</v>
      </c>
      <c r="AD158" s="133" t="s">
        <v>888</v>
      </c>
      <c r="AF158" s="3881"/>
      <c r="AG158" s="3882"/>
      <c r="AH158" s="3882"/>
      <c r="AI158" s="3883"/>
      <c r="AJ158" s="162"/>
      <c r="AK158" s="163"/>
      <c r="AL158" s="164"/>
      <c r="AM158" s="165"/>
      <c r="AN158" s="77"/>
    </row>
    <row r="159" spans="26:40" ht="14.25" thickTop="1" thickBot="1" x14ac:dyDescent="0.25">
      <c r="Z159" s="32" t="s">
        <v>1066</v>
      </c>
      <c r="AA159" s="134">
        <v>151958.125</v>
      </c>
      <c r="AB159" s="135">
        <v>7.7521356623740914E-4</v>
      </c>
      <c r="AC159" s="116">
        <v>1</v>
      </c>
      <c r="AD159" s="137"/>
      <c r="AF159" s="74"/>
      <c r="AG159" s="53"/>
      <c r="AH159" s="53"/>
      <c r="AI159" s="54"/>
      <c r="AJ159" s="55"/>
      <c r="AK159" s="54"/>
      <c r="AL159" s="53"/>
      <c r="AM159" s="153" t="s">
        <v>956</v>
      </c>
      <c r="AN159" s="77">
        <v>0</v>
      </c>
    </row>
    <row r="160" spans="26:40" ht="14.25" thickTop="1" thickBot="1" x14ac:dyDescent="0.25">
      <c r="Z160" s="32" t="s">
        <v>922</v>
      </c>
      <c r="AA160" s="134">
        <v>55257.5</v>
      </c>
      <c r="AB160" s="135">
        <v>9.0883590462833095E-3</v>
      </c>
      <c r="AC160" s="116">
        <v>1</v>
      </c>
      <c r="AD160" s="137"/>
      <c r="AF160" s="76" t="s">
        <v>1071</v>
      </c>
      <c r="AG160" s="59"/>
      <c r="AH160" s="59"/>
      <c r="AI160" s="60"/>
      <c r="AJ160" s="61"/>
      <c r="AK160" s="60"/>
      <c r="AL160" s="59"/>
      <c r="AM160" s="60"/>
      <c r="AN160" s="77"/>
    </row>
    <row r="161" spans="26:40" ht="13.5" thickTop="1" x14ac:dyDescent="0.2">
      <c r="Z161" s="32" t="s">
        <v>923</v>
      </c>
      <c r="AA161" s="134">
        <v>36247.538562499991</v>
      </c>
      <c r="AB161" s="135">
        <v>7.8303247960024858E-3</v>
      </c>
      <c r="AC161" s="116">
        <v>1</v>
      </c>
      <c r="AD161" s="137"/>
      <c r="AF161" s="166" t="s">
        <v>960</v>
      </c>
      <c r="AG161" s="94"/>
      <c r="AH161" s="103" t="s">
        <v>873</v>
      </c>
      <c r="AI161" s="57" t="s">
        <v>1072</v>
      </c>
      <c r="AJ161" s="103" t="s">
        <v>1076</v>
      </c>
      <c r="AK161" s="57" t="s">
        <v>314</v>
      </c>
      <c r="AL161" s="103" t="s">
        <v>951</v>
      </c>
      <c r="AM161" s="57" t="s">
        <v>929</v>
      </c>
      <c r="AN161" s="91"/>
    </row>
    <row r="162" spans="26:40" x14ac:dyDescent="0.2">
      <c r="Z162" s="39"/>
      <c r="AA162" s="38"/>
      <c r="AB162" s="38"/>
      <c r="AC162" s="29" t="s">
        <v>890</v>
      </c>
      <c r="AD162" s="184">
        <v>904</v>
      </c>
      <c r="AF162" s="167" t="s">
        <v>1066</v>
      </c>
      <c r="AG162" s="94"/>
      <c r="AH162" s="92">
        <v>1</v>
      </c>
      <c r="AI162" s="84">
        <v>151958.125</v>
      </c>
      <c r="AJ162" s="83">
        <v>1</v>
      </c>
      <c r="AK162" s="168">
        <v>151958.125</v>
      </c>
      <c r="AL162" s="93">
        <v>7.7521356623740914E-4</v>
      </c>
      <c r="AM162" s="168">
        <v>117.8</v>
      </c>
      <c r="AN162" s="91"/>
    </row>
    <row r="163" spans="26:40" ht="13.5" thickBot="1" x14ac:dyDescent="0.25">
      <c r="Z163" s="41"/>
      <c r="AA163" s="169"/>
      <c r="AB163" s="25" t="s">
        <v>900</v>
      </c>
      <c r="AC163" s="30"/>
      <c r="AD163" s="185">
        <v>1673</v>
      </c>
      <c r="AF163" s="167" t="s">
        <v>922</v>
      </c>
      <c r="AG163" s="170"/>
      <c r="AH163" s="92">
        <v>1</v>
      </c>
      <c r="AI163" s="84">
        <v>55257.5</v>
      </c>
      <c r="AJ163" s="83">
        <v>1</v>
      </c>
      <c r="AK163" s="168">
        <v>55257.5</v>
      </c>
      <c r="AL163" s="93">
        <v>9.0883590462833095E-3</v>
      </c>
      <c r="AM163" s="168">
        <v>502.2</v>
      </c>
      <c r="AN163" s="86"/>
    </row>
    <row r="164" spans="26:40" x14ac:dyDescent="0.2">
      <c r="AF164" s="167" t="s">
        <v>923</v>
      </c>
      <c r="AG164" s="170"/>
      <c r="AH164" s="171">
        <v>1</v>
      </c>
      <c r="AI164" s="84">
        <v>36247.538562499991</v>
      </c>
      <c r="AJ164" s="83">
        <v>1</v>
      </c>
      <c r="AK164" s="168">
        <v>36247.538562499991</v>
      </c>
      <c r="AL164" s="93">
        <v>7.8303247960024858E-3</v>
      </c>
      <c r="AM164" s="168">
        <v>283.83</v>
      </c>
      <c r="AN164" s="86"/>
    </row>
    <row r="165" spans="26:40" ht="13.5" thickBot="1" x14ac:dyDescent="0.25">
      <c r="AF165" s="95"/>
      <c r="AG165" s="59"/>
      <c r="AH165" s="59"/>
      <c r="AI165" s="60"/>
      <c r="AJ165" s="61"/>
      <c r="AK165" s="60"/>
      <c r="AL165" s="59"/>
      <c r="AM165" s="172" t="s">
        <v>956</v>
      </c>
      <c r="AN165" s="75">
        <v>904</v>
      </c>
    </row>
    <row r="166" spans="26:40" ht="14.25" thickTop="1" thickBot="1" x14ac:dyDescent="0.25">
      <c r="AF166" s="96"/>
      <c r="AG166" s="97"/>
      <c r="AH166" s="97"/>
      <c r="AI166" s="98"/>
      <c r="AJ166" s="99"/>
      <c r="AK166" s="105" t="s">
        <v>964</v>
      </c>
      <c r="AL166" s="106"/>
      <c r="AM166" s="105"/>
      <c r="AN166" s="186">
        <v>1673</v>
      </c>
    </row>
    <row r="169" spans="26:40" ht="12.75" customHeight="1" x14ac:dyDescent="0.2">
      <c r="AF169" s="3893" t="s">
        <v>1061</v>
      </c>
      <c r="AG169" s="3893"/>
      <c r="AH169" s="3893"/>
      <c r="AI169" s="3893"/>
      <c r="AJ169" s="3893"/>
      <c r="AK169" s="3893"/>
      <c r="AL169" s="3893"/>
      <c r="AM169" s="3893"/>
      <c r="AN169" s="3893"/>
    </row>
    <row r="170" spans="26:40" ht="15.75" customHeight="1" thickBot="1" x14ac:dyDescent="0.25">
      <c r="AF170" s="3894"/>
      <c r="AG170" s="3894"/>
      <c r="AH170" s="3894"/>
      <c r="AI170" s="3894"/>
      <c r="AJ170" s="3894"/>
      <c r="AK170" s="3894"/>
      <c r="AL170" s="3894"/>
      <c r="AM170" s="3894"/>
      <c r="AN170" s="3894"/>
    </row>
    <row r="171" spans="26:40" ht="15" customHeight="1" x14ac:dyDescent="0.2">
      <c r="Z171" s="121"/>
      <c r="AA171" s="36"/>
      <c r="AB171" s="42" t="s">
        <v>875</v>
      </c>
      <c r="AC171" s="36"/>
      <c r="AD171" s="100"/>
      <c r="AF171" s="3869"/>
      <c r="AG171" s="3870"/>
      <c r="AH171" s="3870"/>
      <c r="AI171" s="3870"/>
      <c r="AJ171" s="3870"/>
      <c r="AK171" s="36"/>
      <c r="AL171" s="42" t="s">
        <v>875</v>
      </c>
      <c r="AM171" s="36"/>
      <c r="AN171" s="100"/>
    </row>
    <row r="172" spans="26:40" x14ac:dyDescent="0.2">
      <c r="Z172" s="122" t="s">
        <v>877</v>
      </c>
      <c r="AA172" s="123">
        <v>9</v>
      </c>
      <c r="AB172" s="44" t="s">
        <v>878</v>
      </c>
      <c r="AC172" s="45" t="s">
        <v>879</v>
      </c>
      <c r="AD172" s="101"/>
      <c r="AF172" s="3871" t="s">
        <v>877</v>
      </c>
      <c r="AG172" s="3872"/>
      <c r="AH172" s="3872"/>
      <c r="AI172" s="3872"/>
      <c r="AJ172" s="3872"/>
      <c r="AK172" s="43">
        <v>9</v>
      </c>
      <c r="AL172" s="44" t="s">
        <v>878</v>
      </c>
      <c r="AM172" s="45" t="s">
        <v>879</v>
      </c>
      <c r="AN172" s="101"/>
    </row>
    <row r="173" spans="26:40" ht="13.5" thickBot="1" x14ac:dyDescent="0.25">
      <c r="Z173" s="124" t="s">
        <v>880</v>
      </c>
      <c r="AA173" s="125"/>
      <c r="AB173" s="125"/>
      <c r="AC173" s="126" t="s">
        <v>881</v>
      </c>
      <c r="AD173" s="180" t="s">
        <v>721</v>
      </c>
      <c r="AF173" s="127"/>
      <c r="AG173" s="128"/>
      <c r="AH173" s="128"/>
      <c r="AI173" s="128"/>
      <c r="AJ173" s="128"/>
      <c r="AK173" s="128"/>
      <c r="AL173" s="128"/>
      <c r="AM173" s="128"/>
      <c r="AN173" s="40"/>
    </row>
    <row r="174" spans="26:40" ht="12.75" customHeight="1" x14ac:dyDescent="0.2">
      <c r="Z174" s="181" t="str">
        <f>UPPER(AI174)</f>
        <v>INSTALACIÓN COMPLETA DE CABLE AISLADO SUBMARINO</v>
      </c>
      <c r="AA174" s="38"/>
      <c r="AB174" s="38"/>
      <c r="AC174" s="38"/>
      <c r="AD174" s="182"/>
      <c r="AF174" s="129" t="s">
        <v>944</v>
      </c>
      <c r="AG174" s="50"/>
      <c r="AH174" s="102" t="s">
        <v>945</v>
      </c>
      <c r="AI174" s="3889" t="s">
        <v>1078</v>
      </c>
      <c r="AJ174" s="3889"/>
      <c r="AK174" s="3889"/>
      <c r="AL174" s="3889"/>
      <c r="AM174" s="3889"/>
      <c r="AN174" s="3890"/>
    </row>
    <row r="175" spans="26:40" x14ac:dyDescent="0.2">
      <c r="Z175" s="37" t="s">
        <v>882</v>
      </c>
      <c r="AA175" s="38"/>
      <c r="AB175" s="132"/>
      <c r="AC175" s="38"/>
      <c r="AD175" s="182"/>
      <c r="AF175" s="51"/>
      <c r="AG175" s="52"/>
      <c r="AH175" s="53"/>
      <c r="AI175" s="54"/>
      <c r="AJ175" s="55"/>
      <c r="AK175" s="54"/>
      <c r="AL175" s="56"/>
      <c r="AM175" s="57"/>
      <c r="AN175" s="58"/>
    </row>
    <row r="176" spans="26:40" ht="13.5" thickBot="1" x14ac:dyDescent="0.25">
      <c r="Z176" s="31" t="s">
        <v>884</v>
      </c>
      <c r="AA176" s="27" t="s">
        <v>885</v>
      </c>
      <c r="AB176" s="26" t="s">
        <v>886</v>
      </c>
      <c r="AC176" s="27" t="s">
        <v>893</v>
      </c>
      <c r="AD176" s="133" t="s">
        <v>888</v>
      </c>
      <c r="AF176" s="76" t="s">
        <v>947</v>
      </c>
      <c r="AG176" s="59"/>
      <c r="AH176" s="59"/>
      <c r="AI176" s="60"/>
      <c r="AJ176" s="61"/>
      <c r="AK176" s="60"/>
      <c r="AL176" s="62"/>
      <c r="AM176" s="63" t="s">
        <v>892</v>
      </c>
      <c r="AN176" s="64" t="s">
        <v>2</v>
      </c>
    </row>
    <row r="177" spans="26:40" ht="13.5" thickTop="1" x14ac:dyDescent="0.2">
      <c r="Z177" s="80" t="s">
        <v>1079</v>
      </c>
      <c r="AA177" s="187">
        <v>1451700</v>
      </c>
      <c r="AB177" s="135">
        <v>80</v>
      </c>
      <c r="AC177" s="116">
        <v>1</v>
      </c>
      <c r="AD177" s="137"/>
      <c r="AF177" s="138" t="s">
        <v>773</v>
      </c>
      <c r="AG177" s="139"/>
      <c r="AH177" s="65"/>
      <c r="AI177" s="57" t="s">
        <v>135</v>
      </c>
      <c r="AJ177" s="103" t="s">
        <v>873</v>
      </c>
      <c r="AK177" s="57" t="s">
        <v>950</v>
      </c>
      <c r="AL177" s="103" t="s">
        <v>951</v>
      </c>
      <c r="AM177" s="57" t="s">
        <v>952</v>
      </c>
      <c r="AN177" s="66"/>
    </row>
    <row r="178" spans="26:40" x14ac:dyDescent="0.2">
      <c r="Z178" s="80" t="s">
        <v>1080</v>
      </c>
      <c r="AA178" s="187">
        <v>2880000</v>
      </c>
      <c r="AB178" s="135">
        <v>80</v>
      </c>
      <c r="AC178" s="116">
        <v>1</v>
      </c>
      <c r="AD178" s="137"/>
      <c r="AF178" s="188" t="s">
        <v>1079</v>
      </c>
      <c r="AG178" s="189"/>
      <c r="AH178" s="190"/>
      <c r="AI178" s="67" t="s">
        <v>921</v>
      </c>
      <c r="AJ178" s="68">
        <v>1</v>
      </c>
      <c r="AK178" s="107">
        <v>1451700</v>
      </c>
      <c r="AL178" s="93">
        <v>80</v>
      </c>
      <c r="AM178" s="107">
        <v>18146.25</v>
      </c>
      <c r="AN178" s="86"/>
    </row>
    <row r="179" spans="26:40" x14ac:dyDescent="0.2">
      <c r="Z179" s="80" t="s">
        <v>932</v>
      </c>
      <c r="AA179" s="187">
        <v>2762.875</v>
      </c>
      <c r="AB179" s="135">
        <v>1.3663303623942451</v>
      </c>
      <c r="AC179" s="116">
        <v>1</v>
      </c>
      <c r="AD179" s="137"/>
      <c r="AF179" s="175" t="s">
        <v>1080</v>
      </c>
      <c r="AG179" s="176"/>
      <c r="AH179" s="177"/>
      <c r="AI179" s="67" t="s">
        <v>921</v>
      </c>
      <c r="AJ179" s="68">
        <v>1</v>
      </c>
      <c r="AK179" s="107">
        <v>2880000</v>
      </c>
      <c r="AL179" s="69">
        <v>80</v>
      </c>
      <c r="AM179" s="107">
        <v>36000</v>
      </c>
      <c r="AN179" s="86"/>
    </row>
    <row r="180" spans="26:40" x14ac:dyDescent="0.2">
      <c r="Z180" s="80" t="s">
        <v>1070</v>
      </c>
      <c r="AA180" s="136">
        <v>520000</v>
      </c>
      <c r="AB180" s="144">
        <v>1.2500000000000001E-2</v>
      </c>
      <c r="AC180" s="116">
        <v>1</v>
      </c>
      <c r="AD180" s="137"/>
      <c r="AF180" s="188" t="s">
        <v>932</v>
      </c>
      <c r="AG180" s="189"/>
      <c r="AH180" s="190"/>
      <c r="AI180" s="67" t="s">
        <v>921</v>
      </c>
      <c r="AJ180" s="68">
        <v>1</v>
      </c>
      <c r="AK180" s="107">
        <v>2762.875</v>
      </c>
      <c r="AL180" s="69">
        <v>1.3663303623942451</v>
      </c>
      <c r="AM180" s="107">
        <v>3775</v>
      </c>
      <c r="AN180" s="70"/>
    </row>
    <row r="181" spans="26:40" x14ac:dyDescent="0.2">
      <c r="Z181" s="39"/>
      <c r="AA181" s="38"/>
      <c r="AB181" s="38"/>
      <c r="AC181" s="29" t="s">
        <v>890</v>
      </c>
      <c r="AD181" s="184">
        <v>64421</v>
      </c>
      <c r="AF181" s="188" t="s">
        <v>1070</v>
      </c>
      <c r="AG181" s="189"/>
      <c r="AH181" s="190"/>
      <c r="AI181" s="67" t="s">
        <v>921</v>
      </c>
      <c r="AJ181" s="68">
        <v>1</v>
      </c>
      <c r="AK181" s="107">
        <v>520000</v>
      </c>
      <c r="AL181" s="93">
        <v>1.2500000000000001E-2</v>
      </c>
      <c r="AM181" s="107">
        <v>6500</v>
      </c>
      <c r="AN181" s="71"/>
    </row>
    <row r="182" spans="26:40" ht="15.75" customHeight="1" thickBot="1" x14ac:dyDescent="0.25">
      <c r="Z182" s="37" t="s">
        <v>891</v>
      </c>
      <c r="AA182" s="132"/>
      <c r="AB182" s="132"/>
      <c r="AC182" s="38"/>
      <c r="AD182" s="182"/>
      <c r="AF182" s="3886"/>
      <c r="AG182" s="3887"/>
      <c r="AH182" s="3888"/>
      <c r="AI182" s="148"/>
      <c r="AJ182" s="149"/>
      <c r="AK182" s="150"/>
      <c r="AL182" s="72" t="s">
        <v>876</v>
      </c>
      <c r="AM182" s="151"/>
      <c r="AN182" s="73"/>
    </row>
    <row r="183" spans="26:40" ht="14.25" thickTop="1" thickBot="1" x14ac:dyDescent="0.25">
      <c r="Z183" s="31" t="s">
        <v>884</v>
      </c>
      <c r="AA183" s="27" t="s">
        <v>892</v>
      </c>
      <c r="AB183" s="26" t="s">
        <v>893</v>
      </c>
      <c r="AC183" s="27" t="s">
        <v>887</v>
      </c>
      <c r="AD183" s="133" t="s">
        <v>888</v>
      </c>
      <c r="AF183" s="74"/>
      <c r="AG183" s="53"/>
      <c r="AH183" s="53"/>
      <c r="AI183" s="54"/>
      <c r="AJ183" s="55"/>
      <c r="AK183" s="54"/>
      <c r="AL183" s="53"/>
      <c r="AM183" s="153" t="s">
        <v>956</v>
      </c>
      <c r="AN183" s="75">
        <v>64421</v>
      </c>
    </row>
    <row r="184" spans="26:40" ht="14.25" thickTop="1" thickBot="1" x14ac:dyDescent="0.25">
      <c r="Z184" s="32"/>
      <c r="AA184" s="154"/>
      <c r="AB184" s="22"/>
      <c r="AC184" s="155"/>
      <c r="AD184" s="156"/>
      <c r="AF184" s="76" t="s">
        <v>957</v>
      </c>
      <c r="AG184" s="59"/>
      <c r="AH184" s="59"/>
      <c r="AI184" s="60"/>
      <c r="AJ184" s="61"/>
      <c r="AK184" s="60"/>
      <c r="AL184" s="59"/>
      <c r="AM184" s="60"/>
      <c r="AN184" s="77"/>
    </row>
    <row r="185" spans="26:40" ht="13.5" thickTop="1" x14ac:dyDescent="0.2">
      <c r="Z185" s="32"/>
      <c r="AA185" s="154"/>
      <c r="AB185" s="22"/>
      <c r="AC185" s="155"/>
      <c r="AD185" s="156"/>
      <c r="AF185" s="157" t="s">
        <v>773</v>
      </c>
      <c r="AG185" s="78"/>
      <c r="AH185" s="78"/>
      <c r="AI185" s="112"/>
      <c r="AJ185" s="104" t="s">
        <v>135</v>
      </c>
      <c r="AK185" s="112" t="s">
        <v>929</v>
      </c>
      <c r="AL185" s="104" t="s">
        <v>958</v>
      </c>
      <c r="AM185" s="112" t="s">
        <v>952</v>
      </c>
      <c r="AN185" s="79"/>
    </row>
    <row r="186" spans="26:40" x14ac:dyDescent="0.2">
      <c r="Z186" s="32"/>
      <c r="AA186" s="154"/>
      <c r="AB186" s="22"/>
      <c r="AC186" s="155"/>
      <c r="AD186" s="156"/>
      <c r="AF186" s="3878"/>
      <c r="AG186" s="3879"/>
      <c r="AH186" s="3879"/>
      <c r="AI186" s="3880"/>
      <c r="AJ186" s="158"/>
      <c r="AK186" s="107"/>
      <c r="AL186" s="69"/>
      <c r="AM186" s="159">
        <v>0</v>
      </c>
      <c r="AN186" s="86"/>
    </row>
    <row r="187" spans="26:40" x14ac:dyDescent="0.2">
      <c r="Z187" s="34"/>
      <c r="AA187" s="119"/>
      <c r="AB187" s="21"/>
      <c r="AC187" s="155"/>
      <c r="AD187" s="156"/>
      <c r="AF187" s="3878"/>
      <c r="AG187" s="3879"/>
      <c r="AH187" s="3879"/>
      <c r="AI187" s="3880"/>
      <c r="AJ187" s="158"/>
      <c r="AK187" s="107"/>
      <c r="AL187" s="69"/>
      <c r="AM187" s="159">
        <v>0</v>
      </c>
      <c r="AN187" s="160"/>
    </row>
    <row r="188" spans="26:40" x14ac:dyDescent="0.2">
      <c r="Z188" s="32"/>
      <c r="AA188" s="33"/>
      <c r="AB188" s="21"/>
      <c r="AC188" s="155"/>
      <c r="AD188" s="156"/>
      <c r="AF188" s="3878"/>
      <c r="AG188" s="3879"/>
      <c r="AH188" s="3879"/>
      <c r="AI188" s="3880"/>
      <c r="AJ188" s="158"/>
      <c r="AK188" s="107"/>
      <c r="AL188" s="69"/>
      <c r="AM188" s="159">
        <v>0</v>
      </c>
      <c r="AN188" s="160"/>
    </row>
    <row r="189" spans="26:40" x14ac:dyDescent="0.2">
      <c r="Z189" s="32"/>
      <c r="AA189" s="33"/>
      <c r="AB189" s="21"/>
      <c r="AC189" s="155"/>
      <c r="AD189" s="156"/>
      <c r="AF189" s="3878"/>
      <c r="AG189" s="3879"/>
      <c r="AH189" s="3879"/>
      <c r="AI189" s="3880"/>
      <c r="AJ189" s="158"/>
      <c r="AK189" s="84"/>
      <c r="AL189" s="161"/>
      <c r="AM189" s="159"/>
      <c r="AN189" s="160"/>
    </row>
    <row r="190" spans="26:40" x14ac:dyDescent="0.2">
      <c r="Z190" s="34"/>
      <c r="AA190" s="33"/>
      <c r="AB190" s="21"/>
      <c r="AC190" s="155"/>
      <c r="AD190" s="156"/>
      <c r="AF190" s="3878"/>
      <c r="AG190" s="3879"/>
      <c r="AH190" s="3879"/>
      <c r="AI190" s="3880"/>
      <c r="AJ190" s="158"/>
      <c r="AK190" s="84"/>
      <c r="AL190" s="161"/>
      <c r="AM190" s="159"/>
      <c r="AN190" s="160"/>
    </row>
    <row r="191" spans="26:40" x14ac:dyDescent="0.2">
      <c r="Z191" s="32"/>
      <c r="AA191" s="33"/>
      <c r="AB191" s="21"/>
      <c r="AC191" s="155"/>
      <c r="AD191" s="156"/>
      <c r="AF191" s="3878"/>
      <c r="AG191" s="3879"/>
      <c r="AH191" s="3879"/>
      <c r="AI191" s="3880"/>
      <c r="AJ191" s="158"/>
      <c r="AK191" s="84"/>
      <c r="AL191" s="161"/>
      <c r="AM191" s="159"/>
      <c r="AN191" s="160"/>
    </row>
    <row r="192" spans="26:40" x14ac:dyDescent="0.2">
      <c r="Z192" s="32"/>
      <c r="AA192" s="33"/>
      <c r="AB192" s="21"/>
      <c r="AC192" s="155"/>
      <c r="AD192" s="156"/>
      <c r="AF192" s="3878"/>
      <c r="AG192" s="3879"/>
      <c r="AH192" s="3879"/>
      <c r="AI192" s="3880"/>
      <c r="AJ192" s="158"/>
      <c r="AK192" s="84"/>
      <c r="AL192" s="161"/>
      <c r="AM192" s="159"/>
      <c r="AN192" s="160"/>
    </row>
    <row r="193" spans="26:40" x14ac:dyDescent="0.2">
      <c r="Z193" s="39"/>
      <c r="AA193" s="38"/>
      <c r="AB193" s="38"/>
      <c r="AC193" s="29" t="s">
        <v>890</v>
      </c>
      <c r="AD193" s="184">
        <v>0</v>
      </c>
      <c r="AF193" s="3878"/>
      <c r="AG193" s="3879"/>
      <c r="AH193" s="3879"/>
      <c r="AI193" s="3880"/>
      <c r="AJ193" s="83"/>
      <c r="AK193" s="84"/>
      <c r="AL193" s="161"/>
      <c r="AM193" s="159"/>
      <c r="AN193" s="160"/>
    </row>
    <row r="194" spans="26:40" x14ac:dyDescent="0.2">
      <c r="Z194" s="37" t="s">
        <v>898</v>
      </c>
      <c r="AA194" s="132"/>
      <c r="AB194" s="132"/>
      <c r="AC194" s="38"/>
      <c r="AD194" s="182"/>
      <c r="AF194" s="3878"/>
      <c r="AG194" s="3879"/>
      <c r="AH194" s="3879"/>
      <c r="AI194" s="3880"/>
      <c r="AJ194" s="83"/>
      <c r="AK194" s="84"/>
      <c r="AL194" s="161"/>
      <c r="AM194" s="159"/>
      <c r="AN194" s="160"/>
    </row>
    <row r="195" spans="26:40" ht="15.75" customHeight="1" thickBot="1" x14ac:dyDescent="0.25">
      <c r="Z195" s="31" t="s">
        <v>884</v>
      </c>
      <c r="AA195" s="27" t="s">
        <v>885</v>
      </c>
      <c r="AB195" s="26" t="s">
        <v>886</v>
      </c>
      <c r="AC195" s="27" t="s">
        <v>893</v>
      </c>
      <c r="AD195" s="133" t="s">
        <v>888</v>
      </c>
      <c r="AF195" s="3881"/>
      <c r="AG195" s="3882"/>
      <c r="AH195" s="3882"/>
      <c r="AI195" s="3883"/>
      <c r="AJ195" s="162"/>
      <c r="AK195" s="163"/>
      <c r="AL195" s="164"/>
      <c r="AM195" s="165"/>
      <c r="AN195" s="77"/>
    </row>
    <row r="196" spans="26:40" ht="14.25" thickTop="1" thickBot="1" x14ac:dyDescent="0.25">
      <c r="Z196" s="32" t="s">
        <v>1066</v>
      </c>
      <c r="AA196" s="134">
        <v>151958.125</v>
      </c>
      <c r="AB196" s="135">
        <v>2.3256406987122273E-2</v>
      </c>
      <c r="AC196" s="116">
        <v>1</v>
      </c>
      <c r="AD196" s="137">
        <f>AA196*AB196*AC196</f>
        <v>3533.9999999999995</v>
      </c>
      <c r="AF196" s="74"/>
      <c r="AG196" s="53"/>
      <c r="AH196" s="53"/>
      <c r="AI196" s="54"/>
      <c r="AJ196" s="55"/>
      <c r="AK196" s="54"/>
      <c r="AL196" s="53"/>
      <c r="AM196" s="153" t="s">
        <v>956</v>
      </c>
      <c r="AN196" s="77">
        <v>0</v>
      </c>
    </row>
    <row r="197" spans="26:40" ht="14.25" thickTop="1" thickBot="1" x14ac:dyDescent="0.25">
      <c r="Z197" s="32" t="s">
        <v>922</v>
      </c>
      <c r="AA197" s="134">
        <v>55257.5</v>
      </c>
      <c r="AB197" s="135">
        <v>9.2456951545039134E-2</v>
      </c>
      <c r="AC197" s="116">
        <v>1</v>
      </c>
      <c r="AD197" s="137">
        <f>AA197*AB197*AC197</f>
        <v>5108.9399999999996</v>
      </c>
      <c r="AF197" s="76" t="s">
        <v>1071</v>
      </c>
      <c r="AG197" s="59"/>
      <c r="AH197" s="59"/>
      <c r="AI197" s="60"/>
      <c r="AJ197" s="61"/>
      <c r="AK197" s="60"/>
      <c r="AL197" s="59"/>
      <c r="AM197" s="60"/>
      <c r="AN197" s="77"/>
    </row>
    <row r="198" spans="26:40" ht="13.5" thickTop="1" x14ac:dyDescent="0.2">
      <c r="Z198" s="193" t="s">
        <v>1081</v>
      </c>
      <c r="AA198" s="134">
        <v>150660</v>
      </c>
      <c r="AB198" s="135">
        <v>6.0000000000000005E-2</v>
      </c>
      <c r="AC198" s="116">
        <v>3</v>
      </c>
      <c r="AD198" s="195">
        <f>AA198*AB198*AC198*1.6</f>
        <v>43390.080000000009</v>
      </c>
      <c r="AF198" s="166" t="s">
        <v>960</v>
      </c>
      <c r="AG198" s="94"/>
      <c r="AH198" s="103" t="s">
        <v>873</v>
      </c>
      <c r="AI198" s="57" t="s">
        <v>1072</v>
      </c>
      <c r="AJ198" s="103" t="s">
        <v>1076</v>
      </c>
      <c r="AK198" s="57" t="s">
        <v>314</v>
      </c>
      <c r="AL198" s="103" t="s">
        <v>951</v>
      </c>
      <c r="AM198" s="57" t="s">
        <v>929</v>
      </c>
      <c r="AN198" s="91"/>
    </row>
    <row r="199" spans="26:40" x14ac:dyDescent="0.2">
      <c r="Z199" s="39"/>
      <c r="AA199" s="38"/>
      <c r="AB199" s="38"/>
      <c r="AC199" s="29" t="s">
        <v>890</v>
      </c>
      <c r="AD199" s="184">
        <v>17683</v>
      </c>
      <c r="AF199" s="167" t="s">
        <v>1066</v>
      </c>
      <c r="AG199" s="94"/>
      <c r="AH199" s="92">
        <v>1</v>
      </c>
      <c r="AI199" s="84">
        <v>151958.125</v>
      </c>
      <c r="AJ199" s="83">
        <v>1</v>
      </c>
      <c r="AK199" s="168">
        <v>151958.125</v>
      </c>
      <c r="AL199" s="93">
        <v>2.3256406987122273E-2</v>
      </c>
      <c r="AM199" s="168">
        <v>3533.9999999999995</v>
      </c>
      <c r="AN199" s="194"/>
    </row>
    <row r="200" spans="26:40" ht="13.5" thickBot="1" x14ac:dyDescent="0.25">
      <c r="Z200" s="41"/>
      <c r="AA200" s="169"/>
      <c r="AB200" s="25" t="s">
        <v>900</v>
      </c>
      <c r="AC200" s="30"/>
      <c r="AD200" s="185">
        <v>82104</v>
      </c>
      <c r="AF200" s="167" t="s">
        <v>922</v>
      </c>
      <c r="AG200" s="170"/>
      <c r="AH200" s="92">
        <v>1</v>
      </c>
      <c r="AI200" s="84">
        <v>55257.5</v>
      </c>
      <c r="AJ200" s="83">
        <v>1</v>
      </c>
      <c r="AK200" s="168">
        <v>55257.5</v>
      </c>
      <c r="AL200" s="93">
        <v>9.2456951545039134E-2</v>
      </c>
      <c r="AM200" s="168">
        <v>5108.9399999999996</v>
      </c>
      <c r="AN200" s="194"/>
    </row>
    <row r="201" spans="26:40" x14ac:dyDescent="0.2">
      <c r="AF201" s="117" t="s">
        <v>1081</v>
      </c>
      <c r="AG201" s="170"/>
      <c r="AH201" s="92">
        <v>3</v>
      </c>
      <c r="AI201" s="84">
        <v>150660</v>
      </c>
      <c r="AJ201" s="83">
        <v>1.6</v>
      </c>
      <c r="AK201" s="168">
        <v>723168</v>
      </c>
      <c r="AL201" s="93">
        <v>6.0000000000000005E-2</v>
      </c>
      <c r="AM201" s="168">
        <v>9039.6</v>
      </c>
      <c r="AN201" s="194"/>
    </row>
    <row r="202" spans="26:40" ht="13.5" thickBot="1" x14ac:dyDescent="0.25">
      <c r="AF202" s="95"/>
      <c r="AG202" s="59"/>
      <c r="AH202" s="59"/>
      <c r="AI202" s="60"/>
      <c r="AJ202" s="61"/>
      <c r="AK202" s="60"/>
      <c r="AL202" s="59"/>
      <c r="AM202" s="172" t="s">
        <v>956</v>
      </c>
      <c r="AN202" s="75">
        <v>17683</v>
      </c>
    </row>
    <row r="203" spans="26:40" ht="14.25" thickTop="1" thickBot="1" x14ac:dyDescent="0.25">
      <c r="AF203" s="96"/>
      <c r="AG203" s="97"/>
      <c r="AH203" s="97"/>
      <c r="AI203" s="98"/>
      <c r="AJ203" s="99"/>
      <c r="AK203" s="105" t="s">
        <v>964</v>
      </c>
      <c r="AL203" s="106"/>
      <c r="AM203" s="105"/>
      <c r="AN203" s="186">
        <v>82104</v>
      </c>
    </row>
    <row r="206" spans="26:40" ht="12.75" customHeight="1" x14ac:dyDescent="0.2">
      <c r="AF206" s="3893" t="s">
        <v>1061</v>
      </c>
      <c r="AG206" s="3893"/>
      <c r="AH206" s="3893"/>
      <c r="AI206" s="3893"/>
      <c r="AJ206" s="3893"/>
      <c r="AK206" s="3893"/>
      <c r="AL206" s="3893"/>
      <c r="AM206" s="3893"/>
      <c r="AN206" s="3893"/>
    </row>
    <row r="207" spans="26:40" ht="15.75" customHeight="1" thickBot="1" x14ac:dyDescent="0.25">
      <c r="AF207" s="3894"/>
      <c r="AG207" s="3894"/>
      <c r="AH207" s="3894"/>
      <c r="AI207" s="3894"/>
      <c r="AJ207" s="3894"/>
      <c r="AK207" s="3894"/>
      <c r="AL207" s="3894"/>
      <c r="AM207" s="3894"/>
      <c r="AN207" s="3894"/>
    </row>
    <row r="208" spans="26:40" ht="15" customHeight="1" x14ac:dyDescent="0.2">
      <c r="Z208" s="121"/>
      <c r="AA208" s="36"/>
      <c r="AB208" s="42" t="s">
        <v>875</v>
      </c>
      <c r="AC208" s="36"/>
      <c r="AD208" s="100"/>
      <c r="AF208" s="3869"/>
      <c r="AG208" s="3870"/>
      <c r="AH208" s="3870"/>
      <c r="AI208" s="3870"/>
      <c r="AJ208" s="3870"/>
      <c r="AK208" s="36"/>
      <c r="AL208" s="42" t="s">
        <v>875</v>
      </c>
      <c r="AM208" s="36"/>
      <c r="AN208" s="100"/>
    </row>
    <row r="209" spans="26:40" x14ac:dyDescent="0.2">
      <c r="Z209" s="122" t="s">
        <v>877</v>
      </c>
      <c r="AA209" s="123">
        <f>AK209</f>
        <v>10</v>
      </c>
      <c r="AB209" s="44" t="s">
        <v>878</v>
      </c>
      <c r="AC209" s="45" t="s">
        <v>879</v>
      </c>
      <c r="AD209" s="101"/>
      <c r="AF209" s="3871" t="s">
        <v>877</v>
      </c>
      <c r="AG209" s="3872"/>
      <c r="AH209" s="3872"/>
      <c r="AI209" s="3872"/>
      <c r="AJ209" s="3872"/>
      <c r="AK209" s="43">
        <v>10</v>
      </c>
      <c r="AL209" s="44" t="s">
        <v>878</v>
      </c>
      <c r="AM209" s="45" t="s">
        <v>879</v>
      </c>
      <c r="AN209" s="101"/>
    </row>
    <row r="210" spans="26:40" ht="13.5" thickBot="1" x14ac:dyDescent="0.25">
      <c r="Z210" s="124" t="s">
        <v>880</v>
      </c>
      <c r="AA210" s="125"/>
      <c r="AB210" s="125"/>
      <c r="AC210" s="126" t="s">
        <v>881</v>
      </c>
      <c r="AD210" s="180" t="s">
        <v>721</v>
      </c>
      <c r="AF210" s="46"/>
      <c r="AG210" s="47"/>
      <c r="AH210" s="47"/>
      <c r="AI210" s="47"/>
      <c r="AJ210" s="47"/>
      <c r="AK210" s="47"/>
      <c r="AL210" s="47"/>
      <c r="AM210" s="47"/>
      <c r="AN210" s="48"/>
    </row>
    <row r="211" spans="26:40" ht="12.75" customHeight="1" x14ac:dyDescent="0.2">
      <c r="Z211" s="181" t="str">
        <f>UPPER(AI211)</f>
        <v>MONTAJE E INSTALACIÓN DE CADENA DE AISLADORES</v>
      </c>
      <c r="AA211" s="38"/>
      <c r="AB211" s="38"/>
      <c r="AC211" s="38"/>
      <c r="AD211" s="182"/>
      <c r="AF211" s="49" t="s">
        <v>944</v>
      </c>
      <c r="AG211" s="50"/>
      <c r="AH211" s="102" t="s">
        <v>945</v>
      </c>
      <c r="AI211" s="3889" t="s">
        <v>1082</v>
      </c>
      <c r="AJ211" s="3889"/>
      <c r="AK211" s="3889"/>
      <c r="AL211" s="3889"/>
      <c r="AM211" s="3889"/>
      <c r="AN211" s="3890"/>
    </row>
    <row r="212" spans="26:40" x14ac:dyDescent="0.2">
      <c r="Z212" s="37" t="s">
        <v>882</v>
      </c>
      <c r="AA212" s="38"/>
      <c r="AB212" s="132"/>
      <c r="AC212" s="38"/>
      <c r="AD212" s="182"/>
      <c r="AF212" s="51"/>
      <c r="AG212" s="52"/>
      <c r="AH212" s="53"/>
      <c r="AI212" s="54"/>
      <c r="AJ212" s="55"/>
      <c r="AK212" s="54"/>
      <c r="AL212" s="56"/>
      <c r="AM212" s="57"/>
      <c r="AN212" s="58"/>
    </row>
    <row r="213" spans="26:40" ht="13.5" thickBot="1" x14ac:dyDescent="0.25">
      <c r="Z213" s="31" t="s">
        <v>884</v>
      </c>
      <c r="AA213" s="27" t="s">
        <v>885</v>
      </c>
      <c r="AB213" s="26" t="s">
        <v>886</v>
      </c>
      <c r="AC213" s="27" t="s">
        <v>893</v>
      </c>
      <c r="AD213" s="133" t="s">
        <v>888</v>
      </c>
      <c r="AF213" s="76" t="s">
        <v>947</v>
      </c>
      <c r="AG213" s="59"/>
      <c r="AH213" s="59"/>
      <c r="AI213" s="60"/>
      <c r="AJ213" s="61"/>
      <c r="AK213" s="60"/>
      <c r="AL213" s="62"/>
      <c r="AM213" s="63" t="s">
        <v>892</v>
      </c>
      <c r="AN213" s="64" t="s">
        <v>948</v>
      </c>
    </row>
    <row r="214" spans="26:40" ht="13.5" thickTop="1" x14ac:dyDescent="0.2">
      <c r="Z214" s="80" t="s">
        <v>931</v>
      </c>
      <c r="AA214" s="187">
        <v>155259.31499999997</v>
      </c>
      <c r="AB214" s="135">
        <v>0.12808443325840396</v>
      </c>
      <c r="AC214" s="116">
        <v>1</v>
      </c>
      <c r="AD214" s="137"/>
      <c r="AF214" s="138" t="s">
        <v>773</v>
      </c>
      <c r="AG214" s="139"/>
      <c r="AH214" s="65"/>
      <c r="AI214" s="57" t="s">
        <v>135</v>
      </c>
      <c r="AJ214" s="103" t="s">
        <v>873</v>
      </c>
      <c r="AK214" s="57" t="s">
        <v>950</v>
      </c>
      <c r="AL214" s="103" t="s">
        <v>951</v>
      </c>
      <c r="AM214" s="57" t="s">
        <v>952</v>
      </c>
      <c r="AN214" s="66"/>
    </row>
    <row r="215" spans="26:40" x14ac:dyDescent="0.2">
      <c r="Z215" s="80" t="s">
        <v>932</v>
      </c>
      <c r="AA215" s="187">
        <v>2762.875</v>
      </c>
      <c r="AB215" s="135">
        <v>3.0740263982016942</v>
      </c>
      <c r="AC215" s="116">
        <v>1</v>
      </c>
      <c r="AD215" s="137"/>
      <c r="AF215" s="175" t="s">
        <v>931</v>
      </c>
      <c r="AG215" s="176"/>
      <c r="AH215" s="177"/>
      <c r="AI215" s="67" t="s">
        <v>921</v>
      </c>
      <c r="AJ215" s="68">
        <v>1</v>
      </c>
      <c r="AK215" s="107">
        <v>155259.31499999997</v>
      </c>
      <c r="AL215" s="69">
        <v>0.12808443325840396</v>
      </c>
      <c r="AM215" s="107">
        <v>19886.301369863013</v>
      </c>
      <c r="AN215" s="86"/>
    </row>
    <row r="216" spans="26:40" x14ac:dyDescent="0.2">
      <c r="Z216" s="80"/>
      <c r="AA216" s="187"/>
      <c r="AB216" s="135"/>
      <c r="AC216" s="116"/>
      <c r="AD216" s="137"/>
      <c r="AF216" s="188" t="s">
        <v>932</v>
      </c>
      <c r="AG216" s="189"/>
      <c r="AH216" s="190"/>
      <c r="AI216" s="67" t="s">
        <v>921</v>
      </c>
      <c r="AJ216" s="68">
        <v>1</v>
      </c>
      <c r="AK216" s="107">
        <v>2762.875</v>
      </c>
      <c r="AL216" s="69">
        <v>3.0740263982016942</v>
      </c>
      <c r="AM216" s="107">
        <v>8493.1506849315065</v>
      </c>
      <c r="AN216" s="70"/>
    </row>
    <row r="217" spans="26:40" x14ac:dyDescent="0.2">
      <c r="Z217" s="80"/>
      <c r="AA217" s="136"/>
      <c r="AB217" s="144"/>
      <c r="AC217" s="116"/>
      <c r="AD217" s="137"/>
      <c r="AF217" s="3875"/>
      <c r="AG217" s="3876"/>
      <c r="AH217" s="3877"/>
      <c r="AI217" s="67"/>
      <c r="AJ217" s="68"/>
      <c r="AK217" s="107"/>
      <c r="AL217" s="69"/>
      <c r="AM217" s="107"/>
      <c r="AN217" s="71"/>
    </row>
    <row r="218" spans="26:40" ht="15.75" customHeight="1" thickBot="1" x14ac:dyDescent="0.25">
      <c r="Z218" s="39"/>
      <c r="AA218" s="38"/>
      <c r="AB218" s="38"/>
      <c r="AC218" s="29" t="s">
        <v>890</v>
      </c>
      <c r="AD218" s="184">
        <v>28379</v>
      </c>
      <c r="AF218" s="3886"/>
      <c r="AG218" s="3887"/>
      <c r="AH218" s="3888"/>
      <c r="AI218" s="148"/>
      <c r="AJ218" s="149"/>
      <c r="AK218" s="150"/>
      <c r="AL218" s="72" t="s">
        <v>876</v>
      </c>
      <c r="AM218" s="151"/>
      <c r="AN218" s="73"/>
    </row>
    <row r="219" spans="26:40" ht="14.25" thickTop="1" thickBot="1" x14ac:dyDescent="0.25">
      <c r="Z219" s="37" t="s">
        <v>891</v>
      </c>
      <c r="AA219" s="132"/>
      <c r="AB219" s="132"/>
      <c r="AC219" s="38"/>
      <c r="AD219" s="182"/>
      <c r="AF219" s="74"/>
      <c r="AG219" s="53"/>
      <c r="AH219" s="53"/>
      <c r="AI219" s="54"/>
      <c r="AJ219" s="55"/>
      <c r="AK219" s="54"/>
      <c r="AL219" s="53"/>
      <c r="AM219" s="153" t="s">
        <v>956</v>
      </c>
      <c r="AN219" s="75">
        <v>28379</v>
      </c>
    </row>
    <row r="220" spans="26:40" ht="14.25" thickTop="1" thickBot="1" x14ac:dyDescent="0.25">
      <c r="Z220" s="31" t="s">
        <v>884</v>
      </c>
      <c r="AA220" s="27" t="s">
        <v>892</v>
      </c>
      <c r="AB220" s="26" t="s">
        <v>893</v>
      </c>
      <c r="AC220" s="27" t="s">
        <v>887</v>
      </c>
      <c r="AD220" s="133" t="s">
        <v>888</v>
      </c>
      <c r="AF220" s="76" t="s">
        <v>957</v>
      </c>
      <c r="AG220" s="59"/>
      <c r="AH220" s="59"/>
      <c r="AI220" s="60"/>
      <c r="AJ220" s="61"/>
      <c r="AK220" s="60"/>
      <c r="AL220" s="59"/>
      <c r="AM220" s="60"/>
      <c r="AN220" s="77"/>
    </row>
    <row r="221" spans="26:40" ht="13.5" thickTop="1" x14ac:dyDescent="0.2">
      <c r="Z221" s="32"/>
      <c r="AA221" s="154"/>
      <c r="AB221" s="22"/>
      <c r="AC221" s="155"/>
      <c r="AD221" s="156"/>
      <c r="AF221" s="157" t="s">
        <v>773</v>
      </c>
      <c r="AG221" s="78"/>
      <c r="AH221" s="78"/>
      <c r="AI221" s="112"/>
      <c r="AJ221" s="104" t="s">
        <v>135</v>
      </c>
      <c r="AK221" s="112" t="s">
        <v>929</v>
      </c>
      <c r="AL221" s="104" t="s">
        <v>958</v>
      </c>
      <c r="AM221" s="112" t="s">
        <v>952</v>
      </c>
      <c r="AN221" s="79"/>
    </row>
    <row r="222" spans="26:40" x14ac:dyDescent="0.2">
      <c r="Z222" s="32"/>
      <c r="AA222" s="154"/>
      <c r="AB222" s="22"/>
      <c r="AC222" s="155"/>
      <c r="AD222" s="156"/>
      <c r="AF222" s="80"/>
      <c r="AG222" s="81"/>
      <c r="AH222" s="81"/>
      <c r="AI222" s="82"/>
      <c r="AJ222" s="83"/>
      <c r="AK222" s="84"/>
      <c r="AL222" s="33"/>
      <c r="AM222" s="85"/>
      <c r="AN222" s="86"/>
    </row>
    <row r="223" spans="26:40" x14ac:dyDescent="0.2">
      <c r="Z223" s="32"/>
      <c r="AA223" s="154"/>
      <c r="AB223" s="22"/>
      <c r="AC223" s="155"/>
      <c r="AD223" s="156"/>
      <c r="AF223" s="80"/>
      <c r="AG223" s="81"/>
      <c r="AH223" s="81"/>
      <c r="AI223" s="82"/>
      <c r="AJ223" s="83"/>
      <c r="AK223" s="84"/>
      <c r="AL223" s="33"/>
      <c r="AM223" s="85"/>
      <c r="AN223" s="86"/>
    </row>
    <row r="224" spans="26:40" x14ac:dyDescent="0.2">
      <c r="Z224" s="34"/>
      <c r="AA224" s="119"/>
      <c r="AB224" s="21"/>
      <c r="AC224" s="155"/>
      <c r="AD224" s="156"/>
      <c r="AF224" s="80"/>
      <c r="AG224" s="81"/>
      <c r="AH224" s="81"/>
      <c r="AI224" s="82"/>
      <c r="AJ224" s="83"/>
      <c r="AK224" s="84"/>
      <c r="AL224" s="33"/>
      <c r="AM224" s="85"/>
      <c r="AN224" s="86"/>
    </row>
    <row r="225" spans="26:40" x14ac:dyDescent="0.2">
      <c r="Z225" s="32"/>
      <c r="AA225" s="33"/>
      <c r="AB225" s="21"/>
      <c r="AC225" s="155"/>
      <c r="AD225" s="156"/>
      <c r="AF225" s="80"/>
      <c r="AG225" s="81"/>
      <c r="AH225" s="81"/>
      <c r="AI225" s="82"/>
      <c r="AJ225" s="83"/>
      <c r="AK225" s="84"/>
      <c r="AL225" s="33"/>
      <c r="AM225" s="85"/>
      <c r="AN225" s="86"/>
    </row>
    <row r="226" spans="26:40" x14ac:dyDescent="0.2">
      <c r="Z226" s="32"/>
      <c r="AA226" s="33"/>
      <c r="AB226" s="21"/>
      <c r="AC226" s="155"/>
      <c r="AD226" s="156"/>
      <c r="AF226" s="80"/>
      <c r="AG226" s="81"/>
      <c r="AH226" s="81"/>
      <c r="AI226" s="82"/>
      <c r="AJ226" s="83"/>
      <c r="AK226" s="84"/>
      <c r="AL226" s="33"/>
      <c r="AM226" s="85"/>
      <c r="AN226" s="86"/>
    </row>
    <row r="227" spans="26:40" x14ac:dyDescent="0.2">
      <c r="Z227" s="34"/>
      <c r="AA227" s="33"/>
      <c r="AB227" s="21"/>
      <c r="AC227" s="155"/>
      <c r="AD227" s="156"/>
      <c r="AF227" s="80"/>
      <c r="AG227" s="81"/>
      <c r="AH227" s="81"/>
      <c r="AI227" s="82"/>
      <c r="AJ227" s="83"/>
      <c r="AK227" s="84"/>
      <c r="AL227" s="33"/>
      <c r="AM227" s="85"/>
      <c r="AN227" s="86"/>
    </row>
    <row r="228" spans="26:40" x14ac:dyDescent="0.2">
      <c r="Z228" s="32"/>
      <c r="AA228" s="33"/>
      <c r="AB228" s="21"/>
      <c r="AC228" s="155"/>
      <c r="AD228" s="156"/>
      <c r="AF228" s="80"/>
      <c r="AG228" s="81"/>
      <c r="AH228" s="81"/>
      <c r="AI228" s="82"/>
      <c r="AJ228" s="83"/>
      <c r="AK228" s="84"/>
      <c r="AL228" s="33"/>
      <c r="AM228" s="85"/>
      <c r="AN228" s="86"/>
    </row>
    <row r="229" spans="26:40" x14ac:dyDescent="0.2">
      <c r="Z229" s="32"/>
      <c r="AA229" s="33"/>
      <c r="AB229" s="21"/>
      <c r="AC229" s="155"/>
      <c r="AD229" s="156"/>
      <c r="AF229" s="80"/>
      <c r="AG229" s="81"/>
      <c r="AH229" s="81"/>
      <c r="AI229" s="82"/>
      <c r="AJ229" s="83"/>
      <c r="AK229" s="84"/>
      <c r="AL229" s="33"/>
      <c r="AM229" s="85"/>
      <c r="AN229" s="86"/>
    </row>
    <row r="230" spans="26:40" x14ac:dyDescent="0.2">
      <c r="Z230" s="39"/>
      <c r="AA230" s="38"/>
      <c r="AB230" s="38"/>
      <c r="AC230" s="29" t="s">
        <v>890</v>
      </c>
      <c r="AD230" s="184">
        <v>0</v>
      </c>
      <c r="AF230" s="178"/>
      <c r="AG230" s="81"/>
      <c r="AH230" s="81"/>
      <c r="AI230" s="82"/>
      <c r="AJ230" s="83"/>
      <c r="AK230" s="84"/>
      <c r="AL230" s="33"/>
      <c r="AM230" s="85"/>
      <c r="AN230" s="160"/>
    </row>
    <row r="231" spans="26:40" ht="13.5" thickBot="1" x14ac:dyDescent="0.25">
      <c r="Z231" s="37" t="s">
        <v>898</v>
      </c>
      <c r="AA231" s="132"/>
      <c r="AB231" s="132"/>
      <c r="AC231" s="38"/>
      <c r="AD231" s="182"/>
      <c r="AF231" s="80"/>
      <c r="AG231" s="81"/>
      <c r="AH231" s="81"/>
      <c r="AI231" s="82"/>
      <c r="AJ231" s="83"/>
      <c r="AK231" s="84"/>
      <c r="AL231" s="33"/>
      <c r="AM231" s="85"/>
      <c r="AN231" s="160"/>
    </row>
    <row r="232" spans="26:40" ht="14.25" thickTop="1" thickBot="1" x14ac:dyDescent="0.25">
      <c r="Z232" s="31" t="s">
        <v>884</v>
      </c>
      <c r="AA232" s="27" t="s">
        <v>885</v>
      </c>
      <c r="AB232" s="26" t="s">
        <v>886</v>
      </c>
      <c r="AC232" s="27" t="s">
        <v>893</v>
      </c>
      <c r="AD232" s="133" t="s">
        <v>888</v>
      </c>
      <c r="AF232" s="87"/>
      <c r="AG232" s="53"/>
      <c r="AH232" s="53"/>
      <c r="AI232" s="54"/>
      <c r="AJ232" s="55"/>
      <c r="AK232" s="54"/>
      <c r="AL232" s="53"/>
      <c r="AM232" s="88" t="s">
        <v>956</v>
      </c>
      <c r="AN232" s="89">
        <v>0</v>
      </c>
    </row>
    <row r="233" spans="26:40" ht="14.25" thickTop="1" thickBot="1" x14ac:dyDescent="0.25">
      <c r="Z233" s="32" t="s">
        <v>1066</v>
      </c>
      <c r="AA233" s="134">
        <v>151958.125</v>
      </c>
      <c r="AB233" s="135">
        <v>8.4954911368483196E-2</v>
      </c>
      <c r="AC233" s="116">
        <v>1</v>
      </c>
      <c r="AD233" s="137">
        <v>12909.589041095891</v>
      </c>
      <c r="AF233" s="39"/>
      <c r="AG233" s="59"/>
      <c r="AH233" s="59"/>
      <c r="AI233" s="60"/>
      <c r="AJ233" s="61"/>
      <c r="AK233" s="60"/>
      <c r="AL233" s="59"/>
      <c r="AM233" s="60"/>
      <c r="AN233" s="77"/>
    </row>
    <row r="234" spans="26:40" ht="15.75" customHeight="1" thickTop="1" x14ac:dyDescent="0.2">
      <c r="Z234" s="32" t="s">
        <v>922</v>
      </c>
      <c r="AA234" s="134">
        <v>55257.5</v>
      </c>
      <c r="AB234" s="135">
        <v>0.19919691060346981</v>
      </c>
      <c r="AC234" s="116">
        <v>3</v>
      </c>
      <c r="AD234" s="137">
        <v>11007.123287671233</v>
      </c>
      <c r="AF234" s="90" t="s">
        <v>960</v>
      </c>
      <c r="AG234" s="94"/>
      <c r="AH234" s="103" t="s">
        <v>873</v>
      </c>
      <c r="AI234" s="3884" t="s">
        <v>1072</v>
      </c>
      <c r="AJ234" s="3885"/>
      <c r="AK234" s="57" t="s">
        <v>314</v>
      </c>
      <c r="AL234" s="103" t="s">
        <v>951</v>
      </c>
      <c r="AM234" s="57" t="s">
        <v>929</v>
      </c>
      <c r="AN234" s="91"/>
    </row>
    <row r="235" spans="26:40" x14ac:dyDescent="0.2">
      <c r="Z235" s="32" t="s">
        <v>923</v>
      </c>
      <c r="AA235" s="134">
        <v>36247.538562499991</v>
      </c>
      <c r="AB235" s="135">
        <v>0.17162355717265726</v>
      </c>
      <c r="AC235" s="116">
        <v>1</v>
      </c>
      <c r="AD235" s="137">
        <v>6220.9315068493161</v>
      </c>
      <c r="AF235" s="167" t="s">
        <v>1066</v>
      </c>
      <c r="AG235" s="94"/>
      <c r="AH235" s="92">
        <v>1</v>
      </c>
      <c r="AI235" s="191">
        <v>151958.125</v>
      </c>
      <c r="AJ235" s="192"/>
      <c r="AK235" s="168">
        <v>12909.589041095891</v>
      </c>
      <c r="AL235" s="93">
        <v>8.4954911368483196E-2</v>
      </c>
      <c r="AM235" s="168">
        <v>12909.589041095891</v>
      </c>
      <c r="AN235" s="91"/>
    </row>
    <row r="236" spans="26:40" x14ac:dyDescent="0.2">
      <c r="Z236" s="39"/>
      <c r="AA236" s="38"/>
      <c r="AB236" s="38"/>
      <c r="AC236" s="29" t="s">
        <v>890</v>
      </c>
      <c r="AD236" s="184">
        <v>30138</v>
      </c>
      <c r="AF236" s="117" t="s">
        <v>922</v>
      </c>
      <c r="AG236" s="170"/>
      <c r="AH236" s="92">
        <v>3</v>
      </c>
      <c r="AI236" s="191">
        <v>55257.5</v>
      </c>
      <c r="AJ236" s="192"/>
      <c r="AK236" s="168">
        <v>11007.123287671233</v>
      </c>
      <c r="AL236" s="93">
        <v>0.19919691060346981</v>
      </c>
      <c r="AM236" s="168">
        <v>11007.123287671233</v>
      </c>
      <c r="AN236" s="86"/>
    </row>
    <row r="237" spans="26:40" ht="13.5" thickBot="1" x14ac:dyDescent="0.25">
      <c r="Z237" s="41"/>
      <c r="AA237" s="169"/>
      <c r="AB237" s="25" t="s">
        <v>900</v>
      </c>
      <c r="AC237" s="30"/>
      <c r="AD237" s="185">
        <v>58517</v>
      </c>
      <c r="AF237" s="117" t="s">
        <v>923</v>
      </c>
      <c r="AG237" s="170"/>
      <c r="AH237" s="171">
        <v>1</v>
      </c>
      <c r="AI237" s="191">
        <v>36247.538562499991</v>
      </c>
      <c r="AJ237" s="192"/>
      <c r="AK237" s="168">
        <v>6220.9315068493161</v>
      </c>
      <c r="AL237" s="93">
        <v>0.17162355717265726</v>
      </c>
      <c r="AM237" s="168">
        <v>6220.9315068493161</v>
      </c>
      <c r="AN237" s="86"/>
    </row>
    <row r="238" spans="26:40" ht="13.5" thickBot="1" x14ac:dyDescent="0.25">
      <c r="AF238" s="95"/>
      <c r="AG238" s="59"/>
      <c r="AH238" s="59"/>
      <c r="AI238" s="60"/>
      <c r="AJ238" s="61"/>
      <c r="AK238" s="60"/>
      <c r="AL238" s="59"/>
      <c r="AM238" s="172" t="s">
        <v>956</v>
      </c>
      <c r="AN238" s="75">
        <v>30138</v>
      </c>
    </row>
    <row r="239" spans="26:40" ht="14.25" thickTop="1" thickBot="1" x14ac:dyDescent="0.25">
      <c r="AF239" s="96"/>
      <c r="AG239" s="97"/>
      <c r="AH239" s="97"/>
      <c r="AI239" s="98"/>
      <c r="AJ239" s="99"/>
      <c r="AK239" s="105" t="s">
        <v>964</v>
      </c>
      <c r="AL239" s="106"/>
      <c r="AM239" s="105"/>
      <c r="AN239" s="186">
        <v>58517</v>
      </c>
    </row>
    <row r="242" spans="26:40" ht="12.75" customHeight="1" x14ac:dyDescent="0.2">
      <c r="AF242" s="3893" t="s">
        <v>1061</v>
      </c>
      <c r="AG242" s="3893"/>
      <c r="AH242" s="3893"/>
      <c r="AI242" s="3893"/>
      <c r="AJ242" s="3893"/>
      <c r="AK242" s="3893"/>
      <c r="AL242" s="3893"/>
      <c r="AM242" s="3893"/>
      <c r="AN242" s="3893"/>
    </row>
    <row r="243" spans="26:40" ht="15.75" customHeight="1" thickBot="1" x14ac:dyDescent="0.25">
      <c r="AF243" s="3894"/>
      <c r="AG243" s="3894"/>
      <c r="AH243" s="3894"/>
      <c r="AI243" s="3894"/>
      <c r="AJ243" s="3894"/>
      <c r="AK243" s="3894"/>
      <c r="AL243" s="3894"/>
      <c r="AM243" s="3894"/>
      <c r="AN243" s="3894"/>
    </row>
    <row r="244" spans="26:40" ht="15" customHeight="1" x14ac:dyDescent="0.2">
      <c r="Z244" s="121"/>
      <c r="AA244" s="36"/>
      <c r="AB244" s="42" t="s">
        <v>875</v>
      </c>
      <c r="AC244" s="36"/>
      <c r="AD244" s="100"/>
      <c r="AF244" s="3869"/>
      <c r="AG244" s="3870"/>
      <c r="AH244" s="3870"/>
      <c r="AI244" s="3870"/>
      <c r="AJ244" s="3870"/>
      <c r="AK244" s="36"/>
      <c r="AL244" s="42" t="s">
        <v>875</v>
      </c>
      <c r="AM244" s="36"/>
      <c r="AN244" s="100"/>
    </row>
    <row r="245" spans="26:40" x14ac:dyDescent="0.2">
      <c r="Z245" s="122" t="s">
        <v>877</v>
      </c>
      <c r="AA245" s="123">
        <f>AK245</f>
        <v>11</v>
      </c>
      <c r="AB245" s="44" t="s">
        <v>878</v>
      </c>
      <c r="AC245" s="45" t="s">
        <v>879</v>
      </c>
      <c r="AD245" s="101"/>
      <c r="AF245" s="3871" t="s">
        <v>877</v>
      </c>
      <c r="AG245" s="3872"/>
      <c r="AH245" s="3872"/>
      <c r="AI245" s="3872"/>
      <c r="AJ245" s="3872"/>
      <c r="AK245" s="43">
        <v>11</v>
      </c>
      <c r="AL245" s="44" t="s">
        <v>878</v>
      </c>
      <c r="AM245" s="45" t="s">
        <v>879</v>
      </c>
      <c r="AN245" s="101"/>
    </row>
    <row r="246" spans="26:40" ht="13.5" thickBot="1" x14ac:dyDescent="0.25">
      <c r="Z246" s="124" t="s">
        <v>880</v>
      </c>
      <c r="AA246" s="125"/>
      <c r="AB246" s="125"/>
      <c r="AC246" s="126" t="s">
        <v>881</v>
      </c>
      <c r="AD246" s="180" t="s">
        <v>721</v>
      </c>
      <c r="AF246" s="46"/>
      <c r="AG246" s="47"/>
      <c r="AH246" s="47"/>
      <c r="AI246" s="47"/>
      <c r="AJ246" s="47"/>
      <c r="AK246" s="47"/>
      <c r="AL246" s="47"/>
      <c r="AM246" s="47"/>
      <c r="AN246" s="48"/>
    </row>
    <row r="247" spans="26:40" ht="12.75" customHeight="1" x14ac:dyDescent="0.2">
      <c r="Z247" s="181" t="str">
        <f>UPPER(AI247)</f>
        <v>MONTAJE E INSTALACIÓN DE MATERIALES PARA PUESTA A TIERRA</v>
      </c>
      <c r="AA247" s="38"/>
      <c r="AB247" s="38"/>
      <c r="AC247" s="38"/>
      <c r="AD247" s="182"/>
      <c r="AF247" s="49" t="s">
        <v>944</v>
      </c>
      <c r="AG247" s="50"/>
      <c r="AH247" s="102" t="s">
        <v>945</v>
      </c>
      <c r="AI247" s="3889" t="s">
        <v>1083</v>
      </c>
      <c r="AJ247" s="3889"/>
      <c r="AK247" s="3889"/>
      <c r="AL247" s="3889"/>
      <c r="AM247" s="3889"/>
      <c r="AN247" s="3890"/>
    </row>
    <row r="248" spans="26:40" x14ac:dyDescent="0.2">
      <c r="Z248" s="37" t="s">
        <v>882</v>
      </c>
      <c r="AA248" s="38"/>
      <c r="AB248" s="132"/>
      <c r="AC248" s="38"/>
      <c r="AD248" s="182"/>
      <c r="AF248" s="51"/>
      <c r="AG248" s="52"/>
      <c r="AH248" s="53"/>
      <c r="AI248" s="54"/>
      <c r="AJ248" s="55"/>
      <c r="AK248" s="54"/>
      <c r="AL248" s="56"/>
      <c r="AM248" s="57"/>
      <c r="AN248" s="58"/>
    </row>
    <row r="249" spans="26:40" ht="13.5" thickBot="1" x14ac:dyDescent="0.25">
      <c r="Z249" s="31" t="s">
        <v>884</v>
      </c>
      <c r="AA249" s="27" t="s">
        <v>885</v>
      </c>
      <c r="AB249" s="26" t="s">
        <v>886</v>
      </c>
      <c r="AC249" s="27" t="s">
        <v>893</v>
      </c>
      <c r="AD249" s="133" t="s">
        <v>888</v>
      </c>
      <c r="AF249" s="76" t="s">
        <v>947</v>
      </c>
      <c r="AG249" s="59"/>
      <c r="AH249" s="59"/>
      <c r="AI249" s="60"/>
      <c r="AJ249" s="61"/>
      <c r="AK249" s="60"/>
      <c r="AL249" s="62"/>
      <c r="AM249" s="63" t="s">
        <v>892</v>
      </c>
      <c r="AN249" s="64" t="s">
        <v>948</v>
      </c>
    </row>
    <row r="250" spans="26:40" ht="13.5" thickTop="1" x14ac:dyDescent="0.2">
      <c r="Z250" s="80" t="s">
        <v>931</v>
      </c>
      <c r="AA250" s="187">
        <v>155259.31499999997</v>
      </c>
      <c r="AB250" s="135">
        <v>0.10389070697626099</v>
      </c>
      <c r="AC250" s="116">
        <v>1</v>
      </c>
      <c r="AD250" s="137"/>
      <c r="AF250" s="138" t="s">
        <v>773</v>
      </c>
      <c r="AG250" s="139"/>
      <c r="AH250" s="65"/>
      <c r="AI250" s="57" t="s">
        <v>135</v>
      </c>
      <c r="AJ250" s="103" t="s">
        <v>873</v>
      </c>
      <c r="AK250" s="57" t="s">
        <v>950</v>
      </c>
      <c r="AL250" s="103" t="s">
        <v>951</v>
      </c>
      <c r="AM250" s="57" t="s">
        <v>952</v>
      </c>
      <c r="AN250" s="66"/>
    </row>
    <row r="251" spans="26:40" x14ac:dyDescent="0.2">
      <c r="Z251" s="80" t="s">
        <v>932</v>
      </c>
      <c r="AA251" s="187">
        <v>2762.875</v>
      </c>
      <c r="AB251" s="135">
        <v>2.4933769674302635</v>
      </c>
      <c r="AC251" s="116">
        <v>1</v>
      </c>
      <c r="AD251" s="137"/>
      <c r="AF251" s="175" t="s">
        <v>931</v>
      </c>
      <c r="AG251" s="176"/>
      <c r="AH251" s="177"/>
      <c r="AI251" s="67" t="s">
        <v>921</v>
      </c>
      <c r="AJ251" s="68">
        <v>1</v>
      </c>
      <c r="AK251" s="107">
        <v>155259.31499999997</v>
      </c>
      <c r="AL251" s="69">
        <v>0.10389070697626099</v>
      </c>
      <c r="AM251" s="107">
        <v>16130</v>
      </c>
      <c r="AN251" s="86"/>
    </row>
    <row r="252" spans="26:40" x14ac:dyDescent="0.2">
      <c r="Z252" s="80"/>
      <c r="AA252" s="187"/>
      <c r="AB252" s="135"/>
      <c r="AC252" s="116"/>
      <c r="AD252" s="137"/>
      <c r="AF252" s="3875" t="s">
        <v>932</v>
      </c>
      <c r="AG252" s="3876"/>
      <c r="AH252" s="3877"/>
      <c r="AI252" s="67" t="s">
        <v>921</v>
      </c>
      <c r="AJ252" s="68">
        <v>1</v>
      </c>
      <c r="AK252" s="107">
        <v>2762.875</v>
      </c>
      <c r="AL252" s="69">
        <v>2.4933769674302635</v>
      </c>
      <c r="AM252" s="107">
        <v>6888.8888888888896</v>
      </c>
      <c r="AN252" s="70"/>
    </row>
    <row r="253" spans="26:40" x14ac:dyDescent="0.2">
      <c r="Z253" s="80"/>
      <c r="AA253" s="136"/>
      <c r="AB253" s="144"/>
      <c r="AC253" s="116"/>
      <c r="AD253" s="137"/>
      <c r="AF253" s="3875"/>
      <c r="AG253" s="3876"/>
      <c r="AH253" s="3877"/>
      <c r="AI253" s="67"/>
      <c r="AJ253" s="68"/>
      <c r="AK253" s="107"/>
      <c r="AL253" s="69"/>
      <c r="AM253" s="107"/>
      <c r="AN253" s="71"/>
    </row>
    <row r="254" spans="26:40" ht="15.75" customHeight="1" thickBot="1" x14ac:dyDescent="0.25">
      <c r="Z254" s="39"/>
      <c r="AA254" s="38"/>
      <c r="AB254" s="38"/>
      <c r="AC254" s="29" t="s">
        <v>890</v>
      </c>
      <c r="AD254" s="184">
        <v>23019</v>
      </c>
      <c r="AF254" s="3886"/>
      <c r="AG254" s="3887"/>
      <c r="AH254" s="3888"/>
      <c r="AI254" s="148"/>
      <c r="AJ254" s="149"/>
      <c r="AK254" s="150"/>
      <c r="AL254" s="72" t="s">
        <v>876</v>
      </c>
      <c r="AM254" s="151"/>
      <c r="AN254" s="73"/>
    </row>
    <row r="255" spans="26:40" ht="14.25" thickTop="1" thickBot="1" x14ac:dyDescent="0.25">
      <c r="Z255" s="37" t="s">
        <v>891</v>
      </c>
      <c r="AA255" s="132"/>
      <c r="AB255" s="132"/>
      <c r="AC255" s="38"/>
      <c r="AD255" s="182"/>
      <c r="AF255" s="74"/>
      <c r="AG255" s="53"/>
      <c r="AH255" s="53"/>
      <c r="AI255" s="54"/>
      <c r="AJ255" s="55"/>
      <c r="AK255" s="54"/>
      <c r="AL255" s="53"/>
      <c r="AM255" s="153" t="s">
        <v>956</v>
      </c>
      <c r="AN255" s="75">
        <v>23019</v>
      </c>
    </row>
    <row r="256" spans="26:40" ht="14.25" thickTop="1" thickBot="1" x14ac:dyDescent="0.25">
      <c r="Z256" s="31" t="s">
        <v>884</v>
      </c>
      <c r="AA256" s="27" t="s">
        <v>892</v>
      </c>
      <c r="AB256" s="26" t="s">
        <v>893</v>
      </c>
      <c r="AC256" s="27" t="s">
        <v>887</v>
      </c>
      <c r="AD256" s="133" t="s">
        <v>888</v>
      </c>
      <c r="AF256" s="76" t="s">
        <v>957</v>
      </c>
      <c r="AG256" s="59"/>
      <c r="AH256" s="59"/>
      <c r="AI256" s="60"/>
      <c r="AJ256" s="61"/>
      <c r="AK256" s="60"/>
      <c r="AL256" s="59"/>
      <c r="AM256" s="60"/>
      <c r="AN256" s="77"/>
    </row>
    <row r="257" spans="26:40" ht="13.5" thickTop="1" x14ac:dyDescent="0.2">
      <c r="Z257" s="32"/>
      <c r="AA257" s="154"/>
      <c r="AB257" s="22"/>
      <c r="AC257" s="155"/>
      <c r="AD257" s="156"/>
      <c r="AF257" s="157" t="s">
        <v>773</v>
      </c>
      <c r="AG257" s="78"/>
      <c r="AH257" s="78"/>
      <c r="AI257" s="112"/>
      <c r="AJ257" s="104" t="s">
        <v>135</v>
      </c>
      <c r="AK257" s="112" t="s">
        <v>929</v>
      </c>
      <c r="AL257" s="104" t="s">
        <v>958</v>
      </c>
      <c r="AM257" s="112" t="s">
        <v>952</v>
      </c>
      <c r="AN257" s="79"/>
    </row>
    <row r="258" spans="26:40" x14ac:dyDescent="0.2">
      <c r="Z258" s="32"/>
      <c r="AA258" s="154"/>
      <c r="AB258" s="22"/>
      <c r="AC258" s="155"/>
      <c r="AD258" s="156"/>
      <c r="AF258" s="80"/>
      <c r="AG258" s="81"/>
      <c r="AH258" s="81"/>
      <c r="AI258" s="82"/>
      <c r="AJ258" s="83"/>
      <c r="AK258" s="84"/>
      <c r="AL258" s="33"/>
      <c r="AM258" s="85"/>
      <c r="AN258" s="86"/>
    </row>
    <row r="259" spans="26:40" x14ac:dyDescent="0.2">
      <c r="Z259" s="32"/>
      <c r="AA259" s="154"/>
      <c r="AB259" s="22"/>
      <c r="AC259" s="155"/>
      <c r="AD259" s="156"/>
      <c r="AF259" s="80"/>
      <c r="AG259" s="81"/>
      <c r="AH259" s="81"/>
      <c r="AI259" s="82"/>
      <c r="AJ259" s="83"/>
      <c r="AK259" s="84"/>
      <c r="AL259" s="33"/>
      <c r="AM259" s="85"/>
      <c r="AN259" s="160"/>
    </row>
    <row r="260" spans="26:40" x14ac:dyDescent="0.2">
      <c r="Z260" s="34"/>
      <c r="AA260" s="119"/>
      <c r="AB260" s="21"/>
      <c r="AC260" s="155"/>
      <c r="AD260" s="156"/>
      <c r="AF260" s="80"/>
      <c r="AG260" s="81"/>
      <c r="AH260" s="81"/>
      <c r="AI260" s="82"/>
      <c r="AJ260" s="83"/>
      <c r="AK260" s="84"/>
      <c r="AL260" s="33"/>
      <c r="AM260" s="85"/>
      <c r="AN260" s="160"/>
    </row>
    <row r="261" spans="26:40" x14ac:dyDescent="0.2">
      <c r="Z261" s="32"/>
      <c r="AA261" s="33"/>
      <c r="AB261" s="21"/>
      <c r="AC261" s="155"/>
      <c r="AD261" s="156"/>
      <c r="AF261" s="80"/>
      <c r="AG261" s="81"/>
      <c r="AH261" s="81"/>
      <c r="AI261" s="82"/>
      <c r="AJ261" s="83"/>
      <c r="AK261" s="84"/>
      <c r="AL261" s="33"/>
      <c r="AM261" s="85"/>
      <c r="AN261" s="160"/>
    </row>
    <row r="262" spans="26:40" x14ac:dyDescent="0.2">
      <c r="Z262" s="32"/>
      <c r="AA262" s="33"/>
      <c r="AB262" s="21"/>
      <c r="AC262" s="155"/>
      <c r="AD262" s="156"/>
      <c r="AF262" s="80"/>
      <c r="AG262" s="81"/>
      <c r="AH262" s="81"/>
      <c r="AI262" s="82"/>
      <c r="AJ262" s="83"/>
      <c r="AK262" s="84"/>
      <c r="AL262" s="33"/>
      <c r="AM262" s="85"/>
      <c r="AN262" s="160"/>
    </row>
    <row r="263" spans="26:40" x14ac:dyDescent="0.2">
      <c r="Z263" s="34"/>
      <c r="AA263" s="33"/>
      <c r="AB263" s="21"/>
      <c r="AC263" s="155"/>
      <c r="AD263" s="156"/>
      <c r="AF263" s="80"/>
      <c r="AG263" s="81"/>
      <c r="AH263" s="81"/>
      <c r="AI263" s="82"/>
      <c r="AJ263" s="83"/>
      <c r="AK263" s="84"/>
      <c r="AL263" s="33"/>
      <c r="AM263" s="85"/>
      <c r="AN263" s="160"/>
    </row>
    <row r="264" spans="26:40" x14ac:dyDescent="0.2">
      <c r="Z264" s="32"/>
      <c r="AA264" s="33"/>
      <c r="AB264" s="21"/>
      <c r="AC264" s="155"/>
      <c r="AD264" s="156"/>
      <c r="AF264" s="80"/>
      <c r="AG264" s="81"/>
      <c r="AH264" s="81"/>
      <c r="AI264" s="82"/>
      <c r="AJ264" s="83"/>
      <c r="AK264" s="84"/>
      <c r="AL264" s="33"/>
      <c r="AM264" s="85"/>
      <c r="AN264" s="160"/>
    </row>
    <row r="265" spans="26:40" x14ac:dyDescent="0.2">
      <c r="Z265" s="32"/>
      <c r="AA265" s="33"/>
      <c r="AB265" s="21"/>
      <c r="AC265" s="155"/>
      <c r="AD265" s="156"/>
      <c r="AF265" s="80"/>
      <c r="AG265" s="81"/>
      <c r="AH265" s="81"/>
      <c r="AI265" s="82"/>
      <c r="AJ265" s="83"/>
      <c r="AK265" s="84"/>
      <c r="AL265" s="33"/>
      <c r="AM265" s="85"/>
      <c r="AN265" s="160"/>
    </row>
    <row r="266" spans="26:40" x14ac:dyDescent="0.2">
      <c r="Z266" s="39"/>
      <c r="AA266" s="38"/>
      <c r="AB266" s="38"/>
      <c r="AC266" s="29" t="s">
        <v>890</v>
      </c>
      <c r="AD266" s="184">
        <v>0</v>
      </c>
      <c r="AF266" s="178"/>
      <c r="AG266" s="81"/>
      <c r="AH266" s="81"/>
      <c r="AI266" s="82"/>
      <c r="AJ266" s="83"/>
      <c r="AK266" s="84"/>
      <c r="AL266" s="33"/>
      <c r="AM266" s="85"/>
      <c r="AN266" s="160"/>
    </row>
    <row r="267" spans="26:40" ht="13.5" thickBot="1" x14ac:dyDescent="0.25">
      <c r="Z267" s="37" t="s">
        <v>898</v>
      </c>
      <c r="AA267" s="132"/>
      <c r="AB267" s="132"/>
      <c r="AC267" s="38"/>
      <c r="AD267" s="182"/>
      <c r="AF267" s="80"/>
      <c r="AG267" s="81"/>
      <c r="AH267" s="81"/>
      <c r="AI267" s="82"/>
      <c r="AJ267" s="83"/>
      <c r="AK267" s="84"/>
      <c r="AL267" s="33"/>
      <c r="AM267" s="85"/>
      <c r="AN267" s="160"/>
    </row>
    <row r="268" spans="26:40" ht="14.25" thickTop="1" thickBot="1" x14ac:dyDescent="0.25">
      <c r="Z268" s="31" t="s">
        <v>884</v>
      </c>
      <c r="AA268" s="27" t="s">
        <v>885</v>
      </c>
      <c r="AB268" s="26" t="s">
        <v>886</v>
      </c>
      <c r="AC268" s="27" t="s">
        <v>893</v>
      </c>
      <c r="AD268" s="133" t="s">
        <v>888</v>
      </c>
      <c r="AF268" s="87"/>
      <c r="AG268" s="53"/>
      <c r="AH268" s="53"/>
      <c r="AI268" s="54"/>
      <c r="AJ268" s="55"/>
      <c r="AK268" s="54"/>
      <c r="AL268" s="53"/>
      <c r="AM268" s="88" t="s">
        <v>956</v>
      </c>
      <c r="AN268" s="89">
        <v>0</v>
      </c>
    </row>
    <row r="269" spans="26:40" ht="14.25" thickTop="1" thickBot="1" x14ac:dyDescent="0.25">
      <c r="Z269" s="32" t="s">
        <v>1066</v>
      </c>
      <c r="AA269" s="134">
        <v>151958.125</v>
      </c>
      <c r="AB269" s="135">
        <v>0.13781574510887273</v>
      </c>
      <c r="AC269" s="116">
        <v>1</v>
      </c>
      <c r="AD269" s="137">
        <v>20942.222222222223</v>
      </c>
      <c r="AF269" s="39"/>
      <c r="AG269" s="59"/>
      <c r="AH269" s="59"/>
      <c r="AI269" s="60"/>
      <c r="AJ269" s="61"/>
      <c r="AK269" s="60"/>
      <c r="AL269" s="59"/>
      <c r="AM269" s="60"/>
      <c r="AN269" s="77"/>
    </row>
    <row r="270" spans="26:40" ht="15.75" customHeight="1" thickTop="1" x14ac:dyDescent="0.2">
      <c r="Z270" s="32" t="s">
        <v>922</v>
      </c>
      <c r="AA270" s="134">
        <v>55257.5</v>
      </c>
      <c r="AB270" s="135">
        <v>0.31915225183107371</v>
      </c>
      <c r="AC270" s="116">
        <v>3</v>
      </c>
      <c r="AD270" s="137">
        <v>17635.555555555555</v>
      </c>
      <c r="AF270" s="90" t="s">
        <v>960</v>
      </c>
      <c r="AG270" s="94"/>
      <c r="AH270" s="103" t="s">
        <v>873</v>
      </c>
      <c r="AI270" s="3884" t="s">
        <v>1072</v>
      </c>
      <c r="AJ270" s="3885"/>
      <c r="AK270" s="57" t="s">
        <v>314</v>
      </c>
      <c r="AL270" s="103" t="s">
        <v>951</v>
      </c>
      <c r="AM270" s="57" t="s">
        <v>929</v>
      </c>
      <c r="AN270" s="91"/>
    </row>
    <row r="271" spans="26:40" x14ac:dyDescent="0.2">
      <c r="Z271" s="32" t="s">
        <v>923</v>
      </c>
      <c r="AA271" s="134">
        <v>36247.538562499991</v>
      </c>
      <c r="AB271" s="135">
        <v>0.27841154830231063</v>
      </c>
      <c r="AC271" s="116">
        <v>1</v>
      </c>
      <c r="AD271" s="137">
        <v>10091.733333333334</v>
      </c>
      <c r="AF271" s="167" t="s">
        <v>1066</v>
      </c>
      <c r="AG271" s="94"/>
      <c r="AH271" s="92">
        <v>1</v>
      </c>
      <c r="AI271" s="191">
        <v>151958.125</v>
      </c>
      <c r="AJ271" s="192"/>
      <c r="AK271" s="168">
        <v>20942.222222222223</v>
      </c>
      <c r="AL271" s="93">
        <v>0.13781574510887273</v>
      </c>
      <c r="AM271" s="168">
        <v>20942.222222222223</v>
      </c>
      <c r="AN271" s="91"/>
    </row>
    <row r="272" spans="26:40" x14ac:dyDescent="0.2">
      <c r="Z272" s="39"/>
      <c r="AA272" s="38"/>
      <c r="AB272" s="38"/>
      <c r="AC272" s="29" t="s">
        <v>890</v>
      </c>
      <c r="AD272" s="184">
        <v>48670</v>
      </c>
      <c r="AF272" s="117" t="s">
        <v>922</v>
      </c>
      <c r="AG272" s="170"/>
      <c r="AH272" s="92">
        <v>3</v>
      </c>
      <c r="AI272" s="191">
        <v>55257.5</v>
      </c>
      <c r="AJ272" s="192"/>
      <c r="AK272" s="168">
        <v>17635.555555555555</v>
      </c>
      <c r="AL272" s="93">
        <v>0.31915225183107371</v>
      </c>
      <c r="AM272" s="168">
        <v>17635.555555555555</v>
      </c>
      <c r="AN272" s="86"/>
    </row>
    <row r="273" spans="26:40" ht="13.5" thickBot="1" x14ac:dyDescent="0.25">
      <c r="Z273" s="41"/>
      <c r="AA273" s="169"/>
      <c r="AB273" s="25" t="s">
        <v>900</v>
      </c>
      <c r="AC273" s="30"/>
      <c r="AD273" s="185">
        <v>71689</v>
      </c>
      <c r="AF273" s="117" t="s">
        <v>923</v>
      </c>
      <c r="AG273" s="170"/>
      <c r="AH273" s="171">
        <v>1</v>
      </c>
      <c r="AI273" s="191">
        <v>36247.538562499991</v>
      </c>
      <c r="AJ273" s="192"/>
      <c r="AK273" s="168">
        <v>10091.733333333334</v>
      </c>
      <c r="AL273" s="93">
        <v>0.27841154830231063</v>
      </c>
      <c r="AM273" s="168">
        <v>10091.733333333334</v>
      </c>
      <c r="AN273" s="86"/>
    </row>
    <row r="274" spans="26:40" ht="13.5" thickBot="1" x14ac:dyDescent="0.25">
      <c r="AF274" s="95"/>
      <c r="AG274" s="59"/>
      <c r="AH274" s="59"/>
      <c r="AI274" s="60"/>
      <c r="AJ274" s="61"/>
      <c r="AK274" s="60"/>
      <c r="AL274" s="59"/>
      <c r="AM274" s="172" t="s">
        <v>956</v>
      </c>
      <c r="AN274" s="75">
        <v>48670</v>
      </c>
    </row>
    <row r="275" spans="26:40" ht="14.25" thickTop="1" thickBot="1" x14ac:dyDescent="0.25">
      <c r="AF275" s="96"/>
      <c r="AG275" s="97"/>
      <c r="AH275" s="97"/>
      <c r="AI275" s="98"/>
      <c r="AJ275" s="99"/>
      <c r="AK275" s="105" t="s">
        <v>964</v>
      </c>
      <c r="AL275" s="106"/>
      <c r="AM275" s="105"/>
      <c r="AN275" s="186">
        <v>71689</v>
      </c>
    </row>
    <row r="279" spans="26:40" ht="12.75" customHeight="1" x14ac:dyDescent="0.2">
      <c r="AF279" s="3893" t="s">
        <v>1061</v>
      </c>
      <c r="AG279" s="3893"/>
      <c r="AH279" s="3893"/>
      <c r="AI279" s="3893"/>
      <c r="AJ279" s="3893"/>
      <c r="AK279" s="3893"/>
      <c r="AL279" s="3893"/>
      <c r="AM279" s="3893"/>
      <c r="AN279" s="3893"/>
    </row>
    <row r="280" spans="26:40" ht="15.75" customHeight="1" thickBot="1" x14ac:dyDescent="0.25">
      <c r="AF280" s="3894"/>
      <c r="AG280" s="3894"/>
      <c r="AH280" s="3894"/>
      <c r="AI280" s="3894"/>
      <c r="AJ280" s="3894"/>
      <c r="AK280" s="3894"/>
      <c r="AL280" s="3894"/>
      <c r="AM280" s="3894"/>
      <c r="AN280" s="3894"/>
    </row>
    <row r="281" spans="26:40" ht="15" customHeight="1" x14ac:dyDescent="0.2">
      <c r="Z281" s="121"/>
      <c r="AA281" s="36"/>
      <c r="AB281" s="42" t="s">
        <v>875</v>
      </c>
      <c r="AC281" s="36"/>
      <c r="AD281" s="100"/>
      <c r="AF281" s="3869"/>
      <c r="AG281" s="3870"/>
      <c r="AH281" s="3870"/>
      <c r="AI281" s="3870"/>
      <c r="AJ281" s="3870"/>
      <c r="AK281" s="36"/>
      <c r="AL281" s="42" t="s">
        <v>875</v>
      </c>
      <c r="AM281" s="36"/>
      <c r="AN281" s="100"/>
    </row>
    <row r="282" spans="26:40" x14ac:dyDescent="0.2">
      <c r="Z282" s="122" t="s">
        <v>877</v>
      </c>
      <c r="AA282" s="123">
        <f>AK282</f>
        <v>12</v>
      </c>
      <c r="AB282" s="44" t="s">
        <v>878</v>
      </c>
      <c r="AC282" s="45" t="s">
        <v>879</v>
      </c>
      <c r="AD282" s="101"/>
      <c r="AF282" s="3871" t="s">
        <v>877</v>
      </c>
      <c r="AG282" s="3872"/>
      <c r="AH282" s="3872"/>
      <c r="AI282" s="3872"/>
      <c r="AJ282" s="3872"/>
      <c r="AK282" s="43">
        <v>12</v>
      </c>
      <c r="AL282" s="44" t="s">
        <v>878</v>
      </c>
      <c r="AM282" s="45" t="s">
        <v>879</v>
      </c>
      <c r="AN282" s="101"/>
    </row>
    <row r="283" spans="26:40" ht="13.5" thickBot="1" x14ac:dyDescent="0.25">
      <c r="Z283" s="124" t="s">
        <v>880</v>
      </c>
      <c r="AA283" s="125"/>
      <c r="AB283" s="125"/>
      <c r="AC283" s="126" t="s">
        <v>881</v>
      </c>
      <c r="AD283" s="180" t="s">
        <v>721</v>
      </c>
      <c r="AF283" s="46"/>
      <c r="AG283" s="47"/>
      <c r="AH283" s="47"/>
      <c r="AI283" s="47"/>
      <c r="AJ283" s="47"/>
      <c r="AK283" s="47"/>
      <c r="AL283" s="47"/>
      <c r="AM283" s="47"/>
      <c r="AN283" s="48"/>
    </row>
    <row r="284" spans="26:40" ht="12.75" customHeight="1" x14ac:dyDescent="0.2">
      <c r="Z284" s="181" t="str">
        <f>UPPER(AI284)</f>
        <v>MONTAJE E INSTALACIÓN DE MATERIALES PARA TEMPLETE</v>
      </c>
      <c r="AA284" s="38"/>
      <c r="AB284" s="38"/>
      <c r="AC284" s="38"/>
      <c r="AD284" s="182"/>
      <c r="AF284" s="49" t="s">
        <v>944</v>
      </c>
      <c r="AG284" s="50"/>
      <c r="AH284" s="102" t="s">
        <v>945</v>
      </c>
      <c r="AI284" s="3889" t="s">
        <v>1084</v>
      </c>
      <c r="AJ284" s="3889"/>
      <c r="AK284" s="3889"/>
      <c r="AL284" s="3889"/>
      <c r="AM284" s="3889"/>
      <c r="AN284" s="3890"/>
    </row>
    <row r="285" spans="26:40" x14ac:dyDescent="0.2">
      <c r="Z285" s="37" t="s">
        <v>882</v>
      </c>
      <c r="AA285" s="38"/>
      <c r="AB285" s="132"/>
      <c r="AC285" s="38"/>
      <c r="AD285" s="182"/>
      <c r="AF285" s="51"/>
      <c r="AG285" s="52"/>
      <c r="AH285" s="53"/>
      <c r="AI285" s="54"/>
      <c r="AJ285" s="55"/>
      <c r="AK285" s="54"/>
      <c r="AL285" s="56"/>
      <c r="AM285" s="57"/>
      <c r="AN285" s="58"/>
    </row>
    <row r="286" spans="26:40" ht="13.5" thickBot="1" x14ac:dyDescent="0.25">
      <c r="Z286" s="31" t="s">
        <v>884</v>
      </c>
      <c r="AA286" s="27" t="s">
        <v>885</v>
      </c>
      <c r="AB286" s="26" t="s">
        <v>886</v>
      </c>
      <c r="AC286" s="27" t="s">
        <v>893</v>
      </c>
      <c r="AD286" s="133" t="s">
        <v>888</v>
      </c>
      <c r="AF286" s="76" t="s">
        <v>947</v>
      </c>
      <c r="AG286" s="59"/>
      <c r="AH286" s="59"/>
      <c r="AI286" s="60"/>
      <c r="AJ286" s="61"/>
      <c r="AK286" s="60"/>
      <c r="AL286" s="62"/>
      <c r="AM286" s="63" t="s">
        <v>892</v>
      </c>
      <c r="AN286" s="64" t="s">
        <v>948</v>
      </c>
    </row>
    <row r="287" spans="26:40" ht="13.5" thickTop="1" x14ac:dyDescent="0.2">
      <c r="Z287" s="80" t="s">
        <v>931</v>
      </c>
      <c r="AA287" s="187">
        <v>155259.31499999997</v>
      </c>
      <c r="AB287" s="135">
        <v>0.23375409069658723</v>
      </c>
      <c r="AC287" s="116">
        <v>1</v>
      </c>
      <c r="AD287" s="137"/>
      <c r="AF287" s="138" t="s">
        <v>773</v>
      </c>
      <c r="AG287" s="139"/>
      <c r="AH287" s="65"/>
      <c r="AI287" s="57" t="s">
        <v>135</v>
      </c>
      <c r="AJ287" s="103" t="s">
        <v>873</v>
      </c>
      <c r="AK287" s="57" t="s">
        <v>950</v>
      </c>
      <c r="AL287" s="103" t="s">
        <v>951</v>
      </c>
      <c r="AM287" s="57" t="s">
        <v>952</v>
      </c>
      <c r="AN287" s="66"/>
    </row>
    <row r="288" spans="26:40" x14ac:dyDescent="0.2">
      <c r="Z288" s="80" t="s">
        <v>932</v>
      </c>
      <c r="AA288" s="187">
        <v>2762.875</v>
      </c>
      <c r="AB288" s="135">
        <v>5.6100981767180924</v>
      </c>
      <c r="AC288" s="116">
        <v>1</v>
      </c>
      <c r="AD288" s="137"/>
      <c r="AF288" s="175" t="s">
        <v>931</v>
      </c>
      <c r="AG288" s="176"/>
      <c r="AH288" s="177"/>
      <c r="AI288" s="67" t="s">
        <v>921</v>
      </c>
      <c r="AJ288" s="68">
        <v>1</v>
      </c>
      <c r="AK288" s="107">
        <v>155259.31499999997</v>
      </c>
      <c r="AL288" s="69">
        <v>0.23375409069658723</v>
      </c>
      <c r="AM288" s="107">
        <v>36292.5</v>
      </c>
      <c r="AN288" s="86"/>
    </row>
    <row r="289" spans="26:40" x14ac:dyDescent="0.2">
      <c r="Z289" s="80"/>
      <c r="AA289" s="187"/>
      <c r="AB289" s="135"/>
      <c r="AC289" s="116"/>
      <c r="AD289" s="137"/>
      <c r="AF289" s="3875" t="s">
        <v>932</v>
      </c>
      <c r="AG289" s="3876"/>
      <c r="AH289" s="3877"/>
      <c r="AI289" s="67" t="s">
        <v>921</v>
      </c>
      <c r="AJ289" s="68">
        <v>1</v>
      </c>
      <c r="AK289" s="107">
        <v>2762.875</v>
      </c>
      <c r="AL289" s="69">
        <v>5.6100981767180924</v>
      </c>
      <c r="AM289" s="107">
        <v>15500</v>
      </c>
      <c r="AN289" s="70"/>
    </row>
    <row r="290" spans="26:40" x14ac:dyDescent="0.2">
      <c r="Z290" s="80"/>
      <c r="AA290" s="136"/>
      <c r="AB290" s="144"/>
      <c r="AC290" s="116"/>
      <c r="AD290" s="137"/>
      <c r="AF290" s="3875"/>
      <c r="AG290" s="3876"/>
      <c r="AH290" s="3877"/>
      <c r="AI290" s="67"/>
      <c r="AJ290" s="68"/>
      <c r="AK290" s="107"/>
      <c r="AL290" s="69"/>
      <c r="AM290" s="107"/>
      <c r="AN290" s="71"/>
    </row>
    <row r="291" spans="26:40" ht="15.75" customHeight="1" thickBot="1" x14ac:dyDescent="0.25">
      <c r="Z291" s="39"/>
      <c r="AA291" s="38"/>
      <c r="AB291" s="38"/>
      <c r="AC291" s="29" t="s">
        <v>890</v>
      </c>
      <c r="AD291" s="184">
        <v>51793</v>
      </c>
      <c r="AF291" s="3886"/>
      <c r="AG291" s="3887"/>
      <c r="AH291" s="3888"/>
      <c r="AI291" s="148"/>
      <c r="AJ291" s="149"/>
      <c r="AK291" s="150"/>
      <c r="AL291" s="72" t="s">
        <v>876</v>
      </c>
      <c r="AM291" s="151"/>
      <c r="AN291" s="73"/>
    </row>
    <row r="292" spans="26:40" ht="14.25" thickTop="1" thickBot="1" x14ac:dyDescent="0.25">
      <c r="Z292" s="37" t="s">
        <v>891</v>
      </c>
      <c r="AA292" s="132"/>
      <c r="AB292" s="132"/>
      <c r="AC292" s="38"/>
      <c r="AD292" s="182"/>
      <c r="AF292" s="74"/>
      <c r="AG292" s="53"/>
      <c r="AH292" s="53"/>
      <c r="AI292" s="54"/>
      <c r="AJ292" s="55"/>
      <c r="AK292" s="54"/>
      <c r="AL292" s="53"/>
      <c r="AM292" s="153" t="s">
        <v>956</v>
      </c>
      <c r="AN292" s="75">
        <v>51793</v>
      </c>
    </row>
    <row r="293" spans="26:40" ht="14.25" thickTop="1" thickBot="1" x14ac:dyDescent="0.25">
      <c r="Z293" s="31" t="s">
        <v>884</v>
      </c>
      <c r="AA293" s="27" t="s">
        <v>892</v>
      </c>
      <c r="AB293" s="26" t="s">
        <v>893</v>
      </c>
      <c r="AC293" s="27" t="s">
        <v>887</v>
      </c>
      <c r="AD293" s="133" t="s">
        <v>888</v>
      </c>
      <c r="AF293" s="76" t="s">
        <v>957</v>
      </c>
      <c r="AG293" s="59"/>
      <c r="AH293" s="59"/>
      <c r="AI293" s="60"/>
      <c r="AJ293" s="61"/>
      <c r="AK293" s="60"/>
      <c r="AL293" s="59"/>
      <c r="AM293" s="60"/>
      <c r="AN293" s="77"/>
    </row>
    <row r="294" spans="26:40" ht="13.5" thickTop="1" x14ac:dyDescent="0.2">
      <c r="Z294" s="32"/>
      <c r="AA294" s="154"/>
      <c r="AB294" s="22"/>
      <c r="AC294" s="155"/>
      <c r="AD294" s="156"/>
      <c r="AF294" s="157" t="s">
        <v>773</v>
      </c>
      <c r="AG294" s="78"/>
      <c r="AH294" s="78"/>
      <c r="AI294" s="112"/>
      <c r="AJ294" s="104" t="s">
        <v>135</v>
      </c>
      <c r="AK294" s="112" t="s">
        <v>929</v>
      </c>
      <c r="AL294" s="104" t="s">
        <v>958</v>
      </c>
      <c r="AM294" s="112" t="s">
        <v>952</v>
      </c>
      <c r="AN294" s="79"/>
    </row>
    <row r="295" spans="26:40" x14ac:dyDescent="0.2">
      <c r="Z295" s="32"/>
      <c r="AA295" s="154"/>
      <c r="AB295" s="22"/>
      <c r="AC295" s="155"/>
      <c r="AD295" s="156"/>
      <c r="AF295" s="80"/>
      <c r="AG295" s="81"/>
      <c r="AH295" s="81"/>
      <c r="AI295" s="82"/>
      <c r="AJ295" s="83"/>
      <c r="AK295" s="84"/>
      <c r="AL295" s="33"/>
      <c r="AM295" s="85"/>
      <c r="AN295" s="86"/>
    </row>
    <row r="296" spans="26:40" x14ac:dyDescent="0.2">
      <c r="Z296" s="32"/>
      <c r="AA296" s="154"/>
      <c r="AB296" s="22"/>
      <c r="AC296" s="155"/>
      <c r="AD296" s="156"/>
      <c r="AF296" s="80"/>
      <c r="AG296" s="81"/>
      <c r="AH296" s="81"/>
      <c r="AI296" s="82"/>
      <c r="AJ296" s="83"/>
      <c r="AK296" s="84"/>
      <c r="AL296" s="33"/>
      <c r="AM296" s="85"/>
      <c r="AN296" s="160"/>
    </row>
    <row r="297" spans="26:40" x14ac:dyDescent="0.2">
      <c r="Z297" s="34"/>
      <c r="AA297" s="119"/>
      <c r="AB297" s="21"/>
      <c r="AC297" s="155"/>
      <c r="AD297" s="156"/>
      <c r="AF297" s="80"/>
      <c r="AG297" s="81"/>
      <c r="AH297" s="81"/>
      <c r="AI297" s="82"/>
      <c r="AJ297" s="83"/>
      <c r="AK297" s="84"/>
      <c r="AL297" s="33"/>
      <c r="AM297" s="85"/>
      <c r="AN297" s="160"/>
    </row>
    <row r="298" spans="26:40" x14ac:dyDescent="0.2">
      <c r="Z298" s="32"/>
      <c r="AA298" s="33"/>
      <c r="AB298" s="21"/>
      <c r="AC298" s="155"/>
      <c r="AD298" s="156"/>
      <c r="AF298" s="80"/>
      <c r="AG298" s="81"/>
      <c r="AH298" s="81"/>
      <c r="AI298" s="82"/>
      <c r="AJ298" s="83"/>
      <c r="AK298" s="84"/>
      <c r="AL298" s="33"/>
      <c r="AM298" s="85"/>
      <c r="AN298" s="160"/>
    </row>
    <row r="299" spans="26:40" x14ac:dyDescent="0.2">
      <c r="Z299" s="32"/>
      <c r="AA299" s="33"/>
      <c r="AB299" s="21"/>
      <c r="AC299" s="155"/>
      <c r="AD299" s="156"/>
      <c r="AF299" s="80"/>
      <c r="AG299" s="81"/>
      <c r="AH299" s="81"/>
      <c r="AI299" s="82"/>
      <c r="AJ299" s="83"/>
      <c r="AK299" s="84"/>
      <c r="AL299" s="33"/>
      <c r="AM299" s="85"/>
      <c r="AN299" s="160"/>
    </row>
    <row r="300" spans="26:40" x14ac:dyDescent="0.2">
      <c r="Z300" s="34"/>
      <c r="AA300" s="33"/>
      <c r="AB300" s="21"/>
      <c r="AC300" s="155"/>
      <c r="AD300" s="156"/>
      <c r="AF300" s="80"/>
      <c r="AG300" s="81"/>
      <c r="AH300" s="81"/>
      <c r="AI300" s="82"/>
      <c r="AJ300" s="83"/>
      <c r="AK300" s="84"/>
      <c r="AL300" s="33"/>
      <c r="AM300" s="85"/>
      <c r="AN300" s="160"/>
    </row>
    <row r="301" spans="26:40" x14ac:dyDescent="0.2">
      <c r="Z301" s="32"/>
      <c r="AA301" s="33"/>
      <c r="AB301" s="21"/>
      <c r="AC301" s="155"/>
      <c r="AD301" s="156"/>
      <c r="AF301" s="80"/>
      <c r="AG301" s="81"/>
      <c r="AH301" s="81"/>
      <c r="AI301" s="82"/>
      <c r="AJ301" s="83"/>
      <c r="AK301" s="84"/>
      <c r="AL301" s="33"/>
      <c r="AM301" s="85"/>
      <c r="AN301" s="160"/>
    </row>
    <row r="302" spans="26:40" x14ac:dyDescent="0.2">
      <c r="Z302" s="32"/>
      <c r="AA302" s="33"/>
      <c r="AB302" s="21"/>
      <c r="AC302" s="155"/>
      <c r="AD302" s="156"/>
      <c r="AF302" s="80"/>
      <c r="AG302" s="81"/>
      <c r="AH302" s="81"/>
      <c r="AI302" s="82"/>
      <c r="AJ302" s="83"/>
      <c r="AK302" s="84"/>
      <c r="AL302" s="33"/>
      <c r="AM302" s="85"/>
      <c r="AN302" s="160"/>
    </row>
    <row r="303" spans="26:40" x14ac:dyDescent="0.2">
      <c r="Z303" s="39"/>
      <c r="AA303" s="38"/>
      <c r="AB303" s="38"/>
      <c r="AC303" s="29" t="s">
        <v>890</v>
      </c>
      <c r="AD303" s="184">
        <v>0</v>
      </c>
      <c r="AF303" s="178"/>
      <c r="AG303" s="81"/>
      <c r="AH303" s="81"/>
      <c r="AI303" s="82"/>
      <c r="AJ303" s="83"/>
      <c r="AK303" s="84"/>
      <c r="AL303" s="33"/>
      <c r="AM303" s="85"/>
      <c r="AN303" s="160"/>
    </row>
    <row r="304" spans="26:40" ht="13.5" thickBot="1" x14ac:dyDescent="0.25">
      <c r="Z304" s="37" t="s">
        <v>898</v>
      </c>
      <c r="AA304" s="132"/>
      <c r="AB304" s="132"/>
      <c r="AC304" s="38"/>
      <c r="AD304" s="182"/>
      <c r="AF304" s="80"/>
      <c r="AG304" s="81"/>
      <c r="AH304" s="81"/>
      <c r="AI304" s="82"/>
      <c r="AJ304" s="83"/>
      <c r="AK304" s="84"/>
      <c r="AL304" s="33"/>
      <c r="AM304" s="85"/>
      <c r="AN304" s="160"/>
    </row>
    <row r="305" spans="26:40" ht="14.25" thickTop="1" thickBot="1" x14ac:dyDescent="0.25">
      <c r="Z305" s="31" t="s">
        <v>884</v>
      </c>
      <c r="AA305" s="27" t="s">
        <v>885</v>
      </c>
      <c r="AB305" s="26" t="s">
        <v>886</v>
      </c>
      <c r="AC305" s="27" t="s">
        <v>893</v>
      </c>
      <c r="AD305" s="133" t="s">
        <v>888</v>
      </c>
      <c r="AF305" s="87"/>
      <c r="AG305" s="53"/>
      <c r="AH305" s="53"/>
      <c r="AI305" s="54"/>
      <c r="AJ305" s="55"/>
      <c r="AK305" s="54"/>
      <c r="AL305" s="53"/>
      <c r="AM305" s="88" t="s">
        <v>956</v>
      </c>
      <c r="AN305" s="89">
        <v>0</v>
      </c>
    </row>
    <row r="306" spans="26:40" ht="14.25" thickTop="1" thickBot="1" x14ac:dyDescent="0.25">
      <c r="Z306" s="32" t="s">
        <v>1066</v>
      </c>
      <c r="AA306" s="134">
        <v>151958.125</v>
      </c>
      <c r="AB306" s="135">
        <v>0.15504271324748184</v>
      </c>
      <c r="AC306" s="116">
        <v>1</v>
      </c>
      <c r="AD306" s="137">
        <v>23560</v>
      </c>
      <c r="AF306" s="39"/>
      <c r="AG306" s="59"/>
      <c r="AH306" s="59"/>
      <c r="AI306" s="60"/>
      <c r="AJ306" s="61"/>
      <c r="AK306" s="60"/>
      <c r="AL306" s="59"/>
      <c r="AM306" s="60"/>
      <c r="AN306" s="77"/>
    </row>
    <row r="307" spans="26:40" ht="15.75" customHeight="1" thickTop="1" x14ac:dyDescent="0.2">
      <c r="Z307" s="32" t="s">
        <v>922</v>
      </c>
      <c r="AA307" s="134">
        <v>55257.5</v>
      </c>
      <c r="AB307" s="135">
        <v>0.35904628330995791</v>
      </c>
      <c r="AC307" s="116">
        <v>3</v>
      </c>
      <c r="AD307" s="137">
        <v>19840</v>
      </c>
      <c r="AF307" s="90" t="s">
        <v>960</v>
      </c>
      <c r="AG307" s="94"/>
      <c r="AH307" s="103" t="s">
        <v>873</v>
      </c>
      <c r="AI307" s="3884" t="s">
        <v>1072</v>
      </c>
      <c r="AJ307" s="3885"/>
      <c r="AK307" s="57" t="s">
        <v>314</v>
      </c>
      <c r="AL307" s="103" t="s">
        <v>951</v>
      </c>
      <c r="AM307" s="57" t="s">
        <v>929</v>
      </c>
      <c r="AN307" s="91"/>
    </row>
    <row r="308" spans="26:40" x14ac:dyDescent="0.2">
      <c r="Z308" s="32" t="s">
        <v>923</v>
      </c>
      <c r="AA308" s="134">
        <v>36247.538562499991</v>
      </c>
      <c r="AB308" s="135">
        <v>0.31321299184009949</v>
      </c>
      <c r="AC308" s="116">
        <v>1</v>
      </c>
      <c r="AD308" s="137">
        <v>11353.2</v>
      </c>
      <c r="AF308" s="167" t="s">
        <v>1066</v>
      </c>
      <c r="AG308" s="94"/>
      <c r="AH308" s="92">
        <v>1</v>
      </c>
      <c r="AI308" s="3891">
        <v>151958.125</v>
      </c>
      <c r="AJ308" s="3892"/>
      <c r="AK308" s="168">
        <v>23560</v>
      </c>
      <c r="AL308" s="93">
        <v>0.15504271324748184</v>
      </c>
      <c r="AM308" s="168">
        <v>23560</v>
      </c>
      <c r="AN308" s="91"/>
    </row>
    <row r="309" spans="26:40" x14ac:dyDescent="0.2">
      <c r="Z309" s="39"/>
      <c r="AA309" s="38"/>
      <c r="AB309" s="38"/>
      <c r="AC309" s="29" t="s">
        <v>890</v>
      </c>
      <c r="AD309" s="184">
        <v>54753</v>
      </c>
      <c r="AF309" s="117" t="s">
        <v>922</v>
      </c>
      <c r="AG309" s="170"/>
      <c r="AH309" s="92">
        <v>3</v>
      </c>
      <c r="AI309" s="3891">
        <v>55257.5</v>
      </c>
      <c r="AJ309" s="3892"/>
      <c r="AK309" s="168">
        <v>19840</v>
      </c>
      <c r="AL309" s="93">
        <v>0.35904628330995791</v>
      </c>
      <c r="AM309" s="168">
        <v>19840</v>
      </c>
      <c r="AN309" s="86"/>
    </row>
    <row r="310" spans="26:40" ht="13.5" thickBot="1" x14ac:dyDescent="0.25">
      <c r="Z310" s="41"/>
      <c r="AA310" s="169"/>
      <c r="AB310" s="25" t="s">
        <v>900</v>
      </c>
      <c r="AC310" s="30"/>
      <c r="AD310" s="185">
        <v>106546</v>
      </c>
      <c r="AF310" s="117" t="s">
        <v>923</v>
      </c>
      <c r="AG310" s="170"/>
      <c r="AH310" s="171">
        <v>1</v>
      </c>
      <c r="AI310" s="3891">
        <v>36247.538562499991</v>
      </c>
      <c r="AJ310" s="3892"/>
      <c r="AK310" s="168">
        <v>11353.2</v>
      </c>
      <c r="AL310" s="93">
        <v>0.31321299184009949</v>
      </c>
      <c r="AM310" s="168">
        <v>11353.2</v>
      </c>
      <c r="AN310" s="86"/>
    </row>
    <row r="311" spans="26:40" ht="13.5" thickBot="1" x14ac:dyDescent="0.25">
      <c r="AF311" s="95"/>
      <c r="AG311" s="59"/>
      <c r="AH311" s="59"/>
      <c r="AI311" s="60"/>
      <c r="AJ311" s="61"/>
      <c r="AK311" s="60"/>
      <c r="AL311" s="59"/>
      <c r="AM311" s="172" t="s">
        <v>956</v>
      </c>
      <c r="AN311" s="75">
        <v>54753</v>
      </c>
    </row>
    <row r="312" spans="26:40" ht="14.25" thickTop="1" thickBot="1" x14ac:dyDescent="0.25">
      <c r="AF312" s="96"/>
      <c r="AG312" s="97"/>
      <c r="AH312" s="97"/>
      <c r="AI312" s="98"/>
      <c r="AJ312" s="99"/>
      <c r="AK312" s="105" t="s">
        <v>964</v>
      </c>
      <c r="AL312" s="106"/>
      <c r="AM312" s="105"/>
      <c r="AN312" s="186">
        <v>106546</v>
      </c>
    </row>
  </sheetData>
  <mergeCells count="113">
    <mergeCell ref="AF291:AH291"/>
    <mergeCell ref="AI307:AJ307"/>
    <mergeCell ref="AI308:AJ308"/>
    <mergeCell ref="AI309:AJ309"/>
    <mergeCell ref="AI310:AJ310"/>
    <mergeCell ref="AF280:AN280"/>
    <mergeCell ref="AF281:AJ281"/>
    <mergeCell ref="AF282:AJ282"/>
    <mergeCell ref="AI284:AN284"/>
    <mergeCell ref="AF289:AH289"/>
    <mergeCell ref="AF290:AH290"/>
    <mergeCell ref="AI247:AN247"/>
    <mergeCell ref="AF252:AH252"/>
    <mergeCell ref="AF253:AH253"/>
    <mergeCell ref="AF254:AH254"/>
    <mergeCell ref="AI270:AJ270"/>
    <mergeCell ref="AF279:AN279"/>
    <mergeCell ref="AF218:AH218"/>
    <mergeCell ref="AI234:AJ234"/>
    <mergeCell ref="AF242:AN242"/>
    <mergeCell ref="AF243:AN243"/>
    <mergeCell ref="AF244:AJ244"/>
    <mergeCell ref="AF245:AJ245"/>
    <mergeCell ref="AF206:AN206"/>
    <mergeCell ref="AF207:AN207"/>
    <mergeCell ref="AF208:AJ208"/>
    <mergeCell ref="AF209:AJ209"/>
    <mergeCell ref="AI211:AN211"/>
    <mergeCell ref="AF217:AH217"/>
    <mergeCell ref="AF190:AI190"/>
    <mergeCell ref="AF191:AI191"/>
    <mergeCell ref="AF192:AI192"/>
    <mergeCell ref="AF193:AI193"/>
    <mergeCell ref="AF194:AI194"/>
    <mergeCell ref="AF195:AI195"/>
    <mergeCell ref="AI174:AN174"/>
    <mergeCell ref="AF182:AH182"/>
    <mergeCell ref="AF186:AI186"/>
    <mergeCell ref="AF187:AI187"/>
    <mergeCell ref="AF188:AI188"/>
    <mergeCell ref="AF189:AI189"/>
    <mergeCell ref="AF157:AI157"/>
    <mergeCell ref="AF158:AI158"/>
    <mergeCell ref="AF169:AN169"/>
    <mergeCell ref="AF170:AN170"/>
    <mergeCell ref="AF171:AJ171"/>
    <mergeCell ref="AF172:AJ172"/>
    <mergeCell ref="AF151:AI151"/>
    <mergeCell ref="AF152:AI152"/>
    <mergeCell ref="AF153:AI153"/>
    <mergeCell ref="AF154:AI154"/>
    <mergeCell ref="AF155:AI155"/>
    <mergeCell ref="AF156:AI156"/>
    <mergeCell ref="AF141:AH141"/>
    <mergeCell ref="AF143:AH143"/>
    <mergeCell ref="AF144:AH144"/>
    <mergeCell ref="AF145:AH145"/>
    <mergeCell ref="AF149:AI149"/>
    <mergeCell ref="AF150:AI150"/>
    <mergeCell ref="AF99:AJ99"/>
    <mergeCell ref="AI101:AN101"/>
    <mergeCell ref="AF108:AH108"/>
    <mergeCell ref="AF132:AN132"/>
    <mergeCell ref="AF134:AJ134"/>
    <mergeCell ref="AF135:AJ135"/>
    <mergeCell ref="AI89:AJ89"/>
    <mergeCell ref="AI90:AJ90"/>
    <mergeCell ref="AI91:AJ91"/>
    <mergeCell ref="AF96:AN96"/>
    <mergeCell ref="AF97:AN97"/>
    <mergeCell ref="AF98:AJ98"/>
    <mergeCell ref="AF81:AI81"/>
    <mergeCell ref="AF82:AI82"/>
    <mergeCell ref="AF83:AI83"/>
    <mergeCell ref="AF84:AI84"/>
    <mergeCell ref="AF85:AI85"/>
    <mergeCell ref="AI88:AJ88"/>
    <mergeCell ref="AF72:AH72"/>
    <mergeCell ref="AF76:AI76"/>
    <mergeCell ref="AF77:AI77"/>
    <mergeCell ref="AF78:AI78"/>
    <mergeCell ref="AF79:AI79"/>
    <mergeCell ref="AF80:AI80"/>
    <mergeCell ref="AF62:AJ62"/>
    <mergeCell ref="AI64:AN64"/>
    <mergeCell ref="AF68:AH68"/>
    <mergeCell ref="AF69:AH69"/>
    <mergeCell ref="AF70:AH70"/>
    <mergeCell ref="AF71:AH71"/>
    <mergeCell ref="AI51:AJ51"/>
    <mergeCell ref="AI52:AJ52"/>
    <mergeCell ref="AI53:AJ53"/>
    <mergeCell ref="AF59:AN59"/>
    <mergeCell ref="AF60:AN60"/>
    <mergeCell ref="AF61:AJ61"/>
    <mergeCell ref="AF46:AI46"/>
    <mergeCell ref="AF47:AI47"/>
    <mergeCell ref="AI50:AJ50"/>
    <mergeCell ref="AF34:AH34"/>
    <mergeCell ref="AF38:AI38"/>
    <mergeCell ref="AF39:AI39"/>
    <mergeCell ref="AF40:AI40"/>
    <mergeCell ref="AF41:AI41"/>
    <mergeCell ref="AF42:AI42"/>
    <mergeCell ref="AF23:AJ23"/>
    <mergeCell ref="AF24:AJ24"/>
    <mergeCell ref="AF30:AH30"/>
    <mergeCell ref="AF31:AH31"/>
    <mergeCell ref="AF32:AH32"/>
    <mergeCell ref="AF33:AH33"/>
    <mergeCell ref="AF43:AI43"/>
    <mergeCell ref="AF44:AI44"/>
    <mergeCell ref="AF45:AI45"/>
  </mergeCells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29">
    <tabColor theme="4" tint="-0.249977111117893"/>
  </sheetPr>
  <dimension ref="B13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25"/>
  <cols>
    <col min="1" max="16384" width="11.42578125" style="551"/>
  </cols>
  <sheetData>
    <row r="13" spans="2:2" ht="92.25" x14ac:dyDescent="1.25">
      <c r="B13" s="2217" t="s">
        <v>1625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33">
    <tabColor theme="5" tint="-0.249977111117893"/>
  </sheetPr>
  <dimension ref="A1:P76"/>
  <sheetViews>
    <sheetView showGridLines="0" topLeftCell="A47" zoomScale="80" zoomScaleNormal="80" workbookViewId="0">
      <selection activeCell="H16" sqref="H16"/>
    </sheetView>
  </sheetViews>
  <sheetFormatPr baseColWidth="10" defaultColWidth="11.42578125" defaultRowHeight="15" x14ac:dyDescent="0.25"/>
  <cols>
    <col min="1" max="1" width="11.42578125" style="1948"/>
    <col min="2" max="2" width="11.85546875" style="1948" bestFit="1" customWidth="1"/>
    <col min="3" max="3" width="8.28515625" style="1948" bestFit="1" customWidth="1"/>
    <col min="4" max="4" width="69.28515625" style="1948" bestFit="1" customWidth="1"/>
    <col min="5" max="5" width="17" style="1948" bestFit="1" customWidth="1"/>
    <col min="6" max="7" width="14.42578125" style="1948" bestFit="1" customWidth="1"/>
    <col min="8" max="8" width="12.42578125" style="1948" bestFit="1" customWidth="1"/>
    <col min="9" max="9" width="20.140625" style="1948" customWidth="1"/>
    <col min="10" max="10" width="22.28515625" style="1948" customWidth="1"/>
    <col min="11" max="11" width="17" style="1948" bestFit="1" customWidth="1"/>
    <col min="12" max="12" width="13.42578125" style="1948" customWidth="1"/>
    <col min="13" max="13" width="15.28515625" style="1948" bestFit="1" customWidth="1"/>
    <col min="14" max="14" width="17" style="1948" bestFit="1" customWidth="1"/>
    <col min="15" max="15" width="15.5703125" style="1948" bestFit="1" customWidth="1"/>
    <col min="16" max="16" width="15.140625" style="1948" bestFit="1" customWidth="1"/>
    <col min="17" max="16384" width="11.42578125" style="1948"/>
  </cols>
  <sheetData>
    <row r="1" spans="1:16" x14ac:dyDescent="0.25">
      <c r="A1" s="2727"/>
    </row>
    <row r="2" spans="1:16" ht="18" x14ac:dyDescent="0.25">
      <c r="C2" s="1021" t="s">
        <v>2804</v>
      </c>
    </row>
    <row r="3" spans="1:16" ht="18" x14ac:dyDescent="0.25">
      <c r="C3" s="1021" t="s">
        <v>2844</v>
      </c>
    </row>
    <row r="4" spans="1:16" ht="18" x14ac:dyDescent="0.25">
      <c r="C4" s="1021" t="s">
        <v>2845</v>
      </c>
    </row>
    <row r="5" spans="1:16" x14ac:dyDescent="0.25">
      <c r="C5" s="1948" t="s">
        <v>3372</v>
      </c>
    </row>
    <row r="8" spans="1:16" ht="15.75" x14ac:dyDescent="0.3">
      <c r="E8" s="2067"/>
      <c r="F8" s="2207"/>
      <c r="G8" s="2182"/>
      <c r="H8" s="2182"/>
      <c r="I8" s="2182"/>
    </row>
    <row r="9" spans="1:16" ht="15.75" x14ac:dyDescent="0.3">
      <c r="D9" s="2696"/>
      <c r="E9" s="2067"/>
      <c r="F9" s="2207"/>
      <c r="G9" s="2207"/>
      <c r="H9" s="2207"/>
      <c r="I9" s="2207"/>
      <c r="L9" s="2696"/>
      <c r="M9" s="2728"/>
    </row>
    <row r="10" spans="1:16" s="2701" customFormat="1" ht="24" x14ac:dyDescent="0.25">
      <c r="C10" s="2498" t="s">
        <v>775</v>
      </c>
      <c r="D10" s="2498" t="s">
        <v>920</v>
      </c>
      <c r="E10" s="2729" t="s">
        <v>1015</v>
      </c>
      <c r="F10" s="2498" t="s">
        <v>1016</v>
      </c>
      <c r="G10" s="2730" t="s">
        <v>1017</v>
      </c>
      <c r="H10" s="2730" t="s">
        <v>1018</v>
      </c>
      <c r="I10" s="2730" t="s">
        <v>1019</v>
      </c>
      <c r="J10" s="2730" t="s">
        <v>1020</v>
      </c>
      <c r="K10" s="2501" t="s">
        <v>1322</v>
      </c>
      <c r="L10" s="2501" t="s">
        <v>2478</v>
      </c>
      <c r="M10" s="2501" t="s">
        <v>1022</v>
      </c>
      <c r="N10" s="2501" t="s">
        <v>3363</v>
      </c>
    </row>
    <row r="11" spans="1:16" ht="15" customHeight="1" x14ac:dyDescent="0.3">
      <c r="B11" s="3712"/>
      <c r="C11" s="2507" t="s">
        <v>1990</v>
      </c>
      <c r="D11" s="2508" t="s">
        <v>2040</v>
      </c>
      <c r="E11" s="540">
        <v>2700962.2297076834</v>
      </c>
      <c r="F11" s="540"/>
      <c r="G11" s="540">
        <v>242027.30744376517</v>
      </c>
      <c r="H11" s="540">
        <v>60216.406493537688</v>
      </c>
      <c r="I11" s="540">
        <v>102958.59582797674</v>
      </c>
      <c r="J11" s="540">
        <v>24350.225154785418</v>
      </c>
      <c r="K11" s="540">
        <v>3130514.7646277482</v>
      </c>
      <c r="L11" s="540">
        <v>2059.1719165595346</v>
      </c>
      <c r="M11" s="540">
        <v>66335.607862461984</v>
      </c>
      <c r="N11" s="540">
        <v>3198909.5444067693</v>
      </c>
      <c r="O11" s="3723"/>
      <c r="P11" s="3724"/>
    </row>
    <row r="12" spans="1:16" ht="15" customHeight="1" x14ac:dyDescent="0.3">
      <c r="B12" s="3712"/>
      <c r="C12" s="2507" t="s">
        <v>1991</v>
      </c>
      <c r="D12" s="2508" t="s">
        <v>2041</v>
      </c>
      <c r="E12" s="540">
        <v>20868987.346930742</v>
      </c>
      <c r="F12" s="540"/>
      <c r="G12" s="540">
        <v>175147.73074679542</v>
      </c>
      <c r="H12" s="540">
        <v>60216.406493537688</v>
      </c>
      <c r="I12" s="540">
        <v>102958.59582797674</v>
      </c>
      <c r="J12" s="540">
        <v>24350.225154785418</v>
      </c>
      <c r="K12" s="540">
        <v>21231660.305153836</v>
      </c>
      <c r="L12" s="540">
        <v>2059.1719165595346</v>
      </c>
      <c r="M12" s="540">
        <v>449898.88186620979</v>
      </c>
      <c r="N12" s="540">
        <v>21683618.358936604</v>
      </c>
      <c r="O12" s="2731"/>
    </row>
    <row r="13" spans="1:16" ht="15" customHeight="1" x14ac:dyDescent="0.3">
      <c r="B13" s="3712"/>
      <c r="C13" s="2507" t="s">
        <v>2488</v>
      </c>
      <c r="D13" s="2508" t="s">
        <v>1993</v>
      </c>
      <c r="E13" s="540">
        <v>41463619.860348731</v>
      </c>
      <c r="F13" s="540"/>
      <c r="G13" s="540">
        <v>1581148.8862446577</v>
      </c>
      <c r="H13" s="540">
        <v>184905.1579602022</v>
      </c>
      <c r="I13" s="540">
        <v>204709.31372479425</v>
      </c>
      <c r="J13" s="540">
        <v>68975.030366385428</v>
      </c>
      <c r="K13" s="540">
        <v>43503358.248644762</v>
      </c>
      <c r="L13" s="540">
        <v>4094.1862744958853</v>
      </c>
      <c r="M13" s="540">
        <v>921836.16128878249</v>
      </c>
      <c r="N13" s="540">
        <v>44429288.596208043</v>
      </c>
      <c r="O13" s="2731"/>
    </row>
    <row r="14" spans="1:16" ht="15" customHeight="1" x14ac:dyDescent="0.3">
      <c r="B14" s="3712"/>
      <c r="C14" s="2507" t="s">
        <v>2489</v>
      </c>
      <c r="D14" s="2508" t="s">
        <v>1995</v>
      </c>
      <c r="E14" s="540">
        <v>8935902.9012716692</v>
      </c>
      <c r="F14" s="540"/>
      <c r="G14" s="540">
        <v>454015.60420795629</v>
      </c>
      <c r="H14" s="540">
        <v>184905.1579602022</v>
      </c>
      <c r="I14" s="540">
        <v>204709.31372479425</v>
      </c>
      <c r="J14" s="540">
        <v>68975.030366385428</v>
      </c>
      <c r="K14" s="540">
        <v>9848508.0075310078</v>
      </c>
      <c r="L14" s="540">
        <v>4094.1862744958853</v>
      </c>
      <c r="M14" s="540">
        <v>208689.88467958206</v>
      </c>
      <c r="N14" s="540">
        <v>10061292.078485085</v>
      </c>
      <c r="O14" s="2731"/>
    </row>
    <row r="15" spans="1:16" ht="15" customHeight="1" x14ac:dyDescent="0.3">
      <c r="B15" s="3712"/>
      <c r="C15" s="2507" t="s">
        <v>2490</v>
      </c>
      <c r="D15" s="2508" t="s">
        <v>1997</v>
      </c>
      <c r="E15" s="540">
        <v>17871805.802543338</v>
      </c>
      <c r="F15" s="540"/>
      <c r="G15" s="540">
        <v>454015.60420795629</v>
      </c>
      <c r="H15" s="540">
        <v>184905.1579602022</v>
      </c>
      <c r="I15" s="540">
        <v>204709.31372479425</v>
      </c>
      <c r="J15" s="540">
        <v>68975.030366385428</v>
      </c>
      <c r="K15" s="540">
        <v>18784410.908802677</v>
      </c>
      <c r="L15" s="540">
        <v>4094.1862744958853</v>
      </c>
      <c r="M15" s="540">
        <v>398041.66715752875</v>
      </c>
      <c r="N15" s="540">
        <v>19186546.762234699</v>
      </c>
      <c r="O15" s="2731"/>
    </row>
    <row r="16" spans="1:16" ht="15" customHeight="1" x14ac:dyDescent="0.3">
      <c r="B16" s="3712"/>
      <c r="C16" s="2507" t="s">
        <v>2491</v>
      </c>
      <c r="D16" s="2508" t="s">
        <v>1999</v>
      </c>
      <c r="E16" s="540">
        <v>26807708.703815013</v>
      </c>
      <c r="F16" s="540"/>
      <c r="G16" s="540">
        <v>454015.60420795629</v>
      </c>
      <c r="H16" s="540">
        <v>184905.1579602022</v>
      </c>
      <c r="I16" s="540">
        <v>204709.31372479425</v>
      </c>
      <c r="J16" s="540">
        <v>68975.030366385428</v>
      </c>
      <c r="K16" s="540">
        <v>27720313.810074352</v>
      </c>
      <c r="L16" s="540">
        <v>4094.1862744958853</v>
      </c>
      <c r="M16" s="540">
        <v>587393.44963547552</v>
      </c>
      <c r="N16" s="540">
        <v>28311801.445984323</v>
      </c>
      <c r="O16" s="2731"/>
    </row>
    <row r="17" spans="2:15" ht="15" customHeight="1" x14ac:dyDescent="0.3">
      <c r="B17" s="3712"/>
      <c r="C17" s="2507" t="s">
        <v>1992</v>
      </c>
      <c r="D17" s="2508" t="s">
        <v>2001</v>
      </c>
      <c r="E17" s="540">
        <v>35743611.605086677</v>
      </c>
      <c r="F17" s="540"/>
      <c r="G17" s="540">
        <v>454015.60420795629</v>
      </c>
      <c r="H17" s="540">
        <v>184905.1579602022</v>
      </c>
      <c r="I17" s="540">
        <v>204709.31372479425</v>
      </c>
      <c r="J17" s="540">
        <v>68975.030366385428</v>
      </c>
      <c r="K17" s="540">
        <v>36656216.711346008</v>
      </c>
      <c r="L17" s="540">
        <v>4094.1862744958853</v>
      </c>
      <c r="M17" s="540">
        <v>776745.23211342189</v>
      </c>
      <c r="N17" s="540">
        <v>37437056.129733928</v>
      </c>
      <c r="O17" s="2731"/>
    </row>
    <row r="18" spans="2:15" ht="15" customHeight="1" x14ac:dyDescent="0.3">
      <c r="B18" s="3712"/>
      <c r="C18" s="2507" t="s">
        <v>1994</v>
      </c>
      <c r="D18" s="2508" t="s">
        <v>2003</v>
      </c>
      <c r="E18" s="540">
        <v>53615417.407630026</v>
      </c>
      <c r="F18" s="540"/>
      <c r="G18" s="540">
        <v>454015.60420795629</v>
      </c>
      <c r="H18" s="540">
        <v>184905.1579602022</v>
      </c>
      <c r="I18" s="540">
        <v>204709.31372479425</v>
      </c>
      <c r="J18" s="540">
        <v>68975.030366385428</v>
      </c>
      <c r="K18" s="540">
        <v>54528022.513889357</v>
      </c>
      <c r="L18" s="540">
        <v>4094.1862744958853</v>
      </c>
      <c r="M18" s="540">
        <v>1155448.7970693156</v>
      </c>
      <c r="N18" s="540">
        <v>55687565.497233175</v>
      </c>
      <c r="O18" s="2731"/>
    </row>
    <row r="19" spans="2:15" ht="15" customHeight="1" x14ac:dyDescent="0.3">
      <c r="B19" s="3712"/>
      <c r="C19" s="2507" t="s">
        <v>1996</v>
      </c>
      <c r="D19" s="2508" t="s">
        <v>2042</v>
      </c>
      <c r="E19" s="540">
        <v>109503.94042994753</v>
      </c>
      <c r="F19" s="540"/>
      <c r="G19" s="540">
        <v>175147.73074679542</v>
      </c>
      <c r="H19" s="540">
        <v>60216.406493537688</v>
      </c>
      <c r="I19" s="540">
        <v>102958.59582797674</v>
      </c>
      <c r="J19" s="540">
        <v>24350.225154785418</v>
      </c>
      <c r="K19" s="540">
        <v>472176.89865304285</v>
      </c>
      <c r="L19" s="540">
        <v>2059.1719165595346</v>
      </c>
      <c r="M19" s="540">
        <v>10005.428482457979</v>
      </c>
      <c r="N19" s="540">
        <v>484241.49905206036</v>
      </c>
      <c r="O19" s="2731"/>
    </row>
    <row r="20" spans="2:15" ht="15" customHeight="1" x14ac:dyDescent="0.3">
      <c r="B20" s="3712"/>
      <c r="C20" s="2507" t="s">
        <v>1998</v>
      </c>
      <c r="D20" s="2508" t="s">
        <v>2044</v>
      </c>
      <c r="E20" s="540">
        <v>637461.93863422843</v>
      </c>
      <c r="F20" s="540"/>
      <c r="G20" s="540">
        <v>175147.73074679542</v>
      </c>
      <c r="H20" s="540">
        <v>60216.406493537688</v>
      </c>
      <c r="I20" s="540">
        <v>102958.59582797674</v>
      </c>
      <c r="J20" s="540">
        <v>24350.225154785418</v>
      </c>
      <c r="K20" s="540">
        <v>1000134.8968573237</v>
      </c>
      <c r="L20" s="540">
        <v>2059.1719165595346</v>
      </c>
      <c r="M20" s="540">
        <v>21192.85846440669</v>
      </c>
      <c r="N20" s="540">
        <v>1023386.92723829</v>
      </c>
      <c r="O20" s="2731"/>
    </row>
    <row r="21" spans="2:15" ht="15" customHeight="1" x14ac:dyDescent="0.3">
      <c r="B21" s="3712"/>
      <c r="C21" s="2507" t="s">
        <v>2000</v>
      </c>
      <c r="D21" s="2508" t="s">
        <v>2045</v>
      </c>
      <c r="E21" s="540">
        <v>689546.23364576267</v>
      </c>
      <c r="F21" s="540"/>
      <c r="G21" s="540">
        <v>221976.74038246227</v>
      </c>
      <c r="H21" s="540">
        <v>60216.406493537688</v>
      </c>
      <c r="I21" s="540">
        <v>102958.59582797674</v>
      </c>
      <c r="J21" s="540">
        <v>24350.225154785418</v>
      </c>
      <c r="K21" s="540">
        <v>1099048.2015045248</v>
      </c>
      <c r="L21" s="540">
        <v>2059.1719165595346</v>
      </c>
      <c r="M21" s="540">
        <v>23288.831389880881</v>
      </c>
      <c r="N21" s="540">
        <v>1124396.2048109653</v>
      </c>
      <c r="O21" s="2731"/>
    </row>
    <row r="22" spans="2:15" ht="15" customHeight="1" x14ac:dyDescent="0.3">
      <c r="B22" s="3712"/>
      <c r="C22" s="2507" t="s">
        <v>2002</v>
      </c>
      <c r="D22" s="2508" t="s">
        <v>2046</v>
      </c>
      <c r="E22" s="540">
        <v>482159.64774899493</v>
      </c>
      <c r="F22" s="540"/>
      <c r="G22" s="540">
        <v>230312.55415970157</v>
      </c>
      <c r="H22" s="540">
        <v>184905.1579602022</v>
      </c>
      <c r="I22" s="540">
        <v>204709.31372479425</v>
      </c>
      <c r="J22" s="540">
        <v>68975.030366385428</v>
      </c>
      <c r="K22" s="540">
        <v>1171061.7039600783</v>
      </c>
      <c r="L22" s="540">
        <v>4094.1862744958853</v>
      </c>
      <c r="M22" s="540">
        <v>24814.797506914059</v>
      </c>
      <c r="N22" s="540">
        <v>1199970.6877414882</v>
      </c>
      <c r="O22" s="2731"/>
    </row>
    <row r="23" spans="2:15" ht="15" customHeight="1" x14ac:dyDescent="0.3">
      <c r="B23" s="3712"/>
      <c r="C23" s="2507" t="s">
        <v>2004</v>
      </c>
      <c r="D23" s="2508" t="s">
        <v>2047</v>
      </c>
      <c r="E23" s="540">
        <v>289200.6429926487</v>
      </c>
      <c r="F23" s="540"/>
      <c r="G23" s="540">
        <v>230312.55415970157</v>
      </c>
      <c r="H23" s="540">
        <v>184905.1579602022</v>
      </c>
      <c r="I23" s="540">
        <v>204709.31372479425</v>
      </c>
      <c r="J23" s="540">
        <v>68975.030366385428</v>
      </c>
      <c r="K23" s="540">
        <v>978102.69920373207</v>
      </c>
      <c r="L23" s="540">
        <v>4094.1862744958853</v>
      </c>
      <c r="M23" s="540">
        <v>20725.996196127082</v>
      </c>
      <c r="N23" s="540">
        <v>1002922.881674355</v>
      </c>
      <c r="O23" s="2731"/>
    </row>
    <row r="24" spans="2:15" ht="15" customHeight="1" x14ac:dyDescent="0.3">
      <c r="B24" s="3712"/>
      <c r="C24" s="2507" t="s">
        <v>2005</v>
      </c>
      <c r="D24" s="2508" t="s">
        <v>2048</v>
      </c>
      <c r="E24" s="540">
        <v>107493.92115541245</v>
      </c>
      <c r="F24" s="540"/>
      <c r="G24" s="540">
        <v>175147.73074679542</v>
      </c>
      <c r="H24" s="540">
        <v>60216.406493537688</v>
      </c>
      <c r="I24" s="540">
        <v>102958.59582797674</v>
      </c>
      <c r="J24" s="540">
        <v>24350.225154785418</v>
      </c>
      <c r="K24" s="540">
        <v>470166.87937850773</v>
      </c>
      <c r="L24" s="540">
        <v>2059.1719165595346</v>
      </c>
      <c r="M24" s="540">
        <v>9962.8361740305791</v>
      </c>
      <c r="N24" s="540">
        <v>482188.8874690978</v>
      </c>
      <c r="O24" s="2731"/>
    </row>
    <row r="25" spans="2:15" ht="15" customHeight="1" x14ac:dyDescent="0.3">
      <c r="B25" s="3712"/>
      <c r="C25" s="2507" t="s">
        <v>2006</v>
      </c>
      <c r="D25" s="2508" t="s">
        <v>2049</v>
      </c>
      <c r="E25" s="540">
        <v>249228.34164352631</v>
      </c>
      <c r="F25" s="540"/>
      <c r="G25" s="540">
        <v>230312.55415970157</v>
      </c>
      <c r="H25" s="540">
        <v>184905.1579602022</v>
      </c>
      <c r="I25" s="540">
        <v>204709.31372479425</v>
      </c>
      <c r="J25" s="540">
        <v>68975.030366385428</v>
      </c>
      <c r="K25" s="540">
        <v>938130.39785460976</v>
      </c>
      <c r="L25" s="540">
        <v>4094.1862744958853</v>
      </c>
      <c r="M25" s="540">
        <v>19878.983130539182</v>
      </c>
      <c r="N25" s="540">
        <v>962103.56725964486</v>
      </c>
      <c r="O25" s="2731"/>
    </row>
    <row r="26" spans="2:15" ht="15" customHeight="1" x14ac:dyDescent="0.3">
      <c r="B26" s="3712"/>
      <c r="C26" s="2507" t="s">
        <v>2007</v>
      </c>
      <c r="D26" s="2508" t="s">
        <v>2769</v>
      </c>
      <c r="E26" s="540">
        <v>25769329.571681969</v>
      </c>
      <c r="F26" s="540"/>
      <c r="G26" s="540">
        <v>740393.81719375763</v>
      </c>
      <c r="H26" s="540">
        <v>266779.82916904485</v>
      </c>
      <c r="I26" s="540">
        <v>414144.98369412858</v>
      </c>
      <c r="J26" s="540">
        <v>104031.73552427519</v>
      </c>
      <c r="K26" s="540">
        <v>27294679.937263176</v>
      </c>
      <c r="L26" s="540">
        <v>8282.8996738825717</v>
      </c>
      <c r="M26" s="540">
        <v>578374.26787060674</v>
      </c>
      <c r="N26" s="540">
        <v>27881337.104807664</v>
      </c>
      <c r="O26" s="2731"/>
    </row>
    <row r="27" spans="2:15" ht="15" customHeight="1" x14ac:dyDescent="0.3">
      <c r="B27" s="3712"/>
      <c r="C27" s="2507" t="s">
        <v>2008</v>
      </c>
      <c r="D27" s="2508" t="s">
        <v>2051</v>
      </c>
      <c r="E27" s="540">
        <v>191539540.64841971</v>
      </c>
      <c r="F27" s="540"/>
      <c r="G27" s="540">
        <v>1165784.3548278427</v>
      </c>
      <c r="H27" s="540">
        <v>99239.680891319949</v>
      </c>
      <c r="I27" s="540">
        <v>105733.61628640386</v>
      </c>
      <c r="J27" s="540">
        <v>52630.729206321375</v>
      </c>
      <c r="K27" s="540">
        <v>192962929.02963158</v>
      </c>
      <c r="L27" s="540">
        <v>2114.6723257280773</v>
      </c>
      <c r="M27" s="540">
        <v>4088884.4661378935</v>
      </c>
      <c r="N27" s="540">
        <v>197053928.1680952</v>
      </c>
      <c r="O27" s="2731"/>
    </row>
    <row r="28" spans="2:15" ht="15" customHeight="1" x14ac:dyDescent="0.3">
      <c r="B28" s="3712"/>
      <c r="C28" s="2507" t="s">
        <v>2009</v>
      </c>
      <c r="D28" s="2508" t="s">
        <v>2052</v>
      </c>
      <c r="E28" s="540">
        <v>29487433.465223119</v>
      </c>
      <c r="F28" s="540"/>
      <c r="G28" s="540">
        <v>740393.81719375763</v>
      </c>
      <c r="H28" s="540">
        <v>266779.82916904485</v>
      </c>
      <c r="I28" s="540">
        <v>414144.98369412858</v>
      </c>
      <c r="J28" s="540">
        <v>104031.73552427519</v>
      </c>
      <c r="K28" s="540">
        <v>31012783.830804326</v>
      </c>
      <c r="L28" s="540">
        <v>8282.8996738825717</v>
      </c>
      <c r="M28" s="540">
        <v>657160.88937474368</v>
      </c>
      <c r="N28" s="540">
        <v>31678227.619852953</v>
      </c>
      <c r="O28" s="2731"/>
    </row>
    <row r="29" spans="2:15" ht="15" customHeight="1" x14ac:dyDescent="0.3">
      <c r="B29" s="3712"/>
      <c r="C29" s="2507" t="s">
        <v>2492</v>
      </c>
      <c r="D29" s="2508" t="s">
        <v>2053</v>
      </c>
      <c r="E29" s="540">
        <v>36693925.871440113</v>
      </c>
      <c r="F29" s="540"/>
      <c r="G29" s="540">
        <v>740393.81719375763</v>
      </c>
      <c r="H29" s="540">
        <v>266779.82916904485</v>
      </c>
      <c r="I29" s="540">
        <v>414144.98369412858</v>
      </c>
      <c r="J29" s="540">
        <v>104031.73552427519</v>
      </c>
      <c r="K29" s="540">
        <v>38219276.237021312</v>
      </c>
      <c r="L29" s="540">
        <v>8282.8996738825717</v>
      </c>
      <c r="M29" s="540">
        <v>809866.46346248162</v>
      </c>
      <c r="N29" s="540">
        <v>39037425.600157671</v>
      </c>
      <c r="O29" s="2731"/>
    </row>
    <row r="30" spans="2:15" ht="15" customHeight="1" x14ac:dyDescent="0.3">
      <c r="B30" s="3712"/>
      <c r="C30" s="2507" t="s">
        <v>2010</v>
      </c>
      <c r="D30" s="2508" t="s">
        <v>2054</v>
      </c>
      <c r="E30" s="540">
        <v>46379857.272032306</v>
      </c>
      <c r="F30" s="540"/>
      <c r="G30" s="540">
        <v>740393.81719375763</v>
      </c>
      <c r="H30" s="540">
        <v>266779.82916904485</v>
      </c>
      <c r="I30" s="540">
        <v>414144.98369412858</v>
      </c>
      <c r="J30" s="540">
        <v>104031.73552427519</v>
      </c>
      <c r="K30" s="540">
        <v>47905207.637613505</v>
      </c>
      <c r="L30" s="540">
        <v>8282.8996738825717</v>
      </c>
      <c r="M30" s="540">
        <v>1015111.3498410302</v>
      </c>
      <c r="N30" s="540">
        <v>48928601.887128413</v>
      </c>
      <c r="O30" s="2731"/>
    </row>
    <row r="31" spans="2:15" ht="15" customHeight="1" x14ac:dyDescent="0.3">
      <c r="B31" s="3712"/>
      <c r="C31" s="2507" t="s">
        <v>2011</v>
      </c>
      <c r="D31" s="2508" t="s">
        <v>2055</v>
      </c>
      <c r="E31" s="540">
        <v>75744811.359869361</v>
      </c>
      <c r="F31" s="540"/>
      <c r="G31" s="540">
        <v>740393.81719375763</v>
      </c>
      <c r="H31" s="540">
        <v>266779.82916904485</v>
      </c>
      <c r="I31" s="540">
        <v>414144.98369412858</v>
      </c>
      <c r="J31" s="540">
        <v>104031.73552427519</v>
      </c>
      <c r="K31" s="540">
        <v>77270161.725450575</v>
      </c>
      <c r="L31" s="540">
        <v>8282.8996738825717</v>
      </c>
      <c r="M31" s="540">
        <v>1637354.7269622977</v>
      </c>
      <c r="N31" s="540">
        <v>78915799.352086753</v>
      </c>
      <c r="O31" s="2731"/>
    </row>
    <row r="32" spans="2:15" ht="15" customHeight="1" x14ac:dyDescent="0.3">
      <c r="B32" s="3712"/>
      <c r="C32" s="2507" t="s">
        <v>2026</v>
      </c>
      <c r="D32" s="2508" t="s">
        <v>2056</v>
      </c>
      <c r="E32" s="540">
        <v>118022393.38386694</v>
      </c>
      <c r="F32" s="540"/>
      <c r="G32" s="540">
        <v>740393.81719375763</v>
      </c>
      <c r="H32" s="540">
        <v>266779.82916904485</v>
      </c>
      <c r="I32" s="540">
        <v>414144.98369412858</v>
      </c>
      <c r="J32" s="540">
        <v>104031.73552427519</v>
      </c>
      <c r="K32" s="540">
        <v>119547743.74944815</v>
      </c>
      <c r="L32" s="540">
        <v>8282.8996738825717</v>
      </c>
      <c r="M32" s="540">
        <v>2533216.6900508064</v>
      </c>
      <c r="N32" s="540">
        <v>122089243.33917284</v>
      </c>
      <c r="O32" s="2731"/>
    </row>
    <row r="33" spans="2:15" ht="15" customHeight="1" x14ac:dyDescent="0.3">
      <c r="B33" s="3712"/>
      <c r="C33" s="2507" t="s">
        <v>2493</v>
      </c>
      <c r="D33" s="2508" t="s">
        <v>2057</v>
      </c>
      <c r="E33" s="540">
        <v>276600.59330251126</v>
      </c>
      <c r="F33" s="540"/>
      <c r="G33" s="540">
        <v>175147.73074679542</v>
      </c>
      <c r="H33" s="540">
        <v>60216.406493537688</v>
      </c>
      <c r="I33" s="540">
        <v>102958.59582797674</v>
      </c>
      <c r="J33" s="540">
        <v>24350.225154785418</v>
      </c>
      <c r="K33" s="540">
        <v>639273.55152560654</v>
      </c>
      <c r="L33" s="540">
        <v>2059.1719165595346</v>
      </c>
      <c r="M33" s="540">
        <v>13546.206556827603</v>
      </c>
      <c r="N33" s="540">
        <v>654878.92999899376</v>
      </c>
      <c r="O33" s="2731"/>
    </row>
    <row r="34" spans="2:15" ht="15" customHeight="1" x14ac:dyDescent="0.3">
      <c r="B34" s="3712"/>
      <c r="C34" s="2507" t="s">
        <v>2494</v>
      </c>
      <c r="D34" s="2508" t="s">
        <v>2058</v>
      </c>
      <c r="E34" s="540">
        <v>344665.74011737842</v>
      </c>
      <c r="F34" s="540"/>
      <c r="G34" s="540">
        <v>230312.55415970157</v>
      </c>
      <c r="H34" s="540">
        <v>184905.1579602022</v>
      </c>
      <c r="I34" s="540">
        <v>204709.31372479425</v>
      </c>
      <c r="J34" s="540">
        <v>68975.030366385428</v>
      </c>
      <c r="K34" s="540">
        <v>1033567.7963284618</v>
      </c>
      <c r="L34" s="540">
        <v>4094.1862744958853</v>
      </c>
      <c r="M34" s="540">
        <v>21901.301604200107</v>
      </c>
      <c r="N34" s="540">
        <v>1059563.2842071578</v>
      </c>
      <c r="O34" s="2731"/>
    </row>
    <row r="35" spans="2:15" ht="15" customHeight="1" x14ac:dyDescent="0.3">
      <c r="B35" s="3712"/>
      <c r="C35" s="2507" t="s">
        <v>2495</v>
      </c>
      <c r="D35" s="2508" t="s">
        <v>2289</v>
      </c>
      <c r="E35" s="540">
        <v>22652116.447276223</v>
      </c>
      <c r="F35" s="540"/>
      <c r="G35" s="540">
        <v>740393.81719375763</v>
      </c>
      <c r="H35" s="540">
        <v>266779.82916904485</v>
      </c>
      <c r="I35" s="540">
        <v>414144.98369412858</v>
      </c>
      <c r="J35" s="540">
        <v>104031.73552427519</v>
      </c>
      <c r="K35" s="540">
        <v>24177466.81285743</v>
      </c>
      <c r="L35" s="540">
        <v>8282.8996738825717</v>
      </c>
      <c r="M35" s="540">
        <v>512320.52176444896</v>
      </c>
      <c r="N35" s="540">
        <v>24698070.234295763</v>
      </c>
      <c r="O35" s="2731"/>
    </row>
    <row r="36" spans="2:15" ht="15" customHeight="1" x14ac:dyDescent="0.3">
      <c r="B36" s="3712"/>
      <c r="C36" s="2507" t="s">
        <v>2496</v>
      </c>
      <c r="D36" s="2508" t="s">
        <v>2770</v>
      </c>
      <c r="E36" s="540">
        <v>18876763.70606352</v>
      </c>
      <c r="F36" s="540"/>
      <c r="G36" s="540">
        <v>740393.81719375763</v>
      </c>
      <c r="H36" s="540">
        <v>266779.82916904485</v>
      </c>
      <c r="I36" s="540">
        <v>414144.98369412858</v>
      </c>
      <c r="J36" s="540">
        <v>104031.73552427519</v>
      </c>
      <c r="K36" s="540">
        <v>20402114.071644727</v>
      </c>
      <c r="L36" s="540">
        <v>8282.8996738825717</v>
      </c>
      <c r="M36" s="540">
        <v>432320.79717815178</v>
      </c>
      <c r="N36" s="540">
        <v>20842717.768496763</v>
      </c>
      <c r="O36" s="2731"/>
    </row>
    <row r="37" spans="2:15" ht="15" customHeight="1" x14ac:dyDescent="0.3">
      <c r="B37" s="3712"/>
      <c r="C37" s="2507" t="s">
        <v>2012</v>
      </c>
      <c r="D37" s="2508" t="s">
        <v>2290</v>
      </c>
      <c r="E37" s="540">
        <v>22652116.447276223</v>
      </c>
      <c r="F37" s="540"/>
      <c r="G37" s="540">
        <v>227087.02130469761</v>
      </c>
      <c r="H37" s="540">
        <v>266779.82916904485</v>
      </c>
      <c r="I37" s="540">
        <v>414144.98369412858</v>
      </c>
      <c r="J37" s="540">
        <v>104031.73552427519</v>
      </c>
      <c r="K37" s="540">
        <v>23664160.016968369</v>
      </c>
      <c r="L37" s="540">
        <v>8282.8996738825717</v>
      </c>
      <c r="M37" s="540">
        <v>501443.55075955979</v>
      </c>
      <c r="N37" s="540">
        <v>24173886.467401814</v>
      </c>
      <c r="O37" s="2731"/>
    </row>
    <row r="38" spans="2:15" ht="15" customHeight="1" x14ac:dyDescent="0.3">
      <c r="B38" s="3712"/>
      <c r="C38" s="2507" t="s">
        <v>2013</v>
      </c>
      <c r="D38" s="2508" t="s">
        <v>2291</v>
      </c>
      <c r="E38" s="540">
        <v>18876763.70606352</v>
      </c>
      <c r="F38" s="540"/>
      <c r="G38" s="540">
        <v>227087.02130469761</v>
      </c>
      <c r="H38" s="540">
        <v>266779.82916904485</v>
      </c>
      <c r="I38" s="540">
        <v>414144.98369412858</v>
      </c>
      <c r="J38" s="540">
        <v>104031.73552427519</v>
      </c>
      <c r="K38" s="540">
        <v>19888807.275755666</v>
      </c>
      <c r="L38" s="540">
        <v>8282.8996738825717</v>
      </c>
      <c r="M38" s="540">
        <v>421443.82617326255</v>
      </c>
      <c r="N38" s="540">
        <v>20318534.00160281</v>
      </c>
      <c r="O38" s="2731"/>
    </row>
    <row r="39" spans="2:15" ht="15" customHeight="1" x14ac:dyDescent="0.3">
      <c r="B39" s="3712"/>
      <c r="C39" s="2507" t="s">
        <v>2014</v>
      </c>
      <c r="D39" s="2508" t="s">
        <v>2061</v>
      </c>
      <c r="E39" s="540">
        <v>8689217.5411802512</v>
      </c>
      <c r="F39" s="540"/>
      <c r="G39" s="540">
        <v>1165784.3548278427</v>
      </c>
      <c r="H39" s="540">
        <v>99239.680891319949</v>
      </c>
      <c r="I39" s="540">
        <v>105733.61628640386</v>
      </c>
      <c r="J39" s="540">
        <v>52630.729206321375</v>
      </c>
      <c r="K39" s="540">
        <v>10112605.922392139</v>
      </c>
      <c r="L39" s="540">
        <v>2114.6723257280773</v>
      </c>
      <c r="M39" s="540">
        <v>214286.11949548943</v>
      </c>
      <c r="N39" s="540">
        <v>10329006.714213356</v>
      </c>
      <c r="O39" s="2731"/>
    </row>
    <row r="40" spans="2:15" ht="15" customHeight="1" x14ac:dyDescent="0.3">
      <c r="B40" s="3712"/>
      <c r="C40" s="2507" t="s">
        <v>2015</v>
      </c>
      <c r="D40" s="2508" t="s">
        <v>2059</v>
      </c>
      <c r="E40" s="540">
        <v>801831.34765852592</v>
      </c>
      <c r="F40" s="540"/>
      <c r="G40" s="540">
        <v>242027.30744376517</v>
      </c>
      <c r="H40" s="540">
        <v>60216.406493537688</v>
      </c>
      <c r="I40" s="540">
        <v>102958.59582797674</v>
      </c>
      <c r="J40" s="540">
        <v>24350.225154785418</v>
      </c>
      <c r="K40" s="540">
        <v>1231383.8825785909</v>
      </c>
      <c r="L40" s="540">
        <v>2059.1719165595346</v>
      </c>
      <c r="M40" s="540">
        <v>26093.024471840341</v>
      </c>
      <c r="N40" s="540">
        <v>1259536.0789669908</v>
      </c>
      <c r="O40" s="2731"/>
    </row>
    <row r="41" spans="2:15" ht="15" customHeight="1" x14ac:dyDescent="0.3">
      <c r="B41" s="3712"/>
      <c r="C41" s="2507" t="s">
        <v>2016</v>
      </c>
      <c r="D41" s="2508" t="s">
        <v>1977</v>
      </c>
      <c r="E41" s="540">
        <v>21768448.430539038</v>
      </c>
      <c r="F41" s="597"/>
      <c r="G41" s="540">
        <v>1185262.6942248621</v>
      </c>
      <c r="H41" s="540">
        <v>184905.1579602022</v>
      </c>
      <c r="I41" s="540">
        <v>234242.92773605316</v>
      </c>
      <c r="J41" s="540">
        <v>68975.030366385428</v>
      </c>
      <c r="K41" s="540">
        <v>23441834.24082654</v>
      </c>
      <c r="L41" s="540">
        <v>4684.8585547210632</v>
      </c>
      <c r="M41" s="540">
        <v>496732.46756311436</v>
      </c>
      <c r="N41" s="540">
        <v>23943251.566944376</v>
      </c>
      <c r="O41" s="2731"/>
    </row>
    <row r="42" spans="2:15" ht="15" customHeight="1" x14ac:dyDescent="0.3">
      <c r="B42" s="3712"/>
      <c r="C42" s="2507" t="s">
        <v>2017</v>
      </c>
      <c r="D42" s="2508" t="s">
        <v>1292</v>
      </c>
      <c r="E42" s="540">
        <v>42923917.703337863</v>
      </c>
      <c r="F42" s="540"/>
      <c r="G42" s="540">
        <v>740393.81719375763</v>
      </c>
      <c r="H42" s="540">
        <v>266779.82916904485</v>
      </c>
      <c r="I42" s="540">
        <v>414144.98369412858</v>
      </c>
      <c r="J42" s="540">
        <v>104031.73552427519</v>
      </c>
      <c r="K42" s="540">
        <v>44449268.068919063</v>
      </c>
      <c r="L42" s="540">
        <v>8282.8996738825717</v>
      </c>
      <c r="M42" s="540">
        <v>941879.99038039497</v>
      </c>
      <c r="N42" s="540">
        <v>45399430.958973333</v>
      </c>
      <c r="O42" s="2731"/>
    </row>
    <row r="43" spans="2:15" ht="15" customHeight="1" x14ac:dyDescent="0.3">
      <c r="B43" s="3712"/>
      <c r="C43" s="2507" t="s">
        <v>2019</v>
      </c>
      <c r="D43" s="2508" t="s">
        <v>2292</v>
      </c>
      <c r="E43" s="540">
        <v>65181497.639838241</v>
      </c>
      <c r="F43" s="540"/>
      <c r="G43" s="540">
        <v>1165784.3548278427</v>
      </c>
      <c r="H43" s="540">
        <v>99239.680891319949</v>
      </c>
      <c r="I43" s="540">
        <v>105733.61628640386</v>
      </c>
      <c r="J43" s="540">
        <v>52630.729206321375</v>
      </c>
      <c r="K43" s="540">
        <v>66604886.021050133</v>
      </c>
      <c r="L43" s="540">
        <v>2114.6723257280773</v>
      </c>
      <c r="M43" s="540">
        <v>1411357.5347860523</v>
      </c>
      <c r="N43" s="540">
        <v>68018358.228161916</v>
      </c>
      <c r="O43" s="2731"/>
    </row>
    <row r="44" spans="2:15" ht="15" customHeight="1" x14ac:dyDescent="0.3">
      <c r="B44" s="3712"/>
      <c r="C44" s="2507" t="s">
        <v>2022</v>
      </c>
      <c r="D44" s="2508" t="s">
        <v>2025</v>
      </c>
      <c r="E44" s="540">
        <v>132287273.13986512</v>
      </c>
      <c r="F44" s="540">
        <v>4416910.16925852</v>
      </c>
      <c r="G44" s="540">
        <v>648502.27926516451</v>
      </c>
      <c r="H44" s="540">
        <v>99239.680891319949</v>
      </c>
      <c r="I44" s="540">
        <v>105733.61628640386</v>
      </c>
      <c r="J44" s="540">
        <v>52630.729206321375</v>
      </c>
      <c r="K44" s="540">
        <v>137610289.61477283</v>
      </c>
      <c r="L44" s="540">
        <v>2114.6723257280773</v>
      </c>
      <c r="M44" s="540">
        <v>2915962.0369370361</v>
      </c>
      <c r="N44" s="540">
        <v>140528366.32403558</v>
      </c>
      <c r="O44" s="2731"/>
    </row>
    <row r="45" spans="2:15" ht="15.75" customHeight="1" x14ac:dyDescent="0.3">
      <c r="B45" s="3712"/>
      <c r="C45" s="2507" t="s">
        <v>2027</v>
      </c>
      <c r="D45" s="2508" t="s">
        <v>1381</v>
      </c>
      <c r="E45" s="540">
        <v>4968006.9501221031</v>
      </c>
      <c r="F45" s="540"/>
      <c r="G45" s="540">
        <v>298140.73385225487</v>
      </c>
      <c r="H45" s="540">
        <v>60216.406493537688</v>
      </c>
      <c r="I45" s="540">
        <v>102958.59582797674</v>
      </c>
      <c r="J45" s="540">
        <v>24350.225154785418</v>
      </c>
      <c r="K45" s="540">
        <v>5453672.9114506589</v>
      </c>
      <c r="L45" s="540">
        <v>2059.1719165595346</v>
      </c>
      <c r="M45" s="540">
        <v>115563.32899363947</v>
      </c>
      <c r="N45" s="540">
        <v>5571295.4123608582</v>
      </c>
      <c r="O45" s="2731"/>
    </row>
    <row r="46" spans="2:15" ht="15" customHeight="1" x14ac:dyDescent="0.3">
      <c r="B46" s="3712"/>
      <c r="C46" s="2507" t="s">
        <v>2771</v>
      </c>
      <c r="D46" s="2508" t="s">
        <v>2189</v>
      </c>
      <c r="E46" s="540">
        <v>4968006.9501221031</v>
      </c>
      <c r="F46" s="540">
        <v>1587264.0614348084</v>
      </c>
      <c r="G46" s="540">
        <v>158152.24263229917</v>
      </c>
      <c r="H46" s="540">
        <v>99239.680891319949</v>
      </c>
      <c r="I46" s="540">
        <v>105733.61628640386</v>
      </c>
      <c r="J46" s="540">
        <v>52630.729206321375</v>
      </c>
      <c r="K46" s="540">
        <v>6971027.2805732554</v>
      </c>
      <c r="L46" s="540">
        <v>2114.6723257280773</v>
      </c>
      <c r="M46" s="540">
        <v>147716.06807534728</v>
      </c>
      <c r="N46" s="540">
        <v>7120858.0209743315</v>
      </c>
      <c r="O46" s="2731"/>
    </row>
    <row r="47" spans="2:15" ht="15" customHeight="1" x14ac:dyDescent="0.3">
      <c r="B47" s="3712"/>
      <c r="C47" s="2507" t="s">
        <v>2773</v>
      </c>
      <c r="D47" s="2508" t="s">
        <v>1380</v>
      </c>
      <c r="E47" s="540">
        <v>3007893.910402013</v>
      </c>
      <c r="F47" s="540"/>
      <c r="G47" s="540">
        <v>298140.73385225487</v>
      </c>
      <c r="H47" s="540">
        <v>60216.406493537688</v>
      </c>
      <c r="I47" s="540">
        <v>102958.59582797674</v>
      </c>
      <c r="J47" s="540">
        <v>24350.225154785418</v>
      </c>
      <c r="K47" s="540">
        <v>3493559.8717305674</v>
      </c>
      <c r="L47" s="540">
        <v>2059.1719165595346</v>
      </c>
      <c r="M47" s="540">
        <v>74028.53368197073</v>
      </c>
      <c r="N47" s="540">
        <v>3569647.5773290973</v>
      </c>
      <c r="O47" s="2731"/>
    </row>
    <row r="48" spans="2:15" ht="15" customHeight="1" x14ac:dyDescent="0.3">
      <c r="B48" s="3712"/>
      <c r="C48" s="2507" t="s">
        <v>1978</v>
      </c>
      <c r="D48" s="2508" t="s">
        <v>2043</v>
      </c>
      <c r="E48" s="540">
        <v>637461.93863422843</v>
      </c>
      <c r="F48" s="540"/>
      <c r="G48" s="540">
        <v>221976.74038246227</v>
      </c>
      <c r="H48" s="540">
        <v>60216.406493537688</v>
      </c>
      <c r="I48" s="540">
        <v>102958.59582797674</v>
      </c>
      <c r="J48" s="540">
        <v>24350.225154785418</v>
      </c>
      <c r="K48" s="540">
        <v>1046963.9064929906</v>
      </c>
      <c r="L48" s="540">
        <v>2059.1719165595346</v>
      </c>
      <c r="M48" s="540">
        <v>22185.165178586471</v>
      </c>
      <c r="N48" s="540">
        <v>1071208.2435881365</v>
      </c>
      <c r="O48" s="2731"/>
    </row>
    <row r="49" spans="2:15" ht="15" customHeight="1" x14ac:dyDescent="0.3">
      <c r="B49" s="3712"/>
      <c r="C49" s="2507" t="s">
        <v>1979</v>
      </c>
      <c r="D49" s="2508" t="s">
        <v>2029</v>
      </c>
      <c r="E49" s="540">
        <v>792942.04284916958</v>
      </c>
      <c r="F49" s="540"/>
      <c r="G49" s="540">
        <v>292604.59618649993</v>
      </c>
      <c r="H49" s="540">
        <v>184905.1579602022</v>
      </c>
      <c r="I49" s="540">
        <v>204709.31372479425</v>
      </c>
      <c r="J49" s="540">
        <v>68975.030366385428</v>
      </c>
      <c r="K49" s="540">
        <v>1544136.1410870512</v>
      </c>
      <c r="L49" s="540">
        <v>4094.1862744958853</v>
      </c>
      <c r="M49" s="540">
        <v>32720.244829634616</v>
      </c>
      <c r="N49" s="540">
        <v>1580950.5721911818</v>
      </c>
      <c r="O49" s="2731"/>
    </row>
    <row r="50" spans="2:15" ht="15" customHeight="1" x14ac:dyDescent="0.3">
      <c r="B50" s="3712"/>
      <c r="C50" s="2507" t="s">
        <v>2484</v>
      </c>
      <c r="D50" s="2508" t="s">
        <v>2031</v>
      </c>
      <c r="E50" s="540">
        <v>596262.84770472639</v>
      </c>
      <c r="F50" s="540"/>
      <c r="G50" s="540">
        <v>292604.59618649993</v>
      </c>
      <c r="H50" s="540">
        <v>184905.1579602022</v>
      </c>
      <c r="I50" s="540">
        <v>204709.31372479425</v>
      </c>
      <c r="J50" s="540">
        <v>68975.030366385428</v>
      </c>
      <c r="K50" s="540">
        <v>1347456.9459426079</v>
      </c>
      <c r="L50" s="540">
        <v>4094.1862744958853</v>
      </c>
      <c r="M50" s="540">
        <v>28552.612684523861</v>
      </c>
      <c r="N50" s="540">
        <v>1380103.7449016278</v>
      </c>
      <c r="O50" s="2731"/>
    </row>
    <row r="51" spans="2:15" ht="15" customHeight="1" x14ac:dyDescent="0.3">
      <c r="B51" s="3712"/>
      <c r="C51" s="2507" t="s">
        <v>1980</v>
      </c>
      <c r="D51" s="2508" t="s">
        <v>2768</v>
      </c>
      <c r="E51" s="540">
        <v>28159262.195117578</v>
      </c>
      <c r="F51" s="540"/>
      <c r="G51" s="540">
        <v>953106.64899061341</v>
      </c>
      <c r="H51" s="540">
        <v>184905.1579602022</v>
      </c>
      <c r="I51" s="540">
        <v>204709.31372479425</v>
      </c>
      <c r="J51" s="540">
        <v>68975.030366385428</v>
      </c>
      <c r="K51" s="540">
        <v>29570958.346159574</v>
      </c>
      <c r="L51" s="540">
        <v>4094.1862744958853</v>
      </c>
      <c r="M51" s="540">
        <v>626608.60735512141</v>
      </c>
      <c r="N51" s="540">
        <v>30201661.13978919</v>
      </c>
      <c r="O51" s="2731"/>
    </row>
    <row r="52" spans="2:15" ht="15" customHeight="1" x14ac:dyDescent="0.3">
      <c r="B52" s="3712"/>
      <c r="C52" s="2507" t="s">
        <v>2485</v>
      </c>
      <c r="D52" s="2508" t="s">
        <v>1307</v>
      </c>
      <c r="E52" s="540">
        <v>57712591.192448594</v>
      </c>
      <c r="F52" s="540"/>
      <c r="G52" s="540">
        <v>953106.64899061341</v>
      </c>
      <c r="H52" s="540">
        <v>307376.80996965186</v>
      </c>
      <c r="I52" s="540">
        <v>393139.31737902883</v>
      </c>
      <c r="J52" s="540">
        <v>138527.15777537902</v>
      </c>
      <c r="K52" s="540">
        <v>59504741.126563266</v>
      </c>
      <c r="L52" s="540">
        <v>7862.7863475805771</v>
      </c>
      <c r="M52" s="540">
        <v>1260905.4644718757</v>
      </c>
      <c r="N52" s="540">
        <v>60773509.377382725</v>
      </c>
      <c r="O52" s="2731"/>
    </row>
    <row r="53" spans="2:15" ht="15" customHeight="1" x14ac:dyDescent="0.3">
      <c r="B53" s="3712"/>
      <c r="C53" s="2507" t="s">
        <v>1981</v>
      </c>
      <c r="D53" s="2508" t="s">
        <v>2033</v>
      </c>
      <c r="E53" s="540">
        <v>204631176.01701471</v>
      </c>
      <c r="F53" s="540"/>
      <c r="G53" s="540">
        <v>953106.64899061341</v>
      </c>
      <c r="H53" s="540">
        <v>307376.80996965186</v>
      </c>
      <c r="I53" s="540">
        <v>393139.31737902883</v>
      </c>
      <c r="J53" s="540">
        <v>138527.15777537902</v>
      </c>
      <c r="K53" s="540">
        <v>206423325.95112938</v>
      </c>
      <c r="L53" s="540">
        <v>7862.7863475805771</v>
      </c>
      <c r="M53" s="540">
        <v>4374110.2769044312</v>
      </c>
      <c r="N53" s="540">
        <v>210805299.01438138</v>
      </c>
      <c r="O53" s="2731"/>
    </row>
    <row r="54" spans="2:15" ht="15" customHeight="1" x14ac:dyDescent="0.3">
      <c r="B54" s="3712"/>
      <c r="C54" s="2507" t="s">
        <v>2024</v>
      </c>
      <c r="D54" s="2508" t="s">
        <v>2034</v>
      </c>
      <c r="E54" s="540">
        <v>22652116.447276223</v>
      </c>
      <c r="F54" s="540"/>
      <c r="G54" s="540">
        <v>953106.64899061341</v>
      </c>
      <c r="H54" s="540">
        <v>307376.80996965186</v>
      </c>
      <c r="I54" s="540">
        <v>393139.31737902883</v>
      </c>
      <c r="J54" s="540">
        <v>138527.15777537902</v>
      </c>
      <c r="K54" s="540">
        <v>24444266.381390896</v>
      </c>
      <c r="L54" s="540">
        <v>7862.7863475805771</v>
      </c>
      <c r="M54" s="540">
        <v>517974.00462167308</v>
      </c>
      <c r="N54" s="540">
        <v>24970103.172360148</v>
      </c>
      <c r="O54" s="2731"/>
    </row>
    <row r="55" spans="2:15" ht="15" customHeight="1" x14ac:dyDescent="0.3">
      <c r="B55" s="3712"/>
      <c r="C55" s="2507" t="s">
        <v>2486</v>
      </c>
      <c r="D55" s="2508" t="s">
        <v>2035</v>
      </c>
      <c r="E55" s="540">
        <v>22652116.447276223</v>
      </c>
      <c r="F55" s="540"/>
      <c r="G55" s="540">
        <v>953106.64899061341</v>
      </c>
      <c r="H55" s="540">
        <v>307376.80996965186</v>
      </c>
      <c r="I55" s="540">
        <v>393139.31737902883</v>
      </c>
      <c r="J55" s="540">
        <v>138527.15777537902</v>
      </c>
      <c r="K55" s="540">
        <v>24444266.381390896</v>
      </c>
      <c r="L55" s="540">
        <v>7862.7863475805771</v>
      </c>
      <c r="M55" s="540">
        <v>517974.00462167308</v>
      </c>
      <c r="N55" s="540">
        <v>24970103.172360148</v>
      </c>
      <c r="O55" s="2731"/>
    </row>
    <row r="56" spans="2:15" ht="15" customHeight="1" x14ac:dyDescent="0.3">
      <c r="B56" s="3712"/>
      <c r="C56" s="2507" t="s">
        <v>1982</v>
      </c>
      <c r="D56" s="2508" t="s">
        <v>2036</v>
      </c>
      <c r="E56" s="540">
        <v>2055878.1079352787</v>
      </c>
      <c r="F56" s="540"/>
      <c r="G56" s="540">
        <v>242027.30744376517</v>
      </c>
      <c r="H56" s="540">
        <v>60216.406493537688</v>
      </c>
      <c r="I56" s="540">
        <v>102958.59582797674</v>
      </c>
      <c r="J56" s="540">
        <v>24350.225154785418</v>
      </c>
      <c r="K56" s="540">
        <v>2485430.6428553434</v>
      </c>
      <c r="L56" s="540">
        <v>2059.1719165595346</v>
      </c>
      <c r="M56" s="540">
        <v>52666.275322104731</v>
      </c>
      <c r="N56" s="540">
        <v>2540156.0900940076</v>
      </c>
      <c r="O56" s="2731"/>
    </row>
    <row r="57" spans="2:15" ht="15" customHeight="1" x14ac:dyDescent="0.3">
      <c r="B57" s="3712"/>
      <c r="C57" s="2507" t="s">
        <v>1983</v>
      </c>
      <c r="D57" s="2508" t="s">
        <v>2025</v>
      </c>
      <c r="E57" s="540">
        <v>132287273.13986512</v>
      </c>
      <c r="F57" s="540">
        <v>4416910.16925852</v>
      </c>
      <c r="G57" s="540">
        <v>648502.27926516451</v>
      </c>
      <c r="H57" s="540">
        <v>99239.680891319949</v>
      </c>
      <c r="I57" s="540">
        <v>105733.61628640386</v>
      </c>
      <c r="J57" s="540">
        <v>52630.729206321375</v>
      </c>
      <c r="K57" s="540">
        <v>137610289.61477283</v>
      </c>
      <c r="L57" s="540">
        <v>2114.6723257280773</v>
      </c>
      <c r="M57" s="540">
        <v>2915962.0369370361</v>
      </c>
      <c r="N57" s="540">
        <v>140528366.32403558</v>
      </c>
      <c r="O57" s="2731"/>
    </row>
    <row r="58" spans="2:15" ht="15" customHeight="1" x14ac:dyDescent="0.3">
      <c r="B58" s="3712"/>
      <c r="C58" s="2507" t="s">
        <v>1984</v>
      </c>
      <c r="D58" s="2508" t="s">
        <v>2060</v>
      </c>
      <c r="E58" s="540">
        <v>5303164.562241368</v>
      </c>
      <c r="F58" s="540"/>
      <c r="G58" s="540">
        <v>292604.59618649993</v>
      </c>
      <c r="H58" s="540">
        <v>60216.406493537688</v>
      </c>
      <c r="I58" s="540">
        <v>102958.59582797674</v>
      </c>
      <c r="J58" s="540">
        <v>24350.225154785418</v>
      </c>
      <c r="K58" s="540">
        <v>5783294.3859041687</v>
      </c>
      <c r="L58" s="540">
        <v>2059.1719165595346</v>
      </c>
      <c r="M58" s="540">
        <v>122548.00803730934</v>
      </c>
      <c r="N58" s="540">
        <v>5907901.5658580372</v>
      </c>
      <c r="O58" s="2731"/>
    </row>
    <row r="59" spans="2:15" ht="15" customHeight="1" x14ac:dyDescent="0.3">
      <c r="B59" s="3712"/>
      <c r="C59" s="2507" t="s">
        <v>2487</v>
      </c>
      <c r="D59" s="2508" t="s">
        <v>1977</v>
      </c>
      <c r="E59" s="540">
        <v>21768448.430539038</v>
      </c>
      <c r="F59" s="540"/>
      <c r="G59" s="540">
        <v>1185262.6942248621</v>
      </c>
      <c r="H59" s="540">
        <v>184905.1579602022</v>
      </c>
      <c r="I59" s="540">
        <v>234242.92773605316</v>
      </c>
      <c r="J59" s="540">
        <v>68975.030366385428</v>
      </c>
      <c r="K59" s="540">
        <v>23441834.24082654</v>
      </c>
      <c r="L59" s="540">
        <v>4684.8585547210632</v>
      </c>
      <c r="M59" s="540">
        <v>496732.46756311436</v>
      </c>
      <c r="N59" s="540">
        <v>23943251.566944376</v>
      </c>
      <c r="O59" s="2731"/>
    </row>
    <row r="60" spans="2:15" ht="15" customHeight="1" x14ac:dyDescent="0.3">
      <c r="B60" s="3712"/>
      <c r="C60" s="2507" t="s">
        <v>1985</v>
      </c>
      <c r="D60" s="2508" t="s">
        <v>2038</v>
      </c>
      <c r="E60" s="540">
        <v>902613.48589893873</v>
      </c>
      <c r="F60" s="540"/>
      <c r="G60" s="540">
        <v>292604.59618649993</v>
      </c>
      <c r="H60" s="540">
        <v>184905.1579602022</v>
      </c>
      <c r="I60" s="540">
        <v>204709.31372479425</v>
      </c>
      <c r="J60" s="540">
        <v>68975.030366385428</v>
      </c>
      <c r="K60" s="540">
        <v>1653807.5841368202</v>
      </c>
      <c r="L60" s="540">
        <v>4094.1862744958853</v>
      </c>
      <c r="M60" s="540">
        <v>35044.182707859218</v>
      </c>
      <c r="N60" s="540">
        <v>1692945.9531191753</v>
      </c>
      <c r="O60" s="2731"/>
    </row>
    <row r="61" spans="2:15" ht="15" customHeight="1" x14ac:dyDescent="0.3">
      <c r="B61" s="3712"/>
      <c r="C61" s="2507" t="s">
        <v>1986</v>
      </c>
      <c r="D61" s="2508" t="s">
        <v>2032</v>
      </c>
      <c r="E61" s="540">
        <v>2253873.0696520582</v>
      </c>
      <c r="F61" s="540"/>
      <c r="G61" s="540">
        <v>292604.59618649993</v>
      </c>
      <c r="H61" s="540">
        <v>184905.1579602022</v>
      </c>
      <c r="I61" s="540">
        <v>204709.31372479425</v>
      </c>
      <c r="J61" s="540">
        <v>68975.030366385428</v>
      </c>
      <c r="K61" s="540">
        <v>3005067.1678899401</v>
      </c>
      <c r="L61" s="540">
        <v>4094.1862744958853</v>
      </c>
      <c r="M61" s="540">
        <v>63677.373287587834</v>
      </c>
      <c r="N61" s="540">
        <v>3072838.7274520239</v>
      </c>
      <c r="O61" s="2731"/>
    </row>
    <row r="62" spans="2:15" ht="15" customHeight="1" x14ac:dyDescent="0.3">
      <c r="B62" s="3712"/>
      <c r="C62" s="2507" t="s">
        <v>1987</v>
      </c>
      <c r="D62" s="2508" t="s">
        <v>2037</v>
      </c>
      <c r="E62" s="540">
        <v>2672641.5403158627</v>
      </c>
      <c r="F62" s="540"/>
      <c r="G62" s="540">
        <v>242027.30744376517</v>
      </c>
      <c r="H62" s="540">
        <v>60216.406493537688</v>
      </c>
      <c r="I62" s="540">
        <v>102958.59582797674</v>
      </c>
      <c r="J62" s="540">
        <v>24350.225154785418</v>
      </c>
      <c r="K62" s="540">
        <v>3102194.0752359275</v>
      </c>
      <c r="L62" s="540">
        <v>2059.1719165595346</v>
      </c>
      <c r="M62" s="540">
        <v>65735.49245424931</v>
      </c>
      <c r="N62" s="540">
        <v>3169988.7396067362</v>
      </c>
      <c r="O62" s="2731"/>
    </row>
    <row r="63" spans="2:15" ht="15.75" customHeight="1" x14ac:dyDescent="0.3">
      <c r="B63" s="3712"/>
      <c r="C63" s="2507" t="s">
        <v>1988</v>
      </c>
      <c r="D63" s="2508" t="s">
        <v>2039</v>
      </c>
      <c r="E63" s="540">
        <v>3118161.3182911868</v>
      </c>
      <c r="F63" s="540"/>
      <c r="G63" s="540">
        <v>221976.74038246227</v>
      </c>
      <c r="H63" s="540">
        <v>60216.406493537688</v>
      </c>
      <c r="I63" s="540">
        <v>102958.59582797674</v>
      </c>
      <c r="J63" s="540">
        <v>24350.225154785418</v>
      </c>
      <c r="K63" s="540">
        <v>3527663.2861499488</v>
      </c>
      <c r="L63" s="540">
        <v>2059.1719165595346</v>
      </c>
      <c r="M63" s="540">
        <v>74751.185033517424</v>
      </c>
      <c r="N63" s="540">
        <v>3604473.6431000256</v>
      </c>
      <c r="O63" s="2731"/>
    </row>
    <row r="64" spans="2:15" ht="15" customHeight="1" x14ac:dyDescent="0.3">
      <c r="B64" s="3712"/>
      <c r="C64" s="2507" t="s">
        <v>1989</v>
      </c>
      <c r="D64" s="2508" t="s">
        <v>2190</v>
      </c>
      <c r="E64" s="540">
        <v>5303164.562241368</v>
      </c>
      <c r="F64" s="540">
        <v>2436073.5609397837</v>
      </c>
      <c r="G64" s="540">
        <v>384191.87664785626</v>
      </c>
      <c r="H64" s="540">
        <v>128573.36709252284</v>
      </c>
      <c r="I64" s="540">
        <v>142019.93435583825</v>
      </c>
      <c r="J64" s="540">
        <v>60335.969246525579</v>
      </c>
      <c r="K64" s="540">
        <v>8454359.2705238946</v>
      </c>
      <c r="L64" s="540">
        <v>2840.3986871167649</v>
      </c>
      <c r="M64" s="540">
        <v>179147.87294240133</v>
      </c>
      <c r="N64" s="540">
        <v>8636347.5421534125</v>
      </c>
      <c r="O64" s="2731"/>
    </row>
    <row r="65" spans="2:15" ht="15" customHeight="1" x14ac:dyDescent="0.3">
      <c r="B65" s="3712"/>
      <c r="C65" s="2507" t="s">
        <v>2774</v>
      </c>
      <c r="D65" s="2508" t="s">
        <v>1291</v>
      </c>
      <c r="E65" s="540">
        <v>6142230.9875893025</v>
      </c>
      <c r="F65" s="540"/>
      <c r="G65" s="540">
        <v>292604.59618649993</v>
      </c>
      <c r="H65" s="540">
        <v>60216.406493537688</v>
      </c>
      <c r="I65" s="540">
        <v>102958.59582797674</v>
      </c>
      <c r="J65" s="540">
        <v>24350.225154785418</v>
      </c>
      <c r="K65" s="540">
        <v>6622360.8112521032</v>
      </c>
      <c r="L65" s="540">
        <v>2059.1719165595346</v>
      </c>
      <c r="M65" s="540">
        <v>140327.82559043207</v>
      </c>
      <c r="N65" s="540">
        <v>6764747.8087590942</v>
      </c>
      <c r="O65" s="2731"/>
    </row>
    <row r="66" spans="2:15" ht="15" customHeight="1" x14ac:dyDescent="0.3">
      <c r="B66" s="3712"/>
      <c r="C66" s="2507" t="s">
        <v>1975</v>
      </c>
      <c r="D66" s="2508" t="s">
        <v>1734</v>
      </c>
      <c r="E66" s="540">
        <v>29723389.018619489</v>
      </c>
      <c r="F66" s="540">
        <v>2209631.7203818597</v>
      </c>
      <c r="G66" s="540">
        <v>648502.27926516451</v>
      </c>
      <c r="H66" s="540">
        <v>207205.48381135942</v>
      </c>
      <c r="I66" s="540">
        <v>279573.42743857624</v>
      </c>
      <c r="J66" s="540">
        <v>105296.65224558028</v>
      </c>
      <c r="K66" s="540">
        <v>33173598.581762031</v>
      </c>
      <c r="L66" s="540">
        <v>5591.4685487715251</v>
      </c>
      <c r="M66" s="540">
        <v>702948.55394753744</v>
      </c>
      <c r="N66" s="540">
        <v>33882138.604258336</v>
      </c>
      <c r="O66" s="2731"/>
    </row>
    <row r="67" spans="2:15" ht="15" customHeight="1" x14ac:dyDescent="0.3">
      <c r="B67" s="3712"/>
      <c r="C67" s="2507" t="s">
        <v>1976</v>
      </c>
      <c r="D67" s="2508" t="s">
        <v>1977</v>
      </c>
      <c r="E67" s="540">
        <v>21768448.430539038</v>
      </c>
      <c r="F67" s="540"/>
      <c r="G67" s="540">
        <v>1185262.6942248621</v>
      </c>
      <c r="H67" s="540">
        <v>184905.1579602022</v>
      </c>
      <c r="I67" s="540">
        <v>234242.92773605316</v>
      </c>
      <c r="J67" s="540">
        <v>68975.030366385428</v>
      </c>
      <c r="K67" s="540">
        <v>23441834.24082654</v>
      </c>
      <c r="L67" s="540">
        <v>4684.8585547210632</v>
      </c>
      <c r="M67" s="540">
        <v>496732.46756311436</v>
      </c>
      <c r="N67" s="540">
        <v>23943251.566944376</v>
      </c>
      <c r="O67" s="2731"/>
    </row>
    <row r="68" spans="2:15" ht="15.75" x14ac:dyDescent="0.3">
      <c r="B68" s="3712"/>
      <c r="C68" s="2507" t="s">
        <v>2611</v>
      </c>
      <c r="D68" s="2508" t="s">
        <v>2613</v>
      </c>
      <c r="E68" s="540">
        <v>33170203.049831387</v>
      </c>
      <c r="F68" s="540">
        <v>4583015.3780299006</v>
      </c>
      <c r="G68" s="540">
        <v>1280926.2587058451</v>
      </c>
      <c r="H68" s="540">
        <v>290938.21489567077</v>
      </c>
      <c r="I68" s="540">
        <v>370345.27168009907</v>
      </c>
      <c r="J68" s="540">
        <v>171809.12653690061</v>
      </c>
      <c r="K68" s="540">
        <v>39867237.299679808</v>
      </c>
      <c r="L68" s="540">
        <v>7406.9054336019817</v>
      </c>
      <c r="M68" s="540">
        <v>844786.75838021515</v>
      </c>
      <c r="N68" s="540">
        <v>40719430.963493623</v>
      </c>
      <c r="O68" s="2731"/>
    </row>
    <row r="69" spans="2:15" ht="15.75" x14ac:dyDescent="0.3">
      <c r="B69" s="3712"/>
      <c r="C69" s="2507" t="s">
        <v>2612</v>
      </c>
      <c r="D69" s="2508" t="s">
        <v>2614</v>
      </c>
      <c r="E69" s="540">
        <v>65928072.264374003</v>
      </c>
      <c r="F69" s="540">
        <v>5826199.6707064025</v>
      </c>
      <c r="G69" s="540">
        <v>2542962.5048296452</v>
      </c>
      <c r="H69" s="540">
        <v>409207.63244409475</v>
      </c>
      <c r="I69" s="540">
        <v>496698.6515736939</v>
      </c>
      <c r="J69" s="540">
        <v>257325.16491145533</v>
      </c>
      <c r="K69" s="540">
        <v>75460465.88883929</v>
      </c>
      <c r="L69" s="540">
        <v>9933.973031473879</v>
      </c>
      <c r="M69" s="540">
        <v>1599007.2721845047</v>
      </c>
      <c r="N69" s="540">
        <v>77069407.134055272</v>
      </c>
      <c r="O69" s="2731"/>
    </row>
    <row r="70" spans="2:15" x14ac:dyDescent="0.25">
      <c r="B70" s="3713"/>
    </row>
    <row r="71" spans="2:15" x14ac:dyDescent="0.25">
      <c r="B71" s="3713"/>
    </row>
    <row r="72" spans="2:15" x14ac:dyDescent="0.25">
      <c r="B72" s="3713"/>
    </row>
    <row r="73" spans="2:15" x14ac:dyDescent="0.25">
      <c r="B73" s="3713"/>
    </row>
    <row r="74" spans="2:15" x14ac:dyDescent="0.25">
      <c r="B74" s="3713"/>
    </row>
    <row r="75" spans="2:15" x14ac:dyDescent="0.25">
      <c r="B75" s="3713"/>
    </row>
    <row r="76" spans="2:15" x14ac:dyDescent="0.25">
      <c r="B76" s="3713"/>
    </row>
  </sheetData>
  <hyperlinks>
    <hyperlink ref="E10" location="'DDP EQ'!A1" display="DDP" xr:uid="{00000000-0004-0000-3100-000000000000}"/>
    <hyperlink ref="G10" location="'Montaje EQ'!A1" display="MONTAJE" xr:uid="{00000000-0004-0000-3100-000001000000}"/>
    <hyperlink ref="H10" location="'Ingenieria EQ'!A1" display="INGENIERIA" xr:uid="{00000000-0004-0000-3100-000002000000}"/>
    <hyperlink ref="I10" location="'Interv EQ'!A1" display="INTERVENTORIA" xr:uid="{00000000-0004-0000-3100-000003000000}"/>
    <hyperlink ref="J10" location="'ADMON EQ'!A1" display="ADMINISTRACIÓN EJECUCIÓN" xr:uid="{00000000-0004-0000-3100-000004000000}"/>
  </hyperlinks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37"/>
  <dimension ref="B2:E68"/>
  <sheetViews>
    <sheetView showGridLines="0" zoomScale="80" zoomScaleNormal="80" workbookViewId="0">
      <selection activeCell="H16" sqref="H16"/>
    </sheetView>
  </sheetViews>
  <sheetFormatPr baseColWidth="10" defaultColWidth="11.5703125" defaultRowHeight="15" x14ac:dyDescent="0.25"/>
  <cols>
    <col min="1" max="1" width="11.5703125" style="1948"/>
    <col min="2" max="2" width="10.5703125" style="1948" customWidth="1"/>
    <col min="3" max="3" width="8.28515625" style="1948" bestFit="1" customWidth="1"/>
    <col min="4" max="4" width="46.5703125" style="1948" bestFit="1" customWidth="1"/>
    <col min="5" max="5" width="16.140625" style="1948" bestFit="1" customWidth="1"/>
    <col min="6" max="6" width="13.42578125" style="1948" bestFit="1" customWidth="1"/>
    <col min="7" max="16384" width="11.5703125" style="1948"/>
  </cols>
  <sheetData>
    <row r="2" spans="2:5" ht="18" x14ac:dyDescent="0.25">
      <c r="B2" s="1021" t="s">
        <v>2804</v>
      </c>
    </row>
    <row r="3" spans="2:5" ht="18" x14ac:dyDescent="0.25">
      <c r="B3" s="1021" t="s">
        <v>2844</v>
      </c>
    </row>
    <row r="4" spans="2:5" ht="18" x14ac:dyDescent="0.25">
      <c r="B4" s="1021" t="s">
        <v>2846</v>
      </c>
    </row>
    <row r="5" spans="2:5" x14ac:dyDescent="0.25">
      <c r="B5" s="597" t="s">
        <v>3372</v>
      </c>
    </row>
    <row r="8" spans="2:5" ht="15.75" thickBot="1" x14ac:dyDescent="0.3">
      <c r="E8" s="2696"/>
    </row>
    <row r="9" spans="2:5" s="2701" customFormat="1" ht="26.25" thickBot="1" x14ac:dyDescent="0.3">
      <c r="B9" s="2697" t="s">
        <v>2062</v>
      </c>
      <c r="C9" s="2698" t="s">
        <v>775</v>
      </c>
      <c r="D9" s="2699" t="s">
        <v>920</v>
      </c>
      <c r="E9" s="2700" t="s">
        <v>3369</v>
      </c>
    </row>
    <row r="10" spans="2:5" ht="15" customHeight="1" x14ac:dyDescent="0.3">
      <c r="B10" s="3897" t="s">
        <v>1973</v>
      </c>
      <c r="C10" s="2702" t="s">
        <v>1990</v>
      </c>
      <c r="D10" s="2703" t="s">
        <v>2040</v>
      </c>
      <c r="E10" s="2704">
        <v>2700962.2297076834</v>
      </c>
    </row>
    <row r="11" spans="2:5" ht="15" customHeight="1" x14ac:dyDescent="0.3">
      <c r="B11" s="3897"/>
      <c r="C11" s="2705" t="s">
        <v>1991</v>
      </c>
      <c r="D11" s="2706" t="s">
        <v>2041</v>
      </c>
      <c r="E11" s="2707">
        <v>20868987.346930742</v>
      </c>
    </row>
    <row r="12" spans="2:5" ht="15" customHeight="1" x14ac:dyDescent="0.3">
      <c r="B12" s="3897"/>
      <c r="C12" s="2708" t="s">
        <v>2488</v>
      </c>
      <c r="D12" s="2706" t="s">
        <v>1993</v>
      </c>
      <c r="E12" s="2707">
        <v>41463619.860348731</v>
      </c>
    </row>
    <row r="13" spans="2:5" ht="15" customHeight="1" x14ac:dyDescent="0.3">
      <c r="B13" s="3897"/>
      <c r="C13" s="2708" t="s">
        <v>2489</v>
      </c>
      <c r="D13" s="2706" t="s">
        <v>1995</v>
      </c>
      <c r="E13" s="2707">
        <v>8935902.9012716692</v>
      </c>
    </row>
    <row r="14" spans="2:5" ht="15" customHeight="1" x14ac:dyDescent="0.3">
      <c r="B14" s="3897"/>
      <c r="C14" s="2705" t="s">
        <v>2490</v>
      </c>
      <c r="D14" s="2706" t="s">
        <v>1997</v>
      </c>
      <c r="E14" s="2707">
        <v>17871805.802543338</v>
      </c>
    </row>
    <row r="15" spans="2:5" ht="15" customHeight="1" x14ac:dyDescent="0.3">
      <c r="B15" s="3897"/>
      <c r="C15" s="2705" t="s">
        <v>2491</v>
      </c>
      <c r="D15" s="2706" t="s">
        <v>1999</v>
      </c>
      <c r="E15" s="2707">
        <v>26807708.703815013</v>
      </c>
    </row>
    <row r="16" spans="2:5" ht="15" customHeight="1" x14ac:dyDescent="0.3">
      <c r="B16" s="3897"/>
      <c r="C16" s="2705" t="s">
        <v>1992</v>
      </c>
      <c r="D16" s="2706" t="s">
        <v>2001</v>
      </c>
      <c r="E16" s="2707">
        <v>35743611.605086677</v>
      </c>
    </row>
    <row r="17" spans="2:5" ht="15" customHeight="1" x14ac:dyDescent="0.3">
      <c r="B17" s="3897"/>
      <c r="C17" s="2705" t="s">
        <v>1994</v>
      </c>
      <c r="D17" s="2706" t="s">
        <v>2003</v>
      </c>
      <c r="E17" s="2707">
        <v>53615417.407630026</v>
      </c>
    </row>
    <row r="18" spans="2:5" ht="15" customHeight="1" x14ac:dyDescent="0.3">
      <c r="B18" s="3897"/>
      <c r="C18" s="2705" t="s">
        <v>1996</v>
      </c>
      <c r="D18" s="2706" t="s">
        <v>2042</v>
      </c>
      <c r="E18" s="2707">
        <v>109503.94042994753</v>
      </c>
    </row>
    <row r="19" spans="2:5" ht="15" customHeight="1" x14ac:dyDescent="0.3">
      <c r="B19" s="3897"/>
      <c r="C19" s="2705" t="s">
        <v>1998</v>
      </c>
      <c r="D19" s="2706" t="s">
        <v>2044</v>
      </c>
      <c r="E19" s="2707">
        <v>637461.93863422843</v>
      </c>
    </row>
    <row r="20" spans="2:5" ht="15" customHeight="1" x14ac:dyDescent="0.3">
      <c r="B20" s="3897"/>
      <c r="C20" s="2705" t="s">
        <v>2000</v>
      </c>
      <c r="D20" s="2706" t="s">
        <v>2045</v>
      </c>
      <c r="E20" s="2707">
        <v>689546.23364576267</v>
      </c>
    </row>
    <row r="21" spans="2:5" ht="15" customHeight="1" x14ac:dyDescent="0.3">
      <c r="B21" s="3897"/>
      <c r="C21" s="2705" t="s">
        <v>2002</v>
      </c>
      <c r="D21" s="2706" t="s">
        <v>2046</v>
      </c>
      <c r="E21" s="2707">
        <v>482159.64774899493</v>
      </c>
    </row>
    <row r="22" spans="2:5" ht="15" customHeight="1" x14ac:dyDescent="0.3">
      <c r="B22" s="3897"/>
      <c r="C22" s="2705" t="s">
        <v>2004</v>
      </c>
      <c r="D22" s="2706" t="s">
        <v>2047</v>
      </c>
      <c r="E22" s="2707">
        <v>289200.6429926487</v>
      </c>
    </row>
    <row r="23" spans="2:5" ht="15" customHeight="1" x14ac:dyDescent="0.3">
      <c r="B23" s="3897"/>
      <c r="C23" s="2705" t="s">
        <v>2005</v>
      </c>
      <c r="D23" s="2706" t="s">
        <v>2048</v>
      </c>
      <c r="E23" s="2707">
        <v>107493.92115541245</v>
      </c>
    </row>
    <row r="24" spans="2:5" ht="15" customHeight="1" x14ac:dyDescent="0.3">
      <c r="B24" s="3897"/>
      <c r="C24" s="2705" t="s">
        <v>2006</v>
      </c>
      <c r="D24" s="2706" t="s">
        <v>2049</v>
      </c>
      <c r="E24" s="2707">
        <v>249228.34164352631</v>
      </c>
    </row>
    <row r="25" spans="2:5" ht="15" customHeight="1" x14ac:dyDescent="0.3">
      <c r="B25" s="3897"/>
      <c r="C25" s="2705" t="s">
        <v>2007</v>
      </c>
      <c r="D25" s="2706" t="s">
        <v>2769</v>
      </c>
      <c r="E25" s="2707">
        <v>25769329.571681969</v>
      </c>
    </row>
    <row r="26" spans="2:5" ht="15" customHeight="1" x14ac:dyDescent="0.3">
      <c r="B26" s="3897"/>
      <c r="C26" s="2705" t="s">
        <v>2008</v>
      </c>
      <c r="D26" s="2706" t="s">
        <v>2051</v>
      </c>
      <c r="E26" s="2707">
        <v>191539540.64841971</v>
      </c>
    </row>
    <row r="27" spans="2:5" ht="15" customHeight="1" x14ac:dyDescent="0.3">
      <c r="B27" s="3897"/>
      <c r="C27" s="2705" t="s">
        <v>2009</v>
      </c>
      <c r="D27" s="2706" t="s">
        <v>2052</v>
      </c>
      <c r="E27" s="2707">
        <v>29487433.465223119</v>
      </c>
    </row>
    <row r="28" spans="2:5" ht="15" customHeight="1" x14ac:dyDescent="0.3">
      <c r="B28" s="3897"/>
      <c r="C28" s="2705" t="s">
        <v>2492</v>
      </c>
      <c r="D28" s="2706" t="s">
        <v>2053</v>
      </c>
      <c r="E28" s="2707">
        <v>36693925.871440113</v>
      </c>
    </row>
    <row r="29" spans="2:5" ht="15" customHeight="1" x14ac:dyDescent="0.3">
      <c r="B29" s="3897"/>
      <c r="C29" s="2705" t="s">
        <v>2010</v>
      </c>
      <c r="D29" s="2706" t="s">
        <v>2054</v>
      </c>
      <c r="E29" s="2707">
        <v>46379857.272032306</v>
      </c>
    </row>
    <row r="30" spans="2:5" ht="15" customHeight="1" x14ac:dyDescent="0.3">
      <c r="B30" s="3897"/>
      <c r="C30" s="2705" t="s">
        <v>2011</v>
      </c>
      <c r="D30" s="2706" t="s">
        <v>2055</v>
      </c>
      <c r="E30" s="2707">
        <v>75744811.359869361</v>
      </c>
    </row>
    <row r="31" spans="2:5" ht="15" customHeight="1" x14ac:dyDescent="0.3">
      <c r="B31" s="3897"/>
      <c r="C31" s="2705" t="s">
        <v>2026</v>
      </c>
      <c r="D31" s="2706" t="s">
        <v>2056</v>
      </c>
      <c r="E31" s="2707">
        <v>118022393.38386694</v>
      </c>
    </row>
    <row r="32" spans="2:5" ht="15" customHeight="1" x14ac:dyDescent="0.3">
      <c r="B32" s="3897"/>
      <c r="C32" s="2705" t="s">
        <v>2493</v>
      </c>
      <c r="D32" s="2706" t="s">
        <v>2057</v>
      </c>
      <c r="E32" s="2707">
        <v>276600.59330251126</v>
      </c>
    </row>
    <row r="33" spans="2:5" ht="15" customHeight="1" x14ac:dyDescent="0.3">
      <c r="B33" s="3897"/>
      <c r="C33" s="2705" t="s">
        <v>2494</v>
      </c>
      <c r="D33" s="2706" t="s">
        <v>2058</v>
      </c>
      <c r="E33" s="2707">
        <v>344665.74011737842</v>
      </c>
    </row>
    <row r="34" spans="2:5" ht="15" customHeight="1" x14ac:dyDescent="0.3">
      <c r="B34" s="3897"/>
      <c r="C34" s="2705" t="s">
        <v>2495</v>
      </c>
      <c r="D34" s="2706" t="s">
        <v>2289</v>
      </c>
      <c r="E34" s="2707">
        <v>22652116.447276223</v>
      </c>
    </row>
    <row r="35" spans="2:5" ht="15" customHeight="1" x14ac:dyDescent="0.3">
      <c r="B35" s="3897"/>
      <c r="C35" s="2705" t="s">
        <v>2496</v>
      </c>
      <c r="D35" s="2706" t="s">
        <v>2770</v>
      </c>
      <c r="E35" s="2707">
        <v>18876763.70606352</v>
      </c>
    </row>
    <row r="36" spans="2:5" ht="15" customHeight="1" x14ac:dyDescent="0.3">
      <c r="B36" s="3897"/>
      <c r="C36" s="2705" t="s">
        <v>2012</v>
      </c>
      <c r="D36" s="2706" t="s">
        <v>2290</v>
      </c>
      <c r="E36" s="2707">
        <v>22652116.447276223</v>
      </c>
    </row>
    <row r="37" spans="2:5" ht="15" customHeight="1" x14ac:dyDescent="0.3">
      <c r="B37" s="3897"/>
      <c r="C37" s="2705" t="s">
        <v>2013</v>
      </c>
      <c r="D37" s="2706" t="s">
        <v>2291</v>
      </c>
      <c r="E37" s="2707">
        <v>18876763.70606352</v>
      </c>
    </row>
    <row r="38" spans="2:5" ht="15" customHeight="1" x14ac:dyDescent="0.3">
      <c r="B38" s="3897"/>
      <c r="C38" s="2705" t="s">
        <v>2014</v>
      </c>
      <c r="D38" s="2706" t="s">
        <v>2061</v>
      </c>
      <c r="E38" s="2707">
        <v>8689217.5411802512</v>
      </c>
    </row>
    <row r="39" spans="2:5" ht="15" customHeight="1" x14ac:dyDescent="0.3">
      <c r="B39" s="3897"/>
      <c r="C39" s="2705" t="s">
        <v>2015</v>
      </c>
      <c r="D39" s="2706" t="s">
        <v>2059</v>
      </c>
      <c r="E39" s="2707">
        <v>801831.34765852592</v>
      </c>
    </row>
    <row r="40" spans="2:5" ht="15.75" customHeight="1" x14ac:dyDescent="0.3">
      <c r="B40" s="3897"/>
      <c r="C40" s="2708" t="s">
        <v>2016</v>
      </c>
      <c r="D40" s="2709" t="s">
        <v>1977</v>
      </c>
      <c r="E40" s="2710">
        <v>21768448.430539038</v>
      </c>
    </row>
    <row r="41" spans="2:5" ht="15.75" customHeight="1" x14ac:dyDescent="0.3">
      <c r="B41" s="3897"/>
      <c r="C41" s="2708" t="s">
        <v>2017</v>
      </c>
      <c r="D41" s="2706" t="s">
        <v>1292</v>
      </c>
      <c r="E41" s="2707">
        <v>42923917.703337863</v>
      </c>
    </row>
    <row r="42" spans="2:5" ht="15.75" customHeight="1" x14ac:dyDescent="0.3">
      <c r="B42" s="3897"/>
      <c r="C42" s="2705" t="s">
        <v>2019</v>
      </c>
      <c r="D42" s="2706" t="s">
        <v>2292</v>
      </c>
      <c r="E42" s="2707">
        <v>65181497.639838241</v>
      </c>
    </row>
    <row r="43" spans="2:5" ht="15.75" customHeight="1" x14ac:dyDescent="0.3">
      <c r="B43" s="3897"/>
      <c r="C43" s="2705" t="s">
        <v>2022</v>
      </c>
      <c r="D43" s="2706" t="s">
        <v>2025</v>
      </c>
      <c r="E43" s="2707">
        <v>132287273.13986512</v>
      </c>
    </row>
    <row r="44" spans="2:5" ht="15.75" customHeight="1" x14ac:dyDescent="0.3">
      <c r="B44" s="3897"/>
      <c r="C44" s="2705" t="s">
        <v>2027</v>
      </c>
      <c r="D44" s="2706" t="s">
        <v>1381</v>
      </c>
      <c r="E44" s="2707">
        <v>4968006.9501221031</v>
      </c>
    </row>
    <row r="45" spans="2:5" ht="15.75" customHeight="1" x14ac:dyDescent="0.3">
      <c r="B45" s="3897"/>
      <c r="C45" s="2708" t="s">
        <v>2771</v>
      </c>
      <c r="D45" s="2709" t="s">
        <v>2189</v>
      </c>
      <c r="E45" s="2710">
        <v>4968006.9501221031</v>
      </c>
    </row>
    <row r="46" spans="2:5" ht="15.75" customHeight="1" thickBot="1" x14ac:dyDescent="0.35">
      <c r="B46" s="3898"/>
      <c r="C46" s="2711" t="s">
        <v>2773</v>
      </c>
      <c r="D46" s="2712" t="s">
        <v>1380</v>
      </c>
      <c r="E46" s="2713">
        <v>3007893.910402013</v>
      </c>
    </row>
    <row r="47" spans="2:5" ht="15" customHeight="1" x14ac:dyDescent="0.3">
      <c r="B47" s="3899" t="s">
        <v>1872</v>
      </c>
      <c r="C47" s="2714" t="s">
        <v>1978</v>
      </c>
      <c r="D47" s="2703" t="s">
        <v>2043</v>
      </c>
      <c r="E47" s="2715">
        <v>637461.93863422843</v>
      </c>
    </row>
    <row r="48" spans="2:5" ht="15" customHeight="1" x14ac:dyDescent="0.3">
      <c r="B48" s="3900"/>
      <c r="C48" s="2716" t="s">
        <v>1979</v>
      </c>
      <c r="D48" s="2508" t="s">
        <v>2029</v>
      </c>
      <c r="E48" s="2717">
        <v>792942.04284916958</v>
      </c>
    </row>
    <row r="49" spans="2:5" ht="15" customHeight="1" x14ac:dyDescent="0.3">
      <c r="B49" s="3900"/>
      <c r="C49" s="2716" t="s">
        <v>2484</v>
      </c>
      <c r="D49" s="2508" t="s">
        <v>2031</v>
      </c>
      <c r="E49" s="2717">
        <v>596262.84770472639</v>
      </c>
    </row>
    <row r="50" spans="2:5" ht="15" customHeight="1" x14ac:dyDescent="0.3">
      <c r="B50" s="3900"/>
      <c r="C50" s="2716" t="s">
        <v>1980</v>
      </c>
      <c r="D50" s="2508" t="s">
        <v>2768</v>
      </c>
      <c r="E50" s="2717">
        <v>28159262.195117578</v>
      </c>
    </row>
    <row r="51" spans="2:5" ht="15" customHeight="1" x14ac:dyDescent="0.3">
      <c r="B51" s="3900"/>
      <c r="C51" s="2716" t="s">
        <v>2485</v>
      </c>
      <c r="D51" s="2508" t="s">
        <v>1307</v>
      </c>
      <c r="E51" s="2717">
        <v>57712591.192448594</v>
      </c>
    </row>
    <row r="52" spans="2:5" ht="15" customHeight="1" x14ac:dyDescent="0.3">
      <c r="B52" s="3900"/>
      <c r="C52" s="2716" t="s">
        <v>1981</v>
      </c>
      <c r="D52" s="2508" t="s">
        <v>2033</v>
      </c>
      <c r="E52" s="2717">
        <v>204631176.01701471</v>
      </c>
    </row>
    <row r="53" spans="2:5" ht="15" customHeight="1" x14ac:dyDescent="0.3">
      <c r="B53" s="3900"/>
      <c r="C53" s="2716" t="s">
        <v>2024</v>
      </c>
      <c r="D53" s="2508" t="s">
        <v>2034</v>
      </c>
      <c r="E53" s="2717">
        <v>22652116.447276223</v>
      </c>
    </row>
    <row r="54" spans="2:5" ht="15" customHeight="1" x14ac:dyDescent="0.3">
      <c r="B54" s="3900"/>
      <c r="C54" s="2716" t="s">
        <v>2486</v>
      </c>
      <c r="D54" s="2508" t="s">
        <v>2035</v>
      </c>
      <c r="E54" s="2717">
        <v>22652116.447276223</v>
      </c>
    </row>
    <row r="55" spans="2:5" ht="15" customHeight="1" x14ac:dyDescent="0.3">
      <c r="B55" s="3900"/>
      <c r="C55" s="2716" t="s">
        <v>1982</v>
      </c>
      <c r="D55" s="2508" t="s">
        <v>2036</v>
      </c>
      <c r="E55" s="2717">
        <v>2055878.1079352787</v>
      </c>
    </row>
    <row r="56" spans="2:5" ht="15" customHeight="1" x14ac:dyDescent="0.3">
      <c r="B56" s="3900"/>
      <c r="C56" s="2716" t="s">
        <v>1983</v>
      </c>
      <c r="D56" s="2508" t="s">
        <v>2025</v>
      </c>
      <c r="E56" s="2717">
        <v>132287273.13986512</v>
      </c>
    </row>
    <row r="57" spans="2:5" ht="15" customHeight="1" x14ac:dyDescent="0.3">
      <c r="B57" s="3900"/>
      <c r="C57" s="2716" t="s">
        <v>1984</v>
      </c>
      <c r="D57" s="2508" t="s">
        <v>2060</v>
      </c>
      <c r="E57" s="2717">
        <v>5303164.562241368</v>
      </c>
    </row>
    <row r="58" spans="2:5" ht="15" customHeight="1" x14ac:dyDescent="0.3">
      <c r="B58" s="3900"/>
      <c r="C58" s="2716" t="s">
        <v>2487</v>
      </c>
      <c r="D58" s="2508" t="s">
        <v>1977</v>
      </c>
      <c r="E58" s="2717">
        <v>21768448.430539038</v>
      </c>
    </row>
    <row r="59" spans="2:5" ht="15" customHeight="1" x14ac:dyDescent="0.3">
      <c r="B59" s="3900"/>
      <c r="C59" s="2716" t="s">
        <v>1985</v>
      </c>
      <c r="D59" s="2508" t="s">
        <v>2038</v>
      </c>
      <c r="E59" s="2717">
        <v>902613.48589893873</v>
      </c>
    </row>
    <row r="60" spans="2:5" ht="15" customHeight="1" x14ac:dyDescent="0.3">
      <c r="B60" s="3900"/>
      <c r="C60" s="2716" t="s">
        <v>1986</v>
      </c>
      <c r="D60" s="2508" t="s">
        <v>2032</v>
      </c>
      <c r="E60" s="2717">
        <v>2253873.0696520582</v>
      </c>
    </row>
    <row r="61" spans="2:5" ht="15" customHeight="1" x14ac:dyDescent="0.3">
      <c r="B61" s="3900"/>
      <c r="C61" s="2716" t="s">
        <v>1987</v>
      </c>
      <c r="D61" s="2508" t="s">
        <v>2037</v>
      </c>
      <c r="E61" s="2717">
        <v>2672641.5403158627</v>
      </c>
    </row>
    <row r="62" spans="2:5" ht="15.75" customHeight="1" x14ac:dyDescent="0.3">
      <c r="B62" s="3900"/>
      <c r="C62" s="2716" t="s">
        <v>1988</v>
      </c>
      <c r="D62" s="2508" t="s">
        <v>2039</v>
      </c>
      <c r="E62" s="2717">
        <v>3118161.3182911868</v>
      </c>
    </row>
    <row r="63" spans="2:5" ht="15.75" customHeight="1" x14ac:dyDescent="0.3">
      <c r="B63" s="3900"/>
      <c r="C63" s="2716" t="s">
        <v>1989</v>
      </c>
      <c r="D63" s="2508" t="s">
        <v>2190</v>
      </c>
      <c r="E63" s="2717">
        <v>5303164.562241368</v>
      </c>
    </row>
    <row r="64" spans="2:5" ht="15.75" customHeight="1" thickBot="1" x14ac:dyDescent="0.35">
      <c r="B64" s="3901"/>
      <c r="C64" s="2718" t="s">
        <v>2774</v>
      </c>
      <c r="D64" s="2719" t="s">
        <v>1291</v>
      </c>
      <c r="E64" s="2720">
        <v>6142230.9875893025</v>
      </c>
    </row>
    <row r="65" spans="2:5" ht="15" customHeight="1" x14ac:dyDescent="0.3">
      <c r="B65" s="3902" t="s">
        <v>1871</v>
      </c>
      <c r="C65" s="2721" t="s">
        <v>1975</v>
      </c>
      <c r="D65" s="2709" t="s">
        <v>1734</v>
      </c>
      <c r="E65" s="2722">
        <v>29723389.018619489</v>
      </c>
    </row>
    <row r="66" spans="2:5" ht="15.75" customHeight="1" thickBot="1" x14ac:dyDescent="0.35">
      <c r="B66" s="3903"/>
      <c r="C66" s="2716" t="s">
        <v>1976</v>
      </c>
      <c r="D66" s="2706" t="s">
        <v>1977</v>
      </c>
      <c r="E66" s="2717">
        <v>21768448.430539038</v>
      </c>
    </row>
    <row r="67" spans="2:5" ht="15" customHeight="1" x14ac:dyDescent="0.3">
      <c r="B67" s="3895" t="s">
        <v>2474</v>
      </c>
      <c r="C67" s="2723" t="s">
        <v>2611</v>
      </c>
      <c r="D67" s="2724" t="s">
        <v>2613</v>
      </c>
      <c r="E67" s="2725">
        <v>33170203.049831387</v>
      </c>
    </row>
    <row r="68" spans="2:5" ht="15.75" customHeight="1" thickBot="1" x14ac:dyDescent="0.35">
      <c r="B68" s="3896"/>
      <c r="C68" s="2718" t="s">
        <v>2612</v>
      </c>
      <c r="D68" s="2726" t="s">
        <v>2614</v>
      </c>
      <c r="E68" s="2720">
        <v>65928072.264374003</v>
      </c>
    </row>
  </sheetData>
  <sortState xmlns:xlrd2="http://schemas.microsoft.com/office/spreadsheetml/2017/richdata2" ref="C4:G79">
    <sortCondition ref="C4"/>
  </sortState>
  <mergeCells count="4">
    <mergeCell ref="B67:B68"/>
    <mergeCell ref="B10:B46"/>
    <mergeCell ref="B47:B64"/>
    <mergeCell ref="B65:B66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61"/>
  <dimension ref="B2:AL253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11.7109375" style="2067" bestFit="1" customWidth="1"/>
    <col min="3" max="3" width="57.7109375" style="2067" customWidth="1"/>
    <col min="4" max="4" width="15.140625" style="1963" bestFit="1" customWidth="1"/>
    <col min="5" max="5" width="13.5703125" style="2067" customWidth="1"/>
    <col min="6" max="6" width="13.7109375" style="2067" bestFit="1" customWidth="1"/>
    <col min="7" max="7" width="17.5703125" style="2067" bestFit="1" customWidth="1"/>
    <col min="8" max="8" width="13.7109375" style="2067" customWidth="1"/>
    <col min="9" max="9" width="23.85546875" style="2067" customWidth="1"/>
    <col min="10" max="10" width="15.7109375" style="2067" customWidth="1"/>
    <col min="11" max="11" width="14.85546875" style="2067" customWidth="1"/>
    <col min="12" max="12" width="12.5703125" style="2067" bestFit="1" customWidth="1"/>
    <col min="13" max="13" width="13.85546875" style="2067" customWidth="1"/>
    <col min="14" max="14" width="12.140625" style="2067" bestFit="1" customWidth="1"/>
    <col min="15" max="15" width="24.85546875" style="2067" customWidth="1"/>
    <col min="16" max="16" width="15.28515625" style="2067" customWidth="1"/>
    <col min="17" max="17" width="17.42578125" style="2067" customWidth="1"/>
    <col min="18" max="18" width="11.7109375" style="2067" bestFit="1" customWidth="1"/>
    <col min="19" max="19" width="13.7109375" style="2067" customWidth="1"/>
    <col min="20" max="20" width="11.42578125" style="2067"/>
    <col min="21" max="21" width="29.7109375" style="2067" customWidth="1"/>
    <col min="22" max="22" width="16.28515625" style="2067" customWidth="1"/>
    <col min="23" max="23" width="25.28515625" style="2067" customWidth="1"/>
    <col min="24" max="24" width="12.7109375" style="2067" bestFit="1" customWidth="1"/>
    <col min="25" max="25" width="15.28515625" style="2067" customWidth="1"/>
    <col min="26" max="26" width="11.42578125" style="2067"/>
    <col min="27" max="27" width="19.5703125" style="2067" customWidth="1"/>
    <col min="28" max="28" width="14.7109375" style="2067" bestFit="1" customWidth="1"/>
    <col min="29" max="29" width="12.5703125" style="2067" bestFit="1" customWidth="1"/>
    <col min="30" max="30" width="11.7109375" style="2067" bestFit="1" customWidth="1"/>
    <col min="31" max="31" width="16.140625" style="2067" bestFit="1" customWidth="1"/>
    <col min="32" max="33" width="11.5703125" style="2067" bestFit="1" customWidth="1"/>
    <col min="34" max="34" width="11.42578125" style="2067"/>
    <col min="35" max="35" width="11.5703125" style="2067" bestFit="1" customWidth="1"/>
    <col min="36" max="36" width="11.42578125" style="2067"/>
    <col min="37" max="37" width="12.42578125" style="2067" bestFit="1" customWidth="1"/>
    <col min="38" max="38" width="12.5703125" style="2067" customWidth="1"/>
    <col min="39" max="39" width="13.5703125" style="2067" bestFit="1" customWidth="1"/>
    <col min="40" max="40" width="11.5703125" style="2067" bestFit="1" customWidth="1"/>
    <col min="41" max="41" width="12.7109375" style="2067" bestFit="1" customWidth="1"/>
    <col min="42" max="16384" width="11.42578125" style="2067"/>
  </cols>
  <sheetData>
    <row r="2" spans="2:7" ht="18.75" x14ac:dyDescent="0.3">
      <c r="B2" s="1021" t="s">
        <v>2804</v>
      </c>
    </row>
    <row r="3" spans="2:7" ht="18.75" x14ac:dyDescent="0.3">
      <c r="B3" s="1021" t="s">
        <v>2844</v>
      </c>
    </row>
    <row r="4" spans="2:7" ht="18.75" x14ac:dyDescent="0.3">
      <c r="B4" s="1021" t="s">
        <v>1017</v>
      </c>
    </row>
    <row r="5" spans="2:7" x14ac:dyDescent="0.3">
      <c r="B5" s="597" t="s">
        <v>3372</v>
      </c>
    </row>
    <row r="7" spans="2:7" ht="18.75" x14ac:dyDescent="0.3">
      <c r="B7" s="1021"/>
    </row>
    <row r="9" spans="2:7" x14ac:dyDescent="0.3">
      <c r="E9" s="2612"/>
    </row>
    <row r="10" spans="2:7" ht="25.5" x14ac:dyDescent="0.3">
      <c r="B10" s="1928" t="s">
        <v>775</v>
      </c>
      <c r="C10" s="1928" t="s">
        <v>920</v>
      </c>
      <c r="D10" s="1928" t="s">
        <v>938</v>
      </c>
      <c r="E10" s="1928" t="s">
        <v>3362</v>
      </c>
    </row>
    <row r="11" spans="2:7" ht="15.75" x14ac:dyDescent="0.3">
      <c r="B11" s="2507" t="s">
        <v>1990</v>
      </c>
      <c r="C11" s="2508" t="s">
        <v>2040</v>
      </c>
      <c r="D11" s="2509">
        <v>6</v>
      </c>
      <c r="E11" s="540">
        <v>201348.24944713002</v>
      </c>
      <c r="F11" s="1965"/>
      <c r="G11" s="1965"/>
    </row>
    <row r="12" spans="2:7" ht="15.75" x14ac:dyDescent="0.3">
      <c r="B12" s="2507" t="s">
        <v>1991</v>
      </c>
      <c r="C12" s="2508" t="s">
        <v>2041</v>
      </c>
      <c r="D12" s="2509">
        <v>9</v>
      </c>
      <c r="E12" s="540">
        <v>145709.54555902118</v>
      </c>
      <c r="F12" s="1965"/>
      <c r="G12" s="1965"/>
    </row>
    <row r="13" spans="2:7" ht="15.75" x14ac:dyDescent="0.3">
      <c r="B13" s="2507" t="s">
        <v>2488</v>
      </c>
      <c r="C13" s="2508" t="s">
        <v>1993</v>
      </c>
      <c r="D13" s="2509">
        <v>20</v>
      </c>
      <c r="E13" s="540">
        <v>1315395.2077684959</v>
      </c>
      <c r="F13" s="1965"/>
      <c r="G13" s="1965"/>
    </row>
    <row r="14" spans="2:7" ht="15.75" x14ac:dyDescent="0.3">
      <c r="B14" s="2507" t="s">
        <v>2489</v>
      </c>
      <c r="C14" s="2508" t="s">
        <v>1995</v>
      </c>
      <c r="D14" s="2509">
        <v>8</v>
      </c>
      <c r="E14" s="540">
        <v>377706.33443994034</v>
      </c>
      <c r="F14" s="1965"/>
      <c r="G14" s="1965"/>
    </row>
    <row r="15" spans="2:7" ht="15.75" x14ac:dyDescent="0.3">
      <c r="B15" s="2507" t="s">
        <v>2490</v>
      </c>
      <c r="C15" s="2508" t="s">
        <v>1997</v>
      </c>
      <c r="D15" s="2509">
        <v>8</v>
      </c>
      <c r="E15" s="540">
        <v>377706.33443994034</v>
      </c>
      <c r="F15" s="1965"/>
      <c r="G15" s="1965"/>
    </row>
    <row r="16" spans="2:7" ht="15.75" x14ac:dyDescent="0.3">
      <c r="B16" s="2507" t="s">
        <v>2491</v>
      </c>
      <c r="C16" s="2508" t="s">
        <v>1999</v>
      </c>
      <c r="D16" s="2509">
        <v>8</v>
      </c>
      <c r="E16" s="540">
        <v>377706.33443994034</v>
      </c>
      <c r="F16" s="1965"/>
      <c r="G16" s="1965"/>
    </row>
    <row r="17" spans="2:7" ht="15.75" x14ac:dyDescent="0.3">
      <c r="B17" s="2507" t="s">
        <v>1992</v>
      </c>
      <c r="C17" s="2508" t="s">
        <v>2001</v>
      </c>
      <c r="D17" s="2509">
        <v>8</v>
      </c>
      <c r="E17" s="540">
        <v>377706.33443994034</v>
      </c>
      <c r="F17" s="1965"/>
      <c r="G17" s="1965"/>
    </row>
    <row r="18" spans="2:7" ht="15.75" x14ac:dyDescent="0.3">
      <c r="B18" s="2507" t="s">
        <v>1994</v>
      </c>
      <c r="C18" s="2508" t="s">
        <v>2003</v>
      </c>
      <c r="D18" s="2509">
        <v>8</v>
      </c>
      <c r="E18" s="540">
        <v>377706.33443994034</v>
      </c>
      <c r="F18" s="1965"/>
      <c r="G18" s="1965"/>
    </row>
    <row r="19" spans="2:7" ht="15.75" x14ac:dyDescent="0.3">
      <c r="B19" s="2507" t="s">
        <v>1996</v>
      </c>
      <c r="C19" s="2508" t="s">
        <v>2042</v>
      </c>
      <c r="D19" s="2509">
        <v>9</v>
      </c>
      <c r="E19" s="540">
        <v>145709.54555902118</v>
      </c>
      <c r="F19" s="1965"/>
      <c r="G19" s="1965"/>
    </row>
    <row r="20" spans="2:7" ht="15.75" x14ac:dyDescent="0.3">
      <c r="B20" s="2507" t="s">
        <v>1998</v>
      </c>
      <c r="C20" s="2508" t="s">
        <v>2044</v>
      </c>
      <c r="D20" s="2509">
        <v>9</v>
      </c>
      <c r="E20" s="540">
        <v>145709.54555902118</v>
      </c>
      <c r="F20" s="1965"/>
      <c r="G20" s="1965"/>
    </row>
    <row r="21" spans="2:7" ht="15.75" x14ac:dyDescent="0.3">
      <c r="B21" s="2507" t="s">
        <v>2000</v>
      </c>
      <c r="C21" s="2508" t="s">
        <v>2045</v>
      </c>
      <c r="D21" s="2509">
        <v>11</v>
      </c>
      <c r="E21" s="540">
        <v>184667.70781381184</v>
      </c>
      <c r="F21" s="1965"/>
      <c r="G21" s="1965"/>
    </row>
    <row r="22" spans="2:7" ht="15.75" x14ac:dyDescent="0.3">
      <c r="B22" s="2507" t="s">
        <v>2002</v>
      </c>
      <c r="C22" s="2508" t="s">
        <v>2046</v>
      </c>
      <c r="D22" s="2509">
        <v>10</v>
      </c>
      <c r="E22" s="540">
        <v>191602.46872774043</v>
      </c>
      <c r="F22" s="1965"/>
      <c r="G22" s="1965"/>
    </row>
    <row r="23" spans="2:7" ht="15.75" x14ac:dyDescent="0.3">
      <c r="B23" s="2507" t="s">
        <v>2004</v>
      </c>
      <c r="C23" s="2508" t="s">
        <v>2047</v>
      </c>
      <c r="D23" s="2509">
        <v>10</v>
      </c>
      <c r="E23" s="540">
        <v>191602.46872774043</v>
      </c>
      <c r="F23" s="1965"/>
      <c r="G23" s="1965"/>
    </row>
    <row r="24" spans="2:7" ht="15.75" x14ac:dyDescent="0.3">
      <c r="B24" s="2507" t="s">
        <v>2005</v>
      </c>
      <c r="C24" s="2508" t="s">
        <v>2048</v>
      </c>
      <c r="D24" s="2509">
        <v>9</v>
      </c>
      <c r="E24" s="540">
        <v>145709.54555902118</v>
      </c>
      <c r="F24" s="1965"/>
      <c r="G24" s="1965"/>
    </row>
    <row r="25" spans="2:7" ht="15.75" x14ac:dyDescent="0.3">
      <c r="B25" s="2507" t="s">
        <v>2006</v>
      </c>
      <c r="C25" s="2508" t="s">
        <v>2049</v>
      </c>
      <c r="D25" s="2509">
        <v>10</v>
      </c>
      <c r="E25" s="540">
        <v>191602.46872774043</v>
      </c>
      <c r="F25" s="1965"/>
      <c r="G25" s="1965"/>
    </row>
    <row r="26" spans="2:7" ht="15.75" x14ac:dyDescent="0.3">
      <c r="B26" s="2507" t="s">
        <v>2007</v>
      </c>
      <c r="C26" s="2508" t="s">
        <v>2050</v>
      </c>
      <c r="D26" s="2509">
        <v>2</v>
      </c>
      <c r="E26" s="540">
        <v>615951.15265280299</v>
      </c>
      <c r="F26" s="1965"/>
      <c r="G26" s="1965"/>
    </row>
    <row r="27" spans="2:7" ht="15.75" x14ac:dyDescent="0.3">
      <c r="B27" s="2507" t="s">
        <v>2008</v>
      </c>
      <c r="C27" s="2508" t="s">
        <v>2051</v>
      </c>
      <c r="D27" s="2509">
        <v>3</v>
      </c>
      <c r="E27" s="540">
        <v>969843.61622903636</v>
      </c>
      <c r="F27" s="1965"/>
      <c r="G27" s="1965"/>
    </row>
    <row r="28" spans="2:7" ht="15.75" x14ac:dyDescent="0.3">
      <c r="B28" s="2507" t="s">
        <v>2009</v>
      </c>
      <c r="C28" s="2508" t="s">
        <v>2052</v>
      </c>
      <c r="D28" s="2509">
        <v>2</v>
      </c>
      <c r="E28" s="540">
        <v>615951.15265280299</v>
      </c>
      <c r="F28" s="1965"/>
      <c r="G28" s="1965"/>
    </row>
    <row r="29" spans="2:7" ht="15.75" x14ac:dyDescent="0.3">
      <c r="B29" s="2507" t="s">
        <v>2492</v>
      </c>
      <c r="C29" s="2508" t="s">
        <v>2053</v>
      </c>
      <c r="D29" s="2509">
        <v>2</v>
      </c>
      <c r="E29" s="540">
        <v>615951.15265280299</v>
      </c>
      <c r="F29" s="1965"/>
      <c r="G29" s="1965"/>
    </row>
    <row r="30" spans="2:7" ht="15.75" x14ac:dyDescent="0.3">
      <c r="B30" s="2507" t="s">
        <v>2010</v>
      </c>
      <c r="C30" s="2508" t="s">
        <v>2054</v>
      </c>
      <c r="D30" s="2509">
        <v>2</v>
      </c>
      <c r="E30" s="540">
        <v>615951.15265280299</v>
      </c>
      <c r="F30" s="1965"/>
      <c r="G30" s="1965"/>
    </row>
    <row r="31" spans="2:7" ht="15.75" x14ac:dyDescent="0.3">
      <c r="B31" s="2507" t="s">
        <v>2011</v>
      </c>
      <c r="C31" s="2508" t="s">
        <v>2055</v>
      </c>
      <c r="D31" s="2509">
        <v>2</v>
      </c>
      <c r="E31" s="540">
        <v>615951.15265280299</v>
      </c>
      <c r="F31" s="1965"/>
      <c r="G31" s="1965"/>
    </row>
    <row r="32" spans="2:7" ht="15.75" x14ac:dyDescent="0.3">
      <c r="B32" s="2507" t="s">
        <v>2026</v>
      </c>
      <c r="C32" s="2508" t="s">
        <v>2056</v>
      </c>
      <c r="D32" s="2509">
        <v>2</v>
      </c>
      <c r="E32" s="540">
        <v>615951.15265280299</v>
      </c>
      <c r="F32" s="1965"/>
      <c r="G32" s="1965"/>
    </row>
    <row r="33" spans="2:7" ht="15.75" x14ac:dyDescent="0.3">
      <c r="B33" s="2507" t="s">
        <v>2493</v>
      </c>
      <c r="C33" s="2508" t="s">
        <v>2057</v>
      </c>
      <c r="D33" s="2509">
        <v>9</v>
      </c>
      <c r="E33" s="540">
        <v>145709.54555902118</v>
      </c>
      <c r="F33" s="1965"/>
      <c r="G33" s="1965"/>
    </row>
    <row r="34" spans="2:7" ht="15.75" x14ac:dyDescent="0.3">
      <c r="B34" s="2507" t="s">
        <v>2494</v>
      </c>
      <c r="C34" s="2508" t="s">
        <v>2058</v>
      </c>
      <c r="D34" s="2509">
        <v>10</v>
      </c>
      <c r="E34" s="540">
        <v>191602.46872774043</v>
      </c>
      <c r="F34" s="1965"/>
      <c r="G34" s="1965"/>
    </row>
    <row r="35" spans="2:7" ht="15.75" x14ac:dyDescent="0.3">
      <c r="B35" s="2507" t="s">
        <v>2495</v>
      </c>
      <c r="C35" s="2508" t="s">
        <v>2018</v>
      </c>
      <c r="D35" s="2509">
        <v>2</v>
      </c>
      <c r="E35" s="540">
        <v>615951.15265280299</v>
      </c>
      <c r="F35" s="1965"/>
      <c r="G35" s="1965"/>
    </row>
    <row r="36" spans="2:7" ht="15.75" x14ac:dyDescent="0.3">
      <c r="B36" s="2507" t="s">
        <v>2496</v>
      </c>
      <c r="C36" s="2508" t="s">
        <v>2020</v>
      </c>
      <c r="D36" s="2509">
        <v>2</v>
      </c>
      <c r="E36" s="540">
        <v>615951.15265280299</v>
      </c>
      <c r="F36" s="1965"/>
      <c r="G36" s="1965"/>
    </row>
    <row r="37" spans="2:7" ht="15.75" x14ac:dyDescent="0.3">
      <c r="B37" s="2507" t="s">
        <v>2012</v>
      </c>
      <c r="C37" s="2508" t="s">
        <v>2021</v>
      </c>
      <c r="D37" s="2509">
        <v>1</v>
      </c>
      <c r="E37" s="540">
        <v>188919.07154934495</v>
      </c>
      <c r="F37" s="1965"/>
      <c r="G37" s="1965"/>
    </row>
    <row r="38" spans="2:7" ht="15.75" x14ac:dyDescent="0.3">
      <c r="B38" s="2507" t="s">
        <v>2013</v>
      </c>
      <c r="C38" s="2508" t="s">
        <v>2023</v>
      </c>
      <c r="D38" s="2509">
        <v>1</v>
      </c>
      <c r="E38" s="540">
        <v>188919.07154934495</v>
      </c>
      <c r="F38" s="1965"/>
      <c r="G38" s="1965"/>
    </row>
    <row r="39" spans="2:7" ht="15.75" x14ac:dyDescent="0.3">
      <c r="B39" s="2507" t="s">
        <v>2014</v>
      </c>
      <c r="C39" s="2508" t="s">
        <v>2061</v>
      </c>
      <c r="D39" s="2509">
        <v>3</v>
      </c>
      <c r="E39" s="540">
        <v>969843.61622903636</v>
      </c>
      <c r="F39" s="1965"/>
      <c r="G39" s="1965"/>
    </row>
    <row r="40" spans="2:7" ht="15.75" x14ac:dyDescent="0.3">
      <c r="B40" s="2507" t="s">
        <v>2015</v>
      </c>
      <c r="C40" s="2508" t="s">
        <v>2059</v>
      </c>
      <c r="D40" s="2509">
        <v>6</v>
      </c>
      <c r="E40" s="540">
        <v>201348.24944713002</v>
      </c>
      <c r="F40" s="1965"/>
      <c r="G40" s="1965"/>
    </row>
    <row r="41" spans="2:7" ht="15.75" x14ac:dyDescent="0.3">
      <c r="B41" s="2507" t="s">
        <v>2016</v>
      </c>
      <c r="C41" s="2508" t="s">
        <v>1977</v>
      </c>
      <c r="D41" s="2509">
        <v>22</v>
      </c>
      <c r="E41" s="540">
        <v>986048.10811530089</v>
      </c>
      <c r="F41" s="1965"/>
      <c r="G41" s="1965"/>
    </row>
    <row r="42" spans="2:7" ht="15.75" x14ac:dyDescent="0.3">
      <c r="B42" s="2507" t="s">
        <v>2017</v>
      </c>
      <c r="C42" s="2508" t="s">
        <v>1292</v>
      </c>
      <c r="D42" s="2509">
        <v>2</v>
      </c>
      <c r="E42" s="540">
        <v>615951.15265280299</v>
      </c>
      <c r="F42" s="1965"/>
      <c r="G42" s="1965"/>
    </row>
    <row r="43" spans="2:7" ht="15.75" x14ac:dyDescent="0.3">
      <c r="B43" s="2507" t="s">
        <v>2019</v>
      </c>
      <c r="C43" s="2508" t="s">
        <v>2028</v>
      </c>
      <c r="D43" s="2509">
        <v>3</v>
      </c>
      <c r="E43" s="540">
        <v>969843.61622903636</v>
      </c>
      <c r="F43" s="1965"/>
      <c r="G43" s="1965"/>
    </row>
    <row r="44" spans="2:7" ht="15.75" x14ac:dyDescent="0.3">
      <c r="B44" s="2507" t="s">
        <v>2022</v>
      </c>
      <c r="C44" s="2508" t="s">
        <v>2025</v>
      </c>
      <c r="D44" s="2509">
        <v>7</v>
      </c>
      <c r="E44" s="540">
        <v>539504.40581112378</v>
      </c>
      <c r="F44" s="1965"/>
      <c r="G44" s="1965"/>
    </row>
    <row r="45" spans="2:7" ht="15.75" x14ac:dyDescent="0.3">
      <c r="B45" s="2507" t="s">
        <v>2027</v>
      </c>
      <c r="C45" s="2508" t="s">
        <v>1381</v>
      </c>
      <c r="D45" s="2509">
        <v>5</v>
      </c>
      <c r="E45" s="540">
        <v>248030.33791541128</v>
      </c>
      <c r="F45" s="1965"/>
      <c r="G45" s="1965"/>
    </row>
    <row r="46" spans="2:7" x14ac:dyDescent="0.3">
      <c r="B46" s="2507" t="s">
        <v>2771</v>
      </c>
      <c r="C46" s="2508" t="s">
        <v>2189</v>
      </c>
      <c r="D46" s="2509">
        <v>4</v>
      </c>
      <c r="E46" s="540">
        <v>131570.59646069093</v>
      </c>
    </row>
    <row r="47" spans="2:7" x14ac:dyDescent="0.3">
      <c r="B47" s="2507" t="s">
        <v>2773</v>
      </c>
      <c r="C47" s="2508" t="s">
        <v>1380</v>
      </c>
      <c r="D47" s="2509">
        <v>5</v>
      </c>
      <c r="E47" s="540">
        <v>248030.33791541128</v>
      </c>
    </row>
    <row r="48" spans="2:7" x14ac:dyDescent="0.3">
      <c r="B48" s="2507" t="s">
        <v>1978</v>
      </c>
      <c r="C48" s="2508" t="s">
        <v>2043</v>
      </c>
      <c r="D48" s="2509">
        <v>11</v>
      </c>
      <c r="E48" s="540">
        <v>184667.70781381184</v>
      </c>
    </row>
    <row r="49" spans="2:9" x14ac:dyDescent="0.3">
      <c r="B49" s="2507" t="s">
        <v>1979</v>
      </c>
      <c r="C49" s="2508" t="s">
        <v>2029</v>
      </c>
      <c r="D49" s="2509">
        <v>12</v>
      </c>
      <c r="E49" s="540">
        <v>243424.69386858374</v>
      </c>
    </row>
    <row r="50" spans="2:9" x14ac:dyDescent="0.3">
      <c r="B50" s="2507" t="s">
        <v>2484</v>
      </c>
      <c r="C50" s="2508" t="s">
        <v>2031</v>
      </c>
      <c r="D50" s="2509">
        <v>12</v>
      </c>
      <c r="E50" s="540">
        <v>243424.69386858374</v>
      </c>
    </row>
    <row r="51" spans="2:9" x14ac:dyDescent="0.3">
      <c r="B51" s="2507" t="s">
        <v>1980</v>
      </c>
      <c r="C51" s="2508" t="s">
        <v>2768</v>
      </c>
      <c r="D51" s="2509">
        <v>13</v>
      </c>
      <c r="E51" s="540">
        <v>792911.99549980322</v>
      </c>
    </row>
    <row r="52" spans="2:9" x14ac:dyDescent="0.3">
      <c r="B52" s="2507" t="s">
        <v>2485</v>
      </c>
      <c r="C52" s="2508" t="s">
        <v>1307</v>
      </c>
      <c r="D52" s="2509">
        <v>13</v>
      </c>
      <c r="E52" s="540">
        <v>792911.99549980322</v>
      </c>
    </row>
    <row r="53" spans="2:9" x14ac:dyDescent="0.3">
      <c r="B53" s="2507" t="s">
        <v>1981</v>
      </c>
      <c r="C53" s="2508" t="s">
        <v>2033</v>
      </c>
      <c r="D53" s="2509">
        <v>13</v>
      </c>
      <c r="E53" s="540">
        <v>792911.99549980322</v>
      </c>
    </row>
    <row r="54" spans="2:9" x14ac:dyDescent="0.3">
      <c r="B54" s="2507" t="s">
        <v>2024</v>
      </c>
      <c r="C54" s="2508" t="s">
        <v>2034</v>
      </c>
      <c r="D54" s="2509">
        <v>13</v>
      </c>
      <c r="E54" s="540">
        <v>792911.99549980322</v>
      </c>
    </row>
    <row r="55" spans="2:9" x14ac:dyDescent="0.3">
      <c r="B55" s="2507" t="s">
        <v>2486</v>
      </c>
      <c r="C55" s="2508" t="s">
        <v>2035</v>
      </c>
      <c r="D55" s="2509">
        <v>13</v>
      </c>
      <c r="E55" s="540">
        <v>792911.99549980322</v>
      </c>
    </row>
    <row r="56" spans="2:9" x14ac:dyDescent="0.3">
      <c r="B56" s="2507" t="s">
        <v>1982</v>
      </c>
      <c r="C56" s="2508" t="s">
        <v>2036</v>
      </c>
      <c r="D56" s="2509">
        <v>6</v>
      </c>
      <c r="E56" s="540">
        <v>201348.24944713002</v>
      </c>
    </row>
    <row r="57" spans="2:9" x14ac:dyDescent="0.3">
      <c r="B57" s="2507" t="s">
        <v>1983</v>
      </c>
      <c r="C57" s="2508" t="s">
        <v>2025</v>
      </c>
      <c r="D57" s="2509">
        <v>7</v>
      </c>
      <c r="E57" s="540">
        <v>539504.40581112378</v>
      </c>
    </row>
    <row r="58" spans="2:9" x14ac:dyDescent="0.3">
      <c r="B58" s="2507" t="s">
        <v>1984</v>
      </c>
      <c r="C58" s="2508" t="s">
        <v>2060</v>
      </c>
      <c r="D58" s="2509">
        <v>15</v>
      </c>
      <c r="E58" s="540">
        <v>243424.69386858374</v>
      </c>
    </row>
    <row r="59" spans="2:9" x14ac:dyDescent="0.3">
      <c r="B59" s="2507" t="s">
        <v>2487</v>
      </c>
      <c r="C59" s="2508" t="s">
        <v>1977</v>
      </c>
      <c r="D59" s="2509">
        <v>22</v>
      </c>
      <c r="E59" s="540">
        <v>986048.10811530089</v>
      </c>
    </row>
    <row r="60" spans="2:9" x14ac:dyDescent="0.3">
      <c r="B60" s="2507" t="s">
        <v>1985</v>
      </c>
      <c r="C60" s="2508" t="s">
        <v>2038</v>
      </c>
      <c r="D60" s="2509">
        <v>12</v>
      </c>
      <c r="E60" s="540">
        <v>243424.69386858374</v>
      </c>
    </row>
    <row r="61" spans="2:9" ht="15.75" x14ac:dyDescent="0.3">
      <c r="B61" s="2507" t="s">
        <v>1986</v>
      </c>
      <c r="C61" s="2508" t="s">
        <v>2032</v>
      </c>
      <c r="D61" s="2509">
        <v>12</v>
      </c>
      <c r="E61" s="540">
        <v>243424.69386858374</v>
      </c>
      <c r="I61" s="2510"/>
    </row>
    <row r="62" spans="2:9" x14ac:dyDescent="0.3">
      <c r="B62" s="2507" t="s">
        <v>1987</v>
      </c>
      <c r="C62" s="2508" t="s">
        <v>2037</v>
      </c>
      <c r="D62" s="2509">
        <v>6</v>
      </c>
      <c r="E62" s="540">
        <v>201348.24944713002</v>
      </c>
    </row>
    <row r="63" spans="2:9" x14ac:dyDescent="0.3">
      <c r="B63" s="2507" t="s">
        <v>1988</v>
      </c>
      <c r="C63" s="2508" t="s">
        <v>2039</v>
      </c>
      <c r="D63" s="2509">
        <v>11</v>
      </c>
      <c r="E63" s="540">
        <v>184667.70781381184</v>
      </c>
    </row>
    <row r="64" spans="2:9" x14ac:dyDescent="0.3">
      <c r="B64" s="2507" t="s">
        <v>1989</v>
      </c>
      <c r="C64" s="2508" t="s">
        <v>2190</v>
      </c>
      <c r="D64" s="2509">
        <v>14</v>
      </c>
      <c r="E64" s="540">
        <v>319618.32171697094</v>
      </c>
    </row>
    <row r="65" spans="2:7" x14ac:dyDescent="0.3">
      <c r="B65" s="2507" t="s">
        <v>2774</v>
      </c>
      <c r="C65" s="2508" t="s">
        <v>1291</v>
      </c>
      <c r="D65" s="2509">
        <v>15</v>
      </c>
      <c r="E65" s="540">
        <v>243424.69386858374</v>
      </c>
    </row>
    <row r="66" spans="2:7" x14ac:dyDescent="0.3">
      <c r="B66" s="2507" t="s">
        <v>1975</v>
      </c>
      <c r="C66" s="2508" t="s">
        <v>1734</v>
      </c>
      <c r="D66" s="2509">
        <v>7</v>
      </c>
      <c r="E66" s="540">
        <v>539504.40581112378</v>
      </c>
    </row>
    <row r="67" spans="2:7" x14ac:dyDescent="0.3">
      <c r="B67" s="2507" t="s">
        <v>1976</v>
      </c>
      <c r="C67" s="2508" t="s">
        <v>1977</v>
      </c>
      <c r="D67" s="2509">
        <v>22</v>
      </c>
      <c r="E67" s="540">
        <v>986048.10811530089</v>
      </c>
    </row>
    <row r="68" spans="2:7" x14ac:dyDescent="0.3">
      <c r="B68" s="2507" t="s">
        <v>2611</v>
      </c>
      <c r="C68" s="2508" t="s">
        <v>2613</v>
      </c>
      <c r="D68" s="2509">
        <v>16</v>
      </c>
      <c r="E68" s="540">
        <v>1065632.8931858616</v>
      </c>
    </row>
    <row r="69" spans="2:7" x14ac:dyDescent="0.3">
      <c r="B69" s="2507" t="s">
        <v>2612</v>
      </c>
      <c r="C69" s="2508" t="s">
        <v>2614</v>
      </c>
      <c r="D69" s="2509">
        <v>17</v>
      </c>
      <c r="E69" s="540">
        <v>2115550.7374972785</v>
      </c>
    </row>
    <row r="76" spans="2:7" s="2600" customFormat="1" ht="25.5" x14ac:dyDescent="0.25">
      <c r="B76" s="2613" t="s">
        <v>938</v>
      </c>
      <c r="C76" s="2613" t="s">
        <v>776</v>
      </c>
      <c r="D76" s="2613" t="s">
        <v>925</v>
      </c>
      <c r="E76" s="2614" t="s">
        <v>975</v>
      </c>
      <c r="F76" s="2613" t="s">
        <v>976</v>
      </c>
      <c r="G76" s="2614" t="s">
        <v>3363</v>
      </c>
    </row>
    <row r="77" spans="2:7" x14ac:dyDescent="0.3">
      <c r="B77" s="2615">
        <v>1</v>
      </c>
      <c r="C77" s="2616" t="s">
        <v>2246</v>
      </c>
      <c r="D77" s="2617">
        <v>53684.56678182559</v>
      </c>
      <c r="E77" s="2605">
        <v>0</v>
      </c>
      <c r="F77" s="2605">
        <v>135234.50476751936</v>
      </c>
      <c r="G77" s="2605">
        <v>188919.07154934495</v>
      </c>
    </row>
    <row r="78" spans="2:7" x14ac:dyDescent="0.3">
      <c r="B78" s="2615">
        <v>2</v>
      </c>
      <c r="C78" s="2618" t="s">
        <v>2247</v>
      </c>
      <c r="D78" s="2617">
        <v>210709.44283953865</v>
      </c>
      <c r="E78" s="2605">
        <v>0</v>
      </c>
      <c r="F78" s="2605">
        <v>405241.70981326432</v>
      </c>
      <c r="G78" s="2605">
        <v>615951.15265280299</v>
      </c>
    </row>
    <row r="79" spans="2:7" x14ac:dyDescent="0.3">
      <c r="B79" s="2615">
        <v>3</v>
      </c>
      <c r="C79" s="2616" t="s">
        <v>2259</v>
      </c>
      <c r="D79" s="2617">
        <v>199413.98301184882</v>
      </c>
      <c r="E79" s="2605">
        <v>0</v>
      </c>
      <c r="F79" s="2605">
        <v>770429.6332171876</v>
      </c>
      <c r="G79" s="2605">
        <v>969843.61622903636</v>
      </c>
    </row>
    <row r="80" spans="2:7" x14ac:dyDescent="0.3">
      <c r="B80" s="2615">
        <v>4</v>
      </c>
      <c r="C80" s="2616" t="s">
        <v>2248</v>
      </c>
      <c r="D80" s="2617">
        <v>51391.657252418183</v>
      </c>
      <c r="E80" s="2605">
        <v>0</v>
      </c>
      <c r="F80" s="2605">
        <v>80178.939208272743</v>
      </c>
      <c r="G80" s="2605">
        <v>131570.59646069093</v>
      </c>
    </row>
    <row r="81" spans="2:7" x14ac:dyDescent="0.3">
      <c r="B81" s="2615">
        <v>5</v>
      </c>
      <c r="C81" s="2616" t="s">
        <v>2249</v>
      </c>
      <c r="D81" s="2617">
        <v>64601.338678986009</v>
      </c>
      <c r="E81" s="2605">
        <v>0</v>
      </c>
      <c r="F81" s="2605">
        <v>183428.99923642527</v>
      </c>
      <c r="G81" s="2605">
        <v>248030.33791541128</v>
      </c>
    </row>
    <row r="82" spans="2:7" x14ac:dyDescent="0.3">
      <c r="B82" s="2615">
        <v>6</v>
      </c>
      <c r="C82" s="2616" t="s">
        <v>2250</v>
      </c>
      <c r="D82" s="2617">
        <v>12754.091206599322</v>
      </c>
      <c r="E82" s="2605">
        <v>0</v>
      </c>
      <c r="F82" s="2605">
        <v>188594.1582405307</v>
      </c>
      <c r="G82" s="2605">
        <v>201348.24944713002</v>
      </c>
    </row>
    <row r="83" spans="2:7" x14ac:dyDescent="0.3">
      <c r="B83" s="2615">
        <v>7</v>
      </c>
      <c r="C83" s="2619" t="s">
        <v>2258</v>
      </c>
      <c r="D83" s="2617">
        <v>136142.26083314081</v>
      </c>
      <c r="E83" s="2605">
        <v>0</v>
      </c>
      <c r="F83" s="2605">
        <v>403362.14497798291</v>
      </c>
      <c r="G83" s="2605">
        <v>539504.40581112378</v>
      </c>
    </row>
    <row r="84" spans="2:7" x14ac:dyDescent="0.3">
      <c r="B84" s="2615">
        <v>8</v>
      </c>
      <c r="C84" s="2619" t="s">
        <v>1619</v>
      </c>
      <c r="D84" s="2617">
        <v>137169.5168151221</v>
      </c>
      <c r="E84" s="2605">
        <v>0</v>
      </c>
      <c r="F84" s="2605">
        <v>240536.81762481824</v>
      </c>
      <c r="G84" s="2605">
        <v>377706.33443994034</v>
      </c>
    </row>
    <row r="85" spans="2:7" x14ac:dyDescent="0.3">
      <c r="B85" s="2615">
        <v>9</v>
      </c>
      <c r="C85" s="2619" t="s">
        <v>2256</v>
      </c>
      <c r="D85" s="2617">
        <v>39596.374597512113</v>
      </c>
      <c r="E85" s="2605">
        <v>0</v>
      </c>
      <c r="F85" s="2605">
        <v>106113.17096150908</v>
      </c>
      <c r="G85" s="2605">
        <v>145709.54555902118</v>
      </c>
    </row>
    <row r="86" spans="2:7" x14ac:dyDescent="0.3">
      <c r="B86" s="2615">
        <v>10</v>
      </c>
      <c r="C86" s="2619" t="s">
        <v>2255</v>
      </c>
      <c r="D86" s="2617">
        <v>64601.338678986009</v>
      </c>
      <c r="E86" s="2605">
        <v>0</v>
      </c>
      <c r="F86" s="2605">
        <v>127001.13004875442</v>
      </c>
      <c r="G86" s="2605">
        <v>191602.46872774043</v>
      </c>
    </row>
    <row r="87" spans="2:7" x14ac:dyDescent="0.3">
      <c r="B87" s="2615">
        <v>11</v>
      </c>
      <c r="C87" s="2616" t="s">
        <v>2251</v>
      </c>
      <c r="D87" s="2617">
        <v>49433.203046292481</v>
      </c>
      <c r="E87" s="2605">
        <v>0</v>
      </c>
      <c r="F87" s="2605">
        <v>135234.50476751936</v>
      </c>
      <c r="G87" s="2605">
        <v>184667.70781381184</v>
      </c>
    </row>
    <row r="88" spans="2:7" x14ac:dyDescent="0.3">
      <c r="B88" s="2615">
        <v>12</v>
      </c>
      <c r="C88" s="2616" t="s">
        <v>2252</v>
      </c>
      <c r="D88" s="2617">
        <v>59995.694632158469</v>
      </c>
      <c r="E88" s="2605">
        <v>0</v>
      </c>
      <c r="F88" s="2605">
        <v>183428.99923642527</v>
      </c>
      <c r="G88" s="2605">
        <v>243424.69386858374</v>
      </c>
    </row>
    <row r="89" spans="2:7" x14ac:dyDescent="0.3">
      <c r="B89" s="2615">
        <v>13</v>
      </c>
      <c r="C89" s="2616" t="s">
        <v>2253</v>
      </c>
      <c r="D89" s="2617">
        <v>175339.92971591611</v>
      </c>
      <c r="E89" s="2605">
        <v>0</v>
      </c>
      <c r="F89" s="2605">
        <v>617572.06578388717</v>
      </c>
      <c r="G89" s="2605">
        <v>792911.99549980322</v>
      </c>
    </row>
    <row r="90" spans="2:7" x14ac:dyDescent="0.3">
      <c r="B90" s="2615">
        <v>14</v>
      </c>
      <c r="C90" s="2616" t="s">
        <v>2254</v>
      </c>
      <c r="D90" s="2617">
        <v>98929.983453047505</v>
      </c>
      <c r="E90" s="2605">
        <v>0</v>
      </c>
      <c r="F90" s="2605">
        <v>220688.33826392342</v>
      </c>
      <c r="G90" s="2605">
        <v>319618.32171697094</v>
      </c>
    </row>
    <row r="91" spans="2:7" x14ac:dyDescent="0.3">
      <c r="B91" s="2615">
        <v>15</v>
      </c>
      <c r="C91" s="2616" t="s">
        <v>2257</v>
      </c>
      <c r="D91" s="2617">
        <v>59995.694632158469</v>
      </c>
      <c r="E91" s="2605">
        <v>0</v>
      </c>
      <c r="F91" s="2605">
        <v>183428.99923642527</v>
      </c>
      <c r="G91" s="2605">
        <v>243424.69386858374</v>
      </c>
    </row>
    <row r="92" spans="2:7" x14ac:dyDescent="0.3">
      <c r="B92" s="2615">
        <v>16</v>
      </c>
      <c r="C92" s="2616" t="s">
        <v>2647</v>
      </c>
      <c r="D92" s="2617">
        <v>250457.67784555876</v>
      </c>
      <c r="E92" s="2605">
        <v>0</v>
      </c>
      <c r="F92" s="2605">
        <v>815175.21534030279</v>
      </c>
      <c r="G92" s="2605">
        <v>1065632.8931858616</v>
      </c>
    </row>
    <row r="93" spans="2:7" x14ac:dyDescent="0.3">
      <c r="B93" s="2615">
        <v>17</v>
      </c>
      <c r="C93" s="2616" t="s">
        <v>2648</v>
      </c>
      <c r="D93" s="2617">
        <v>466723.64406026062</v>
      </c>
      <c r="E93" s="2605">
        <v>0</v>
      </c>
      <c r="F93" s="2605">
        <v>1648827.0934370179</v>
      </c>
      <c r="G93" s="2605">
        <v>2115550.7374972785</v>
      </c>
    </row>
    <row r="94" spans="2:7" x14ac:dyDescent="0.3">
      <c r="B94" s="2615">
        <v>18</v>
      </c>
      <c r="C94" s="2616" t="s">
        <v>2760</v>
      </c>
      <c r="D94" s="2617">
        <v>729536.10323229129</v>
      </c>
      <c r="E94" s="2605">
        <v>0</v>
      </c>
      <c r="F94" s="2605">
        <v>1654608.1811522814</v>
      </c>
      <c r="G94" s="2605">
        <v>2384144.2843845729</v>
      </c>
    </row>
    <row r="95" spans="2:7" x14ac:dyDescent="0.3">
      <c r="B95" s="2615">
        <v>20</v>
      </c>
      <c r="C95" s="2616" t="s">
        <v>2653</v>
      </c>
      <c r="D95" s="2617">
        <v>142714.14442563016</v>
      </c>
      <c r="E95" s="2605">
        <v>0</v>
      </c>
      <c r="F95" s="2605">
        <v>1172681.0633428658</v>
      </c>
      <c r="G95" s="2605">
        <v>1315395.2077684959</v>
      </c>
    </row>
    <row r="96" spans="2:7" x14ac:dyDescent="0.3">
      <c r="B96" s="2615">
        <v>21</v>
      </c>
      <c r="C96" s="2616" t="s">
        <v>2654</v>
      </c>
      <c r="D96" s="2617">
        <v>3518281.7435424225</v>
      </c>
      <c r="E96" s="2605">
        <v>0</v>
      </c>
      <c r="F96" s="2605">
        <v>8828946.7317255065</v>
      </c>
      <c r="G96" s="2605">
        <v>12347228.475267928</v>
      </c>
    </row>
    <row r="97" spans="2:31" x14ac:dyDescent="0.3">
      <c r="B97" s="2615">
        <v>22</v>
      </c>
      <c r="C97" s="2616" t="s">
        <v>2655</v>
      </c>
      <c r="D97" s="2617">
        <v>217704.53440840833</v>
      </c>
      <c r="E97" s="2605">
        <v>0</v>
      </c>
      <c r="F97" s="2605">
        <v>768343.57370689255</v>
      </c>
      <c r="G97" s="2605">
        <v>986048.10811530089</v>
      </c>
    </row>
    <row r="98" spans="2:31" x14ac:dyDescent="0.3">
      <c r="B98" s="1206"/>
      <c r="C98" s="1206"/>
      <c r="D98" s="2620"/>
      <c r="E98" s="2269"/>
      <c r="F98" s="2269"/>
      <c r="G98" s="2269"/>
    </row>
    <row r="99" spans="2:31" x14ac:dyDescent="0.3">
      <c r="B99" s="1206"/>
      <c r="C99" s="1206"/>
      <c r="D99" s="2620"/>
      <c r="E99" s="2269"/>
      <c r="F99" s="2269"/>
      <c r="G99" s="2269"/>
    </row>
    <row r="100" spans="2:31" x14ac:dyDescent="0.3">
      <c r="B100" s="1206"/>
      <c r="C100" s="1206"/>
      <c r="D100" s="2620"/>
      <c r="E100" s="2269"/>
      <c r="F100" s="2269"/>
      <c r="G100" s="2269"/>
    </row>
    <row r="105" spans="2:31" ht="15.75" thickBot="1" x14ac:dyDescent="0.35"/>
    <row r="106" spans="2:31" x14ac:dyDescent="0.3">
      <c r="C106" s="2244"/>
      <c r="D106" s="2621"/>
      <c r="E106" s="2622" t="s">
        <v>875</v>
      </c>
      <c r="F106" s="2233"/>
      <c r="G106" s="2623"/>
      <c r="I106" s="2624"/>
      <c r="J106" s="2625"/>
      <c r="K106" s="2622" t="s">
        <v>875</v>
      </c>
      <c r="L106" s="2233"/>
      <c r="M106" s="2623"/>
      <c r="O106" s="2231"/>
      <c r="P106" s="2626"/>
      <c r="Q106" s="2233" t="s">
        <v>875</v>
      </c>
      <c r="R106" s="2233"/>
      <c r="S106" s="2623"/>
      <c r="U106" s="2627"/>
      <c r="V106" s="2628"/>
      <c r="W106" s="2233" t="s">
        <v>875</v>
      </c>
      <c r="X106" s="2233"/>
      <c r="Y106" s="2623"/>
      <c r="AA106" s="2297"/>
      <c r="AB106" s="2629"/>
      <c r="AC106" s="2233" t="s">
        <v>875</v>
      </c>
      <c r="AD106" s="2233"/>
      <c r="AE106" s="2623"/>
    </row>
    <row r="107" spans="2:31" ht="15.75" thickBot="1" x14ac:dyDescent="0.35">
      <c r="C107" s="2630" t="s">
        <v>877</v>
      </c>
      <c r="D107" s="2631">
        <v>1</v>
      </c>
      <c r="E107" s="1206" t="s">
        <v>3366</v>
      </c>
      <c r="F107" s="2595"/>
      <c r="G107" s="2632"/>
      <c r="I107" s="2630" t="s">
        <v>877</v>
      </c>
      <c r="J107" s="2633">
        <v>2</v>
      </c>
      <c r="K107" s="1206" t="s">
        <v>3366</v>
      </c>
      <c r="L107" s="2595"/>
      <c r="M107" s="2632"/>
      <c r="O107" s="2630" t="s">
        <v>877</v>
      </c>
      <c r="P107" s="2633">
        <v>3</v>
      </c>
      <c r="Q107" s="1206" t="s">
        <v>3366</v>
      </c>
      <c r="R107" s="2595"/>
      <c r="S107" s="2632"/>
      <c r="U107" s="2634" t="s">
        <v>877</v>
      </c>
      <c r="V107" s="2635">
        <v>4</v>
      </c>
      <c r="W107" s="1206" t="s">
        <v>2905</v>
      </c>
      <c r="X107" s="2595"/>
      <c r="Y107" s="2632"/>
      <c r="AA107" s="2630" t="s">
        <v>877</v>
      </c>
      <c r="AB107" s="2633">
        <v>5</v>
      </c>
      <c r="AC107" s="1206" t="s">
        <v>3366</v>
      </c>
      <c r="AD107" s="2595"/>
      <c r="AE107" s="2632"/>
    </row>
    <row r="108" spans="2:31" x14ac:dyDescent="0.3">
      <c r="C108" s="2627" t="s">
        <v>2246</v>
      </c>
      <c r="D108" s="2636"/>
      <c r="E108" s="2611"/>
      <c r="F108" s="2637" t="s">
        <v>881</v>
      </c>
      <c r="G108" s="2638"/>
      <c r="I108" s="2627" t="s">
        <v>2247</v>
      </c>
      <c r="J108" s="2639"/>
      <c r="K108" s="2611"/>
      <c r="L108" s="2640" t="s">
        <v>881</v>
      </c>
      <c r="M108" s="2641"/>
      <c r="O108" s="2627" t="s">
        <v>2259</v>
      </c>
      <c r="P108" s="2639"/>
      <c r="Q108" s="2611"/>
      <c r="R108" s="2637" t="s">
        <v>881</v>
      </c>
      <c r="S108" s="2638"/>
      <c r="U108" s="2642" t="s">
        <v>2248</v>
      </c>
      <c r="V108" s="2643"/>
      <c r="W108" s="2586"/>
      <c r="X108" s="2637" t="s">
        <v>881</v>
      </c>
      <c r="Y108" s="2638"/>
      <c r="AA108" s="2627" t="s">
        <v>2249</v>
      </c>
      <c r="AB108" s="2639"/>
      <c r="AC108" s="2611"/>
      <c r="AD108" s="2637" t="s">
        <v>881</v>
      </c>
      <c r="AE108" s="2638"/>
    </row>
    <row r="109" spans="2:31" ht="15.75" thickBot="1" x14ac:dyDescent="0.35">
      <c r="C109" s="2644"/>
      <c r="D109" s="2645"/>
      <c r="E109" s="2593"/>
      <c r="F109" s="1206"/>
      <c r="G109" s="2646"/>
      <c r="I109" s="2644"/>
      <c r="J109" s="2647"/>
      <c r="K109" s="2593"/>
      <c r="L109" s="1206"/>
      <c r="M109" s="2648"/>
      <c r="O109" s="2644"/>
      <c r="P109" s="2647"/>
      <c r="Q109" s="2593"/>
      <c r="R109" s="1206"/>
      <c r="S109" s="2646"/>
      <c r="U109" s="2644"/>
      <c r="V109" s="2649"/>
      <c r="W109" s="2598"/>
      <c r="X109" s="1206"/>
      <c r="Y109" s="2646"/>
      <c r="AA109" s="2644"/>
      <c r="AB109" s="2647"/>
      <c r="AC109" s="2650"/>
      <c r="AD109" s="1206"/>
      <c r="AE109" s="2646"/>
    </row>
    <row r="110" spans="2:31" x14ac:dyDescent="0.3">
      <c r="C110" s="2651" t="s">
        <v>882</v>
      </c>
      <c r="D110" s="2652"/>
      <c r="E110" s="2595"/>
      <c r="F110" s="1206"/>
      <c r="G110" s="2646"/>
      <c r="I110" s="2651" t="s">
        <v>882</v>
      </c>
      <c r="J110" s="2314"/>
      <c r="K110" s="2595"/>
      <c r="L110" s="1206"/>
      <c r="M110" s="2646"/>
      <c r="O110" s="2651" t="s">
        <v>882</v>
      </c>
      <c r="P110" s="2314"/>
      <c r="Q110" s="2595"/>
      <c r="R110" s="1206"/>
      <c r="S110" s="2646"/>
      <c r="U110" s="2651" t="s">
        <v>882</v>
      </c>
      <c r="V110" s="2314"/>
      <c r="W110" s="2595"/>
      <c r="X110" s="1206"/>
      <c r="Y110" s="2646"/>
      <c r="AA110" s="2651" t="s">
        <v>882</v>
      </c>
      <c r="AB110" s="2314"/>
      <c r="AC110" s="2595"/>
      <c r="AD110" s="1206"/>
      <c r="AE110" s="2646"/>
    </row>
    <row r="111" spans="2:31" x14ac:dyDescent="0.3">
      <c r="C111" s="2126" t="s">
        <v>884</v>
      </c>
      <c r="D111" s="2653" t="s">
        <v>885</v>
      </c>
      <c r="E111" s="2128" t="s">
        <v>886</v>
      </c>
      <c r="F111" s="2127" t="s">
        <v>893</v>
      </c>
      <c r="G111" s="2129" t="s">
        <v>888</v>
      </c>
      <c r="I111" s="2126" t="s">
        <v>884</v>
      </c>
      <c r="J111" s="2653" t="s">
        <v>885</v>
      </c>
      <c r="K111" s="2128" t="s">
        <v>886</v>
      </c>
      <c r="L111" s="2127" t="s">
        <v>893</v>
      </c>
      <c r="M111" s="2129" t="s">
        <v>888</v>
      </c>
      <c r="O111" s="2126" t="s">
        <v>884</v>
      </c>
      <c r="P111" s="2653" t="s">
        <v>885</v>
      </c>
      <c r="Q111" s="2128" t="s">
        <v>886</v>
      </c>
      <c r="R111" s="2127" t="s">
        <v>893</v>
      </c>
      <c r="S111" s="2129" t="s">
        <v>888</v>
      </c>
      <c r="U111" s="2126" t="s">
        <v>884</v>
      </c>
      <c r="V111" s="2653" t="s">
        <v>885</v>
      </c>
      <c r="W111" s="2128" t="s">
        <v>886</v>
      </c>
      <c r="X111" s="2127" t="s">
        <v>893</v>
      </c>
      <c r="Y111" s="2129" t="s">
        <v>888</v>
      </c>
      <c r="AA111" s="2126" t="s">
        <v>884</v>
      </c>
      <c r="AB111" s="2653" t="s">
        <v>885</v>
      </c>
      <c r="AC111" s="2128" t="s">
        <v>886</v>
      </c>
      <c r="AD111" s="2127" t="s">
        <v>893</v>
      </c>
      <c r="AE111" s="2129" t="s">
        <v>888</v>
      </c>
    </row>
    <row r="112" spans="2:31" x14ac:dyDescent="0.3">
      <c r="C112" s="2561" t="s">
        <v>1813</v>
      </c>
      <c r="D112" s="2654">
        <v>353695.13123622525</v>
      </c>
      <c r="E112" s="2655">
        <v>0</v>
      </c>
      <c r="F112" s="2133">
        <v>1</v>
      </c>
      <c r="G112" s="2140">
        <v>0</v>
      </c>
      <c r="I112" s="2561" t="s">
        <v>1813</v>
      </c>
      <c r="J112" s="2656">
        <v>353695.13123622525</v>
      </c>
      <c r="K112" s="2307">
        <v>0.4</v>
      </c>
      <c r="L112" s="2308">
        <v>1</v>
      </c>
      <c r="M112" s="2140">
        <v>141478.05249449011</v>
      </c>
      <c r="O112" s="2561" t="s">
        <v>1813</v>
      </c>
      <c r="P112" s="2656">
        <v>353695.13123622525</v>
      </c>
      <c r="Q112" s="2307">
        <v>0.4</v>
      </c>
      <c r="R112" s="2308">
        <v>1</v>
      </c>
      <c r="S112" s="2140">
        <v>141478.05249449011</v>
      </c>
      <c r="U112" s="2561" t="s">
        <v>1813</v>
      </c>
      <c r="V112" s="2656">
        <v>353695.13123622525</v>
      </c>
      <c r="W112" s="2655">
        <v>5.5555555555555552E-2</v>
      </c>
      <c r="X112" s="2308">
        <v>1</v>
      </c>
      <c r="Y112" s="2140">
        <v>19649.729513123624</v>
      </c>
      <c r="AA112" s="2561" t="s">
        <v>1813</v>
      </c>
      <c r="AB112" s="2656">
        <v>353695.13123622525</v>
      </c>
      <c r="AC112" s="2307">
        <v>9.9999999999999992E-2</v>
      </c>
      <c r="AD112" s="2308">
        <v>1</v>
      </c>
      <c r="AE112" s="2140">
        <v>35369.513123622521</v>
      </c>
    </row>
    <row r="113" spans="3:31" x14ac:dyDescent="0.3">
      <c r="C113" s="2561" t="s">
        <v>992</v>
      </c>
      <c r="D113" s="2654">
        <v>225909.19655379685</v>
      </c>
      <c r="E113" s="2655">
        <v>0.2</v>
      </c>
      <c r="F113" s="2133">
        <v>1</v>
      </c>
      <c r="G113" s="2140">
        <v>45181.839310759373</v>
      </c>
      <c r="I113" s="2561" t="s">
        <v>992</v>
      </c>
      <c r="J113" s="2656">
        <v>225909.19655379685</v>
      </c>
      <c r="K113" s="2657">
        <v>0.25</v>
      </c>
      <c r="L113" s="2133">
        <v>1</v>
      </c>
      <c r="M113" s="2140">
        <v>56477.299138449212</v>
      </c>
      <c r="O113" s="2561" t="s">
        <v>992</v>
      </c>
      <c r="P113" s="2656">
        <v>225909.19655379685</v>
      </c>
      <c r="Q113" s="2657">
        <v>0.2</v>
      </c>
      <c r="R113" s="2133">
        <v>1</v>
      </c>
      <c r="S113" s="2140">
        <v>45181.839310759373</v>
      </c>
      <c r="U113" s="2561" t="s">
        <v>992</v>
      </c>
      <c r="V113" s="2656">
        <v>225909.19655379685</v>
      </c>
      <c r="W113" s="2655">
        <v>7.7777777777777765E-2</v>
      </c>
      <c r="X113" s="2133">
        <v>1</v>
      </c>
      <c r="Y113" s="2140">
        <v>17570.715287517531</v>
      </c>
      <c r="AA113" s="2561" t="s">
        <v>992</v>
      </c>
      <c r="AB113" s="2656">
        <v>225909.19655379685</v>
      </c>
      <c r="AC113" s="2657">
        <v>6.6666666666666666E-2</v>
      </c>
      <c r="AD113" s="2133">
        <v>1</v>
      </c>
      <c r="AE113" s="2140">
        <v>15060.613103586456</v>
      </c>
    </row>
    <row r="114" spans="3:31" x14ac:dyDescent="0.3">
      <c r="C114" s="2561" t="s">
        <v>993</v>
      </c>
      <c r="D114" s="2654">
        <v>4251.3637355331075</v>
      </c>
      <c r="E114" s="2655">
        <v>1</v>
      </c>
      <c r="F114" s="2133">
        <v>2</v>
      </c>
      <c r="G114" s="2140">
        <v>8502.727471066215</v>
      </c>
      <c r="I114" s="2561" t="s">
        <v>993</v>
      </c>
      <c r="J114" s="2656">
        <v>4251.3637355331075</v>
      </c>
      <c r="K114" s="2657">
        <v>6</v>
      </c>
      <c r="L114" s="2133">
        <v>0.5</v>
      </c>
      <c r="M114" s="2140">
        <v>12754.091206599322</v>
      </c>
      <c r="O114" s="2561" t="s">
        <v>993</v>
      </c>
      <c r="P114" s="2656">
        <v>4251.3637355331075</v>
      </c>
      <c r="Q114" s="2657">
        <v>6</v>
      </c>
      <c r="R114" s="2133">
        <v>0.5</v>
      </c>
      <c r="S114" s="2140">
        <v>12754.091206599322</v>
      </c>
      <c r="U114" s="2561" t="s">
        <v>993</v>
      </c>
      <c r="V114" s="2656">
        <v>4251.3637355331075</v>
      </c>
      <c r="W114" s="2655">
        <v>3.3333333333333335</v>
      </c>
      <c r="X114" s="2133">
        <v>1</v>
      </c>
      <c r="Y114" s="2140">
        <v>14171.212451777026</v>
      </c>
      <c r="AA114" s="2561" t="s">
        <v>993</v>
      </c>
      <c r="AB114" s="2656">
        <v>4251.3637355331075</v>
      </c>
      <c r="AC114" s="2657">
        <v>6.666666666666667</v>
      </c>
      <c r="AD114" s="2133">
        <v>0.5</v>
      </c>
      <c r="AE114" s="2140">
        <v>14171.212451777026</v>
      </c>
    </row>
    <row r="115" spans="3:31" x14ac:dyDescent="0.3">
      <c r="C115" s="2561"/>
      <c r="D115" s="2654"/>
      <c r="E115" s="2655"/>
      <c r="F115" s="2133"/>
      <c r="G115" s="2140"/>
      <c r="I115" s="2561"/>
      <c r="J115" s="2656"/>
      <c r="K115" s="2655"/>
      <c r="L115" s="2133"/>
      <c r="M115" s="2140"/>
      <c r="O115" s="2561"/>
      <c r="P115" s="2656"/>
      <c r="Q115" s="2655"/>
      <c r="R115" s="2133"/>
      <c r="S115" s="2140"/>
      <c r="U115" s="2561"/>
      <c r="V115" s="2656"/>
      <c r="W115" s="2655"/>
      <c r="X115" s="2133"/>
      <c r="Y115" s="2140"/>
      <c r="AA115" s="2561"/>
      <c r="AB115" s="2656"/>
      <c r="AC115" s="2655"/>
      <c r="AD115" s="2133"/>
      <c r="AE115" s="2140"/>
    </row>
    <row r="116" spans="3:31" x14ac:dyDescent="0.3">
      <c r="C116" s="2266"/>
      <c r="D116" s="2652"/>
      <c r="E116" s="2658"/>
      <c r="F116" s="2143" t="s">
        <v>890</v>
      </c>
      <c r="G116" s="2659">
        <v>53684.56678182559</v>
      </c>
      <c r="I116" s="2266"/>
      <c r="J116" s="2314"/>
      <c r="K116" s="2658"/>
      <c r="L116" s="2143" t="s">
        <v>890</v>
      </c>
      <c r="M116" s="2659">
        <v>210709.44283953865</v>
      </c>
      <c r="O116" s="2266"/>
      <c r="P116" s="2314"/>
      <c r="Q116" s="2658"/>
      <c r="R116" s="2143" t="s">
        <v>890</v>
      </c>
      <c r="S116" s="2659">
        <v>199413.98301184882</v>
      </c>
      <c r="U116" s="2266"/>
      <c r="V116" s="2314"/>
      <c r="W116" s="2658"/>
      <c r="X116" s="2143" t="s">
        <v>890</v>
      </c>
      <c r="Y116" s="2659">
        <v>51391.657252418183</v>
      </c>
      <c r="AA116" s="2266"/>
      <c r="AB116" s="2314"/>
      <c r="AC116" s="2658"/>
      <c r="AD116" s="2143" t="s">
        <v>890</v>
      </c>
      <c r="AE116" s="2659">
        <v>64601.338678986009</v>
      </c>
    </row>
    <row r="117" spans="3:31" x14ac:dyDescent="0.3">
      <c r="C117" s="2651" t="s">
        <v>891</v>
      </c>
      <c r="D117" s="2660"/>
      <c r="E117" s="2595"/>
      <c r="F117" s="1206"/>
      <c r="G117" s="2646"/>
      <c r="I117" s="2651" t="s">
        <v>891</v>
      </c>
      <c r="J117" s="2661"/>
      <c r="K117" s="2595"/>
      <c r="L117" s="1206"/>
      <c r="M117" s="2646"/>
      <c r="O117" s="2651" t="s">
        <v>891</v>
      </c>
      <c r="P117" s="2661"/>
      <c r="Q117" s="2595"/>
      <c r="R117" s="1206"/>
      <c r="S117" s="2646"/>
      <c r="U117" s="2651" t="s">
        <v>891</v>
      </c>
      <c r="V117" s="2661"/>
      <c r="W117" s="2595"/>
      <c r="X117" s="1206"/>
      <c r="Y117" s="2646"/>
      <c r="AA117" s="2651" t="s">
        <v>891</v>
      </c>
      <c r="AB117" s="2661"/>
      <c r="AC117" s="2595"/>
      <c r="AD117" s="1206"/>
      <c r="AE117" s="2646"/>
    </row>
    <row r="118" spans="3:31" x14ac:dyDescent="0.3">
      <c r="C118" s="2126" t="s">
        <v>884</v>
      </c>
      <c r="D118" s="2653" t="s">
        <v>892</v>
      </c>
      <c r="E118" s="2128" t="s">
        <v>893</v>
      </c>
      <c r="F118" s="2127" t="s">
        <v>887</v>
      </c>
      <c r="G118" s="2129" t="s">
        <v>888</v>
      </c>
      <c r="I118" s="2126" t="s">
        <v>884</v>
      </c>
      <c r="J118" s="2653" t="s">
        <v>892</v>
      </c>
      <c r="K118" s="2128" t="s">
        <v>893</v>
      </c>
      <c r="L118" s="2127" t="s">
        <v>887</v>
      </c>
      <c r="M118" s="2129" t="s">
        <v>888</v>
      </c>
      <c r="O118" s="2126" t="s">
        <v>884</v>
      </c>
      <c r="P118" s="2653" t="s">
        <v>892</v>
      </c>
      <c r="Q118" s="2128" t="s">
        <v>893</v>
      </c>
      <c r="R118" s="2127" t="s">
        <v>887</v>
      </c>
      <c r="S118" s="2129" t="s">
        <v>888</v>
      </c>
      <c r="U118" s="2126" t="s">
        <v>884</v>
      </c>
      <c r="V118" s="2653" t="s">
        <v>892</v>
      </c>
      <c r="W118" s="2128" t="s">
        <v>893</v>
      </c>
      <c r="X118" s="2127" t="s">
        <v>887</v>
      </c>
      <c r="Y118" s="2129" t="s">
        <v>888</v>
      </c>
      <c r="AA118" s="2126" t="s">
        <v>884</v>
      </c>
      <c r="AB118" s="2653" t="s">
        <v>892</v>
      </c>
      <c r="AC118" s="2128" t="s">
        <v>893</v>
      </c>
      <c r="AD118" s="2127" t="s">
        <v>887</v>
      </c>
      <c r="AE118" s="2129" t="s">
        <v>888</v>
      </c>
    </row>
    <row r="119" spans="3:31" x14ac:dyDescent="0.3">
      <c r="C119" s="2146"/>
      <c r="D119" s="2662"/>
      <c r="E119" s="2148"/>
      <c r="F119" s="2149"/>
      <c r="G119" s="2140"/>
      <c r="I119" s="2146"/>
      <c r="J119" s="2662"/>
      <c r="K119" s="2148"/>
      <c r="L119" s="2149"/>
      <c r="M119" s="2140"/>
      <c r="O119" s="2146"/>
      <c r="P119" s="2662"/>
      <c r="Q119" s="2148"/>
      <c r="R119" s="2149"/>
      <c r="S119" s="2140"/>
      <c r="U119" s="2146"/>
      <c r="V119" s="2662"/>
      <c r="W119" s="2148"/>
      <c r="X119" s="2149"/>
      <c r="Y119" s="2140"/>
      <c r="AA119" s="2146"/>
      <c r="AB119" s="2662"/>
      <c r="AC119" s="2148"/>
      <c r="AD119" s="2149"/>
      <c r="AE119" s="2140"/>
    </row>
    <row r="120" spans="3:31" x14ac:dyDescent="0.3">
      <c r="C120" s="2146"/>
      <c r="D120" s="2662"/>
      <c r="E120" s="2148"/>
      <c r="F120" s="2149"/>
      <c r="G120" s="2140"/>
      <c r="I120" s="2146"/>
      <c r="J120" s="2662"/>
      <c r="K120" s="2148"/>
      <c r="L120" s="2149"/>
      <c r="M120" s="2140"/>
      <c r="O120" s="2146"/>
      <c r="P120" s="2662"/>
      <c r="Q120" s="2148"/>
      <c r="R120" s="2149"/>
      <c r="S120" s="2140"/>
      <c r="U120" s="2146"/>
      <c r="V120" s="2662"/>
      <c r="W120" s="2148"/>
      <c r="X120" s="2149"/>
      <c r="Y120" s="2140"/>
      <c r="AA120" s="2146"/>
      <c r="AB120" s="2662"/>
      <c r="AC120" s="2148"/>
      <c r="AD120" s="2149"/>
      <c r="AE120" s="2140"/>
    </row>
    <row r="121" spans="3:31" x14ac:dyDescent="0.3">
      <c r="C121" s="2146"/>
      <c r="D121" s="2662"/>
      <c r="E121" s="2148"/>
      <c r="F121" s="2149"/>
      <c r="G121" s="2140"/>
      <c r="I121" s="2146"/>
      <c r="J121" s="2662"/>
      <c r="K121" s="2148"/>
      <c r="L121" s="2149"/>
      <c r="M121" s="2140"/>
      <c r="O121" s="2146"/>
      <c r="P121" s="2662"/>
      <c r="Q121" s="2148"/>
      <c r="R121" s="2149"/>
      <c r="S121" s="2140"/>
      <c r="U121" s="2146"/>
      <c r="V121" s="2662"/>
      <c r="W121" s="2148"/>
      <c r="X121" s="2149"/>
      <c r="Y121" s="2140"/>
      <c r="AA121" s="2146"/>
      <c r="AB121" s="2662"/>
      <c r="AC121" s="2148"/>
      <c r="AD121" s="2149"/>
      <c r="AE121" s="2140"/>
    </row>
    <row r="122" spans="3:31" x14ac:dyDescent="0.3">
      <c r="C122" s="2146"/>
      <c r="D122" s="2662"/>
      <c r="E122" s="2148"/>
      <c r="F122" s="2149"/>
      <c r="G122" s="2140"/>
      <c r="I122" s="2146"/>
      <c r="J122" s="2662"/>
      <c r="K122" s="2148"/>
      <c r="L122" s="2149"/>
      <c r="M122" s="2140"/>
      <c r="O122" s="2146"/>
      <c r="P122" s="2662"/>
      <c r="Q122" s="2148"/>
      <c r="R122" s="2149"/>
      <c r="S122" s="2140"/>
      <c r="U122" s="2146"/>
      <c r="V122" s="2662"/>
      <c r="W122" s="2148"/>
      <c r="X122" s="2149"/>
      <c r="Y122" s="2140"/>
      <c r="AA122" s="2146"/>
      <c r="AB122" s="2662"/>
      <c r="AC122" s="2148"/>
      <c r="AD122" s="2149"/>
      <c r="AE122" s="2140"/>
    </row>
    <row r="123" spans="3:31" x14ac:dyDescent="0.3">
      <c r="C123" s="2146"/>
      <c r="D123" s="2662"/>
      <c r="E123" s="2148"/>
      <c r="F123" s="2149"/>
      <c r="G123" s="2140"/>
      <c r="I123" s="2146"/>
      <c r="J123" s="2662"/>
      <c r="K123" s="2148"/>
      <c r="L123" s="2149"/>
      <c r="M123" s="2140"/>
      <c r="O123" s="2146"/>
      <c r="P123" s="2662"/>
      <c r="Q123" s="2148"/>
      <c r="R123" s="2149"/>
      <c r="S123" s="2140"/>
      <c r="U123" s="2146"/>
      <c r="V123" s="2662"/>
      <c r="W123" s="2148"/>
      <c r="X123" s="2149"/>
      <c r="Y123" s="2140"/>
      <c r="AA123" s="2146"/>
      <c r="AB123" s="2662"/>
      <c r="AC123" s="2148"/>
      <c r="AD123" s="2149"/>
      <c r="AE123" s="2140"/>
    </row>
    <row r="124" spans="3:31" x14ac:dyDescent="0.3">
      <c r="C124" s="2651" t="s">
        <v>898</v>
      </c>
      <c r="D124" s="2660"/>
      <c r="E124" s="2595"/>
      <c r="F124" s="1206"/>
      <c r="G124" s="2646"/>
      <c r="I124" s="2651" t="s">
        <v>898</v>
      </c>
      <c r="J124" s="2661"/>
      <c r="K124" s="2595"/>
      <c r="L124" s="1206"/>
      <c r="M124" s="2646"/>
      <c r="O124" s="2651" t="s">
        <v>898</v>
      </c>
      <c r="P124" s="2661"/>
      <c r="Q124" s="2595"/>
      <c r="R124" s="1206"/>
      <c r="S124" s="2646"/>
      <c r="U124" s="2651" t="s">
        <v>898</v>
      </c>
      <c r="V124" s="2661"/>
      <c r="W124" s="2595"/>
      <c r="X124" s="1206"/>
      <c r="Y124" s="2646"/>
      <c r="AA124" s="2651" t="s">
        <v>898</v>
      </c>
      <c r="AB124" s="2661"/>
      <c r="AC124" s="2595"/>
      <c r="AD124" s="1206"/>
      <c r="AE124" s="2646"/>
    </row>
    <row r="125" spans="3:31" x14ac:dyDescent="0.3">
      <c r="C125" s="2126" t="s">
        <v>884</v>
      </c>
      <c r="D125" s="2663" t="s">
        <v>885</v>
      </c>
      <c r="E125" s="2128" t="s">
        <v>886</v>
      </c>
      <c r="F125" s="2127" t="s">
        <v>893</v>
      </c>
      <c r="G125" s="2129" t="s">
        <v>888</v>
      </c>
      <c r="I125" s="2126" t="s">
        <v>884</v>
      </c>
      <c r="J125" s="2663" t="s">
        <v>885</v>
      </c>
      <c r="K125" s="2128" t="s">
        <v>886</v>
      </c>
      <c r="L125" s="2127" t="s">
        <v>893</v>
      </c>
      <c r="M125" s="2129" t="s">
        <v>888</v>
      </c>
      <c r="O125" s="2126" t="s">
        <v>884</v>
      </c>
      <c r="P125" s="2663" t="s">
        <v>885</v>
      </c>
      <c r="Q125" s="2128" t="s">
        <v>886</v>
      </c>
      <c r="R125" s="2127" t="s">
        <v>893</v>
      </c>
      <c r="S125" s="2129" t="s">
        <v>888</v>
      </c>
      <c r="U125" s="2126" t="s">
        <v>884</v>
      </c>
      <c r="V125" s="2663" t="s">
        <v>885</v>
      </c>
      <c r="W125" s="2128" t="s">
        <v>886</v>
      </c>
      <c r="X125" s="2127" t="s">
        <v>893</v>
      </c>
      <c r="Y125" s="2129" t="s">
        <v>888</v>
      </c>
      <c r="AA125" s="2126" t="s">
        <v>884</v>
      </c>
      <c r="AB125" s="2663" t="s">
        <v>885</v>
      </c>
      <c r="AC125" s="2128" t="s">
        <v>886</v>
      </c>
      <c r="AD125" s="2127" t="s">
        <v>893</v>
      </c>
      <c r="AE125" s="2129" t="s">
        <v>888</v>
      </c>
    </row>
    <row r="126" spans="3:31" x14ac:dyDescent="0.3">
      <c r="C126" s="2561" t="s">
        <v>997</v>
      </c>
      <c r="D126" s="2384">
        <v>290020.70325447264</v>
      </c>
      <c r="E126" s="2655">
        <v>0</v>
      </c>
      <c r="F126" s="2133">
        <v>1</v>
      </c>
      <c r="G126" s="2140">
        <v>0</v>
      </c>
      <c r="I126" s="2561" t="s">
        <v>997</v>
      </c>
      <c r="J126" s="2664">
        <v>290020.70325447264</v>
      </c>
      <c r="K126" s="2657">
        <v>0</v>
      </c>
      <c r="L126" s="2179">
        <v>1</v>
      </c>
      <c r="M126" s="2140">
        <v>0</v>
      </c>
      <c r="O126" s="2561" t="s">
        <v>997</v>
      </c>
      <c r="P126" s="2664">
        <v>290020.70325447264</v>
      </c>
      <c r="Q126" s="2655">
        <v>0.5</v>
      </c>
      <c r="R126" s="2133">
        <v>1</v>
      </c>
      <c r="S126" s="2140">
        <v>145010.35162723632</v>
      </c>
      <c r="U126" s="2561" t="s">
        <v>997</v>
      </c>
      <c r="V126" s="2664">
        <v>290020.70325447264</v>
      </c>
      <c r="W126" s="2655">
        <v>4.4444444444444446E-2</v>
      </c>
      <c r="X126" s="2133">
        <v>1</v>
      </c>
      <c r="Y126" s="2140">
        <v>12889.809033532118</v>
      </c>
      <c r="AA126" s="2561" t="s">
        <v>997</v>
      </c>
      <c r="AB126" s="2664">
        <v>290020.70325447264</v>
      </c>
      <c r="AC126" s="2657">
        <v>0</v>
      </c>
      <c r="AD126" s="2179">
        <v>1</v>
      </c>
      <c r="AE126" s="2140">
        <v>0</v>
      </c>
    </row>
    <row r="127" spans="3:31" x14ac:dyDescent="0.3">
      <c r="C127" s="2561" t="s">
        <v>994</v>
      </c>
      <c r="D127" s="2384">
        <v>254469.82106837176</v>
      </c>
      <c r="E127" s="2655">
        <v>0.2</v>
      </c>
      <c r="F127" s="2133">
        <v>1</v>
      </c>
      <c r="G127" s="2140">
        <v>50893.964213674357</v>
      </c>
      <c r="I127" s="2561" t="s">
        <v>994</v>
      </c>
      <c r="J127" s="2664">
        <v>254469.82106837176</v>
      </c>
      <c r="K127" s="2657">
        <v>0.4</v>
      </c>
      <c r="L127" s="2179">
        <v>1</v>
      </c>
      <c r="M127" s="2140">
        <v>101787.92842734871</v>
      </c>
      <c r="O127" s="2561" t="s">
        <v>994</v>
      </c>
      <c r="P127" s="2664">
        <v>254469.82106837176</v>
      </c>
      <c r="Q127" s="2655">
        <v>0.6</v>
      </c>
      <c r="R127" s="2133">
        <v>1</v>
      </c>
      <c r="S127" s="2140">
        <v>152681.89264102306</v>
      </c>
      <c r="U127" s="2561" t="s">
        <v>994</v>
      </c>
      <c r="V127" s="2664">
        <v>254469.82106837176</v>
      </c>
      <c r="W127" s="2655">
        <v>5.5555555555555552E-2</v>
      </c>
      <c r="X127" s="2133">
        <v>1</v>
      </c>
      <c r="Y127" s="2140">
        <v>14137.212281576209</v>
      </c>
      <c r="AA127" s="2561" t="s">
        <v>994</v>
      </c>
      <c r="AB127" s="2664">
        <v>254469.82106837176</v>
      </c>
      <c r="AC127" s="2657">
        <v>0.13333333333333333</v>
      </c>
      <c r="AD127" s="2179">
        <v>1</v>
      </c>
      <c r="AE127" s="2140">
        <v>33929.309475782902</v>
      </c>
    </row>
    <row r="128" spans="3:31" x14ac:dyDescent="0.3">
      <c r="C128" s="2561" t="s">
        <v>995</v>
      </c>
      <c r="D128" s="2384">
        <v>64040.167561799884</v>
      </c>
      <c r="E128" s="2655">
        <v>0.15</v>
      </c>
      <c r="F128" s="2133">
        <v>2</v>
      </c>
      <c r="G128" s="2140">
        <v>19212.050268539966</v>
      </c>
      <c r="I128" s="2561" t="s">
        <v>995</v>
      </c>
      <c r="J128" s="2664">
        <v>64040.167561799884</v>
      </c>
      <c r="K128" s="2657">
        <v>0.6</v>
      </c>
      <c r="L128" s="2179">
        <v>2</v>
      </c>
      <c r="M128" s="2140">
        <v>76848.201074159864</v>
      </c>
      <c r="O128" s="2561" t="s">
        <v>995</v>
      </c>
      <c r="P128" s="2664">
        <v>64040.167561799884</v>
      </c>
      <c r="Q128" s="2655">
        <v>0.6</v>
      </c>
      <c r="R128" s="2133">
        <v>2</v>
      </c>
      <c r="S128" s="2140">
        <v>76848.201074159864</v>
      </c>
      <c r="T128" s="2665"/>
      <c r="U128" s="2561" t="s">
        <v>995</v>
      </c>
      <c r="V128" s="2664">
        <v>64040.167561799884</v>
      </c>
      <c r="W128" s="2655">
        <v>6.6666666666666666E-2</v>
      </c>
      <c r="X128" s="2133">
        <v>2</v>
      </c>
      <c r="Y128" s="2140">
        <v>8538.6890082399841</v>
      </c>
      <c r="AA128" s="2561" t="s">
        <v>995</v>
      </c>
      <c r="AB128" s="2664">
        <v>64040.167561799884</v>
      </c>
      <c r="AC128" s="2657">
        <v>0.16666666666666666</v>
      </c>
      <c r="AD128" s="2179">
        <v>2</v>
      </c>
      <c r="AE128" s="2140">
        <v>21346.72252059996</v>
      </c>
    </row>
    <row r="129" spans="3:31" x14ac:dyDescent="0.3">
      <c r="C129" s="2561" t="s">
        <v>996</v>
      </c>
      <c r="D129" s="2384">
        <v>56298.72089551598</v>
      </c>
      <c r="E129" s="2655">
        <v>0</v>
      </c>
      <c r="F129" s="2133">
        <v>1</v>
      </c>
      <c r="G129" s="2140">
        <v>0</v>
      </c>
      <c r="I129" s="2561" t="s">
        <v>996</v>
      </c>
      <c r="J129" s="2664">
        <v>56298.72089551598</v>
      </c>
      <c r="K129" s="2657">
        <v>0.4</v>
      </c>
      <c r="L129" s="2179">
        <v>1</v>
      </c>
      <c r="M129" s="2140">
        <v>22519.488358206392</v>
      </c>
      <c r="O129" s="2561" t="s">
        <v>996</v>
      </c>
      <c r="P129" s="2664">
        <v>56298.72089551598</v>
      </c>
      <c r="Q129" s="2655">
        <v>0.4</v>
      </c>
      <c r="R129" s="2133">
        <v>1</v>
      </c>
      <c r="S129" s="2140">
        <v>22519.488358206392</v>
      </c>
      <c r="T129" s="2665"/>
      <c r="U129" s="2561" t="s">
        <v>996</v>
      </c>
      <c r="V129" s="2664">
        <v>56298.72089551598</v>
      </c>
      <c r="W129" s="2655">
        <v>5.5555555555555552E-2</v>
      </c>
      <c r="X129" s="2133">
        <v>1</v>
      </c>
      <c r="Y129" s="2140">
        <v>3127.7067164175542</v>
      </c>
      <c r="AA129" s="2561" t="s">
        <v>996</v>
      </c>
      <c r="AB129" s="2664">
        <v>56298.72089551598</v>
      </c>
      <c r="AC129" s="2657">
        <v>9.9999999999999992E-2</v>
      </c>
      <c r="AD129" s="2179">
        <v>1</v>
      </c>
      <c r="AE129" s="2140">
        <v>5629.8720895515971</v>
      </c>
    </row>
    <row r="130" spans="3:31" x14ac:dyDescent="0.3">
      <c r="C130" s="2561" t="s">
        <v>2603</v>
      </c>
      <c r="D130" s="2384">
        <v>290020.70325447264</v>
      </c>
      <c r="E130" s="2148">
        <v>0.03</v>
      </c>
      <c r="F130" s="2133">
        <v>1</v>
      </c>
      <c r="G130" s="2140">
        <v>8700.621097634179</v>
      </c>
      <c r="I130" s="2561" t="s">
        <v>2603</v>
      </c>
      <c r="J130" s="2664">
        <v>290020.70325447264</v>
      </c>
      <c r="K130" s="2148">
        <v>0.12</v>
      </c>
      <c r="L130" s="2133">
        <v>1</v>
      </c>
      <c r="M130" s="2140">
        <v>34802.484390536716</v>
      </c>
      <c r="O130" s="2561" t="s">
        <v>2603</v>
      </c>
      <c r="P130" s="2664">
        <v>290020.70325447264</v>
      </c>
      <c r="Q130" s="2148">
        <v>0.12</v>
      </c>
      <c r="R130" s="2133">
        <v>1</v>
      </c>
      <c r="S130" s="2140">
        <v>34802.484390536716</v>
      </c>
      <c r="T130" s="2665"/>
      <c r="U130" s="2561" t="s">
        <v>2603</v>
      </c>
      <c r="V130" s="2664">
        <v>290020.70325447264</v>
      </c>
      <c r="W130" s="2148">
        <v>1.3333333333333334E-2</v>
      </c>
      <c r="X130" s="2133">
        <v>1</v>
      </c>
      <c r="Y130" s="2140">
        <v>3866.9427100596354</v>
      </c>
      <c r="AA130" s="2561" t="s">
        <v>2603</v>
      </c>
      <c r="AB130" s="2664">
        <v>290020.70325447264</v>
      </c>
      <c r="AC130" s="2148">
        <v>3.3333333333333333E-2</v>
      </c>
      <c r="AD130" s="2133">
        <v>1</v>
      </c>
      <c r="AE130" s="2140">
        <v>9667.3567751490882</v>
      </c>
    </row>
    <row r="131" spans="3:31" x14ac:dyDescent="0.3">
      <c r="C131" s="2561" t="s">
        <v>2602</v>
      </c>
      <c r="D131" s="2384">
        <v>282139.34593835432</v>
      </c>
      <c r="E131" s="2655">
        <v>0.2</v>
      </c>
      <c r="F131" s="2133">
        <v>1</v>
      </c>
      <c r="G131" s="2140">
        <v>56427.869187670869</v>
      </c>
      <c r="I131" s="2561" t="s">
        <v>2602</v>
      </c>
      <c r="J131" s="2664">
        <v>282139.34593835432</v>
      </c>
      <c r="K131" s="2655">
        <v>0.6</v>
      </c>
      <c r="L131" s="2133">
        <v>1</v>
      </c>
      <c r="M131" s="2140">
        <v>169283.6075630126</v>
      </c>
      <c r="O131" s="2561" t="s">
        <v>2602</v>
      </c>
      <c r="P131" s="2664">
        <v>282139.34593835432</v>
      </c>
      <c r="Q131" s="2655">
        <v>0.6</v>
      </c>
      <c r="R131" s="2133">
        <v>2</v>
      </c>
      <c r="S131" s="2140">
        <v>338567.2151260252</v>
      </c>
      <c r="T131" s="2665"/>
      <c r="U131" s="2561" t="s">
        <v>2602</v>
      </c>
      <c r="V131" s="2664">
        <v>282139.34593835432</v>
      </c>
      <c r="W131" s="2655">
        <v>6.6666666666666666E-2</v>
      </c>
      <c r="X131" s="2133">
        <v>2</v>
      </c>
      <c r="Y131" s="2140">
        <v>37618.579458447246</v>
      </c>
      <c r="AA131" s="2561" t="s">
        <v>2602</v>
      </c>
      <c r="AB131" s="2664">
        <v>282139.34593835432</v>
      </c>
      <c r="AC131" s="2655">
        <v>0.2</v>
      </c>
      <c r="AD131" s="2133">
        <v>2</v>
      </c>
      <c r="AE131" s="2140">
        <v>112855.73837534174</v>
      </c>
    </row>
    <row r="132" spans="3:31" x14ac:dyDescent="0.3">
      <c r="C132" s="2266"/>
      <c r="D132" s="2652"/>
      <c r="E132" s="2658"/>
      <c r="F132" s="2316" t="s">
        <v>890</v>
      </c>
      <c r="G132" s="2659">
        <v>135234.50476751936</v>
      </c>
      <c r="I132" s="2266"/>
      <c r="J132" s="2314"/>
      <c r="K132" s="2658"/>
      <c r="L132" s="2316" t="s">
        <v>890</v>
      </c>
      <c r="M132" s="2659">
        <v>405241.70981326432</v>
      </c>
      <c r="O132" s="2266"/>
      <c r="P132" s="2314"/>
      <c r="Q132" s="2658"/>
      <c r="R132" s="2316" t="s">
        <v>890</v>
      </c>
      <c r="S132" s="2659">
        <v>770429.6332171876</v>
      </c>
      <c r="T132" s="2665"/>
      <c r="U132" s="2266"/>
      <c r="V132" s="2314"/>
      <c r="W132" s="2658"/>
      <c r="X132" s="2316" t="s">
        <v>890</v>
      </c>
      <c r="Y132" s="2659">
        <v>80178.939208272743</v>
      </c>
      <c r="AA132" s="2266"/>
      <c r="AB132" s="2314"/>
      <c r="AC132" s="2658"/>
      <c r="AD132" s="2316" t="s">
        <v>890</v>
      </c>
      <c r="AE132" s="2659">
        <v>183428.99923642527</v>
      </c>
    </row>
    <row r="133" spans="3:31" ht="15.75" thickBot="1" x14ac:dyDescent="0.35">
      <c r="C133" s="2286"/>
      <c r="D133" s="2666"/>
      <c r="E133" s="2288" t="s">
        <v>900</v>
      </c>
      <c r="F133" s="2667"/>
      <c r="G133" s="2170">
        <v>188919.07154934495</v>
      </c>
      <c r="I133" s="2286"/>
      <c r="J133" s="2668"/>
      <c r="K133" s="2288" t="s">
        <v>900</v>
      </c>
      <c r="L133" s="2667"/>
      <c r="M133" s="2170">
        <v>615951.15265280299</v>
      </c>
      <c r="O133" s="2286"/>
      <c r="P133" s="2668"/>
      <c r="Q133" s="2288" t="s">
        <v>900</v>
      </c>
      <c r="R133" s="2667"/>
      <c r="S133" s="2170">
        <v>969843.61622903636</v>
      </c>
      <c r="T133" s="2665"/>
      <c r="U133" s="2286"/>
      <c r="V133" s="2668"/>
      <c r="W133" s="2288" t="s">
        <v>900</v>
      </c>
      <c r="X133" s="2667"/>
      <c r="Y133" s="2170">
        <v>131570.59646069093</v>
      </c>
      <c r="AA133" s="2286"/>
      <c r="AB133" s="2668"/>
      <c r="AC133" s="2288" t="s">
        <v>900</v>
      </c>
      <c r="AD133" s="2667"/>
      <c r="AE133" s="2170">
        <v>248030.33791541128</v>
      </c>
    </row>
    <row r="135" spans="3:31" ht="15.75" thickBot="1" x14ac:dyDescent="0.35">
      <c r="C135" s="1206"/>
      <c r="D135" s="2652"/>
      <c r="E135" s="1206"/>
      <c r="F135" s="1206"/>
      <c r="G135" s="1206"/>
      <c r="I135" s="1206"/>
      <c r="J135" s="2314"/>
      <c r="K135" s="1206"/>
      <c r="L135" s="1206"/>
      <c r="M135" s="1206"/>
      <c r="O135" s="1206"/>
      <c r="P135" s="2314"/>
      <c r="Q135" s="1206"/>
      <c r="R135" s="1206"/>
      <c r="S135" s="1206"/>
      <c r="U135" s="1206"/>
      <c r="V135" s="2314"/>
      <c r="W135" s="1206"/>
      <c r="X135" s="1206"/>
      <c r="Y135" s="1206"/>
      <c r="AA135" s="1206"/>
      <c r="AB135" s="2314"/>
      <c r="AC135" s="1206"/>
      <c r="AD135" s="1206"/>
      <c r="AE135" s="1206"/>
    </row>
    <row r="136" spans="3:31" ht="15" customHeight="1" x14ac:dyDescent="0.3">
      <c r="C136" s="2231"/>
      <c r="D136" s="2669"/>
      <c r="E136" s="2233" t="s">
        <v>875</v>
      </c>
      <c r="F136" s="2233"/>
      <c r="G136" s="2623"/>
      <c r="I136" s="2231"/>
      <c r="J136" s="2626"/>
      <c r="K136" s="2233" t="s">
        <v>875</v>
      </c>
      <c r="L136" s="2233"/>
      <c r="M136" s="2623"/>
      <c r="O136" s="2231"/>
      <c r="P136" s="2626"/>
      <c r="Q136" s="2233" t="s">
        <v>875</v>
      </c>
      <c r="R136" s="2233"/>
      <c r="S136" s="2623"/>
      <c r="U136" s="3846"/>
      <c r="V136" s="3847"/>
      <c r="W136" s="2233" t="s">
        <v>937</v>
      </c>
      <c r="X136" s="2670"/>
      <c r="Y136" s="2671"/>
      <c r="AA136" s="3828"/>
      <c r="AB136" s="3829"/>
      <c r="AC136" s="2233" t="s">
        <v>937</v>
      </c>
      <c r="AD136" s="2670"/>
      <c r="AE136" s="2671"/>
    </row>
    <row r="137" spans="3:31" ht="15.75" thickBot="1" x14ac:dyDescent="0.35">
      <c r="C137" s="2630" t="s">
        <v>877</v>
      </c>
      <c r="D137" s="2631">
        <v>6</v>
      </c>
      <c r="E137" s="1206" t="s">
        <v>3366</v>
      </c>
      <c r="F137" s="2595"/>
      <c r="G137" s="2632"/>
      <c r="I137" s="2630" t="s">
        <v>877</v>
      </c>
      <c r="J137" s="2633">
        <v>7</v>
      </c>
      <c r="K137" s="1206" t="s">
        <v>3366</v>
      </c>
      <c r="L137" s="2595"/>
      <c r="M137" s="2632"/>
      <c r="O137" s="2630" t="s">
        <v>877</v>
      </c>
      <c r="P137" s="2633">
        <v>8</v>
      </c>
      <c r="Q137" s="1206" t="s">
        <v>3366</v>
      </c>
      <c r="R137" s="2595"/>
      <c r="S137" s="2632"/>
      <c r="U137" s="2672" t="s">
        <v>938</v>
      </c>
      <c r="V137" s="2673">
        <v>9</v>
      </c>
      <c r="W137" s="2238" t="s">
        <v>3366</v>
      </c>
      <c r="X137" s="2595"/>
      <c r="Y137" s="2518"/>
      <c r="AA137" s="2672" t="s">
        <v>938</v>
      </c>
      <c r="AB137" s="2673">
        <v>10</v>
      </c>
      <c r="AC137" s="2238" t="s">
        <v>3366</v>
      </c>
      <c r="AD137" s="2595"/>
      <c r="AE137" s="2518"/>
    </row>
    <row r="138" spans="3:31" ht="12.75" customHeight="1" x14ac:dyDescent="0.3">
      <c r="C138" s="2627" t="s">
        <v>2250</v>
      </c>
      <c r="D138" s="2636"/>
      <c r="E138" s="2586"/>
      <c r="F138" s="2637" t="s">
        <v>881</v>
      </c>
      <c r="G138" s="2638"/>
      <c r="I138" s="3906" t="s">
        <v>2258</v>
      </c>
      <c r="J138" s="3907"/>
      <c r="K138" s="3908"/>
      <c r="L138" s="2674" t="s">
        <v>892</v>
      </c>
      <c r="M138" s="2675"/>
      <c r="O138" s="2627" t="s">
        <v>1619</v>
      </c>
      <c r="P138" s="2639"/>
      <c r="Q138" s="2611"/>
      <c r="R138" s="2637" t="s">
        <v>881</v>
      </c>
      <c r="S138" s="2638"/>
      <c r="U138" s="3906" t="s">
        <v>2256</v>
      </c>
      <c r="V138" s="3907"/>
      <c r="W138" s="3908"/>
      <c r="X138" s="2674" t="s">
        <v>892</v>
      </c>
      <c r="Y138" s="2675"/>
      <c r="AA138" s="3906" t="s">
        <v>2255</v>
      </c>
      <c r="AB138" s="3907"/>
      <c r="AC138" s="3908"/>
      <c r="AD138" s="2674" t="s">
        <v>892</v>
      </c>
      <c r="AE138" s="2675"/>
    </row>
    <row r="139" spans="3:31" ht="15.75" thickBot="1" x14ac:dyDescent="0.35">
      <c r="C139" s="2644"/>
      <c r="D139" s="2645"/>
      <c r="E139" s="2676"/>
      <c r="F139" s="1206"/>
      <c r="G139" s="2646"/>
      <c r="I139" s="3904"/>
      <c r="J139" s="3905"/>
      <c r="K139" s="2650"/>
      <c r="L139" s="1206"/>
      <c r="M139" s="2526"/>
      <c r="O139" s="2644"/>
      <c r="P139" s="2647"/>
      <c r="Q139" s="2650"/>
      <c r="R139" s="1206"/>
      <c r="S139" s="2646"/>
      <c r="U139" s="3904"/>
      <c r="V139" s="3905"/>
      <c r="W139" s="2650"/>
      <c r="X139" s="1206"/>
      <c r="Y139" s="2526"/>
      <c r="AA139" s="3904"/>
      <c r="AB139" s="3905"/>
      <c r="AC139" s="2650"/>
      <c r="AD139" s="1206"/>
      <c r="AE139" s="2526"/>
    </row>
    <row r="140" spans="3:31" x14ac:dyDescent="0.3">
      <c r="C140" s="2651" t="s">
        <v>882</v>
      </c>
      <c r="D140" s="2652"/>
      <c r="E140" s="2595"/>
      <c r="F140" s="1206"/>
      <c r="G140" s="2646"/>
      <c r="I140" s="3825" t="s">
        <v>882</v>
      </c>
      <c r="J140" s="3826"/>
      <c r="K140" s="3826"/>
      <c r="L140" s="3826"/>
      <c r="M140" s="3827"/>
      <c r="O140" s="2651" t="s">
        <v>882</v>
      </c>
      <c r="P140" s="2314"/>
      <c r="Q140" s="2595"/>
      <c r="R140" s="1206"/>
      <c r="S140" s="2646"/>
      <c r="U140" s="3825" t="s">
        <v>882</v>
      </c>
      <c r="V140" s="3826"/>
      <c r="W140" s="3826"/>
      <c r="X140" s="3826"/>
      <c r="Y140" s="3827"/>
      <c r="AA140" s="3825" t="s">
        <v>882</v>
      </c>
      <c r="AB140" s="3826"/>
      <c r="AC140" s="3826"/>
      <c r="AD140" s="3826"/>
      <c r="AE140" s="3827"/>
    </row>
    <row r="141" spans="3:31" x14ac:dyDescent="0.3">
      <c r="C141" s="2126" t="s">
        <v>884</v>
      </c>
      <c r="D141" s="2653" t="s">
        <v>885</v>
      </c>
      <c r="E141" s="2128" t="s">
        <v>886</v>
      </c>
      <c r="F141" s="2127" t="s">
        <v>893</v>
      </c>
      <c r="G141" s="2129" t="s">
        <v>888</v>
      </c>
      <c r="I141" s="2126" t="s">
        <v>884</v>
      </c>
      <c r="J141" s="2127" t="s">
        <v>885</v>
      </c>
      <c r="K141" s="2128" t="s">
        <v>886</v>
      </c>
      <c r="L141" s="2127" t="s">
        <v>893</v>
      </c>
      <c r="M141" s="2129" t="s">
        <v>888</v>
      </c>
      <c r="O141" s="2126" t="s">
        <v>884</v>
      </c>
      <c r="P141" s="2653" t="s">
        <v>885</v>
      </c>
      <c r="Q141" s="2128" t="s">
        <v>886</v>
      </c>
      <c r="R141" s="2127" t="s">
        <v>893</v>
      </c>
      <c r="S141" s="2129" t="s">
        <v>888</v>
      </c>
      <c r="U141" s="2677" t="s">
        <v>884</v>
      </c>
      <c r="V141" s="2678" t="s">
        <v>885</v>
      </c>
      <c r="W141" s="2070" t="s">
        <v>886</v>
      </c>
      <c r="X141" s="2599" t="s">
        <v>893</v>
      </c>
      <c r="Y141" s="2679" t="s">
        <v>888</v>
      </c>
      <c r="AA141" s="2677" t="s">
        <v>884</v>
      </c>
      <c r="AB141" s="2678" t="s">
        <v>885</v>
      </c>
      <c r="AC141" s="2070" t="s">
        <v>886</v>
      </c>
      <c r="AD141" s="2599" t="s">
        <v>893</v>
      </c>
      <c r="AE141" s="2679" t="s">
        <v>888</v>
      </c>
    </row>
    <row r="142" spans="3:31" x14ac:dyDescent="0.3">
      <c r="C142" s="2561" t="s">
        <v>1813</v>
      </c>
      <c r="D142" s="2654">
        <v>353695.13123622525</v>
      </c>
      <c r="E142" s="2655"/>
      <c r="F142" s="2133">
        <v>1</v>
      </c>
      <c r="G142" s="2140">
        <v>0</v>
      </c>
      <c r="I142" s="2561" t="s">
        <v>1813</v>
      </c>
      <c r="J142" s="2656">
        <v>353695.13123622525</v>
      </c>
      <c r="K142" s="2655">
        <v>0.18888888888888888</v>
      </c>
      <c r="L142" s="2308">
        <v>1</v>
      </c>
      <c r="M142" s="2140">
        <v>66809.080344620321</v>
      </c>
      <c r="O142" s="2561" t="s">
        <v>1813</v>
      </c>
      <c r="P142" s="2656">
        <v>353695.13123622525</v>
      </c>
      <c r="Q142" s="2655">
        <v>0.16666666666666666</v>
      </c>
      <c r="R142" s="2308">
        <v>1</v>
      </c>
      <c r="S142" s="2140">
        <v>58949.188539370873</v>
      </c>
      <c r="U142" s="2561" t="s">
        <v>1813</v>
      </c>
      <c r="V142" s="2656">
        <v>353695.13123622525</v>
      </c>
      <c r="W142" s="2680">
        <v>0</v>
      </c>
      <c r="X142" s="2308">
        <v>1</v>
      </c>
      <c r="Y142" s="2140">
        <v>0</v>
      </c>
      <c r="AA142" s="2561" t="s">
        <v>1813</v>
      </c>
      <c r="AB142" s="2656">
        <v>353695.13123622525</v>
      </c>
      <c r="AC142" s="2307">
        <v>9.9999999999999992E-2</v>
      </c>
      <c r="AD142" s="2308">
        <v>1</v>
      </c>
      <c r="AE142" s="2140">
        <v>35369.513123622521</v>
      </c>
    </row>
    <row r="143" spans="3:31" x14ac:dyDescent="0.3">
      <c r="C143" s="2561" t="s">
        <v>992</v>
      </c>
      <c r="D143" s="2654">
        <v>225909.19655379685</v>
      </c>
      <c r="E143" s="2655"/>
      <c r="F143" s="2133">
        <v>1</v>
      </c>
      <c r="G143" s="2140">
        <v>0</v>
      </c>
      <c r="I143" s="2561" t="s">
        <v>992</v>
      </c>
      <c r="J143" s="2656">
        <v>225909.19655379685</v>
      </c>
      <c r="K143" s="2655">
        <v>0.22222222222222221</v>
      </c>
      <c r="L143" s="2139">
        <v>1</v>
      </c>
      <c r="M143" s="2140">
        <v>50202.043678621521</v>
      </c>
      <c r="O143" s="2561" t="s">
        <v>992</v>
      </c>
      <c r="P143" s="2656">
        <v>225909.19655379685</v>
      </c>
      <c r="Q143" s="2655">
        <v>0.23333333333333331</v>
      </c>
      <c r="R143" s="2133">
        <v>1</v>
      </c>
      <c r="S143" s="2140">
        <v>52712.145862552592</v>
      </c>
      <c r="U143" s="2561" t="s">
        <v>992</v>
      </c>
      <c r="V143" s="2656">
        <v>225909.19655379685</v>
      </c>
      <c r="W143" s="2680">
        <v>0.1</v>
      </c>
      <c r="X143" s="2133">
        <v>1</v>
      </c>
      <c r="Y143" s="2140">
        <v>22590.919655379686</v>
      </c>
      <c r="AA143" s="2561" t="s">
        <v>992</v>
      </c>
      <c r="AB143" s="2656">
        <v>225909.19655379685</v>
      </c>
      <c r="AC143" s="2657">
        <v>6.6666666666666666E-2</v>
      </c>
      <c r="AD143" s="2133">
        <v>1</v>
      </c>
      <c r="AE143" s="2140">
        <v>15060.613103586456</v>
      </c>
    </row>
    <row r="144" spans="3:31" x14ac:dyDescent="0.3">
      <c r="C144" s="2561" t="s">
        <v>993</v>
      </c>
      <c r="D144" s="2654">
        <v>4251.3637355331075</v>
      </c>
      <c r="E144" s="2655">
        <v>1</v>
      </c>
      <c r="F144" s="2133">
        <v>3</v>
      </c>
      <c r="G144" s="2140">
        <v>12754.091206599322</v>
      </c>
      <c r="I144" s="2561" t="s">
        <v>993</v>
      </c>
      <c r="J144" s="2656">
        <v>4251.3637355331075</v>
      </c>
      <c r="K144" s="2655">
        <v>4.5</v>
      </c>
      <c r="L144" s="2139">
        <v>1</v>
      </c>
      <c r="M144" s="2140">
        <v>19131.136809898984</v>
      </c>
      <c r="O144" s="2561" t="s">
        <v>993</v>
      </c>
      <c r="P144" s="2656">
        <v>4251.3637355331075</v>
      </c>
      <c r="Q144" s="2655">
        <v>6</v>
      </c>
      <c r="R144" s="2133">
        <v>1</v>
      </c>
      <c r="S144" s="2140">
        <v>25508.182413198643</v>
      </c>
      <c r="U144" s="2561" t="s">
        <v>993</v>
      </c>
      <c r="V144" s="2656">
        <v>4251.3637355331075</v>
      </c>
      <c r="W144" s="2680">
        <v>4</v>
      </c>
      <c r="X144" s="2133">
        <v>1</v>
      </c>
      <c r="Y144" s="2140">
        <v>17005.45494213243</v>
      </c>
      <c r="AA144" s="2561" t="s">
        <v>993</v>
      </c>
      <c r="AB144" s="2656">
        <v>4251.3637355331075</v>
      </c>
      <c r="AC144" s="2657">
        <v>6.666666666666667</v>
      </c>
      <c r="AD144" s="2133">
        <v>0.5</v>
      </c>
      <c r="AE144" s="2140">
        <v>14171.212451777026</v>
      </c>
    </row>
    <row r="145" spans="3:31" x14ac:dyDescent="0.3">
      <c r="C145" s="2561"/>
      <c r="D145" s="2654"/>
      <c r="E145" s="2655"/>
      <c r="F145" s="2133"/>
      <c r="G145" s="2140"/>
      <c r="I145" s="2561"/>
      <c r="J145" s="2656"/>
      <c r="K145" s="2655"/>
      <c r="L145" s="2133"/>
      <c r="M145" s="2140"/>
      <c r="O145" s="2561"/>
      <c r="P145" s="2656"/>
      <c r="Q145" s="2655"/>
      <c r="R145" s="2133"/>
      <c r="S145" s="2140"/>
      <c r="U145" s="2561"/>
      <c r="V145" s="2656"/>
      <c r="W145" s="2657"/>
      <c r="X145" s="2133"/>
      <c r="Y145" s="2140"/>
      <c r="AA145" s="2561"/>
      <c r="AB145" s="2656"/>
      <c r="AC145" s="2657"/>
      <c r="AD145" s="2133"/>
      <c r="AE145" s="2140"/>
    </row>
    <row r="146" spans="3:31" x14ac:dyDescent="0.3">
      <c r="C146" s="2266"/>
      <c r="D146" s="2652"/>
      <c r="E146" s="2658"/>
      <c r="F146" s="2143" t="s">
        <v>890</v>
      </c>
      <c r="G146" s="2659">
        <v>12754.091206599322</v>
      </c>
      <c r="I146" s="2266"/>
      <c r="J146" s="2314"/>
      <c r="K146" s="2658"/>
      <c r="L146" s="2143" t="s">
        <v>890</v>
      </c>
      <c r="M146" s="2659">
        <v>136142.26083314081</v>
      </c>
      <c r="O146" s="2266"/>
      <c r="P146" s="2314"/>
      <c r="Q146" s="2658"/>
      <c r="R146" s="2143" t="s">
        <v>890</v>
      </c>
      <c r="S146" s="2659">
        <v>137169.5168151221</v>
      </c>
      <c r="U146" s="2266"/>
      <c r="V146" s="2314"/>
      <c r="W146" s="2658"/>
      <c r="X146" s="2143" t="s">
        <v>890</v>
      </c>
      <c r="Y146" s="2659">
        <v>39596.374597512113</v>
      </c>
      <c r="AA146" s="2266"/>
      <c r="AB146" s="2314"/>
      <c r="AC146" s="2658"/>
      <c r="AD146" s="2143" t="s">
        <v>890</v>
      </c>
      <c r="AE146" s="2659">
        <v>64601.338678986009</v>
      </c>
    </row>
    <row r="147" spans="3:31" x14ac:dyDescent="0.3">
      <c r="C147" s="2651" t="s">
        <v>891</v>
      </c>
      <c r="D147" s="2660"/>
      <c r="E147" s="2595"/>
      <c r="F147" s="1206"/>
      <c r="G147" s="2646"/>
      <c r="I147" s="2651" t="s">
        <v>891</v>
      </c>
      <c r="J147" s="2661"/>
      <c r="K147" s="2595"/>
      <c r="L147" s="1206"/>
      <c r="M147" s="2646"/>
      <c r="O147" s="2651" t="s">
        <v>891</v>
      </c>
      <c r="P147" s="2661"/>
      <c r="Q147" s="2595"/>
      <c r="R147" s="1206"/>
      <c r="S147" s="2646"/>
      <c r="U147" s="2651" t="s">
        <v>891</v>
      </c>
      <c r="V147" s="2661"/>
      <c r="W147" s="2595"/>
      <c r="X147" s="1206"/>
      <c r="Y147" s="2646"/>
      <c r="AA147" s="2266" t="s">
        <v>891</v>
      </c>
      <c r="AB147" s="2314"/>
      <c r="AC147" s="1206"/>
      <c r="AD147" s="1206"/>
      <c r="AE147" s="2526"/>
    </row>
    <row r="148" spans="3:31" x14ac:dyDescent="0.3">
      <c r="C148" s="2126" t="s">
        <v>884</v>
      </c>
      <c r="D148" s="2653" t="s">
        <v>892</v>
      </c>
      <c r="E148" s="2128" t="s">
        <v>893</v>
      </c>
      <c r="F148" s="2127" t="s">
        <v>887</v>
      </c>
      <c r="G148" s="2129" t="s">
        <v>888</v>
      </c>
      <c r="I148" s="2126" t="s">
        <v>884</v>
      </c>
      <c r="J148" s="2653" t="s">
        <v>892</v>
      </c>
      <c r="K148" s="2128" t="s">
        <v>893</v>
      </c>
      <c r="L148" s="2127" t="s">
        <v>887</v>
      </c>
      <c r="M148" s="2129" t="s">
        <v>888</v>
      </c>
      <c r="O148" s="2126" t="s">
        <v>884</v>
      </c>
      <c r="P148" s="2653" t="s">
        <v>892</v>
      </c>
      <c r="Q148" s="2128" t="s">
        <v>893</v>
      </c>
      <c r="R148" s="2127" t="s">
        <v>887</v>
      </c>
      <c r="S148" s="2129" t="s">
        <v>888</v>
      </c>
      <c r="U148" s="2126" t="s">
        <v>884</v>
      </c>
      <c r="V148" s="2653" t="s">
        <v>892</v>
      </c>
      <c r="W148" s="2128" t="s">
        <v>893</v>
      </c>
      <c r="X148" s="2127" t="s">
        <v>887</v>
      </c>
      <c r="Y148" s="2129" t="s">
        <v>888</v>
      </c>
      <c r="AA148" s="2681" t="s">
        <v>920</v>
      </c>
      <c r="AB148" s="2682" t="s">
        <v>892</v>
      </c>
      <c r="AC148" s="2406" t="s">
        <v>893</v>
      </c>
      <c r="AD148" s="2406" t="s">
        <v>887</v>
      </c>
      <c r="AE148" s="2683" t="s">
        <v>888</v>
      </c>
    </row>
    <row r="149" spans="3:31" x14ac:dyDescent="0.3">
      <c r="C149" s="2146"/>
      <c r="D149" s="2662"/>
      <c r="E149" s="2148"/>
      <c r="F149" s="2149"/>
      <c r="G149" s="2140"/>
      <c r="I149" s="2146"/>
      <c r="J149" s="2662"/>
      <c r="K149" s="2148"/>
      <c r="L149" s="2149"/>
      <c r="M149" s="2140"/>
      <c r="O149" s="2146"/>
      <c r="P149" s="2662"/>
      <c r="Q149" s="2148"/>
      <c r="R149" s="2149"/>
      <c r="S149" s="2140"/>
      <c r="U149" s="2146"/>
      <c r="V149" s="2662"/>
      <c r="W149" s="2148"/>
      <c r="X149" s="2149"/>
      <c r="Y149" s="2140"/>
      <c r="AA149" s="2146"/>
      <c r="AB149" s="2684"/>
      <c r="AC149" s="2179"/>
      <c r="AD149" s="2179"/>
      <c r="AE149" s="2685"/>
    </row>
    <row r="150" spans="3:31" x14ac:dyDescent="0.3">
      <c r="C150" s="2146"/>
      <c r="D150" s="2662"/>
      <c r="E150" s="2148"/>
      <c r="F150" s="2149"/>
      <c r="G150" s="2140"/>
      <c r="I150" s="2146"/>
      <c r="J150" s="2662"/>
      <c r="K150" s="2148"/>
      <c r="L150" s="2149"/>
      <c r="M150" s="2140"/>
      <c r="O150" s="2146"/>
      <c r="P150" s="2662"/>
      <c r="Q150" s="2148"/>
      <c r="R150" s="2149"/>
      <c r="S150" s="2140"/>
      <c r="U150" s="2146"/>
      <c r="V150" s="2662"/>
      <c r="W150" s="2148"/>
      <c r="X150" s="2149"/>
      <c r="Y150" s="2140"/>
      <c r="AA150" s="2146"/>
      <c r="AB150" s="2684"/>
      <c r="AC150" s="2179"/>
      <c r="AD150" s="2179"/>
      <c r="AE150" s="2685"/>
    </row>
    <row r="151" spans="3:31" x14ac:dyDescent="0.3">
      <c r="C151" s="2146"/>
      <c r="D151" s="2662"/>
      <c r="E151" s="2148"/>
      <c r="F151" s="2149"/>
      <c r="G151" s="2140"/>
      <c r="I151" s="2146"/>
      <c r="J151" s="2662"/>
      <c r="K151" s="2148"/>
      <c r="L151" s="2149"/>
      <c r="M151" s="2140"/>
      <c r="O151" s="2146"/>
      <c r="P151" s="2662"/>
      <c r="Q151" s="2148"/>
      <c r="R151" s="2149"/>
      <c r="S151" s="2140"/>
      <c r="U151" s="2146"/>
      <c r="V151" s="2662"/>
      <c r="W151" s="2148"/>
      <c r="X151" s="2149"/>
      <c r="Y151" s="2140"/>
      <c r="AA151" s="2146"/>
      <c r="AB151" s="2684"/>
      <c r="AC151" s="2179"/>
      <c r="AD151" s="2179"/>
      <c r="AE151" s="2685"/>
    </row>
    <row r="152" spans="3:31" x14ac:dyDescent="0.3">
      <c r="C152" s="2146"/>
      <c r="D152" s="2662"/>
      <c r="E152" s="2148"/>
      <c r="F152" s="2149"/>
      <c r="G152" s="2140"/>
      <c r="I152" s="2146"/>
      <c r="J152" s="2662"/>
      <c r="K152" s="2148"/>
      <c r="L152" s="2149"/>
      <c r="M152" s="2140"/>
      <c r="O152" s="2146"/>
      <c r="P152" s="2662"/>
      <c r="Q152" s="2148"/>
      <c r="R152" s="2149"/>
      <c r="S152" s="2140"/>
      <c r="U152" s="2146"/>
      <c r="V152" s="2662"/>
      <c r="W152" s="2148"/>
      <c r="X152" s="2149"/>
      <c r="Y152" s="2140"/>
      <c r="AA152" s="2146"/>
      <c r="AB152" s="2684"/>
      <c r="AC152" s="2179"/>
      <c r="AD152" s="2179"/>
      <c r="AE152" s="2685"/>
    </row>
    <row r="153" spans="3:31" x14ac:dyDescent="0.3">
      <c r="C153" s="2146"/>
      <c r="D153" s="2662"/>
      <c r="E153" s="2148"/>
      <c r="F153" s="2149"/>
      <c r="G153" s="2140"/>
      <c r="I153" s="2146"/>
      <c r="J153" s="2662"/>
      <c r="K153" s="2148"/>
      <c r="L153" s="2149"/>
      <c r="M153" s="2140"/>
      <c r="O153" s="2146"/>
      <c r="P153" s="2662"/>
      <c r="Q153" s="2148"/>
      <c r="R153" s="2149"/>
      <c r="S153" s="2140"/>
      <c r="U153" s="2146"/>
      <c r="V153" s="2662"/>
      <c r="W153" s="2148"/>
      <c r="X153" s="2149"/>
      <c r="Y153" s="2140"/>
      <c r="AA153" s="2146"/>
      <c r="AB153" s="2684"/>
      <c r="AC153" s="2179"/>
      <c r="AD153" s="2179"/>
      <c r="AE153" s="2685"/>
    </row>
    <row r="154" spans="3:31" x14ac:dyDescent="0.3">
      <c r="C154" s="2651" t="s">
        <v>898</v>
      </c>
      <c r="D154" s="2660"/>
      <c r="E154" s="2595"/>
      <c r="F154" s="1206"/>
      <c r="G154" s="2646"/>
      <c r="I154" s="2651" t="s">
        <v>898</v>
      </c>
      <c r="J154" s="2661"/>
      <c r="K154" s="2595"/>
      <c r="L154" s="1206"/>
      <c r="M154" s="2646"/>
      <c r="O154" s="2651" t="s">
        <v>898</v>
      </c>
      <c r="P154" s="2661"/>
      <c r="Q154" s="2595"/>
      <c r="R154" s="1206"/>
      <c r="S154" s="2646"/>
      <c r="U154" s="2651" t="s">
        <v>898</v>
      </c>
      <c r="V154" s="2314"/>
      <c r="W154" s="1206"/>
      <c r="X154" s="2149"/>
      <c r="Y154" s="2659"/>
      <c r="AA154" s="2266" t="s">
        <v>898</v>
      </c>
      <c r="AB154" s="2314"/>
      <c r="AC154" s="1206"/>
      <c r="AD154" s="1206"/>
      <c r="AE154" s="2526"/>
    </row>
    <row r="155" spans="3:31" ht="30" x14ac:dyDescent="0.3">
      <c r="C155" s="2126" t="s">
        <v>884</v>
      </c>
      <c r="D155" s="2663" t="s">
        <v>885</v>
      </c>
      <c r="E155" s="2128" t="s">
        <v>886</v>
      </c>
      <c r="F155" s="2127" t="s">
        <v>893</v>
      </c>
      <c r="G155" s="2129" t="s">
        <v>888</v>
      </c>
      <c r="I155" s="2126" t="s">
        <v>884</v>
      </c>
      <c r="J155" s="2663" t="s">
        <v>885</v>
      </c>
      <c r="K155" s="2128" t="s">
        <v>886</v>
      </c>
      <c r="L155" s="2127" t="s">
        <v>893</v>
      </c>
      <c r="M155" s="2129" t="s">
        <v>888</v>
      </c>
      <c r="O155" s="2126" t="s">
        <v>884</v>
      </c>
      <c r="P155" s="2663" t="s">
        <v>885</v>
      </c>
      <c r="Q155" s="2128" t="s">
        <v>886</v>
      </c>
      <c r="R155" s="2127" t="s">
        <v>893</v>
      </c>
      <c r="S155" s="2129" t="s">
        <v>888</v>
      </c>
      <c r="U155" s="2126" t="s">
        <v>884</v>
      </c>
      <c r="V155" s="2653" t="s">
        <v>885</v>
      </c>
      <c r="W155" s="2128" t="s">
        <v>886</v>
      </c>
      <c r="X155" s="2127" t="s">
        <v>893</v>
      </c>
      <c r="Y155" s="2129" t="s">
        <v>888</v>
      </c>
      <c r="AA155" s="2686" t="s">
        <v>884</v>
      </c>
      <c r="AB155" s="2687" t="s">
        <v>885</v>
      </c>
      <c r="AC155" s="2688" t="s">
        <v>886</v>
      </c>
      <c r="AD155" s="2688" t="s">
        <v>893</v>
      </c>
      <c r="AE155" s="2689" t="s">
        <v>888</v>
      </c>
    </row>
    <row r="156" spans="3:31" x14ac:dyDescent="0.3">
      <c r="C156" s="2561" t="s">
        <v>997</v>
      </c>
      <c r="D156" s="2384">
        <v>290020.70325447264</v>
      </c>
      <c r="E156" s="2655"/>
      <c r="F156" s="2133">
        <v>1</v>
      </c>
      <c r="G156" s="2140">
        <v>0</v>
      </c>
      <c r="I156" s="2561" t="s">
        <v>997</v>
      </c>
      <c r="J156" s="2664">
        <v>290020.70325447264</v>
      </c>
      <c r="K156" s="2655">
        <v>0.19947015739442106</v>
      </c>
      <c r="L156" s="2133">
        <v>1</v>
      </c>
      <c r="M156" s="2140">
        <v>57850.475325810345</v>
      </c>
      <c r="O156" s="2561" t="s">
        <v>997</v>
      </c>
      <c r="P156" s="2664">
        <v>290020.70325447264</v>
      </c>
      <c r="Q156" s="2655">
        <v>0.13333333333333333</v>
      </c>
      <c r="R156" s="2133">
        <v>1</v>
      </c>
      <c r="S156" s="2140">
        <v>38669.427100596353</v>
      </c>
      <c r="U156" s="2561" t="s">
        <v>997</v>
      </c>
      <c r="V156" s="2664">
        <v>290020.70325447264</v>
      </c>
      <c r="W156" s="2680">
        <v>0</v>
      </c>
      <c r="X156" s="2133">
        <v>1</v>
      </c>
      <c r="Y156" s="2140">
        <v>0</v>
      </c>
      <c r="AA156" s="2561" t="s">
        <v>997</v>
      </c>
      <c r="AB156" s="2664">
        <v>290020.70325447264</v>
      </c>
      <c r="AC156" s="2657">
        <v>0</v>
      </c>
      <c r="AD156" s="2179">
        <v>1</v>
      </c>
      <c r="AE156" s="2140">
        <v>0</v>
      </c>
    </row>
    <row r="157" spans="3:31" x14ac:dyDescent="0.3">
      <c r="C157" s="2561" t="s">
        <v>994</v>
      </c>
      <c r="D157" s="2384">
        <v>254469.82106837176</v>
      </c>
      <c r="E157" s="2655">
        <v>0.3</v>
      </c>
      <c r="F157" s="2133">
        <v>1</v>
      </c>
      <c r="G157" s="2140">
        <v>76340.946320511532</v>
      </c>
      <c r="I157" s="2561" t="s">
        <v>994</v>
      </c>
      <c r="J157" s="2664">
        <v>254469.82106837176</v>
      </c>
      <c r="K157" s="2655">
        <v>0.24444444444444446</v>
      </c>
      <c r="L157" s="2133">
        <v>1</v>
      </c>
      <c r="M157" s="2140">
        <v>62203.734038935327</v>
      </c>
      <c r="O157" s="2561" t="s">
        <v>994</v>
      </c>
      <c r="P157" s="2664">
        <v>254469.82106837176</v>
      </c>
      <c r="Q157" s="2655">
        <v>0.16666666666666666</v>
      </c>
      <c r="R157" s="2133">
        <v>1</v>
      </c>
      <c r="S157" s="2140">
        <v>42411.636844728622</v>
      </c>
      <c r="U157" s="2561" t="s">
        <v>994</v>
      </c>
      <c r="V157" s="2664">
        <v>254469.82106837176</v>
      </c>
      <c r="W157" s="2680">
        <v>0.1</v>
      </c>
      <c r="X157" s="2133">
        <v>1</v>
      </c>
      <c r="Y157" s="2140">
        <v>25446.982106837178</v>
      </c>
      <c r="AA157" s="2561" t="s">
        <v>994</v>
      </c>
      <c r="AB157" s="2664">
        <v>254469.82106837176</v>
      </c>
      <c r="AC157" s="2657">
        <v>0.13333333333333333</v>
      </c>
      <c r="AD157" s="2179">
        <v>1</v>
      </c>
      <c r="AE157" s="2140">
        <v>33929.309475782902</v>
      </c>
    </row>
    <row r="158" spans="3:31" x14ac:dyDescent="0.3">
      <c r="C158" s="2561" t="s">
        <v>995</v>
      </c>
      <c r="D158" s="2384">
        <v>64040.167561799884</v>
      </c>
      <c r="E158" s="2655">
        <v>0.3</v>
      </c>
      <c r="F158" s="2133">
        <v>2</v>
      </c>
      <c r="G158" s="2140">
        <v>38424.100537079932</v>
      </c>
      <c r="I158" s="2561" t="s">
        <v>995</v>
      </c>
      <c r="J158" s="2664">
        <v>64040.167561799884</v>
      </c>
      <c r="K158" s="2655">
        <v>0.44444444444444442</v>
      </c>
      <c r="L158" s="2133">
        <v>2</v>
      </c>
      <c r="M158" s="2140">
        <v>56924.593388266563</v>
      </c>
      <c r="O158" s="2561" t="s">
        <v>995</v>
      </c>
      <c r="P158" s="2664">
        <v>64040.167561799884</v>
      </c>
      <c r="Q158" s="2655">
        <v>0.19999999999999998</v>
      </c>
      <c r="R158" s="2133">
        <v>2</v>
      </c>
      <c r="S158" s="2140">
        <v>25616.067024719952</v>
      </c>
      <c r="U158" s="2561" t="s">
        <v>995</v>
      </c>
      <c r="V158" s="2664">
        <v>64040.167561799884</v>
      </c>
      <c r="W158" s="2680">
        <v>0.1</v>
      </c>
      <c r="X158" s="2133">
        <v>2</v>
      </c>
      <c r="Y158" s="2140">
        <v>12808.033512359978</v>
      </c>
      <c r="AA158" s="2561" t="s">
        <v>995</v>
      </c>
      <c r="AB158" s="2664">
        <v>64040.167561799884</v>
      </c>
      <c r="AC158" s="2657">
        <v>0.16666666666666666</v>
      </c>
      <c r="AD158" s="2179">
        <v>2</v>
      </c>
      <c r="AE158" s="2140">
        <v>21346.72252059996</v>
      </c>
    </row>
    <row r="159" spans="3:31" x14ac:dyDescent="0.3">
      <c r="C159" s="2561" t="s">
        <v>996</v>
      </c>
      <c r="D159" s="2384">
        <v>56298.72089551598</v>
      </c>
      <c r="E159" s="2655"/>
      <c r="F159" s="2133">
        <v>1</v>
      </c>
      <c r="G159" s="2140">
        <v>0</v>
      </c>
      <c r="I159" s="2561" t="s">
        <v>996</v>
      </c>
      <c r="J159" s="2664">
        <v>56298.72089551598</v>
      </c>
      <c r="K159" s="2655">
        <v>0.22222222222222221</v>
      </c>
      <c r="L159" s="2133">
        <v>1</v>
      </c>
      <c r="M159" s="2140">
        <v>12510.826865670217</v>
      </c>
      <c r="O159" s="2561" t="s">
        <v>996</v>
      </c>
      <c r="P159" s="2664">
        <v>56298.72089551598</v>
      </c>
      <c r="Q159" s="2655">
        <v>0.16666666666666666</v>
      </c>
      <c r="R159" s="2133">
        <v>1</v>
      </c>
      <c r="S159" s="2140">
        <v>9383.1201492526634</v>
      </c>
      <c r="U159" s="2561" t="s">
        <v>996</v>
      </c>
      <c r="V159" s="2664">
        <v>56298.72089551598</v>
      </c>
      <c r="W159" s="2680">
        <v>0.1</v>
      </c>
      <c r="X159" s="2133">
        <v>1</v>
      </c>
      <c r="Y159" s="2140">
        <v>5629.872089551598</v>
      </c>
      <c r="AA159" s="2561" t="s">
        <v>996</v>
      </c>
      <c r="AB159" s="2664">
        <v>56298.72089551598</v>
      </c>
      <c r="AC159" s="2657">
        <v>9.9999999999999992E-2</v>
      </c>
      <c r="AD159" s="2179">
        <v>1</v>
      </c>
      <c r="AE159" s="2140">
        <v>5629.8720895515971</v>
      </c>
    </row>
    <row r="160" spans="3:31" x14ac:dyDescent="0.3">
      <c r="C160" s="2561" t="s">
        <v>2603</v>
      </c>
      <c r="D160" s="2384">
        <v>290020.70325447264</v>
      </c>
      <c r="E160" s="2148">
        <v>0.06</v>
      </c>
      <c r="F160" s="2133">
        <v>1</v>
      </c>
      <c r="G160" s="2140">
        <v>17401.242195268358</v>
      </c>
      <c r="I160" s="2561" t="s">
        <v>2603</v>
      </c>
      <c r="J160" s="2664">
        <v>290020.70325447264</v>
      </c>
      <c r="K160" s="2148">
        <v>8.8888888888888892E-2</v>
      </c>
      <c r="L160" s="2133">
        <v>1</v>
      </c>
      <c r="M160" s="2140">
        <v>25779.618067064235</v>
      </c>
      <c r="O160" s="2561" t="s">
        <v>2603</v>
      </c>
      <c r="P160" s="2664">
        <v>290020.70325447264</v>
      </c>
      <c r="Q160" s="2148">
        <v>0.04</v>
      </c>
      <c r="R160" s="2133">
        <v>1</v>
      </c>
      <c r="S160" s="2140">
        <v>11600.828130178907</v>
      </c>
      <c r="T160" s="2665"/>
      <c r="U160" s="2561" t="s">
        <v>2603</v>
      </c>
      <c r="V160" s="2664">
        <v>290020.70325447264</v>
      </c>
      <c r="W160" s="2148">
        <v>2.0000000000000004E-2</v>
      </c>
      <c r="X160" s="2133">
        <v>1</v>
      </c>
      <c r="Y160" s="2140">
        <v>5800.4140650894542</v>
      </c>
      <c r="AA160" s="2561" t="s">
        <v>2603</v>
      </c>
      <c r="AB160" s="2664">
        <v>290020.70325447264</v>
      </c>
      <c r="AC160" s="2148">
        <v>3.3333333333333333E-2</v>
      </c>
      <c r="AD160" s="2133">
        <v>1</v>
      </c>
      <c r="AE160" s="2140">
        <v>9667.3567751490882</v>
      </c>
    </row>
    <row r="161" spans="3:38" x14ac:dyDescent="0.3">
      <c r="C161" s="2561" t="s">
        <v>2602</v>
      </c>
      <c r="D161" s="2384">
        <v>282139.34593835432</v>
      </c>
      <c r="E161" s="2655">
        <v>0.2</v>
      </c>
      <c r="F161" s="2133">
        <v>1</v>
      </c>
      <c r="G161" s="2140">
        <v>56427.869187670869</v>
      </c>
      <c r="I161" s="2561" t="s">
        <v>2602</v>
      </c>
      <c r="J161" s="2664">
        <v>282139.34593835432</v>
      </c>
      <c r="K161" s="2655">
        <v>0.33333333333333331</v>
      </c>
      <c r="L161" s="2133">
        <v>2</v>
      </c>
      <c r="M161" s="2140">
        <v>188092.89729223622</v>
      </c>
      <c r="O161" s="2561" t="s">
        <v>2602</v>
      </c>
      <c r="P161" s="2664">
        <v>282139.34593835432</v>
      </c>
      <c r="Q161" s="2655">
        <v>0.2</v>
      </c>
      <c r="R161" s="2133">
        <v>2</v>
      </c>
      <c r="S161" s="2140">
        <v>112855.73837534174</v>
      </c>
      <c r="T161" s="2665"/>
      <c r="U161" s="2561" t="s">
        <v>2602</v>
      </c>
      <c r="V161" s="2664">
        <v>282139.34593835432</v>
      </c>
      <c r="W161" s="2655">
        <v>0.1</v>
      </c>
      <c r="X161" s="2133">
        <v>2</v>
      </c>
      <c r="Y161" s="2140">
        <v>56427.869187670869</v>
      </c>
      <c r="AA161" s="2561" t="s">
        <v>2602</v>
      </c>
      <c r="AB161" s="2664">
        <v>282139.34593835432</v>
      </c>
      <c r="AC161" s="2655">
        <v>0.1</v>
      </c>
      <c r="AD161" s="2133">
        <v>2</v>
      </c>
      <c r="AE161" s="2140">
        <v>56427.869187670869</v>
      </c>
    </row>
    <row r="162" spans="3:38" x14ac:dyDescent="0.3">
      <c r="C162" s="2266"/>
      <c r="D162" s="2652"/>
      <c r="E162" s="2658"/>
      <c r="F162" s="2316" t="s">
        <v>890</v>
      </c>
      <c r="G162" s="2659">
        <v>188594.1582405307</v>
      </c>
      <c r="I162" s="2266"/>
      <c r="J162" s="2314"/>
      <c r="K162" s="2658"/>
      <c r="L162" s="2316" t="s">
        <v>890</v>
      </c>
      <c r="M162" s="2659">
        <v>403362.14497798291</v>
      </c>
      <c r="O162" s="2266"/>
      <c r="P162" s="2314"/>
      <c r="Q162" s="2658"/>
      <c r="R162" s="2316" t="s">
        <v>890</v>
      </c>
      <c r="S162" s="2659">
        <v>240536.81762481824</v>
      </c>
      <c r="T162" s="2665"/>
      <c r="U162" s="2266"/>
      <c r="V162" s="2314"/>
      <c r="W162" s="2658"/>
      <c r="X162" s="2316" t="s">
        <v>890</v>
      </c>
      <c r="Y162" s="2659">
        <v>106113.17096150908</v>
      </c>
      <c r="AA162" s="2266"/>
      <c r="AB162" s="2314"/>
      <c r="AC162" s="2658"/>
      <c r="AD162" s="2316" t="s">
        <v>890</v>
      </c>
      <c r="AE162" s="2659">
        <v>127001.13004875442</v>
      </c>
    </row>
    <row r="163" spans="3:38" ht="13.5" customHeight="1" thickBot="1" x14ac:dyDescent="0.35">
      <c r="C163" s="2286"/>
      <c r="D163" s="2666"/>
      <c r="E163" s="2288" t="s">
        <v>900</v>
      </c>
      <c r="F163" s="2667"/>
      <c r="G163" s="2170">
        <v>201348.24944713002</v>
      </c>
      <c r="I163" s="2286"/>
      <c r="J163" s="2668"/>
      <c r="K163" s="3909" t="s">
        <v>900</v>
      </c>
      <c r="L163" s="3909"/>
      <c r="M163" s="2170">
        <v>539504.40581112378</v>
      </c>
      <c r="O163" s="2286"/>
      <c r="P163" s="2668"/>
      <c r="Q163" s="2288" t="s">
        <v>900</v>
      </c>
      <c r="R163" s="2667"/>
      <c r="S163" s="2170">
        <v>377706.33443994034</v>
      </c>
      <c r="U163" s="2286"/>
      <c r="V163" s="2668"/>
      <c r="W163" s="2288" t="s">
        <v>900</v>
      </c>
      <c r="X163" s="2667"/>
      <c r="Y163" s="2170">
        <v>145709.54555902118</v>
      </c>
      <c r="AA163" s="2286"/>
      <c r="AB163" s="2668"/>
      <c r="AC163" s="2288" t="s">
        <v>900</v>
      </c>
      <c r="AD163" s="2667"/>
      <c r="AE163" s="2170">
        <v>191602.46872774043</v>
      </c>
    </row>
    <row r="164" spans="3:38" x14ac:dyDescent="0.3">
      <c r="AA164" s="2009"/>
      <c r="AB164" s="2690"/>
      <c r="AC164" s="2690"/>
      <c r="AD164" s="2690"/>
      <c r="AE164" s="2690"/>
    </row>
    <row r="165" spans="3:38" ht="15.75" thickBot="1" x14ac:dyDescent="0.35">
      <c r="C165" s="1206"/>
      <c r="D165" s="2652"/>
      <c r="E165" s="1206"/>
      <c r="F165" s="1206"/>
      <c r="G165" s="1206"/>
      <c r="I165" s="1206"/>
      <c r="J165" s="2314"/>
      <c r="K165" s="1206"/>
      <c r="L165" s="1206"/>
      <c r="M165" s="1206"/>
      <c r="O165" s="2009"/>
      <c r="P165" s="2009"/>
      <c r="Q165" s="2009"/>
      <c r="R165" s="2009"/>
      <c r="S165" s="2009"/>
      <c r="U165" s="2009"/>
      <c r="V165" s="2691"/>
      <c r="W165" s="2691"/>
      <c r="X165" s="2691"/>
      <c r="Y165" s="2691"/>
    </row>
    <row r="166" spans="3:38" ht="15" customHeight="1" x14ac:dyDescent="0.3">
      <c r="C166" s="3828"/>
      <c r="D166" s="3829"/>
      <c r="E166" s="2233" t="s">
        <v>937</v>
      </c>
      <c r="F166" s="2670"/>
      <c r="G166" s="2671"/>
      <c r="I166" s="3846"/>
      <c r="J166" s="3847"/>
      <c r="K166" s="2233" t="s">
        <v>875</v>
      </c>
      <c r="L166" s="2670"/>
      <c r="M166" s="2671"/>
      <c r="O166" s="3846"/>
      <c r="P166" s="3847"/>
      <c r="Q166" s="2233" t="s">
        <v>937</v>
      </c>
      <c r="R166" s="2670"/>
      <c r="S166" s="2671"/>
      <c r="U166" s="2244"/>
      <c r="V166" s="2692"/>
      <c r="W166" s="2622" t="s">
        <v>875</v>
      </c>
      <c r="X166" s="2233"/>
      <c r="Y166" s="2623"/>
      <c r="AA166" s="2244"/>
      <c r="AB166" s="2692"/>
      <c r="AC166" s="2622" t="s">
        <v>937</v>
      </c>
      <c r="AD166" s="2233"/>
      <c r="AE166" s="2623"/>
    </row>
    <row r="167" spans="3:38" ht="15.75" thickBot="1" x14ac:dyDescent="0.35">
      <c r="C167" s="2630" t="s">
        <v>938</v>
      </c>
      <c r="D167" s="2631">
        <v>11</v>
      </c>
      <c r="E167" s="2238" t="s">
        <v>3366</v>
      </c>
      <c r="F167" s="2595"/>
      <c r="G167" s="2518"/>
      <c r="I167" s="2630" t="s">
        <v>877</v>
      </c>
      <c r="J167" s="2633">
        <v>12</v>
      </c>
      <c r="K167" s="2238" t="s">
        <v>3366</v>
      </c>
      <c r="L167" s="2595"/>
      <c r="M167" s="2518"/>
      <c r="O167" s="2630" t="s">
        <v>938</v>
      </c>
      <c r="P167" s="2633">
        <v>13</v>
      </c>
      <c r="Q167" s="2238" t="s">
        <v>3366</v>
      </c>
      <c r="R167" s="2595"/>
      <c r="S167" s="2518"/>
      <c r="U167" s="2630" t="s">
        <v>877</v>
      </c>
      <c r="V167" s="2633">
        <v>14</v>
      </c>
      <c r="W167" s="1206" t="s">
        <v>3366</v>
      </c>
      <c r="X167" s="2595"/>
      <c r="Y167" s="2632"/>
      <c r="AA167" s="2630" t="s">
        <v>941</v>
      </c>
      <c r="AB167" s="2633"/>
      <c r="AC167" s="1206" t="s">
        <v>3366</v>
      </c>
      <c r="AD167" s="2595"/>
      <c r="AE167" s="2632"/>
    </row>
    <row r="168" spans="3:38" ht="12.75" customHeight="1" x14ac:dyDescent="0.3">
      <c r="C168" s="3906" t="s">
        <v>2251</v>
      </c>
      <c r="D168" s="3907"/>
      <c r="E168" s="3908"/>
      <c r="F168" s="2674" t="s">
        <v>881</v>
      </c>
      <c r="G168" s="2675"/>
      <c r="I168" s="3906" t="s">
        <v>2252</v>
      </c>
      <c r="J168" s="3907"/>
      <c r="K168" s="3908"/>
      <c r="L168" s="2674" t="s">
        <v>881</v>
      </c>
      <c r="M168" s="2675"/>
      <c r="O168" s="3906" t="s">
        <v>2253</v>
      </c>
      <c r="P168" s="3907"/>
      <c r="Q168" s="3908"/>
      <c r="R168" s="2674" t="s">
        <v>892</v>
      </c>
      <c r="S168" s="2675"/>
      <c r="U168" s="3910" t="s">
        <v>2254</v>
      </c>
      <c r="V168" s="3911"/>
      <c r="W168" s="3912"/>
      <c r="X168" s="2674" t="s">
        <v>892</v>
      </c>
      <c r="Y168" s="2675"/>
      <c r="AA168" s="3910" t="s">
        <v>2257</v>
      </c>
      <c r="AB168" s="3911"/>
      <c r="AC168" s="3912"/>
      <c r="AD168" s="2674" t="s">
        <v>881</v>
      </c>
      <c r="AE168" s="2675"/>
    </row>
    <row r="169" spans="3:38" ht="15.75" thickBot="1" x14ac:dyDescent="0.35">
      <c r="C169" s="3904"/>
      <c r="D169" s="3905"/>
      <c r="E169" s="2650"/>
      <c r="F169" s="1206"/>
      <c r="G169" s="2526"/>
      <c r="I169" s="3904"/>
      <c r="J169" s="3905"/>
      <c r="K169" s="2650"/>
      <c r="L169" s="1206"/>
      <c r="M169" s="2526"/>
      <c r="O169" s="3904"/>
      <c r="P169" s="3905"/>
      <c r="Q169" s="2650"/>
      <c r="R169" s="1206"/>
      <c r="S169" s="2526"/>
      <c r="U169" s="3904"/>
      <c r="V169" s="3905"/>
      <c r="W169" s="2650"/>
      <c r="X169" s="1206"/>
      <c r="Y169" s="2526"/>
      <c r="AA169" s="3904"/>
      <c r="AB169" s="3905"/>
      <c r="AC169" s="2650"/>
      <c r="AD169" s="1206"/>
      <c r="AE169" s="2526"/>
    </row>
    <row r="170" spans="3:38" x14ac:dyDescent="0.3">
      <c r="C170" s="3825" t="s">
        <v>882</v>
      </c>
      <c r="D170" s="3826"/>
      <c r="E170" s="3826"/>
      <c r="F170" s="3826"/>
      <c r="G170" s="3827"/>
      <c r="I170" s="3825" t="s">
        <v>882</v>
      </c>
      <c r="J170" s="3826"/>
      <c r="K170" s="3826"/>
      <c r="L170" s="3826"/>
      <c r="M170" s="3827"/>
      <c r="N170" s="2693"/>
      <c r="O170" s="3825" t="s">
        <v>882</v>
      </c>
      <c r="P170" s="3826"/>
      <c r="Q170" s="3826"/>
      <c r="R170" s="3826"/>
      <c r="S170" s="3827"/>
      <c r="U170" s="3825" t="s">
        <v>882</v>
      </c>
      <c r="V170" s="3826"/>
      <c r="W170" s="3826"/>
      <c r="X170" s="3826"/>
      <c r="Y170" s="3827"/>
      <c r="Z170" s="2693"/>
      <c r="AA170" s="3825" t="s">
        <v>882</v>
      </c>
      <c r="AB170" s="3826"/>
      <c r="AC170" s="3826"/>
      <c r="AD170" s="3826"/>
      <c r="AE170" s="3827"/>
      <c r="AF170" s="2693"/>
    </row>
    <row r="171" spans="3:38" s="2693" customFormat="1" x14ac:dyDescent="0.3">
      <c r="C171" s="2126" t="s">
        <v>884</v>
      </c>
      <c r="D171" s="2653" t="s">
        <v>885</v>
      </c>
      <c r="E171" s="2688" t="s">
        <v>886</v>
      </c>
      <c r="F171" s="2599" t="s">
        <v>893</v>
      </c>
      <c r="G171" s="2679" t="s">
        <v>888</v>
      </c>
      <c r="I171" s="2126" t="s">
        <v>884</v>
      </c>
      <c r="J171" s="2653" t="s">
        <v>885</v>
      </c>
      <c r="K171" s="2688" t="s">
        <v>886</v>
      </c>
      <c r="L171" s="2599" t="s">
        <v>893</v>
      </c>
      <c r="M171" s="2679" t="s">
        <v>888</v>
      </c>
      <c r="N171" s="2067"/>
      <c r="O171" s="2126" t="s">
        <v>884</v>
      </c>
      <c r="P171" s="2653" t="s">
        <v>885</v>
      </c>
      <c r="Q171" s="2688" t="s">
        <v>886</v>
      </c>
      <c r="R171" s="2599" t="s">
        <v>893</v>
      </c>
      <c r="S171" s="2679" t="s">
        <v>888</v>
      </c>
      <c r="T171" s="2067"/>
      <c r="U171" s="2677" t="s">
        <v>884</v>
      </c>
      <c r="V171" s="2678" t="s">
        <v>885</v>
      </c>
      <c r="W171" s="2688" t="s">
        <v>886</v>
      </c>
      <c r="X171" s="2599" t="s">
        <v>893</v>
      </c>
      <c r="Y171" s="2679" t="s">
        <v>888</v>
      </c>
      <c r="Z171" s="2067"/>
      <c r="AA171" s="2677" t="s">
        <v>884</v>
      </c>
      <c r="AB171" s="2678" t="s">
        <v>885</v>
      </c>
      <c r="AC171" s="2688" t="s">
        <v>886</v>
      </c>
      <c r="AD171" s="2599" t="s">
        <v>893</v>
      </c>
      <c r="AE171" s="2679" t="s">
        <v>888</v>
      </c>
      <c r="AF171" s="2067"/>
      <c r="AG171" s="2067"/>
      <c r="AH171" s="2067"/>
      <c r="AI171" s="2067"/>
      <c r="AJ171" s="2067"/>
      <c r="AK171" s="2067"/>
      <c r="AL171" s="2067"/>
    </row>
    <row r="172" spans="3:38" x14ac:dyDescent="0.3">
      <c r="C172" s="2561" t="s">
        <v>1813</v>
      </c>
      <c r="D172" s="2654">
        <v>353695.13123622525</v>
      </c>
      <c r="E172" s="2307">
        <v>0</v>
      </c>
      <c r="F172" s="2308">
        <v>1</v>
      </c>
      <c r="G172" s="2140">
        <v>0</v>
      </c>
      <c r="I172" s="2561" t="s">
        <v>1813</v>
      </c>
      <c r="J172" s="2656">
        <v>353695.13123622525</v>
      </c>
      <c r="K172" s="2307">
        <v>9.9999999999999992E-2</v>
      </c>
      <c r="L172" s="2308">
        <v>1</v>
      </c>
      <c r="M172" s="2140">
        <v>35369.513123622521</v>
      </c>
      <c r="O172" s="2561" t="s">
        <v>1813</v>
      </c>
      <c r="P172" s="2656">
        <v>353695.13123622525</v>
      </c>
      <c r="Q172" s="2307">
        <v>0.3</v>
      </c>
      <c r="R172" s="2308">
        <v>1</v>
      </c>
      <c r="S172" s="2140">
        <v>106108.53937086757</v>
      </c>
      <c r="U172" s="2561" t="s">
        <v>1813</v>
      </c>
      <c r="V172" s="2656">
        <v>353695.13123622525</v>
      </c>
      <c r="W172" s="2655">
        <v>0.16666666666666666</v>
      </c>
      <c r="X172" s="2308">
        <v>1</v>
      </c>
      <c r="Y172" s="2140">
        <v>58949.188539370873</v>
      </c>
      <c r="AA172" s="2561" t="s">
        <v>1813</v>
      </c>
      <c r="AB172" s="2656">
        <v>353695.13123622525</v>
      </c>
      <c r="AC172" s="2307">
        <v>9.9999999999999992E-2</v>
      </c>
      <c r="AD172" s="2133">
        <v>1</v>
      </c>
      <c r="AE172" s="2140">
        <v>35369.513123622521</v>
      </c>
    </row>
    <row r="173" spans="3:38" x14ac:dyDescent="0.3">
      <c r="C173" s="2561" t="s">
        <v>992</v>
      </c>
      <c r="D173" s="2654">
        <v>225909.19655379685</v>
      </c>
      <c r="E173" s="2657">
        <v>0.2</v>
      </c>
      <c r="F173" s="2133">
        <v>1</v>
      </c>
      <c r="G173" s="2140">
        <v>45181.839310759373</v>
      </c>
      <c r="I173" s="2561" t="s">
        <v>992</v>
      </c>
      <c r="J173" s="2656">
        <v>225909.19655379685</v>
      </c>
      <c r="K173" s="2657">
        <v>6.6666666666666666E-2</v>
      </c>
      <c r="L173" s="2133">
        <v>1</v>
      </c>
      <c r="M173" s="2140">
        <v>15060.613103586456</v>
      </c>
      <c r="O173" s="2561" t="s">
        <v>992</v>
      </c>
      <c r="P173" s="2656">
        <v>225909.19655379685</v>
      </c>
      <c r="Q173" s="2657">
        <v>0.25</v>
      </c>
      <c r="R173" s="2133">
        <v>1</v>
      </c>
      <c r="S173" s="2140">
        <v>56477.299138449212</v>
      </c>
      <c r="U173" s="2561" t="s">
        <v>992</v>
      </c>
      <c r="V173" s="2656">
        <v>225909.19655379685</v>
      </c>
      <c r="W173" s="2655">
        <v>0.1111111111111111</v>
      </c>
      <c r="X173" s="2133">
        <v>1</v>
      </c>
      <c r="Y173" s="2140">
        <v>25101.021839310761</v>
      </c>
      <c r="AA173" s="2561" t="s">
        <v>992</v>
      </c>
      <c r="AB173" s="2656">
        <v>225909.19655379685</v>
      </c>
      <c r="AC173" s="2655">
        <v>6.6666666666666666E-2</v>
      </c>
      <c r="AD173" s="2133">
        <v>1</v>
      </c>
      <c r="AE173" s="2140">
        <v>15060.613103586456</v>
      </c>
    </row>
    <row r="174" spans="3:38" x14ac:dyDescent="0.3">
      <c r="C174" s="2561" t="s">
        <v>993</v>
      </c>
      <c r="D174" s="2654">
        <v>4251.3637355331075</v>
      </c>
      <c r="E174" s="2657">
        <v>1</v>
      </c>
      <c r="F174" s="2133">
        <v>1</v>
      </c>
      <c r="G174" s="2140">
        <v>4251.3637355331075</v>
      </c>
      <c r="I174" s="2561" t="s">
        <v>993</v>
      </c>
      <c r="J174" s="2656">
        <v>4251.3637355331075</v>
      </c>
      <c r="K174" s="2657">
        <v>4.5</v>
      </c>
      <c r="L174" s="2133">
        <v>0.5</v>
      </c>
      <c r="M174" s="2140">
        <v>9565.5684049494921</v>
      </c>
      <c r="O174" s="2561" t="s">
        <v>993</v>
      </c>
      <c r="P174" s="2656">
        <v>4251.3637355331075</v>
      </c>
      <c r="Q174" s="2657">
        <v>6</v>
      </c>
      <c r="R174" s="2133">
        <v>0.5</v>
      </c>
      <c r="S174" s="2140">
        <v>12754.091206599322</v>
      </c>
      <c r="U174" s="2561" t="s">
        <v>993</v>
      </c>
      <c r="V174" s="2656">
        <v>4251.3637355331075</v>
      </c>
      <c r="W174" s="2655">
        <v>3.5</v>
      </c>
      <c r="X174" s="2133">
        <v>1</v>
      </c>
      <c r="Y174" s="2140">
        <v>14879.773074365876</v>
      </c>
      <c r="AA174" s="2561" t="s">
        <v>993</v>
      </c>
      <c r="AB174" s="2656">
        <v>4251.3637355331075</v>
      </c>
      <c r="AC174" s="2655">
        <v>4.5</v>
      </c>
      <c r="AD174" s="2133">
        <v>0.5</v>
      </c>
      <c r="AE174" s="2140">
        <v>9565.5684049494921</v>
      </c>
    </row>
    <row r="175" spans="3:38" x14ac:dyDescent="0.3">
      <c r="C175" s="2561"/>
      <c r="D175" s="2654"/>
      <c r="E175" s="2657"/>
      <c r="F175" s="2133"/>
      <c r="G175" s="2140"/>
      <c r="I175" s="2561"/>
      <c r="J175" s="2656"/>
      <c r="K175" s="2657"/>
      <c r="L175" s="2133"/>
      <c r="M175" s="2140"/>
      <c r="O175" s="2561"/>
      <c r="P175" s="2656"/>
      <c r="Q175" s="2657"/>
      <c r="R175" s="2133"/>
      <c r="S175" s="2140"/>
      <c r="U175" s="2561"/>
      <c r="V175" s="2656"/>
      <c r="W175" s="2657"/>
      <c r="X175" s="2133"/>
      <c r="Y175" s="2140"/>
      <c r="AA175" s="2561"/>
      <c r="AB175" s="2656"/>
      <c r="AC175" s="2657"/>
      <c r="AD175" s="2133"/>
      <c r="AE175" s="2140"/>
    </row>
    <row r="176" spans="3:38" x14ac:dyDescent="0.3">
      <c r="C176" s="2266"/>
      <c r="D176" s="2652"/>
      <c r="E176" s="2658"/>
      <c r="F176" s="2143" t="s">
        <v>890</v>
      </c>
      <c r="G176" s="2659">
        <v>49433.203046292481</v>
      </c>
      <c r="I176" s="2266"/>
      <c r="J176" s="2314"/>
      <c r="K176" s="2658"/>
      <c r="L176" s="2143" t="s">
        <v>890</v>
      </c>
      <c r="M176" s="2659">
        <v>59995.694632158469</v>
      </c>
      <c r="O176" s="2266"/>
      <c r="P176" s="2314"/>
      <c r="Q176" s="2658"/>
      <c r="R176" s="2143" t="s">
        <v>890</v>
      </c>
      <c r="S176" s="2659">
        <v>175339.92971591611</v>
      </c>
      <c r="U176" s="2266"/>
      <c r="V176" s="2314"/>
      <c r="W176" s="2658"/>
      <c r="X176" s="2143" t="s">
        <v>890</v>
      </c>
      <c r="Y176" s="2659">
        <v>98929.983453047505</v>
      </c>
      <c r="AA176" s="2266"/>
      <c r="AB176" s="2314"/>
      <c r="AC176" s="2658"/>
      <c r="AD176" s="2143" t="s">
        <v>890</v>
      </c>
      <c r="AE176" s="2659">
        <v>59995.694632158469</v>
      </c>
    </row>
    <row r="177" spans="3:38" x14ac:dyDescent="0.3">
      <c r="C177" s="2266" t="s">
        <v>891</v>
      </c>
      <c r="D177" s="2652"/>
      <c r="E177" s="1206"/>
      <c r="F177" s="1206"/>
      <c r="G177" s="2526"/>
      <c r="I177" s="2266" t="s">
        <v>891</v>
      </c>
      <c r="J177" s="2314"/>
      <c r="K177" s="2595"/>
      <c r="L177" s="1206"/>
      <c r="M177" s="2526"/>
      <c r="O177" s="2266" t="s">
        <v>891</v>
      </c>
      <c r="P177" s="2314"/>
      <c r="Q177" s="1206"/>
      <c r="R177" s="1206"/>
      <c r="S177" s="2526"/>
      <c r="U177" s="2266" t="s">
        <v>891</v>
      </c>
      <c r="V177" s="2314"/>
      <c r="W177" s="1206"/>
      <c r="X177" s="1206"/>
      <c r="Y177" s="2526"/>
      <c r="AA177" s="2266" t="s">
        <v>891</v>
      </c>
      <c r="AB177" s="2314"/>
      <c r="AC177" s="1206"/>
      <c r="AD177" s="1206"/>
      <c r="AE177" s="2526"/>
    </row>
    <row r="178" spans="3:38" s="2694" customFormat="1" ht="30" x14ac:dyDescent="0.3">
      <c r="C178" s="2681" t="s">
        <v>920</v>
      </c>
      <c r="D178" s="2682" t="s">
        <v>892</v>
      </c>
      <c r="E178" s="2406" t="s">
        <v>893</v>
      </c>
      <c r="F178" s="2406" t="s">
        <v>887</v>
      </c>
      <c r="G178" s="2683" t="s">
        <v>888</v>
      </c>
      <c r="I178" s="2686" t="s">
        <v>920</v>
      </c>
      <c r="J178" s="2687" t="s">
        <v>892</v>
      </c>
      <c r="K178" s="2128" t="s">
        <v>893</v>
      </c>
      <c r="L178" s="2688" t="s">
        <v>887</v>
      </c>
      <c r="M178" s="2689" t="s">
        <v>888</v>
      </c>
      <c r="O178" s="2681" t="s">
        <v>920</v>
      </c>
      <c r="P178" s="2682" t="s">
        <v>892</v>
      </c>
      <c r="Q178" s="2406" t="s">
        <v>893</v>
      </c>
      <c r="R178" s="2406" t="s">
        <v>887</v>
      </c>
      <c r="S178" s="2683" t="s">
        <v>888</v>
      </c>
      <c r="T178" s="2067"/>
      <c r="U178" s="2681" t="s">
        <v>920</v>
      </c>
      <c r="V178" s="2682" t="s">
        <v>892</v>
      </c>
      <c r="W178" s="2406" t="s">
        <v>893</v>
      </c>
      <c r="X178" s="2406" t="s">
        <v>887</v>
      </c>
      <c r="Y178" s="2683" t="s">
        <v>888</v>
      </c>
      <c r="AA178" s="2681" t="s">
        <v>920</v>
      </c>
      <c r="AB178" s="2682" t="s">
        <v>892</v>
      </c>
      <c r="AC178" s="2406" t="s">
        <v>893</v>
      </c>
      <c r="AD178" s="2406" t="s">
        <v>887</v>
      </c>
      <c r="AE178" s="2683" t="s">
        <v>888</v>
      </c>
      <c r="AG178" s="2067"/>
      <c r="AH178" s="2067"/>
      <c r="AI178" s="2067"/>
      <c r="AJ178" s="2067"/>
      <c r="AK178" s="2067"/>
      <c r="AL178" s="2067"/>
    </row>
    <row r="179" spans="3:38" x14ac:dyDescent="0.3">
      <c r="C179" s="2146"/>
      <c r="D179" s="2662"/>
      <c r="E179" s="2179"/>
      <c r="F179" s="2179"/>
      <c r="G179" s="2685"/>
      <c r="I179" s="2146"/>
      <c r="J179" s="2684"/>
      <c r="K179" s="2148"/>
      <c r="L179" s="2179"/>
      <c r="M179" s="2685"/>
      <c r="O179" s="2146"/>
      <c r="P179" s="2684"/>
      <c r="Q179" s="2179"/>
      <c r="R179" s="2179"/>
      <c r="S179" s="2685"/>
      <c r="U179" s="2146">
        <v>1</v>
      </c>
      <c r="V179" s="2684"/>
      <c r="W179" s="2179"/>
      <c r="X179" s="2179"/>
      <c r="Y179" s="2685"/>
      <c r="AA179" s="2146"/>
      <c r="AB179" s="2684"/>
      <c r="AC179" s="2179"/>
      <c r="AD179" s="2179"/>
      <c r="AE179" s="2685"/>
    </row>
    <row r="180" spans="3:38" x14ac:dyDescent="0.3">
      <c r="C180" s="2146"/>
      <c r="D180" s="2662"/>
      <c r="E180" s="2179"/>
      <c r="F180" s="2179"/>
      <c r="G180" s="2685"/>
      <c r="I180" s="2146"/>
      <c r="J180" s="2684"/>
      <c r="K180" s="2148"/>
      <c r="L180" s="2179"/>
      <c r="M180" s="2685"/>
      <c r="O180" s="2146"/>
      <c r="P180" s="2684"/>
      <c r="Q180" s="2179"/>
      <c r="R180" s="2179"/>
      <c r="S180" s="2685"/>
      <c r="U180" s="2146">
        <v>1</v>
      </c>
      <c r="V180" s="2684"/>
      <c r="W180" s="2179"/>
      <c r="X180" s="2179"/>
      <c r="Y180" s="2685"/>
      <c r="AA180" s="2146"/>
      <c r="AB180" s="2684"/>
      <c r="AC180" s="2179"/>
      <c r="AD180" s="2179"/>
      <c r="AE180" s="2685"/>
    </row>
    <row r="181" spans="3:38" x14ac:dyDescent="0.3">
      <c r="C181" s="2146"/>
      <c r="D181" s="2662"/>
      <c r="E181" s="2179"/>
      <c r="F181" s="2179"/>
      <c r="G181" s="2685"/>
      <c r="I181" s="2146"/>
      <c r="J181" s="2684"/>
      <c r="K181" s="2148"/>
      <c r="L181" s="2179"/>
      <c r="M181" s="2685"/>
      <c r="O181" s="2146"/>
      <c r="P181" s="2684"/>
      <c r="Q181" s="2179"/>
      <c r="R181" s="2179"/>
      <c r="S181" s="2685"/>
      <c r="U181" s="2146">
        <v>1</v>
      </c>
      <c r="V181" s="2684"/>
      <c r="W181" s="2179"/>
      <c r="X181" s="2179"/>
      <c r="Y181" s="2685"/>
      <c r="AA181" s="2146"/>
      <c r="AB181" s="2684"/>
      <c r="AC181" s="2179"/>
      <c r="AD181" s="2179"/>
      <c r="AE181" s="2685"/>
    </row>
    <row r="182" spans="3:38" x14ac:dyDescent="0.3">
      <c r="C182" s="2146"/>
      <c r="D182" s="2662"/>
      <c r="E182" s="2179"/>
      <c r="F182" s="2179"/>
      <c r="G182" s="2685"/>
      <c r="I182" s="2146"/>
      <c r="J182" s="2684"/>
      <c r="K182" s="2148"/>
      <c r="L182" s="2179"/>
      <c r="M182" s="2685"/>
      <c r="O182" s="2146"/>
      <c r="P182" s="2684"/>
      <c r="Q182" s="2179"/>
      <c r="R182" s="2179"/>
      <c r="S182" s="2685"/>
      <c r="U182" s="2146">
        <v>1</v>
      </c>
      <c r="V182" s="2684"/>
      <c r="W182" s="2179"/>
      <c r="X182" s="2179"/>
      <c r="Y182" s="2685"/>
      <c r="AA182" s="2146"/>
      <c r="AB182" s="2684"/>
      <c r="AC182" s="2179"/>
      <c r="AD182" s="2179"/>
      <c r="AE182" s="2685"/>
    </row>
    <row r="183" spans="3:38" x14ac:dyDescent="0.3">
      <c r="C183" s="2146"/>
      <c r="D183" s="2662"/>
      <c r="E183" s="2179"/>
      <c r="F183" s="2179"/>
      <c r="G183" s="2685"/>
      <c r="I183" s="2146"/>
      <c r="J183" s="2684"/>
      <c r="K183" s="2148"/>
      <c r="L183" s="2179"/>
      <c r="M183" s="2685"/>
      <c r="O183" s="2146"/>
      <c r="P183" s="2684"/>
      <c r="Q183" s="2179"/>
      <c r="R183" s="2179"/>
      <c r="S183" s="2685"/>
      <c r="U183" s="2266"/>
      <c r="V183" s="2314"/>
      <c r="W183" s="1206"/>
      <c r="X183" s="2179"/>
      <c r="Y183" s="2685"/>
      <c r="AA183" s="2266"/>
      <c r="AB183" s="2314"/>
      <c r="AC183" s="1206"/>
      <c r="AD183" s="2179"/>
      <c r="AE183" s="2685"/>
    </row>
    <row r="184" spans="3:38" x14ac:dyDescent="0.3">
      <c r="C184" s="2266" t="s">
        <v>898</v>
      </c>
      <c r="D184" s="2652"/>
      <c r="E184" s="1206"/>
      <c r="F184" s="1206"/>
      <c r="G184" s="2526"/>
      <c r="I184" s="2266" t="s">
        <v>898</v>
      </c>
      <c r="J184" s="2314"/>
      <c r="K184" s="1206"/>
      <c r="L184" s="1206"/>
      <c r="M184" s="2526"/>
      <c r="O184" s="2266" t="s">
        <v>898</v>
      </c>
      <c r="P184" s="2314"/>
      <c r="Q184" s="1206"/>
      <c r="R184" s="1206"/>
      <c r="S184" s="2526"/>
      <c r="U184" s="2266" t="s">
        <v>898</v>
      </c>
      <c r="V184" s="2314"/>
      <c r="W184" s="1206"/>
      <c r="X184" s="1206"/>
      <c r="Y184" s="2526"/>
      <c r="AA184" s="2266" t="s">
        <v>898</v>
      </c>
      <c r="AB184" s="2314"/>
      <c r="AC184" s="1206"/>
      <c r="AD184" s="1206"/>
      <c r="AE184" s="2526"/>
    </row>
    <row r="185" spans="3:38" x14ac:dyDescent="0.3">
      <c r="C185" s="2126" t="s">
        <v>884</v>
      </c>
      <c r="D185" s="2663" t="s">
        <v>885</v>
      </c>
      <c r="E185" s="2128" t="s">
        <v>886</v>
      </c>
      <c r="F185" s="2127" t="s">
        <v>893</v>
      </c>
      <c r="G185" s="2129" t="s">
        <v>888</v>
      </c>
      <c r="I185" s="2126" t="s">
        <v>884</v>
      </c>
      <c r="J185" s="2663" t="s">
        <v>885</v>
      </c>
      <c r="K185" s="2128" t="s">
        <v>886</v>
      </c>
      <c r="L185" s="2127" t="s">
        <v>893</v>
      </c>
      <c r="M185" s="2129" t="s">
        <v>888</v>
      </c>
      <c r="O185" s="2126" t="s">
        <v>884</v>
      </c>
      <c r="P185" s="2663" t="s">
        <v>885</v>
      </c>
      <c r="Q185" s="2128" t="s">
        <v>886</v>
      </c>
      <c r="R185" s="2127" t="s">
        <v>893</v>
      </c>
      <c r="S185" s="2129" t="s">
        <v>888</v>
      </c>
      <c r="U185" s="2126" t="s">
        <v>884</v>
      </c>
      <c r="V185" s="2653" t="s">
        <v>885</v>
      </c>
      <c r="W185" s="2688" t="s">
        <v>886</v>
      </c>
      <c r="X185" s="2127" t="s">
        <v>893</v>
      </c>
      <c r="Y185" s="2129" t="s">
        <v>888</v>
      </c>
      <c r="AA185" s="2126" t="s">
        <v>884</v>
      </c>
      <c r="AB185" s="2663" t="s">
        <v>885</v>
      </c>
      <c r="AC185" s="2128" t="s">
        <v>886</v>
      </c>
      <c r="AD185" s="2127" t="s">
        <v>893</v>
      </c>
      <c r="AE185" s="2129" t="s">
        <v>888</v>
      </c>
    </row>
    <row r="186" spans="3:38" x14ac:dyDescent="0.3">
      <c r="C186" s="2561" t="s">
        <v>997</v>
      </c>
      <c r="D186" s="2384">
        <v>290020.70325447264</v>
      </c>
      <c r="E186" s="2657">
        <v>0</v>
      </c>
      <c r="F186" s="2179">
        <v>1</v>
      </c>
      <c r="G186" s="2140">
        <v>0</v>
      </c>
      <c r="I186" s="2561" t="s">
        <v>997</v>
      </c>
      <c r="J186" s="2664">
        <v>290020.70325447264</v>
      </c>
      <c r="K186" s="2657">
        <v>0</v>
      </c>
      <c r="L186" s="2179">
        <v>1</v>
      </c>
      <c r="M186" s="2140">
        <v>0</v>
      </c>
      <c r="O186" s="2561" t="s">
        <v>997</v>
      </c>
      <c r="P186" s="2664">
        <v>290020.70325447264</v>
      </c>
      <c r="Q186" s="2657">
        <v>0.3</v>
      </c>
      <c r="R186" s="2179">
        <v>1</v>
      </c>
      <c r="S186" s="2140">
        <v>87006.210976341783</v>
      </c>
      <c r="U186" s="2561" t="s">
        <v>997</v>
      </c>
      <c r="V186" s="2664">
        <v>290020.70325447264</v>
      </c>
      <c r="W186" s="2655">
        <v>0.1111111111111111</v>
      </c>
      <c r="X186" s="2133">
        <v>1</v>
      </c>
      <c r="Y186" s="2140">
        <v>32224.52258383029</v>
      </c>
      <c r="AA186" s="2561" t="s">
        <v>997</v>
      </c>
      <c r="AB186" s="2664">
        <v>290020.70325447264</v>
      </c>
      <c r="AC186" s="2655">
        <v>0</v>
      </c>
      <c r="AD186" s="2133">
        <v>1</v>
      </c>
      <c r="AE186" s="2140">
        <v>0</v>
      </c>
    </row>
    <row r="187" spans="3:38" x14ac:dyDescent="0.3">
      <c r="C187" s="2561" t="s">
        <v>994</v>
      </c>
      <c r="D187" s="2384">
        <v>254469.82106837176</v>
      </c>
      <c r="E187" s="2657">
        <v>0.2</v>
      </c>
      <c r="F187" s="2179">
        <v>1</v>
      </c>
      <c r="G187" s="2140">
        <v>50893.964213674357</v>
      </c>
      <c r="I187" s="2561" t="s">
        <v>994</v>
      </c>
      <c r="J187" s="2664">
        <v>254469.82106837176</v>
      </c>
      <c r="K187" s="2657">
        <v>0.13333333333333333</v>
      </c>
      <c r="L187" s="2179">
        <v>1</v>
      </c>
      <c r="M187" s="2140">
        <v>33929.309475782902</v>
      </c>
      <c r="O187" s="2561" t="s">
        <v>994</v>
      </c>
      <c r="P187" s="2664">
        <v>254469.82106837176</v>
      </c>
      <c r="Q187" s="2657">
        <v>0.5</v>
      </c>
      <c r="R187" s="2179">
        <v>1</v>
      </c>
      <c r="S187" s="2140">
        <v>127234.91053418588</v>
      </c>
      <c r="U187" s="2561" t="s">
        <v>994</v>
      </c>
      <c r="V187" s="2664">
        <v>254469.82106837176</v>
      </c>
      <c r="W187" s="2655">
        <v>0.1111111111111111</v>
      </c>
      <c r="X187" s="2133">
        <v>1</v>
      </c>
      <c r="Y187" s="2140">
        <v>28274.424563152417</v>
      </c>
      <c r="AA187" s="2561" t="s">
        <v>994</v>
      </c>
      <c r="AB187" s="2664">
        <v>254469.82106837176</v>
      </c>
      <c r="AC187" s="2655">
        <v>0.13333333333333333</v>
      </c>
      <c r="AD187" s="2133">
        <v>1</v>
      </c>
      <c r="AE187" s="2140">
        <v>33929.309475782902</v>
      </c>
    </row>
    <row r="188" spans="3:38" x14ac:dyDescent="0.3">
      <c r="C188" s="2561" t="s">
        <v>995</v>
      </c>
      <c r="D188" s="2384">
        <v>64040.167561799884</v>
      </c>
      <c r="E188" s="2657">
        <v>0.15</v>
      </c>
      <c r="F188" s="2179">
        <v>2</v>
      </c>
      <c r="G188" s="2140">
        <v>19212.050268539966</v>
      </c>
      <c r="I188" s="2561" t="s">
        <v>995</v>
      </c>
      <c r="J188" s="2664">
        <v>64040.167561799884</v>
      </c>
      <c r="K188" s="2657">
        <v>0.16666666666666666</v>
      </c>
      <c r="L188" s="2179">
        <v>2</v>
      </c>
      <c r="M188" s="2140">
        <v>21346.72252059996</v>
      </c>
      <c r="O188" s="2561" t="s">
        <v>995</v>
      </c>
      <c r="P188" s="2664">
        <v>64040.167561799884</v>
      </c>
      <c r="Q188" s="2657">
        <v>0.5</v>
      </c>
      <c r="R188" s="2179">
        <v>2</v>
      </c>
      <c r="S188" s="2140">
        <v>64040.167561799884</v>
      </c>
      <c r="U188" s="2561" t="s">
        <v>995</v>
      </c>
      <c r="V188" s="2664">
        <v>64040.167561799884</v>
      </c>
      <c r="W188" s="2655">
        <v>0.1871345029239766</v>
      </c>
      <c r="X188" s="2133">
        <v>2</v>
      </c>
      <c r="Y188" s="2140">
        <v>23968.249847691182</v>
      </c>
      <c r="AA188" s="2561" t="s">
        <v>995</v>
      </c>
      <c r="AB188" s="2664">
        <v>64040.167561799884</v>
      </c>
      <c r="AC188" s="2655">
        <v>0.16666666666666666</v>
      </c>
      <c r="AD188" s="2133">
        <v>2</v>
      </c>
      <c r="AE188" s="2140">
        <v>21346.72252059996</v>
      </c>
    </row>
    <row r="189" spans="3:38" x14ac:dyDescent="0.3">
      <c r="C189" s="2561" t="s">
        <v>996</v>
      </c>
      <c r="D189" s="2384">
        <v>56298.72089551598</v>
      </c>
      <c r="E189" s="2657">
        <v>0</v>
      </c>
      <c r="F189" s="2179">
        <v>1</v>
      </c>
      <c r="G189" s="2140">
        <v>0</v>
      </c>
      <c r="I189" s="2561" t="s">
        <v>996</v>
      </c>
      <c r="J189" s="2664">
        <v>56298.72089551598</v>
      </c>
      <c r="K189" s="2657">
        <v>9.9999999999999992E-2</v>
      </c>
      <c r="L189" s="2179">
        <v>1</v>
      </c>
      <c r="M189" s="2140">
        <v>5629.8720895515971</v>
      </c>
      <c r="O189" s="2561" t="s">
        <v>996</v>
      </c>
      <c r="P189" s="2664">
        <v>56298.72089551598</v>
      </c>
      <c r="Q189" s="2657">
        <v>0.5</v>
      </c>
      <c r="R189" s="2179">
        <v>1</v>
      </c>
      <c r="S189" s="2140">
        <v>28149.36044775799</v>
      </c>
      <c r="U189" s="2561" t="s">
        <v>996</v>
      </c>
      <c r="V189" s="2664">
        <v>56298.72089551598</v>
      </c>
      <c r="W189" s="2655">
        <v>0.22222222222222221</v>
      </c>
      <c r="X189" s="2133">
        <v>1</v>
      </c>
      <c r="Y189" s="2140">
        <v>12510.826865670217</v>
      </c>
      <c r="AA189" s="2561" t="s">
        <v>996</v>
      </c>
      <c r="AB189" s="2664">
        <v>56298.72089551598</v>
      </c>
      <c r="AC189" s="2655">
        <v>9.9999999999999992E-2</v>
      </c>
      <c r="AD189" s="2133">
        <v>1</v>
      </c>
      <c r="AE189" s="2140">
        <v>5629.8720895515971</v>
      </c>
    </row>
    <row r="190" spans="3:38" x14ac:dyDescent="0.3">
      <c r="C190" s="2561" t="s">
        <v>2603</v>
      </c>
      <c r="D190" s="2384">
        <v>290020.70325447264</v>
      </c>
      <c r="E190" s="2148">
        <v>0.03</v>
      </c>
      <c r="F190" s="2133">
        <v>1</v>
      </c>
      <c r="G190" s="2140">
        <v>8700.621097634179</v>
      </c>
      <c r="I190" s="2561" t="s">
        <v>2603</v>
      </c>
      <c r="J190" s="2664">
        <v>290020.70325447264</v>
      </c>
      <c r="K190" s="2148">
        <v>3.3333333333333333E-2</v>
      </c>
      <c r="L190" s="2133">
        <v>1</v>
      </c>
      <c r="M190" s="2140">
        <v>9667.3567751490882</v>
      </c>
      <c r="O190" s="2561" t="s">
        <v>2603</v>
      </c>
      <c r="P190" s="2664">
        <v>290020.70325447264</v>
      </c>
      <c r="Q190" s="2148">
        <v>0.1</v>
      </c>
      <c r="R190" s="2133">
        <v>1</v>
      </c>
      <c r="S190" s="2140">
        <v>29002.070325447265</v>
      </c>
      <c r="T190" s="2665"/>
      <c r="U190" s="2561" t="s">
        <v>2603</v>
      </c>
      <c r="V190" s="2664">
        <v>290020.70325447264</v>
      </c>
      <c r="W190" s="2148">
        <v>3.7426900584795322E-2</v>
      </c>
      <c r="X190" s="2133">
        <v>1</v>
      </c>
      <c r="Y190" s="2140">
        <v>10854.576028237572</v>
      </c>
      <c r="AA190" s="2561" t="s">
        <v>2603</v>
      </c>
      <c r="AB190" s="2664">
        <v>290020.70325447264</v>
      </c>
      <c r="AC190" s="2148">
        <v>3.3333333333333333E-2</v>
      </c>
      <c r="AD190" s="2133">
        <v>1</v>
      </c>
      <c r="AE190" s="2140">
        <v>9667.3567751490882</v>
      </c>
    </row>
    <row r="191" spans="3:38" x14ac:dyDescent="0.3">
      <c r="C191" s="2561" t="s">
        <v>2602</v>
      </c>
      <c r="D191" s="2384">
        <v>282139.34593835432</v>
      </c>
      <c r="E191" s="2655">
        <v>0.2</v>
      </c>
      <c r="F191" s="2133">
        <v>1</v>
      </c>
      <c r="G191" s="2140">
        <v>56427.869187670869</v>
      </c>
      <c r="I191" s="2561" t="s">
        <v>2602</v>
      </c>
      <c r="J191" s="2664">
        <v>282139.34593835432</v>
      </c>
      <c r="K191" s="2655">
        <v>0.2</v>
      </c>
      <c r="L191" s="2133">
        <v>2</v>
      </c>
      <c r="M191" s="2140">
        <v>112855.73837534174</v>
      </c>
      <c r="O191" s="2561" t="s">
        <v>2602</v>
      </c>
      <c r="P191" s="2664">
        <v>282139.34593835432</v>
      </c>
      <c r="Q191" s="2655">
        <v>0.5</v>
      </c>
      <c r="R191" s="2133">
        <v>2</v>
      </c>
      <c r="S191" s="2140">
        <v>282139.34593835432</v>
      </c>
      <c r="T191" s="2665"/>
      <c r="U191" s="2561" t="s">
        <v>2602</v>
      </c>
      <c r="V191" s="2664">
        <v>282139.34593835432</v>
      </c>
      <c r="W191" s="2655">
        <v>0.19999999999999998</v>
      </c>
      <c r="X191" s="2133">
        <v>2</v>
      </c>
      <c r="Y191" s="2140">
        <v>112855.73837534172</v>
      </c>
      <c r="AA191" s="2561" t="s">
        <v>2602</v>
      </c>
      <c r="AB191" s="2664">
        <v>282139.34593835432</v>
      </c>
      <c r="AC191" s="2655">
        <v>0.2</v>
      </c>
      <c r="AD191" s="2133">
        <v>2</v>
      </c>
      <c r="AE191" s="2140">
        <v>112855.73837534174</v>
      </c>
    </row>
    <row r="192" spans="3:38" x14ac:dyDescent="0.3">
      <c r="C192" s="2266"/>
      <c r="D192" s="2652"/>
      <c r="E192" s="2658"/>
      <c r="F192" s="2316" t="s">
        <v>890</v>
      </c>
      <c r="G192" s="2659">
        <v>135234.50476751936</v>
      </c>
      <c r="I192" s="2266"/>
      <c r="J192" s="2314"/>
      <c r="K192" s="2658"/>
      <c r="L192" s="2316" t="s">
        <v>890</v>
      </c>
      <c r="M192" s="2659">
        <v>183428.99923642527</v>
      </c>
      <c r="O192" s="2266"/>
      <c r="P192" s="2314"/>
      <c r="Q192" s="2658"/>
      <c r="R192" s="2316" t="s">
        <v>890</v>
      </c>
      <c r="S192" s="2659">
        <v>617572.06578388717</v>
      </c>
      <c r="T192" s="2665"/>
      <c r="U192" s="2266"/>
      <c r="V192" s="2314"/>
      <c r="W192" s="2658"/>
      <c r="X192" s="2316" t="s">
        <v>890</v>
      </c>
      <c r="Y192" s="2659">
        <v>220688.33826392342</v>
      </c>
      <c r="AA192" s="2266"/>
      <c r="AB192" s="2314"/>
      <c r="AC192" s="2658"/>
      <c r="AD192" s="2316" t="s">
        <v>890</v>
      </c>
      <c r="AE192" s="2659">
        <v>183428.99923642527</v>
      </c>
    </row>
    <row r="193" spans="3:31" ht="13.5" customHeight="1" thickBot="1" x14ac:dyDescent="0.35">
      <c r="C193" s="2286"/>
      <c r="D193" s="2666"/>
      <c r="E193" s="3909" t="s">
        <v>900</v>
      </c>
      <c r="F193" s="3909"/>
      <c r="G193" s="2170">
        <v>184667.70781381184</v>
      </c>
      <c r="I193" s="2286"/>
      <c r="J193" s="2668"/>
      <c r="K193" s="2288" t="s">
        <v>900</v>
      </c>
      <c r="L193" s="2667"/>
      <c r="M193" s="2170">
        <v>243424.69386858374</v>
      </c>
      <c r="O193" s="2286"/>
      <c r="P193" s="2668"/>
      <c r="Q193" s="3909" t="s">
        <v>900</v>
      </c>
      <c r="R193" s="3909"/>
      <c r="S193" s="2170">
        <v>792911.99549980322</v>
      </c>
      <c r="U193" s="2286"/>
      <c r="V193" s="2668"/>
      <c r="W193" s="2288" t="s">
        <v>900</v>
      </c>
      <c r="X193" s="2667"/>
      <c r="Y193" s="2170">
        <v>319618.32171697094</v>
      </c>
      <c r="AA193" s="2286"/>
      <c r="AB193" s="2668"/>
      <c r="AC193" s="2288" t="s">
        <v>900</v>
      </c>
      <c r="AD193" s="2667"/>
      <c r="AE193" s="2170">
        <v>243424.69386858374</v>
      </c>
    </row>
    <row r="194" spans="3:31" ht="13.5" customHeight="1" x14ac:dyDescent="0.3">
      <c r="O194" s="1206"/>
      <c r="P194" s="2314"/>
      <c r="Q194" s="2695"/>
      <c r="R194" s="2024"/>
      <c r="S194" s="2099"/>
      <c r="AA194" s="2009"/>
      <c r="AB194" s="2690"/>
      <c r="AC194" s="2690"/>
      <c r="AD194" s="2690"/>
      <c r="AE194" s="2690"/>
    </row>
    <row r="195" spans="3:31" ht="15.75" thickBot="1" x14ac:dyDescent="0.35">
      <c r="C195" s="2009"/>
      <c r="D195" s="2690"/>
      <c r="E195" s="2690"/>
      <c r="F195" s="2690"/>
      <c r="G195" s="2690"/>
    </row>
    <row r="196" spans="3:31" ht="15" customHeight="1" x14ac:dyDescent="0.3">
      <c r="C196" s="3846"/>
      <c r="D196" s="3847"/>
      <c r="E196" s="2233" t="s">
        <v>937</v>
      </c>
      <c r="F196" s="2670"/>
      <c r="G196" s="2671"/>
      <c r="I196" s="3846"/>
      <c r="J196" s="3847"/>
      <c r="K196" s="2233" t="s">
        <v>937</v>
      </c>
      <c r="L196" s="2670"/>
      <c r="M196" s="2671"/>
      <c r="O196" s="2231"/>
      <c r="P196" s="2626"/>
      <c r="Q196" s="2233" t="s">
        <v>875</v>
      </c>
      <c r="R196" s="2233"/>
      <c r="S196" s="2623"/>
      <c r="U196" s="3846"/>
      <c r="V196" s="3847"/>
      <c r="W196" s="2233" t="s">
        <v>937</v>
      </c>
      <c r="X196" s="2670"/>
      <c r="Y196" s="2671"/>
    </row>
    <row r="197" spans="3:31" ht="15.75" thickBot="1" x14ac:dyDescent="0.35">
      <c r="C197" s="2630" t="s">
        <v>938</v>
      </c>
      <c r="D197" s="2631">
        <v>16</v>
      </c>
      <c r="E197" s="2238" t="s">
        <v>3366</v>
      </c>
      <c r="F197" s="2595"/>
      <c r="G197" s="2518"/>
      <c r="I197" s="2630" t="s">
        <v>938</v>
      </c>
      <c r="J197" s="2633">
        <v>17</v>
      </c>
      <c r="K197" s="2238" t="s">
        <v>3366</v>
      </c>
      <c r="L197" s="2595"/>
      <c r="M197" s="2518"/>
      <c r="O197" s="2630" t="s">
        <v>877</v>
      </c>
      <c r="P197" s="2633">
        <v>18</v>
      </c>
      <c r="Q197" s="1206" t="s">
        <v>3366</v>
      </c>
      <c r="R197" s="2595"/>
      <c r="S197" s="2632"/>
      <c r="U197" s="2630" t="s">
        <v>938</v>
      </c>
      <c r="V197" s="2633">
        <v>20</v>
      </c>
      <c r="W197" s="2238" t="s">
        <v>3366</v>
      </c>
      <c r="X197" s="2595"/>
      <c r="Y197" s="2518"/>
    </row>
    <row r="198" spans="3:31" ht="12.75" customHeight="1" x14ac:dyDescent="0.3">
      <c r="C198" s="3906" t="s">
        <v>2647</v>
      </c>
      <c r="D198" s="3907"/>
      <c r="E198" s="3908"/>
      <c r="F198" s="2674" t="s">
        <v>892</v>
      </c>
      <c r="G198" s="2675"/>
      <c r="I198" s="3906" t="s">
        <v>2648</v>
      </c>
      <c r="J198" s="3907"/>
      <c r="K198" s="3908"/>
      <c r="L198" s="2674" t="s">
        <v>892</v>
      </c>
      <c r="M198" s="2675"/>
      <c r="O198" s="2627" t="s">
        <v>2760</v>
      </c>
      <c r="P198" s="2639"/>
      <c r="Q198" s="2611"/>
      <c r="R198" s="2637" t="s">
        <v>881</v>
      </c>
      <c r="S198" s="2638"/>
      <c r="U198" s="3906" t="s">
        <v>2653</v>
      </c>
      <c r="V198" s="3907"/>
      <c r="W198" s="3908"/>
      <c r="X198" s="2674" t="s">
        <v>892</v>
      </c>
      <c r="Y198" s="2675"/>
    </row>
    <row r="199" spans="3:31" ht="15.75" thickBot="1" x14ac:dyDescent="0.35">
      <c r="C199" s="3904"/>
      <c r="D199" s="3905"/>
      <c r="E199" s="2650"/>
      <c r="F199" s="1206"/>
      <c r="G199" s="2526"/>
      <c r="I199" s="3904"/>
      <c r="J199" s="3905"/>
      <c r="K199" s="2650"/>
      <c r="L199" s="1206"/>
      <c r="M199" s="2526"/>
      <c r="O199" s="2644"/>
      <c r="P199" s="2647"/>
      <c r="Q199" s="2650"/>
      <c r="R199" s="1206"/>
      <c r="S199" s="2646"/>
      <c r="U199" s="3904"/>
      <c r="V199" s="3905"/>
      <c r="W199" s="2650"/>
      <c r="X199" s="1206"/>
      <c r="Y199" s="2526"/>
    </row>
    <row r="200" spans="3:31" x14ac:dyDescent="0.3">
      <c r="C200" s="3825" t="s">
        <v>882</v>
      </c>
      <c r="D200" s="3826"/>
      <c r="E200" s="3826"/>
      <c r="F200" s="3826"/>
      <c r="G200" s="3827"/>
      <c r="I200" s="3825" t="s">
        <v>882</v>
      </c>
      <c r="J200" s="3826"/>
      <c r="K200" s="3826"/>
      <c r="L200" s="3826"/>
      <c r="M200" s="3827"/>
      <c r="O200" s="2651" t="s">
        <v>882</v>
      </c>
      <c r="P200" s="2314"/>
      <c r="Q200" s="2595"/>
      <c r="R200" s="1206"/>
      <c r="S200" s="2646"/>
      <c r="U200" s="3825" t="s">
        <v>882</v>
      </c>
      <c r="V200" s="3826"/>
      <c r="W200" s="3826"/>
      <c r="X200" s="3826"/>
      <c r="Y200" s="3827"/>
    </row>
    <row r="201" spans="3:31" x14ac:dyDescent="0.3">
      <c r="C201" s="2126" t="s">
        <v>884</v>
      </c>
      <c r="D201" s="2653" t="s">
        <v>885</v>
      </c>
      <c r="E201" s="2688" t="s">
        <v>886</v>
      </c>
      <c r="F201" s="2599" t="s">
        <v>893</v>
      </c>
      <c r="G201" s="2679" t="s">
        <v>888</v>
      </c>
      <c r="I201" s="2126" t="s">
        <v>884</v>
      </c>
      <c r="J201" s="2653" t="s">
        <v>885</v>
      </c>
      <c r="K201" s="2688" t="s">
        <v>886</v>
      </c>
      <c r="L201" s="2599" t="s">
        <v>893</v>
      </c>
      <c r="M201" s="2679" t="s">
        <v>888</v>
      </c>
      <c r="O201" s="2126" t="s">
        <v>884</v>
      </c>
      <c r="P201" s="2653" t="s">
        <v>885</v>
      </c>
      <c r="Q201" s="2128" t="s">
        <v>886</v>
      </c>
      <c r="R201" s="2127" t="s">
        <v>893</v>
      </c>
      <c r="S201" s="2129" t="s">
        <v>888</v>
      </c>
      <c r="U201" s="2126" t="s">
        <v>884</v>
      </c>
      <c r="V201" s="2653" t="s">
        <v>885</v>
      </c>
      <c r="W201" s="2688" t="s">
        <v>886</v>
      </c>
      <c r="X201" s="2599" t="s">
        <v>893</v>
      </c>
      <c r="Y201" s="2679" t="s">
        <v>888</v>
      </c>
    </row>
    <row r="202" spans="3:31" x14ac:dyDescent="0.3">
      <c r="C202" s="2561" t="s">
        <v>1813</v>
      </c>
      <c r="D202" s="2654">
        <v>353695.13123622525</v>
      </c>
      <c r="E202" s="2655">
        <v>0.33568021063931841</v>
      </c>
      <c r="F202" s="2308">
        <v>1</v>
      </c>
      <c r="G202" s="2140">
        <v>118728.45615547746</v>
      </c>
      <c r="I202" s="2561" t="s">
        <v>1813</v>
      </c>
      <c r="J202" s="2656">
        <v>353695.13123622525</v>
      </c>
      <c r="K202" s="2655">
        <v>0.67106855636999663</v>
      </c>
      <c r="L202" s="2308">
        <v>1</v>
      </c>
      <c r="M202" s="2140">
        <v>237353.68111379017</v>
      </c>
      <c r="O202" s="2561" t="s">
        <v>1813</v>
      </c>
      <c r="P202" s="2656">
        <v>353695.13123622525</v>
      </c>
      <c r="Q202" s="2655">
        <v>1.2</v>
      </c>
      <c r="R202" s="2308">
        <v>1</v>
      </c>
      <c r="S202" s="2140">
        <v>424434.15748347028</v>
      </c>
      <c r="U202" s="2561" t="s">
        <v>1813</v>
      </c>
      <c r="V202" s="2656">
        <v>353695.13123622525</v>
      </c>
      <c r="W202" s="2307">
        <v>0</v>
      </c>
      <c r="X202" s="2308">
        <v>1</v>
      </c>
      <c r="Y202" s="2140">
        <v>0</v>
      </c>
    </row>
    <row r="203" spans="3:31" x14ac:dyDescent="0.3">
      <c r="C203" s="2561" t="s">
        <v>992</v>
      </c>
      <c r="D203" s="2654">
        <v>225909.19655379685</v>
      </c>
      <c r="E203" s="2655">
        <v>0.39491789486978629</v>
      </c>
      <c r="F203" s="2139">
        <v>1</v>
      </c>
      <c r="G203" s="2140">
        <v>89215.584334750238</v>
      </c>
      <c r="I203" s="2561" t="s">
        <v>992</v>
      </c>
      <c r="J203" s="2656">
        <v>225909.19655379685</v>
      </c>
      <c r="K203" s="2655">
        <v>0.7894924192588193</v>
      </c>
      <c r="L203" s="2139">
        <v>1</v>
      </c>
      <c r="M203" s="2140">
        <v>178353.59812007321</v>
      </c>
      <c r="O203" s="2561" t="s">
        <v>992</v>
      </c>
      <c r="P203" s="2656">
        <v>225909.19655379685</v>
      </c>
      <c r="Q203" s="2655">
        <v>1.2</v>
      </c>
      <c r="R203" s="2133">
        <v>1</v>
      </c>
      <c r="S203" s="2140">
        <v>271091.03586455621</v>
      </c>
      <c r="U203" s="2561" t="s">
        <v>992</v>
      </c>
      <c r="V203" s="2656">
        <v>225909.19655379685</v>
      </c>
      <c r="W203" s="2307">
        <v>0.5</v>
      </c>
      <c r="X203" s="2139">
        <v>1</v>
      </c>
      <c r="Y203" s="2140">
        <v>112954.59827689842</v>
      </c>
    </row>
    <row r="204" spans="3:31" x14ac:dyDescent="0.3">
      <c r="C204" s="2561" t="s">
        <v>993</v>
      </c>
      <c r="D204" s="2654">
        <v>4251.3637355331075</v>
      </c>
      <c r="E204" s="2655">
        <v>10</v>
      </c>
      <c r="F204" s="2139">
        <v>1</v>
      </c>
      <c r="G204" s="2140">
        <v>42513.637355331077</v>
      </c>
      <c r="I204" s="2561" t="s">
        <v>993</v>
      </c>
      <c r="J204" s="2656">
        <v>4251.3637355331075</v>
      </c>
      <c r="K204" s="2655">
        <v>12</v>
      </c>
      <c r="L204" s="2139">
        <v>1</v>
      </c>
      <c r="M204" s="2140">
        <v>51016.364826397286</v>
      </c>
      <c r="O204" s="2561" t="s">
        <v>993</v>
      </c>
      <c r="P204" s="2656">
        <v>4251.3637355331075</v>
      </c>
      <c r="Q204" s="2655">
        <v>8</v>
      </c>
      <c r="R204" s="2133">
        <v>1</v>
      </c>
      <c r="S204" s="2140">
        <v>34010.90988426486</v>
      </c>
      <c r="U204" s="2561" t="s">
        <v>993</v>
      </c>
      <c r="V204" s="2656">
        <v>4251.3637355331075</v>
      </c>
      <c r="W204" s="2307">
        <v>7</v>
      </c>
      <c r="X204" s="2139">
        <v>1</v>
      </c>
      <c r="Y204" s="2140">
        <v>29759.546148731752</v>
      </c>
    </row>
    <row r="205" spans="3:31" x14ac:dyDescent="0.3">
      <c r="C205" s="2561"/>
      <c r="D205" s="2654"/>
      <c r="E205" s="2655"/>
      <c r="F205" s="2133"/>
      <c r="G205" s="2140"/>
      <c r="I205" s="2561"/>
      <c r="J205" s="2656"/>
      <c r="K205" s="2655"/>
      <c r="L205" s="2133"/>
      <c r="M205" s="2140"/>
      <c r="O205" s="2561"/>
      <c r="P205" s="2656"/>
      <c r="Q205" s="2655"/>
      <c r="R205" s="2133"/>
      <c r="S205" s="2140"/>
      <c r="U205" s="2561"/>
      <c r="V205" s="2656"/>
      <c r="W205" s="2655"/>
      <c r="X205" s="2133"/>
      <c r="Y205" s="2140"/>
    </row>
    <row r="206" spans="3:31" x14ac:dyDescent="0.3">
      <c r="C206" s="2266"/>
      <c r="D206" s="2652"/>
      <c r="E206" s="2658"/>
      <c r="F206" s="2143" t="s">
        <v>890</v>
      </c>
      <c r="G206" s="2659">
        <v>250457.67784555876</v>
      </c>
      <c r="I206" s="2266"/>
      <c r="J206" s="2314"/>
      <c r="K206" s="2658"/>
      <c r="L206" s="2143" t="s">
        <v>890</v>
      </c>
      <c r="M206" s="2659">
        <v>466723.64406026062</v>
      </c>
      <c r="O206" s="2266"/>
      <c r="P206" s="2314"/>
      <c r="Q206" s="2658"/>
      <c r="R206" s="2143" t="s">
        <v>890</v>
      </c>
      <c r="S206" s="2659">
        <v>729536.10323229129</v>
      </c>
      <c r="U206" s="2266"/>
      <c r="V206" s="2314"/>
      <c r="W206" s="2658"/>
      <c r="X206" s="2143" t="s">
        <v>890</v>
      </c>
      <c r="Y206" s="2659">
        <v>142714.14442563016</v>
      </c>
    </row>
    <row r="207" spans="3:31" x14ac:dyDescent="0.3">
      <c r="C207" s="2651" t="s">
        <v>891</v>
      </c>
      <c r="D207" s="2660"/>
      <c r="E207" s="2595"/>
      <c r="F207" s="1206"/>
      <c r="G207" s="2646"/>
      <c r="I207" s="2651" t="s">
        <v>891</v>
      </c>
      <c r="J207" s="2661"/>
      <c r="K207" s="2595"/>
      <c r="L207" s="1206"/>
      <c r="M207" s="2646"/>
      <c r="O207" s="2651" t="s">
        <v>891</v>
      </c>
      <c r="P207" s="2661"/>
      <c r="Q207" s="2595"/>
      <c r="R207" s="1206"/>
      <c r="S207" s="2646"/>
      <c r="U207" s="2651" t="s">
        <v>891</v>
      </c>
      <c r="V207" s="2661"/>
      <c r="W207" s="2595"/>
      <c r="X207" s="1206"/>
      <c r="Y207" s="2646"/>
    </row>
    <row r="208" spans="3:31" x14ac:dyDescent="0.3">
      <c r="C208" s="2126" t="s">
        <v>884</v>
      </c>
      <c r="D208" s="2653" t="s">
        <v>892</v>
      </c>
      <c r="E208" s="2128" t="s">
        <v>893</v>
      </c>
      <c r="F208" s="2127" t="s">
        <v>887</v>
      </c>
      <c r="G208" s="2129" t="s">
        <v>888</v>
      </c>
      <c r="I208" s="2126" t="s">
        <v>884</v>
      </c>
      <c r="J208" s="2653" t="s">
        <v>892</v>
      </c>
      <c r="K208" s="2128" t="s">
        <v>893</v>
      </c>
      <c r="L208" s="2127" t="s">
        <v>887</v>
      </c>
      <c r="M208" s="2129" t="s">
        <v>888</v>
      </c>
      <c r="O208" s="2126" t="s">
        <v>884</v>
      </c>
      <c r="P208" s="2653" t="s">
        <v>892</v>
      </c>
      <c r="Q208" s="2128" t="s">
        <v>893</v>
      </c>
      <c r="R208" s="2127" t="s">
        <v>887</v>
      </c>
      <c r="S208" s="2129" t="s">
        <v>888</v>
      </c>
      <c r="U208" s="2126" t="s">
        <v>884</v>
      </c>
      <c r="V208" s="2653" t="s">
        <v>892</v>
      </c>
      <c r="W208" s="2128" t="s">
        <v>893</v>
      </c>
      <c r="X208" s="2127" t="s">
        <v>887</v>
      </c>
      <c r="Y208" s="2129" t="s">
        <v>888</v>
      </c>
    </row>
    <row r="209" spans="3:25" x14ac:dyDescent="0.3">
      <c r="C209" s="2146"/>
      <c r="D209" s="2662"/>
      <c r="E209" s="2148"/>
      <c r="F209" s="2149"/>
      <c r="G209" s="2140"/>
      <c r="I209" s="2146"/>
      <c r="J209" s="2662"/>
      <c r="K209" s="2148"/>
      <c r="L209" s="2149"/>
      <c r="M209" s="2140"/>
      <c r="O209" s="2146"/>
      <c r="P209" s="2662"/>
      <c r="Q209" s="2148"/>
      <c r="R209" s="2149"/>
      <c r="S209" s="2140"/>
      <c r="U209" s="2146"/>
      <c r="V209" s="2662"/>
      <c r="W209" s="2148"/>
      <c r="X209" s="2149"/>
      <c r="Y209" s="2140"/>
    </row>
    <row r="210" spans="3:25" x14ac:dyDescent="0.3">
      <c r="C210" s="2146"/>
      <c r="D210" s="2662"/>
      <c r="E210" s="2148"/>
      <c r="F210" s="2149"/>
      <c r="G210" s="2140"/>
      <c r="I210" s="2146"/>
      <c r="J210" s="2662"/>
      <c r="K210" s="2148"/>
      <c r="L210" s="2149"/>
      <c r="M210" s="2140"/>
      <c r="O210" s="2146"/>
      <c r="P210" s="2662"/>
      <c r="Q210" s="2148"/>
      <c r="R210" s="2149"/>
      <c r="S210" s="2140"/>
      <c r="U210" s="2146"/>
      <c r="V210" s="2662"/>
      <c r="W210" s="2148"/>
      <c r="X210" s="2149"/>
      <c r="Y210" s="2140"/>
    </row>
    <row r="211" spans="3:25" x14ac:dyDescent="0.3">
      <c r="C211" s="2146"/>
      <c r="D211" s="2662"/>
      <c r="E211" s="2148"/>
      <c r="F211" s="2149"/>
      <c r="G211" s="2140"/>
      <c r="I211" s="2146"/>
      <c r="J211" s="2662"/>
      <c r="K211" s="2148"/>
      <c r="L211" s="2149"/>
      <c r="M211" s="2140"/>
      <c r="O211" s="2146"/>
      <c r="P211" s="2662"/>
      <c r="Q211" s="2148"/>
      <c r="R211" s="2149"/>
      <c r="S211" s="2140"/>
      <c r="U211" s="2146"/>
      <c r="V211" s="2662"/>
      <c r="W211" s="2148"/>
      <c r="X211" s="2149"/>
      <c r="Y211" s="2140"/>
    </row>
    <row r="212" spans="3:25" x14ac:dyDescent="0.3">
      <c r="C212" s="2146"/>
      <c r="D212" s="2662"/>
      <c r="E212" s="2148"/>
      <c r="F212" s="2149"/>
      <c r="G212" s="2140"/>
      <c r="I212" s="2146"/>
      <c r="J212" s="2662"/>
      <c r="K212" s="2148"/>
      <c r="L212" s="2149"/>
      <c r="M212" s="2140"/>
      <c r="O212" s="2146"/>
      <c r="P212" s="2662"/>
      <c r="Q212" s="2148"/>
      <c r="R212" s="2149"/>
      <c r="S212" s="2140"/>
      <c r="U212" s="2146"/>
      <c r="V212" s="2662"/>
      <c r="W212" s="2148"/>
      <c r="X212" s="2149"/>
      <c r="Y212" s="2140"/>
    </row>
    <row r="213" spans="3:25" x14ac:dyDescent="0.3">
      <c r="C213" s="2146"/>
      <c r="D213" s="2662"/>
      <c r="E213" s="2148"/>
      <c r="F213" s="2149"/>
      <c r="G213" s="2140"/>
      <c r="I213" s="2146"/>
      <c r="J213" s="2662"/>
      <c r="K213" s="2148"/>
      <c r="L213" s="2149"/>
      <c r="M213" s="2140"/>
      <c r="O213" s="2146"/>
      <c r="P213" s="2662"/>
      <c r="Q213" s="2148"/>
      <c r="R213" s="2149"/>
      <c r="S213" s="2140"/>
      <c r="U213" s="2146"/>
      <c r="V213" s="2662"/>
      <c r="W213" s="2148"/>
      <c r="X213" s="2149"/>
      <c r="Y213" s="2140"/>
    </row>
    <row r="214" spans="3:25" x14ac:dyDescent="0.3">
      <c r="C214" s="2651" t="s">
        <v>898</v>
      </c>
      <c r="D214" s="2660"/>
      <c r="E214" s="2595"/>
      <c r="F214" s="1206"/>
      <c r="G214" s="2646"/>
      <c r="I214" s="2651" t="s">
        <v>898</v>
      </c>
      <c r="J214" s="2661"/>
      <c r="K214" s="2595"/>
      <c r="L214" s="1206"/>
      <c r="M214" s="2646"/>
      <c r="O214" s="2651" t="s">
        <v>898</v>
      </c>
      <c r="P214" s="2661"/>
      <c r="Q214" s="2595"/>
      <c r="R214" s="1206"/>
      <c r="S214" s="2646"/>
      <c r="U214" s="2651" t="s">
        <v>898</v>
      </c>
      <c r="V214" s="2661"/>
      <c r="W214" s="2595"/>
      <c r="X214" s="1206"/>
      <c r="Y214" s="2646"/>
    </row>
    <row r="215" spans="3:25" x14ac:dyDescent="0.3">
      <c r="C215" s="2126" t="s">
        <v>884</v>
      </c>
      <c r="D215" s="2663" t="s">
        <v>885</v>
      </c>
      <c r="E215" s="2128" t="s">
        <v>886</v>
      </c>
      <c r="F215" s="2127" t="s">
        <v>893</v>
      </c>
      <c r="G215" s="2129" t="s">
        <v>888</v>
      </c>
      <c r="I215" s="2126" t="s">
        <v>884</v>
      </c>
      <c r="J215" s="2663" t="s">
        <v>885</v>
      </c>
      <c r="K215" s="2128" t="s">
        <v>886</v>
      </c>
      <c r="L215" s="2127" t="s">
        <v>893</v>
      </c>
      <c r="M215" s="2129" t="s">
        <v>888</v>
      </c>
      <c r="O215" s="2126" t="s">
        <v>884</v>
      </c>
      <c r="P215" s="2653" t="s">
        <v>885</v>
      </c>
      <c r="Q215" s="2128" t="s">
        <v>886</v>
      </c>
      <c r="R215" s="2127" t="s">
        <v>893</v>
      </c>
      <c r="S215" s="2129" t="s">
        <v>888</v>
      </c>
      <c r="U215" s="2126" t="s">
        <v>884</v>
      </c>
      <c r="V215" s="2663" t="s">
        <v>885</v>
      </c>
      <c r="W215" s="2128" t="s">
        <v>886</v>
      </c>
      <c r="X215" s="2127" t="s">
        <v>893</v>
      </c>
      <c r="Y215" s="2129" t="s">
        <v>888</v>
      </c>
    </row>
    <row r="216" spans="3:25" x14ac:dyDescent="0.3">
      <c r="C216" s="2561" t="s">
        <v>997</v>
      </c>
      <c r="D216" s="2384">
        <v>290020.70325447264</v>
      </c>
      <c r="E216" s="2655">
        <v>0.35448450591397368</v>
      </c>
      <c r="F216" s="2133">
        <v>1</v>
      </c>
      <c r="G216" s="2140">
        <v>102807.84569798491</v>
      </c>
      <c r="I216" s="2561" t="s">
        <v>997</v>
      </c>
      <c r="J216" s="2664">
        <v>290020.70325447264</v>
      </c>
      <c r="K216" s="2655">
        <v>0.70866079709066543</v>
      </c>
      <c r="L216" s="2133">
        <v>1</v>
      </c>
      <c r="M216" s="2140">
        <v>205526.30274110992</v>
      </c>
      <c r="O216" s="2561" t="s">
        <v>997</v>
      </c>
      <c r="P216" s="2664">
        <v>290020.70325447264</v>
      </c>
      <c r="Q216" s="2655">
        <v>0.84</v>
      </c>
      <c r="R216" s="2133">
        <v>1</v>
      </c>
      <c r="S216" s="2140">
        <v>243617.390733757</v>
      </c>
      <c r="U216" s="2561" t="s">
        <v>997</v>
      </c>
      <c r="V216" s="2664">
        <v>290020.70325447264</v>
      </c>
      <c r="W216" s="2307">
        <v>0.5</v>
      </c>
      <c r="X216" s="2133">
        <v>1</v>
      </c>
      <c r="Y216" s="2140">
        <v>145010.35162723632</v>
      </c>
    </row>
    <row r="217" spans="3:25" x14ac:dyDescent="0.3">
      <c r="C217" s="2561" t="s">
        <v>994</v>
      </c>
      <c r="D217" s="2384">
        <v>254469.82106837176</v>
      </c>
      <c r="E217" s="2655">
        <v>0.43440968435676502</v>
      </c>
      <c r="F217" s="2133">
        <v>1</v>
      </c>
      <c r="G217" s="2140">
        <v>110544.15464863385</v>
      </c>
      <c r="I217" s="2561" t="s">
        <v>994</v>
      </c>
      <c r="J217" s="2664">
        <v>254469.82106837176</v>
      </c>
      <c r="K217" s="2655">
        <v>0.86844166118470145</v>
      </c>
      <c r="L217" s="2133">
        <v>1</v>
      </c>
      <c r="M217" s="2140">
        <v>220992.1941299905</v>
      </c>
      <c r="O217" s="2561" t="s">
        <v>1002</v>
      </c>
      <c r="P217" s="2664">
        <v>261541.84908698621</v>
      </c>
      <c r="Q217" s="2655">
        <v>0.84</v>
      </c>
      <c r="R217" s="2133">
        <v>1</v>
      </c>
      <c r="S217" s="2140">
        <v>219695.15323306841</v>
      </c>
      <c r="U217" s="2561" t="s">
        <v>994</v>
      </c>
      <c r="V217" s="2664">
        <v>254469.82106837176</v>
      </c>
      <c r="W217" s="2307">
        <v>0.5</v>
      </c>
      <c r="X217" s="2133">
        <v>1</v>
      </c>
      <c r="Y217" s="2140">
        <v>127234.91053418588</v>
      </c>
    </row>
    <row r="218" spans="3:25" x14ac:dyDescent="0.3">
      <c r="C218" s="2561" t="s">
        <v>995</v>
      </c>
      <c r="D218" s="2384">
        <v>64040.167561799884</v>
      </c>
      <c r="E218" s="2655">
        <v>0.78983578973957258</v>
      </c>
      <c r="F218" s="2133">
        <v>2</v>
      </c>
      <c r="G218" s="2140">
        <v>101162.43264245754</v>
      </c>
      <c r="I218" s="2561" t="s">
        <v>995</v>
      </c>
      <c r="J218" s="2664">
        <v>64040.167561799884</v>
      </c>
      <c r="K218" s="2655">
        <v>1.5789848385176386</v>
      </c>
      <c r="L218" s="2133">
        <v>2</v>
      </c>
      <c r="M218" s="2140">
        <v>202236.90727242222</v>
      </c>
      <c r="O218" s="2561" t="s">
        <v>995</v>
      </c>
      <c r="P218" s="2664">
        <v>64040.167561799884</v>
      </c>
      <c r="Q218" s="2655">
        <v>2.4</v>
      </c>
      <c r="R218" s="2133">
        <v>2</v>
      </c>
      <c r="S218" s="2140">
        <v>307392.80429663946</v>
      </c>
      <c r="U218" s="2561" t="s">
        <v>995</v>
      </c>
      <c r="V218" s="2664">
        <v>64040.167561799884</v>
      </c>
      <c r="W218" s="2307">
        <v>1.2</v>
      </c>
      <c r="X218" s="2133">
        <v>2</v>
      </c>
      <c r="Y218" s="2140">
        <v>153696.40214831973</v>
      </c>
    </row>
    <row r="219" spans="3:25" x14ac:dyDescent="0.3">
      <c r="C219" s="2561" t="s">
        <v>996</v>
      </c>
      <c r="D219" s="2384">
        <v>56298.72089551598</v>
      </c>
      <c r="E219" s="2655">
        <v>0.39491789486978629</v>
      </c>
      <c r="F219" s="2133">
        <v>1</v>
      </c>
      <c r="G219" s="2140">
        <v>22233.37233991882</v>
      </c>
      <c r="I219" s="2561" t="s">
        <v>996</v>
      </c>
      <c r="J219" s="2664">
        <v>56298.72089551598</v>
      </c>
      <c r="K219" s="2655">
        <v>0.7894924192588193</v>
      </c>
      <c r="L219" s="2133">
        <v>1</v>
      </c>
      <c r="M219" s="2140">
        <v>44447.413360977953</v>
      </c>
      <c r="O219" s="2561" t="s">
        <v>996</v>
      </c>
      <c r="P219" s="2664">
        <v>56298.72089551598</v>
      </c>
      <c r="Q219" s="2655">
        <v>1.2</v>
      </c>
      <c r="R219" s="2133">
        <v>1</v>
      </c>
      <c r="S219" s="2140">
        <v>67558.465074619176</v>
      </c>
      <c r="U219" s="2561" t="s">
        <v>996</v>
      </c>
      <c r="V219" s="2664">
        <v>56298.72089551598</v>
      </c>
      <c r="W219" s="2307">
        <v>0</v>
      </c>
      <c r="X219" s="2133">
        <v>1</v>
      </c>
      <c r="Y219" s="2140">
        <v>0</v>
      </c>
    </row>
    <row r="220" spans="3:25" x14ac:dyDescent="0.3">
      <c r="C220" s="2561" t="s">
        <v>2603</v>
      </c>
      <c r="D220" s="2384">
        <v>290020.70325447264</v>
      </c>
      <c r="E220" s="2148">
        <v>0.15796715794791452</v>
      </c>
      <c r="F220" s="2133">
        <v>1</v>
      </c>
      <c r="G220" s="2140">
        <v>45813.746239164524</v>
      </c>
      <c r="I220" s="2561" t="s">
        <v>2603</v>
      </c>
      <c r="J220" s="2664">
        <v>290020.70325447264</v>
      </c>
      <c r="K220" s="2148">
        <v>0.31579696770352772</v>
      </c>
      <c r="L220" s="2133">
        <v>1</v>
      </c>
      <c r="M220" s="2140">
        <v>91587.658659007095</v>
      </c>
      <c r="O220" s="2561" t="s">
        <v>2603</v>
      </c>
      <c r="P220" s="2664">
        <v>290020.70325447264</v>
      </c>
      <c r="Q220" s="2148">
        <v>0.48</v>
      </c>
      <c r="R220" s="2133">
        <v>1</v>
      </c>
      <c r="S220" s="2140">
        <v>139209.93756214686</v>
      </c>
      <c r="U220" s="2561" t="s">
        <v>2603</v>
      </c>
      <c r="V220" s="2664">
        <v>290020.70325447264</v>
      </c>
      <c r="W220" s="2148">
        <v>0.24</v>
      </c>
      <c r="X220" s="2133">
        <v>1</v>
      </c>
      <c r="Y220" s="2140">
        <v>69604.968781073432</v>
      </c>
    </row>
    <row r="221" spans="3:25" ht="13.5" customHeight="1" x14ac:dyDescent="0.3">
      <c r="C221" s="2561" t="s">
        <v>2602</v>
      </c>
      <c r="D221" s="2384">
        <v>282139.34593835432</v>
      </c>
      <c r="E221" s="2655">
        <v>0.76666666666666661</v>
      </c>
      <c r="F221" s="2133">
        <v>2</v>
      </c>
      <c r="G221" s="2140">
        <v>432613.66377214325</v>
      </c>
      <c r="I221" s="2561" t="s">
        <v>2602</v>
      </c>
      <c r="J221" s="2664">
        <v>282139.34593835432</v>
      </c>
      <c r="K221" s="2655">
        <v>1.5666666666666667</v>
      </c>
      <c r="L221" s="2133">
        <v>2</v>
      </c>
      <c r="M221" s="2140">
        <v>884036.6172735102</v>
      </c>
      <c r="O221" s="2561" t="s">
        <v>2602</v>
      </c>
      <c r="P221" s="2664">
        <v>282139.34593835432</v>
      </c>
      <c r="Q221" s="2655">
        <v>1.2</v>
      </c>
      <c r="R221" s="2133">
        <v>2</v>
      </c>
      <c r="S221" s="2140">
        <v>677134.4302520504</v>
      </c>
      <c r="U221" s="2561" t="s">
        <v>2602</v>
      </c>
      <c r="V221" s="2664">
        <v>282139.34593835432</v>
      </c>
      <c r="W221" s="2655">
        <v>1.2</v>
      </c>
      <c r="X221" s="2133">
        <v>2</v>
      </c>
      <c r="Y221" s="2140">
        <v>677134.4302520504</v>
      </c>
    </row>
    <row r="222" spans="3:25" x14ac:dyDescent="0.3">
      <c r="C222" s="2266"/>
      <c r="D222" s="2652"/>
      <c r="E222" s="2658"/>
      <c r="F222" s="2316" t="s">
        <v>890</v>
      </c>
      <c r="G222" s="2659">
        <v>815175.21534030279</v>
      </c>
      <c r="I222" s="2266"/>
      <c r="J222" s="2314"/>
      <c r="K222" s="2658"/>
      <c r="L222" s="2316" t="s">
        <v>890</v>
      </c>
      <c r="M222" s="2659">
        <v>1648827.0934370179</v>
      </c>
      <c r="O222" s="2266"/>
      <c r="P222" s="2314"/>
      <c r="Q222" s="2658"/>
      <c r="R222" s="2316" t="s">
        <v>890</v>
      </c>
      <c r="S222" s="2659">
        <v>1654608.1811522814</v>
      </c>
      <c r="U222" s="2266"/>
      <c r="V222" s="2314"/>
      <c r="W222" s="2658"/>
      <c r="X222" s="2316" t="s">
        <v>890</v>
      </c>
      <c r="Y222" s="2659">
        <v>1172681.0633428658</v>
      </c>
    </row>
    <row r="223" spans="3:25" ht="13.5" customHeight="1" thickBot="1" x14ac:dyDescent="0.35">
      <c r="C223" s="2286"/>
      <c r="D223" s="2666"/>
      <c r="E223" s="3909" t="s">
        <v>900</v>
      </c>
      <c r="F223" s="3909"/>
      <c r="G223" s="2170">
        <v>1065632.8931858616</v>
      </c>
      <c r="I223" s="2286"/>
      <c r="J223" s="2668"/>
      <c r="K223" s="3909" t="s">
        <v>900</v>
      </c>
      <c r="L223" s="3909"/>
      <c r="M223" s="2170">
        <v>2115550.7374972785</v>
      </c>
      <c r="O223" s="2286"/>
      <c r="P223" s="2668"/>
      <c r="Q223" s="2288" t="s">
        <v>900</v>
      </c>
      <c r="R223" s="2667"/>
      <c r="S223" s="2170">
        <v>2384144.2843845729</v>
      </c>
      <c r="U223" s="2286"/>
      <c r="V223" s="2668"/>
      <c r="W223" s="3909" t="s">
        <v>900</v>
      </c>
      <c r="X223" s="3909"/>
      <c r="Y223" s="2170">
        <v>1315395.2077684959</v>
      </c>
    </row>
    <row r="225" spans="3:25" ht="15.75" thickBot="1" x14ac:dyDescent="0.35">
      <c r="C225" s="2009"/>
      <c r="D225" s="2690"/>
      <c r="E225" s="2690"/>
      <c r="F225" s="2690"/>
      <c r="G225" s="2690"/>
    </row>
    <row r="226" spans="3:25" ht="15" customHeight="1" x14ac:dyDescent="0.3">
      <c r="C226" s="3846"/>
      <c r="D226" s="3847"/>
      <c r="E226" s="2233" t="s">
        <v>937</v>
      </c>
      <c r="F226" s="2670"/>
      <c r="G226" s="2671"/>
      <c r="I226" s="3846"/>
      <c r="J226" s="3847"/>
      <c r="K226" s="2233" t="s">
        <v>937</v>
      </c>
      <c r="L226" s="2670"/>
      <c r="M226" s="2671"/>
      <c r="O226" s="3913"/>
      <c r="P226" s="3913"/>
      <c r="Q226" s="1206"/>
      <c r="R226" s="3686"/>
      <c r="S226" s="3686"/>
      <c r="T226" s="1206"/>
      <c r="U226" s="3913"/>
      <c r="V226" s="3913"/>
      <c r="W226" s="1206"/>
      <c r="X226" s="3686"/>
      <c r="Y226" s="3686"/>
    </row>
    <row r="227" spans="3:25" ht="15.75" thickBot="1" x14ac:dyDescent="0.35">
      <c r="C227" s="2630" t="s">
        <v>938</v>
      </c>
      <c r="D227" s="2631">
        <v>21</v>
      </c>
      <c r="E227" s="2238" t="s">
        <v>3366</v>
      </c>
      <c r="F227" s="2595"/>
      <c r="G227" s="2518"/>
      <c r="I227" s="2630" t="s">
        <v>938</v>
      </c>
      <c r="J227" s="2633">
        <v>22</v>
      </c>
      <c r="K227" s="2238" t="s">
        <v>3366</v>
      </c>
      <c r="L227" s="2595"/>
      <c r="M227" s="2518"/>
      <c r="O227" s="2516"/>
      <c r="P227" s="3687"/>
      <c r="Q227" s="2238"/>
      <c r="R227" s="1206"/>
      <c r="S227" s="1206"/>
      <c r="T227" s="1206"/>
      <c r="U227" s="2516"/>
      <c r="V227" s="3687"/>
      <c r="W227" s="2238"/>
      <c r="X227" s="1206"/>
      <c r="Y227" s="1206"/>
    </row>
    <row r="228" spans="3:25" ht="12.75" customHeight="1" x14ac:dyDescent="0.3">
      <c r="C228" s="3906" t="s">
        <v>2654</v>
      </c>
      <c r="D228" s="3907"/>
      <c r="E228" s="3908"/>
      <c r="F228" s="2674" t="s">
        <v>892</v>
      </c>
      <c r="G228" s="2675"/>
      <c r="I228" s="3906" t="s">
        <v>2655</v>
      </c>
      <c r="J228" s="3907"/>
      <c r="K228" s="3908"/>
      <c r="L228" s="2674" t="s">
        <v>892</v>
      </c>
      <c r="M228" s="2675"/>
      <c r="O228" s="3914"/>
      <c r="P228" s="3914"/>
      <c r="Q228" s="3914"/>
      <c r="R228" s="2038"/>
      <c r="S228" s="2038"/>
      <c r="T228" s="1206"/>
      <c r="U228" s="2024"/>
      <c r="V228" s="2782"/>
      <c r="W228" s="2024"/>
      <c r="X228" s="1206"/>
      <c r="Y228" s="3688"/>
    </row>
    <row r="229" spans="3:25" ht="15.75" thickBot="1" x14ac:dyDescent="0.35">
      <c r="C229" s="3904"/>
      <c r="D229" s="3905"/>
      <c r="E229" s="2650"/>
      <c r="F229" s="1206"/>
      <c r="G229" s="2526"/>
      <c r="I229" s="3904"/>
      <c r="J229" s="3905"/>
      <c r="K229" s="2650"/>
      <c r="L229" s="1206"/>
      <c r="M229" s="2526"/>
      <c r="O229" s="3915"/>
      <c r="P229" s="3915"/>
      <c r="Q229" s="2196"/>
      <c r="R229" s="1206"/>
      <c r="S229" s="1206"/>
      <c r="T229" s="1206"/>
      <c r="U229" s="2024"/>
      <c r="V229" s="2782"/>
      <c r="W229" s="2196"/>
      <c r="X229" s="1206"/>
      <c r="Y229" s="2141"/>
    </row>
    <row r="230" spans="3:25" x14ac:dyDescent="0.3">
      <c r="C230" s="3825" t="s">
        <v>882</v>
      </c>
      <c r="D230" s="3826"/>
      <c r="E230" s="3826"/>
      <c r="F230" s="3826"/>
      <c r="G230" s="3827"/>
      <c r="I230" s="3825" t="s">
        <v>882</v>
      </c>
      <c r="J230" s="3826"/>
      <c r="K230" s="3826"/>
      <c r="L230" s="3826"/>
      <c r="M230" s="3827"/>
      <c r="O230" s="3916"/>
      <c r="P230" s="3916"/>
      <c r="Q230" s="3916"/>
      <c r="R230" s="3916"/>
      <c r="S230" s="3916"/>
      <c r="T230" s="1206"/>
      <c r="U230" s="1206"/>
      <c r="V230" s="2314"/>
      <c r="W230" s="1206"/>
      <c r="X230" s="1206"/>
      <c r="Y230" s="2141"/>
    </row>
    <row r="231" spans="3:25" x14ac:dyDescent="0.3">
      <c r="C231" s="2126" t="s">
        <v>884</v>
      </c>
      <c r="D231" s="2653" t="s">
        <v>885</v>
      </c>
      <c r="E231" s="2688" t="s">
        <v>886</v>
      </c>
      <c r="F231" s="2599" t="s">
        <v>893</v>
      </c>
      <c r="G231" s="2679" t="s">
        <v>888</v>
      </c>
      <c r="I231" s="2126" t="s">
        <v>884</v>
      </c>
      <c r="J231" s="2653" t="s">
        <v>885</v>
      </c>
      <c r="K231" s="2688" t="s">
        <v>886</v>
      </c>
      <c r="L231" s="2599" t="s">
        <v>893</v>
      </c>
      <c r="M231" s="2679" t="s">
        <v>888</v>
      </c>
      <c r="O231" s="2172"/>
      <c r="P231" s="3689"/>
      <c r="Q231" s="3686"/>
      <c r="R231" s="2690"/>
      <c r="S231" s="3690"/>
      <c r="T231" s="1206"/>
      <c r="U231" s="2172"/>
      <c r="V231" s="3689"/>
      <c r="W231" s="2172"/>
      <c r="X231" s="2172"/>
      <c r="Y231" s="2130"/>
    </row>
    <row r="232" spans="3:25" x14ac:dyDescent="0.3">
      <c r="C232" s="2561" t="s">
        <v>1813</v>
      </c>
      <c r="D232" s="2654">
        <v>353695.13123622525</v>
      </c>
      <c r="E232" s="2307">
        <v>3.5</v>
      </c>
      <c r="F232" s="2308">
        <v>1</v>
      </c>
      <c r="G232" s="2140">
        <v>1237932.9593267883</v>
      </c>
      <c r="I232" s="2561" t="s">
        <v>1813</v>
      </c>
      <c r="J232" s="2656">
        <v>353695.13123622525</v>
      </c>
      <c r="K232" s="2307">
        <v>0.2</v>
      </c>
      <c r="L232" s="2308">
        <v>1</v>
      </c>
      <c r="M232" s="2140">
        <v>70739.026247245056</v>
      </c>
      <c r="O232" s="1206"/>
      <c r="P232" s="3289"/>
      <c r="Q232" s="2476"/>
      <c r="R232" s="3691"/>
      <c r="S232" s="2141"/>
      <c r="T232" s="1206"/>
      <c r="U232" s="1206"/>
      <c r="V232" s="3289"/>
      <c r="W232" s="2951"/>
      <c r="X232" s="3691"/>
      <c r="Y232" s="2141"/>
    </row>
    <row r="233" spans="3:25" x14ac:dyDescent="0.3">
      <c r="C233" s="2561" t="s">
        <v>992</v>
      </c>
      <c r="D233" s="2654">
        <v>225909.19655379685</v>
      </c>
      <c r="E233" s="2307">
        <v>10</v>
      </c>
      <c r="F233" s="2139">
        <v>1</v>
      </c>
      <c r="G233" s="2140">
        <v>2259091.9655379686</v>
      </c>
      <c r="I233" s="2561" t="s">
        <v>992</v>
      </c>
      <c r="J233" s="2656">
        <v>225909.19655379685</v>
      </c>
      <c r="K233" s="2307">
        <v>0.5</v>
      </c>
      <c r="L233" s="2139">
        <v>1</v>
      </c>
      <c r="M233" s="2140">
        <v>112954.59827689842</v>
      </c>
      <c r="O233" s="1206"/>
      <c r="P233" s="3289"/>
      <c r="Q233" s="2476"/>
      <c r="R233" s="3692"/>
      <c r="S233" s="2141"/>
      <c r="T233" s="1206"/>
      <c r="U233" s="1206"/>
      <c r="V233" s="3289"/>
      <c r="W233" s="2951"/>
      <c r="X233" s="3693"/>
      <c r="Y233" s="2141"/>
    </row>
    <row r="234" spans="3:25" x14ac:dyDescent="0.3">
      <c r="C234" s="2561" t="s">
        <v>993</v>
      </c>
      <c r="D234" s="2654">
        <v>4251.3637355331075</v>
      </c>
      <c r="E234" s="2307">
        <v>5</v>
      </c>
      <c r="F234" s="2139">
        <v>1</v>
      </c>
      <c r="G234" s="2140">
        <v>21256.818677665538</v>
      </c>
      <c r="I234" s="2561" t="s">
        <v>993</v>
      </c>
      <c r="J234" s="2656">
        <v>4251.3637355331075</v>
      </c>
      <c r="K234" s="2307">
        <v>8</v>
      </c>
      <c r="L234" s="2139">
        <v>1</v>
      </c>
      <c r="M234" s="2140">
        <v>34010.90988426486</v>
      </c>
      <c r="O234" s="1206"/>
      <c r="P234" s="3289"/>
      <c r="Q234" s="2476"/>
      <c r="R234" s="3692"/>
      <c r="S234" s="2141"/>
      <c r="T234" s="1206"/>
      <c r="U234" s="1206"/>
      <c r="V234" s="3289"/>
      <c r="W234" s="2951"/>
      <c r="X234" s="3693"/>
      <c r="Y234" s="2141"/>
    </row>
    <row r="235" spans="3:25" x14ac:dyDescent="0.3">
      <c r="C235" s="2561"/>
      <c r="D235" s="2654"/>
      <c r="E235" s="2655"/>
      <c r="F235" s="2133"/>
      <c r="G235" s="2140"/>
      <c r="I235" s="2561"/>
      <c r="J235" s="2656"/>
      <c r="K235" s="2655"/>
      <c r="L235" s="2133"/>
      <c r="M235" s="2140"/>
      <c r="O235" s="1206"/>
      <c r="P235" s="3289"/>
      <c r="Q235" s="2951"/>
      <c r="R235" s="3693"/>
      <c r="S235" s="2141"/>
      <c r="T235" s="1206"/>
      <c r="U235" s="1206"/>
      <c r="V235" s="3289"/>
      <c r="W235" s="2951"/>
      <c r="X235" s="3693"/>
      <c r="Y235" s="2141"/>
    </row>
    <row r="236" spans="3:25" x14ac:dyDescent="0.3">
      <c r="C236" s="2266"/>
      <c r="D236" s="2652"/>
      <c r="E236" s="2658"/>
      <c r="F236" s="2143" t="s">
        <v>890</v>
      </c>
      <c r="G236" s="2659">
        <v>3518281.7435424225</v>
      </c>
      <c r="I236" s="2266"/>
      <c r="J236" s="2314"/>
      <c r="K236" s="2658"/>
      <c r="L236" s="2143" t="s">
        <v>890</v>
      </c>
      <c r="M236" s="2659">
        <v>217704.53440840833</v>
      </c>
      <c r="O236" s="1206"/>
      <c r="P236" s="2314"/>
      <c r="Q236" s="2658"/>
      <c r="R236" s="2695"/>
      <c r="S236" s="3694"/>
      <c r="T236" s="1206"/>
      <c r="U236" s="1206"/>
      <c r="V236" s="2314"/>
      <c r="W236" s="2658"/>
      <c r="X236" s="2695"/>
      <c r="Y236" s="3694"/>
    </row>
    <row r="237" spans="3:25" x14ac:dyDescent="0.3">
      <c r="C237" s="2651" t="s">
        <v>891</v>
      </c>
      <c r="D237" s="2660"/>
      <c r="E237" s="2595"/>
      <c r="F237" s="1206"/>
      <c r="G237" s="2646"/>
      <c r="I237" s="2651" t="s">
        <v>891</v>
      </c>
      <c r="J237" s="2661"/>
      <c r="K237" s="2595"/>
      <c r="L237" s="1206"/>
      <c r="M237" s="2646"/>
      <c r="O237" s="1206"/>
      <c r="P237" s="2314"/>
      <c r="Q237" s="1206"/>
      <c r="R237" s="1206"/>
      <c r="S237" s="2141"/>
      <c r="T237" s="1206"/>
      <c r="U237" s="1206"/>
      <c r="V237" s="2314"/>
      <c r="W237" s="1206"/>
      <c r="X237" s="1206"/>
      <c r="Y237" s="2141"/>
    </row>
    <row r="238" spans="3:25" x14ac:dyDescent="0.3">
      <c r="C238" s="2126" t="s">
        <v>884</v>
      </c>
      <c r="D238" s="2653" t="s">
        <v>892</v>
      </c>
      <c r="E238" s="2128" t="s">
        <v>893</v>
      </c>
      <c r="F238" s="2127" t="s">
        <v>887</v>
      </c>
      <c r="G238" s="2129" t="s">
        <v>888</v>
      </c>
      <c r="I238" s="2126" t="s">
        <v>884</v>
      </c>
      <c r="J238" s="2653" t="s">
        <v>892</v>
      </c>
      <c r="K238" s="2128" t="s">
        <v>893</v>
      </c>
      <c r="L238" s="2127" t="s">
        <v>887</v>
      </c>
      <c r="M238" s="2129" t="s">
        <v>888</v>
      </c>
      <c r="O238" s="2172"/>
      <c r="P238" s="3689"/>
      <c r="Q238" s="2172"/>
      <c r="R238" s="2172"/>
      <c r="S238" s="2130"/>
      <c r="T238" s="1206"/>
      <c r="U238" s="2172"/>
      <c r="V238" s="3689"/>
      <c r="W238" s="2172"/>
      <c r="X238" s="2172"/>
      <c r="Y238" s="2130"/>
    </row>
    <row r="239" spans="3:25" x14ac:dyDescent="0.3">
      <c r="C239" s="2146"/>
      <c r="D239" s="2662"/>
      <c r="E239" s="2148"/>
      <c r="F239" s="2149"/>
      <c r="G239" s="2140"/>
      <c r="I239" s="2146"/>
      <c r="J239" s="2662"/>
      <c r="K239" s="2148"/>
      <c r="L239" s="2149"/>
      <c r="M239" s="2140"/>
      <c r="O239" s="1206"/>
      <c r="P239" s="2652"/>
      <c r="Q239" s="3006"/>
      <c r="R239" s="2141"/>
      <c r="S239" s="2141"/>
      <c r="T239" s="1206"/>
      <c r="U239" s="1206"/>
      <c r="V239" s="2652"/>
      <c r="W239" s="3006"/>
      <c r="X239" s="2141"/>
      <c r="Y239" s="2141"/>
    </row>
    <row r="240" spans="3:25" x14ac:dyDescent="0.3">
      <c r="C240" s="2146"/>
      <c r="D240" s="2662"/>
      <c r="E240" s="2148"/>
      <c r="F240" s="2149"/>
      <c r="G240" s="2140"/>
      <c r="I240" s="2146"/>
      <c r="J240" s="2662"/>
      <c r="K240" s="2148"/>
      <c r="L240" s="2149"/>
      <c r="M240" s="2140"/>
      <c r="O240" s="1206"/>
      <c r="P240" s="2652"/>
      <c r="Q240" s="3006"/>
      <c r="R240" s="2141"/>
      <c r="S240" s="2141"/>
      <c r="T240" s="1206"/>
      <c r="U240" s="1206"/>
      <c r="V240" s="2652"/>
      <c r="W240" s="3006"/>
      <c r="X240" s="2141"/>
      <c r="Y240" s="2141"/>
    </row>
    <row r="241" spans="3:25" x14ac:dyDescent="0.3">
      <c r="C241" s="2146"/>
      <c r="D241" s="2662"/>
      <c r="E241" s="2148"/>
      <c r="F241" s="2149"/>
      <c r="G241" s="2140"/>
      <c r="I241" s="2146"/>
      <c r="J241" s="2662"/>
      <c r="K241" s="2148"/>
      <c r="L241" s="2149"/>
      <c r="M241" s="2140"/>
      <c r="O241" s="1206"/>
      <c r="P241" s="2652"/>
      <c r="Q241" s="3006"/>
      <c r="R241" s="2141"/>
      <c r="S241" s="2141"/>
      <c r="T241" s="1206"/>
      <c r="U241" s="1206"/>
      <c r="V241" s="2652"/>
      <c r="W241" s="3006"/>
      <c r="X241" s="2141"/>
      <c r="Y241" s="2141"/>
    </row>
    <row r="242" spans="3:25" x14ac:dyDescent="0.3">
      <c r="C242" s="2146"/>
      <c r="D242" s="2662"/>
      <c r="E242" s="2148"/>
      <c r="F242" s="2149"/>
      <c r="G242" s="2140"/>
      <c r="I242" s="2146"/>
      <c r="J242" s="2662"/>
      <c r="K242" s="2148"/>
      <c r="L242" s="2149"/>
      <c r="M242" s="2140"/>
      <c r="O242" s="1206"/>
      <c r="P242" s="2652"/>
      <c r="Q242" s="3006"/>
      <c r="R242" s="2141"/>
      <c r="S242" s="2141"/>
      <c r="T242" s="1206"/>
      <c r="U242" s="1206"/>
      <c r="V242" s="2652"/>
      <c r="W242" s="3006"/>
      <c r="X242" s="2141"/>
      <c r="Y242" s="2141"/>
    </row>
    <row r="243" spans="3:25" x14ac:dyDescent="0.3">
      <c r="C243" s="2146"/>
      <c r="D243" s="2662"/>
      <c r="E243" s="2148"/>
      <c r="F243" s="2149"/>
      <c r="G243" s="2140"/>
      <c r="I243" s="2146"/>
      <c r="J243" s="2662"/>
      <c r="K243" s="2148"/>
      <c r="L243" s="2149"/>
      <c r="M243" s="2140"/>
      <c r="O243" s="1206"/>
      <c r="P243" s="2652"/>
      <c r="Q243" s="3006"/>
      <c r="R243" s="2141"/>
      <c r="S243" s="2141"/>
      <c r="T243" s="1206"/>
      <c r="U243" s="1206"/>
      <c r="V243" s="2652"/>
      <c r="W243" s="3006"/>
      <c r="X243" s="2141"/>
      <c r="Y243" s="2141"/>
    </row>
    <row r="244" spans="3:25" x14ac:dyDescent="0.3">
      <c r="C244" s="2651" t="s">
        <v>898</v>
      </c>
      <c r="D244" s="2660"/>
      <c r="E244" s="2595"/>
      <c r="F244" s="1206"/>
      <c r="G244" s="2646"/>
      <c r="I244" s="2651" t="s">
        <v>898</v>
      </c>
      <c r="J244" s="2661"/>
      <c r="K244" s="2595"/>
      <c r="L244" s="1206"/>
      <c r="M244" s="2646"/>
      <c r="O244" s="1206"/>
      <c r="P244" s="2314"/>
      <c r="Q244" s="1206"/>
      <c r="R244" s="1206"/>
      <c r="S244" s="2141"/>
      <c r="T244" s="1206"/>
      <c r="U244" s="1206"/>
      <c r="V244" s="2314"/>
      <c r="W244" s="1206"/>
      <c r="X244" s="1206"/>
      <c r="Y244" s="2141"/>
    </row>
    <row r="245" spans="3:25" x14ac:dyDescent="0.3">
      <c r="C245" s="2126" t="s">
        <v>884</v>
      </c>
      <c r="D245" s="2663" t="s">
        <v>885</v>
      </c>
      <c r="E245" s="2128" t="s">
        <v>886</v>
      </c>
      <c r="F245" s="2127" t="s">
        <v>893</v>
      </c>
      <c r="G245" s="2129" t="s">
        <v>888</v>
      </c>
      <c r="I245" s="2126" t="s">
        <v>884</v>
      </c>
      <c r="J245" s="2663" t="s">
        <v>885</v>
      </c>
      <c r="K245" s="2128" t="s">
        <v>886</v>
      </c>
      <c r="L245" s="2127" t="s">
        <v>893</v>
      </c>
      <c r="M245" s="2129" t="s">
        <v>888</v>
      </c>
      <c r="O245" s="2172"/>
      <c r="P245" s="3695"/>
      <c r="Q245" s="2172"/>
      <c r="R245" s="2172"/>
      <c r="S245" s="2130"/>
      <c r="T245" s="1206"/>
      <c r="U245" s="2172"/>
      <c r="V245" s="3689"/>
      <c r="W245" s="2172"/>
      <c r="X245" s="2172"/>
      <c r="Y245" s="2130"/>
    </row>
    <row r="246" spans="3:25" x14ac:dyDescent="0.3">
      <c r="C246" s="2561" t="s">
        <v>997</v>
      </c>
      <c r="D246" s="2384">
        <v>290020.70325447264</v>
      </c>
      <c r="E246" s="2307">
        <v>3.5</v>
      </c>
      <c r="F246" s="2133">
        <v>1</v>
      </c>
      <c r="G246" s="2140">
        <v>1015072.4613906542</v>
      </c>
      <c r="I246" s="2561" t="s">
        <v>997</v>
      </c>
      <c r="J246" s="2664">
        <v>290020.70325447264</v>
      </c>
      <c r="K246" s="2307">
        <v>0.3</v>
      </c>
      <c r="L246" s="2133">
        <v>1</v>
      </c>
      <c r="M246" s="2140">
        <v>87006.210976341783</v>
      </c>
      <c r="O246" s="1206"/>
      <c r="P246" s="2834"/>
      <c r="Q246" s="2476"/>
      <c r="R246" s="3693"/>
      <c r="S246" s="2141"/>
      <c r="T246" s="1206"/>
      <c r="U246" s="1206"/>
      <c r="V246" s="2834"/>
      <c r="W246" s="2951"/>
      <c r="X246" s="3693"/>
      <c r="Y246" s="2141"/>
    </row>
    <row r="247" spans="3:25" x14ac:dyDescent="0.3">
      <c r="C247" s="2561" t="s">
        <v>994</v>
      </c>
      <c r="D247" s="2384">
        <v>254469.82106837176</v>
      </c>
      <c r="E247" s="2307">
        <v>5</v>
      </c>
      <c r="F247" s="2133">
        <v>1</v>
      </c>
      <c r="G247" s="2140">
        <v>1272349.1053418587</v>
      </c>
      <c r="I247" s="2561" t="s">
        <v>994</v>
      </c>
      <c r="J247" s="2664">
        <v>254469.82106837176</v>
      </c>
      <c r="K247" s="2307">
        <v>0.3</v>
      </c>
      <c r="L247" s="2133">
        <v>1</v>
      </c>
      <c r="M247" s="2140">
        <v>76340.946320511532</v>
      </c>
      <c r="O247" s="1206"/>
      <c r="P247" s="2834"/>
      <c r="Q247" s="2476"/>
      <c r="R247" s="3693"/>
      <c r="S247" s="2141"/>
      <c r="T247" s="1206"/>
      <c r="U247" s="1206"/>
      <c r="V247" s="2834"/>
      <c r="W247" s="2951"/>
      <c r="X247" s="3693"/>
      <c r="Y247" s="2141"/>
    </row>
    <row r="248" spans="3:25" x14ac:dyDescent="0.3">
      <c r="C248" s="2561" t="s">
        <v>995</v>
      </c>
      <c r="D248" s="2384">
        <v>64040.167561799884</v>
      </c>
      <c r="E248" s="2307">
        <v>7.5</v>
      </c>
      <c r="F248" s="2133">
        <v>3</v>
      </c>
      <c r="G248" s="2140">
        <v>1440903.7701404975</v>
      </c>
      <c r="I248" s="2561" t="s">
        <v>995</v>
      </c>
      <c r="J248" s="2664">
        <v>64040.167561799884</v>
      </c>
      <c r="K248" s="2307">
        <v>0.75</v>
      </c>
      <c r="L248" s="2133">
        <v>2</v>
      </c>
      <c r="M248" s="2140">
        <v>96060.251342699834</v>
      </c>
      <c r="O248" s="1206"/>
      <c r="P248" s="2834"/>
      <c r="Q248" s="2476"/>
      <c r="R248" s="3693"/>
      <c r="S248" s="2141"/>
      <c r="T248" s="1206"/>
      <c r="U248" s="1206"/>
      <c r="V248" s="2834"/>
      <c r="W248" s="2951"/>
      <c r="X248" s="3693"/>
      <c r="Y248" s="2141"/>
    </row>
    <row r="249" spans="3:25" x14ac:dyDescent="0.3">
      <c r="C249" s="2561" t="s">
        <v>996</v>
      </c>
      <c r="D249" s="2384">
        <v>56298.72089551598</v>
      </c>
      <c r="E249" s="2307">
        <v>7.7</v>
      </c>
      <c r="F249" s="2133">
        <v>1</v>
      </c>
      <c r="G249" s="2140">
        <v>433500.15089547308</v>
      </c>
      <c r="I249" s="2561" t="s">
        <v>996</v>
      </c>
      <c r="J249" s="2664">
        <v>56298.72089551598</v>
      </c>
      <c r="K249" s="2307">
        <v>0.75</v>
      </c>
      <c r="L249" s="2133">
        <v>1</v>
      </c>
      <c r="M249" s="2140">
        <v>42224.040671636983</v>
      </c>
      <c r="O249" s="1206"/>
      <c r="P249" s="2834"/>
      <c r="Q249" s="2476"/>
      <c r="R249" s="3693"/>
      <c r="S249" s="2141"/>
      <c r="T249" s="1206"/>
      <c r="U249" s="1206"/>
      <c r="V249" s="2834"/>
      <c r="W249" s="2951"/>
      <c r="X249" s="3693"/>
      <c r="Y249" s="2141"/>
    </row>
    <row r="250" spans="3:25" x14ac:dyDescent="0.3">
      <c r="C250" s="2561" t="s">
        <v>2603</v>
      </c>
      <c r="D250" s="2384">
        <v>290020.70325447264</v>
      </c>
      <c r="E250" s="2148">
        <v>1.5</v>
      </c>
      <c r="F250" s="2133">
        <v>1</v>
      </c>
      <c r="G250" s="2140">
        <v>435031.05488170893</v>
      </c>
      <c r="I250" s="2561" t="s">
        <v>2603</v>
      </c>
      <c r="J250" s="2664">
        <v>290020.70325447264</v>
      </c>
      <c r="K250" s="2148">
        <v>0.15000000000000002</v>
      </c>
      <c r="L250" s="2133">
        <v>1</v>
      </c>
      <c r="M250" s="2140">
        <v>43503.105488170899</v>
      </c>
      <c r="O250" s="1206"/>
      <c r="P250" s="2834"/>
      <c r="Q250" s="3006"/>
      <c r="R250" s="3693"/>
      <c r="S250" s="2141"/>
      <c r="T250" s="1206"/>
      <c r="U250" s="1206"/>
      <c r="V250" s="2834"/>
      <c r="W250" s="3006"/>
      <c r="X250" s="3693"/>
      <c r="Y250" s="2141"/>
    </row>
    <row r="251" spans="3:25" x14ac:dyDescent="0.3">
      <c r="C251" s="2561" t="s">
        <v>2602</v>
      </c>
      <c r="D251" s="2384">
        <v>282139.34593835432</v>
      </c>
      <c r="E251" s="2655">
        <v>7.5</v>
      </c>
      <c r="F251" s="2133">
        <v>2</v>
      </c>
      <c r="G251" s="2140">
        <v>4232090.1890753144</v>
      </c>
      <c r="I251" s="2561" t="s">
        <v>2602</v>
      </c>
      <c r="J251" s="2664">
        <v>282139.34593835432</v>
      </c>
      <c r="K251" s="2655">
        <v>0.75</v>
      </c>
      <c r="L251" s="2133">
        <v>2</v>
      </c>
      <c r="M251" s="2140">
        <v>423209.01890753151</v>
      </c>
      <c r="O251" s="1206"/>
      <c r="P251" s="2834"/>
      <c r="Q251" s="2951"/>
      <c r="R251" s="3693"/>
      <c r="S251" s="2141"/>
      <c r="T251" s="1206"/>
      <c r="U251" s="1206"/>
      <c r="V251" s="2834"/>
      <c r="W251" s="2951"/>
      <c r="X251" s="3693"/>
      <c r="Y251" s="2141"/>
    </row>
    <row r="252" spans="3:25" x14ac:dyDescent="0.3">
      <c r="C252" s="2266"/>
      <c r="D252" s="2652"/>
      <c r="E252" s="2658"/>
      <c r="F252" s="2316" t="s">
        <v>890</v>
      </c>
      <c r="G252" s="2659">
        <v>8828946.7317255065</v>
      </c>
      <c r="I252" s="2266"/>
      <c r="J252" s="2314"/>
      <c r="K252" s="2658"/>
      <c r="L252" s="2316" t="s">
        <v>890</v>
      </c>
      <c r="M252" s="2659">
        <v>768343.57370689255</v>
      </c>
      <c r="O252" s="1206"/>
      <c r="P252" s="2314"/>
      <c r="Q252" s="2658"/>
      <c r="R252" s="3696"/>
      <c r="S252" s="3694"/>
      <c r="T252" s="1206"/>
      <c r="U252" s="1206"/>
      <c r="V252" s="2314"/>
      <c r="W252" s="2658"/>
      <c r="X252" s="3696"/>
      <c r="Y252" s="3694"/>
    </row>
    <row r="253" spans="3:25" ht="13.5" customHeight="1" thickBot="1" x14ac:dyDescent="0.35">
      <c r="C253" s="2286"/>
      <c r="D253" s="2666"/>
      <c r="E253" s="3909" t="s">
        <v>900</v>
      </c>
      <c r="F253" s="3909"/>
      <c r="G253" s="2170">
        <v>12347228.475267928</v>
      </c>
      <c r="I253" s="2286"/>
      <c r="J253" s="2668"/>
      <c r="K253" s="3909" t="s">
        <v>900</v>
      </c>
      <c r="L253" s="3909"/>
      <c r="M253" s="2170">
        <v>986048.10811530089</v>
      </c>
      <c r="O253" s="1206"/>
      <c r="P253" s="2314"/>
      <c r="Q253" s="3917"/>
      <c r="R253" s="3917"/>
      <c r="S253" s="2099"/>
      <c r="T253" s="1206"/>
      <c r="U253" s="1206"/>
      <c r="V253" s="2314"/>
      <c r="W253" s="2695"/>
      <c r="X253" s="2024"/>
      <c r="Y253" s="2099"/>
    </row>
  </sheetData>
  <mergeCells count="63">
    <mergeCell ref="O228:Q228"/>
    <mergeCell ref="O229:P229"/>
    <mergeCell ref="O230:S230"/>
    <mergeCell ref="Q253:R253"/>
    <mergeCell ref="U226:V226"/>
    <mergeCell ref="C228:E228"/>
    <mergeCell ref="C229:D229"/>
    <mergeCell ref="C230:G230"/>
    <mergeCell ref="E253:F253"/>
    <mergeCell ref="I226:J226"/>
    <mergeCell ref="I228:K228"/>
    <mergeCell ref="I229:J229"/>
    <mergeCell ref="I230:M230"/>
    <mergeCell ref="K253:L253"/>
    <mergeCell ref="U198:W198"/>
    <mergeCell ref="U199:V199"/>
    <mergeCell ref="U200:Y200"/>
    <mergeCell ref="W223:X223"/>
    <mergeCell ref="C226:D226"/>
    <mergeCell ref="O226:P226"/>
    <mergeCell ref="I198:K198"/>
    <mergeCell ref="I199:J199"/>
    <mergeCell ref="I200:M200"/>
    <mergeCell ref="K223:L223"/>
    <mergeCell ref="E223:F223"/>
    <mergeCell ref="C200:G200"/>
    <mergeCell ref="C199:D199"/>
    <mergeCell ref="C198:E198"/>
    <mergeCell ref="AA136:AB136"/>
    <mergeCell ref="AA138:AC138"/>
    <mergeCell ref="AA139:AB139"/>
    <mergeCell ref="AA140:AE140"/>
    <mergeCell ref="O166:P166"/>
    <mergeCell ref="U136:V136"/>
    <mergeCell ref="U138:W138"/>
    <mergeCell ref="U139:V139"/>
    <mergeCell ref="U140:Y140"/>
    <mergeCell ref="AA168:AC168"/>
    <mergeCell ref="AA169:AB169"/>
    <mergeCell ref="O169:P169"/>
    <mergeCell ref="U169:V169"/>
    <mergeCell ref="U170:Y170"/>
    <mergeCell ref="AA170:AE170"/>
    <mergeCell ref="U196:V196"/>
    <mergeCell ref="Q193:R193"/>
    <mergeCell ref="I138:K138"/>
    <mergeCell ref="I139:J139"/>
    <mergeCell ref="I140:M140"/>
    <mergeCell ref="K163:L163"/>
    <mergeCell ref="I168:K168"/>
    <mergeCell ref="I169:J169"/>
    <mergeCell ref="I170:M170"/>
    <mergeCell ref="O168:Q168"/>
    <mergeCell ref="U168:W168"/>
    <mergeCell ref="C196:D196"/>
    <mergeCell ref="C170:G170"/>
    <mergeCell ref="C169:D169"/>
    <mergeCell ref="O170:S170"/>
    <mergeCell ref="C166:D166"/>
    <mergeCell ref="C168:E168"/>
    <mergeCell ref="I196:J196"/>
    <mergeCell ref="E193:F193"/>
    <mergeCell ref="I166:J166"/>
  </mergeCells>
  <pageMargins left="0.7" right="0.7" top="0.75" bottom="0.75" header="0.3" footer="0.3"/>
  <pageSetup paperSize="9" orientation="landscape" horizontalDpi="4294967295" verticalDpi="4294967295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3"/>
  <dimension ref="B2:AN154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7.7109375" style="2067" customWidth="1"/>
    <col min="3" max="3" width="109" style="2067" customWidth="1"/>
    <col min="4" max="4" width="18.5703125" style="2067" customWidth="1"/>
    <col min="5" max="5" width="15.140625" style="2067" bestFit="1" customWidth="1"/>
    <col min="6" max="6" width="15.28515625" style="2067" bestFit="1" customWidth="1"/>
    <col min="7" max="7" width="15.5703125" style="2067" customWidth="1"/>
    <col min="8" max="8" width="15.85546875" style="2067" bestFit="1" customWidth="1"/>
    <col min="9" max="9" width="11.42578125" style="2067"/>
    <col min="10" max="10" width="12.28515625" style="2067" customWidth="1"/>
    <col min="11" max="11" width="11.42578125" style="2067"/>
    <col min="12" max="12" width="12.7109375" style="2067" bestFit="1" customWidth="1"/>
    <col min="13" max="14" width="15.28515625" style="2067" bestFit="1" customWidth="1"/>
    <col min="15" max="15" width="11.7109375" style="2067" bestFit="1" customWidth="1"/>
    <col min="16" max="16" width="13.7109375" style="2067" customWidth="1"/>
    <col min="17" max="17" width="11.42578125" style="2067"/>
    <col min="18" max="18" width="11.7109375" style="2067" bestFit="1" customWidth="1"/>
    <col min="19" max="19" width="11.42578125" style="2067"/>
    <col min="20" max="20" width="11.7109375" style="2067" bestFit="1" customWidth="1"/>
    <col min="21" max="21" width="15.140625" style="2067" bestFit="1" customWidth="1"/>
    <col min="22" max="22" width="15.28515625" style="2067" bestFit="1" customWidth="1"/>
    <col min="23" max="23" width="11.7109375" style="2067" bestFit="1" customWidth="1"/>
    <col min="24" max="24" width="15.28515625" style="2067" customWidth="1"/>
    <col min="25" max="25" width="11.42578125" style="2067"/>
    <col min="26" max="26" width="5.28515625" style="2067" customWidth="1"/>
    <col min="27" max="27" width="11.42578125" style="2067"/>
    <col min="28" max="28" width="12.7109375" style="2067" bestFit="1" customWidth="1"/>
    <col min="29" max="29" width="15.140625" style="2067" bestFit="1" customWidth="1"/>
    <col min="30" max="30" width="15.28515625" style="2067" bestFit="1" customWidth="1"/>
    <col min="31" max="31" width="11.7109375" style="2067" bestFit="1" customWidth="1"/>
    <col min="32" max="32" width="13.28515625" style="2067" customWidth="1"/>
    <col min="33" max="33" width="11.42578125" style="2067"/>
    <col min="34" max="34" width="5.28515625" style="2067" customWidth="1"/>
    <col min="35" max="35" width="11.42578125" style="2067"/>
    <col min="36" max="36" width="12.7109375" style="2067" bestFit="1" customWidth="1"/>
    <col min="37" max="37" width="15.140625" style="2067" bestFit="1" customWidth="1"/>
    <col min="38" max="38" width="15.28515625" style="2067" bestFit="1" customWidth="1"/>
    <col min="39" max="39" width="11.7109375" style="2067" bestFit="1" customWidth="1"/>
    <col min="40" max="40" width="14.140625" style="2067" customWidth="1"/>
    <col min="41" max="16384" width="11.42578125" style="2067"/>
  </cols>
  <sheetData>
    <row r="2" spans="2:7" ht="18.75" x14ac:dyDescent="0.3">
      <c r="B2" s="1021" t="s">
        <v>2804</v>
      </c>
    </row>
    <row r="3" spans="2:7" ht="18.75" x14ac:dyDescent="0.3">
      <c r="B3" s="1021" t="s">
        <v>2844</v>
      </c>
    </row>
    <row r="4" spans="2:7" ht="18.75" x14ac:dyDescent="0.3">
      <c r="B4" s="1021" t="s">
        <v>2615</v>
      </c>
    </row>
    <row r="5" spans="2:7" x14ac:dyDescent="0.3">
      <c r="B5" s="597" t="s">
        <v>3372</v>
      </c>
    </row>
    <row r="8" spans="2:7" ht="18.75" x14ac:dyDescent="0.3">
      <c r="B8" s="1021"/>
    </row>
    <row r="10" spans="2:7" ht="25.5" x14ac:dyDescent="0.3">
      <c r="B10" s="1928" t="s">
        <v>775</v>
      </c>
      <c r="C10" s="1928" t="s">
        <v>920</v>
      </c>
      <c r="D10" s="1928" t="s">
        <v>938</v>
      </c>
      <c r="E10" s="1928" t="s">
        <v>3362</v>
      </c>
    </row>
    <row r="11" spans="2:7" ht="15.75" x14ac:dyDescent="0.3">
      <c r="B11" s="2507" t="s">
        <v>1990</v>
      </c>
      <c r="C11" s="2508" t="s">
        <v>2040</v>
      </c>
      <c r="D11" s="2509">
        <v>1</v>
      </c>
      <c r="E11" s="540">
        <v>50095.454779571577</v>
      </c>
      <c r="F11" s="1965"/>
      <c r="G11" s="1965"/>
    </row>
    <row r="12" spans="2:7" ht="15.75" x14ac:dyDescent="0.3">
      <c r="B12" s="2507" t="s">
        <v>1991</v>
      </c>
      <c r="C12" s="2508" t="s">
        <v>2041</v>
      </c>
      <c r="D12" s="2509">
        <v>1</v>
      </c>
      <c r="E12" s="540">
        <v>50095.454779571577</v>
      </c>
      <c r="F12" s="1965"/>
      <c r="G12" s="1965"/>
    </row>
    <row r="13" spans="2:7" ht="15.75" x14ac:dyDescent="0.3">
      <c r="B13" s="2507" t="s">
        <v>2488</v>
      </c>
      <c r="C13" s="2508" t="s">
        <v>1993</v>
      </c>
      <c r="D13" s="2509">
        <v>4</v>
      </c>
      <c r="E13" s="540">
        <v>153826.9803612231</v>
      </c>
      <c r="F13" s="1965"/>
      <c r="G13" s="1965"/>
    </row>
    <row r="14" spans="2:7" ht="15.75" x14ac:dyDescent="0.3">
      <c r="B14" s="2507" t="s">
        <v>2489</v>
      </c>
      <c r="C14" s="2508" t="s">
        <v>1995</v>
      </c>
      <c r="D14" s="2509">
        <v>4</v>
      </c>
      <c r="E14" s="540">
        <v>153826.9803612231</v>
      </c>
      <c r="F14" s="1965"/>
      <c r="G14" s="1965"/>
    </row>
    <row r="15" spans="2:7" ht="15.75" x14ac:dyDescent="0.3">
      <c r="B15" s="2507" t="s">
        <v>2490</v>
      </c>
      <c r="C15" s="2508" t="s">
        <v>1997</v>
      </c>
      <c r="D15" s="2509">
        <v>4</v>
      </c>
      <c r="E15" s="540">
        <v>153826.9803612231</v>
      </c>
      <c r="F15" s="1965"/>
      <c r="G15" s="1965"/>
    </row>
    <row r="16" spans="2:7" ht="15.75" x14ac:dyDescent="0.3">
      <c r="B16" s="2507" t="s">
        <v>2491</v>
      </c>
      <c r="C16" s="2508" t="s">
        <v>1999</v>
      </c>
      <c r="D16" s="2509">
        <v>4</v>
      </c>
      <c r="E16" s="540">
        <v>153826.9803612231</v>
      </c>
      <c r="F16" s="1965"/>
      <c r="G16" s="1965"/>
    </row>
    <row r="17" spans="2:7" ht="15.75" x14ac:dyDescent="0.3">
      <c r="B17" s="2507" t="s">
        <v>1992</v>
      </c>
      <c r="C17" s="2508" t="s">
        <v>2001</v>
      </c>
      <c r="D17" s="2509">
        <v>4</v>
      </c>
      <c r="E17" s="540">
        <v>153826.9803612231</v>
      </c>
      <c r="F17" s="1965"/>
      <c r="G17" s="1965"/>
    </row>
    <row r="18" spans="2:7" ht="15.75" x14ac:dyDescent="0.3">
      <c r="B18" s="2507" t="s">
        <v>1994</v>
      </c>
      <c r="C18" s="2508" t="s">
        <v>2003</v>
      </c>
      <c r="D18" s="2509">
        <v>4</v>
      </c>
      <c r="E18" s="540">
        <v>153826.9803612231</v>
      </c>
      <c r="F18" s="1965"/>
      <c r="G18" s="1965"/>
    </row>
    <row r="19" spans="2:7" ht="15.75" x14ac:dyDescent="0.3">
      <c r="B19" s="2507" t="s">
        <v>1996</v>
      </c>
      <c r="C19" s="2508" t="s">
        <v>2042</v>
      </c>
      <c r="D19" s="2509">
        <v>1</v>
      </c>
      <c r="E19" s="540">
        <v>50095.454779571577</v>
      </c>
      <c r="F19" s="1965"/>
      <c r="G19" s="1965"/>
    </row>
    <row r="20" spans="2:7" ht="15.75" x14ac:dyDescent="0.3">
      <c r="B20" s="2507" t="s">
        <v>1998</v>
      </c>
      <c r="C20" s="2508" t="s">
        <v>2044</v>
      </c>
      <c r="D20" s="2509">
        <v>1</v>
      </c>
      <c r="E20" s="540">
        <v>50095.454779571577</v>
      </c>
      <c r="F20" s="1965"/>
      <c r="G20" s="1965"/>
    </row>
    <row r="21" spans="2:7" ht="15.75" x14ac:dyDescent="0.3">
      <c r="B21" s="2507" t="s">
        <v>2000</v>
      </c>
      <c r="C21" s="2508" t="s">
        <v>2045</v>
      </c>
      <c r="D21" s="2509">
        <v>1</v>
      </c>
      <c r="E21" s="540">
        <v>50095.454779571577</v>
      </c>
      <c r="F21" s="1965"/>
      <c r="G21" s="1965"/>
    </row>
    <row r="22" spans="2:7" ht="15.75" x14ac:dyDescent="0.3">
      <c r="B22" s="2507" t="s">
        <v>2002</v>
      </c>
      <c r="C22" s="2508" t="s">
        <v>2046</v>
      </c>
      <c r="D22" s="2509">
        <v>4</v>
      </c>
      <c r="E22" s="540">
        <v>153826.9803612231</v>
      </c>
      <c r="F22" s="1965"/>
      <c r="G22" s="1965"/>
    </row>
    <row r="23" spans="2:7" ht="15.75" x14ac:dyDescent="0.3">
      <c r="B23" s="2507" t="s">
        <v>2004</v>
      </c>
      <c r="C23" s="2508" t="s">
        <v>2047</v>
      </c>
      <c r="D23" s="2509">
        <v>4</v>
      </c>
      <c r="E23" s="540">
        <v>153826.9803612231</v>
      </c>
      <c r="F23" s="1965"/>
      <c r="G23" s="1965"/>
    </row>
    <row r="24" spans="2:7" ht="15.75" x14ac:dyDescent="0.3">
      <c r="B24" s="2507" t="s">
        <v>2005</v>
      </c>
      <c r="C24" s="2508" t="s">
        <v>2048</v>
      </c>
      <c r="D24" s="2509">
        <v>1</v>
      </c>
      <c r="E24" s="540">
        <v>50095.454779571577</v>
      </c>
      <c r="F24" s="1965"/>
      <c r="G24" s="1965"/>
    </row>
    <row r="25" spans="2:7" ht="15.75" x14ac:dyDescent="0.3">
      <c r="B25" s="2507" t="s">
        <v>2006</v>
      </c>
      <c r="C25" s="2508" t="s">
        <v>2049</v>
      </c>
      <c r="D25" s="2509">
        <v>4</v>
      </c>
      <c r="E25" s="540">
        <v>153826.9803612231</v>
      </c>
      <c r="F25" s="1965"/>
      <c r="G25" s="1965"/>
    </row>
    <row r="26" spans="2:7" ht="15.75" x14ac:dyDescent="0.3">
      <c r="B26" s="2507" t="s">
        <v>2007</v>
      </c>
      <c r="C26" s="2508" t="s">
        <v>2050</v>
      </c>
      <c r="D26" s="2509">
        <v>2</v>
      </c>
      <c r="E26" s="540">
        <v>221940.45853058278</v>
      </c>
      <c r="F26" s="1965"/>
      <c r="G26" s="1965"/>
    </row>
    <row r="27" spans="2:7" ht="15.75" x14ac:dyDescent="0.3">
      <c r="B27" s="2507" t="s">
        <v>2008</v>
      </c>
      <c r="C27" s="2508" t="s">
        <v>2051</v>
      </c>
      <c r="D27" s="2509">
        <v>3</v>
      </c>
      <c r="E27" s="540">
        <v>82559.84101216268</v>
      </c>
      <c r="F27" s="1965"/>
      <c r="G27" s="1965"/>
    </row>
    <row r="28" spans="2:7" ht="15.75" x14ac:dyDescent="0.3">
      <c r="B28" s="2507" t="s">
        <v>2009</v>
      </c>
      <c r="C28" s="2508" t="s">
        <v>2052</v>
      </c>
      <c r="D28" s="2509">
        <v>2</v>
      </c>
      <c r="E28" s="540">
        <v>221940.45853058278</v>
      </c>
      <c r="F28" s="1965"/>
      <c r="G28" s="1965"/>
    </row>
    <row r="29" spans="2:7" ht="15.75" x14ac:dyDescent="0.3">
      <c r="B29" s="2507" t="s">
        <v>2492</v>
      </c>
      <c r="C29" s="2508" t="s">
        <v>2053</v>
      </c>
      <c r="D29" s="2509">
        <v>2</v>
      </c>
      <c r="E29" s="540">
        <v>221940.45853058278</v>
      </c>
      <c r="F29" s="1965"/>
      <c r="G29" s="1965"/>
    </row>
    <row r="30" spans="2:7" ht="15.75" x14ac:dyDescent="0.3">
      <c r="B30" s="2507" t="s">
        <v>2010</v>
      </c>
      <c r="C30" s="2508" t="s">
        <v>2054</v>
      </c>
      <c r="D30" s="2509">
        <v>2</v>
      </c>
      <c r="E30" s="540">
        <v>221940.45853058278</v>
      </c>
      <c r="F30" s="1965"/>
      <c r="G30" s="1965"/>
    </row>
    <row r="31" spans="2:7" ht="15.75" x14ac:dyDescent="0.3">
      <c r="B31" s="2507" t="s">
        <v>2011</v>
      </c>
      <c r="C31" s="2508" t="s">
        <v>2055</v>
      </c>
      <c r="D31" s="2509">
        <v>2</v>
      </c>
      <c r="E31" s="540">
        <v>221940.45853058278</v>
      </c>
      <c r="F31" s="1965"/>
      <c r="G31" s="1965"/>
    </row>
    <row r="32" spans="2:7" ht="15.75" x14ac:dyDescent="0.3">
      <c r="B32" s="2507" t="s">
        <v>2026</v>
      </c>
      <c r="C32" s="2508" t="s">
        <v>2056</v>
      </c>
      <c r="D32" s="2509">
        <v>2</v>
      </c>
      <c r="E32" s="540">
        <v>221940.45853058278</v>
      </c>
      <c r="F32" s="1965"/>
      <c r="G32" s="1965"/>
    </row>
    <row r="33" spans="2:7" ht="15.75" x14ac:dyDescent="0.3">
      <c r="B33" s="2507" t="s">
        <v>2493</v>
      </c>
      <c r="C33" s="2508" t="s">
        <v>2057</v>
      </c>
      <c r="D33" s="2509">
        <v>1</v>
      </c>
      <c r="E33" s="540">
        <v>50095.454779571577</v>
      </c>
      <c r="F33" s="1965"/>
      <c r="G33" s="1965"/>
    </row>
    <row r="34" spans="2:7" ht="15.75" x14ac:dyDescent="0.3">
      <c r="B34" s="2507" t="s">
        <v>2494</v>
      </c>
      <c r="C34" s="2508" t="s">
        <v>2058</v>
      </c>
      <c r="D34" s="2509">
        <v>4</v>
      </c>
      <c r="E34" s="540">
        <v>153826.9803612231</v>
      </c>
      <c r="F34" s="1965"/>
      <c r="G34" s="1965"/>
    </row>
    <row r="35" spans="2:7" ht="15.75" x14ac:dyDescent="0.3">
      <c r="B35" s="2507" t="s">
        <v>2495</v>
      </c>
      <c r="C35" s="2508" t="s">
        <v>2018</v>
      </c>
      <c r="D35" s="2509">
        <v>2</v>
      </c>
      <c r="E35" s="540">
        <v>221940.45853058278</v>
      </c>
      <c r="F35" s="1965"/>
      <c r="G35" s="1965"/>
    </row>
    <row r="36" spans="2:7" ht="15.75" x14ac:dyDescent="0.3">
      <c r="B36" s="2507" t="s">
        <v>2496</v>
      </c>
      <c r="C36" s="2508" t="s">
        <v>2020</v>
      </c>
      <c r="D36" s="2509">
        <v>2</v>
      </c>
      <c r="E36" s="540">
        <v>221940.45853058278</v>
      </c>
      <c r="F36" s="1965"/>
      <c r="G36" s="1965"/>
    </row>
    <row r="37" spans="2:7" ht="15.75" x14ac:dyDescent="0.3">
      <c r="B37" s="2507" t="s">
        <v>2012</v>
      </c>
      <c r="C37" s="2508" t="s">
        <v>2021</v>
      </c>
      <c r="D37" s="2509">
        <v>2</v>
      </c>
      <c r="E37" s="540">
        <v>221940.45853058278</v>
      </c>
      <c r="F37" s="1965"/>
      <c r="G37" s="1965"/>
    </row>
    <row r="38" spans="2:7" ht="15.75" x14ac:dyDescent="0.3">
      <c r="B38" s="2507" t="s">
        <v>2013</v>
      </c>
      <c r="C38" s="2508" t="s">
        <v>2023</v>
      </c>
      <c r="D38" s="2509">
        <v>2</v>
      </c>
      <c r="E38" s="540">
        <v>221940.45853058278</v>
      </c>
      <c r="F38" s="1965"/>
      <c r="G38" s="1965"/>
    </row>
    <row r="39" spans="2:7" ht="15.75" x14ac:dyDescent="0.3">
      <c r="B39" s="2507" t="s">
        <v>2014</v>
      </c>
      <c r="C39" s="2508" t="s">
        <v>2061</v>
      </c>
      <c r="D39" s="2509">
        <v>3</v>
      </c>
      <c r="E39" s="540">
        <v>82559.84101216268</v>
      </c>
      <c r="F39" s="1965"/>
      <c r="G39" s="1965"/>
    </row>
    <row r="40" spans="2:7" ht="15.75" x14ac:dyDescent="0.3">
      <c r="B40" s="2507" t="s">
        <v>2015</v>
      </c>
      <c r="C40" s="2508" t="s">
        <v>2059</v>
      </c>
      <c r="D40" s="2509">
        <v>1</v>
      </c>
      <c r="E40" s="540">
        <v>50095.454779571577</v>
      </c>
      <c r="F40" s="1965"/>
      <c r="G40" s="1965"/>
    </row>
    <row r="41" spans="2:7" ht="15.75" x14ac:dyDescent="0.3">
      <c r="B41" s="2507" t="s">
        <v>2016</v>
      </c>
      <c r="C41" s="2508" t="s">
        <v>1977</v>
      </c>
      <c r="D41" s="2509">
        <v>4</v>
      </c>
      <c r="E41" s="540">
        <v>153826.9803612231</v>
      </c>
      <c r="F41" s="1965"/>
      <c r="G41" s="1965"/>
    </row>
    <row r="42" spans="2:7" ht="15.75" x14ac:dyDescent="0.3">
      <c r="B42" s="2507" t="s">
        <v>2017</v>
      </c>
      <c r="C42" s="2508" t="s">
        <v>1292</v>
      </c>
      <c r="D42" s="2509">
        <v>2</v>
      </c>
      <c r="E42" s="540">
        <v>221940.45853058278</v>
      </c>
      <c r="F42" s="1965"/>
      <c r="G42" s="1965"/>
    </row>
    <row r="43" spans="2:7" ht="15.75" x14ac:dyDescent="0.3">
      <c r="B43" s="2507" t="s">
        <v>2019</v>
      </c>
      <c r="C43" s="2508" t="s">
        <v>2028</v>
      </c>
      <c r="D43" s="2509">
        <v>3</v>
      </c>
      <c r="E43" s="540">
        <v>82559.84101216268</v>
      </c>
      <c r="F43" s="1965"/>
      <c r="G43" s="1965"/>
    </row>
    <row r="44" spans="2:7" ht="15.75" x14ac:dyDescent="0.3">
      <c r="B44" s="2507" t="s">
        <v>2022</v>
      </c>
      <c r="C44" s="2508" t="s">
        <v>2025</v>
      </c>
      <c r="D44" s="2509">
        <v>3</v>
      </c>
      <c r="E44" s="540">
        <v>82559.84101216268</v>
      </c>
      <c r="F44" s="1965"/>
      <c r="G44" s="1965"/>
    </row>
    <row r="45" spans="2:7" ht="15.75" x14ac:dyDescent="0.3">
      <c r="B45" s="2507" t="s">
        <v>2027</v>
      </c>
      <c r="C45" s="2508" t="s">
        <v>1381</v>
      </c>
      <c r="D45" s="2509">
        <v>1</v>
      </c>
      <c r="E45" s="540">
        <v>50095.454779571577</v>
      </c>
      <c r="F45" s="1965"/>
      <c r="G45" s="1965"/>
    </row>
    <row r="46" spans="2:7" x14ac:dyDescent="0.3">
      <c r="B46" s="2507" t="s">
        <v>2771</v>
      </c>
      <c r="C46" s="2508" t="s">
        <v>2189</v>
      </c>
      <c r="D46" s="2509">
        <v>3</v>
      </c>
      <c r="E46" s="540">
        <v>82559.84101216268</v>
      </c>
    </row>
    <row r="47" spans="2:7" x14ac:dyDescent="0.3">
      <c r="B47" s="2507" t="s">
        <v>2773</v>
      </c>
      <c r="C47" s="2508" t="s">
        <v>1380</v>
      </c>
      <c r="D47" s="2509">
        <v>1</v>
      </c>
      <c r="E47" s="540">
        <v>50095.454779571577</v>
      </c>
    </row>
    <row r="48" spans="2:7" x14ac:dyDescent="0.3">
      <c r="B48" s="2507" t="s">
        <v>1978</v>
      </c>
      <c r="C48" s="2508" t="s">
        <v>2043</v>
      </c>
      <c r="D48" s="2509">
        <v>1</v>
      </c>
      <c r="E48" s="540">
        <v>50095.454779571577</v>
      </c>
    </row>
    <row r="49" spans="2:14" x14ac:dyDescent="0.3">
      <c r="B49" s="2507" t="s">
        <v>1979</v>
      </c>
      <c r="C49" s="2508" t="s">
        <v>2029</v>
      </c>
      <c r="D49" s="2509">
        <v>4</v>
      </c>
      <c r="E49" s="540">
        <v>153826.9803612231</v>
      </c>
    </row>
    <row r="50" spans="2:14" x14ac:dyDescent="0.3">
      <c r="B50" s="2507" t="s">
        <v>2484</v>
      </c>
      <c r="C50" s="2508" t="s">
        <v>2031</v>
      </c>
      <c r="D50" s="2509">
        <v>4</v>
      </c>
      <c r="E50" s="540">
        <v>153826.9803612231</v>
      </c>
    </row>
    <row r="51" spans="2:14" x14ac:dyDescent="0.3">
      <c r="B51" s="2507" t="s">
        <v>1980</v>
      </c>
      <c r="C51" s="2508" t="s">
        <v>2768</v>
      </c>
      <c r="D51" s="2509">
        <v>4</v>
      </c>
      <c r="E51" s="540">
        <v>153826.9803612231</v>
      </c>
    </row>
    <row r="52" spans="2:14" x14ac:dyDescent="0.3">
      <c r="B52" s="2507" t="s">
        <v>2485</v>
      </c>
      <c r="C52" s="2508" t="s">
        <v>1307</v>
      </c>
      <c r="D52" s="2509">
        <v>5</v>
      </c>
      <c r="E52" s="540">
        <v>255714.04839271112</v>
      </c>
    </row>
    <row r="53" spans="2:14" x14ac:dyDescent="0.3">
      <c r="B53" s="2507" t="s">
        <v>1981</v>
      </c>
      <c r="C53" s="2508" t="s">
        <v>2033</v>
      </c>
      <c r="D53" s="2509">
        <v>5</v>
      </c>
      <c r="E53" s="540">
        <v>255714.04839271112</v>
      </c>
    </row>
    <row r="54" spans="2:14" x14ac:dyDescent="0.3">
      <c r="B54" s="2507" t="s">
        <v>2024</v>
      </c>
      <c r="C54" s="2508" t="s">
        <v>2034</v>
      </c>
      <c r="D54" s="2509">
        <v>5</v>
      </c>
      <c r="E54" s="540">
        <v>255714.04839271112</v>
      </c>
    </row>
    <row r="55" spans="2:14" x14ac:dyDescent="0.3">
      <c r="B55" s="2507" t="s">
        <v>2486</v>
      </c>
      <c r="C55" s="2508" t="s">
        <v>2035</v>
      </c>
      <c r="D55" s="2509">
        <v>5</v>
      </c>
      <c r="E55" s="540">
        <v>255714.04839271112</v>
      </c>
      <c r="N55" s="2182"/>
    </row>
    <row r="56" spans="2:14" x14ac:dyDescent="0.3">
      <c r="B56" s="2507" t="s">
        <v>1982</v>
      </c>
      <c r="C56" s="2508" t="s">
        <v>2036</v>
      </c>
      <c r="D56" s="2509">
        <v>1</v>
      </c>
      <c r="E56" s="540">
        <v>50095.454779571577</v>
      </c>
      <c r="N56" s="2182"/>
    </row>
    <row r="57" spans="2:14" x14ac:dyDescent="0.3">
      <c r="B57" s="2507" t="s">
        <v>1983</v>
      </c>
      <c r="C57" s="2508" t="s">
        <v>2025</v>
      </c>
      <c r="D57" s="2509">
        <v>3</v>
      </c>
      <c r="E57" s="540">
        <v>82559.84101216268</v>
      </c>
      <c r="N57" s="2182"/>
    </row>
    <row r="58" spans="2:14" x14ac:dyDescent="0.3">
      <c r="B58" s="2507" t="s">
        <v>1984</v>
      </c>
      <c r="C58" s="2508" t="s">
        <v>2060</v>
      </c>
      <c r="D58" s="2509">
        <v>1</v>
      </c>
      <c r="E58" s="540">
        <v>50095.454779571577</v>
      </c>
      <c r="N58" s="2182"/>
    </row>
    <row r="59" spans="2:14" x14ac:dyDescent="0.3">
      <c r="B59" s="2507" t="s">
        <v>2487</v>
      </c>
      <c r="C59" s="2508" t="s">
        <v>1977</v>
      </c>
      <c r="D59" s="2509">
        <v>4</v>
      </c>
      <c r="E59" s="540">
        <v>153826.9803612231</v>
      </c>
      <c r="N59" s="2182"/>
    </row>
    <row r="60" spans="2:14" x14ac:dyDescent="0.3">
      <c r="B60" s="2507" t="s">
        <v>1985</v>
      </c>
      <c r="C60" s="2508" t="s">
        <v>2038</v>
      </c>
      <c r="D60" s="2509">
        <v>4</v>
      </c>
      <c r="E60" s="540">
        <v>153826.9803612231</v>
      </c>
      <c r="N60" s="2182"/>
    </row>
    <row r="61" spans="2:14" x14ac:dyDescent="0.3">
      <c r="B61" s="2507" t="s">
        <v>1986</v>
      </c>
      <c r="C61" s="2508" t="s">
        <v>2032</v>
      </c>
      <c r="D61" s="2509">
        <v>4</v>
      </c>
      <c r="E61" s="540">
        <v>153826.9803612231</v>
      </c>
      <c r="N61" s="2182"/>
    </row>
    <row r="62" spans="2:14" x14ac:dyDescent="0.3">
      <c r="B62" s="2507" t="s">
        <v>1987</v>
      </c>
      <c r="C62" s="2508" t="s">
        <v>2037</v>
      </c>
      <c r="D62" s="2509">
        <v>1</v>
      </c>
      <c r="E62" s="540">
        <v>50095.454779571577</v>
      </c>
      <c r="N62" s="2182"/>
    </row>
    <row r="63" spans="2:14" x14ac:dyDescent="0.3">
      <c r="B63" s="2507" t="s">
        <v>1988</v>
      </c>
      <c r="C63" s="2508" t="s">
        <v>2039</v>
      </c>
      <c r="D63" s="2509">
        <v>1</v>
      </c>
      <c r="E63" s="540">
        <v>50095.454779571577</v>
      </c>
    </row>
    <row r="64" spans="2:14" x14ac:dyDescent="0.3">
      <c r="B64" s="2507" t="s">
        <v>1989</v>
      </c>
      <c r="C64" s="2508" t="s">
        <v>2190</v>
      </c>
      <c r="D64" s="2509">
        <v>7</v>
      </c>
      <c r="E64" s="540">
        <v>106963.2293274087</v>
      </c>
    </row>
    <row r="65" spans="2:7" x14ac:dyDescent="0.3">
      <c r="B65" s="2507" t="s">
        <v>2774</v>
      </c>
      <c r="C65" s="2508" t="s">
        <v>1291</v>
      </c>
      <c r="D65" s="2509">
        <v>1</v>
      </c>
      <c r="E65" s="540">
        <v>50095.454779571577</v>
      </c>
    </row>
    <row r="66" spans="2:7" x14ac:dyDescent="0.3">
      <c r="B66" s="2507" t="s">
        <v>1975</v>
      </c>
      <c r="C66" s="2508" t="s">
        <v>1734</v>
      </c>
      <c r="D66" s="2509">
        <v>6</v>
      </c>
      <c r="E66" s="540">
        <v>172379.14961705951</v>
      </c>
    </row>
    <row r="67" spans="2:7" x14ac:dyDescent="0.3">
      <c r="B67" s="2507" t="s">
        <v>1976</v>
      </c>
      <c r="C67" s="2508" t="s">
        <v>1977</v>
      </c>
      <c r="D67" s="2509">
        <v>4</v>
      </c>
      <c r="E67" s="540">
        <v>153826.9803612231</v>
      </c>
    </row>
    <row r="68" spans="2:7" x14ac:dyDescent="0.3">
      <c r="B68" s="2507" t="s">
        <v>2611</v>
      </c>
      <c r="C68" s="2508" t="s">
        <v>2613</v>
      </c>
      <c r="D68" s="2509">
        <v>8</v>
      </c>
      <c r="E68" s="540">
        <v>242038.39180472321</v>
      </c>
    </row>
    <row r="69" spans="2:7" x14ac:dyDescent="0.3">
      <c r="B69" s="2507" t="s">
        <v>2612</v>
      </c>
      <c r="C69" s="2508" t="s">
        <v>2614</v>
      </c>
      <c r="D69" s="2509">
        <v>9</v>
      </c>
      <c r="E69" s="540">
        <v>340429.52145871834</v>
      </c>
    </row>
    <row r="74" spans="2:7" s="2600" customFormat="1" ht="25.5" x14ac:dyDescent="0.25">
      <c r="B74" s="2599" t="s">
        <v>938</v>
      </c>
      <c r="C74" s="2599" t="s">
        <v>776</v>
      </c>
      <c r="D74" s="2070" t="s">
        <v>2600</v>
      </c>
      <c r="E74" s="2070" t="s">
        <v>975</v>
      </c>
      <c r="F74" s="2070" t="s">
        <v>976</v>
      </c>
      <c r="G74" s="2070" t="s">
        <v>3363</v>
      </c>
    </row>
    <row r="75" spans="2:7" ht="13.15" customHeight="1" x14ac:dyDescent="0.3">
      <c r="B75" s="2406">
        <v>1</v>
      </c>
      <c r="C75" s="2601" t="s">
        <v>2272</v>
      </c>
      <c r="D75" s="2512">
        <v>14558.14972162029</v>
      </c>
      <c r="E75" s="2512">
        <v>0</v>
      </c>
      <c r="F75" s="2512">
        <v>35537.305057951286</v>
      </c>
      <c r="G75" s="2512">
        <v>50095.454779571577</v>
      </c>
    </row>
    <row r="76" spans="2:7" ht="13.15" customHeight="1" x14ac:dyDescent="0.3">
      <c r="B76" s="2406">
        <v>2</v>
      </c>
      <c r="C76" s="2602" t="s">
        <v>2269</v>
      </c>
      <c r="D76" s="2512">
        <v>42359.661855582795</v>
      </c>
      <c r="E76" s="2512">
        <v>0</v>
      </c>
      <c r="F76" s="2512">
        <v>179580.79667499999</v>
      </c>
      <c r="G76" s="2512">
        <v>221940.45853058278</v>
      </c>
    </row>
    <row r="77" spans="2:7" x14ac:dyDescent="0.3">
      <c r="B77" s="2406">
        <v>3</v>
      </c>
      <c r="C77" s="2601" t="s">
        <v>2270</v>
      </c>
      <c r="D77" s="2512">
        <v>11186.713449596551</v>
      </c>
      <c r="E77" s="2512">
        <v>0</v>
      </c>
      <c r="F77" s="2512">
        <v>71373.127562566122</v>
      </c>
      <c r="G77" s="2512">
        <v>82559.84101216268</v>
      </c>
    </row>
    <row r="78" spans="2:7" x14ac:dyDescent="0.3">
      <c r="B78" s="2406">
        <v>4</v>
      </c>
      <c r="C78" s="2601" t="s">
        <v>2271</v>
      </c>
      <c r="D78" s="2512">
        <v>65981.305485874589</v>
      </c>
      <c r="E78" s="2512">
        <v>0</v>
      </c>
      <c r="F78" s="2512">
        <v>87845.674875348515</v>
      </c>
      <c r="G78" s="2512">
        <v>153826.9803612231</v>
      </c>
    </row>
    <row r="79" spans="2:7" x14ac:dyDescent="0.3">
      <c r="B79" s="2406">
        <v>5</v>
      </c>
      <c r="C79" s="2601" t="s">
        <v>2273</v>
      </c>
      <c r="D79" s="2512">
        <v>39730.087237026652</v>
      </c>
      <c r="E79" s="2512">
        <v>0</v>
      </c>
      <c r="F79" s="2512">
        <v>215983.96115568446</v>
      </c>
      <c r="G79" s="2512">
        <v>255714.04839271112</v>
      </c>
    </row>
    <row r="80" spans="2:7" x14ac:dyDescent="0.3">
      <c r="B80" s="2406">
        <v>6</v>
      </c>
      <c r="C80" s="2603" t="s">
        <v>2274</v>
      </c>
      <c r="D80" s="2512">
        <v>27777.767581646967</v>
      </c>
      <c r="E80" s="2512">
        <v>0</v>
      </c>
      <c r="F80" s="2512">
        <v>144601.38203541253</v>
      </c>
      <c r="G80" s="2512">
        <v>172379.14961705951</v>
      </c>
    </row>
    <row r="81" spans="2:40" x14ac:dyDescent="0.3">
      <c r="B81" s="2406">
        <v>7</v>
      </c>
      <c r="C81" s="2603" t="s">
        <v>2275</v>
      </c>
      <c r="D81" s="2512">
        <v>12425.02372270086</v>
      </c>
      <c r="E81" s="2512">
        <v>0</v>
      </c>
      <c r="F81" s="2512">
        <v>94538.205604707837</v>
      </c>
      <c r="G81" s="2512">
        <v>106963.2293274087</v>
      </c>
    </row>
    <row r="82" spans="2:40" x14ac:dyDescent="0.3">
      <c r="B82" s="2406">
        <v>8</v>
      </c>
      <c r="C82" s="2603" t="s">
        <v>2636</v>
      </c>
      <c r="D82" s="2512">
        <v>45128.63995191345</v>
      </c>
      <c r="E82" s="2512">
        <v>0</v>
      </c>
      <c r="F82" s="2512">
        <v>196909.75185280977</v>
      </c>
      <c r="G82" s="2512">
        <v>242038.39180472321</v>
      </c>
    </row>
    <row r="83" spans="2:40" x14ac:dyDescent="0.3">
      <c r="B83" s="2406">
        <v>9</v>
      </c>
      <c r="C83" s="2603" t="s">
        <v>2637</v>
      </c>
      <c r="D83" s="2512">
        <v>45128.63995191345</v>
      </c>
      <c r="E83" s="2512">
        <v>0</v>
      </c>
      <c r="F83" s="2512">
        <v>295300.8815068049</v>
      </c>
      <c r="G83" s="2512">
        <v>340429.52145871834</v>
      </c>
    </row>
    <row r="84" spans="2:40" x14ac:dyDescent="0.3">
      <c r="B84" s="1206"/>
      <c r="C84" s="2606"/>
      <c r="D84" s="2269"/>
      <c r="E84" s="2269"/>
      <c r="F84" s="2269"/>
      <c r="G84" s="2269"/>
    </row>
    <row r="85" spans="2:40" x14ac:dyDescent="0.3">
      <c r="B85" s="1206"/>
      <c r="C85" s="2606"/>
      <c r="D85" s="2269"/>
      <c r="E85" s="2269"/>
      <c r="F85" s="2269"/>
      <c r="G85" s="2269"/>
    </row>
    <row r="86" spans="2:40" x14ac:dyDescent="0.3">
      <c r="B86" s="1206"/>
      <c r="C86" s="2606"/>
      <c r="D86" s="2269"/>
      <c r="E86" s="2269"/>
      <c r="F86" s="2269"/>
      <c r="G86" s="2269"/>
    </row>
    <row r="89" spans="2:40" ht="15.75" thickBot="1" x14ac:dyDescent="0.35"/>
    <row r="90" spans="2:40" ht="15" customHeight="1" x14ac:dyDescent="0.3">
      <c r="B90" s="3790"/>
      <c r="C90" s="3791"/>
      <c r="D90" s="3791"/>
      <c r="E90" s="3791"/>
      <c r="F90" s="2586"/>
      <c r="G90" s="2233" t="s">
        <v>875</v>
      </c>
      <c r="H90" s="2515"/>
      <c r="J90" s="3790"/>
      <c r="K90" s="3791"/>
      <c r="L90" s="3791"/>
      <c r="M90" s="3791"/>
      <c r="N90" s="2586"/>
      <c r="O90" s="2233" t="s">
        <v>875</v>
      </c>
      <c r="P90" s="2515"/>
      <c r="R90" s="3790"/>
      <c r="S90" s="3791"/>
      <c r="T90" s="3791"/>
      <c r="U90" s="3791"/>
      <c r="V90" s="2586"/>
      <c r="W90" s="2233" t="s">
        <v>875</v>
      </c>
      <c r="X90" s="2515"/>
      <c r="Z90" s="3790"/>
      <c r="AA90" s="3791"/>
      <c r="AB90" s="3791"/>
      <c r="AC90" s="3791"/>
      <c r="AD90" s="2586"/>
      <c r="AE90" s="2233" t="s">
        <v>875</v>
      </c>
      <c r="AF90" s="2515"/>
      <c r="AH90" s="3790"/>
      <c r="AI90" s="3791"/>
      <c r="AJ90" s="3791"/>
      <c r="AK90" s="3791"/>
      <c r="AL90" s="2586"/>
      <c r="AM90" s="2233" t="s">
        <v>875</v>
      </c>
      <c r="AN90" s="2515"/>
    </row>
    <row r="91" spans="2:40" ht="15.75" thickBot="1" x14ac:dyDescent="0.35">
      <c r="B91" s="3794" t="s">
        <v>877</v>
      </c>
      <c r="C91" s="3766"/>
      <c r="D91" s="3766"/>
      <c r="E91" s="3766"/>
      <c r="F91" s="2587">
        <v>1</v>
      </c>
      <c r="G91" s="1206" t="s">
        <v>3366</v>
      </c>
      <c r="H91" s="2518"/>
      <c r="J91" s="3794" t="s">
        <v>877</v>
      </c>
      <c r="K91" s="3766"/>
      <c r="L91" s="3766"/>
      <c r="M91" s="3766"/>
      <c r="N91" s="2587">
        <v>2</v>
      </c>
      <c r="O91" s="1206" t="s">
        <v>3366</v>
      </c>
      <c r="P91" s="2518"/>
      <c r="R91" s="3794" t="s">
        <v>877</v>
      </c>
      <c r="S91" s="3766"/>
      <c r="T91" s="3766"/>
      <c r="U91" s="3766"/>
      <c r="V91" s="2587">
        <v>3</v>
      </c>
      <c r="W91" s="1206" t="s">
        <v>3366</v>
      </c>
      <c r="X91" s="2518"/>
      <c r="Z91" s="3794" t="s">
        <v>877</v>
      </c>
      <c r="AA91" s="3766"/>
      <c r="AB91" s="3766"/>
      <c r="AC91" s="3766"/>
      <c r="AD91" s="2587">
        <v>4</v>
      </c>
      <c r="AE91" s="1206" t="s">
        <v>3366</v>
      </c>
      <c r="AF91" s="2518"/>
      <c r="AH91" s="3794" t="s">
        <v>877</v>
      </c>
      <c r="AI91" s="3766"/>
      <c r="AJ91" s="3766"/>
      <c r="AK91" s="3766"/>
      <c r="AL91" s="2587">
        <v>5</v>
      </c>
      <c r="AM91" s="1206" t="s">
        <v>3366</v>
      </c>
      <c r="AN91" s="2518"/>
    </row>
    <row r="92" spans="2:40" x14ac:dyDescent="0.3">
      <c r="B92" s="2588"/>
      <c r="C92" s="2589"/>
      <c r="D92" s="2589"/>
      <c r="E92" s="2589"/>
      <c r="F92" s="2589"/>
      <c r="G92" s="2590"/>
      <c r="H92" s="2522"/>
      <c r="J92" s="2588"/>
      <c r="K92" s="2589"/>
      <c r="L92" s="2589"/>
      <c r="M92" s="2589"/>
      <c r="N92" s="2589"/>
      <c r="O92" s="2590"/>
      <c r="P92" s="2522"/>
      <c r="R92" s="2588"/>
      <c r="S92" s="2589"/>
      <c r="T92" s="2589"/>
      <c r="U92" s="2589"/>
      <c r="V92" s="2589"/>
      <c r="W92" s="2590"/>
      <c r="X92" s="2522"/>
      <c r="Z92" s="2588"/>
      <c r="AA92" s="2589"/>
      <c r="AB92" s="2589"/>
      <c r="AC92" s="2589"/>
      <c r="AD92" s="2589"/>
      <c r="AE92" s="2590"/>
      <c r="AF92" s="2522"/>
      <c r="AH92" s="2588"/>
      <c r="AI92" s="2589"/>
      <c r="AJ92" s="2589"/>
      <c r="AK92" s="2589"/>
      <c r="AL92" s="2589"/>
      <c r="AM92" s="2590"/>
      <c r="AN92" s="2522"/>
    </row>
    <row r="93" spans="2:40" ht="12.75" customHeight="1" thickBot="1" x14ac:dyDescent="0.35">
      <c r="B93" s="2591" t="s">
        <v>880</v>
      </c>
      <c r="C93" s="2607" t="s">
        <v>2272</v>
      </c>
      <c r="D93" s="2608"/>
      <c r="E93" s="2608"/>
      <c r="F93" s="2608"/>
      <c r="G93" s="2609"/>
      <c r="H93" s="2526"/>
      <c r="J93" s="2591" t="s">
        <v>880</v>
      </c>
      <c r="K93" s="2607" t="s">
        <v>2269</v>
      </c>
      <c r="L93" s="2608"/>
      <c r="M93" s="2608"/>
      <c r="N93" s="2608"/>
      <c r="O93" s="2609"/>
      <c r="P93" s="2526"/>
      <c r="R93" s="2591" t="s">
        <v>880</v>
      </c>
      <c r="S93" s="2592" t="s">
        <v>3389</v>
      </c>
      <c r="T93" s="2592"/>
      <c r="U93" s="2592"/>
      <c r="V93" s="2592"/>
      <c r="W93" s="2593"/>
      <c r="X93" s="2526"/>
      <c r="Z93" s="2591" t="s">
        <v>880</v>
      </c>
      <c r="AA93" s="2592" t="s">
        <v>2271</v>
      </c>
      <c r="AB93" s="2592"/>
      <c r="AC93" s="2592"/>
      <c r="AD93" s="2592"/>
      <c r="AE93" s="2593"/>
      <c r="AF93" s="2526"/>
      <c r="AH93" s="2591" t="s">
        <v>880</v>
      </c>
      <c r="AI93" s="2592" t="s">
        <v>2273</v>
      </c>
      <c r="AJ93" s="2592"/>
      <c r="AK93" s="2592"/>
      <c r="AL93" s="2592"/>
      <c r="AM93" s="2593"/>
      <c r="AN93" s="2526"/>
    </row>
    <row r="94" spans="2:40" x14ac:dyDescent="0.3">
      <c r="B94" s="2254"/>
      <c r="C94" s="2024"/>
      <c r="D94" s="2527"/>
      <c r="E94" s="1973"/>
      <c r="F94" s="2527"/>
      <c r="G94" s="2528"/>
      <c r="H94" s="2529"/>
      <c r="J94" s="2254"/>
      <c r="K94" s="2024"/>
      <c r="L94" s="2527"/>
      <c r="M94" s="1973"/>
      <c r="N94" s="2527"/>
      <c r="O94" s="2528"/>
      <c r="P94" s="2529"/>
      <c r="R94" s="2254"/>
      <c r="S94" s="2024"/>
      <c r="T94" s="2527"/>
      <c r="U94" s="1973"/>
      <c r="V94" s="2527"/>
      <c r="W94" s="2528"/>
      <c r="X94" s="2529"/>
      <c r="Z94" s="2254"/>
      <c r="AA94" s="2024"/>
      <c r="AB94" s="2527"/>
      <c r="AC94" s="1973"/>
      <c r="AD94" s="2527"/>
      <c r="AE94" s="2528"/>
      <c r="AF94" s="2529"/>
      <c r="AH94" s="2254"/>
      <c r="AI94" s="2024"/>
      <c r="AJ94" s="2527"/>
      <c r="AK94" s="1973"/>
      <c r="AL94" s="2527"/>
      <c r="AM94" s="2528"/>
      <c r="AN94" s="2529"/>
    </row>
    <row r="95" spans="2:40" ht="15.75" thickBot="1" x14ac:dyDescent="0.35">
      <c r="B95" s="2254" t="s">
        <v>947</v>
      </c>
      <c r="C95" s="2530"/>
      <c r="D95" s="2531"/>
      <c r="E95" s="2532"/>
      <c r="F95" s="2531"/>
      <c r="G95" s="2533"/>
      <c r="H95" s="2534"/>
      <c r="J95" s="2254" t="s">
        <v>947</v>
      </c>
      <c r="K95" s="2530"/>
      <c r="L95" s="2531"/>
      <c r="M95" s="2532"/>
      <c r="N95" s="2531"/>
      <c r="O95" s="2533"/>
      <c r="P95" s="2534"/>
      <c r="R95" s="2254" t="s">
        <v>947</v>
      </c>
      <c r="S95" s="2530"/>
      <c r="T95" s="2531"/>
      <c r="U95" s="2532"/>
      <c r="V95" s="2531"/>
      <c r="W95" s="2533"/>
      <c r="X95" s="2534"/>
      <c r="Z95" s="2254" t="s">
        <v>947</v>
      </c>
      <c r="AA95" s="2530"/>
      <c r="AB95" s="2531"/>
      <c r="AC95" s="2532"/>
      <c r="AD95" s="2531"/>
      <c r="AE95" s="2533"/>
      <c r="AF95" s="2534"/>
      <c r="AH95" s="2254" t="s">
        <v>947</v>
      </c>
      <c r="AI95" s="2530"/>
      <c r="AJ95" s="2531"/>
      <c r="AK95" s="2532"/>
      <c r="AL95" s="2531"/>
      <c r="AM95" s="2533"/>
      <c r="AN95" s="2534"/>
    </row>
    <row r="96" spans="2:40" ht="15.75" thickTop="1" x14ac:dyDescent="0.3">
      <c r="B96" s="2583" t="s">
        <v>949</v>
      </c>
      <c r="C96" s="2535" t="s">
        <v>773</v>
      </c>
      <c r="D96" s="2536" t="s">
        <v>135</v>
      </c>
      <c r="E96" s="2537" t="s">
        <v>873</v>
      </c>
      <c r="F96" s="2536" t="s">
        <v>950</v>
      </c>
      <c r="G96" s="2537" t="s">
        <v>951</v>
      </c>
      <c r="H96" s="2529" t="s">
        <v>952</v>
      </c>
      <c r="J96" s="2583" t="s">
        <v>949</v>
      </c>
      <c r="K96" s="2535" t="s">
        <v>773</v>
      </c>
      <c r="L96" s="2536" t="s">
        <v>135</v>
      </c>
      <c r="M96" s="2537" t="s">
        <v>873</v>
      </c>
      <c r="N96" s="2536" t="s">
        <v>950</v>
      </c>
      <c r="O96" s="2537" t="s">
        <v>951</v>
      </c>
      <c r="P96" s="2529" t="s">
        <v>952</v>
      </c>
      <c r="R96" s="2583" t="s">
        <v>949</v>
      </c>
      <c r="S96" s="2535" t="s">
        <v>773</v>
      </c>
      <c r="T96" s="2536" t="s">
        <v>135</v>
      </c>
      <c r="U96" s="2537" t="s">
        <v>873</v>
      </c>
      <c r="V96" s="2536" t="s">
        <v>950</v>
      </c>
      <c r="W96" s="2537" t="s">
        <v>951</v>
      </c>
      <c r="X96" s="2529" t="s">
        <v>952</v>
      </c>
      <c r="Z96" s="2583" t="s">
        <v>949</v>
      </c>
      <c r="AA96" s="2535" t="s">
        <v>773</v>
      </c>
      <c r="AB96" s="2536" t="s">
        <v>135</v>
      </c>
      <c r="AC96" s="2537" t="s">
        <v>873</v>
      </c>
      <c r="AD96" s="2536" t="s">
        <v>950</v>
      </c>
      <c r="AE96" s="2537" t="s">
        <v>951</v>
      </c>
      <c r="AF96" s="2529" t="s">
        <v>952</v>
      </c>
      <c r="AH96" s="2583" t="s">
        <v>949</v>
      </c>
      <c r="AI96" s="2535" t="s">
        <v>773</v>
      </c>
      <c r="AJ96" s="2536" t="s">
        <v>135</v>
      </c>
      <c r="AK96" s="2537" t="s">
        <v>873</v>
      </c>
      <c r="AL96" s="2536" t="s">
        <v>950</v>
      </c>
      <c r="AM96" s="2537" t="s">
        <v>951</v>
      </c>
      <c r="AN96" s="2529" t="s">
        <v>952</v>
      </c>
    </row>
    <row r="97" spans="2:40" x14ac:dyDescent="0.3">
      <c r="B97" s="2390">
        <v>290</v>
      </c>
      <c r="C97" s="2538" t="s">
        <v>932</v>
      </c>
      <c r="D97" s="2539" t="s">
        <v>921</v>
      </c>
      <c r="E97" s="2285">
        <v>1</v>
      </c>
      <c r="F97" s="2540">
        <v>4251.3637355331075</v>
      </c>
      <c r="G97" s="2541">
        <v>0.15</v>
      </c>
      <c r="H97" s="2542">
        <v>637.70456032996606</v>
      </c>
      <c r="J97" s="2390">
        <v>90</v>
      </c>
      <c r="K97" s="2538" t="s">
        <v>932</v>
      </c>
      <c r="L97" s="2539" t="s">
        <v>921</v>
      </c>
      <c r="M97" s="2285">
        <v>1</v>
      </c>
      <c r="N97" s="2540">
        <v>4251.3637355331075</v>
      </c>
      <c r="O97" s="2541">
        <v>0.3</v>
      </c>
      <c r="P97" s="2542">
        <v>1275.4091206599321</v>
      </c>
      <c r="R97" s="2390">
        <v>90</v>
      </c>
      <c r="S97" s="2538" t="s">
        <v>932</v>
      </c>
      <c r="T97" s="2539" t="s">
        <v>921</v>
      </c>
      <c r="U97" s="2285">
        <v>1</v>
      </c>
      <c r="V97" s="2540">
        <v>4251.3637355331075</v>
      </c>
      <c r="W97" s="2541">
        <v>6.6666666666666666E-2</v>
      </c>
      <c r="X97" s="2542">
        <v>283.42424903554047</v>
      </c>
      <c r="Z97" s="2390">
        <v>290</v>
      </c>
      <c r="AA97" s="2538" t="s">
        <v>954</v>
      </c>
      <c r="AB97" s="2539" t="s">
        <v>921</v>
      </c>
      <c r="AC97" s="2285">
        <v>0.8</v>
      </c>
      <c r="AD97" s="2540">
        <v>57306.994189541183</v>
      </c>
      <c r="AE97" s="2541">
        <v>0.8</v>
      </c>
      <c r="AF97" s="2542">
        <v>36676.476281306357</v>
      </c>
      <c r="AH97" s="2390">
        <v>290</v>
      </c>
      <c r="AI97" s="2538" t="s">
        <v>954</v>
      </c>
      <c r="AJ97" s="2539" t="s">
        <v>921</v>
      </c>
      <c r="AK97" s="2285">
        <v>1</v>
      </c>
      <c r="AL97" s="2540">
        <v>57306.994189541183</v>
      </c>
      <c r="AM97" s="2541">
        <v>0.3</v>
      </c>
      <c r="AN97" s="2542">
        <v>17192.098256862355</v>
      </c>
    </row>
    <row r="98" spans="2:40" x14ac:dyDescent="0.3">
      <c r="B98" s="2390">
        <v>100</v>
      </c>
      <c r="C98" s="2538" t="s">
        <v>954</v>
      </c>
      <c r="D98" s="2539" t="s">
        <v>921</v>
      </c>
      <c r="E98" s="2285">
        <v>1</v>
      </c>
      <c r="F98" s="2540">
        <v>57306.994189541183</v>
      </c>
      <c r="G98" s="2541">
        <v>0.1</v>
      </c>
      <c r="H98" s="2542">
        <v>5730.6994189541183</v>
      </c>
      <c r="J98" s="2390">
        <v>290</v>
      </c>
      <c r="K98" s="2538" t="s">
        <v>954</v>
      </c>
      <c r="L98" s="2539" t="s">
        <v>921</v>
      </c>
      <c r="M98" s="2285">
        <v>1</v>
      </c>
      <c r="N98" s="2540">
        <v>57306.994189541183</v>
      </c>
      <c r="O98" s="2541">
        <v>0.3</v>
      </c>
      <c r="P98" s="2542">
        <v>17192.098256862355</v>
      </c>
      <c r="R98" s="2390">
        <v>290</v>
      </c>
      <c r="S98" s="2538" t="s">
        <v>954</v>
      </c>
      <c r="T98" s="2539" t="s">
        <v>921</v>
      </c>
      <c r="U98" s="2285">
        <v>1</v>
      </c>
      <c r="V98" s="2540">
        <v>57306.994189541183</v>
      </c>
      <c r="W98" s="2541">
        <v>8.3333333333333329E-2</v>
      </c>
      <c r="X98" s="2542">
        <v>4775.5828491284319</v>
      </c>
      <c r="Z98" s="2390">
        <v>100</v>
      </c>
      <c r="AA98" s="2538" t="s">
        <v>953</v>
      </c>
      <c r="AB98" s="2539" t="s">
        <v>921</v>
      </c>
      <c r="AC98" s="2285">
        <v>0.7</v>
      </c>
      <c r="AD98" s="2540">
        <v>26026.308555399723</v>
      </c>
      <c r="AE98" s="2541">
        <v>0.8</v>
      </c>
      <c r="AF98" s="2542">
        <v>14574.732791023845</v>
      </c>
      <c r="AH98" s="2390">
        <v>100</v>
      </c>
      <c r="AI98" s="2538" t="s">
        <v>953</v>
      </c>
      <c r="AJ98" s="2539" t="s">
        <v>921</v>
      </c>
      <c r="AK98" s="2285">
        <v>1</v>
      </c>
      <c r="AL98" s="2540">
        <v>26026.308555399723</v>
      </c>
      <c r="AM98" s="2541">
        <v>0.3</v>
      </c>
      <c r="AN98" s="2542">
        <v>7807.8925666199166</v>
      </c>
    </row>
    <row r="99" spans="2:40" x14ac:dyDescent="0.3">
      <c r="B99" s="2390">
        <v>110</v>
      </c>
      <c r="C99" s="2538" t="s">
        <v>955</v>
      </c>
      <c r="D99" s="2539" t="s">
        <v>921</v>
      </c>
      <c r="E99" s="2285">
        <v>1</v>
      </c>
      <c r="F99" s="2540">
        <v>49100.321378481269</v>
      </c>
      <c r="G99" s="2541">
        <v>0.1</v>
      </c>
      <c r="H99" s="2542">
        <v>4910.0321378481267</v>
      </c>
      <c r="J99" s="2390">
        <v>310</v>
      </c>
      <c r="K99" s="2538" t="s">
        <v>955</v>
      </c>
      <c r="L99" s="2539" t="s">
        <v>921</v>
      </c>
      <c r="M99" s="2285">
        <v>1</v>
      </c>
      <c r="N99" s="2540">
        <v>49100.321378481269</v>
      </c>
      <c r="O99" s="2541">
        <v>0.3</v>
      </c>
      <c r="P99" s="2542">
        <v>14730.096413544381</v>
      </c>
      <c r="R99" s="2390">
        <v>310</v>
      </c>
      <c r="S99" s="2538" t="s">
        <v>955</v>
      </c>
      <c r="T99" s="2539" t="s">
        <v>921</v>
      </c>
      <c r="U99" s="2285">
        <v>1</v>
      </c>
      <c r="V99" s="2540">
        <v>49100.321378481269</v>
      </c>
      <c r="W99" s="2541">
        <v>8.3333333333333329E-2</v>
      </c>
      <c r="X99" s="2542">
        <v>4091.6934482067722</v>
      </c>
      <c r="Z99" s="2390">
        <v>310</v>
      </c>
      <c r="AA99" s="2538" t="s">
        <v>955</v>
      </c>
      <c r="AB99" s="2539" t="s">
        <v>921</v>
      </c>
      <c r="AC99" s="2285">
        <v>0.3</v>
      </c>
      <c r="AD99" s="2540">
        <v>49100.321378481269</v>
      </c>
      <c r="AE99" s="2541">
        <v>1</v>
      </c>
      <c r="AF99" s="2542">
        <v>14730.096413544381</v>
      </c>
      <c r="AH99" s="2390">
        <v>310</v>
      </c>
      <c r="AI99" s="2538" t="s">
        <v>955</v>
      </c>
      <c r="AJ99" s="2539" t="s">
        <v>921</v>
      </c>
      <c r="AK99" s="2285">
        <v>1</v>
      </c>
      <c r="AL99" s="2540">
        <v>49100.321378481269</v>
      </c>
      <c r="AM99" s="2541">
        <v>0.3</v>
      </c>
      <c r="AN99" s="2542">
        <v>14730.096413544381</v>
      </c>
    </row>
    <row r="100" spans="2:40" x14ac:dyDescent="0.3">
      <c r="B100" s="2390">
        <v>310</v>
      </c>
      <c r="C100" s="2538" t="s">
        <v>953</v>
      </c>
      <c r="D100" s="2539" t="s">
        <v>921</v>
      </c>
      <c r="E100" s="2285">
        <v>1</v>
      </c>
      <c r="F100" s="2540">
        <v>26026.308555399723</v>
      </c>
      <c r="G100" s="2541">
        <v>0.1</v>
      </c>
      <c r="H100" s="2542">
        <v>2602.6308555399723</v>
      </c>
      <c r="J100" s="2390">
        <v>100</v>
      </c>
      <c r="K100" s="2538" t="s">
        <v>953</v>
      </c>
      <c r="L100" s="2539" t="s">
        <v>921</v>
      </c>
      <c r="M100" s="2285">
        <v>1</v>
      </c>
      <c r="N100" s="2540">
        <v>26026.308555399723</v>
      </c>
      <c r="O100" s="2541">
        <v>0.3</v>
      </c>
      <c r="P100" s="2542">
        <v>7807.8925666199166</v>
      </c>
      <c r="R100" s="2390">
        <v>100</v>
      </c>
      <c r="S100" s="2538" t="s">
        <v>953</v>
      </c>
      <c r="T100" s="2539" t="s">
        <v>921</v>
      </c>
      <c r="U100" s="2285">
        <v>1</v>
      </c>
      <c r="V100" s="2540">
        <v>26026.308555399723</v>
      </c>
      <c r="W100" s="2541">
        <v>6.6666666666666666E-2</v>
      </c>
      <c r="X100" s="2542">
        <v>1735.0872370266482</v>
      </c>
      <c r="Z100" s="2390">
        <v>100</v>
      </c>
      <c r="AA100" s="2538" t="s">
        <v>953</v>
      </c>
      <c r="AB100" s="2539" t="s">
        <v>921</v>
      </c>
      <c r="AC100" s="2285">
        <v>0</v>
      </c>
      <c r="AD100" s="2540">
        <v>26026.308555399723</v>
      </c>
      <c r="AE100" s="2541">
        <v>0.5</v>
      </c>
      <c r="AF100" s="2542">
        <v>0</v>
      </c>
      <c r="AH100" s="2390">
        <v>100</v>
      </c>
      <c r="AI100" s="2538" t="s">
        <v>953</v>
      </c>
      <c r="AJ100" s="2539" t="s">
        <v>921</v>
      </c>
      <c r="AK100" s="2285">
        <v>0</v>
      </c>
      <c r="AL100" s="2540">
        <v>26026.308555399723</v>
      </c>
      <c r="AM100" s="2541">
        <v>0.5</v>
      </c>
      <c r="AN100" s="2542">
        <v>0</v>
      </c>
    </row>
    <row r="101" spans="2:40" x14ac:dyDescent="0.3">
      <c r="B101" s="2390"/>
      <c r="C101" s="2538" t="s">
        <v>936</v>
      </c>
      <c r="D101" s="2539" t="s">
        <v>921</v>
      </c>
      <c r="E101" s="2285">
        <v>1</v>
      </c>
      <c r="F101" s="2540">
        <v>4513.8849929873777</v>
      </c>
      <c r="G101" s="2541">
        <v>0.15</v>
      </c>
      <c r="H101" s="2542">
        <v>677.08274894810666</v>
      </c>
      <c r="J101" s="2390">
        <v>110</v>
      </c>
      <c r="K101" s="2538" t="s">
        <v>936</v>
      </c>
      <c r="L101" s="2539" t="s">
        <v>921</v>
      </c>
      <c r="M101" s="2285">
        <v>1</v>
      </c>
      <c r="N101" s="2540">
        <v>4513.8849929873777</v>
      </c>
      <c r="O101" s="2541">
        <v>0.3</v>
      </c>
      <c r="P101" s="2542">
        <v>1354.1654978962133</v>
      </c>
      <c r="R101" s="2390">
        <v>110</v>
      </c>
      <c r="S101" s="2538" t="s">
        <v>936</v>
      </c>
      <c r="T101" s="2539" t="s">
        <v>921</v>
      </c>
      <c r="U101" s="2285">
        <v>1</v>
      </c>
      <c r="V101" s="2540">
        <v>4513.8849929873777</v>
      </c>
      <c r="W101" s="2541">
        <v>6.6666666666666666E-2</v>
      </c>
      <c r="X101" s="2542">
        <v>300.92566619915851</v>
      </c>
      <c r="Z101" s="2390">
        <v>110</v>
      </c>
      <c r="AA101" s="2538" t="s">
        <v>936</v>
      </c>
      <c r="AB101" s="2539" t="s">
        <v>921</v>
      </c>
      <c r="AC101" s="2285">
        <v>0</v>
      </c>
      <c r="AD101" s="2540">
        <v>4513.8849929873777</v>
      </c>
      <c r="AE101" s="2541">
        <v>1</v>
      </c>
      <c r="AF101" s="2542">
        <v>0</v>
      </c>
      <c r="AH101" s="2390">
        <v>110</v>
      </c>
      <c r="AI101" s="2538" t="s">
        <v>936</v>
      </c>
      <c r="AJ101" s="2539" t="s">
        <v>921</v>
      </c>
      <c r="AK101" s="2285">
        <v>0</v>
      </c>
      <c r="AL101" s="2540">
        <v>4513.8849929873777</v>
      </c>
      <c r="AM101" s="2541">
        <v>1</v>
      </c>
      <c r="AN101" s="2542">
        <v>0</v>
      </c>
    </row>
    <row r="102" spans="2:40" ht="15.75" thickBot="1" x14ac:dyDescent="0.35">
      <c r="B102" s="2390"/>
      <c r="C102" s="2538" t="s">
        <v>1747</v>
      </c>
      <c r="D102" s="2539" t="s">
        <v>921</v>
      </c>
      <c r="E102" s="2285">
        <v>0</v>
      </c>
      <c r="F102" s="2540">
        <v>144229.3728711681</v>
      </c>
      <c r="G102" s="2547">
        <v>1</v>
      </c>
      <c r="H102" s="2542">
        <v>0</v>
      </c>
      <c r="J102" s="2390">
        <v>80</v>
      </c>
      <c r="K102" s="2538" t="s">
        <v>1747</v>
      </c>
      <c r="L102" s="2539" t="s">
        <v>921</v>
      </c>
      <c r="M102" s="2150">
        <v>0</v>
      </c>
      <c r="N102" s="2540">
        <v>144229.3728711681</v>
      </c>
      <c r="O102" s="2547">
        <v>1</v>
      </c>
      <c r="P102" s="2542">
        <v>0</v>
      </c>
      <c r="R102" s="2390">
        <v>80</v>
      </c>
      <c r="S102" s="2538" t="s">
        <v>1747</v>
      </c>
      <c r="T102" s="2539" t="s">
        <v>921</v>
      </c>
      <c r="U102" s="2150">
        <v>0</v>
      </c>
      <c r="V102" s="2540">
        <v>144229.3728711681</v>
      </c>
      <c r="W102" s="2547"/>
      <c r="X102" s="2542">
        <v>0</v>
      </c>
      <c r="Z102" s="2390">
        <v>80</v>
      </c>
      <c r="AA102" s="2538" t="s">
        <v>1747</v>
      </c>
      <c r="AB102" s="2539" t="s">
        <v>921</v>
      </c>
      <c r="AC102" s="2150">
        <v>0</v>
      </c>
      <c r="AD102" s="2540">
        <v>144229.3728711681</v>
      </c>
      <c r="AE102" s="2547">
        <v>1</v>
      </c>
      <c r="AF102" s="2542">
        <v>0</v>
      </c>
      <c r="AH102" s="2390">
        <v>80</v>
      </c>
      <c r="AI102" s="2538" t="s">
        <v>1747</v>
      </c>
      <c r="AJ102" s="2539" t="s">
        <v>921</v>
      </c>
      <c r="AK102" s="2150">
        <v>0</v>
      </c>
      <c r="AL102" s="2540">
        <v>144229.3728711681</v>
      </c>
      <c r="AM102" s="2547">
        <v>1</v>
      </c>
      <c r="AN102" s="2542">
        <v>0</v>
      </c>
    </row>
    <row r="103" spans="2:40" ht="16.5" thickTop="1" thickBot="1" x14ac:dyDescent="0.35">
      <c r="B103" s="2266"/>
      <c r="C103" s="1206"/>
      <c r="D103" s="2527"/>
      <c r="E103" s="1973"/>
      <c r="F103" s="2548"/>
      <c r="G103" s="2549" t="s">
        <v>956</v>
      </c>
      <c r="H103" s="2550">
        <v>14558.14972162029</v>
      </c>
      <c r="J103" s="2266"/>
      <c r="K103" s="1206"/>
      <c r="L103" s="2527"/>
      <c r="M103" s="1973"/>
      <c r="N103" s="2548"/>
      <c r="O103" s="2549" t="s">
        <v>956</v>
      </c>
      <c r="P103" s="2550">
        <v>42359.661855582795</v>
      </c>
      <c r="R103" s="2266"/>
      <c r="S103" s="1206"/>
      <c r="T103" s="2527"/>
      <c r="U103" s="1973"/>
      <c r="V103" s="2548"/>
      <c r="W103" s="2549" t="s">
        <v>956</v>
      </c>
      <c r="X103" s="2550">
        <v>11186.713449596551</v>
      </c>
      <c r="Z103" s="2266"/>
      <c r="AA103" s="1206"/>
      <c r="AB103" s="2527"/>
      <c r="AC103" s="1973"/>
      <c r="AD103" s="2548"/>
      <c r="AE103" s="2549" t="s">
        <v>956</v>
      </c>
      <c r="AF103" s="2550">
        <v>65981.305485874589</v>
      </c>
      <c r="AH103" s="2266"/>
      <c r="AI103" s="1206"/>
      <c r="AJ103" s="2527"/>
      <c r="AK103" s="1973"/>
      <c r="AL103" s="2548"/>
      <c r="AM103" s="2549" t="s">
        <v>956</v>
      </c>
      <c r="AN103" s="2550">
        <v>39730.087237026652</v>
      </c>
    </row>
    <row r="104" spans="2:40" ht="16.5" thickTop="1" thickBot="1" x14ac:dyDescent="0.35">
      <c r="B104" s="2551" t="s">
        <v>957</v>
      </c>
      <c r="C104" s="2530"/>
      <c r="D104" s="2531"/>
      <c r="E104" s="2532"/>
      <c r="F104" s="2552"/>
      <c r="G104" s="2530"/>
      <c r="H104" s="2554"/>
      <c r="J104" s="2551" t="s">
        <v>957</v>
      </c>
      <c r="K104" s="2530"/>
      <c r="L104" s="2531"/>
      <c r="M104" s="2532"/>
      <c r="N104" s="2552"/>
      <c r="O104" s="2530"/>
      <c r="P104" s="2554"/>
      <c r="R104" s="2551" t="s">
        <v>957</v>
      </c>
      <c r="S104" s="2530"/>
      <c r="T104" s="2531"/>
      <c r="U104" s="2532"/>
      <c r="V104" s="2552"/>
      <c r="W104" s="2530"/>
      <c r="X104" s="2554"/>
      <c r="Z104" s="2551" t="s">
        <v>957</v>
      </c>
      <c r="AA104" s="2530"/>
      <c r="AB104" s="2531"/>
      <c r="AC104" s="2532"/>
      <c r="AD104" s="2552"/>
      <c r="AE104" s="2530"/>
      <c r="AF104" s="2554"/>
      <c r="AH104" s="2551" t="s">
        <v>957</v>
      </c>
      <c r="AI104" s="2530"/>
      <c r="AJ104" s="2531"/>
      <c r="AK104" s="2532"/>
      <c r="AL104" s="2552"/>
      <c r="AM104" s="2530"/>
      <c r="AN104" s="2554"/>
    </row>
    <row r="105" spans="2:40" ht="15.75" thickTop="1" x14ac:dyDescent="0.3">
      <c r="B105" s="2555" t="s">
        <v>949</v>
      </c>
      <c r="C105" s="2556" t="s">
        <v>773</v>
      </c>
      <c r="D105" s="2557"/>
      <c r="E105" s="2558" t="s">
        <v>135</v>
      </c>
      <c r="F105" s="2559" t="s">
        <v>929</v>
      </c>
      <c r="G105" s="2558" t="s">
        <v>958</v>
      </c>
      <c r="H105" s="2560" t="s">
        <v>952</v>
      </c>
      <c r="J105" s="2555" t="s">
        <v>949</v>
      </c>
      <c r="K105" s="2556" t="s">
        <v>773</v>
      </c>
      <c r="L105" s="2557"/>
      <c r="M105" s="2558" t="s">
        <v>135</v>
      </c>
      <c r="N105" s="2559" t="s">
        <v>929</v>
      </c>
      <c r="O105" s="2558" t="s">
        <v>958</v>
      </c>
      <c r="P105" s="2560" t="s">
        <v>952</v>
      </c>
      <c r="R105" s="2555" t="s">
        <v>949</v>
      </c>
      <c r="S105" s="2556" t="s">
        <v>773</v>
      </c>
      <c r="T105" s="2557"/>
      <c r="U105" s="2558" t="s">
        <v>135</v>
      </c>
      <c r="V105" s="2559" t="s">
        <v>929</v>
      </c>
      <c r="W105" s="2558" t="s">
        <v>958</v>
      </c>
      <c r="X105" s="2560" t="s">
        <v>952</v>
      </c>
      <c r="Z105" s="2555" t="s">
        <v>949</v>
      </c>
      <c r="AA105" s="2556" t="s">
        <v>773</v>
      </c>
      <c r="AB105" s="2557"/>
      <c r="AC105" s="2558" t="s">
        <v>135</v>
      </c>
      <c r="AD105" s="2559" t="s">
        <v>929</v>
      </c>
      <c r="AE105" s="2558" t="s">
        <v>958</v>
      </c>
      <c r="AF105" s="2560" t="s">
        <v>952</v>
      </c>
      <c r="AH105" s="2555" t="s">
        <v>949</v>
      </c>
      <c r="AI105" s="2556" t="s">
        <v>773</v>
      </c>
      <c r="AJ105" s="2557"/>
      <c r="AK105" s="2558" t="s">
        <v>135</v>
      </c>
      <c r="AL105" s="2559" t="s">
        <v>929</v>
      </c>
      <c r="AM105" s="2558" t="s">
        <v>958</v>
      </c>
      <c r="AN105" s="2560" t="s">
        <v>952</v>
      </c>
    </row>
    <row r="106" spans="2:40" x14ac:dyDescent="0.3">
      <c r="B106" s="2561"/>
      <c r="C106" s="2562"/>
      <c r="D106" s="2563"/>
      <c r="E106" s="2564"/>
      <c r="F106" s="2565"/>
      <c r="G106" s="2150"/>
      <c r="H106" s="2566"/>
      <c r="J106" s="2561"/>
      <c r="K106" s="2562"/>
      <c r="L106" s="2563"/>
      <c r="M106" s="2564"/>
      <c r="N106" s="2565"/>
      <c r="O106" s="2150"/>
      <c r="P106" s="2566"/>
      <c r="R106" s="2561"/>
      <c r="S106" s="2562"/>
      <c r="T106" s="2563"/>
      <c r="U106" s="2564"/>
      <c r="V106" s="2565"/>
      <c r="W106" s="2150"/>
      <c r="X106" s="2566"/>
      <c r="Z106" s="2561"/>
      <c r="AA106" s="2562"/>
      <c r="AB106" s="2563"/>
      <c r="AC106" s="2564"/>
      <c r="AD106" s="2565"/>
      <c r="AE106" s="2150"/>
      <c r="AF106" s="2566"/>
      <c r="AH106" s="2561"/>
      <c r="AI106" s="2562"/>
      <c r="AJ106" s="2563"/>
      <c r="AK106" s="2564"/>
      <c r="AL106" s="2565"/>
      <c r="AM106" s="2150"/>
      <c r="AN106" s="2566"/>
    </row>
    <row r="107" spans="2:40" x14ac:dyDescent="0.3">
      <c r="B107" s="2561"/>
      <c r="C107" s="2562"/>
      <c r="D107" s="2563"/>
      <c r="E107" s="2564"/>
      <c r="F107" s="2565"/>
      <c r="G107" s="2150"/>
      <c r="H107" s="2566"/>
      <c r="J107" s="2561"/>
      <c r="K107" s="2562"/>
      <c r="L107" s="2563"/>
      <c r="M107" s="2564"/>
      <c r="N107" s="2565"/>
      <c r="O107" s="2150"/>
      <c r="P107" s="2566"/>
      <c r="R107" s="2561"/>
      <c r="S107" s="2562"/>
      <c r="T107" s="2563"/>
      <c r="U107" s="2564"/>
      <c r="V107" s="2565"/>
      <c r="W107" s="2150"/>
      <c r="X107" s="2566"/>
      <c r="Z107" s="2561"/>
      <c r="AA107" s="2562"/>
      <c r="AB107" s="2563"/>
      <c r="AC107" s="2564"/>
      <c r="AD107" s="2565"/>
      <c r="AE107" s="2150"/>
      <c r="AF107" s="2566"/>
      <c r="AH107" s="2561"/>
      <c r="AI107" s="2562"/>
      <c r="AJ107" s="2563"/>
      <c r="AK107" s="2564"/>
      <c r="AL107" s="2565"/>
      <c r="AM107" s="2150"/>
      <c r="AN107" s="2566"/>
    </row>
    <row r="108" spans="2:40" ht="15.75" thickBot="1" x14ac:dyDescent="0.35">
      <c r="B108" s="2561"/>
      <c r="C108" s="2562"/>
      <c r="D108" s="2563"/>
      <c r="E108" s="2564"/>
      <c r="F108" s="2565"/>
      <c r="G108" s="2150"/>
      <c r="H108" s="2566"/>
      <c r="J108" s="2561"/>
      <c r="K108" s="2562"/>
      <c r="L108" s="2563"/>
      <c r="M108" s="2564"/>
      <c r="N108" s="2565"/>
      <c r="O108" s="2150"/>
      <c r="P108" s="2566"/>
      <c r="R108" s="2561"/>
      <c r="S108" s="2562"/>
      <c r="T108" s="2563"/>
      <c r="U108" s="2564"/>
      <c r="V108" s="2565"/>
      <c r="W108" s="2150"/>
      <c r="X108" s="2566"/>
      <c r="Z108" s="2561"/>
      <c r="AA108" s="2562"/>
      <c r="AB108" s="2563"/>
      <c r="AC108" s="2564"/>
      <c r="AD108" s="2565"/>
      <c r="AE108" s="2150"/>
      <c r="AF108" s="2566"/>
      <c r="AH108" s="2561"/>
      <c r="AI108" s="2562"/>
      <c r="AJ108" s="2563"/>
      <c r="AK108" s="2564"/>
      <c r="AL108" s="2565"/>
      <c r="AM108" s="2150"/>
      <c r="AN108" s="2566"/>
    </row>
    <row r="109" spans="2:40" ht="16.5" thickTop="1" thickBot="1" x14ac:dyDescent="0.35">
      <c r="B109" s="2266"/>
      <c r="C109" s="1206"/>
      <c r="D109" s="2527"/>
      <c r="E109" s="1973"/>
      <c r="F109" s="2548"/>
      <c r="G109" s="2549" t="s">
        <v>956</v>
      </c>
      <c r="H109" s="2567">
        <v>0</v>
      </c>
      <c r="J109" s="2266"/>
      <c r="K109" s="1206"/>
      <c r="L109" s="2527"/>
      <c r="M109" s="1973"/>
      <c r="N109" s="2548"/>
      <c r="O109" s="2549" t="s">
        <v>956</v>
      </c>
      <c r="P109" s="2567">
        <v>0</v>
      </c>
      <c r="R109" s="2266"/>
      <c r="S109" s="1206"/>
      <c r="T109" s="2527"/>
      <c r="U109" s="1973"/>
      <c r="V109" s="2548"/>
      <c r="W109" s="2549" t="s">
        <v>956</v>
      </c>
      <c r="X109" s="2567">
        <v>0</v>
      </c>
      <c r="Z109" s="2266"/>
      <c r="AA109" s="1206"/>
      <c r="AB109" s="2527"/>
      <c r="AC109" s="1973"/>
      <c r="AD109" s="2548"/>
      <c r="AE109" s="2549" t="s">
        <v>956</v>
      </c>
      <c r="AF109" s="2567">
        <v>0</v>
      </c>
      <c r="AH109" s="2266"/>
      <c r="AI109" s="1206"/>
      <c r="AJ109" s="2527"/>
      <c r="AK109" s="1973"/>
      <c r="AL109" s="2548"/>
      <c r="AM109" s="2549" t="s">
        <v>956</v>
      </c>
      <c r="AN109" s="2567">
        <v>0</v>
      </c>
    </row>
    <row r="110" spans="2:40" ht="16.5" thickTop="1" thickBot="1" x14ac:dyDescent="0.35">
      <c r="B110" s="2254" t="s">
        <v>3382</v>
      </c>
      <c r="C110" s="2530"/>
      <c r="D110" s="2531"/>
      <c r="E110" s="2532"/>
      <c r="F110" s="2552"/>
      <c r="G110" s="2530"/>
      <c r="H110" s="2554"/>
      <c r="J110" s="2266"/>
      <c r="K110" s="2530"/>
      <c r="L110" s="2531"/>
      <c r="M110" s="2532"/>
      <c r="N110" s="2552"/>
      <c r="O110" s="2530"/>
      <c r="P110" s="2554"/>
      <c r="R110" s="2266"/>
      <c r="S110" s="2530"/>
      <c r="T110" s="2531"/>
      <c r="U110" s="2532"/>
      <c r="V110" s="2552"/>
      <c r="W110" s="2530"/>
      <c r="X110" s="2554"/>
      <c r="Z110" s="2266"/>
      <c r="AA110" s="2530"/>
      <c r="AB110" s="2531"/>
      <c r="AC110" s="2532"/>
      <c r="AD110" s="2552"/>
      <c r="AE110" s="2530"/>
      <c r="AF110" s="2554"/>
      <c r="AH110" s="2266"/>
      <c r="AI110" s="2530"/>
      <c r="AJ110" s="2531"/>
      <c r="AK110" s="2532"/>
      <c r="AL110" s="2552"/>
      <c r="AM110" s="2530"/>
      <c r="AN110" s="2554"/>
    </row>
    <row r="111" spans="2:40" ht="15.75" thickTop="1" x14ac:dyDescent="0.3">
      <c r="B111" s="2568" t="s">
        <v>949</v>
      </c>
      <c r="C111" s="2568" t="s">
        <v>960</v>
      </c>
      <c r="D111" s="2537" t="s">
        <v>873</v>
      </c>
      <c r="E111" s="2537" t="s">
        <v>961</v>
      </c>
      <c r="F111" s="2536" t="s">
        <v>314</v>
      </c>
      <c r="G111" s="2537" t="s">
        <v>951</v>
      </c>
      <c r="H111" s="2529" t="s">
        <v>1101</v>
      </c>
      <c r="J111" s="2568" t="s">
        <v>949</v>
      </c>
      <c r="K111" s="2568" t="s">
        <v>960</v>
      </c>
      <c r="L111" s="2537" t="s">
        <v>873</v>
      </c>
      <c r="M111" s="2569" t="s">
        <v>961</v>
      </c>
      <c r="N111" s="2570" t="s">
        <v>314</v>
      </c>
      <c r="O111" s="2537" t="s">
        <v>951</v>
      </c>
      <c r="P111" s="2529" t="s">
        <v>1101</v>
      </c>
      <c r="R111" s="2568" t="s">
        <v>949</v>
      </c>
      <c r="S111" s="2568" t="s">
        <v>960</v>
      </c>
      <c r="T111" s="2537" t="s">
        <v>873</v>
      </c>
      <c r="U111" s="2536" t="s">
        <v>961</v>
      </c>
      <c r="V111" s="2570" t="s">
        <v>314</v>
      </c>
      <c r="W111" s="2537" t="s">
        <v>951</v>
      </c>
      <c r="X111" s="2529" t="s">
        <v>1101</v>
      </c>
      <c r="Z111" s="2568" t="s">
        <v>949</v>
      </c>
      <c r="AA111" s="2568" t="s">
        <v>960</v>
      </c>
      <c r="AB111" s="2537" t="s">
        <v>873</v>
      </c>
      <c r="AC111" s="2569" t="s">
        <v>961</v>
      </c>
      <c r="AD111" s="2570" t="s">
        <v>314</v>
      </c>
      <c r="AE111" s="2537" t="s">
        <v>951</v>
      </c>
      <c r="AF111" s="2529" t="s">
        <v>1101</v>
      </c>
      <c r="AH111" s="2568" t="s">
        <v>949</v>
      </c>
      <c r="AI111" s="2568" t="s">
        <v>960</v>
      </c>
      <c r="AJ111" s="2537" t="s">
        <v>873</v>
      </c>
      <c r="AK111" s="2569" t="s">
        <v>961</v>
      </c>
      <c r="AL111" s="2570" t="s">
        <v>314</v>
      </c>
      <c r="AM111" s="2537" t="s">
        <v>951</v>
      </c>
      <c r="AN111" s="2529" t="s">
        <v>1101</v>
      </c>
    </row>
    <row r="112" spans="2:40" x14ac:dyDescent="0.3">
      <c r="B112" s="2928">
        <v>10</v>
      </c>
      <c r="C112" s="2572" t="s">
        <v>966</v>
      </c>
      <c r="D112" s="2409">
        <v>0</v>
      </c>
      <c r="E112" s="2573">
        <v>403671.20035076747</v>
      </c>
      <c r="F112" s="2610">
        <v>0</v>
      </c>
      <c r="G112" s="2409"/>
      <c r="H112" s="2575">
        <v>0</v>
      </c>
      <c r="J112" s="2571">
        <v>10</v>
      </c>
      <c r="K112" s="2572" t="s">
        <v>966</v>
      </c>
      <c r="L112" s="2409">
        <v>1</v>
      </c>
      <c r="M112" s="2576">
        <v>310823.43749999994</v>
      </c>
      <c r="N112" s="2574">
        <v>310823.43749999994</v>
      </c>
      <c r="O112" s="2545">
        <v>0.3</v>
      </c>
      <c r="P112" s="2575">
        <v>93247.031249999985</v>
      </c>
      <c r="R112" s="2571">
        <v>10</v>
      </c>
      <c r="S112" s="2572" t="s">
        <v>966</v>
      </c>
      <c r="T112" s="2409">
        <v>1</v>
      </c>
      <c r="U112" s="2573">
        <v>403671.20035076747</v>
      </c>
      <c r="V112" s="2574">
        <v>403671.20035076747</v>
      </c>
      <c r="W112" s="2541">
        <v>6.6666666666666666E-2</v>
      </c>
      <c r="X112" s="2575">
        <v>26911.413356717832</v>
      </c>
      <c r="Z112" s="2571">
        <v>30</v>
      </c>
      <c r="AA112" s="2572" t="s">
        <v>966</v>
      </c>
      <c r="AB112" s="2409">
        <v>0</v>
      </c>
      <c r="AC112" s="2573">
        <v>403671.20035076747</v>
      </c>
      <c r="AD112" s="2574">
        <v>0</v>
      </c>
      <c r="AE112" s="2545">
        <v>0.3</v>
      </c>
      <c r="AF112" s="2575">
        <v>0</v>
      </c>
      <c r="AH112" s="2571">
        <v>30</v>
      </c>
      <c r="AI112" s="2572" t="s">
        <v>966</v>
      </c>
      <c r="AJ112" s="2409">
        <v>0</v>
      </c>
      <c r="AK112" s="2573">
        <v>403671.20035076747</v>
      </c>
      <c r="AL112" s="2574">
        <v>0</v>
      </c>
      <c r="AM112" s="2545">
        <v>1</v>
      </c>
      <c r="AN112" s="2575">
        <v>0</v>
      </c>
    </row>
    <row r="113" spans="2:40" x14ac:dyDescent="0.3">
      <c r="B113" s="2928">
        <v>20</v>
      </c>
      <c r="C113" s="2572" t="s">
        <v>967</v>
      </c>
      <c r="D113" s="2409">
        <v>0</v>
      </c>
      <c r="E113" s="2573">
        <v>166435.72214626396</v>
      </c>
      <c r="F113" s="2610">
        <v>0</v>
      </c>
      <c r="G113" s="2409"/>
      <c r="H113" s="2575">
        <v>0</v>
      </c>
      <c r="J113" s="2571">
        <v>20</v>
      </c>
      <c r="K113" s="2572" t="s">
        <v>967</v>
      </c>
      <c r="L113" s="2409">
        <v>0</v>
      </c>
      <c r="M113" s="2576">
        <v>103607.81249999999</v>
      </c>
      <c r="N113" s="2574">
        <v>0</v>
      </c>
      <c r="O113" s="2545">
        <v>0.5</v>
      </c>
      <c r="P113" s="2575">
        <v>0</v>
      </c>
      <c r="R113" s="2571">
        <v>20</v>
      </c>
      <c r="S113" s="2572" t="s">
        <v>967</v>
      </c>
      <c r="T113" s="2409">
        <v>1</v>
      </c>
      <c r="U113" s="2573">
        <v>166435.72214626396</v>
      </c>
      <c r="V113" s="2574">
        <v>166435.72214626396</v>
      </c>
      <c r="W113" s="2541">
        <v>8.3333333333333329E-2</v>
      </c>
      <c r="X113" s="2575">
        <v>13869.643512188662</v>
      </c>
      <c r="Z113" s="2571">
        <v>20</v>
      </c>
      <c r="AA113" s="2572" t="s">
        <v>967</v>
      </c>
      <c r="AB113" s="2409">
        <v>0</v>
      </c>
      <c r="AC113" s="2573">
        <v>166435.72214626396</v>
      </c>
      <c r="AD113" s="2574">
        <v>0</v>
      </c>
      <c r="AE113" s="2545">
        <v>1</v>
      </c>
      <c r="AF113" s="2575">
        <v>0</v>
      </c>
      <c r="AH113" s="2571">
        <v>20</v>
      </c>
      <c r="AI113" s="2572" t="s">
        <v>967</v>
      </c>
      <c r="AJ113" s="2409">
        <v>1</v>
      </c>
      <c r="AK113" s="2573">
        <v>166435.72214626396</v>
      </c>
      <c r="AL113" s="2574">
        <v>166435.72214626396</v>
      </c>
      <c r="AM113" s="2545">
        <v>0.5</v>
      </c>
      <c r="AN113" s="2575">
        <v>83217.861073131979</v>
      </c>
    </row>
    <row r="114" spans="2:40" x14ac:dyDescent="0.3">
      <c r="B114" s="2928">
        <v>40</v>
      </c>
      <c r="C114" s="2572" t="s">
        <v>1590</v>
      </c>
      <c r="D114" s="2409">
        <v>1</v>
      </c>
      <c r="E114" s="2573">
        <v>261541.84908698621</v>
      </c>
      <c r="F114" s="2610">
        <v>261541.84908698621</v>
      </c>
      <c r="G114" s="2409">
        <v>0.1</v>
      </c>
      <c r="H114" s="2575">
        <v>26154.184908698622</v>
      </c>
      <c r="J114" s="2571">
        <v>30</v>
      </c>
      <c r="K114" s="2572" t="s">
        <v>1590</v>
      </c>
      <c r="L114" s="2409">
        <v>0</v>
      </c>
      <c r="M114" s="2576">
        <v>203762.03125</v>
      </c>
      <c r="N114" s="2574">
        <v>0</v>
      </c>
      <c r="O114" s="2545">
        <v>0.5</v>
      </c>
      <c r="P114" s="2575">
        <v>0</v>
      </c>
      <c r="R114" s="2571">
        <v>30</v>
      </c>
      <c r="S114" s="2572" t="s">
        <v>1590</v>
      </c>
      <c r="T114" s="2409">
        <v>1</v>
      </c>
      <c r="U114" s="2573">
        <v>261541.84908698621</v>
      </c>
      <c r="V114" s="2574">
        <v>261541.84908698621</v>
      </c>
      <c r="W114" s="2541">
        <v>6.6666666666666666E-2</v>
      </c>
      <c r="X114" s="2575">
        <v>17436.123272465746</v>
      </c>
      <c r="Z114" s="2571">
        <v>30</v>
      </c>
      <c r="AA114" s="2572" t="s">
        <v>1590</v>
      </c>
      <c r="AB114" s="2409">
        <v>1</v>
      </c>
      <c r="AC114" s="2573">
        <v>261541.84908698621</v>
      </c>
      <c r="AD114" s="2574">
        <v>261541.84908698621</v>
      </c>
      <c r="AE114" s="2545">
        <v>0.3</v>
      </c>
      <c r="AF114" s="2575">
        <v>78462.554726095856</v>
      </c>
      <c r="AH114" s="2571">
        <v>30</v>
      </c>
      <c r="AI114" s="2572" t="s">
        <v>1590</v>
      </c>
      <c r="AJ114" s="2409">
        <v>1</v>
      </c>
      <c r="AK114" s="2573">
        <v>261541.84908698621</v>
      </c>
      <c r="AL114" s="2574">
        <v>261541.84908698621</v>
      </c>
      <c r="AM114" s="2545">
        <v>0.4</v>
      </c>
      <c r="AN114" s="2575">
        <v>104616.73963479449</v>
      </c>
    </row>
    <row r="115" spans="2:40" x14ac:dyDescent="0.3">
      <c r="B115" s="2928">
        <v>60</v>
      </c>
      <c r="C115" s="2572" t="s">
        <v>969</v>
      </c>
      <c r="D115" s="2409">
        <v>0</v>
      </c>
      <c r="E115" s="2573">
        <v>93831.201492526641</v>
      </c>
      <c r="F115" s="2610">
        <v>0</v>
      </c>
      <c r="G115" s="2409"/>
      <c r="H115" s="2575">
        <v>0</v>
      </c>
      <c r="J115" s="2571">
        <v>40</v>
      </c>
      <c r="K115" s="2572" t="s">
        <v>969</v>
      </c>
      <c r="L115" s="2409">
        <v>1</v>
      </c>
      <c r="M115" s="2576">
        <v>103607.81249999999</v>
      </c>
      <c r="N115" s="2574">
        <v>103607.81249999999</v>
      </c>
      <c r="O115" s="2545">
        <v>0.4</v>
      </c>
      <c r="P115" s="2575">
        <v>41443.125</v>
      </c>
      <c r="R115" s="2571">
        <v>40</v>
      </c>
      <c r="S115" s="2572" t="s">
        <v>969</v>
      </c>
      <c r="T115" s="2409">
        <v>0</v>
      </c>
      <c r="U115" s="2573">
        <v>93831.201492526641</v>
      </c>
      <c r="V115" s="2574">
        <v>0</v>
      </c>
      <c r="W115" s="2541">
        <v>6.6666666666666666E-2</v>
      </c>
      <c r="X115" s="2575">
        <v>0</v>
      </c>
      <c r="Z115" s="2571">
        <v>40</v>
      </c>
      <c r="AA115" s="2572" t="s">
        <v>969</v>
      </c>
      <c r="AB115" s="2409">
        <v>0</v>
      </c>
      <c r="AC115" s="2573">
        <v>93831.201492526641</v>
      </c>
      <c r="AD115" s="2574">
        <v>0</v>
      </c>
      <c r="AE115" s="2545">
        <v>0</v>
      </c>
      <c r="AF115" s="2575">
        <v>0</v>
      </c>
      <c r="AH115" s="2571">
        <v>40</v>
      </c>
      <c r="AI115" s="2572" t="s">
        <v>969</v>
      </c>
      <c r="AJ115" s="2409">
        <v>0</v>
      </c>
      <c r="AK115" s="2573">
        <v>93831.201492526641</v>
      </c>
      <c r="AL115" s="2574">
        <v>0</v>
      </c>
      <c r="AM115" s="2545">
        <v>1</v>
      </c>
      <c r="AN115" s="2575">
        <v>0</v>
      </c>
    </row>
    <row r="116" spans="2:40" x14ac:dyDescent="0.3">
      <c r="B116" s="2928">
        <v>70</v>
      </c>
      <c r="C116" s="2572" t="s">
        <v>963</v>
      </c>
      <c r="D116" s="2409">
        <v>1</v>
      </c>
      <c r="E116" s="2573">
        <v>93831.201492526641</v>
      </c>
      <c r="F116" s="2574">
        <v>93831.201492526641</v>
      </c>
      <c r="G116" s="2545">
        <v>0.1</v>
      </c>
      <c r="H116" s="2575">
        <v>9383.1201492526652</v>
      </c>
      <c r="J116" s="2571">
        <v>60</v>
      </c>
      <c r="K116" s="2572" t="s">
        <v>963</v>
      </c>
      <c r="L116" s="2409">
        <v>1</v>
      </c>
      <c r="M116" s="2576">
        <v>75979.0625</v>
      </c>
      <c r="N116" s="2574">
        <v>75979.0625</v>
      </c>
      <c r="O116" s="2545">
        <v>0.4</v>
      </c>
      <c r="P116" s="2575">
        <v>30391.625</v>
      </c>
      <c r="R116" s="2571">
        <v>60</v>
      </c>
      <c r="S116" s="2572" t="s">
        <v>963</v>
      </c>
      <c r="T116" s="2409">
        <v>1</v>
      </c>
      <c r="U116" s="2573">
        <v>93831.201492526641</v>
      </c>
      <c r="V116" s="2574">
        <v>93831.201492526641</v>
      </c>
      <c r="W116" s="2541">
        <v>8.3333333333333329E-2</v>
      </c>
      <c r="X116" s="2575">
        <v>7819.2667910438868</v>
      </c>
      <c r="Z116" s="2571">
        <v>60</v>
      </c>
      <c r="AA116" s="2572" t="s">
        <v>963</v>
      </c>
      <c r="AB116" s="2409">
        <v>1</v>
      </c>
      <c r="AC116" s="2573">
        <v>93831.201492526641</v>
      </c>
      <c r="AD116" s="2574">
        <v>93831.201492526641</v>
      </c>
      <c r="AE116" s="2545">
        <v>0.1</v>
      </c>
      <c r="AF116" s="2575">
        <v>9383.1201492526652</v>
      </c>
      <c r="AH116" s="2571">
        <v>60</v>
      </c>
      <c r="AI116" s="2572" t="s">
        <v>963</v>
      </c>
      <c r="AJ116" s="2409">
        <v>1</v>
      </c>
      <c r="AK116" s="2573">
        <v>93831.201492526641</v>
      </c>
      <c r="AL116" s="2574">
        <v>93831.201492526641</v>
      </c>
      <c r="AM116" s="2545">
        <v>0.3</v>
      </c>
      <c r="AN116" s="2575">
        <v>28149.36044775799</v>
      </c>
    </row>
    <row r="117" spans="2:40" x14ac:dyDescent="0.3">
      <c r="B117" s="2571"/>
      <c r="C117" s="2572" t="s">
        <v>923</v>
      </c>
      <c r="D117" s="2409">
        <v>0</v>
      </c>
      <c r="E117" s="2573">
        <v>64040.167561799884</v>
      </c>
      <c r="F117" s="2610">
        <v>0</v>
      </c>
      <c r="G117" s="2409"/>
      <c r="H117" s="2575">
        <v>0</v>
      </c>
      <c r="J117" s="2571">
        <v>160</v>
      </c>
      <c r="K117" s="2572" t="s">
        <v>923</v>
      </c>
      <c r="L117" s="2409">
        <v>1</v>
      </c>
      <c r="M117" s="2576">
        <v>36247.538562499991</v>
      </c>
      <c r="N117" s="2574">
        <v>36247.538562499991</v>
      </c>
      <c r="O117" s="2545">
        <v>0.4</v>
      </c>
      <c r="P117" s="2575">
        <v>14499.015424999998</v>
      </c>
      <c r="R117" s="2571">
        <v>160</v>
      </c>
      <c r="S117" s="2572" t="s">
        <v>923</v>
      </c>
      <c r="T117" s="2409">
        <v>1</v>
      </c>
      <c r="U117" s="2573">
        <v>64040.167561799884</v>
      </c>
      <c r="V117" s="2574">
        <v>64040.167561799884</v>
      </c>
      <c r="W117" s="2541">
        <v>8.3333333333333329E-2</v>
      </c>
      <c r="X117" s="2575">
        <v>5336.6806301499901</v>
      </c>
      <c r="Z117" s="2571">
        <v>160</v>
      </c>
      <c r="AA117" s="2572" t="s">
        <v>923</v>
      </c>
      <c r="AB117" s="2409">
        <v>0</v>
      </c>
      <c r="AC117" s="2573">
        <v>64040.167561799884</v>
      </c>
      <c r="AD117" s="2574">
        <v>0</v>
      </c>
      <c r="AE117" s="2545">
        <v>1</v>
      </c>
      <c r="AF117" s="2575">
        <v>0</v>
      </c>
      <c r="AH117" s="2571">
        <v>160</v>
      </c>
      <c r="AI117" s="2572" t="s">
        <v>923</v>
      </c>
      <c r="AJ117" s="2409">
        <v>0</v>
      </c>
      <c r="AK117" s="2573">
        <v>64040.167561799884</v>
      </c>
      <c r="AL117" s="2574">
        <v>0</v>
      </c>
      <c r="AM117" s="2545">
        <v>1</v>
      </c>
      <c r="AN117" s="2575">
        <v>0</v>
      </c>
    </row>
    <row r="118" spans="2:40" ht="15.75" thickBot="1" x14ac:dyDescent="0.35">
      <c r="B118" s="2571"/>
      <c r="C118" s="2572" t="s">
        <v>935</v>
      </c>
      <c r="D118" s="2409">
        <v>0</v>
      </c>
      <c r="E118" s="2573">
        <v>56298.72089551598</v>
      </c>
      <c r="F118" s="2610">
        <v>0</v>
      </c>
      <c r="G118" s="2409"/>
      <c r="H118" s="2575">
        <v>0</v>
      </c>
      <c r="J118" s="2571">
        <v>70</v>
      </c>
      <c r="K118" s="2572" t="s">
        <v>935</v>
      </c>
      <c r="L118" s="2409">
        <v>0</v>
      </c>
      <c r="M118" s="2576">
        <v>44896.718749999993</v>
      </c>
      <c r="N118" s="2574">
        <v>0</v>
      </c>
      <c r="O118" s="2545">
        <v>1</v>
      </c>
      <c r="P118" s="2575">
        <v>0</v>
      </c>
      <c r="R118" s="2571">
        <v>70</v>
      </c>
      <c r="S118" s="2572" t="s">
        <v>935</v>
      </c>
      <c r="T118" s="2409">
        <v>0</v>
      </c>
      <c r="U118" s="2573">
        <v>56298.72089551598</v>
      </c>
      <c r="V118" s="2574">
        <v>0</v>
      </c>
      <c r="W118" s="2541">
        <v>6.6666666666666666E-2</v>
      </c>
      <c r="X118" s="2575">
        <v>0</v>
      </c>
      <c r="Z118" s="2571">
        <v>70</v>
      </c>
      <c r="AA118" s="2572" t="s">
        <v>935</v>
      </c>
      <c r="AB118" s="2409">
        <v>0</v>
      </c>
      <c r="AC118" s="2573">
        <v>56298.72089551598</v>
      </c>
      <c r="AD118" s="2574">
        <v>0</v>
      </c>
      <c r="AE118" s="2545">
        <v>1</v>
      </c>
      <c r="AF118" s="2575">
        <v>0</v>
      </c>
      <c r="AH118" s="2571">
        <v>70</v>
      </c>
      <c r="AI118" s="2572" t="s">
        <v>935</v>
      </c>
      <c r="AJ118" s="2409">
        <v>0</v>
      </c>
      <c r="AK118" s="2573">
        <v>56298.72089551598</v>
      </c>
      <c r="AL118" s="2574">
        <v>0</v>
      </c>
      <c r="AM118" s="2545">
        <v>1</v>
      </c>
      <c r="AN118" s="2575">
        <v>0</v>
      </c>
    </row>
    <row r="119" spans="2:40" ht="16.5" thickTop="1" thickBot="1" x14ac:dyDescent="0.35">
      <c r="B119" s="2577"/>
      <c r="C119" s="2530"/>
      <c r="D119" s="2531"/>
      <c r="E119" s="2532"/>
      <c r="F119" s="2531"/>
      <c r="G119" s="2549" t="s">
        <v>956</v>
      </c>
      <c r="H119" s="2550">
        <v>35537.305057951286</v>
      </c>
      <c r="J119" s="2577"/>
      <c r="K119" s="2530"/>
      <c r="L119" s="2531"/>
      <c r="M119" s="2532"/>
      <c r="N119" s="2531"/>
      <c r="O119" s="2549" t="s">
        <v>956</v>
      </c>
      <c r="P119" s="2550">
        <v>179580.79667499999</v>
      </c>
      <c r="R119" s="2577"/>
      <c r="S119" s="2530"/>
      <c r="T119" s="2531"/>
      <c r="U119" s="2532"/>
      <c r="V119" s="2531"/>
      <c r="W119" s="2549" t="s">
        <v>956</v>
      </c>
      <c r="X119" s="2550">
        <v>71373.127562566122</v>
      </c>
      <c r="Z119" s="2577"/>
      <c r="AA119" s="2530"/>
      <c r="AB119" s="2531"/>
      <c r="AC119" s="2532"/>
      <c r="AD119" s="2531"/>
      <c r="AE119" s="2549" t="s">
        <v>956</v>
      </c>
      <c r="AF119" s="2550">
        <v>87845.674875348515</v>
      </c>
      <c r="AH119" s="2577"/>
      <c r="AI119" s="2530"/>
      <c r="AJ119" s="2531"/>
      <c r="AK119" s="2532"/>
      <c r="AL119" s="2531"/>
      <c r="AM119" s="2549" t="s">
        <v>956</v>
      </c>
      <c r="AN119" s="2550">
        <v>215983.96115568446</v>
      </c>
    </row>
    <row r="120" spans="2:40" ht="16.5" thickTop="1" thickBot="1" x14ac:dyDescent="0.35">
      <c r="B120" s="2286"/>
      <c r="C120" s="2578"/>
      <c r="D120" s="2579"/>
      <c r="E120" s="2580"/>
      <c r="F120" s="2581" t="s">
        <v>964</v>
      </c>
      <c r="G120" s="2581"/>
      <c r="H120" s="2582">
        <v>50095.454779571577</v>
      </c>
      <c r="J120" s="2286"/>
      <c r="K120" s="2578"/>
      <c r="L120" s="2579"/>
      <c r="M120" s="2580"/>
      <c r="N120" s="2581" t="s">
        <v>964</v>
      </c>
      <c r="O120" s="2581"/>
      <c r="P120" s="2582">
        <v>221940.45853058278</v>
      </c>
      <c r="R120" s="2286"/>
      <c r="S120" s="2578"/>
      <c r="T120" s="2579"/>
      <c r="U120" s="2580"/>
      <c r="V120" s="2581" t="s">
        <v>964</v>
      </c>
      <c r="W120" s="2581"/>
      <c r="X120" s="2582">
        <v>82559.84101216268</v>
      </c>
      <c r="Z120" s="2286"/>
      <c r="AA120" s="2578"/>
      <c r="AB120" s="2579"/>
      <c r="AC120" s="2580"/>
      <c r="AD120" s="2581" t="s">
        <v>964</v>
      </c>
      <c r="AE120" s="2581"/>
      <c r="AF120" s="2582">
        <v>153826.9803612231</v>
      </c>
      <c r="AH120" s="2286"/>
      <c r="AI120" s="2578"/>
      <c r="AJ120" s="2579"/>
      <c r="AK120" s="2580"/>
      <c r="AL120" s="2581" t="s">
        <v>964</v>
      </c>
      <c r="AM120" s="2581"/>
      <c r="AN120" s="2582">
        <v>255714.04839271112</v>
      </c>
    </row>
    <row r="122" spans="2:40" ht="15.75" thickBot="1" x14ac:dyDescent="0.35"/>
    <row r="123" spans="2:40" ht="15" customHeight="1" x14ac:dyDescent="0.3">
      <c r="B123" s="3790"/>
      <c r="C123" s="3791"/>
      <c r="D123" s="3791"/>
      <c r="E123" s="3791"/>
      <c r="F123" s="2586"/>
      <c r="G123" s="2233" t="s">
        <v>875</v>
      </c>
      <c r="H123" s="2515"/>
      <c r="J123" s="3790"/>
      <c r="K123" s="3791"/>
      <c r="L123" s="3791"/>
      <c r="M123" s="3791"/>
      <c r="N123" s="2586"/>
      <c r="O123" s="2233" t="s">
        <v>875</v>
      </c>
      <c r="P123" s="2515"/>
      <c r="R123" s="3790"/>
      <c r="S123" s="3791"/>
      <c r="T123" s="3791"/>
      <c r="U123" s="3791"/>
      <c r="V123" s="2611"/>
      <c r="W123" s="2233" t="s">
        <v>875</v>
      </c>
      <c r="X123" s="2515"/>
      <c r="Z123" s="3790"/>
      <c r="AA123" s="3791"/>
      <c r="AB123" s="3791"/>
      <c r="AC123" s="3791"/>
      <c r="AD123" s="2586"/>
      <c r="AE123" s="2233" t="s">
        <v>875</v>
      </c>
      <c r="AF123" s="2515"/>
      <c r="AH123" s="3766"/>
      <c r="AI123" s="3766"/>
      <c r="AJ123" s="3766"/>
      <c r="AK123" s="3766"/>
      <c r="AL123" s="1206"/>
      <c r="AM123" s="1206"/>
      <c r="AN123" s="1206"/>
    </row>
    <row r="124" spans="2:40" ht="15.75" thickBot="1" x14ac:dyDescent="0.35">
      <c r="B124" s="3794" t="s">
        <v>877</v>
      </c>
      <c r="C124" s="3766"/>
      <c r="D124" s="3766"/>
      <c r="E124" s="3766"/>
      <c r="F124" s="2587">
        <v>6</v>
      </c>
      <c r="G124" s="1206" t="s">
        <v>3366</v>
      </c>
      <c r="H124" s="2518"/>
      <c r="J124" s="3794" t="s">
        <v>877</v>
      </c>
      <c r="K124" s="3766"/>
      <c r="L124" s="3766"/>
      <c r="M124" s="3766"/>
      <c r="N124" s="2587">
        <v>7</v>
      </c>
      <c r="O124" s="1206" t="s">
        <v>3366</v>
      </c>
      <c r="P124" s="2518"/>
      <c r="R124" s="3794" t="s">
        <v>877</v>
      </c>
      <c r="S124" s="3766"/>
      <c r="T124" s="3766"/>
      <c r="U124" s="3766"/>
      <c r="V124" s="2587">
        <v>8</v>
      </c>
      <c r="W124" s="1206" t="s">
        <v>3366</v>
      </c>
      <c r="X124" s="2518"/>
      <c r="Z124" s="3794" t="s">
        <v>877</v>
      </c>
      <c r="AA124" s="3766"/>
      <c r="AB124" s="3766"/>
      <c r="AC124" s="3766"/>
      <c r="AD124" s="2587">
        <v>9</v>
      </c>
      <c r="AE124" s="1206" t="s">
        <v>3366</v>
      </c>
      <c r="AF124" s="2518"/>
      <c r="AH124" s="3766"/>
      <c r="AI124" s="3766"/>
      <c r="AJ124" s="3766"/>
      <c r="AK124" s="3766"/>
      <c r="AL124" s="3233"/>
      <c r="AM124" s="1206"/>
      <c r="AN124" s="1206"/>
    </row>
    <row r="125" spans="2:40" x14ac:dyDescent="0.3">
      <c r="B125" s="2588"/>
      <c r="C125" s="2589"/>
      <c r="D125" s="2589"/>
      <c r="E125" s="2589"/>
      <c r="F125" s="2589"/>
      <c r="G125" s="2590"/>
      <c r="H125" s="2522"/>
      <c r="J125" s="2588"/>
      <c r="K125" s="2589"/>
      <c r="L125" s="2589"/>
      <c r="M125" s="2589"/>
      <c r="N125" s="2589"/>
      <c r="O125" s="2590"/>
      <c r="P125" s="2522"/>
      <c r="R125" s="2588"/>
      <c r="S125" s="2589"/>
      <c r="T125" s="2589"/>
      <c r="U125" s="2589"/>
      <c r="V125" s="2589"/>
      <c r="W125" s="2590"/>
      <c r="X125" s="2522"/>
      <c r="Z125" s="2588"/>
      <c r="AA125" s="2589"/>
      <c r="AB125" s="2589"/>
      <c r="AC125" s="2589"/>
      <c r="AD125" s="2589"/>
      <c r="AE125" s="2597"/>
      <c r="AF125" s="2522"/>
      <c r="AH125" s="3697"/>
      <c r="AI125" s="3697"/>
      <c r="AJ125" s="3697"/>
      <c r="AK125" s="3697"/>
      <c r="AL125" s="3697"/>
      <c r="AM125" s="3697"/>
      <c r="AN125" s="2596"/>
    </row>
    <row r="126" spans="2:40" ht="15.75" thickBot="1" x14ac:dyDescent="0.35">
      <c r="B126" s="2591" t="s">
        <v>880</v>
      </c>
      <c r="C126" s="2592" t="s">
        <v>3390</v>
      </c>
      <c r="D126" s="2592"/>
      <c r="E126" s="2592"/>
      <c r="F126" s="2592"/>
      <c r="G126" s="2593"/>
      <c r="H126" s="2526"/>
      <c r="J126" s="2591" t="s">
        <v>880</v>
      </c>
      <c r="K126" s="2592" t="s">
        <v>3391</v>
      </c>
      <c r="L126" s="2592"/>
      <c r="M126" s="2592"/>
      <c r="N126" s="2592"/>
      <c r="O126" s="2593"/>
      <c r="P126" s="2526"/>
      <c r="R126" s="2591" t="s">
        <v>880</v>
      </c>
      <c r="S126" s="2592" t="s">
        <v>2636</v>
      </c>
      <c r="T126" s="2592"/>
      <c r="U126" s="2592"/>
      <c r="V126" s="2592"/>
      <c r="W126" s="2593"/>
      <c r="X126" s="2526"/>
      <c r="Z126" s="2591" t="s">
        <v>880</v>
      </c>
      <c r="AA126" s="2592" t="s">
        <v>2637</v>
      </c>
      <c r="AB126" s="2592"/>
      <c r="AC126" s="2592"/>
      <c r="AD126" s="2592"/>
      <c r="AE126" s="2598"/>
      <c r="AF126" s="2526"/>
      <c r="AH126" s="2195"/>
      <c r="AI126" s="2024"/>
      <c r="AJ126" s="2024"/>
      <c r="AK126" s="2024"/>
      <c r="AL126" s="2024"/>
      <c r="AM126" s="2024"/>
      <c r="AN126" s="1206"/>
    </row>
    <row r="127" spans="2:40" x14ac:dyDescent="0.3">
      <c r="B127" s="2254"/>
      <c r="C127" s="2024"/>
      <c r="D127" s="2527"/>
      <c r="E127" s="1973"/>
      <c r="F127" s="2527"/>
      <c r="G127" s="2528"/>
      <c r="H127" s="2529"/>
      <c r="J127" s="2254"/>
      <c r="K127" s="2024"/>
      <c r="L127" s="2527"/>
      <c r="M127" s="1973"/>
      <c r="N127" s="2527"/>
      <c r="O127" s="2528"/>
      <c r="P127" s="2529"/>
      <c r="R127" s="2254"/>
      <c r="S127" s="2024"/>
      <c r="T127" s="2527"/>
      <c r="U127" s="1973"/>
      <c r="V127" s="2527"/>
      <c r="W127" s="2528"/>
      <c r="X127" s="2529"/>
      <c r="Z127" s="2254"/>
      <c r="AA127" s="2024"/>
      <c r="AB127" s="2527"/>
      <c r="AC127" s="1973"/>
      <c r="AD127" s="2527"/>
      <c r="AE127" s="2528"/>
      <c r="AF127" s="2529"/>
      <c r="AH127" s="2024"/>
      <c r="AI127" s="2024"/>
      <c r="AJ127" s="2527"/>
      <c r="AK127" s="1973"/>
      <c r="AL127" s="2527"/>
      <c r="AM127" s="1206"/>
      <c r="AN127" s="3698"/>
    </row>
    <row r="128" spans="2:40" ht="15.75" thickBot="1" x14ac:dyDescent="0.35">
      <c r="B128" s="2254" t="s">
        <v>947</v>
      </c>
      <c r="C128" s="2530"/>
      <c r="D128" s="2531"/>
      <c r="E128" s="2532"/>
      <c r="F128" s="2531"/>
      <c r="G128" s="2533"/>
      <c r="H128" s="2534"/>
      <c r="J128" s="2254" t="s">
        <v>947</v>
      </c>
      <c r="K128" s="2530"/>
      <c r="L128" s="2531"/>
      <c r="M128" s="2532"/>
      <c r="N128" s="2531"/>
      <c r="O128" s="2533"/>
      <c r="P128" s="2534"/>
      <c r="R128" s="2254" t="s">
        <v>947</v>
      </c>
      <c r="S128" s="2530"/>
      <c r="T128" s="2531"/>
      <c r="U128" s="2532"/>
      <c r="V128" s="2531"/>
      <c r="W128" s="2533"/>
      <c r="X128" s="2534"/>
      <c r="Z128" s="2254" t="s">
        <v>947</v>
      </c>
      <c r="AA128" s="2530"/>
      <c r="AB128" s="2531"/>
      <c r="AC128" s="2532"/>
      <c r="AD128" s="2531"/>
      <c r="AE128" s="2533"/>
      <c r="AF128" s="2534"/>
      <c r="AH128" s="2024"/>
      <c r="AI128" s="1206"/>
      <c r="AJ128" s="2527"/>
      <c r="AK128" s="1973"/>
      <c r="AL128" s="2527"/>
      <c r="AM128" s="1206"/>
      <c r="AN128" s="3698"/>
    </row>
    <row r="129" spans="2:40" ht="15.75" thickTop="1" x14ac:dyDescent="0.3">
      <c r="B129" s="2583" t="s">
        <v>949</v>
      </c>
      <c r="C129" s="2535" t="s">
        <v>773</v>
      </c>
      <c r="D129" s="2536" t="s">
        <v>135</v>
      </c>
      <c r="E129" s="2537" t="s">
        <v>873</v>
      </c>
      <c r="F129" s="2536" t="s">
        <v>950</v>
      </c>
      <c r="G129" s="2537" t="s">
        <v>951</v>
      </c>
      <c r="H129" s="2529" t="s">
        <v>952</v>
      </c>
      <c r="J129" s="2583" t="s">
        <v>949</v>
      </c>
      <c r="K129" s="2535" t="s">
        <v>773</v>
      </c>
      <c r="L129" s="2536" t="s">
        <v>135</v>
      </c>
      <c r="M129" s="2537" t="s">
        <v>873</v>
      </c>
      <c r="N129" s="2536" t="s">
        <v>950</v>
      </c>
      <c r="O129" s="2537" t="s">
        <v>951</v>
      </c>
      <c r="P129" s="2529" t="s">
        <v>952</v>
      </c>
      <c r="R129" s="2583" t="s">
        <v>949</v>
      </c>
      <c r="S129" s="2535" t="s">
        <v>773</v>
      </c>
      <c r="T129" s="2536" t="s">
        <v>135</v>
      </c>
      <c r="U129" s="2537" t="s">
        <v>873</v>
      </c>
      <c r="V129" s="2536" t="s">
        <v>950</v>
      </c>
      <c r="W129" s="2537" t="s">
        <v>951</v>
      </c>
      <c r="X129" s="2529" t="s">
        <v>952</v>
      </c>
      <c r="Z129" s="2583" t="s">
        <v>949</v>
      </c>
      <c r="AA129" s="2535" t="s">
        <v>773</v>
      </c>
      <c r="AB129" s="2536" t="s">
        <v>135</v>
      </c>
      <c r="AC129" s="2537" t="s">
        <v>873</v>
      </c>
      <c r="AD129" s="2536" t="s">
        <v>950</v>
      </c>
      <c r="AE129" s="2537" t="s">
        <v>951</v>
      </c>
      <c r="AF129" s="2529" t="s">
        <v>952</v>
      </c>
      <c r="AH129" s="3699"/>
      <c r="AI129" s="2172"/>
      <c r="AJ129" s="3698"/>
      <c r="AK129" s="2172"/>
      <c r="AL129" s="3698"/>
      <c r="AM129" s="2172"/>
      <c r="AN129" s="3698"/>
    </row>
    <row r="130" spans="2:40" x14ac:dyDescent="0.3">
      <c r="B130" s="2928">
        <v>290</v>
      </c>
      <c r="C130" s="2538" t="s">
        <v>954</v>
      </c>
      <c r="D130" s="2539" t="s">
        <v>921</v>
      </c>
      <c r="E130" s="2285">
        <v>1</v>
      </c>
      <c r="F130" s="2540">
        <v>57306.994189541183</v>
      </c>
      <c r="G130" s="2541">
        <v>0.33333333333333331</v>
      </c>
      <c r="H130" s="2542">
        <v>19102.331396513728</v>
      </c>
      <c r="J130" s="2928">
        <v>290</v>
      </c>
      <c r="K130" s="2538" t="s">
        <v>954</v>
      </c>
      <c r="L130" s="2539" t="s">
        <v>921</v>
      </c>
      <c r="M130" s="2285">
        <v>1</v>
      </c>
      <c r="N130" s="2540">
        <v>57306.994189541183</v>
      </c>
      <c r="O130" s="2541">
        <v>9.9999999999999992E-2</v>
      </c>
      <c r="P130" s="2542">
        <v>5730.6994189541174</v>
      </c>
      <c r="R130" s="2390">
        <v>290</v>
      </c>
      <c r="S130" s="2538" t="s">
        <v>954</v>
      </c>
      <c r="T130" s="2539" t="s">
        <v>921</v>
      </c>
      <c r="U130" s="2285">
        <v>1</v>
      </c>
      <c r="V130" s="2540">
        <v>57306.994189541183</v>
      </c>
      <c r="W130" s="2541">
        <v>0.33333333333333331</v>
      </c>
      <c r="X130" s="2542">
        <v>19102.331396513728</v>
      </c>
      <c r="Z130" s="2390">
        <v>290</v>
      </c>
      <c r="AA130" s="2538" t="s">
        <v>954</v>
      </c>
      <c r="AB130" s="2539" t="s">
        <v>921</v>
      </c>
      <c r="AC130" s="2285">
        <v>1</v>
      </c>
      <c r="AD130" s="2540">
        <v>57306.994189541183</v>
      </c>
      <c r="AE130" s="2541">
        <v>0.33333333333333331</v>
      </c>
      <c r="AF130" s="2542">
        <v>19102.331396513728</v>
      </c>
      <c r="AH130" s="2354"/>
      <c r="AI130" s="3233"/>
      <c r="AJ130" s="3700"/>
      <c r="AK130" s="1973"/>
      <c r="AL130" s="3199"/>
      <c r="AM130" s="2930"/>
      <c r="AN130" s="3701"/>
    </row>
    <row r="131" spans="2:40" x14ac:dyDescent="0.3">
      <c r="B131" s="2928">
        <v>100</v>
      </c>
      <c r="C131" s="2538" t="s">
        <v>953</v>
      </c>
      <c r="D131" s="2539" t="s">
        <v>921</v>
      </c>
      <c r="E131" s="2285">
        <v>1</v>
      </c>
      <c r="F131" s="2540">
        <v>26026.308555399723</v>
      </c>
      <c r="G131" s="2541">
        <v>0.33333333333333331</v>
      </c>
      <c r="H131" s="2542">
        <v>8675.4361851332396</v>
      </c>
      <c r="J131" s="2928">
        <v>100</v>
      </c>
      <c r="K131" s="2538" t="s">
        <v>953</v>
      </c>
      <c r="L131" s="2539" t="s">
        <v>921</v>
      </c>
      <c r="M131" s="2285">
        <v>1</v>
      </c>
      <c r="N131" s="2540">
        <v>26026.308555399723</v>
      </c>
      <c r="O131" s="2541">
        <v>9.9999999999999992E-2</v>
      </c>
      <c r="P131" s="2542">
        <v>2602.6308555399719</v>
      </c>
      <c r="R131" s="2390">
        <v>100</v>
      </c>
      <c r="S131" s="2538" t="s">
        <v>953</v>
      </c>
      <c r="T131" s="2539" t="s">
        <v>921</v>
      </c>
      <c r="U131" s="2285">
        <v>3</v>
      </c>
      <c r="V131" s="2540">
        <v>26026.308555399723</v>
      </c>
      <c r="W131" s="2541">
        <v>0.33333333333333331</v>
      </c>
      <c r="X131" s="2542">
        <v>26026.308555399723</v>
      </c>
      <c r="Z131" s="2390">
        <v>100</v>
      </c>
      <c r="AA131" s="2538" t="s">
        <v>953</v>
      </c>
      <c r="AB131" s="2539" t="s">
        <v>921</v>
      </c>
      <c r="AC131" s="2285">
        <v>3</v>
      </c>
      <c r="AD131" s="2540">
        <v>26026.308555399723</v>
      </c>
      <c r="AE131" s="2541">
        <v>0.33333333333333331</v>
      </c>
      <c r="AF131" s="2542">
        <v>26026.308555399723</v>
      </c>
      <c r="AH131" s="2354"/>
      <c r="AI131" s="3233"/>
      <c r="AJ131" s="3700"/>
      <c r="AK131" s="1973"/>
      <c r="AL131" s="3199"/>
      <c r="AM131" s="2930"/>
      <c r="AN131" s="3701"/>
    </row>
    <row r="132" spans="2:40" x14ac:dyDescent="0.3">
      <c r="B132" s="2928">
        <v>310</v>
      </c>
      <c r="C132" s="2538" t="s">
        <v>955</v>
      </c>
      <c r="D132" s="2539" t="s">
        <v>921</v>
      </c>
      <c r="E132" s="2285">
        <v>0</v>
      </c>
      <c r="F132" s="2540">
        <v>49100.321378481269</v>
      </c>
      <c r="G132" s="2541">
        <v>0.33333333333333331</v>
      </c>
      <c r="H132" s="2542">
        <v>0</v>
      </c>
      <c r="J132" s="2928">
        <v>310</v>
      </c>
      <c r="K132" s="2538" t="s">
        <v>955</v>
      </c>
      <c r="L132" s="2539" t="s">
        <v>921</v>
      </c>
      <c r="M132" s="2285">
        <v>1</v>
      </c>
      <c r="N132" s="2540">
        <v>49100.321378481269</v>
      </c>
      <c r="O132" s="2541">
        <v>8.3333333333333329E-2</v>
      </c>
      <c r="P132" s="2542">
        <v>4091.6934482067722</v>
      </c>
      <c r="R132" s="2390">
        <v>310</v>
      </c>
      <c r="S132" s="2538" t="s">
        <v>955</v>
      </c>
      <c r="T132" s="2539" t="s">
        <v>921</v>
      </c>
      <c r="U132" s="2285">
        <v>0</v>
      </c>
      <c r="V132" s="2540">
        <v>49100.321378481269</v>
      </c>
      <c r="W132" s="2541">
        <v>0.33333333333333331</v>
      </c>
      <c r="X132" s="2542">
        <v>0</v>
      </c>
      <c r="Z132" s="2390">
        <v>310</v>
      </c>
      <c r="AA132" s="2538" t="s">
        <v>955</v>
      </c>
      <c r="AB132" s="2539" t="s">
        <v>921</v>
      </c>
      <c r="AC132" s="2285">
        <v>0</v>
      </c>
      <c r="AD132" s="2540">
        <v>49100.321378481269</v>
      </c>
      <c r="AE132" s="2541">
        <v>0.33333333333333331</v>
      </c>
      <c r="AF132" s="2542">
        <v>0</v>
      </c>
      <c r="AH132" s="2354"/>
      <c r="AI132" s="3233"/>
      <c r="AJ132" s="3700"/>
      <c r="AK132" s="1973"/>
      <c r="AL132" s="3199"/>
      <c r="AM132" s="2930"/>
      <c r="AN132" s="3701"/>
    </row>
    <row r="133" spans="2:40" x14ac:dyDescent="0.3">
      <c r="B133" s="2928">
        <v>100</v>
      </c>
      <c r="C133" s="2538" t="s">
        <v>953</v>
      </c>
      <c r="D133" s="2539" t="s">
        <v>921</v>
      </c>
      <c r="E133" s="2285">
        <v>0</v>
      </c>
      <c r="F133" s="2540">
        <v>26026.308555399723</v>
      </c>
      <c r="G133" s="2541">
        <v>0.16666666666666666</v>
      </c>
      <c r="H133" s="2542">
        <v>0</v>
      </c>
      <c r="J133" s="2928">
        <v>100</v>
      </c>
      <c r="K133" s="2538" t="s">
        <v>953</v>
      </c>
      <c r="L133" s="2539" t="s">
        <v>921</v>
      </c>
      <c r="M133" s="2285">
        <v>0</v>
      </c>
      <c r="N133" s="2540">
        <v>26026.308555399723</v>
      </c>
      <c r="O133" s="2541">
        <v>0.16666666666666666</v>
      </c>
      <c r="P133" s="2542">
        <v>0</v>
      </c>
      <c r="R133" s="2390">
        <v>100</v>
      </c>
      <c r="S133" s="2538" t="s">
        <v>953</v>
      </c>
      <c r="T133" s="2539" t="s">
        <v>921</v>
      </c>
      <c r="U133" s="2285">
        <v>0</v>
      </c>
      <c r="V133" s="2540">
        <v>26026.308555399723</v>
      </c>
      <c r="W133" s="2541">
        <v>0.16666666666666666</v>
      </c>
      <c r="X133" s="2542">
        <v>0</v>
      </c>
      <c r="Z133" s="2390">
        <v>100</v>
      </c>
      <c r="AA133" s="2538" t="s">
        <v>953</v>
      </c>
      <c r="AB133" s="2539" t="s">
        <v>921</v>
      </c>
      <c r="AC133" s="2285">
        <v>0</v>
      </c>
      <c r="AD133" s="2540">
        <v>26026.308555399723</v>
      </c>
      <c r="AE133" s="2541">
        <v>0.16666666666666666</v>
      </c>
      <c r="AF133" s="2542">
        <v>0</v>
      </c>
      <c r="AH133" s="2354"/>
      <c r="AI133" s="3233"/>
      <c r="AJ133" s="3700"/>
      <c r="AK133" s="1973"/>
      <c r="AL133" s="3199"/>
      <c r="AM133" s="2930"/>
      <c r="AN133" s="3701"/>
    </row>
    <row r="134" spans="2:40" x14ac:dyDescent="0.3">
      <c r="B134" s="2928">
        <v>110</v>
      </c>
      <c r="C134" s="2538" t="s">
        <v>936</v>
      </c>
      <c r="D134" s="2539" t="s">
        <v>921</v>
      </c>
      <c r="E134" s="2285">
        <v>0</v>
      </c>
      <c r="F134" s="2540">
        <v>4513.8849929873777</v>
      </c>
      <c r="G134" s="2541">
        <v>0.33333333333333331</v>
      </c>
      <c r="H134" s="2542">
        <v>0</v>
      </c>
      <c r="J134" s="2928">
        <v>110</v>
      </c>
      <c r="K134" s="2538" t="s">
        <v>936</v>
      </c>
      <c r="L134" s="2539" t="s">
        <v>921</v>
      </c>
      <c r="M134" s="2285">
        <v>0</v>
      </c>
      <c r="N134" s="2540">
        <v>4513.8849929873777</v>
      </c>
      <c r="O134" s="2541">
        <v>0.33333333333333331</v>
      </c>
      <c r="P134" s="2542">
        <v>0</v>
      </c>
      <c r="R134" s="2390">
        <v>110</v>
      </c>
      <c r="S134" s="2538" t="s">
        <v>936</v>
      </c>
      <c r="T134" s="2539" t="s">
        <v>921</v>
      </c>
      <c r="U134" s="2285">
        <v>0</v>
      </c>
      <c r="V134" s="2540">
        <v>4513.8849929873777</v>
      </c>
      <c r="W134" s="2541">
        <v>0.33333333333333331</v>
      </c>
      <c r="X134" s="2542">
        <v>0</v>
      </c>
      <c r="Z134" s="2390">
        <v>110</v>
      </c>
      <c r="AA134" s="2538" t="s">
        <v>936</v>
      </c>
      <c r="AB134" s="2539" t="s">
        <v>921</v>
      </c>
      <c r="AC134" s="2285">
        <v>0</v>
      </c>
      <c r="AD134" s="2540">
        <v>4513.8849929873777</v>
      </c>
      <c r="AE134" s="2541">
        <v>0.33333333333333331</v>
      </c>
      <c r="AF134" s="2542">
        <v>0</v>
      </c>
      <c r="AH134" s="2354"/>
      <c r="AI134" s="3233"/>
      <c r="AJ134" s="3700"/>
      <c r="AK134" s="1973"/>
      <c r="AL134" s="3199"/>
      <c r="AM134" s="2930"/>
      <c r="AN134" s="3701"/>
    </row>
    <row r="135" spans="2:40" ht="15.75" thickBot="1" x14ac:dyDescent="0.35">
      <c r="B135" s="2928">
        <v>80</v>
      </c>
      <c r="C135" s="2538" t="s">
        <v>1747</v>
      </c>
      <c r="D135" s="2539" t="s">
        <v>921</v>
      </c>
      <c r="E135" s="2546">
        <v>0</v>
      </c>
      <c r="F135" s="2540">
        <v>144229.3728711681</v>
      </c>
      <c r="G135" s="2541">
        <v>0.33333333333333331</v>
      </c>
      <c r="H135" s="2542">
        <v>0</v>
      </c>
      <c r="J135" s="2928">
        <v>80</v>
      </c>
      <c r="K135" s="2538" t="s">
        <v>1747</v>
      </c>
      <c r="L135" s="2539" t="s">
        <v>921</v>
      </c>
      <c r="M135" s="2546">
        <v>0</v>
      </c>
      <c r="N135" s="2540">
        <v>144229.3728711681</v>
      </c>
      <c r="O135" s="2541">
        <v>0.33333333333333331</v>
      </c>
      <c r="P135" s="2542">
        <v>0</v>
      </c>
      <c r="R135" s="2390">
        <v>80</v>
      </c>
      <c r="S135" s="2538" t="s">
        <v>1747</v>
      </c>
      <c r="T135" s="2539" t="s">
        <v>921</v>
      </c>
      <c r="U135" s="2546">
        <v>0</v>
      </c>
      <c r="V135" s="2540">
        <v>144229.3728711681</v>
      </c>
      <c r="W135" s="2541">
        <v>0.33333333333333331</v>
      </c>
      <c r="X135" s="2542">
        <v>0</v>
      </c>
      <c r="Z135" s="2390">
        <v>80</v>
      </c>
      <c r="AA135" s="2538" t="s">
        <v>1747</v>
      </c>
      <c r="AB135" s="2539" t="s">
        <v>921</v>
      </c>
      <c r="AC135" s="2546">
        <v>0</v>
      </c>
      <c r="AD135" s="2540">
        <v>144229.3728711681</v>
      </c>
      <c r="AE135" s="2541">
        <v>0.33333333333333331</v>
      </c>
      <c r="AF135" s="2542">
        <v>0</v>
      </c>
      <c r="AH135" s="2354"/>
      <c r="AI135" s="3233"/>
      <c r="AJ135" s="3700"/>
      <c r="AK135" s="1973"/>
      <c r="AL135" s="3199"/>
      <c r="AM135" s="2930"/>
      <c r="AN135" s="3701"/>
    </row>
    <row r="136" spans="2:40" ht="16.5" thickTop="1" thickBot="1" x14ac:dyDescent="0.35">
      <c r="B136" s="2266"/>
      <c r="C136" s="1206"/>
      <c r="D136" s="2527"/>
      <c r="E136" s="1973"/>
      <c r="F136" s="2548"/>
      <c r="G136" s="2549" t="s">
        <v>956</v>
      </c>
      <c r="H136" s="2550">
        <v>27777.767581646967</v>
      </c>
      <c r="J136" s="2266"/>
      <c r="K136" s="1206"/>
      <c r="L136" s="2527"/>
      <c r="M136" s="1973"/>
      <c r="N136" s="2548"/>
      <c r="O136" s="2549" t="s">
        <v>956</v>
      </c>
      <c r="P136" s="2550">
        <v>12425.02372270086</v>
      </c>
      <c r="R136" s="2266"/>
      <c r="S136" s="1206"/>
      <c r="T136" s="2527"/>
      <c r="U136" s="1973"/>
      <c r="V136" s="2548"/>
      <c r="W136" s="2549" t="s">
        <v>956</v>
      </c>
      <c r="X136" s="2550">
        <v>45128.63995191345</v>
      </c>
      <c r="Z136" s="2266"/>
      <c r="AA136" s="1206"/>
      <c r="AB136" s="2527"/>
      <c r="AC136" s="1973"/>
      <c r="AD136" s="2548"/>
      <c r="AE136" s="2549" t="s">
        <v>956</v>
      </c>
      <c r="AF136" s="2550">
        <v>45128.63995191345</v>
      </c>
      <c r="AH136" s="1206"/>
      <c r="AI136" s="1206"/>
      <c r="AJ136" s="2527"/>
      <c r="AK136" s="1973"/>
      <c r="AL136" s="2548"/>
      <c r="AM136" s="3698"/>
      <c r="AN136" s="3702"/>
    </row>
    <row r="137" spans="2:40" ht="16.5" thickTop="1" thickBot="1" x14ac:dyDescent="0.35">
      <c r="B137" s="2551" t="s">
        <v>957</v>
      </c>
      <c r="C137" s="2530"/>
      <c r="D137" s="2531"/>
      <c r="E137" s="2532"/>
      <c r="F137" s="2552"/>
      <c r="G137" s="2530"/>
      <c r="H137" s="2554"/>
      <c r="J137" s="2551" t="s">
        <v>957</v>
      </c>
      <c r="K137" s="2530"/>
      <c r="L137" s="2531"/>
      <c r="M137" s="2532"/>
      <c r="N137" s="2552"/>
      <c r="O137" s="2530"/>
      <c r="P137" s="2554"/>
      <c r="R137" s="2551" t="s">
        <v>957</v>
      </c>
      <c r="S137" s="2530"/>
      <c r="T137" s="2531"/>
      <c r="U137" s="2532"/>
      <c r="V137" s="2552"/>
      <c r="W137" s="2530"/>
      <c r="X137" s="2554"/>
      <c r="Z137" s="2551" t="s">
        <v>957</v>
      </c>
      <c r="AA137" s="2530"/>
      <c r="AB137" s="2531"/>
      <c r="AC137" s="2532"/>
      <c r="AD137" s="2552"/>
      <c r="AE137" s="2530"/>
      <c r="AF137" s="2554"/>
      <c r="AH137" s="2024"/>
      <c r="AI137" s="1206"/>
      <c r="AJ137" s="2527"/>
      <c r="AK137" s="1973"/>
      <c r="AL137" s="2548"/>
      <c r="AM137" s="1206"/>
      <c r="AN137" s="2527"/>
    </row>
    <row r="138" spans="2:40" ht="15.75" thickTop="1" x14ac:dyDescent="0.3">
      <c r="B138" s="2555" t="s">
        <v>949</v>
      </c>
      <c r="C138" s="2556" t="s">
        <v>773</v>
      </c>
      <c r="D138" s="2557"/>
      <c r="E138" s="2558" t="s">
        <v>135</v>
      </c>
      <c r="F138" s="2559" t="s">
        <v>929</v>
      </c>
      <c r="G138" s="2558" t="s">
        <v>958</v>
      </c>
      <c r="H138" s="2560" t="s">
        <v>952</v>
      </c>
      <c r="J138" s="2555" t="s">
        <v>949</v>
      </c>
      <c r="K138" s="2556" t="s">
        <v>773</v>
      </c>
      <c r="L138" s="2557"/>
      <c r="M138" s="2558" t="s">
        <v>135</v>
      </c>
      <c r="N138" s="2559" t="s">
        <v>929</v>
      </c>
      <c r="O138" s="2558" t="s">
        <v>958</v>
      </c>
      <c r="P138" s="2560" t="s">
        <v>952</v>
      </c>
      <c r="R138" s="2555" t="s">
        <v>949</v>
      </c>
      <c r="S138" s="2556" t="s">
        <v>773</v>
      </c>
      <c r="T138" s="2557"/>
      <c r="U138" s="2558" t="s">
        <v>135</v>
      </c>
      <c r="V138" s="2559" t="s">
        <v>929</v>
      </c>
      <c r="W138" s="2558" t="s">
        <v>958</v>
      </c>
      <c r="X138" s="2560" t="s">
        <v>952</v>
      </c>
      <c r="Z138" s="2555" t="s">
        <v>949</v>
      </c>
      <c r="AA138" s="2556" t="s">
        <v>773</v>
      </c>
      <c r="AB138" s="2557"/>
      <c r="AC138" s="2558" t="s">
        <v>135</v>
      </c>
      <c r="AD138" s="2559" t="s">
        <v>929</v>
      </c>
      <c r="AE138" s="2558" t="s">
        <v>958</v>
      </c>
      <c r="AF138" s="2560" t="s">
        <v>952</v>
      </c>
      <c r="AH138" s="3233"/>
      <c r="AI138" s="2172"/>
      <c r="AJ138" s="3698"/>
      <c r="AK138" s="2172"/>
      <c r="AL138" s="3703"/>
      <c r="AM138" s="2172"/>
      <c r="AN138" s="3698"/>
    </row>
    <row r="139" spans="2:40" x14ac:dyDescent="0.3">
      <c r="B139" s="2561"/>
      <c r="C139" s="2562"/>
      <c r="D139" s="2563"/>
      <c r="E139" s="2564"/>
      <c r="F139" s="2565"/>
      <c r="G139" s="2150"/>
      <c r="H139" s="2566"/>
      <c r="J139" s="2561"/>
      <c r="K139" s="2562"/>
      <c r="L139" s="2563"/>
      <c r="M139" s="2564"/>
      <c r="N139" s="2565"/>
      <c r="O139" s="2150"/>
      <c r="P139" s="2566"/>
      <c r="R139" s="2561"/>
      <c r="S139" s="2562"/>
      <c r="T139" s="2563"/>
      <c r="U139" s="2564"/>
      <c r="V139" s="2565"/>
      <c r="W139" s="2150"/>
      <c r="X139" s="2566"/>
      <c r="Z139" s="2561"/>
      <c r="AA139" s="2562"/>
      <c r="AB139" s="2563"/>
      <c r="AC139" s="2564"/>
      <c r="AD139" s="2565"/>
      <c r="AE139" s="2150"/>
      <c r="AF139" s="2566"/>
      <c r="AH139" s="1206"/>
      <c r="AI139" s="3704"/>
      <c r="AJ139" s="3704"/>
      <c r="AK139" s="3705"/>
      <c r="AL139" s="3706"/>
      <c r="AM139" s="1973"/>
      <c r="AN139" s="2527"/>
    </row>
    <row r="140" spans="2:40" x14ac:dyDescent="0.3">
      <c r="B140" s="2561"/>
      <c r="C140" s="2562"/>
      <c r="D140" s="2563"/>
      <c r="E140" s="2564"/>
      <c r="F140" s="2565"/>
      <c r="G140" s="2150"/>
      <c r="H140" s="2566"/>
      <c r="J140" s="2561"/>
      <c r="K140" s="2562"/>
      <c r="L140" s="2563"/>
      <c r="M140" s="2564"/>
      <c r="N140" s="2565"/>
      <c r="O140" s="2150"/>
      <c r="P140" s="2566"/>
      <c r="R140" s="2561"/>
      <c r="S140" s="2562"/>
      <c r="T140" s="2563"/>
      <c r="U140" s="2564"/>
      <c r="V140" s="2565"/>
      <c r="W140" s="2150"/>
      <c r="X140" s="2566"/>
      <c r="Z140" s="2561"/>
      <c r="AA140" s="2562"/>
      <c r="AB140" s="2563"/>
      <c r="AC140" s="2564"/>
      <c r="AD140" s="2565"/>
      <c r="AE140" s="2150"/>
      <c r="AF140" s="2566"/>
      <c r="AH140" s="1206"/>
      <c r="AI140" s="3704"/>
      <c r="AJ140" s="3704"/>
      <c r="AK140" s="3705"/>
      <c r="AL140" s="3706"/>
      <c r="AM140" s="1973"/>
      <c r="AN140" s="2527"/>
    </row>
    <row r="141" spans="2:40" ht="15.75" thickBot="1" x14ac:dyDescent="0.35">
      <c r="B141" s="2561"/>
      <c r="C141" s="2562"/>
      <c r="D141" s="2563"/>
      <c r="E141" s="2564"/>
      <c r="F141" s="2565"/>
      <c r="G141" s="2150"/>
      <c r="H141" s="2566"/>
      <c r="J141" s="2561"/>
      <c r="K141" s="2562"/>
      <c r="L141" s="2563"/>
      <c r="M141" s="2564"/>
      <c r="N141" s="2565"/>
      <c r="O141" s="2150"/>
      <c r="P141" s="2566"/>
      <c r="R141" s="2561"/>
      <c r="S141" s="2562"/>
      <c r="T141" s="2563"/>
      <c r="U141" s="2564"/>
      <c r="V141" s="2565"/>
      <c r="W141" s="2150"/>
      <c r="X141" s="2566"/>
      <c r="Z141" s="2561"/>
      <c r="AA141" s="2562"/>
      <c r="AB141" s="2563"/>
      <c r="AC141" s="2564"/>
      <c r="AD141" s="2565"/>
      <c r="AE141" s="2150"/>
      <c r="AF141" s="2566"/>
      <c r="AH141" s="1206"/>
      <c r="AI141" s="3704"/>
      <c r="AJ141" s="3704"/>
      <c r="AK141" s="3705"/>
      <c r="AL141" s="3706"/>
      <c r="AM141" s="1973"/>
      <c r="AN141" s="2527"/>
    </row>
    <row r="142" spans="2:40" ht="16.5" thickTop="1" thickBot="1" x14ac:dyDescent="0.35">
      <c r="B142" s="2266"/>
      <c r="C142" s="1206"/>
      <c r="D142" s="2527"/>
      <c r="E142" s="1973"/>
      <c r="F142" s="2548"/>
      <c r="G142" s="2549" t="s">
        <v>956</v>
      </c>
      <c r="H142" s="2567">
        <v>0</v>
      </c>
      <c r="J142" s="2266"/>
      <c r="K142" s="1206"/>
      <c r="L142" s="2527"/>
      <c r="M142" s="1973"/>
      <c r="N142" s="2548"/>
      <c r="O142" s="2549" t="s">
        <v>956</v>
      </c>
      <c r="P142" s="2567">
        <v>0</v>
      </c>
      <c r="R142" s="2266"/>
      <c r="S142" s="1206"/>
      <c r="T142" s="2527"/>
      <c r="U142" s="1973"/>
      <c r="V142" s="2548"/>
      <c r="W142" s="2549" t="s">
        <v>956</v>
      </c>
      <c r="X142" s="2567">
        <v>0</v>
      </c>
      <c r="Z142" s="2266"/>
      <c r="AA142" s="1206"/>
      <c r="AB142" s="2527"/>
      <c r="AC142" s="1973"/>
      <c r="AD142" s="2548"/>
      <c r="AE142" s="2549" t="s">
        <v>956</v>
      </c>
      <c r="AF142" s="2567">
        <v>0</v>
      </c>
      <c r="AH142" s="1206"/>
      <c r="AI142" s="1206"/>
      <c r="AJ142" s="2527"/>
      <c r="AK142" s="1973"/>
      <c r="AL142" s="2548"/>
      <c r="AM142" s="3698"/>
      <c r="AN142" s="3707"/>
    </row>
    <row r="143" spans="2:40" ht="16.5" thickTop="1" thickBot="1" x14ac:dyDescent="0.35">
      <c r="B143" s="2254" t="s">
        <v>3382</v>
      </c>
      <c r="C143" s="2530"/>
      <c r="D143" s="2531"/>
      <c r="E143" s="2532"/>
      <c r="F143" s="2552"/>
      <c r="G143" s="2530"/>
      <c r="H143" s="2554"/>
      <c r="J143" s="2266"/>
      <c r="K143" s="2530"/>
      <c r="L143" s="2531"/>
      <c r="M143" s="2532"/>
      <c r="N143" s="2552"/>
      <c r="O143" s="2530"/>
      <c r="P143" s="2554"/>
      <c r="R143" s="2266"/>
      <c r="S143" s="2530"/>
      <c r="T143" s="2531"/>
      <c r="U143" s="2532"/>
      <c r="V143" s="2552"/>
      <c r="W143" s="2530"/>
      <c r="X143" s="2554"/>
      <c r="Z143" s="2266"/>
      <c r="AA143" s="2530"/>
      <c r="AB143" s="2531"/>
      <c r="AC143" s="2532"/>
      <c r="AD143" s="2552"/>
      <c r="AE143" s="2530"/>
      <c r="AF143" s="2554"/>
      <c r="AH143" s="1206"/>
      <c r="AI143" s="1206"/>
      <c r="AJ143" s="2527"/>
      <c r="AK143" s="1973"/>
      <c r="AL143" s="2548"/>
      <c r="AM143" s="1206"/>
      <c r="AN143" s="2527"/>
    </row>
    <row r="144" spans="2:40" ht="15.75" thickTop="1" x14ac:dyDescent="0.3">
      <c r="B144" s="2568" t="s">
        <v>949</v>
      </c>
      <c r="C144" s="2568" t="s">
        <v>960</v>
      </c>
      <c r="D144" s="2537" t="s">
        <v>873</v>
      </c>
      <c r="E144" s="2569" t="s">
        <v>961</v>
      </c>
      <c r="F144" s="2570" t="s">
        <v>314</v>
      </c>
      <c r="G144" s="2537" t="s">
        <v>951</v>
      </c>
      <c r="H144" s="2529" t="s">
        <v>1101</v>
      </c>
      <c r="J144" s="2568" t="s">
        <v>949</v>
      </c>
      <c r="K144" s="2568" t="s">
        <v>960</v>
      </c>
      <c r="L144" s="2537" t="s">
        <v>873</v>
      </c>
      <c r="M144" s="2569" t="s">
        <v>961</v>
      </c>
      <c r="N144" s="2570" t="s">
        <v>314</v>
      </c>
      <c r="O144" s="2537" t="s">
        <v>951</v>
      </c>
      <c r="P144" s="2529" t="s">
        <v>1101</v>
      </c>
      <c r="R144" s="2568" t="s">
        <v>949</v>
      </c>
      <c r="S144" s="2568" t="s">
        <v>960</v>
      </c>
      <c r="T144" s="2537" t="s">
        <v>873</v>
      </c>
      <c r="U144" s="2569" t="s">
        <v>961</v>
      </c>
      <c r="V144" s="2570" t="s">
        <v>314</v>
      </c>
      <c r="W144" s="2537" t="s">
        <v>951</v>
      </c>
      <c r="X144" s="2529" t="s">
        <v>1101</v>
      </c>
      <c r="Z144" s="2568" t="s">
        <v>949</v>
      </c>
      <c r="AA144" s="2568" t="s">
        <v>960</v>
      </c>
      <c r="AB144" s="2537" t="s">
        <v>873</v>
      </c>
      <c r="AC144" s="2569" t="s">
        <v>961</v>
      </c>
      <c r="AD144" s="2570" t="s">
        <v>314</v>
      </c>
      <c r="AE144" s="2537" t="s">
        <v>951</v>
      </c>
      <c r="AF144" s="2529" t="s">
        <v>1101</v>
      </c>
      <c r="AH144" s="2490"/>
      <c r="AI144" s="2490"/>
      <c r="AJ144" s="2172"/>
      <c r="AK144" s="3708"/>
      <c r="AL144" s="3703"/>
      <c r="AM144" s="2172"/>
      <c r="AN144" s="3698"/>
    </row>
    <row r="145" spans="2:40" x14ac:dyDescent="0.3">
      <c r="B145" s="2928">
        <v>30</v>
      </c>
      <c r="C145" s="2572" t="s">
        <v>966</v>
      </c>
      <c r="D145" s="2409">
        <v>1</v>
      </c>
      <c r="E145" s="2573">
        <v>403671.20035076747</v>
      </c>
      <c r="F145" s="2574">
        <v>403671.20035076747</v>
      </c>
      <c r="G145" s="2541">
        <v>0.1</v>
      </c>
      <c r="H145" s="2575">
        <v>40367.120035076747</v>
      </c>
      <c r="J145" s="2928">
        <v>30</v>
      </c>
      <c r="K145" s="2572" t="s">
        <v>966</v>
      </c>
      <c r="L145" s="2409">
        <v>1</v>
      </c>
      <c r="M145" s="2573">
        <v>403671.20035076747</v>
      </c>
      <c r="N145" s="2574">
        <v>403671.20035076747</v>
      </c>
      <c r="O145" s="2541">
        <v>8.3333333333333329E-2</v>
      </c>
      <c r="P145" s="2575">
        <v>33639.266695897284</v>
      </c>
      <c r="R145" s="2928">
        <v>30</v>
      </c>
      <c r="S145" s="2572" t="s">
        <v>966</v>
      </c>
      <c r="T145" s="2409">
        <v>1</v>
      </c>
      <c r="U145" s="2573">
        <v>403671.20035076747</v>
      </c>
      <c r="V145" s="2574">
        <v>403671.20035076747</v>
      </c>
      <c r="W145" s="2541">
        <v>0.1</v>
      </c>
      <c r="X145" s="2575">
        <v>40367.120035076747</v>
      </c>
      <c r="Z145" s="2571">
        <v>30</v>
      </c>
      <c r="AA145" s="2572" t="s">
        <v>966</v>
      </c>
      <c r="AB145" s="2409">
        <v>1</v>
      </c>
      <c r="AC145" s="2573">
        <v>403671.20035076747</v>
      </c>
      <c r="AD145" s="2574">
        <v>403671.20035076747</v>
      </c>
      <c r="AE145" s="2541">
        <v>0.15</v>
      </c>
      <c r="AF145" s="2575">
        <v>60550.68005261512</v>
      </c>
      <c r="AH145" s="3709"/>
      <c r="AI145" s="2490"/>
      <c r="AJ145" s="1973"/>
      <c r="AK145" s="3199"/>
      <c r="AL145" s="2548"/>
      <c r="AM145" s="2930"/>
      <c r="AN145" s="3707"/>
    </row>
    <row r="146" spans="2:40" x14ac:dyDescent="0.3">
      <c r="B146" s="2928">
        <v>30</v>
      </c>
      <c r="C146" s="2572" t="s">
        <v>1590</v>
      </c>
      <c r="D146" s="2409">
        <v>1</v>
      </c>
      <c r="E146" s="2573">
        <v>261541.84908698621</v>
      </c>
      <c r="F146" s="2574">
        <v>261541.84908698621</v>
      </c>
      <c r="G146" s="2541">
        <v>0.1</v>
      </c>
      <c r="H146" s="2575">
        <v>26154.184908698622</v>
      </c>
      <c r="J146" s="2928">
        <v>40</v>
      </c>
      <c r="K146" s="2572" t="s">
        <v>1590</v>
      </c>
      <c r="L146" s="2409">
        <v>1</v>
      </c>
      <c r="M146" s="2573">
        <v>261541.84908698621</v>
      </c>
      <c r="N146" s="2574">
        <v>261541.84908698621</v>
      </c>
      <c r="O146" s="2541">
        <v>0.13333333333333333</v>
      </c>
      <c r="P146" s="2575">
        <v>34872.246544931491</v>
      </c>
      <c r="R146" s="2928">
        <v>160</v>
      </c>
      <c r="S146" s="2572" t="s">
        <v>1590</v>
      </c>
      <c r="T146" s="2409">
        <v>1</v>
      </c>
      <c r="U146" s="2573">
        <v>261541.84908698621</v>
      </c>
      <c r="V146" s="2574">
        <v>261541.84908698621</v>
      </c>
      <c r="W146" s="2541">
        <v>0.3</v>
      </c>
      <c r="X146" s="2575">
        <v>78462.554726095856</v>
      </c>
      <c r="Z146" s="2571">
        <v>160</v>
      </c>
      <c r="AA146" s="2572" t="s">
        <v>1590</v>
      </c>
      <c r="AB146" s="2409">
        <v>1</v>
      </c>
      <c r="AC146" s="2573">
        <v>261541.84908698621</v>
      </c>
      <c r="AD146" s="2574">
        <v>261541.84908698621</v>
      </c>
      <c r="AE146" s="2541">
        <v>0.4</v>
      </c>
      <c r="AF146" s="2575">
        <v>104616.73963479449</v>
      </c>
      <c r="AH146" s="3709"/>
      <c r="AI146" s="2490"/>
      <c r="AJ146" s="1973"/>
      <c r="AK146" s="3199"/>
      <c r="AL146" s="2548"/>
      <c r="AM146" s="2930"/>
      <c r="AN146" s="3707"/>
    </row>
    <row r="147" spans="2:40" x14ac:dyDescent="0.3">
      <c r="B147" s="2928">
        <v>40</v>
      </c>
      <c r="C147" s="2572" t="s">
        <v>967</v>
      </c>
      <c r="D147" s="2409">
        <v>1</v>
      </c>
      <c r="E147" s="2573">
        <v>166435.72214626396</v>
      </c>
      <c r="F147" s="2574">
        <v>166435.72214626396</v>
      </c>
      <c r="G147" s="2541">
        <v>0.3</v>
      </c>
      <c r="H147" s="2575">
        <v>49930.716643879183</v>
      </c>
      <c r="J147" s="2928">
        <v>160</v>
      </c>
      <c r="K147" s="2572" t="s">
        <v>967</v>
      </c>
      <c r="L147" s="2409">
        <v>1</v>
      </c>
      <c r="M147" s="2573">
        <v>166435.72214626396</v>
      </c>
      <c r="N147" s="2574">
        <v>166435.72214626396</v>
      </c>
      <c r="O147" s="2541">
        <v>9.9999999999999992E-2</v>
      </c>
      <c r="P147" s="2575">
        <v>16643.572214626394</v>
      </c>
      <c r="R147" s="2928">
        <v>40</v>
      </c>
      <c r="S147" s="2572" t="s">
        <v>967</v>
      </c>
      <c r="T147" s="2409">
        <v>1</v>
      </c>
      <c r="U147" s="2573">
        <v>166435.72214626396</v>
      </c>
      <c r="V147" s="2574">
        <v>166435.72214626396</v>
      </c>
      <c r="W147" s="2541">
        <v>0.3</v>
      </c>
      <c r="X147" s="2575">
        <v>49930.716643879183</v>
      </c>
      <c r="Z147" s="2571">
        <v>40</v>
      </c>
      <c r="AA147" s="2572" t="s">
        <v>967</v>
      </c>
      <c r="AB147" s="2409">
        <v>1</v>
      </c>
      <c r="AC147" s="2573">
        <v>166435.72214626396</v>
      </c>
      <c r="AD147" s="2574">
        <v>166435.72214626396</v>
      </c>
      <c r="AE147" s="2541">
        <v>0.5</v>
      </c>
      <c r="AF147" s="2575">
        <v>83217.861073131979</v>
      </c>
      <c r="AH147" s="3709"/>
      <c r="AI147" s="2490"/>
      <c r="AJ147" s="1973"/>
      <c r="AK147" s="3199"/>
      <c r="AL147" s="2548"/>
      <c r="AM147" s="2930"/>
      <c r="AN147" s="3707"/>
    </row>
    <row r="148" spans="2:40" x14ac:dyDescent="0.3">
      <c r="B148" s="2928">
        <v>60</v>
      </c>
      <c r="C148" s="2572" t="s">
        <v>963</v>
      </c>
      <c r="D148" s="2409">
        <v>1</v>
      </c>
      <c r="E148" s="2573">
        <v>93831.201492526641</v>
      </c>
      <c r="F148" s="2574">
        <v>93831.201492526641</v>
      </c>
      <c r="G148" s="2541">
        <v>0.3</v>
      </c>
      <c r="H148" s="2575">
        <v>28149.36044775799</v>
      </c>
      <c r="J148" s="2928">
        <v>60</v>
      </c>
      <c r="K148" s="2572" t="s">
        <v>963</v>
      </c>
      <c r="L148" s="2409">
        <v>1</v>
      </c>
      <c r="M148" s="2573">
        <v>93831.201492526641</v>
      </c>
      <c r="N148" s="2574">
        <v>93831.201492526641</v>
      </c>
      <c r="O148" s="2541">
        <v>9.9999999999999992E-2</v>
      </c>
      <c r="P148" s="2575">
        <v>9383.1201492526634</v>
      </c>
      <c r="R148" s="2928">
        <v>60</v>
      </c>
      <c r="S148" s="2572" t="s">
        <v>963</v>
      </c>
      <c r="T148" s="2409">
        <v>1</v>
      </c>
      <c r="U148" s="2573">
        <v>93831.201492526641</v>
      </c>
      <c r="V148" s="2574">
        <v>93831.201492526641</v>
      </c>
      <c r="W148" s="2541">
        <v>0.3</v>
      </c>
      <c r="X148" s="2575">
        <v>28149.36044775799</v>
      </c>
      <c r="Z148" s="2571">
        <v>60</v>
      </c>
      <c r="AA148" s="2572" t="s">
        <v>963</v>
      </c>
      <c r="AB148" s="2409">
        <v>1</v>
      </c>
      <c r="AC148" s="2573">
        <v>93831.201492526641</v>
      </c>
      <c r="AD148" s="2574">
        <v>93831.201492526641</v>
      </c>
      <c r="AE148" s="2541">
        <v>0.5</v>
      </c>
      <c r="AF148" s="2575">
        <v>46915.600746263321</v>
      </c>
      <c r="AH148" s="3709"/>
      <c r="AI148" s="2490"/>
      <c r="AJ148" s="1973"/>
      <c r="AK148" s="3199"/>
      <c r="AL148" s="2548"/>
      <c r="AM148" s="2930"/>
      <c r="AN148" s="3707"/>
    </row>
    <row r="149" spans="2:40" ht="15.75" thickBot="1" x14ac:dyDescent="0.35">
      <c r="B149" s="2928">
        <v>70</v>
      </c>
      <c r="C149" s="2572" t="s">
        <v>935</v>
      </c>
      <c r="D149" s="2409">
        <v>0</v>
      </c>
      <c r="E149" s="2573">
        <v>56298.72089551598</v>
      </c>
      <c r="F149" s="2574">
        <v>0</v>
      </c>
      <c r="G149" s="2541">
        <v>0.33333333333333331</v>
      </c>
      <c r="H149" s="2575">
        <v>0</v>
      </c>
      <c r="J149" s="2928">
        <v>70</v>
      </c>
      <c r="K149" s="2572" t="s">
        <v>935</v>
      </c>
      <c r="L149" s="2409">
        <v>0</v>
      </c>
      <c r="M149" s="2573">
        <v>56298.72089551598</v>
      </c>
      <c r="N149" s="2574">
        <v>0</v>
      </c>
      <c r="O149" s="2541">
        <v>0.33333333333333331</v>
      </c>
      <c r="P149" s="2575">
        <v>0</v>
      </c>
      <c r="R149" s="2928">
        <v>70</v>
      </c>
      <c r="S149" s="2572" t="s">
        <v>935</v>
      </c>
      <c r="T149" s="2409">
        <v>0</v>
      </c>
      <c r="U149" s="2573">
        <v>56298.72089551598</v>
      </c>
      <c r="V149" s="2574">
        <v>0</v>
      </c>
      <c r="W149" s="2541">
        <v>0.3</v>
      </c>
      <c r="X149" s="2575">
        <v>0</v>
      </c>
      <c r="Z149" s="2571">
        <v>70</v>
      </c>
      <c r="AA149" s="2572" t="s">
        <v>935</v>
      </c>
      <c r="AB149" s="2409">
        <v>0</v>
      </c>
      <c r="AC149" s="2573">
        <v>56298.72089551598</v>
      </c>
      <c r="AD149" s="2574">
        <v>0</v>
      </c>
      <c r="AE149" s="2541">
        <v>0.33333333333333331</v>
      </c>
      <c r="AF149" s="2575">
        <v>0</v>
      </c>
      <c r="AH149" s="3709"/>
      <c r="AI149" s="2490"/>
      <c r="AJ149" s="1973"/>
      <c r="AK149" s="3199"/>
      <c r="AL149" s="2548"/>
      <c r="AM149" s="2930"/>
      <c r="AN149" s="3707"/>
    </row>
    <row r="150" spans="2:40" ht="16.5" thickTop="1" thickBot="1" x14ac:dyDescent="0.35">
      <c r="B150" s="2577"/>
      <c r="C150" s="2530"/>
      <c r="D150" s="2531"/>
      <c r="E150" s="2532"/>
      <c r="F150" s="2531"/>
      <c r="G150" s="2549" t="s">
        <v>956</v>
      </c>
      <c r="H150" s="2550">
        <v>144601.38203541253</v>
      </c>
      <c r="J150" s="2577"/>
      <c r="K150" s="2530"/>
      <c r="L150" s="2531"/>
      <c r="M150" s="2532"/>
      <c r="N150" s="2531"/>
      <c r="O150" s="2549" t="s">
        <v>956</v>
      </c>
      <c r="P150" s="2550">
        <v>94538.205604707837</v>
      </c>
      <c r="R150" s="2577"/>
      <c r="S150" s="2530"/>
      <c r="T150" s="2531"/>
      <c r="U150" s="2532"/>
      <c r="V150" s="2531"/>
      <c r="W150" s="2549" t="s">
        <v>956</v>
      </c>
      <c r="X150" s="2550">
        <v>196909.75185280977</v>
      </c>
      <c r="Z150" s="2577"/>
      <c r="AA150" s="2530"/>
      <c r="AB150" s="2531"/>
      <c r="AC150" s="2532"/>
      <c r="AD150" s="2531"/>
      <c r="AE150" s="2549" t="s">
        <v>956</v>
      </c>
      <c r="AF150" s="2550">
        <v>295300.8815068049</v>
      </c>
      <c r="AH150" s="1206"/>
      <c r="AI150" s="1206"/>
      <c r="AJ150" s="2527"/>
      <c r="AK150" s="1973"/>
      <c r="AL150" s="2527"/>
      <c r="AM150" s="3698"/>
      <c r="AN150" s="3702"/>
    </row>
    <row r="151" spans="2:40" ht="16.5" thickTop="1" thickBot="1" x14ac:dyDescent="0.35">
      <c r="B151" s="2286"/>
      <c r="C151" s="2578"/>
      <c r="D151" s="2579"/>
      <c r="E151" s="2580"/>
      <c r="F151" s="2581" t="s">
        <v>964</v>
      </c>
      <c r="G151" s="2581"/>
      <c r="H151" s="2582">
        <v>172379.14961705951</v>
      </c>
      <c r="J151" s="2286"/>
      <c r="K151" s="2578"/>
      <c r="L151" s="2579"/>
      <c r="M151" s="2580"/>
      <c r="N151" s="2581" t="s">
        <v>964</v>
      </c>
      <c r="O151" s="2581"/>
      <c r="P151" s="2582">
        <v>106963.2293274087</v>
      </c>
      <c r="R151" s="2286"/>
      <c r="S151" s="2578"/>
      <c r="T151" s="2579"/>
      <c r="U151" s="2580"/>
      <c r="V151" s="2581" t="s">
        <v>964</v>
      </c>
      <c r="W151" s="2581"/>
      <c r="X151" s="2582">
        <v>242038.39180472321</v>
      </c>
      <c r="Z151" s="2286"/>
      <c r="AA151" s="2578"/>
      <c r="AB151" s="2579"/>
      <c r="AC151" s="2580"/>
      <c r="AD151" s="2581" t="s">
        <v>964</v>
      </c>
      <c r="AE151" s="2581"/>
      <c r="AF151" s="2582">
        <v>340429.52145871834</v>
      </c>
      <c r="AH151" s="1206"/>
      <c r="AI151" s="1206"/>
      <c r="AJ151" s="2527"/>
      <c r="AK151" s="1973"/>
      <c r="AL151" s="3710"/>
      <c r="AM151" s="3710"/>
      <c r="AN151" s="3711"/>
    </row>
    <row r="152" spans="2:40" x14ac:dyDescent="0.3">
      <c r="AH152" s="1206"/>
      <c r="AI152" s="1206"/>
      <c r="AJ152" s="1206"/>
      <c r="AK152" s="1206"/>
      <c r="AL152" s="1206"/>
      <c r="AM152" s="1206"/>
      <c r="AN152" s="1206"/>
    </row>
    <row r="153" spans="2:40" x14ac:dyDescent="0.3">
      <c r="AH153" s="1206"/>
      <c r="AI153" s="1206"/>
      <c r="AJ153" s="1206"/>
      <c r="AK153" s="1206"/>
      <c r="AL153" s="1206"/>
      <c r="AM153" s="1206"/>
      <c r="AN153" s="1206"/>
    </row>
    <row r="154" spans="2:40" x14ac:dyDescent="0.3">
      <c r="AH154" s="1206"/>
      <c r="AI154" s="1206"/>
      <c r="AJ154" s="1206"/>
      <c r="AK154" s="1206"/>
      <c r="AL154" s="1206"/>
      <c r="AM154" s="1206"/>
      <c r="AN154" s="1206"/>
    </row>
  </sheetData>
  <mergeCells count="20">
    <mergeCell ref="R123:U123"/>
    <mergeCell ref="R124:U124"/>
    <mergeCell ref="Z123:AC123"/>
    <mergeCell ref="Z124:AC124"/>
    <mergeCell ref="AH90:AK90"/>
    <mergeCell ref="AH91:AK91"/>
    <mergeCell ref="Z90:AC90"/>
    <mergeCell ref="Z91:AC91"/>
    <mergeCell ref="R90:U90"/>
    <mergeCell ref="R91:U91"/>
    <mergeCell ref="AH123:AK123"/>
    <mergeCell ref="AH124:AK124"/>
    <mergeCell ref="B123:E123"/>
    <mergeCell ref="B124:E124"/>
    <mergeCell ref="J123:M123"/>
    <mergeCell ref="J124:M124"/>
    <mergeCell ref="J90:M90"/>
    <mergeCell ref="J91:M91"/>
    <mergeCell ref="B90:E90"/>
    <mergeCell ref="B91:E91"/>
  </mergeCells>
  <pageMargins left="0.7" right="0.7" top="0.75" bottom="0.75" header="0.3" footer="0.3"/>
  <pageSetup orientation="landscape" horizontalDpi="4294967295" verticalDpi="4294967295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7"/>
  <dimension ref="B2:AN192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9" style="2067" customWidth="1"/>
    <col min="3" max="3" width="55.140625" style="2067" customWidth="1"/>
    <col min="4" max="4" width="10.42578125" style="2067" customWidth="1"/>
    <col min="5" max="5" width="18.5703125" style="2067" bestFit="1" customWidth="1"/>
    <col min="6" max="6" width="15.7109375" style="2067" bestFit="1" customWidth="1"/>
    <col min="7" max="7" width="16" style="2067" customWidth="1"/>
    <col min="8" max="8" width="18.140625" style="2067" customWidth="1"/>
    <col min="9" max="9" width="11.42578125" style="2067"/>
    <col min="10" max="10" width="5.5703125" style="2067" customWidth="1"/>
    <col min="11" max="11" width="15" style="2067" customWidth="1"/>
    <col min="12" max="12" width="12.7109375" style="2067" bestFit="1" customWidth="1"/>
    <col min="13" max="14" width="15.7109375" style="2067" bestFit="1" customWidth="1"/>
    <col min="15" max="15" width="13.28515625" style="2067" customWidth="1"/>
    <col min="16" max="16" width="14.7109375" style="2067" customWidth="1"/>
    <col min="17" max="17" width="11.5703125" style="2067" bestFit="1" customWidth="1"/>
    <col min="18" max="18" width="6.85546875" style="2067" customWidth="1"/>
    <col min="19" max="19" width="11.42578125" style="2067"/>
    <col min="20" max="20" width="11.7109375" style="2067" bestFit="1" customWidth="1"/>
    <col min="21" max="22" width="15.7109375" style="2067" bestFit="1" customWidth="1"/>
    <col min="23" max="23" width="11.7109375" style="2067" bestFit="1" customWidth="1"/>
    <col min="24" max="24" width="15.7109375" style="2067" customWidth="1"/>
    <col min="25" max="25" width="11.42578125" style="2067"/>
    <col min="26" max="26" width="5.7109375" style="2067" customWidth="1"/>
    <col min="27" max="27" width="19.28515625" style="2067" customWidth="1"/>
    <col min="28" max="28" width="12.7109375" style="2067" bestFit="1" customWidth="1"/>
    <col min="29" max="30" width="15.7109375" style="2067" bestFit="1" customWidth="1"/>
    <col min="31" max="31" width="11.7109375" style="2067" bestFit="1" customWidth="1"/>
    <col min="32" max="32" width="14.7109375" style="2067" customWidth="1"/>
    <col min="33" max="33" width="11.42578125" style="2067"/>
    <col min="34" max="34" width="6.85546875" style="2067" customWidth="1"/>
    <col min="35" max="35" width="11.42578125" style="2067"/>
    <col min="36" max="36" width="12.7109375" style="2067" bestFit="1" customWidth="1"/>
    <col min="37" max="38" width="15.7109375" style="2067" bestFit="1" customWidth="1"/>
    <col min="39" max="39" width="11.7109375" style="2067" bestFit="1" customWidth="1"/>
    <col min="40" max="40" width="13.42578125" style="2067" customWidth="1"/>
    <col min="41" max="16384" width="11.42578125" style="2067"/>
  </cols>
  <sheetData>
    <row r="2" spans="2:5" ht="18.75" x14ac:dyDescent="0.3">
      <c r="B2" s="1021" t="s">
        <v>2804</v>
      </c>
    </row>
    <row r="3" spans="2:5" ht="18.75" x14ac:dyDescent="0.3">
      <c r="B3" s="1021" t="s">
        <v>2844</v>
      </c>
    </row>
    <row r="4" spans="2:5" ht="18.75" x14ac:dyDescent="0.3">
      <c r="B4" s="1021" t="s">
        <v>2304</v>
      </c>
    </row>
    <row r="5" spans="2:5" x14ac:dyDescent="0.3">
      <c r="B5" s="597" t="s">
        <v>3372</v>
      </c>
    </row>
    <row r="7" spans="2:5" ht="18.75" x14ac:dyDescent="0.3">
      <c r="B7" s="1021"/>
    </row>
    <row r="10" spans="2:5" ht="25.5" x14ac:dyDescent="0.3">
      <c r="B10" s="1928" t="s">
        <v>775</v>
      </c>
      <c r="C10" s="1928" t="s">
        <v>920</v>
      </c>
      <c r="D10" s="1928" t="s">
        <v>938</v>
      </c>
      <c r="E10" s="1928" t="s">
        <v>3392</v>
      </c>
    </row>
    <row r="11" spans="2:5" x14ac:dyDescent="0.3">
      <c r="B11" s="2507" t="s">
        <v>1990</v>
      </c>
      <c r="C11" s="2508" t="s">
        <v>2040</v>
      </c>
      <c r="D11" s="2509">
        <v>1</v>
      </c>
      <c r="E11" s="540">
        <v>85653.694429974275</v>
      </c>
    </row>
    <row r="12" spans="2:5" x14ac:dyDescent="0.3">
      <c r="B12" s="2507" t="s">
        <v>1991</v>
      </c>
      <c r="C12" s="2508" t="s">
        <v>2041</v>
      </c>
      <c r="D12" s="2509">
        <v>1</v>
      </c>
      <c r="E12" s="540">
        <v>85653.694429974275</v>
      </c>
    </row>
    <row r="13" spans="2:5" x14ac:dyDescent="0.3">
      <c r="B13" s="2507" t="s">
        <v>2488</v>
      </c>
      <c r="C13" s="2508" t="s">
        <v>1993</v>
      </c>
      <c r="D13" s="2509">
        <v>4</v>
      </c>
      <c r="E13" s="540">
        <v>170302.52660058867</v>
      </c>
    </row>
    <row r="14" spans="2:5" x14ac:dyDescent="0.3">
      <c r="B14" s="2507" t="s">
        <v>2489</v>
      </c>
      <c r="C14" s="2508" t="s">
        <v>1995</v>
      </c>
      <c r="D14" s="2509">
        <v>4</v>
      </c>
      <c r="E14" s="540">
        <v>170302.52660058867</v>
      </c>
    </row>
    <row r="15" spans="2:5" x14ac:dyDescent="0.3">
      <c r="B15" s="2507" t="s">
        <v>2490</v>
      </c>
      <c r="C15" s="2508" t="s">
        <v>1997</v>
      </c>
      <c r="D15" s="2509">
        <v>4</v>
      </c>
      <c r="E15" s="540">
        <v>170302.52660058867</v>
      </c>
    </row>
    <row r="16" spans="2:5" x14ac:dyDescent="0.3">
      <c r="B16" s="2507" t="s">
        <v>2491</v>
      </c>
      <c r="C16" s="2508" t="s">
        <v>1999</v>
      </c>
      <c r="D16" s="2509">
        <v>4</v>
      </c>
      <c r="E16" s="540">
        <v>170302.52660058867</v>
      </c>
    </row>
    <row r="17" spans="2:5" x14ac:dyDescent="0.3">
      <c r="B17" s="2507" t="s">
        <v>1992</v>
      </c>
      <c r="C17" s="2508" t="s">
        <v>2001</v>
      </c>
      <c r="D17" s="2509">
        <v>4</v>
      </c>
      <c r="E17" s="540">
        <v>170302.52660058867</v>
      </c>
    </row>
    <row r="18" spans="2:5" x14ac:dyDescent="0.3">
      <c r="B18" s="2507" t="s">
        <v>1994</v>
      </c>
      <c r="C18" s="2508" t="s">
        <v>2003</v>
      </c>
      <c r="D18" s="2509">
        <v>4</v>
      </c>
      <c r="E18" s="540">
        <v>170302.52660058867</v>
      </c>
    </row>
    <row r="19" spans="2:5" x14ac:dyDescent="0.3">
      <c r="B19" s="2507" t="s">
        <v>1996</v>
      </c>
      <c r="C19" s="2508" t="s">
        <v>2042</v>
      </c>
      <c r="D19" s="2509">
        <v>1</v>
      </c>
      <c r="E19" s="540">
        <v>85653.694429974275</v>
      </c>
    </row>
    <row r="20" spans="2:5" x14ac:dyDescent="0.3">
      <c r="B20" s="2507" t="s">
        <v>1998</v>
      </c>
      <c r="C20" s="2508" t="s">
        <v>2044</v>
      </c>
      <c r="D20" s="2509">
        <v>1</v>
      </c>
      <c r="E20" s="540">
        <v>85653.694429974275</v>
      </c>
    </row>
    <row r="21" spans="2:5" x14ac:dyDescent="0.3">
      <c r="B21" s="2507" t="s">
        <v>2000</v>
      </c>
      <c r="C21" s="2508" t="s">
        <v>2045</v>
      </c>
      <c r="D21" s="2509">
        <v>1</v>
      </c>
      <c r="E21" s="540">
        <v>85653.694429974275</v>
      </c>
    </row>
    <row r="22" spans="2:5" x14ac:dyDescent="0.3">
      <c r="B22" s="2507" t="s">
        <v>2002</v>
      </c>
      <c r="C22" s="2508" t="s">
        <v>2046</v>
      </c>
      <c r="D22" s="2509">
        <v>4</v>
      </c>
      <c r="E22" s="540">
        <v>170302.52660058867</v>
      </c>
    </row>
    <row r="23" spans="2:5" x14ac:dyDescent="0.3">
      <c r="B23" s="2507" t="s">
        <v>2004</v>
      </c>
      <c r="C23" s="2508" t="s">
        <v>2047</v>
      </c>
      <c r="D23" s="2509">
        <v>4</v>
      </c>
      <c r="E23" s="540">
        <v>170302.52660058867</v>
      </c>
    </row>
    <row r="24" spans="2:5" x14ac:dyDescent="0.3">
      <c r="B24" s="2507" t="s">
        <v>2005</v>
      </c>
      <c r="C24" s="2508" t="s">
        <v>2048</v>
      </c>
      <c r="D24" s="2509">
        <v>1</v>
      </c>
      <c r="E24" s="540">
        <v>85653.694429974275</v>
      </c>
    </row>
    <row r="25" spans="2:5" x14ac:dyDescent="0.3">
      <c r="B25" s="2507" t="s">
        <v>2006</v>
      </c>
      <c r="C25" s="2508" t="s">
        <v>2049</v>
      </c>
      <c r="D25" s="2509">
        <v>4</v>
      </c>
      <c r="E25" s="540">
        <v>170302.52660058867</v>
      </c>
    </row>
    <row r="26" spans="2:5" x14ac:dyDescent="0.3">
      <c r="B26" s="2507" t="s">
        <v>2007</v>
      </c>
      <c r="C26" s="2508" t="s">
        <v>2050</v>
      </c>
      <c r="D26" s="2509">
        <v>2</v>
      </c>
      <c r="E26" s="540">
        <v>344537.02090413071</v>
      </c>
    </row>
    <row r="27" spans="2:5" x14ac:dyDescent="0.3">
      <c r="B27" s="2507" t="s">
        <v>2008</v>
      </c>
      <c r="C27" s="2508" t="s">
        <v>2051</v>
      </c>
      <c r="D27" s="2509">
        <v>3</v>
      </c>
      <c r="E27" s="540">
        <v>87962.299675331131</v>
      </c>
    </row>
    <row r="28" spans="2:5" x14ac:dyDescent="0.3">
      <c r="B28" s="2507" t="s">
        <v>2009</v>
      </c>
      <c r="C28" s="2508" t="s">
        <v>2052</v>
      </c>
      <c r="D28" s="2509">
        <v>2</v>
      </c>
      <c r="E28" s="540">
        <v>344537.02090413071</v>
      </c>
    </row>
    <row r="29" spans="2:5" x14ac:dyDescent="0.3">
      <c r="B29" s="2507" t="s">
        <v>2492</v>
      </c>
      <c r="C29" s="2508" t="s">
        <v>2053</v>
      </c>
      <c r="D29" s="2509">
        <v>2</v>
      </c>
      <c r="E29" s="540">
        <v>344537.02090413071</v>
      </c>
    </row>
    <row r="30" spans="2:5" x14ac:dyDescent="0.3">
      <c r="B30" s="2507" t="s">
        <v>2010</v>
      </c>
      <c r="C30" s="2508" t="s">
        <v>2054</v>
      </c>
      <c r="D30" s="2509">
        <v>2</v>
      </c>
      <c r="E30" s="540">
        <v>344537.02090413071</v>
      </c>
    </row>
    <row r="31" spans="2:5" x14ac:dyDescent="0.3">
      <c r="B31" s="2507" t="s">
        <v>2011</v>
      </c>
      <c r="C31" s="2508" t="s">
        <v>2055</v>
      </c>
      <c r="D31" s="2509">
        <v>2</v>
      </c>
      <c r="E31" s="540">
        <v>344537.02090413071</v>
      </c>
    </row>
    <row r="32" spans="2:5" x14ac:dyDescent="0.3">
      <c r="B32" s="2507" t="s">
        <v>2026</v>
      </c>
      <c r="C32" s="2508" t="s">
        <v>2056</v>
      </c>
      <c r="D32" s="2509">
        <v>2</v>
      </c>
      <c r="E32" s="540">
        <v>344537.02090413071</v>
      </c>
    </row>
    <row r="33" spans="2:5" x14ac:dyDescent="0.3">
      <c r="B33" s="2507" t="s">
        <v>2493</v>
      </c>
      <c r="C33" s="2508" t="s">
        <v>2057</v>
      </c>
      <c r="D33" s="2509">
        <v>1</v>
      </c>
      <c r="E33" s="540">
        <v>85653.694429974275</v>
      </c>
    </row>
    <row r="34" spans="2:5" x14ac:dyDescent="0.3">
      <c r="B34" s="2507" t="s">
        <v>2494</v>
      </c>
      <c r="C34" s="2508" t="s">
        <v>2058</v>
      </c>
      <c r="D34" s="2509">
        <v>4</v>
      </c>
      <c r="E34" s="540">
        <v>170302.52660058867</v>
      </c>
    </row>
    <row r="35" spans="2:5" x14ac:dyDescent="0.3">
      <c r="B35" s="2507" t="s">
        <v>2495</v>
      </c>
      <c r="C35" s="2508" t="s">
        <v>2018</v>
      </c>
      <c r="D35" s="2509">
        <v>2</v>
      </c>
      <c r="E35" s="540">
        <v>344537.02090413071</v>
      </c>
    </row>
    <row r="36" spans="2:5" x14ac:dyDescent="0.3">
      <c r="B36" s="2507" t="s">
        <v>2496</v>
      </c>
      <c r="C36" s="2508" t="s">
        <v>2020</v>
      </c>
      <c r="D36" s="2509">
        <v>2</v>
      </c>
      <c r="E36" s="540">
        <v>344537.02090413071</v>
      </c>
    </row>
    <row r="37" spans="2:5" x14ac:dyDescent="0.3">
      <c r="B37" s="2507" t="s">
        <v>2012</v>
      </c>
      <c r="C37" s="2508" t="s">
        <v>2021</v>
      </c>
      <c r="D37" s="2509">
        <v>2</v>
      </c>
      <c r="E37" s="540">
        <v>344537.02090413071</v>
      </c>
    </row>
    <row r="38" spans="2:5" x14ac:dyDescent="0.3">
      <c r="B38" s="2507" t="s">
        <v>2013</v>
      </c>
      <c r="C38" s="2508" t="s">
        <v>2023</v>
      </c>
      <c r="D38" s="2509">
        <v>2</v>
      </c>
      <c r="E38" s="540">
        <v>344537.02090413071</v>
      </c>
    </row>
    <row r="39" spans="2:5" x14ac:dyDescent="0.3">
      <c r="B39" s="2507" t="s">
        <v>2014</v>
      </c>
      <c r="C39" s="2508" t="s">
        <v>2061</v>
      </c>
      <c r="D39" s="2509">
        <v>3</v>
      </c>
      <c r="E39" s="540">
        <v>87962.299675331131</v>
      </c>
    </row>
    <row r="40" spans="2:5" x14ac:dyDescent="0.3">
      <c r="B40" s="2507" t="s">
        <v>2015</v>
      </c>
      <c r="C40" s="2508" t="s">
        <v>2059</v>
      </c>
      <c r="D40" s="2509">
        <v>1</v>
      </c>
      <c r="E40" s="540">
        <v>85653.694429974275</v>
      </c>
    </row>
    <row r="41" spans="2:5" x14ac:dyDescent="0.3">
      <c r="B41" s="2507" t="s">
        <v>2016</v>
      </c>
      <c r="C41" s="2508" t="s">
        <v>1977</v>
      </c>
      <c r="D41" s="2509">
        <v>8</v>
      </c>
      <c r="E41" s="540">
        <v>194872.23959628394</v>
      </c>
    </row>
    <row r="42" spans="2:5" x14ac:dyDescent="0.3">
      <c r="B42" s="2507" t="s">
        <v>2017</v>
      </c>
      <c r="C42" s="2508" t="s">
        <v>1292</v>
      </c>
      <c r="D42" s="2509">
        <v>2</v>
      </c>
      <c r="E42" s="540">
        <v>344537.02090413071</v>
      </c>
    </row>
    <row r="43" spans="2:5" x14ac:dyDescent="0.3">
      <c r="B43" s="2507" t="s">
        <v>2019</v>
      </c>
      <c r="C43" s="2508" t="s">
        <v>2028</v>
      </c>
      <c r="D43" s="2509">
        <v>3</v>
      </c>
      <c r="E43" s="540">
        <v>87962.299675331131</v>
      </c>
    </row>
    <row r="44" spans="2:5" x14ac:dyDescent="0.3">
      <c r="B44" s="2507" t="s">
        <v>2022</v>
      </c>
      <c r="C44" s="2508" t="s">
        <v>2025</v>
      </c>
      <c r="D44" s="2509">
        <v>3</v>
      </c>
      <c r="E44" s="540">
        <v>87962.299675331131</v>
      </c>
    </row>
    <row r="45" spans="2:5" x14ac:dyDescent="0.3">
      <c r="B45" s="2507" t="s">
        <v>2027</v>
      </c>
      <c r="C45" s="2508" t="s">
        <v>1381</v>
      </c>
      <c r="D45" s="2509">
        <v>1</v>
      </c>
      <c r="E45" s="540">
        <v>85653.694429974275</v>
      </c>
    </row>
    <row r="46" spans="2:5" x14ac:dyDescent="0.3">
      <c r="B46" s="2507" t="s">
        <v>2771</v>
      </c>
      <c r="C46" s="2508" t="s">
        <v>2189</v>
      </c>
      <c r="D46" s="2509">
        <v>3</v>
      </c>
      <c r="E46" s="540">
        <v>87962.299675331131</v>
      </c>
    </row>
    <row r="47" spans="2:5" x14ac:dyDescent="0.3">
      <c r="B47" s="2507" t="s">
        <v>2773</v>
      </c>
      <c r="C47" s="2508" t="s">
        <v>1380</v>
      </c>
      <c r="D47" s="2509">
        <v>1</v>
      </c>
      <c r="E47" s="540">
        <v>85653.694429974275</v>
      </c>
    </row>
    <row r="48" spans="2:5" x14ac:dyDescent="0.3">
      <c r="B48" s="2507" t="s">
        <v>1978</v>
      </c>
      <c r="C48" s="2508" t="s">
        <v>2043</v>
      </c>
      <c r="D48" s="2509">
        <v>1</v>
      </c>
      <c r="E48" s="540">
        <v>85653.694429974275</v>
      </c>
    </row>
    <row r="49" spans="2:9" x14ac:dyDescent="0.3">
      <c r="B49" s="2507" t="s">
        <v>1979</v>
      </c>
      <c r="C49" s="2508" t="s">
        <v>2029</v>
      </c>
      <c r="D49" s="2509">
        <v>4</v>
      </c>
      <c r="E49" s="540">
        <v>170302.52660058867</v>
      </c>
    </row>
    <row r="50" spans="2:9" x14ac:dyDescent="0.3">
      <c r="B50" s="2507" t="s">
        <v>2484</v>
      </c>
      <c r="C50" s="2508" t="s">
        <v>2031</v>
      </c>
      <c r="D50" s="2509">
        <v>4</v>
      </c>
      <c r="E50" s="540">
        <v>170302.52660058867</v>
      </c>
    </row>
    <row r="51" spans="2:9" x14ac:dyDescent="0.3">
      <c r="B51" s="2507" t="s">
        <v>1980</v>
      </c>
      <c r="C51" s="2508" t="s">
        <v>2768</v>
      </c>
      <c r="D51" s="2509">
        <v>4</v>
      </c>
      <c r="E51" s="540">
        <v>170302.52660058867</v>
      </c>
    </row>
    <row r="52" spans="2:9" x14ac:dyDescent="0.3">
      <c r="B52" s="2507" t="s">
        <v>2485</v>
      </c>
      <c r="C52" s="2508" t="s">
        <v>1307</v>
      </c>
      <c r="D52" s="2509">
        <v>5</v>
      </c>
      <c r="E52" s="540">
        <v>327061.90958017984</v>
      </c>
    </row>
    <row r="53" spans="2:9" x14ac:dyDescent="0.3">
      <c r="B53" s="2507" t="s">
        <v>1981</v>
      </c>
      <c r="C53" s="2508" t="s">
        <v>2033</v>
      </c>
      <c r="D53" s="2509">
        <v>5</v>
      </c>
      <c r="E53" s="540">
        <v>327061.90958017984</v>
      </c>
    </row>
    <row r="54" spans="2:9" x14ac:dyDescent="0.3">
      <c r="B54" s="2507" t="s">
        <v>2024</v>
      </c>
      <c r="C54" s="2508" t="s">
        <v>2034</v>
      </c>
      <c r="D54" s="2509">
        <v>5</v>
      </c>
      <c r="E54" s="540">
        <v>327061.90958017984</v>
      </c>
    </row>
    <row r="55" spans="2:9" x14ac:dyDescent="0.3">
      <c r="B55" s="2507" t="s">
        <v>2486</v>
      </c>
      <c r="C55" s="2508" t="s">
        <v>2035</v>
      </c>
      <c r="D55" s="2509">
        <v>5</v>
      </c>
      <c r="E55" s="540">
        <v>327061.90958017984</v>
      </c>
    </row>
    <row r="56" spans="2:9" x14ac:dyDescent="0.3">
      <c r="B56" s="2507" t="s">
        <v>1982</v>
      </c>
      <c r="C56" s="2508" t="s">
        <v>2036</v>
      </c>
      <c r="D56" s="2509">
        <v>1</v>
      </c>
      <c r="E56" s="540">
        <v>85653.694429974275</v>
      </c>
    </row>
    <row r="57" spans="2:9" x14ac:dyDescent="0.3">
      <c r="B57" s="2507" t="s">
        <v>1983</v>
      </c>
      <c r="C57" s="2508" t="s">
        <v>2025</v>
      </c>
      <c r="D57" s="2509">
        <v>3</v>
      </c>
      <c r="E57" s="540">
        <v>87962.299675331131</v>
      </c>
    </row>
    <row r="58" spans="2:9" x14ac:dyDescent="0.3">
      <c r="B58" s="2507" t="s">
        <v>1984</v>
      </c>
      <c r="C58" s="2508" t="s">
        <v>2060</v>
      </c>
      <c r="D58" s="2509">
        <v>1</v>
      </c>
      <c r="E58" s="540">
        <v>85653.694429974275</v>
      </c>
    </row>
    <row r="59" spans="2:9" x14ac:dyDescent="0.3">
      <c r="B59" s="2507" t="s">
        <v>2487</v>
      </c>
      <c r="C59" s="2508" t="s">
        <v>1977</v>
      </c>
      <c r="D59" s="2509">
        <v>8</v>
      </c>
      <c r="E59" s="540">
        <v>194872.23959628394</v>
      </c>
    </row>
    <row r="60" spans="2:9" x14ac:dyDescent="0.3">
      <c r="B60" s="2507" t="s">
        <v>1985</v>
      </c>
      <c r="C60" s="2508" t="s">
        <v>2038</v>
      </c>
      <c r="D60" s="2509">
        <v>4</v>
      </c>
      <c r="E60" s="540">
        <v>170302.52660058867</v>
      </c>
    </row>
    <row r="61" spans="2:9" ht="15.75" x14ac:dyDescent="0.3">
      <c r="B61" s="2507" t="s">
        <v>1986</v>
      </c>
      <c r="C61" s="2508" t="s">
        <v>2032</v>
      </c>
      <c r="D61" s="2509">
        <v>4</v>
      </c>
      <c r="E61" s="540">
        <v>170302.52660058867</v>
      </c>
      <c r="I61" s="2510"/>
    </row>
    <row r="62" spans="2:9" x14ac:dyDescent="0.3">
      <c r="B62" s="2507" t="s">
        <v>1987</v>
      </c>
      <c r="C62" s="2508" t="s">
        <v>2037</v>
      </c>
      <c r="D62" s="2509">
        <v>1</v>
      </c>
      <c r="E62" s="540">
        <v>85653.694429974275</v>
      </c>
    </row>
    <row r="63" spans="2:9" x14ac:dyDescent="0.3">
      <c r="B63" s="2507" t="s">
        <v>1988</v>
      </c>
      <c r="C63" s="2508" t="s">
        <v>2039</v>
      </c>
      <c r="D63" s="2509">
        <v>1</v>
      </c>
      <c r="E63" s="540">
        <v>85653.694429974275</v>
      </c>
    </row>
    <row r="64" spans="2:9" x14ac:dyDescent="0.3">
      <c r="B64" s="2507" t="s">
        <v>1989</v>
      </c>
      <c r="C64" s="2508" t="s">
        <v>2190</v>
      </c>
      <c r="D64" s="2509">
        <v>7</v>
      </c>
      <c r="E64" s="540">
        <v>118149.74711392217</v>
      </c>
    </row>
    <row r="65" spans="2:12" x14ac:dyDescent="0.3">
      <c r="B65" s="2507" t="s">
        <v>2774</v>
      </c>
      <c r="C65" s="2508" t="s">
        <v>1291</v>
      </c>
      <c r="D65" s="2509">
        <v>1</v>
      </c>
      <c r="E65" s="540">
        <v>85653.694429974275</v>
      </c>
    </row>
    <row r="66" spans="2:12" x14ac:dyDescent="0.3">
      <c r="B66" s="2507" t="s">
        <v>1975</v>
      </c>
      <c r="C66" s="2508" t="s">
        <v>1734</v>
      </c>
      <c r="D66" s="2509">
        <v>6</v>
      </c>
      <c r="E66" s="540">
        <v>232583.75594568337</v>
      </c>
    </row>
    <row r="67" spans="2:12" x14ac:dyDescent="0.3">
      <c r="B67" s="2507" t="s">
        <v>1976</v>
      </c>
      <c r="C67" s="2508" t="s">
        <v>1977</v>
      </c>
      <c r="D67" s="2509">
        <v>8</v>
      </c>
      <c r="E67" s="540">
        <v>194872.23959628394</v>
      </c>
    </row>
    <row r="68" spans="2:12" x14ac:dyDescent="0.3">
      <c r="B68" s="2507" t="s">
        <v>2611</v>
      </c>
      <c r="C68" s="2508" t="s">
        <v>2613</v>
      </c>
      <c r="D68" s="2509">
        <v>12</v>
      </c>
      <c r="E68" s="540">
        <v>308099.00308929238</v>
      </c>
    </row>
    <row r="69" spans="2:12" x14ac:dyDescent="0.3">
      <c r="B69" s="2507" t="s">
        <v>2612</v>
      </c>
      <c r="C69" s="2508" t="s">
        <v>2614</v>
      </c>
      <c r="D69" s="2509">
        <v>13</v>
      </c>
      <c r="E69" s="540">
        <v>413215.37248581066</v>
      </c>
    </row>
    <row r="75" spans="2:12" s="2511" customFormat="1" ht="25.5" x14ac:dyDescent="0.25">
      <c r="B75" s="2070" t="s">
        <v>938</v>
      </c>
      <c r="C75" s="2070" t="s">
        <v>776</v>
      </c>
      <c r="D75" s="2070" t="s">
        <v>925</v>
      </c>
      <c r="E75" s="2070" t="s">
        <v>975</v>
      </c>
      <c r="F75" s="2070" t="s">
        <v>976</v>
      </c>
      <c r="G75" s="2070" t="s">
        <v>3363</v>
      </c>
    </row>
    <row r="76" spans="2:12" x14ac:dyDescent="0.3">
      <c r="B76" s="2150">
        <v>1</v>
      </c>
      <c r="C76" s="2179" t="s">
        <v>2276</v>
      </c>
      <c r="D76" s="2512">
        <v>32181.04448006412</v>
      </c>
      <c r="E76" s="2512">
        <v>0</v>
      </c>
      <c r="F76" s="2512">
        <v>53472.649949910163</v>
      </c>
      <c r="G76" s="2512">
        <v>85653.694429974275</v>
      </c>
      <c r="L76" s="2182"/>
    </row>
    <row r="77" spans="2:12" x14ac:dyDescent="0.3">
      <c r="B77" s="2150">
        <v>2</v>
      </c>
      <c r="C77" s="2513" t="s">
        <v>2278</v>
      </c>
      <c r="D77" s="2512">
        <v>106852.25566018836</v>
      </c>
      <c r="E77" s="2512">
        <v>0</v>
      </c>
      <c r="F77" s="2512">
        <v>237684.76524394235</v>
      </c>
      <c r="G77" s="2512">
        <v>344537.02090413071</v>
      </c>
      <c r="L77" s="2182"/>
    </row>
    <row r="78" spans="2:12" x14ac:dyDescent="0.3">
      <c r="B78" s="2150">
        <v>3</v>
      </c>
      <c r="C78" s="2179" t="s">
        <v>3393</v>
      </c>
      <c r="D78" s="2512">
        <v>19339.713384091367</v>
      </c>
      <c r="E78" s="2512">
        <v>0</v>
      </c>
      <c r="F78" s="2512">
        <v>68622.586291239757</v>
      </c>
      <c r="G78" s="2512">
        <v>87962.299675331131</v>
      </c>
      <c r="L78" s="2182"/>
    </row>
    <row r="79" spans="2:12" x14ac:dyDescent="0.3">
      <c r="B79" s="2150">
        <v>4</v>
      </c>
      <c r="C79" s="2179" t="s">
        <v>2277</v>
      </c>
      <c r="D79" s="2512">
        <v>53467.886639951917</v>
      </c>
      <c r="E79" s="2512">
        <v>0</v>
      </c>
      <c r="F79" s="2512">
        <v>116834.63996063675</v>
      </c>
      <c r="G79" s="2512">
        <v>170302.52660058867</v>
      </c>
      <c r="L79" s="2182"/>
    </row>
    <row r="80" spans="2:12" x14ac:dyDescent="0.3">
      <c r="B80" s="2150">
        <v>5</v>
      </c>
      <c r="C80" s="2179" t="s">
        <v>2279</v>
      </c>
      <c r="D80" s="2512">
        <v>77723.994590262475</v>
      </c>
      <c r="E80" s="2512">
        <v>0</v>
      </c>
      <c r="F80" s="2512">
        <v>249337.91498991734</v>
      </c>
      <c r="G80" s="2512">
        <v>327061.90958017984</v>
      </c>
      <c r="L80" s="2182"/>
    </row>
    <row r="81" spans="2:40" x14ac:dyDescent="0.3">
      <c r="B81" s="2150">
        <v>6</v>
      </c>
      <c r="C81" s="2514" t="s">
        <v>2280</v>
      </c>
      <c r="D81" s="2512">
        <v>36328.35543979163</v>
      </c>
      <c r="E81" s="2512">
        <v>0</v>
      </c>
      <c r="F81" s="2512">
        <v>196255.40050589174</v>
      </c>
      <c r="G81" s="2512">
        <v>232583.75594568337</v>
      </c>
      <c r="L81" s="2182"/>
    </row>
    <row r="82" spans="2:40" x14ac:dyDescent="0.3">
      <c r="B82" s="2150">
        <v>7</v>
      </c>
      <c r="C82" s="2514" t="s">
        <v>2281</v>
      </c>
      <c r="D82" s="2512">
        <v>19339.713384091367</v>
      </c>
      <c r="E82" s="2512">
        <v>0</v>
      </c>
      <c r="F82" s="2512">
        <v>98810.033729830815</v>
      </c>
      <c r="G82" s="2512">
        <v>118149.74711392217</v>
      </c>
      <c r="L82" s="2182"/>
    </row>
    <row r="83" spans="2:40" x14ac:dyDescent="0.3">
      <c r="B83" s="2150">
        <v>8</v>
      </c>
      <c r="C83" s="2179" t="s">
        <v>1624</v>
      </c>
      <c r="D83" s="2512">
        <v>20833.325686235228</v>
      </c>
      <c r="E83" s="2512">
        <v>0</v>
      </c>
      <c r="F83" s="2512">
        <v>174038.91391004872</v>
      </c>
      <c r="G83" s="2512">
        <v>194872.23959628394</v>
      </c>
    </row>
    <row r="84" spans="2:40" x14ac:dyDescent="0.3">
      <c r="B84" s="2150">
        <v>9</v>
      </c>
      <c r="C84" s="2514" t="s">
        <v>3394</v>
      </c>
      <c r="D84" s="2512">
        <v>65733.092246448185</v>
      </c>
      <c r="E84" s="2512">
        <v>0</v>
      </c>
      <c r="F84" s="2512">
        <v>162885.63428460655</v>
      </c>
      <c r="G84" s="2512">
        <v>228618.72653105474</v>
      </c>
    </row>
    <row r="85" spans="2:40" x14ac:dyDescent="0.3">
      <c r="B85" s="2150">
        <v>12</v>
      </c>
      <c r="C85" s="2179" t="s">
        <v>2638</v>
      </c>
      <c r="D85" s="2512">
        <v>58944.710478861947</v>
      </c>
      <c r="E85" s="2512">
        <v>0</v>
      </c>
      <c r="F85" s="2512">
        <v>249154.29261043045</v>
      </c>
      <c r="G85" s="2512">
        <v>308099.00308929238</v>
      </c>
    </row>
    <row r="86" spans="2:40" x14ac:dyDescent="0.3">
      <c r="B86" s="2150">
        <v>13</v>
      </c>
      <c r="C86" s="2514" t="s">
        <v>2639</v>
      </c>
      <c r="D86" s="2512">
        <v>20833.325686235228</v>
      </c>
      <c r="E86" s="2512">
        <v>0</v>
      </c>
      <c r="F86" s="2512">
        <v>344655.37048220413</v>
      </c>
      <c r="G86" s="2512">
        <v>413215.37248581066</v>
      </c>
    </row>
    <row r="87" spans="2:40" x14ac:dyDescent="0.3">
      <c r="B87" s="1206"/>
      <c r="C87" s="1206"/>
      <c r="D87" s="2269"/>
      <c r="E87" s="2269"/>
      <c r="F87" s="2269"/>
      <c r="G87" s="2269"/>
    </row>
    <row r="91" spans="2:40" ht="15.75" customHeight="1" thickBot="1" x14ac:dyDescent="0.35">
      <c r="B91" s="3795"/>
      <c r="C91" s="3795"/>
      <c r="D91" s="3795"/>
      <c r="E91" s="3795"/>
      <c r="F91" s="3795"/>
      <c r="G91" s="3843"/>
      <c r="H91" s="3843"/>
      <c r="J91" s="3795"/>
      <c r="K91" s="3795"/>
      <c r="L91" s="3795"/>
      <c r="M91" s="3795"/>
      <c r="N91" s="3795"/>
      <c r="O91" s="3843"/>
      <c r="P91" s="3843"/>
      <c r="R91" s="3795"/>
      <c r="S91" s="3795"/>
      <c r="T91" s="3795"/>
      <c r="U91" s="3795"/>
      <c r="V91" s="3795"/>
      <c r="W91" s="3843"/>
      <c r="X91" s="3843"/>
      <c r="Z91" s="3795"/>
      <c r="AA91" s="3795"/>
      <c r="AB91" s="3795"/>
      <c r="AC91" s="3795"/>
      <c r="AD91" s="3795"/>
      <c r="AE91" s="3843"/>
      <c r="AF91" s="3843"/>
      <c r="AH91" s="3795"/>
      <c r="AI91" s="3795"/>
      <c r="AJ91" s="3795"/>
      <c r="AK91" s="3795"/>
      <c r="AL91" s="3795"/>
      <c r="AM91" s="3843"/>
      <c r="AN91" s="3843"/>
    </row>
    <row r="92" spans="2:40" ht="15" customHeight="1" x14ac:dyDescent="0.3">
      <c r="B92" s="3790"/>
      <c r="C92" s="3791"/>
      <c r="D92" s="3791"/>
      <c r="E92" s="3791"/>
      <c r="F92" s="2586"/>
      <c r="G92" s="2233" t="s">
        <v>875</v>
      </c>
      <c r="H92" s="2515"/>
      <c r="J92" s="3790"/>
      <c r="K92" s="3791"/>
      <c r="L92" s="3791"/>
      <c r="M92" s="3791"/>
      <c r="N92" s="2586"/>
      <c r="O92" s="2233" t="s">
        <v>875</v>
      </c>
      <c r="P92" s="2515"/>
      <c r="R92" s="3790"/>
      <c r="S92" s="3791"/>
      <c r="T92" s="3791"/>
      <c r="U92" s="3791"/>
      <c r="V92" s="2586"/>
      <c r="W92" s="2233" t="s">
        <v>875</v>
      </c>
      <c r="X92" s="2515"/>
      <c r="Z92" s="3790"/>
      <c r="AA92" s="3791"/>
      <c r="AB92" s="3791"/>
      <c r="AC92" s="3791"/>
      <c r="AD92" s="2586"/>
      <c r="AE92" s="2233" t="s">
        <v>875</v>
      </c>
      <c r="AF92" s="2515"/>
      <c r="AH92" s="3790"/>
      <c r="AI92" s="3791"/>
      <c r="AJ92" s="3791"/>
      <c r="AK92" s="3791"/>
      <c r="AL92" s="2586"/>
      <c r="AM92" s="2233" t="s">
        <v>875</v>
      </c>
      <c r="AN92" s="2515"/>
    </row>
    <row r="93" spans="2:40" ht="15.75" thickBot="1" x14ac:dyDescent="0.35">
      <c r="B93" s="3794" t="s">
        <v>877</v>
      </c>
      <c r="C93" s="3766"/>
      <c r="D93" s="3766"/>
      <c r="E93" s="3766"/>
      <c r="F93" s="2587">
        <v>1</v>
      </c>
      <c r="G93" s="1206" t="s">
        <v>3385</v>
      </c>
      <c r="H93" s="2518"/>
      <c r="J93" s="3794" t="s">
        <v>877</v>
      </c>
      <c r="K93" s="3766"/>
      <c r="L93" s="3766"/>
      <c r="M93" s="3766"/>
      <c r="N93" s="2587">
        <v>2</v>
      </c>
      <c r="O93" s="1206" t="s">
        <v>3385</v>
      </c>
      <c r="P93" s="2518"/>
      <c r="R93" s="3794" t="s">
        <v>877</v>
      </c>
      <c r="S93" s="3766"/>
      <c r="T93" s="3766"/>
      <c r="U93" s="3766"/>
      <c r="V93" s="2587">
        <v>3</v>
      </c>
      <c r="W93" s="1206" t="s">
        <v>3385</v>
      </c>
      <c r="X93" s="2518"/>
      <c r="Z93" s="3794" t="s">
        <v>877</v>
      </c>
      <c r="AA93" s="3766"/>
      <c r="AB93" s="3766"/>
      <c r="AC93" s="3766"/>
      <c r="AD93" s="2587">
        <v>4</v>
      </c>
      <c r="AE93" s="1206" t="s">
        <v>3385</v>
      </c>
      <c r="AF93" s="2518"/>
      <c r="AH93" s="3794" t="s">
        <v>877</v>
      </c>
      <c r="AI93" s="3766"/>
      <c r="AJ93" s="3766"/>
      <c r="AK93" s="3766"/>
      <c r="AL93" s="2587">
        <v>5</v>
      </c>
      <c r="AM93" s="1206" t="s">
        <v>3385</v>
      </c>
      <c r="AN93" s="2518"/>
    </row>
    <row r="94" spans="2:40" x14ac:dyDescent="0.3">
      <c r="B94" s="2588"/>
      <c r="C94" s="2589"/>
      <c r="D94" s="2589"/>
      <c r="E94" s="2589"/>
      <c r="F94" s="2589"/>
      <c r="G94" s="2590"/>
      <c r="H94" s="2522"/>
      <c r="J94" s="2588"/>
      <c r="K94" s="2589"/>
      <c r="L94" s="2589"/>
      <c r="M94" s="2589"/>
      <c r="N94" s="2589"/>
      <c r="O94" s="2590"/>
      <c r="P94" s="2522"/>
      <c r="R94" s="2588"/>
      <c r="S94" s="2589"/>
      <c r="T94" s="2589"/>
      <c r="U94" s="2589"/>
      <c r="V94" s="2589"/>
      <c r="W94" s="2590"/>
      <c r="X94" s="2522"/>
      <c r="Z94" s="2588"/>
      <c r="AA94" s="2589"/>
      <c r="AB94" s="2589"/>
      <c r="AC94" s="2589"/>
      <c r="AD94" s="2589"/>
      <c r="AE94" s="2590"/>
      <c r="AF94" s="2522"/>
      <c r="AH94" s="2588"/>
      <c r="AI94" s="2589"/>
      <c r="AJ94" s="2589"/>
      <c r="AK94" s="2589"/>
      <c r="AL94" s="2589"/>
      <c r="AM94" s="2590"/>
      <c r="AN94" s="2522"/>
    </row>
    <row r="95" spans="2:40" ht="15.75" thickBot="1" x14ac:dyDescent="0.35">
      <c r="B95" s="2591" t="s">
        <v>880</v>
      </c>
      <c r="C95" s="2592" t="s">
        <v>2276</v>
      </c>
      <c r="D95" s="2592"/>
      <c r="E95" s="2592"/>
      <c r="F95" s="2592"/>
      <c r="G95" s="2593"/>
      <c r="H95" s="2526"/>
      <c r="J95" s="2591" t="s">
        <v>880</v>
      </c>
      <c r="K95" s="2592" t="s">
        <v>2278</v>
      </c>
      <c r="L95" s="2592"/>
      <c r="M95" s="2592"/>
      <c r="N95" s="2592"/>
      <c r="O95" s="2593"/>
      <c r="P95" s="2526"/>
      <c r="R95" s="2591" t="s">
        <v>880</v>
      </c>
      <c r="S95" s="2592" t="s">
        <v>3393</v>
      </c>
      <c r="T95" s="2592"/>
      <c r="U95" s="2592"/>
      <c r="V95" s="2592"/>
      <c r="W95" s="2593"/>
      <c r="X95" s="2526"/>
      <c r="Z95" s="2591" t="s">
        <v>880</v>
      </c>
      <c r="AA95" s="2592" t="s">
        <v>2277</v>
      </c>
      <c r="AB95" s="2592"/>
      <c r="AC95" s="2592"/>
      <c r="AD95" s="2592"/>
      <c r="AE95" s="2593"/>
      <c r="AF95" s="2526"/>
      <c r="AH95" s="2591" t="s">
        <v>880</v>
      </c>
      <c r="AI95" s="2592" t="s">
        <v>2279</v>
      </c>
      <c r="AJ95" s="2592"/>
      <c r="AK95" s="2592"/>
      <c r="AL95" s="2592"/>
      <c r="AM95" s="2593"/>
      <c r="AN95" s="2526"/>
    </row>
    <row r="96" spans="2:40" x14ac:dyDescent="0.3">
      <c r="B96" s="2254"/>
      <c r="C96" s="2024"/>
      <c r="D96" s="2527"/>
      <c r="E96" s="1973"/>
      <c r="F96" s="2527"/>
      <c r="G96" s="2528"/>
      <c r="H96" s="2529"/>
      <c r="J96" s="2254"/>
      <c r="K96" s="2024"/>
      <c r="L96" s="2527"/>
      <c r="M96" s="1973"/>
      <c r="N96" s="2527"/>
      <c r="O96" s="2528"/>
      <c r="P96" s="2529"/>
      <c r="R96" s="2254"/>
      <c r="S96" s="2024"/>
      <c r="T96" s="2527"/>
      <c r="U96" s="1973"/>
      <c r="V96" s="2527"/>
      <c r="W96" s="2528"/>
      <c r="X96" s="2529"/>
      <c r="Z96" s="2254"/>
      <c r="AA96" s="2024"/>
      <c r="AB96" s="2527"/>
      <c r="AC96" s="1973"/>
      <c r="AD96" s="2527"/>
      <c r="AE96" s="2528"/>
      <c r="AF96" s="2529"/>
      <c r="AH96" s="2254"/>
      <c r="AI96" s="2024"/>
      <c r="AJ96" s="2527"/>
      <c r="AK96" s="1973"/>
      <c r="AL96" s="2527"/>
      <c r="AM96" s="2528"/>
      <c r="AN96" s="2529"/>
    </row>
    <row r="97" spans="2:40" ht="15.75" thickBot="1" x14ac:dyDescent="0.35">
      <c r="B97" s="2254" t="s">
        <v>947</v>
      </c>
      <c r="C97" s="2530"/>
      <c r="D97" s="2531"/>
      <c r="E97" s="2532"/>
      <c r="F97" s="2531"/>
      <c r="G97" s="2533"/>
      <c r="H97" s="2534" t="s">
        <v>892</v>
      </c>
      <c r="J97" s="2254" t="s">
        <v>947</v>
      </c>
      <c r="K97" s="2530"/>
      <c r="L97" s="2531"/>
      <c r="M97" s="2532"/>
      <c r="N97" s="2531"/>
      <c r="O97" s="2533"/>
      <c r="P97" s="2534"/>
      <c r="R97" s="2254" t="s">
        <v>947</v>
      </c>
      <c r="S97" s="2530"/>
      <c r="T97" s="2531"/>
      <c r="U97" s="2532"/>
      <c r="V97" s="2531"/>
      <c r="W97" s="2533"/>
      <c r="X97" s="2534"/>
      <c r="Z97" s="2254" t="s">
        <v>947</v>
      </c>
      <c r="AA97" s="2530"/>
      <c r="AB97" s="2531"/>
      <c r="AC97" s="2532"/>
      <c r="AD97" s="2531"/>
      <c r="AE97" s="2533"/>
      <c r="AF97" s="2534"/>
      <c r="AH97" s="2254" t="s">
        <v>947</v>
      </c>
      <c r="AI97" s="2530"/>
      <c r="AJ97" s="2531"/>
      <c r="AK97" s="2532"/>
      <c r="AL97" s="2531"/>
      <c r="AM97" s="2533"/>
      <c r="AN97" s="2534"/>
    </row>
    <row r="98" spans="2:40" ht="15.75" thickTop="1" x14ac:dyDescent="0.3">
      <c r="B98" s="2935" t="s">
        <v>949</v>
      </c>
      <c r="C98" s="2535" t="s">
        <v>773</v>
      </c>
      <c r="D98" s="2536" t="s">
        <v>135</v>
      </c>
      <c r="E98" s="2537" t="s">
        <v>873</v>
      </c>
      <c r="F98" s="2536" t="s">
        <v>950</v>
      </c>
      <c r="G98" s="2537" t="s">
        <v>951</v>
      </c>
      <c r="H98" s="2529" t="s">
        <v>952</v>
      </c>
      <c r="J98" s="2935" t="s">
        <v>949</v>
      </c>
      <c r="K98" s="2535" t="s">
        <v>773</v>
      </c>
      <c r="L98" s="2536" t="s">
        <v>135</v>
      </c>
      <c r="M98" s="2537" t="s">
        <v>873</v>
      </c>
      <c r="N98" s="2536" t="s">
        <v>950</v>
      </c>
      <c r="O98" s="2537" t="s">
        <v>951</v>
      </c>
      <c r="P98" s="2529" t="s">
        <v>952</v>
      </c>
      <c r="R98" s="2935" t="s">
        <v>949</v>
      </c>
      <c r="S98" s="2535" t="s">
        <v>773</v>
      </c>
      <c r="T98" s="2536" t="s">
        <v>135</v>
      </c>
      <c r="U98" s="2537" t="s">
        <v>873</v>
      </c>
      <c r="V98" s="2536" t="s">
        <v>950</v>
      </c>
      <c r="W98" s="2537" t="s">
        <v>951</v>
      </c>
      <c r="X98" s="2529" t="s">
        <v>952</v>
      </c>
      <c r="Z98" s="2935" t="s">
        <v>949</v>
      </c>
      <c r="AA98" s="2535" t="s">
        <v>773</v>
      </c>
      <c r="AB98" s="2536" t="s">
        <v>135</v>
      </c>
      <c r="AC98" s="2537" t="s">
        <v>873</v>
      </c>
      <c r="AD98" s="2536" t="s">
        <v>950</v>
      </c>
      <c r="AE98" s="2537" t="s">
        <v>951</v>
      </c>
      <c r="AF98" s="2529" t="s">
        <v>952</v>
      </c>
      <c r="AH98" s="2935" t="s">
        <v>949</v>
      </c>
      <c r="AI98" s="2535" t="s">
        <v>773</v>
      </c>
      <c r="AJ98" s="2536" t="s">
        <v>135</v>
      </c>
      <c r="AK98" s="2537" t="s">
        <v>873</v>
      </c>
      <c r="AL98" s="2536" t="s">
        <v>950</v>
      </c>
      <c r="AM98" s="2537" t="s">
        <v>951</v>
      </c>
      <c r="AN98" s="2529" t="s">
        <v>952</v>
      </c>
    </row>
    <row r="99" spans="2:40" x14ac:dyDescent="0.3">
      <c r="B99" s="2390">
        <v>290</v>
      </c>
      <c r="C99" s="2538" t="s">
        <v>954</v>
      </c>
      <c r="D99" s="2539" t="s">
        <v>921</v>
      </c>
      <c r="E99" s="2285">
        <v>1</v>
      </c>
      <c r="F99" s="2540">
        <v>57306.994189541183</v>
      </c>
      <c r="G99" s="2541">
        <v>0.15</v>
      </c>
      <c r="H99" s="2542">
        <v>8596.0491284311775</v>
      </c>
      <c r="J99" s="2390">
        <v>290</v>
      </c>
      <c r="K99" s="2538" t="s">
        <v>954</v>
      </c>
      <c r="L99" s="2539" t="s">
        <v>921</v>
      </c>
      <c r="M99" s="2285">
        <v>1</v>
      </c>
      <c r="N99" s="2540">
        <v>57306.994189541183</v>
      </c>
      <c r="O99" s="2541">
        <v>0.4</v>
      </c>
      <c r="P99" s="2542">
        <v>22922.797675816473</v>
      </c>
      <c r="R99" s="2390">
        <v>290</v>
      </c>
      <c r="S99" s="2538" t="s">
        <v>954</v>
      </c>
      <c r="T99" s="2539" t="s">
        <v>921</v>
      </c>
      <c r="U99" s="2285">
        <v>1</v>
      </c>
      <c r="V99" s="2540">
        <v>57306.994189541183</v>
      </c>
      <c r="W99" s="2541">
        <v>8.3333333333333329E-2</v>
      </c>
      <c r="X99" s="2542">
        <v>4775.5828491284319</v>
      </c>
      <c r="Z99" s="2390">
        <v>290</v>
      </c>
      <c r="AA99" s="2538" t="s">
        <v>954</v>
      </c>
      <c r="AB99" s="2539" t="s">
        <v>921</v>
      </c>
      <c r="AC99" s="2285">
        <v>1</v>
      </c>
      <c r="AD99" s="2540">
        <v>57306.994189541183</v>
      </c>
      <c r="AE99" s="2541">
        <v>0.23</v>
      </c>
      <c r="AF99" s="2542">
        <v>13180.608663594472</v>
      </c>
      <c r="AH99" s="2390">
        <v>290</v>
      </c>
      <c r="AI99" s="2538" t="s">
        <v>954</v>
      </c>
      <c r="AJ99" s="2539" t="s">
        <v>921</v>
      </c>
      <c r="AK99" s="2285">
        <v>1</v>
      </c>
      <c r="AL99" s="2540">
        <v>57306.994189541183</v>
      </c>
      <c r="AM99" s="2541">
        <v>0.5</v>
      </c>
      <c r="AN99" s="2542">
        <v>28653.497094770592</v>
      </c>
    </row>
    <row r="100" spans="2:40" x14ac:dyDescent="0.3">
      <c r="B100" s="2390">
        <v>100</v>
      </c>
      <c r="C100" s="2538" t="s">
        <v>953</v>
      </c>
      <c r="D100" s="2539" t="s">
        <v>921</v>
      </c>
      <c r="E100" s="2285">
        <v>2</v>
      </c>
      <c r="F100" s="2540">
        <v>26026.308555399723</v>
      </c>
      <c r="G100" s="2541">
        <v>0.15</v>
      </c>
      <c r="H100" s="2542">
        <v>7807.8925666199166</v>
      </c>
      <c r="J100" s="2390">
        <v>100</v>
      </c>
      <c r="K100" s="2538" t="s">
        <v>953</v>
      </c>
      <c r="L100" s="2539" t="s">
        <v>921</v>
      </c>
      <c r="M100" s="2285">
        <v>2</v>
      </c>
      <c r="N100" s="2540">
        <v>26026.308555399723</v>
      </c>
      <c r="O100" s="2541">
        <v>0.4</v>
      </c>
      <c r="P100" s="2542">
        <v>20821.046844319779</v>
      </c>
      <c r="R100" s="2390">
        <v>100</v>
      </c>
      <c r="S100" s="2538" t="s">
        <v>953</v>
      </c>
      <c r="T100" s="2539" t="s">
        <v>921</v>
      </c>
      <c r="U100" s="2285">
        <v>1</v>
      </c>
      <c r="V100" s="2540">
        <v>26026.308555399723</v>
      </c>
      <c r="W100" s="2541">
        <v>8.3333333333333329E-2</v>
      </c>
      <c r="X100" s="2542">
        <v>2168.8590462833099</v>
      </c>
      <c r="Z100" s="2390">
        <v>100</v>
      </c>
      <c r="AA100" s="2538" t="s">
        <v>953</v>
      </c>
      <c r="AB100" s="2539" t="s">
        <v>921</v>
      </c>
      <c r="AC100" s="2285">
        <v>1</v>
      </c>
      <c r="AD100" s="2540">
        <v>26026.308555399723</v>
      </c>
      <c r="AE100" s="2541">
        <v>0.23</v>
      </c>
      <c r="AF100" s="2542">
        <v>5986.0509677419368</v>
      </c>
      <c r="AH100" s="2390">
        <v>100</v>
      </c>
      <c r="AI100" s="2538" t="s">
        <v>953</v>
      </c>
      <c r="AJ100" s="2539" t="s">
        <v>921</v>
      </c>
      <c r="AK100" s="2285">
        <v>1</v>
      </c>
      <c r="AL100" s="2540">
        <v>26026.308555399723</v>
      </c>
      <c r="AM100" s="2541">
        <v>0.5</v>
      </c>
      <c r="AN100" s="2542">
        <v>13013.154277699861</v>
      </c>
    </row>
    <row r="101" spans="2:40" x14ac:dyDescent="0.3">
      <c r="B101" s="2390">
        <v>110</v>
      </c>
      <c r="C101" s="2538" t="s">
        <v>936</v>
      </c>
      <c r="D101" s="2539" t="s">
        <v>921</v>
      </c>
      <c r="E101" s="2285">
        <v>3</v>
      </c>
      <c r="F101" s="2540">
        <v>4513.8849929873777</v>
      </c>
      <c r="G101" s="2541">
        <v>0.1</v>
      </c>
      <c r="H101" s="2542">
        <v>1354.1654978962133</v>
      </c>
      <c r="J101" s="2390">
        <v>110</v>
      </c>
      <c r="K101" s="2538" t="s">
        <v>936</v>
      </c>
      <c r="L101" s="2539" t="s">
        <v>921</v>
      </c>
      <c r="M101" s="2285">
        <v>3</v>
      </c>
      <c r="N101" s="2540">
        <v>4513.8849929873777</v>
      </c>
      <c r="O101" s="2541">
        <v>0.4</v>
      </c>
      <c r="P101" s="2542">
        <v>5416.6619915848532</v>
      </c>
      <c r="R101" s="2390">
        <v>110</v>
      </c>
      <c r="S101" s="2538" t="s">
        <v>936</v>
      </c>
      <c r="T101" s="2539" t="s">
        <v>921</v>
      </c>
      <c r="U101" s="2285">
        <v>1</v>
      </c>
      <c r="V101" s="2540">
        <v>4513.8849929873777</v>
      </c>
      <c r="W101" s="2541">
        <v>8.3333333333333329E-2</v>
      </c>
      <c r="X101" s="2542">
        <v>376.15708274894814</v>
      </c>
      <c r="Z101" s="2390">
        <v>110</v>
      </c>
      <c r="AA101" s="2538" t="s">
        <v>936</v>
      </c>
      <c r="AB101" s="2539" t="s">
        <v>921</v>
      </c>
      <c r="AC101" s="2285">
        <v>1</v>
      </c>
      <c r="AD101" s="2540">
        <v>4513.8849929873777</v>
      </c>
      <c r="AE101" s="2541">
        <v>0.25</v>
      </c>
      <c r="AF101" s="2542">
        <v>1128.4712482468444</v>
      </c>
      <c r="AH101" s="2390">
        <v>310</v>
      </c>
      <c r="AI101" s="2538" t="s">
        <v>955</v>
      </c>
      <c r="AJ101" s="2539" t="s">
        <v>921</v>
      </c>
      <c r="AK101" s="2285">
        <v>0</v>
      </c>
      <c r="AL101" s="2540">
        <v>49100.321378481269</v>
      </c>
      <c r="AM101" s="2541">
        <v>1</v>
      </c>
      <c r="AN101" s="2542">
        <v>0</v>
      </c>
    </row>
    <row r="102" spans="2:40" x14ac:dyDescent="0.3">
      <c r="B102" s="2390">
        <v>310</v>
      </c>
      <c r="C102" s="2538" t="s">
        <v>955</v>
      </c>
      <c r="D102" s="2539" t="s">
        <v>921</v>
      </c>
      <c r="E102" s="2285">
        <v>0</v>
      </c>
      <c r="F102" s="2540">
        <v>49100.321378481269</v>
      </c>
      <c r="G102" s="2541">
        <v>1</v>
      </c>
      <c r="H102" s="2542">
        <v>0</v>
      </c>
      <c r="J102" s="2390">
        <v>310</v>
      </c>
      <c r="K102" s="2538" t="s">
        <v>955</v>
      </c>
      <c r="L102" s="2539" t="s">
        <v>921</v>
      </c>
      <c r="M102" s="2285">
        <v>0</v>
      </c>
      <c r="N102" s="2540">
        <v>49100.321378481269</v>
      </c>
      <c r="O102" s="2541">
        <v>0.4</v>
      </c>
      <c r="P102" s="2542">
        <v>0</v>
      </c>
      <c r="R102" s="2390">
        <v>310</v>
      </c>
      <c r="S102" s="2538" t="s">
        <v>955</v>
      </c>
      <c r="T102" s="2539" t="s">
        <v>921</v>
      </c>
      <c r="U102" s="2285"/>
      <c r="V102" s="2540">
        <v>49100.321378481269</v>
      </c>
      <c r="W102" s="2541">
        <v>0.16666666666666666</v>
      </c>
      <c r="X102" s="2542">
        <v>0</v>
      </c>
      <c r="Z102" s="2390">
        <v>310</v>
      </c>
      <c r="AA102" s="2538" t="s">
        <v>955</v>
      </c>
      <c r="AB102" s="2539" t="s">
        <v>921</v>
      </c>
      <c r="AC102" s="2285">
        <v>0</v>
      </c>
      <c r="AD102" s="2540">
        <v>49100.321378481269</v>
      </c>
      <c r="AE102" s="2541">
        <v>0</v>
      </c>
      <c r="AF102" s="2542">
        <v>0</v>
      </c>
      <c r="AH102" s="2390">
        <v>100</v>
      </c>
      <c r="AI102" s="2538" t="s">
        <v>953</v>
      </c>
      <c r="AJ102" s="2539" t="s">
        <v>921</v>
      </c>
      <c r="AK102" s="2285">
        <v>0</v>
      </c>
      <c r="AL102" s="2540">
        <v>26026.308555399723</v>
      </c>
      <c r="AM102" s="2541">
        <v>0.5</v>
      </c>
      <c r="AN102" s="2542">
        <v>0</v>
      </c>
    </row>
    <row r="103" spans="2:40" x14ac:dyDescent="0.3">
      <c r="B103" s="2390">
        <v>80</v>
      </c>
      <c r="C103" s="2538" t="s">
        <v>1747</v>
      </c>
      <c r="D103" s="2539" t="s">
        <v>921</v>
      </c>
      <c r="E103" s="2285">
        <v>1</v>
      </c>
      <c r="F103" s="2540">
        <v>144229.3728711681</v>
      </c>
      <c r="G103" s="2541">
        <v>0.1</v>
      </c>
      <c r="H103" s="2542">
        <v>14422.937287116811</v>
      </c>
      <c r="J103" s="2390">
        <v>80</v>
      </c>
      <c r="K103" s="2538" t="s">
        <v>1747</v>
      </c>
      <c r="L103" s="2539" t="s">
        <v>921</v>
      </c>
      <c r="M103" s="2285">
        <v>1</v>
      </c>
      <c r="N103" s="2540">
        <v>144229.3728711681</v>
      </c>
      <c r="O103" s="2541">
        <v>0.4</v>
      </c>
      <c r="P103" s="2542">
        <v>57691.749148467243</v>
      </c>
      <c r="R103" s="2390">
        <v>80</v>
      </c>
      <c r="S103" s="2538" t="s">
        <v>1747</v>
      </c>
      <c r="T103" s="2539" t="s">
        <v>921</v>
      </c>
      <c r="U103" s="2285">
        <v>1</v>
      </c>
      <c r="V103" s="2540">
        <v>144229.3728711681</v>
      </c>
      <c r="W103" s="2541">
        <v>8.3333333333333329E-2</v>
      </c>
      <c r="X103" s="2542">
        <v>12019.114405930675</v>
      </c>
      <c r="Z103" s="2390">
        <v>80</v>
      </c>
      <c r="AA103" s="2538" t="s">
        <v>1747</v>
      </c>
      <c r="AB103" s="2539" t="s">
        <v>921</v>
      </c>
      <c r="AC103" s="2285">
        <v>1</v>
      </c>
      <c r="AD103" s="2540">
        <v>144229.3728711681</v>
      </c>
      <c r="AE103" s="2541">
        <v>0.23</v>
      </c>
      <c r="AF103" s="2542">
        <v>33172.755760368666</v>
      </c>
      <c r="AH103" s="2390">
        <v>110</v>
      </c>
      <c r="AI103" s="2544" t="s">
        <v>936</v>
      </c>
      <c r="AJ103" s="2539" t="s">
        <v>921</v>
      </c>
      <c r="AK103" s="2285">
        <v>0</v>
      </c>
      <c r="AL103" s="2540">
        <v>4513.8849929873777</v>
      </c>
      <c r="AM103" s="2541">
        <v>1</v>
      </c>
      <c r="AN103" s="2542">
        <v>0</v>
      </c>
    </row>
    <row r="104" spans="2:40" ht="15.75" thickBot="1" x14ac:dyDescent="0.35">
      <c r="B104" s="2390"/>
      <c r="C104" s="2538"/>
      <c r="D104" s="2539"/>
      <c r="E104" s="2285"/>
      <c r="F104" s="2594"/>
      <c r="G104" s="2541"/>
      <c r="H104" s="2542"/>
      <c r="J104" s="2390"/>
      <c r="K104" s="2538"/>
      <c r="L104" s="2539"/>
      <c r="M104" s="2285"/>
      <c r="N104" s="2540"/>
      <c r="O104" s="2547"/>
      <c r="P104" s="2542"/>
      <c r="R104" s="2390"/>
      <c r="S104" s="2544"/>
      <c r="T104" s="2539"/>
      <c r="U104" s="2546"/>
      <c r="V104" s="2540"/>
      <c r="W104" s="2547"/>
      <c r="X104" s="2542"/>
      <c r="Z104" s="2390"/>
      <c r="AA104" s="2544"/>
      <c r="AB104" s="2539"/>
      <c r="AC104" s="2546"/>
      <c r="AD104" s="2540"/>
      <c r="AE104" s="2547"/>
      <c r="AF104" s="2542"/>
      <c r="AH104" s="2390">
        <v>80</v>
      </c>
      <c r="AI104" s="2544" t="s">
        <v>1747</v>
      </c>
      <c r="AJ104" s="2539" t="s">
        <v>921</v>
      </c>
      <c r="AK104" s="2546">
        <v>1</v>
      </c>
      <c r="AL104" s="2540">
        <v>144229.3728711681</v>
      </c>
      <c r="AM104" s="2547">
        <v>0.25</v>
      </c>
      <c r="AN104" s="2542">
        <v>36057.343217792026</v>
      </c>
    </row>
    <row r="105" spans="2:40" ht="16.5" thickTop="1" thickBot="1" x14ac:dyDescent="0.35">
      <c r="B105" s="2266"/>
      <c r="C105" s="1206"/>
      <c r="D105" s="2527"/>
      <c r="E105" s="1973"/>
      <c r="F105" s="2548"/>
      <c r="G105" s="2549" t="s">
        <v>956</v>
      </c>
      <c r="H105" s="2550">
        <v>32181.04448006412</v>
      </c>
      <c r="J105" s="2266"/>
      <c r="K105" s="1206"/>
      <c r="L105" s="2527"/>
      <c r="M105" s="1973"/>
      <c r="N105" s="2548"/>
      <c r="O105" s="2549" t="s">
        <v>956</v>
      </c>
      <c r="P105" s="2550">
        <v>106852.25566018836</v>
      </c>
      <c r="R105" s="2266"/>
      <c r="S105" s="1206"/>
      <c r="T105" s="2527"/>
      <c r="U105" s="1973"/>
      <c r="V105" s="2548"/>
      <c r="W105" s="2549" t="s">
        <v>956</v>
      </c>
      <c r="X105" s="2550">
        <v>19339.713384091367</v>
      </c>
      <c r="Z105" s="2266"/>
      <c r="AA105" s="1206"/>
      <c r="AB105" s="2527"/>
      <c r="AC105" s="1973"/>
      <c r="AD105" s="2548"/>
      <c r="AE105" s="2549" t="s">
        <v>956</v>
      </c>
      <c r="AF105" s="2550">
        <v>53467.886639951917</v>
      </c>
      <c r="AH105" s="2266"/>
      <c r="AI105" s="1206"/>
      <c r="AJ105" s="2527"/>
      <c r="AK105" s="1973"/>
      <c r="AL105" s="2548"/>
      <c r="AM105" s="2549" t="s">
        <v>956</v>
      </c>
      <c r="AN105" s="2550">
        <v>77723.994590262475</v>
      </c>
    </row>
    <row r="106" spans="2:40" ht="16.5" thickTop="1" thickBot="1" x14ac:dyDescent="0.35">
      <c r="B106" s="2551" t="s">
        <v>957</v>
      </c>
      <c r="C106" s="2530"/>
      <c r="D106" s="2531"/>
      <c r="E106" s="2532"/>
      <c r="F106" s="2552"/>
      <c r="G106" s="2531"/>
      <c r="H106" s="2553"/>
      <c r="J106" s="2551" t="s">
        <v>957</v>
      </c>
      <c r="K106" s="2530"/>
      <c r="L106" s="2531"/>
      <c r="M106" s="2532"/>
      <c r="N106" s="2552"/>
      <c r="O106" s="2531"/>
      <c r="P106" s="2553"/>
      <c r="R106" s="2551" t="s">
        <v>957</v>
      </c>
      <c r="S106" s="2530"/>
      <c r="T106" s="2531"/>
      <c r="U106" s="2532"/>
      <c r="V106" s="2552"/>
      <c r="W106" s="2530"/>
      <c r="X106" s="2554"/>
      <c r="Z106" s="2551" t="s">
        <v>957</v>
      </c>
      <c r="AA106" s="2530"/>
      <c r="AB106" s="2531"/>
      <c r="AC106" s="2532"/>
      <c r="AD106" s="2552"/>
      <c r="AE106" s="2530"/>
      <c r="AF106" s="2554"/>
      <c r="AH106" s="2551" t="s">
        <v>957</v>
      </c>
      <c r="AI106" s="2530"/>
      <c r="AJ106" s="2531"/>
      <c r="AK106" s="2532"/>
      <c r="AL106" s="2552"/>
      <c r="AM106" s="2530"/>
      <c r="AN106" s="2554"/>
    </row>
    <row r="107" spans="2:40" ht="15.75" thickTop="1" x14ac:dyDescent="0.3">
      <c r="B107" s="2555" t="s">
        <v>949</v>
      </c>
      <c r="C107" s="2556" t="s">
        <v>773</v>
      </c>
      <c r="D107" s="2557"/>
      <c r="E107" s="2558" t="s">
        <v>135</v>
      </c>
      <c r="F107" s="2559" t="s">
        <v>929</v>
      </c>
      <c r="G107" s="2558" t="s">
        <v>958</v>
      </c>
      <c r="H107" s="2560" t="s">
        <v>952</v>
      </c>
      <c r="J107" s="2555" t="s">
        <v>949</v>
      </c>
      <c r="K107" s="2556" t="s">
        <v>773</v>
      </c>
      <c r="L107" s="2557"/>
      <c r="M107" s="2558" t="s">
        <v>135</v>
      </c>
      <c r="N107" s="2559" t="s">
        <v>929</v>
      </c>
      <c r="O107" s="2558" t="s">
        <v>958</v>
      </c>
      <c r="P107" s="2560" t="s">
        <v>952</v>
      </c>
      <c r="R107" s="2555" t="s">
        <v>949</v>
      </c>
      <c r="S107" s="2556" t="s">
        <v>773</v>
      </c>
      <c r="T107" s="2557"/>
      <c r="U107" s="2558" t="s">
        <v>135</v>
      </c>
      <c r="V107" s="2559" t="s">
        <v>929</v>
      </c>
      <c r="W107" s="2558" t="s">
        <v>958</v>
      </c>
      <c r="X107" s="2560" t="s">
        <v>952</v>
      </c>
      <c r="Z107" s="2555" t="s">
        <v>949</v>
      </c>
      <c r="AA107" s="2556" t="s">
        <v>773</v>
      </c>
      <c r="AB107" s="2557"/>
      <c r="AC107" s="2558" t="s">
        <v>135</v>
      </c>
      <c r="AD107" s="2559" t="s">
        <v>929</v>
      </c>
      <c r="AE107" s="2558" t="s">
        <v>958</v>
      </c>
      <c r="AF107" s="2560" t="s">
        <v>952</v>
      </c>
      <c r="AH107" s="2555" t="s">
        <v>949</v>
      </c>
      <c r="AI107" s="2556" t="s">
        <v>773</v>
      </c>
      <c r="AJ107" s="2557"/>
      <c r="AK107" s="2558" t="s">
        <v>135</v>
      </c>
      <c r="AL107" s="2559" t="s">
        <v>929</v>
      </c>
      <c r="AM107" s="2558" t="s">
        <v>958</v>
      </c>
      <c r="AN107" s="2560" t="s">
        <v>952</v>
      </c>
    </row>
    <row r="108" spans="2:40" x14ac:dyDescent="0.3">
      <c r="B108" s="2561"/>
      <c r="C108" s="2562"/>
      <c r="D108" s="2563"/>
      <c r="E108" s="2564"/>
      <c r="F108" s="2565"/>
      <c r="G108" s="2150"/>
      <c r="H108" s="2566"/>
      <c r="J108" s="2561"/>
      <c r="K108" s="2562"/>
      <c r="L108" s="2563"/>
      <c r="M108" s="2564"/>
      <c r="N108" s="2565"/>
      <c r="O108" s="2150"/>
      <c r="P108" s="2566"/>
      <c r="R108" s="2561"/>
      <c r="S108" s="2562"/>
      <c r="T108" s="2563"/>
      <c r="U108" s="2564"/>
      <c r="V108" s="2565"/>
      <c r="W108" s="2150"/>
      <c r="X108" s="2566"/>
      <c r="Z108" s="2561"/>
      <c r="AA108" s="2562"/>
      <c r="AB108" s="2563"/>
      <c r="AC108" s="2564"/>
      <c r="AD108" s="2565"/>
      <c r="AE108" s="2150"/>
      <c r="AF108" s="2566"/>
      <c r="AH108" s="2561"/>
      <c r="AI108" s="2562"/>
      <c r="AJ108" s="2563"/>
      <c r="AK108" s="2564"/>
      <c r="AL108" s="2565"/>
      <c r="AM108" s="2150"/>
      <c r="AN108" s="2566"/>
    </row>
    <row r="109" spans="2:40" x14ac:dyDescent="0.3">
      <c r="B109" s="2561"/>
      <c r="C109" s="2562"/>
      <c r="D109" s="2563"/>
      <c r="E109" s="2564"/>
      <c r="F109" s="2565"/>
      <c r="G109" s="2150"/>
      <c r="H109" s="2566"/>
      <c r="J109" s="2561"/>
      <c r="K109" s="2562"/>
      <c r="L109" s="2563"/>
      <c r="M109" s="2564"/>
      <c r="N109" s="2565"/>
      <c r="O109" s="2150"/>
      <c r="P109" s="2566"/>
      <c r="R109" s="2561"/>
      <c r="S109" s="2562"/>
      <c r="T109" s="2563"/>
      <c r="U109" s="2564"/>
      <c r="V109" s="2565"/>
      <c r="W109" s="2150"/>
      <c r="X109" s="2566"/>
      <c r="Z109" s="2561"/>
      <c r="AA109" s="2562"/>
      <c r="AB109" s="2563"/>
      <c r="AC109" s="2564"/>
      <c r="AD109" s="2565"/>
      <c r="AE109" s="2150"/>
      <c r="AF109" s="2566"/>
      <c r="AH109" s="2561"/>
      <c r="AI109" s="2562"/>
      <c r="AJ109" s="2563"/>
      <c r="AK109" s="2564"/>
      <c r="AL109" s="2565"/>
      <c r="AM109" s="2150"/>
      <c r="AN109" s="2566"/>
    </row>
    <row r="110" spans="2:40" ht="15.75" thickBot="1" x14ac:dyDescent="0.35">
      <c r="B110" s="2561"/>
      <c r="C110" s="2562"/>
      <c r="D110" s="2563"/>
      <c r="E110" s="2564"/>
      <c r="F110" s="2565"/>
      <c r="G110" s="2150"/>
      <c r="H110" s="2566"/>
      <c r="J110" s="2561"/>
      <c r="K110" s="2562"/>
      <c r="L110" s="2563"/>
      <c r="M110" s="2564"/>
      <c r="N110" s="2565"/>
      <c r="O110" s="2150"/>
      <c r="P110" s="2566"/>
      <c r="R110" s="2561"/>
      <c r="S110" s="2562"/>
      <c r="T110" s="2563"/>
      <c r="U110" s="2564"/>
      <c r="V110" s="2565"/>
      <c r="W110" s="2150"/>
      <c r="X110" s="2566"/>
      <c r="Z110" s="2561"/>
      <c r="AA110" s="2562"/>
      <c r="AB110" s="2563"/>
      <c r="AC110" s="2564"/>
      <c r="AD110" s="2565"/>
      <c r="AE110" s="2150"/>
      <c r="AF110" s="2566"/>
      <c r="AH110" s="2561"/>
      <c r="AI110" s="2562"/>
      <c r="AJ110" s="2563"/>
      <c r="AK110" s="2564"/>
      <c r="AL110" s="2565"/>
      <c r="AM110" s="2150"/>
      <c r="AN110" s="2566"/>
    </row>
    <row r="111" spans="2:40" ht="16.5" thickTop="1" thickBot="1" x14ac:dyDescent="0.35">
      <c r="B111" s="2266"/>
      <c r="C111" s="1206"/>
      <c r="D111" s="2527"/>
      <c r="E111" s="1973"/>
      <c r="F111" s="2548"/>
      <c r="G111" s="2549" t="s">
        <v>956</v>
      </c>
      <c r="H111" s="2567">
        <v>0</v>
      </c>
      <c r="J111" s="2266"/>
      <c r="K111" s="1206"/>
      <c r="L111" s="2527"/>
      <c r="M111" s="1973"/>
      <c r="N111" s="2548"/>
      <c r="O111" s="2549" t="s">
        <v>956</v>
      </c>
      <c r="P111" s="2567">
        <v>0</v>
      </c>
      <c r="R111" s="2266"/>
      <c r="S111" s="1206"/>
      <c r="T111" s="2527"/>
      <c r="U111" s="1973"/>
      <c r="V111" s="2548"/>
      <c r="W111" s="2549" t="s">
        <v>956</v>
      </c>
      <c r="X111" s="2567">
        <v>0</v>
      </c>
      <c r="Z111" s="2266"/>
      <c r="AA111" s="1206"/>
      <c r="AB111" s="2527"/>
      <c r="AC111" s="1973"/>
      <c r="AD111" s="2548"/>
      <c r="AE111" s="2549" t="s">
        <v>956</v>
      </c>
      <c r="AF111" s="2567">
        <v>0</v>
      </c>
      <c r="AH111" s="2266"/>
      <c r="AI111" s="1206"/>
      <c r="AJ111" s="2527"/>
      <c r="AK111" s="1973"/>
      <c r="AL111" s="2548"/>
      <c r="AM111" s="2549" t="s">
        <v>956</v>
      </c>
      <c r="AN111" s="2567">
        <v>0</v>
      </c>
    </row>
    <row r="112" spans="2:40" ht="16.5" thickTop="1" thickBot="1" x14ac:dyDescent="0.35">
      <c r="B112" s="2254" t="s">
        <v>3382</v>
      </c>
      <c r="C112" s="2530"/>
      <c r="D112" s="2531"/>
      <c r="E112" s="2532"/>
      <c r="F112" s="2552"/>
      <c r="G112" s="2531"/>
      <c r="H112" s="2553"/>
      <c r="J112" s="2254" t="s">
        <v>3382</v>
      </c>
      <c r="K112" s="2530"/>
      <c r="L112" s="2531"/>
      <c r="M112" s="2532"/>
      <c r="N112" s="2552"/>
      <c r="O112" s="2531"/>
      <c r="P112" s="2553"/>
      <c r="R112" s="2254" t="s">
        <v>3382</v>
      </c>
      <c r="S112" s="2530"/>
      <c r="T112" s="2531"/>
      <c r="U112" s="2532"/>
      <c r="V112" s="2552"/>
      <c r="W112" s="2530"/>
      <c r="X112" s="2554"/>
      <c r="Z112" s="2254" t="s">
        <v>3382</v>
      </c>
      <c r="AA112" s="2530"/>
      <c r="AB112" s="2531"/>
      <c r="AC112" s="2532"/>
      <c r="AD112" s="2552"/>
      <c r="AE112" s="2530"/>
      <c r="AF112" s="2554"/>
      <c r="AH112" s="2254" t="s">
        <v>3382</v>
      </c>
      <c r="AI112" s="2530"/>
      <c r="AJ112" s="2531"/>
      <c r="AK112" s="2532"/>
      <c r="AL112" s="2552"/>
      <c r="AM112" s="2530"/>
      <c r="AN112" s="2554"/>
    </row>
    <row r="113" spans="2:40" ht="15.75" thickTop="1" x14ac:dyDescent="0.3">
      <c r="B113" s="2935" t="s">
        <v>949</v>
      </c>
      <c r="C113" s="2568" t="s">
        <v>960</v>
      </c>
      <c r="D113" s="2537" t="s">
        <v>873</v>
      </c>
      <c r="E113" s="2569" t="s">
        <v>961</v>
      </c>
      <c r="F113" s="2570" t="s">
        <v>314</v>
      </c>
      <c r="G113" s="2537" t="s">
        <v>951</v>
      </c>
      <c r="H113" s="2529" t="s">
        <v>1101</v>
      </c>
      <c r="J113" s="2935" t="s">
        <v>949</v>
      </c>
      <c r="K113" s="2568" t="s">
        <v>960</v>
      </c>
      <c r="L113" s="2537" t="s">
        <v>873</v>
      </c>
      <c r="M113" s="2569" t="s">
        <v>961</v>
      </c>
      <c r="N113" s="2570" t="s">
        <v>314</v>
      </c>
      <c r="O113" s="2537" t="s">
        <v>951</v>
      </c>
      <c r="P113" s="2529" t="s">
        <v>1101</v>
      </c>
      <c r="R113" s="2935" t="s">
        <v>949</v>
      </c>
      <c r="S113" s="2568" t="s">
        <v>960</v>
      </c>
      <c r="T113" s="2537" t="s">
        <v>873</v>
      </c>
      <c r="U113" s="2569" t="s">
        <v>961</v>
      </c>
      <c r="V113" s="2570" t="s">
        <v>314</v>
      </c>
      <c r="W113" s="2537" t="s">
        <v>951</v>
      </c>
      <c r="X113" s="2529" t="s">
        <v>1101</v>
      </c>
      <c r="Z113" s="2935" t="s">
        <v>949</v>
      </c>
      <c r="AA113" s="2568" t="s">
        <v>960</v>
      </c>
      <c r="AB113" s="2537" t="s">
        <v>873</v>
      </c>
      <c r="AC113" s="2569" t="s">
        <v>961</v>
      </c>
      <c r="AD113" s="2570" t="s">
        <v>314</v>
      </c>
      <c r="AE113" s="2537" t="s">
        <v>951</v>
      </c>
      <c r="AF113" s="2529" t="s">
        <v>1101</v>
      </c>
      <c r="AH113" s="2935" t="s">
        <v>949</v>
      </c>
      <c r="AI113" s="2568" t="s">
        <v>960</v>
      </c>
      <c r="AJ113" s="2537" t="s">
        <v>873</v>
      </c>
      <c r="AK113" s="2569" t="s">
        <v>961</v>
      </c>
      <c r="AL113" s="2570" t="s">
        <v>314</v>
      </c>
      <c r="AM113" s="2537" t="s">
        <v>951</v>
      </c>
      <c r="AN113" s="2529" t="s">
        <v>1101</v>
      </c>
    </row>
    <row r="114" spans="2:40" x14ac:dyDescent="0.3">
      <c r="B114" s="2571">
        <v>1</v>
      </c>
      <c r="C114" s="2572" t="s">
        <v>966</v>
      </c>
      <c r="D114" s="2409">
        <v>0</v>
      </c>
      <c r="E114" s="2573">
        <v>403671.20035076747</v>
      </c>
      <c r="F114" s="2574">
        <v>0</v>
      </c>
      <c r="G114" s="2545">
        <v>0.4</v>
      </c>
      <c r="H114" s="2575">
        <v>0</v>
      </c>
      <c r="J114" s="2571">
        <v>10</v>
      </c>
      <c r="K114" s="2572" t="s">
        <v>966</v>
      </c>
      <c r="L114" s="2409">
        <v>0</v>
      </c>
      <c r="M114" s="2573">
        <v>403671.20035076747</v>
      </c>
      <c r="N114" s="2574">
        <v>0</v>
      </c>
      <c r="O114" s="2545">
        <v>0.3</v>
      </c>
      <c r="P114" s="2575">
        <v>0</v>
      </c>
      <c r="R114" s="2571">
        <v>10</v>
      </c>
      <c r="S114" s="2572" t="s">
        <v>966</v>
      </c>
      <c r="T114" s="2409">
        <v>0</v>
      </c>
      <c r="U114" s="2573">
        <v>403671.20035076747</v>
      </c>
      <c r="V114" s="2574">
        <v>0</v>
      </c>
      <c r="W114" s="2541">
        <v>0.26666666666666666</v>
      </c>
      <c r="X114" s="2575">
        <v>0</v>
      </c>
      <c r="Z114" s="2571">
        <v>10</v>
      </c>
      <c r="AA114" s="2572" t="s">
        <v>966</v>
      </c>
      <c r="AB114" s="2409">
        <v>0</v>
      </c>
      <c r="AC114" s="2573">
        <v>403671.20035076747</v>
      </c>
      <c r="AD114" s="2574">
        <v>0</v>
      </c>
      <c r="AE114" s="2545">
        <v>0.4</v>
      </c>
      <c r="AF114" s="2575">
        <v>0</v>
      </c>
      <c r="AH114" s="2571">
        <v>10</v>
      </c>
      <c r="AI114" s="2572" t="s">
        <v>966</v>
      </c>
      <c r="AJ114" s="2409">
        <v>0</v>
      </c>
      <c r="AK114" s="2573">
        <v>403671.20035076747</v>
      </c>
      <c r="AL114" s="2574">
        <v>0</v>
      </c>
      <c r="AM114" s="2545">
        <v>0.8</v>
      </c>
      <c r="AN114" s="2575">
        <v>0</v>
      </c>
    </row>
    <row r="115" spans="2:40" x14ac:dyDescent="0.3">
      <c r="B115" s="2571">
        <v>2</v>
      </c>
      <c r="C115" s="2572" t="s">
        <v>967</v>
      </c>
      <c r="D115" s="2409">
        <v>0</v>
      </c>
      <c r="E115" s="2573">
        <v>166435.72214626396</v>
      </c>
      <c r="F115" s="2574">
        <v>0</v>
      </c>
      <c r="G115" s="2545">
        <v>0.18</v>
      </c>
      <c r="H115" s="2575">
        <v>0</v>
      </c>
      <c r="J115" s="2571">
        <v>20</v>
      </c>
      <c r="K115" s="2572" t="s">
        <v>967</v>
      </c>
      <c r="L115" s="2409">
        <v>0</v>
      </c>
      <c r="M115" s="2573">
        <v>166435.72214626396</v>
      </c>
      <c r="N115" s="2574">
        <v>0</v>
      </c>
      <c r="O115" s="2545">
        <v>1</v>
      </c>
      <c r="P115" s="2575">
        <v>0</v>
      </c>
      <c r="R115" s="2571">
        <v>20</v>
      </c>
      <c r="S115" s="2572" t="s">
        <v>967</v>
      </c>
      <c r="T115" s="2409">
        <v>0</v>
      </c>
      <c r="U115" s="2573">
        <v>166435.72214626396</v>
      </c>
      <c r="V115" s="2574">
        <v>0</v>
      </c>
      <c r="W115" s="2541">
        <v>0.33333333333333331</v>
      </c>
      <c r="X115" s="2575">
        <v>0</v>
      </c>
      <c r="Z115" s="2571">
        <v>20</v>
      </c>
      <c r="AA115" s="2572" t="s">
        <v>967</v>
      </c>
      <c r="AB115" s="2409">
        <v>0</v>
      </c>
      <c r="AC115" s="2573">
        <v>166435.72214626396</v>
      </c>
      <c r="AD115" s="2574">
        <v>0</v>
      </c>
      <c r="AE115" s="2545">
        <v>0.18</v>
      </c>
      <c r="AF115" s="2575">
        <v>0</v>
      </c>
      <c r="AH115" s="2571">
        <v>20</v>
      </c>
      <c r="AI115" s="2572" t="s">
        <v>967</v>
      </c>
      <c r="AJ115" s="2409">
        <v>0</v>
      </c>
      <c r="AK115" s="2573">
        <v>166435.72214626396</v>
      </c>
      <c r="AL115" s="2574">
        <v>0</v>
      </c>
      <c r="AM115" s="2545">
        <v>1</v>
      </c>
      <c r="AN115" s="2575">
        <v>0</v>
      </c>
    </row>
    <row r="116" spans="2:40" x14ac:dyDescent="0.3">
      <c r="B116" s="2571">
        <v>3</v>
      </c>
      <c r="C116" s="2572" t="s">
        <v>1590</v>
      </c>
      <c r="D116" s="2409">
        <v>1</v>
      </c>
      <c r="E116" s="2573">
        <v>261541.84908698621</v>
      </c>
      <c r="F116" s="2574">
        <v>261541.84908698621</v>
      </c>
      <c r="G116" s="2545">
        <v>0.05</v>
      </c>
      <c r="H116" s="2575">
        <v>13077.092454349311</v>
      </c>
      <c r="J116" s="2571">
        <v>30</v>
      </c>
      <c r="K116" s="2572" t="s">
        <v>1590</v>
      </c>
      <c r="L116" s="2409">
        <v>1</v>
      </c>
      <c r="M116" s="2573">
        <v>261541.84908698621</v>
      </c>
      <c r="N116" s="2574">
        <v>261541.84908698621</v>
      </c>
      <c r="O116" s="2545">
        <v>0.5</v>
      </c>
      <c r="P116" s="2575">
        <v>130770.92454349311</v>
      </c>
      <c r="R116" s="2571">
        <v>30</v>
      </c>
      <c r="S116" s="2572" t="s">
        <v>1590</v>
      </c>
      <c r="T116" s="2409">
        <v>1</v>
      </c>
      <c r="U116" s="2573">
        <v>261541.84908698621</v>
      </c>
      <c r="V116" s="2574">
        <v>261541.84908698621</v>
      </c>
      <c r="W116" s="2541">
        <v>0.16666666666666666</v>
      </c>
      <c r="X116" s="2575">
        <v>43590.308181164364</v>
      </c>
      <c r="Z116" s="2571">
        <v>30</v>
      </c>
      <c r="AA116" s="2572" t="s">
        <v>1590</v>
      </c>
      <c r="AB116" s="2409">
        <v>1</v>
      </c>
      <c r="AC116" s="2573">
        <v>261541.84908698621</v>
      </c>
      <c r="AD116" s="2574">
        <v>261541.84908698621</v>
      </c>
      <c r="AE116" s="2545">
        <v>0.23</v>
      </c>
      <c r="AF116" s="2575">
        <v>60154.625290006828</v>
      </c>
      <c r="AH116" s="2571">
        <v>30</v>
      </c>
      <c r="AI116" s="2572" t="s">
        <v>1590</v>
      </c>
      <c r="AJ116" s="2409">
        <v>1</v>
      </c>
      <c r="AK116" s="2573">
        <v>261541.84908698621</v>
      </c>
      <c r="AL116" s="2574">
        <v>261541.84908698621</v>
      </c>
      <c r="AM116" s="2545">
        <v>0.6</v>
      </c>
      <c r="AN116" s="2575">
        <v>156925.10945219171</v>
      </c>
    </row>
    <row r="117" spans="2:40" x14ac:dyDescent="0.3">
      <c r="B117" s="2571">
        <v>4</v>
      </c>
      <c r="C117" s="2572" t="s">
        <v>969</v>
      </c>
      <c r="D117" s="2409">
        <v>0</v>
      </c>
      <c r="E117" s="2573">
        <v>93831.201492526641</v>
      </c>
      <c r="F117" s="2574">
        <v>0</v>
      </c>
      <c r="G117" s="2545">
        <v>1</v>
      </c>
      <c r="H117" s="2575">
        <v>0</v>
      </c>
      <c r="J117" s="2571">
        <v>40</v>
      </c>
      <c r="K117" s="2572" t="s">
        <v>969</v>
      </c>
      <c r="L117" s="2409">
        <v>0</v>
      </c>
      <c r="M117" s="2573">
        <v>93831.201492526641</v>
      </c>
      <c r="N117" s="2574">
        <v>0</v>
      </c>
      <c r="O117" s="2545">
        <v>1</v>
      </c>
      <c r="P117" s="2575">
        <v>0</v>
      </c>
      <c r="R117" s="2571">
        <v>40</v>
      </c>
      <c r="S117" s="2572" t="s">
        <v>969</v>
      </c>
      <c r="T117" s="2409">
        <v>0</v>
      </c>
      <c r="U117" s="2573">
        <v>93831.201492526641</v>
      </c>
      <c r="V117" s="2574">
        <v>0</v>
      </c>
      <c r="W117" s="2541">
        <v>6.6666666666666666E-2</v>
      </c>
      <c r="X117" s="2575">
        <v>0</v>
      </c>
      <c r="Z117" s="2571">
        <v>40</v>
      </c>
      <c r="AA117" s="2572" t="s">
        <v>969</v>
      </c>
      <c r="AB117" s="2409">
        <v>0</v>
      </c>
      <c r="AC117" s="2573">
        <v>93831.201492526641</v>
      </c>
      <c r="AD117" s="2574">
        <v>0</v>
      </c>
      <c r="AE117" s="2545">
        <v>1</v>
      </c>
      <c r="AF117" s="2575">
        <v>0</v>
      </c>
      <c r="AH117" s="2571">
        <v>40</v>
      </c>
      <c r="AI117" s="2572" t="s">
        <v>969</v>
      </c>
      <c r="AJ117" s="2409">
        <v>0</v>
      </c>
      <c r="AK117" s="2573">
        <v>93831.201492526641</v>
      </c>
      <c r="AL117" s="2574">
        <v>0</v>
      </c>
      <c r="AM117" s="2545">
        <v>1</v>
      </c>
      <c r="AN117" s="2575">
        <v>0</v>
      </c>
    </row>
    <row r="118" spans="2:40" x14ac:dyDescent="0.3">
      <c r="B118" s="2571">
        <v>5</v>
      </c>
      <c r="C118" s="2572" t="s">
        <v>963</v>
      </c>
      <c r="D118" s="2409">
        <v>0</v>
      </c>
      <c r="E118" s="2573">
        <v>93831.201492526641</v>
      </c>
      <c r="F118" s="2574">
        <v>0</v>
      </c>
      <c r="G118" s="2545">
        <v>1</v>
      </c>
      <c r="H118" s="2575">
        <v>0</v>
      </c>
      <c r="J118" s="2571">
        <v>60</v>
      </c>
      <c r="K118" s="2572" t="s">
        <v>963</v>
      </c>
      <c r="L118" s="2409">
        <v>0</v>
      </c>
      <c r="M118" s="2573">
        <v>93831.201492526641</v>
      </c>
      <c r="N118" s="2574">
        <v>0</v>
      </c>
      <c r="O118" s="2545">
        <v>1</v>
      </c>
      <c r="P118" s="2575">
        <v>0</v>
      </c>
      <c r="R118" s="2571">
        <v>60</v>
      </c>
      <c r="S118" s="2572" t="s">
        <v>963</v>
      </c>
      <c r="T118" s="2409">
        <v>0</v>
      </c>
      <c r="U118" s="2573">
        <v>93831.201492526641</v>
      </c>
      <c r="V118" s="2574">
        <v>0</v>
      </c>
      <c r="W118" s="2541">
        <v>0.33333333333333331</v>
      </c>
      <c r="X118" s="2575">
        <v>0</v>
      </c>
      <c r="Z118" s="2571">
        <v>60</v>
      </c>
      <c r="AA118" s="2572" t="s">
        <v>963</v>
      </c>
      <c r="AB118" s="2409">
        <v>0</v>
      </c>
      <c r="AC118" s="2573">
        <v>93831.201492526641</v>
      </c>
      <c r="AD118" s="2574">
        <v>0</v>
      </c>
      <c r="AE118" s="2545">
        <v>1</v>
      </c>
      <c r="AF118" s="2575">
        <v>0</v>
      </c>
      <c r="AH118" s="2571">
        <v>60</v>
      </c>
      <c r="AI118" s="2572" t="s">
        <v>963</v>
      </c>
      <c r="AJ118" s="2409">
        <v>0</v>
      </c>
      <c r="AK118" s="2573">
        <v>93831.201492526641</v>
      </c>
      <c r="AL118" s="2574">
        <v>0</v>
      </c>
      <c r="AM118" s="2545">
        <v>1</v>
      </c>
      <c r="AN118" s="2575">
        <v>0</v>
      </c>
    </row>
    <row r="119" spans="2:40" x14ac:dyDescent="0.3">
      <c r="B119" s="2571">
        <v>6</v>
      </c>
      <c r="C119" s="2572" t="s">
        <v>923</v>
      </c>
      <c r="D119" s="2409">
        <v>1</v>
      </c>
      <c r="E119" s="2573">
        <v>64040.167561799884</v>
      </c>
      <c r="F119" s="2574">
        <v>64040.167561799884</v>
      </c>
      <c r="G119" s="2545">
        <v>0.09</v>
      </c>
      <c r="H119" s="2575">
        <v>5763.6150805619891</v>
      </c>
      <c r="J119" s="2571">
        <v>160</v>
      </c>
      <c r="K119" s="2572" t="s">
        <v>923</v>
      </c>
      <c r="L119" s="2409">
        <v>1</v>
      </c>
      <c r="M119" s="2573">
        <v>64040.167561799884</v>
      </c>
      <c r="N119" s="2574">
        <v>64040.167561799884</v>
      </c>
      <c r="O119" s="2545">
        <v>0.5</v>
      </c>
      <c r="P119" s="2575">
        <v>32020.083780899942</v>
      </c>
      <c r="R119" s="2571">
        <v>160</v>
      </c>
      <c r="S119" s="2572" t="s">
        <v>923</v>
      </c>
      <c r="T119" s="2409">
        <v>1</v>
      </c>
      <c r="U119" s="2573">
        <v>64040.167561799884</v>
      </c>
      <c r="V119" s="2574">
        <v>64040.167561799884</v>
      </c>
      <c r="W119" s="2541">
        <v>0.16666666666666666</v>
      </c>
      <c r="X119" s="2575">
        <v>10673.36126029998</v>
      </c>
      <c r="Z119" s="2571">
        <v>160</v>
      </c>
      <c r="AA119" s="2572" t="s">
        <v>923</v>
      </c>
      <c r="AB119" s="2409">
        <v>1</v>
      </c>
      <c r="AC119" s="2573">
        <v>64040.167561799884</v>
      </c>
      <c r="AD119" s="2574">
        <v>64040.167561799884</v>
      </c>
      <c r="AE119" s="2545">
        <v>0.23</v>
      </c>
      <c r="AF119" s="2575">
        <v>14729.238539213975</v>
      </c>
      <c r="AH119" s="2571">
        <v>160</v>
      </c>
      <c r="AI119" s="2572" t="s">
        <v>923</v>
      </c>
      <c r="AJ119" s="2409">
        <v>1</v>
      </c>
      <c r="AK119" s="2573">
        <v>64040.167561799884</v>
      </c>
      <c r="AL119" s="2574">
        <v>64040.167561799884</v>
      </c>
      <c r="AM119" s="2545">
        <v>0.5</v>
      </c>
      <c r="AN119" s="2575">
        <v>32020.083780899942</v>
      </c>
    </row>
    <row r="120" spans="2:40" x14ac:dyDescent="0.3">
      <c r="B120" s="2571">
        <v>7</v>
      </c>
      <c r="C120" s="2572" t="s">
        <v>935</v>
      </c>
      <c r="D120" s="2409">
        <v>1</v>
      </c>
      <c r="E120" s="2573">
        <v>56298.72089551598</v>
      </c>
      <c r="F120" s="2574">
        <v>56298.72089551598</v>
      </c>
      <c r="G120" s="2545">
        <v>0.1</v>
      </c>
      <c r="H120" s="2575">
        <v>5629.872089551598</v>
      </c>
      <c r="J120" s="2571">
        <v>70</v>
      </c>
      <c r="K120" s="2572" t="s">
        <v>935</v>
      </c>
      <c r="L120" s="2409">
        <v>1</v>
      </c>
      <c r="M120" s="2573">
        <v>56298.72089551598</v>
      </c>
      <c r="N120" s="2574">
        <v>56298.72089551598</v>
      </c>
      <c r="O120" s="2545">
        <v>0.3</v>
      </c>
      <c r="P120" s="2575">
        <v>16889.616268654794</v>
      </c>
      <c r="R120" s="2571">
        <v>70</v>
      </c>
      <c r="S120" s="2572" t="s">
        <v>935</v>
      </c>
      <c r="T120" s="2409">
        <v>1</v>
      </c>
      <c r="U120" s="2573">
        <v>56298.72089551598</v>
      </c>
      <c r="V120" s="2574">
        <v>56298.72089551598</v>
      </c>
      <c r="W120" s="2541">
        <v>8.3333333333333329E-2</v>
      </c>
      <c r="X120" s="2575">
        <v>4691.5600746263317</v>
      </c>
      <c r="Z120" s="2571">
        <v>70</v>
      </c>
      <c r="AA120" s="2572" t="s">
        <v>935</v>
      </c>
      <c r="AB120" s="2409">
        <v>1</v>
      </c>
      <c r="AC120" s="2573">
        <v>56298.72089551598</v>
      </c>
      <c r="AD120" s="2574">
        <v>56298.72089551598</v>
      </c>
      <c r="AE120" s="2545">
        <v>0.23</v>
      </c>
      <c r="AF120" s="2575">
        <v>12948.705805968677</v>
      </c>
      <c r="AH120" s="2571">
        <v>70</v>
      </c>
      <c r="AI120" s="2572" t="s">
        <v>935</v>
      </c>
      <c r="AJ120" s="2409">
        <v>1</v>
      </c>
      <c r="AK120" s="2573">
        <v>56298.72089551598</v>
      </c>
      <c r="AL120" s="2574">
        <v>56298.72089551598</v>
      </c>
      <c r="AM120" s="2545">
        <v>0.3</v>
      </c>
      <c r="AN120" s="2575">
        <v>16889.616268654794</v>
      </c>
    </row>
    <row r="121" spans="2:40" ht="15.75" thickBot="1" x14ac:dyDescent="0.35">
      <c r="B121" s="2571">
        <v>8</v>
      </c>
      <c r="C121" s="2572" t="s">
        <v>2604</v>
      </c>
      <c r="D121" s="2409">
        <v>1</v>
      </c>
      <c r="E121" s="2573">
        <v>290020.70325447264</v>
      </c>
      <c r="F121" s="2574">
        <v>290020.70325447264</v>
      </c>
      <c r="G121" s="2545">
        <v>0.1</v>
      </c>
      <c r="H121" s="2575">
        <v>29002.070325447265</v>
      </c>
      <c r="J121" s="2571">
        <v>8</v>
      </c>
      <c r="K121" s="2572" t="s">
        <v>2604</v>
      </c>
      <c r="L121" s="2409">
        <v>1</v>
      </c>
      <c r="M121" s="2573">
        <v>290020.70325447264</v>
      </c>
      <c r="N121" s="2574">
        <v>290020.70325447264</v>
      </c>
      <c r="O121" s="2545">
        <v>0.2</v>
      </c>
      <c r="P121" s="2575">
        <v>58004.140650894529</v>
      </c>
      <c r="R121" s="2571">
        <v>8</v>
      </c>
      <c r="S121" s="2572" t="s">
        <v>2604</v>
      </c>
      <c r="T121" s="2409">
        <v>1</v>
      </c>
      <c r="U121" s="2573">
        <v>290020.70325447264</v>
      </c>
      <c r="V121" s="2574">
        <v>290020.70325447264</v>
      </c>
      <c r="W121" s="2541">
        <v>3.3333333333333333E-2</v>
      </c>
      <c r="X121" s="2575">
        <v>9667.3567751490882</v>
      </c>
      <c r="Z121" s="2571">
        <v>8</v>
      </c>
      <c r="AA121" s="2572" t="s">
        <v>2604</v>
      </c>
      <c r="AB121" s="2409">
        <v>1</v>
      </c>
      <c r="AC121" s="2573">
        <v>290020.70325447264</v>
      </c>
      <c r="AD121" s="2574">
        <v>290020.70325447264</v>
      </c>
      <c r="AE121" s="2545">
        <v>0.1</v>
      </c>
      <c r="AF121" s="2575">
        <v>29002.070325447265</v>
      </c>
      <c r="AH121" s="2571">
        <v>8</v>
      </c>
      <c r="AI121" s="2572" t="s">
        <v>2604</v>
      </c>
      <c r="AJ121" s="2409">
        <v>1</v>
      </c>
      <c r="AK121" s="2573">
        <v>290020.70325447264</v>
      </c>
      <c r="AL121" s="2574">
        <v>290020.70325447264</v>
      </c>
      <c r="AM121" s="2545">
        <v>0.15</v>
      </c>
      <c r="AN121" s="2575">
        <v>43503.105488170891</v>
      </c>
    </row>
    <row r="122" spans="2:40" ht="16.5" thickTop="1" thickBot="1" x14ac:dyDescent="0.35">
      <c r="B122" s="2577"/>
      <c r="C122" s="2530"/>
      <c r="D122" s="2531"/>
      <c r="E122" s="2532"/>
      <c r="F122" s="2531"/>
      <c r="G122" s="2549" t="s">
        <v>956</v>
      </c>
      <c r="H122" s="2550">
        <v>53472.649949910163</v>
      </c>
      <c r="J122" s="2577"/>
      <c r="K122" s="2530"/>
      <c r="L122" s="2531"/>
      <c r="M122" s="2532"/>
      <c r="N122" s="2531"/>
      <c r="O122" s="2549" t="s">
        <v>956</v>
      </c>
      <c r="P122" s="2550">
        <v>237684.76524394235</v>
      </c>
      <c r="R122" s="2577"/>
      <c r="S122" s="2530"/>
      <c r="T122" s="2531"/>
      <c r="U122" s="2532"/>
      <c r="V122" s="2531"/>
      <c r="W122" s="2549" t="s">
        <v>956</v>
      </c>
      <c r="X122" s="2550">
        <v>68622.586291239757</v>
      </c>
      <c r="Z122" s="2577"/>
      <c r="AA122" s="2530"/>
      <c r="AB122" s="2531"/>
      <c r="AC122" s="2532"/>
      <c r="AD122" s="2531"/>
      <c r="AE122" s="2549" t="s">
        <v>956</v>
      </c>
      <c r="AF122" s="2550">
        <v>116834.63996063675</v>
      </c>
      <c r="AH122" s="2577"/>
      <c r="AI122" s="2530"/>
      <c r="AJ122" s="2531"/>
      <c r="AK122" s="2532"/>
      <c r="AL122" s="2531"/>
      <c r="AM122" s="2549" t="s">
        <v>956</v>
      </c>
      <c r="AN122" s="2550">
        <v>249337.91498991734</v>
      </c>
    </row>
    <row r="123" spans="2:40" ht="16.5" thickTop="1" thickBot="1" x14ac:dyDescent="0.35">
      <c r="B123" s="2286"/>
      <c r="C123" s="2578"/>
      <c r="D123" s="2579"/>
      <c r="E123" s="2580"/>
      <c r="F123" s="2581" t="s">
        <v>964</v>
      </c>
      <c r="G123" s="2581"/>
      <c r="H123" s="2582">
        <v>85653.694429974275</v>
      </c>
      <c r="J123" s="2286"/>
      <c r="K123" s="2578"/>
      <c r="L123" s="2579"/>
      <c r="M123" s="2580"/>
      <c r="N123" s="2581" t="s">
        <v>964</v>
      </c>
      <c r="O123" s="2581"/>
      <c r="P123" s="2582">
        <v>344537.02090413071</v>
      </c>
      <c r="R123" s="2286"/>
      <c r="S123" s="2578"/>
      <c r="T123" s="2579"/>
      <c r="U123" s="2580"/>
      <c r="V123" s="2581" t="s">
        <v>964</v>
      </c>
      <c r="W123" s="2581"/>
      <c r="X123" s="2582">
        <v>87962.299675331131</v>
      </c>
      <c r="Z123" s="2286"/>
      <c r="AA123" s="2578"/>
      <c r="AB123" s="2579"/>
      <c r="AC123" s="2580"/>
      <c r="AD123" s="2581" t="s">
        <v>964</v>
      </c>
      <c r="AE123" s="2581"/>
      <c r="AF123" s="2582">
        <v>170302.52660058867</v>
      </c>
      <c r="AH123" s="2286"/>
      <c r="AI123" s="2578"/>
      <c r="AJ123" s="2579"/>
      <c r="AK123" s="2580"/>
      <c r="AL123" s="2581" t="s">
        <v>964</v>
      </c>
      <c r="AM123" s="2581"/>
      <c r="AN123" s="2582">
        <v>327061.90958017984</v>
      </c>
    </row>
    <row r="125" spans="2:40" ht="15.75" thickBot="1" x14ac:dyDescent="0.35"/>
    <row r="126" spans="2:40" ht="15" customHeight="1" x14ac:dyDescent="0.3">
      <c r="B126" s="3790"/>
      <c r="C126" s="3791"/>
      <c r="D126" s="3791"/>
      <c r="E126" s="3791"/>
      <c r="F126" s="2586"/>
      <c r="G126" s="2233" t="s">
        <v>875</v>
      </c>
      <c r="H126" s="2515"/>
      <c r="J126" s="3790"/>
      <c r="K126" s="3791"/>
      <c r="L126" s="3791"/>
      <c r="M126" s="3791"/>
      <c r="N126" s="2586"/>
      <c r="O126" s="2233" t="s">
        <v>875</v>
      </c>
      <c r="P126" s="2515"/>
      <c r="R126" s="3790"/>
      <c r="S126" s="3791"/>
      <c r="T126" s="3791"/>
      <c r="U126" s="3791"/>
      <c r="V126" s="2586"/>
      <c r="W126" s="2233" t="s">
        <v>875</v>
      </c>
      <c r="X126" s="2233"/>
      <c r="Z126" s="3790"/>
      <c r="AA126" s="3791"/>
      <c r="AB126" s="3791"/>
      <c r="AC126" s="3791"/>
      <c r="AD126" s="2586"/>
      <c r="AE126" s="2233" t="s">
        <v>875</v>
      </c>
      <c r="AF126" s="2515"/>
      <c r="AH126" s="3766"/>
      <c r="AI126" s="3766"/>
      <c r="AJ126" s="3766"/>
      <c r="AK126" s="3766"/>
      <c r="AL126" s="1206"/>
      <c r="AM126" s="1206"/>
      <c r="AN126" s="1206"/>
    </row>
    <row r="127" spans="2:40" ht="15.75" thickBot="1" x14ac:dyDescent="0.35">
      <c r="B127" s="3794" t="s">
        <v>877</v>
      </c>
      <c r="C127" s="3766"/>
      <c r="D127" s="3766"/>
      <c r="E127" s="3766"/>
      <c r="F127" s="2587">
        <v>6</v>
      </c>
      <c r="G127" s="1206" t="s">
        <v>3385</v>
      </c>
      <c r="H127" s="2518"/>
      <c r="J127" s="3794" t="s">
        <v>877</v>
      </c>
      <c r="K127" s="3766"/>
      <c r="L127" s="3766"/>
      <c r="M127" s="3766"/>
      <c r="N127" s="2587">
        <v>7</v>
      </c>
      <c r="O127" s="2595" t="s">
        <v>3385</v>
      </c>
      <c r="P127" s="2518"/>
      <c r="R127" s="3794" t="s">
        <v>877</v>
      </c>
      <c r="S127" s="3766"/>
      <c r="T127" s="3766"/>
      <c r="U127" s="3766"/>
      <c r="V127" s="2587">
        <v>8</v>
      </c>
      <c r="W127" s="2595" t="s">
        <v>3385</v>
      </c>
      <c r="X127" s="2595"/>
      <c r="Z127" s="3794" t="s">
        <v>877</v>
      </c>
      <c r="AA127" s="3766"/>
      <c r="AB127" s="3766"/>
      <c r="AC127" s="3766"/>
      <c r="AD127" s="2587">
        <v>9</v>
      </c>
      <c r="AE127" s="1206" t="s">
        <v>3385</v>
      </c>
      <c r="AF127" s="2518"/>
      <c r="AH127" s="3766"/>
      <c r="AI127" s="3766"/>
      <c r="AJ127" s="3766"/>
      <c r="AK127" s="3766"/>
      <c r="AL127" s="3233"/>
      <c r="AM127" s="1206"/>
      <c r="AN127" s="1206"/>
    </row>
    <row r="128" spans="2:40" x14ac:dyDescent="0.3">
      <c r="B128" s="2588"/>
      <c r="C128" s="2589"/>
      <c r="D128" s="2589"/>
      <c r="E128" s="2589"/>
      <c r="F128" s="2589"/>
      <c r="G128" s="2590"/>
      <c r="H128" s="2522"/>
      <c r="J128" s="2588"/>
      <c r="K128" s="2589"/>
      <c r="L128" s="2589"/>
      <c r="M128" s="2589"/>
      <c r="N128" s="2590"/>
      <c r="O128" s="2596"/>
      <c r="P128" s="2522"/>
      <c r="R128" s="2588"/>
      <c r="S128" s="2589"/>
      <c r="T128" s="2589"/>
      <c r="U128" s="2589"/>
      <c r="V128" s="2590"/>
      <c r="W128" s="2596"/>
      <c r="X128" s="2596"/>
      <c r="Z128" s="2588"/>
      <c r="AA128" s="2589"/>
      <c r="AB128" s="2589"/>
      <c r="AC128" s="2589"/>
      <c r="AD128" s="2589"/>
      <c r="AE128" s="2590"/>
      <c r="AF128" s="2522"/>
      <c r="AH128" s="3697"/>
      <c r="AI128" s="3697"/>
      <c r="AJ128" s="3697"/>
      <c r="AK128" s="3697"/>
      <c r="AL128" s="3697"/>
      <c r="AM128" s="3697"/>
      <c r="AN128" s="2596"/>
    </row>
    <row r="129" spans="2:40" ht="15.75" thickBot="1" x14ac:dyDescent="0.35">
      <c r="B129" s="2591" t="s">
        <v>880</v>
      </c>
      <c r="C129" s="2592" t="s">
        <v>2280</v>
      </c>
      <c r="D129" s="2592"/>
      <c r="E129" s="2592"/>
      <c r="F129" s="2592"/>
      <c r="G129" s="2593"/>
      <c r="H129" s="2526"/>
      <c r="J129" s="2591" t="s">
        <v>880</v>
      </c>
      <c r="K129" s="2592" t="s">
        <v>2281</v>
      </c>
      <c r="L129" s="2592"/>
      <c r="M129" s="2592"/>
      <c r="N129" s="2593"/>
      <c r="O129" s="1206"/>
      <c r="P129" s="2526"/>
      <c r="R129" s="2591" t="s">
        <v>880</v>
      </c>
      <c r="S129" s="2592" t="s">
        <v>1624</v>
      </c>
      <c r="T129" s="2592"/>
      <c r="U129" s="2592"/>
      <c r="V129" s="2593"/>
      <c r="W129" s="1206"/>
      <c r="X129" s="2526"/>
      <c r="Z129" s="2591" t="s">
        <v>880</v>
      </c>
      <c r="AA129" s="2592" t="s">
        <v>3394</v>
      </c>
      <c r="AB129" s="2592"/>
      <c r="AC129" s="2592"/>
      <c r="AD129" s="2592"/>
      <c r="AE129" s="2593"/>
      <c r="AF129" s="2526"/>
      <c r="AH129" s="2195"/>
      <c r="AI129" s="2024"/>
      <c r="AJ129" s="2024"/>
      <c r="AK129" s="2024"/>
      <c r="AL129" s="2024"/>
      <c r="AM129" s="2024"/>
      <c r="AN129" s="1206"/>
    </row>
    <row r="130" spans="2:40" x14ac:dyDescent="0.3">
      <c r="B130" s="2254"/>
      <c r="C130" s="2024"/>
      <c r="D130" s="2527"/>
      <c r="E130" s="1973"/>
      <c r="F130" s="2527"/>
      <c r="G130" s="2528"/>
      <c r="H130" s="2529"/>
      <c r="J130" s="2254"/>
      <c r="K130" s="2024"/>
      <c r="L130" s="2527"/>
      <c r="M130" s="1973"/>
      <c r="N130" s="2527"/>
      <c r="O130" s="2528"/>
      <c r="P130" s="2529"/>
      <c r="R130" s="2254"/>
      <c r="S130" s="2024"/>
      <c r="T130" s="2527"/>
      <c r="U130" s="1973"/>
      <c r="V130" s="2527"/>
      <c r="W130" s="2528"/>
      <c r="X130" s="2529"/>
      <c r="Z130" s="2254"/>
      <c r="AA130" s="2024"/>
      <c r="AB130" s="2527"/>
      <c r="AC130" s="1973"/>
      <c r="AD130" s="2527"/>
      <c r="AE130" s="2528"/>
      <c r="AF130" s="2529"/>
      <c r="AH130" s="2024"/>
      <c r="AI130" s="2024"/>
      <c r="AJ130" s="2527"/>
      <c r="AK130" s="1973"/>
      <c r="AL130" s="2527"/>
      <c r="AM130" s="1206"/>
      <c r="AN130" s="3698"/>
    </row>
    <row r="131" spans="2:40" ht="15.75" thickBot="1" x14ac:dyDescent="0.35">
      <c r="B131" s="2254" t="s">
        <v>947</v>
      </c>
      <c r="C131" s="2530"/>
      <c r="D131" s="2531"/>
      <c r="E131" s="2532"/>
      <c r="F131" s="2531"/>
      <c r="G131" s="2533"/>
      <c r="H131" s="2534"/>
      <c r="J131" s="2254" t="s">
        <v>947</v>
      </c>
      <c r="K131" s="2530"/>
      <c r="L131" s="2531"/>
      <c r="M131" s="2532"/>
      <c r="N131" s="2531"/>
      <c r="O131" s="2533"/>
      <c r="P131" s="2534"/>
      <c r="R131" s="2254" t="s">
        <v>947</v>
      </c>
      <c r="S131" s="2530"/>
      <c r="T131" s="2531"/>
      <c r="U131" s="2532"/>
      <c r="V131" s="2531"/>
      <c r="W131" s="2533"/>
      <c r="X131" s="2534"/>
      <c r="Z131" s="2254" t="s">
        <v>947</v>
      </c>
      <c r="AA131" s="2530"/>
      <c r="AB131" s="2531"/>
      <c r="AC131" s="2532"/>
      <c r="AD131" s="2531"/>
      <c r="AE131" s="2533"/>
      <c r="AF131" s="2534"/>
      <c r="AH131" s="2024"/>
      <c r="AI131" s="1206"/>
      <c r="AJ131" s="2527"/>
      <c r="AK131" s="1973"/>
      <c r="AL131" s="2527"/>
      <c r="AM131" s="1206"/>
      <c r="AN131" s="3698"/>
    </row>
    <row r="132" spans="2:40" ht="15.75" thickTop="1" x14ac:dyDescent="0.3">
      <c r="B132" s="2935" t="s">
        <v>949</v>
      </c>
      <c r="C132" s="2535" t="s">
        <v>773</v>
      </c>
      <c r="D132" s="2536" t="s">
        <v>135</v>
      </c>
      <c r="E132" s="2537" t="s">
        <v>873</v>
      </c>
      <c r="F132" s="2536" t="s">
        <v>950</v>
      </c>
      <c r="G132" s="2537" t="s">
        <v>951</v>
      </c>
      <c r="H132" s="2529" t="s">
        <v>952</v>
      </c>
      <c r="J132" s="2935" t="s">
        <v>949</v>
      </c>
      <c r="K132" s="2535" t="s">
        <v>773</v>
      </c>
      <c r="L132" s="2536" t="s">
        <v>135</v>
      </c>
      <c r="M132" s="2537" t="s">
        <v>873</v>
      </c>
      <c r="N132" s="2536" t="s">
        <v>950</v>
      </c>
      <c r="O132" s="2537" t="s">
        <v>951</v>
      </c>
      <c r="P132" s="2529" t="s">
        <v>952</v>
      </c>
      <c r="R132" s="2935" t="s">
        <v>949</v>
      </c>
      <c r="S132" s="2535" t="s">
        <v>773</v>
      </c>
      <c r="T132" s="2536" t="s">
        <v>135</v>
      </c>
      <c r="U132" s="2537" t="s">
        <v>873</v>
      </c>
      <c r="V132" s="2536" t="s">
        <v>950</v>
      </c>
      <c r="W132" s="2537" t="s">
        <v>951</v>
      </c>
      <c r="X132" s="2529" t="s">
        <v>952</v>
      </c>
      <c r="Z132" s="2935" t="s">
        <v>949</v>
      </c>
      <c r="AA132" s="2535" t="s">
        <v>773</v>
      </c>
      <c r="AB132" s="2536" t="s">
        <v>135</v>
      </c>
      <c r="AC132" s="2537" t="s">
        <v>873</v>
      </c>
      <c r="AD132" s="2536" t="s">
        <v>950</v>
      </c>
      <c r="AE132" s="2537" t="s">
        <v>951</v>
      </c>
      <c r="AF132" s="2529" t="s">
        <v>952</v>
      </c>
      <c r="AH132" s="3699"/>
      <c r="AI132" s="2172"/>
      <c r="AJ132" s="3698"/>
      <c r="AK132" s="2172"/>
      <c r="AL132" s="3698"/>
      <c r="AM132" s="2172"/>
      <c r="AN132" s="3698"/>
    </row>
    <row r="133" spans="2:40" x14ac:dyDescent="0.3">
      <c r="B133" s="2390">
        <v>290</v>
      </c>
      <c r="C133" s="2538" t="s">
        <v>954</v>
      </c>
      <c r="D133" s="2539" t="s">
        <v>921</v>
      </c>
      <c r="E133" s="2285">
        <v>1</v>
      </c>
      <c r="F133" s="2540">
        <v>57306.994189541183</v>
      </c>
      <c r="G133" s="2541">
        <v>9.9999999999999992E-2</v>
      </c>
      <c r="H133" s="2542">
        <v>5730.6994189541174</v>
      </c>
      <c r="J133" s="2390">
        <v>290</v>
      </c>
      <c r="K133" s="2538" t="s">
        <v>954</v>
      </c>
      <c r="L133" s="2539" t="s">
        <v>921</v>
      </c>
      <c r="M133" s="2285">
        <v>1</v>
      </c>
      <c r="N133" s="2540">
        <v>57306.994189541183</v>
      </c>
      <c r="O133" s="2541">
        <v>8.3333333333333329E-2</v>
      </c>
      <c r="P133" s="2542">
        <v>4775.5828491284319</v>
      </c>
      <c r="R133" s="2390">
        <v>290</v>
      </c>
      <c r="S133" s="2538" t="s">
        <v>954</v>
      </c>
      <c r="T133" s="2539" t="s">
        <v>921</v>
      </c>
      <c r="U133" s="2285">
        <v>1</v>
      </c>
      <c r="V133" s="2540">
        <v>57306.994189541183</v>
      </c>
      <c r="W133" s="2541">
        <v>0.25</v>
      </c>
      <c r="X133" s="2542">
        <v>14326.748547385296</v>
      </c>
      <c r="Z133" s="2390">
        <v>90</v>
      </c>
      <c r="AA133" s="2538" t="s">
        <v>932</v>
      </c>
      <c r="AB133" s="2539" t="s">
        <v>921</v>
      </c>
      <c r="AC133" s="2285">
        <v>0.5</v>
      </c>
      <c r="AD133" s="2540">
        <v>4251.3637355331075</v>
      </c>
      <c r="AE133" s="2541">
        <v>1</v>
      </c>
      <c r="AF133" s="2542">
        <v>2125.6818677665538</v>
      </c>
      <c r="AH133" s="2354"/>
      <c r="AI133" s="3233"/>
      <c r="AJ133" s="3700"/>
      <c r="AK133" s="1973"/>
      <c r="AL133" s="3199"/>
      <c r="AM133" s="2930"/>
      <c r="AN133" s="3701"/>
    </row>
    <row r="134" spans="2:40" x14ac:dyDescent="0.3">
      <c r="B134" s="2390">
        <v>100</v>
      </c>
      <c r="C134" s="2538" t="s">
        <v>953</v>
      </c>
      <c r="D134" s="2539" t="s">
        <v>921</v>
      </c>
      <c r="E134" s="2285">
        <v>2</v>
      </c>
      <c r="F134" s="2540">
        <v>26026.308555399723</v>
      </c>
      <c r="G134" s="2541">
        <v>9.9999999999999992E-2</v>
      </c>
      <c r="H134" s="2542">
        <v>5205.2617110799438</v>
      </c>
      <c r="J134" s="2390">
        <v>100</v>
      </c>
      <c r="K134" s="2538" t="s">
        <v>953</v>
      </c>
      <c r="L134" s="2539" t="s">
        <v>921</v>
      </c>
      <c r="M134" s="2285">
        <v>1</v>
      </c>
      <c r="N134" s="2540">
        <v>26026.308555399723</v>
      </c>
      <c r="O134" s="2541">
        <v>8.3333333333333329E-2</v>
      </c>
      <c r="P134" s="2542">
        <v>2168.8590462833099</v>
      </c>
      <c r="R134" s="2390">
        <v>100</v>
      </c>
      <c r="S134" s="2538" t="s">
        <v>953</v>
      </c>
      <c r="T134" s="2539" t="s">
        <v>921</v>
      </c>
      <c r="U134" s="2285">
        <v>1</v>
      </c>
      <c r="V134" s="2540">
        <v>26026.308555399723</v>
      </c>
      <c r="W134" s="2541">
        <v>0.25</v>
      </c>
      <c r="X134" s="2542">
        <v>6506.5771388499306</v>
      </c>
      <c r="Z134" s="2390">
        <v>290</v>
      </c>
      <c r="AA134" s="2538" t="s">
        <v>954</v>
      </c>
      <c r="AB134" s="2539" t="s">
        <v>921</v>
      </c>
      <c r="AC134" s="2285">
        <v>0.5</v>
      </c>
      <c r="AD134" s="2540">
        <v>57306.994189541183</v>
      </c>
      <c r="AE134" s="2541">
        <v>1</v>
      </c>
      <c r="AF134" s="2542">
        <v>28653.497094770592</v>
      </c>
      <c r="AH134" s="2354"/>
      <c r="AI134" s="3233"/>
      <c r="AJ134" s="3700"/>
      <c r="AK134" s="1973"/>
      <c r="AL134" s="3199"/>
      <c r="AM134" s="2930"/>
      <c r="AN134" s="3701"/>
    </row>
    <row r="135" spans="2:40" x14ac:dyDescent="0.3">
      <c r="B135" s="2390">
        <v>110</v>
      </c>
      <c r="C135" s="2538" t="s">
        <v>936</v>
      </c>
      <c r="D135" s="2539" t="s">
        <v>921</v>
      </c>
      <c r="E135" s="2285">
        <v>3</v>
      </c>
      <c r="F135" s="2540">
        <v>4513.8849929873777</v>
      </c>
      <c r="G135" s="2541">
        <v>9.9999999999999992E-2</v>
      </c>
      <c r="H135" s="2542">
        <v>1354.1654978962133</v>
      </c>
      <c r="J135" s="2390">
        <v>110</v>
      </c>
      <c r="K135" s="2538" t="s">
        <v>936</v>
      </c>
      <c r="L135" s="2539" t="s">
        <v>921</v>
      </c>
      <c r="M135" s="2285">
        <v>1</v>
      </c>
      <c r="N135" s="2540">
        <v>4513.8849929873777</v>
      </c>
      <c r="O135" s="2541">
        <v>8.3333333333333329E-2</v>
      </c>
      <c r="P135" s="2542">
        <v>376.15708274894814</v>
      </c>
      <c r="R135" s="2390">
        <v>310</v>
      </c>
      <c r="S135" s="2538" t="s">
        <v>955</v>
      </c>
      <c r="T135" s="2539" t="s">
        <v>921</v>
      </c>
      <c r="U135" s="2285">
        <v>0</v>
      </c>
      <c r="V135" s="2540">
        <v>49100.321378481269</v>
      </c>
      <c r="W135" s="2541">
        <v>1</v>
      </c>
      <c r="X135" s="2542">
        <v>0</v>
      </c>
      <c r="Z135" s="2390">
        <v>310</v>
      </c>
      <c r="AA135" s="2538" t="s">
        <v>955</v>
      </c>
      <c r="AB135" s="2539" t="s">
        <v>921</v>
      </c>
      <c r="AC135" s="2285">
        <v>0</v>
      </c>
      <c r="AD135" s="2540">
        <v>49100.321378481269</v>
      </c>
      <c r="AE135" s="2541">
        <v>1</v>
      </c>
      <c r="AF135" s="2542">
        <v>0</v>
      </c>
      <c r="AH135" s="2354"/>
      <c r="AI135" s="3233"/>
      <c r="AJ135" s="3700"/>
      <c r="AK135" s="1973"/>
      <c r="AL135" s="3199"/>
      <c r="AM135" s="2930"/>
      <c r="AN135" s="3701"/>
    </row>
    <row r="136" spans="2:40" x14ac:dyDescent="0.3">
      <c r="B136" s="2390">
        <v>310</v>
      </c>
      <c r="C136" s="2538" t="s">
        <v>955</v>
      </c>
      <c r="D136" s="2539" t="s">
        <v>921</v>
      </c>
      <c r="E136" s="2285">
        <v>0</v>
      </c>
      <c r="F136" s="2540">
        <v>49100.321378481269</v>
      </c>
      <c r="G136" s="2541">
        <v>0</v>
      </c>
      <c r="H136" s="2542">
        <v>0</v>
      </c>
      <c r="J136" s="2390">
        <v>310</v>
      </c>
      <c r="K136" s="2538" t="s">
        <v>955</v>
      </c>
      <c r="L136" s="2539" t="s">
        <v>921</v>
      </c>
      <c r="M136" s="2285"/>
      <c r="N136" s="2540">
        <v>49100.321378481269</v>
      </c>
      <c r="O136" s="2541">
        <v>0.16666666666666666</v>
      </c>
      <c r="P136" s="2542">
        <v>0</v>
      </c>
      <c r="R136" s="2390">
        <v>100</v>
      </c>
      <c r="S136" s="2538" t="s">
        <v>953</v>
      </c>
      <c r="T136" s="2539" t="s">
        <v>921</v>
      </c>
      <c r="U136" s="2285">
        <v>0</v>
      </c>
      <c r="V136" s="2540">
        <v>26026.308555399723</v>
      </c>
      <c r="W136" s="2541">
        <v>0.5</v>
      </c>
      <c r="X136" s="2542">
        <v>0</v>
      </c>
      <c r="Z136" s="2390">
        <v>100</v>
      </c>
      <c r="AA136" s="2538" t="s">
        <v>953</v>
      </c>
      <c r="AB136" s="2539" t="s">
        <v>921</v>
      </c>
      <c r="AC136" s="2285">
        <v>0.2</v>
      </c>
      <c r="AD136" s="2540">
        <v>26026.308555399723</v>
      </c>
      <c r="AE136" s="2541">
        <v>1</v>
      </c>
      <c r="AF136" s="2542">
        <v>5205.2617110799447</v>
      </c>
      <c r="AH136" s="2354"/>
      <c r="AI136" s="3233"/>
      <c r="AJ136" s="3700"/>
      <c r="AK136" s="1973"/>
      <c r="AL136" s="3199"/>
      <c r="AM136" s="2930"/>
      <c r="AN136" s="3701"/>
    </row>
    <row r="137" spans="2:40" x14ac:dyDescent="0.3">
      <c r="B137" s="2390">
        <v>80</v>
      </c>
      <c r="C137" s="2538" t="s">
        <v>1747</v>
      </c>
      <c r="D137" s="2539" t="s">
        <v>921</v>
      </c>
      <c r="E137" s="2285">
        <v>1</v>
      </c>
      <c r="F137" s="2540">
        <v>144229.3728711681</v>
      </c>
      <c r="G137" s="2541">
        <v>0.16666666666666666</v>
      </c>
      <c r="H137" s="2542">
        <v>24038.228811861351</v>
      </c>
      <c r="J137" s="2390">
        <v>80</v>
      </c>
      <c r="K137" s="2538" t="s">
        <v>1747</v>
      </c>
      <c r="L137" s="2539" t="s">
        <v>921</v>
      </c>
      <c r="M137" s="2285">
        <v>1</v>
      </c>
      <c r="N137" s="2540">
        <v>144229.3728711681</v>
      </c>
      <c r="O137" s="2541">
        <v>8.3333333333333329E-2</v>
      </c>
      <c r="P137" s="2542">
        <v>12019.114405930675</v>
      </c>
      <c r="R137" s="2390">
        <v>110</v>
      </c>
      <c r="S137" s="2544" t="s">
        <v>936</v>
      </c>
      <c r="T137" s="2539" t="s">
        <v>921</v>
      </c>
      <c r="U137" s="2285">
        <v>0</v>
      </c>
      <c r="V137" s="2540">
        <v>4513.8849929873777</v>
      </c>
      <c r="W137" s="2541">
        <v>1</v>
      </c>
      <c r="X137" s="2542">
        <v>0</v>
      </c>
      <c r="Z137" s="2390">
        <v>110</v>
      </c>
      <c r="AA137" s="2538" t="s">
        <v>936</v>
      </c>
      <c r="AB137" s="2539" t="s">
        <v>921</v>
      </c>
      <c r="AC137" s="2285">
        <v>0.2</v>
      </c>
      <c r="AD137" s="2540">
        <v>4513.8849929873777</v>
      </c>
      <c r="AE137" s="2541">
        <v>1</v>
      </c>
      <c r="AF137" s="2542">
        <v>902.77699859747554</v>
      </c>
      <c r="AH137" s="2354"/>
      <c r="AI137" s="3233"/>
      <c r="AJ137" s="3700"/>
      <c r="AK137" s="1973"/>
      <c r="AL137" s="3199"/>
      <c r="AM137" s="2930"/>
      <c r="AN137" s="3701"/>
    </row>
    <row r="138" spans="2:40" ht="15.75" thickBot="1" x14ac:dyDescent="0.35">
      <c r="B138" s="2390"/>
      <c r="C138" s="2538"/>
      <c r="D138" s="2539"/>
      <c r="E138" s="2285"/>
      <c r="F138" s="2540"/>
      <c r="G138" s="2547"/>
      <c r="H138" s="2542"/>
      <c r="J138" s="2390"/>
      <c r="K138" s="2544"/>
      <c r="L138" s="2539"/>
      <c r="M138" s="2546"/>
      <c r="N138" s="2540"/>
      <c r="O138" s="2547"/>
      <c r="P138" s="2542"/>
      <c r="R138" s="2390">
        <v>80</v>
      </c>
      <c r="S138" s="2544" t="s">
        <v>1747</v>
      </c>
      <c r="T138" s="2539" t="s">
        <v>921</v>
      </c>
      <c r="U138" s="2546">
        <v>0</v>
      </c>
      <c r="V138" s="2540">
        <v>144229.3728711681</v>
      </c>
      <c r="W138" s="2547">
        <v>1</v>
      </c>
      <c r="X138" s="2542">
        <v>0</v>
      </c>
      <c r="Z138" s="2390">
        <v>80</v>
      </c>
      <c r="AA138" s="2538" t="s">
        <v>1747</v>
      </c>
      <c r="AB138" s="2539" t="s">
        <v>921</v>
      </c>
      <c r="AC138" s="2546">
        <v>0.2</v>
      </c>
      <c r="AD138" s="2540">
        <v>144229.3728711681</v>
      </c>
      <c r="AE138" s="2547">
        <v>1</v>
      </c>
      <c r="AF138" s="2542">
        <v>28845.874574233621</v>
      </c>
      <c r="AH138" s="2354"/>
      <c r="AI138" s="3233"/>
      <c r="AJ138" s="3700"/>
      <c r="AK138" s="1973"/>
      <c r="AL138" s="3199"/>
      <c r="AM138" s="2930"/>
      <c r="AN138" s="3701"/>
    </row>
    <row r="139" spans="2:40" ht="16.5" thickTop="1" thickBot="1" x14ac:dyDescent="0.35">
      <c r="B139" s="2266"/>
      <c r="C139" s="1206"/>
      <c r="D139" s="2527"/>
      <c r="E139" s="1973"/>
      <c r="F139" s="2548"/>
      <c r="G139" s="2549" t="s">
        <v>956</v>
      </c>
      <c r="H139" s="2550">
        <v>36328.35543979163</v>
      </c>
      <c r="J139" s="2266"/>
      <c r="K139" s="1206"/>
      <c r="L139" s="2527"/>
      <c r="M139" s="1973"/>
      <c r="N139" s="2548"/>
      <c r="O139" s="2549" t="s">
        <v>956</v>
      </c>
      <c r="P139" s="2550">
        <v>19339.713384091367</v>
      </c>
      <c r="R139" s="2266"/>
      <c r="S139" s="1206"/>
      <c r="T139" s="2527"/>
      <c r="U139" s="1973"/>
      <c r="V139" s="2548"/>
      <c r="W139" s="2549" t="s">
        <v>956</v>
      </c>
      <c r="X139" s="2550">
        <v>20833.325686235228</v>
      </c>
      <c r="Z139" s="2266"/>
      <c r="AA139" s="1206"/>
      <c r="AB139" s="2527"/>
      <c r="AC139" s="1973"/>
      <c r="AD139" s="2548"/>
      <c r="AE139" s="2549" t="s">
        <v>956</v>
      </c>
      <c r="AF139" s="2550">
        <v>65733.092246448185</v>
      </c>
      <c r="AH139" s="1206"/>
      <c r="AI139" s="1206"/>
      <c r="AJ139" s="2527"/>
      <c r="AK139" s="1973"/>
      <c r="AL139" s="2548"/>
      <c r="AM139" s="3698"/>
      <c r="AN139" s="3702"/>
    </row>
    <row r="140" spans="2:40" ht="16.5" thickTop="1" thickBot="1" x14ac:dyDescent="0.35">
      <c r="B140" s="2551" t="s">
        <v>957</v>
      </c>
      <c r="C140" s="2530"/>
      <c r="D140" s="2531"/>
      <c r="E140" s="2532"/>
      <c r="F140" s="2552"/>
      <c r="G140" s="2531"/>
      <c r="H140" s="2553"/>
      <c r="J140" s="2551" t="s">
        <v>957</v>
      </c>
      <c r="K140" s="2530"/>
      <c r="L140" s="2531"/>
      <c r="M140" s="2532"/>
      <c r="N140" s="2552"/>
      <c r="O140" s="2530"/>
      <c r="P140" s="2554"/>
      <c r="R140" s="2551" t="s">
        <v>957</v>
      </c>
      <c r="S140" s="2530"/>
      <c r="T140" s="2531"/>
      <c r="U140" s="2532"/>
      <c r="V140" s="2552"/>
      <c r="W140" s="2530"/>
      <c r="X140" s="2554"/>
      <c r="Z140" s="2551" t="s">
        <v>957</v>
      </c>
      <c r="AA140" s="1206"/>
      <c r="AB140" s="2531"/>
      <c r="AC140" s="2532"/>
      <c r="AD140" s="2552"/>
      <c r="AE140" s="2530"/>
      <c r="AF140" s="2554"/>
      <c r="AH140" s="2024"/>
      <c r="AI140" s="1206"/>
      <c r="AJ140" s="2527"/>
      <c r="AK140" s="1973"/>
      <c r="AL140" s="2548"/>
      <c r="AM140" s="1206"/>
      <c r="AN140" s="2527"/>
    </row>
    <row r="141" spans="2:40" ht="15.75" thickTop="1" x14ac:dyDescent="0.3">
      <c r="B141" s="2555" t="s">
        <v>949</v>
      </c>
      <c r="C141" s="2556" t="s">
        <v>773</v>
      </c>
      <c r="D141" s="2557"/>
      <c r="E141" s="2558" t="s">
        <v>135</v>
      </c>
      <c r="F141" s="2559" t="s">
        <v>929</v>
      </c>
      <c r="G141" s="2558" t="s">
        <v>958</v>
      </c>
      <c r="H141" s="2560" t="s">
        <v>952</v>
      </c>
      <c r="J141" s="2555" t="s">
        <v>949</v>
      </c>
      <c r="K141" s="2556" t="s">
        <v>773</v>
      </c>
      <c r="L141" s="2557"/>
      <c r="M141" s="2558" t="s">
        <v>135</v>
      </c>
      <c r="N141" s="2559" t="s">
        <v>929</v>
      </c>
      <c r="O141" s="2558" t="s">
        <v>958</v>
      </c>
      <c r="P141" s="2560" t="s">
        <v>952</v>
      </c>
      <c r="R141" s="2555" t="s">
        <v>949</v>
      </c>
      <c r="S141" s="2556" t="s">
        <v>773</v>
      </c>
      <c r="T141" s="2557"/>
      <c r="U141" s="2558" t="s">
        <v>135</v>
      </c>
      <c r="V141" s="2559" t="s">
        <v>929</v>
      </c>
      <c r="W141" s="2558" t="s">
        <v>958</v>
      </c>
      <c r="X141" s="2560" t="s">
        <v>952</v>
      </c>
      <c r="Z141" s="2555" t="s">
        <v>949</v>
      </c>
      <c r="AA141" s="2556" t="s">
        <v>773</v>
      </c>
      <c r="AB141" s="2557"/>
      <c r="AC141" s="2558" t="s">
        <v>135</v>
      </c>
      <c r="AD141" s="2559" t="s">
        <v>929</v>
      </c>
      <c r="AE141" s="2558" t="s">
        <v>958</v>
      </c>
      <c r="AF141" s="2560" t="s">
        <v>952</v>
      </c>
      <c r="AH141" s="3233"/>
      <c r="AI141" s="2172"/>
      <c r="AJ141" s="3698"/>
      <c r="AK141" s="2172"/>
      <c r="AL141" s="3703"/>
      <c r="AM141" s="2172"/>
      <c r="AN141" s="3698"/>
    </row>
    <row r="142" spans="2:40" x14ac:dyDescent="0.3">
      <c r="B142" s="2561"/>
      <c r="C142" s="2562"/>
      <c r="D142" s="2563"/>
      <c r="E142" s="2564"/>
      <c r="F142" s="2565"/>
      <c r="G142" s="2150"/>
      <c r="H142" s="2566"/>
      <c r="J142" s="2561"/>
      <c r="K142" s="2562"/>
      <c r="L142" s="2563"/>
      <c r="M142" s="2564"/>
      <c r="N142" s="2565"/>
      <c r="O142" s="2150"/>
      <c r="P142" s="2566"/>
      <c r="R142" s="2561"/>
      <c r="S142" s="2562"/>
      <c r="T142" s="2563"/>
      <c r="U142" s="2564"/>
      <c r="V142" s="2565"/>
      <c r="W142" s="2150"/>
      <c r="X142" s="2566"/>
      <c r="Z142" s="2561"/>
      <c r="AA142" s="2562"/>
      <c r="AB142" s="2563"/>
      <c r="AC142" s="2564"/>
      <c r="AD142" s="2565"/>
      <c r="AE142" s="2150"/>
      <c r="AF142" s="2566"/>
      <c r="AH142" s="1206"/>
      <c r="AI142" s="3704"/>
      <c r="AJ142" s="3704"/>
      <c r="AK142" s="3705"/>
      <c r="AL142" s="3706"/>
      <c r="AM142" s="1973"/>
      <c r="AN142" s="2527"/>
    </row>
    <row r="143" spans="2:40" x14ac:dyDescent="0.3">
      <c r="B143" s="2561"/>
      <c r="C143" s="2562"/>
      <c r="D143" s="2563"/>
      <c r="E143" s="2564"/>
      <c r="F143" s="2565"/>
      <c r="G143" s="2150"/>
      <c r="H143" s="2566"/>
      <c r="J143" s="2561"/>
      <c r="K143" s="2562"/>
      <c r="L143" s="2563"/>
      <c r="M143" s="2564"/>
      <c r="N143" s="2565"/>
      <c r="O143" s="2150"/>
      <c r="P143" s="2566"/>
      <c r="R143" s="2561"/>
      <c r="S143" s="2562"/>
      <c r="T143" s="2563"/>
      <c r="U143" s="2564"/>
      <c r="V143" s="2565"/>
      <c r="W143" s="2150"/>
      <c r="X143" s="2566"/>
      <c r="Z143" s="2561"/>
      <c r="AA143" s="2562"/>
      <c r="AB143" s="2563"/>
      <c r="AC143" s="2564"/>
      <c r="AD143" s="2565"/>
      <c r="AE143" s="2150"/>
      <c r="AF143" s="2566"/>
      <c r="AH143" s="1206"/>
      <c r="AI143" s="3704"/>
      <c r="AJ143" s="3704"/>
      <c r="AK143" s="3705"/>
      <c r="AL143" s="3706"/>
      <c r="AM143" s="1973"/>
      <c r="AN143" s="2527"/>
    </row>
    <row r="144" spans="2:40" ht="15.75" thickBot="1" x14ac:dyDescent="0.35">
      <c r="B144" s="2561"/>
      <c r="C144" s="2562"/>
      <c r="D144" s="2563"/>
      <c r="E144" s="2564"/>
      <c r="F144" s="2565"/>
      <c r="G144" s="2150"/>
      <c r="H144" s="2566"/>
      <c r="J144" s="2561"/>
      <c r="K144" s="2562"/>
      <c r="L144" s="2563"/>
      <c r="M144" s="2564"/>
      <c r="N144" s="2565"/>
      <c r="O144" s="2150"/>
      <c r="P144" s="2566"/>
      <c r="R144" s="2561"/>
      <c r="S144" s="2562"/>
      <c r="T144" s="2563"/>
      <c r="U144" s="2564"/>
      <c r="V144" s="2565"/>
      <c r="W144" s="2150"/>
      <c r="X144" s="2566"/>
      <c r="Z144" s="2561"/>
      <c r="AA144" s="2562"/>
      <c r="AB144" s="2563"/>
      <c r="AC144" s="2564"/>
      <c r="AD144" s="2565"/>
      <c r="AE144" s="2150"/>
      <c r="AF144" s="2566"/>
      <c r="AH144" s="1206"/>
      <c r="AI144" s="3704"/>
      <c r="AJ144" s="3704"/>
      <c r="AK144" s="3705"/>
      <c r="AL144" s="3706"/>
      <c r="AM144" s="1973"/>
      <c r="AN144" s="2527"/>
    </row>
    <row r="145" spans="2:40" ht="16.5" thickTop="1" thickBot="1" x14ac:dyDescent="0.35">
      <c r="B145" s="2266"/>
      <c r="C145" s="1206"/>
      <c r="D145" s="2527"/>
      <c r="E145" s="1973"/>
      <c r="F145" s="2548"/>
      <c r="G145" s="2549" t="s">
        <v>956</v>
      </c>
      <c r="H145" s="2567">
        <v>0</v>
      </c>
      <c r="J145" s="2266"/>
      <c r="K145" s="1206"/>
      <c r="L145" s="2527"/>
      <c r="M145" s="1973"/>
      <c r="N145" s="2548"/>
      <c r="O145" s="2549" t="s">
        <v>956</v>
      </c>
      <c r="P145" s="2567">
        <v>0</v>
      </c>
      <c r="R145" s="2266"/>
      <c r="S145" s="1206"/>
      <c r="T145" s="2527"/>
      <c r="U145" s="1973"/>
      <c r="V145" s="2548"/>
      <c r="W145" s="2549" t="s">
        <v>956</v>
      </c>
      <c r="X145" s="2567">
        <v>0</v>
      </c>
      <c r="Z145" s="2266"/>
      <c r="AA145" s="1206"/>
      <c r="AB145" s="2527"/>
      <c r="AC145" s="1973"/>
      <c r="AD145" s="2548"/>
      <c r="AE145" s="2549" t="s">
        <v>956</v>
      </c>
      <c r="AF145" s="2567">
        <v>0</v>
      </c>
      <c r="AH145" s="1206"/>
      <c r="AI145" s="1206"/>
      <c r="AJ145" s="2527"/>
      <c r="AK145" s="1973"/>
      <c r="AL145" s="2548"/>
      <c r="AM145" s="3698"/>
      <c r="AN145" s="3707"/>
    </row>
    <row r="146" spans="2:40" ht="16.5" thickTop="1" thickBot="1" x14ac:dyDescent="0.35">
      <c r="B146" s="2254" t="s">
        <v>3382</v>
      </c>
      <c r="C146" s="2530"/>
      <c r="D146" s="2531"/>
      <c r="E146" s="2532"/>
      <c r="F146" s="2552"/>
      <c r="G146" s="2531"/>
      <c r="H146" s="2553"/>
      <c r="J146" s="2254" t="s">
        <v>3382</v>
      </c>
      <c r="K146" s="2530"/>
      <c r="L146" s="2531"/>
      <c r="M146" s="2532"/>
      <c r="N146" s="2552"/>
      <c r="O146" s="2530"/>
      <c r="P146" s="2554"/>
      <c r="R146" s="2254" t="s">
        <v>3382</v>
      </c>
      <c r="S146" s="2530"/>
      <c r="T146" s="2531"/>
      <c r="U146" s="2532"/>
      <c r="V146" s="2552"/>
      <c r="W146" s="2530"/>
      <c r="X146" s="2554"/>
      <c r="Z146" s="2254" t="s">
        <v>3382</v>
      </c>
      <c r="AA146" s="2530"/>
      <c r="AB146" s="2531"/>
      <c r="AC146" s="2532"/>
      <c r="AD146" s="2552"/>
      <c r="AE146" s="2530"/>
      <c r="AF146" s="2554"/>
      <c r="AH146" s="2024"/>
      <c r="AI146" s="1206"/>
      <c r="AJ146" s="2527"/>
      <c r="AK146" s="1973"/>
      <c r="AL146" s="2548"/>
      <c r="AM146" s="1206"/>
      <c r="AN146" s="2527"/>
    </row>
    <row r="147" spans="2:40" ht="15.75" thickTop="1" x14ac:dyDescent="0.3">
      <c r="B147" s="2935" t="s">
        <v>949</v>
      </c>
      <c r="C147" s="2568" t="s">
        <v>960</v>
      </c>
      <c r="D147" s="2537" t="s">
        <v>873</v>
      </c>
      <c r="E147" s="2569" t="s">
        <v>961</v>
      </c>
      <c r="F147" s="2570" t="s">
        <v>314</v>
      </c>
      <c r="G147" s="2537" t="s">
        <v>951</v>
      </c>
      <c r="H147" s="2529" t="s">
        <v>1101</v>
      </c>
      <c r="J147" s="2935" t="s">
        <v>949</v>
      </c>
      <c r="K147" s="2568" t="s">
        <v>960</v>
      </c>
      <c r="L147" s="2537" t="s">
        <v>873</v>
      </c>
      <c r="M147" s="2569" t="s">
        <v>961</v>
      </c>
      <c r="N147" s="2570" t="s">
        <v>314</v>
      </c>
      <c r="O147" s="2537" t="s">
        <v>951</v>
      </c>
      <c r="P147" s="2529" t="s">
        <v>1101</v>
      </c>
      <c r="R147" s="2935" t="s">
        <v>949</v>
      </c>
      <c r="S147" s="2568" t="s">
        <v>960</v>
      </c>
      <c r="T147" s="2537" t="s">
        <v>873</v>
      </c>
      <c r="U147" s="2569" t="s">
        <v>961</v>
      </c>
      <c r="V147" s="2570" t="s">
        <v>314</v>
      </c>
      <c r="W147" s="2537" t="s">
        <v>951</v>
      </c>
      <c r="X147" s="2529" t="s">
        <v>1101</v>
      </c>
      <c r="Z147" s="2935" t="s">
        <v>949</v>
      </c>
      <c r="AA147" s="2568" t="s">
        <v>960</v>
      </c>
      <c r="AB147" s="2537" t="s">
        <v>873</v>
      </c>
      <c r="AC147" s="2569" t="s">
        <v>961</v>
      </c>
      <c r="AD147" s="2570" t="s">
        <v>314</v>
      </c>
      <c r="AE147" s="2537" t="s">
        <v>951</v>
      </c>
      <c r="AF147" s="2529" t="s">
        <v>1101</v>
      </c>
      <c r="AH147" s="3699"/>
      <c r="AI147" s="2490"/>
      <c r="AJ147" s="2172"/>
      <c r="AK147" s="3708"/>
      <c r="AL147" s="3703"/>
      <c r="AM147" s="2172"/>
      <c r="AN147" s="3698"/>
    </row>
    <row r="148" spans="2:40" x14ac:dyDescent="0.3">
      <c r="B148" s="2571">
        <v>10</v>
      </c>
      <c r="C148" s="2572" t="s">
        <v>966</v>
      </c>
      <c r="D148" s="2409">
        <v>0</v>
      </c>
      <c r="E148" s="2573">
        <v>403671.20035076747</v>
      </c>
      <c r="F148" s="2574">
        <v>0</v>
      </c>
      <c r="G148" s="2541">
        <v>6.6666666666666666E-2</v>
      </c>
      <c r="H148" s="2575">
        <v>0</v>
      </c>
      <c r="J148" s="2571">
        <v>10</v>
      </c>
      <c r="K148" s="2572" t="s">
        <v>966</v>
      </c>
      <c r="L148" s="2409">
        <v>0</v>
      </c>
      <c r="M148" s="2573">
        <v>403671.20035076747</v>
      </c>
      <c r="N148" s="2574">
        <v>0</v>
      </c>
      <c r="O148" s="2541">
        <v>0.26666666666666666</v>
      </c>
      <c r="P148" s="2575">
        <v>0</v>
      </c>
      <c r="R148" s="2571">
        <v>30</v>
      </c>
      <c r="S148" s="2572" t="s">
        <v>1590</v>
      </c>
      <c r="T148" s="2409">
        <v>1</v>
      </c>
      <c r="U148" s="2573">
        <v>261541.84908698621</v>
      </c>
      <c r="V148" s="2574">
        <v>261541.84908698621</v>
      </c>
      <c r="W148" s="2545">
        <v>0.3</v>
      </c>
      <c r="X148" s="2575">
        <v>78462.554726095856</v>
      </c>
      <c r="Z148" s="2571">
        <v>10</v>
      </c>
      <c r="AA148" s="2572" t="s">
        <v>966</v>
      </c>
      <c r="AB148" s="2409">
        <v>0.2</v>
      </c>
      <c r="AC148" s="2573">
        <v>403671.20035076747</v>
      </c>
      <c r="AD148" s="2574">
        <v>80734.240070153493</v>
      </c>
      <c r="AE148" s="2545">
        <v>0.3</v>
      </c>
      <c r="AF148" s="2575">
        <v>24220.272021046047</v>
      </c>
      <c r="AH148" s="3709"/>
      <c r="AI148" s="2490"/>
      <c r="AJ148" s="1973"/>
      <c r="AK148" s="3199"/>
      <c r="AL148" s="2548"/>
      <c r="AM148" s="2930"/>
      <c r="AN148" s="3707"/>
    </row>
    <row r="149" spans="2:40" x14ac:dyDescent="0.3">
      <c r="B149" s="2571">
        <v>20</v>
      </c>
      <c r="C149" s="2572" t="s">
        <v>967</v>
      </c>
      <c r="D149" s="2409">
        <v>0</v>
      </c>
      <c r="E149" s="2573">
        <v>166435.72214626396</v>
      </c>
      <c r="F149" s="2574">
        <v>0</v>
      </c>
      <c r="G149" s="2541">
        <v>3.3333333333333333E-2</v>
      </c>
      <c r="H149" s="2575">
        <v>0</v>
      </c>
      <c r="J149" s="2571">
        <v>20</v>
      </c>
      <c r="K149" s="2572" t="s">
        <v>967</v>
      </c>
      <c r="L149" s="2409">
        <v>0</v>
      </c>
      <c r="M149" s="2573">
        <v>166435.72214626396</v>
      </c>
      <c r="N149" s="2574">
        <v>0</v>
      </c>
      <c r="O149" s="2541">
        <v>0.33333333333333331</v>
      </c>
      <c r="P149" s="2575">
        <v>0</v>
      </c>
      <c r="R149" s="2571">
        <v>20</v>
      </c>
      <c r="S149" s="2572" t="s">
        <v>967</v>
      </c>
      <c r="T149" s="2409">
        <v>1</v>
      </c>
      <c r="U149" s="2573">
        <v>166435.72214626396</v>
      </c>
      <c r="V149" s="2574">
        <v>166435.72214626396</v>
      </c>
      <c r="W149" s="2545">
        <v>0.4</v>
      </c>
      <c r="X149" s="2575">
        <v>66574.288858505592</v>
      </c>
      <c r="Z149" s="2571">
        <v>20</v>
      </c>
      <c r="AA149" s="2572" t="s">
        <v>967</v>
      </c>
      <c r="AB149" s="2409">
        <v>0.2</v>
      </c>
      <c r="AC149" s="2573">
        <v>166435.72214626396</v>
      </c>
      <c r="AD149" s="2574">
        <v>33287.144429252796</v>
      </c>
      <c r="AE149" s="2545">
        <v>1</v>
      </c>
      <c r="AF149" s="2575">
        <v>33287.144429252796</v>
      </c>
      <c r="AH149" s="3709"/>
      <c r="AI149" s="2490"/>
      <c r="AJ149" s="1973"/>
      <c r="AK149" s="3199"/>
      <c r="AL149" s="2548"/>
      <c r="AM149" s="2930"/>
      <c r="AN149" s="3707"/>
    </row>
    <row r="150" spans="2:40" x14ac:dyDescent="0.3">
      <c r="B150" s="2571">
        <v>30</v>
      </c>
      <c r="C150" s="2572" t="s">
        <v>1590</v>
      </c>
      <c r="D150" s="2409">
        <v>1</v>
      </c>
      <c r="E150" s="2573">
        <v>261541.84908698621</v>
      </c>
      <c r="F150" s="2574">
        <v>261541.84908698621</v>
      </c>
      <c r="G150" s="2541">
        <v>0.4</v>
      </c>
      <c r="H150" s="2575">
        <v>104616.73963479449</v>
      </c>
      <c r="J150" s="2571">
        <v>30</v>
      </c>
      <c r="K150" s="2572" t="s">
        <v>1590</v>
      </c>
      <c r="L150" s="2409">
        <v>1</v>
      </c>
      <c r="M150" s="2573">
        <v>261541.84908698621</v>
      </c>
      <c r="N150" s="2574">
        <v>261541.84908698621</v>
      </c>
      <c r="O150" s="2541">
        <v>0.19999999999999998</v>
      </c>
      <c r="P150" s="2575">
        <v>52308.369817397237</v>
      </c>
      <c r="R150" s="2571">
        <v>30</v>
      </c>
      <c r="S150" s="2572" t="s">
        <v>1590</v>
      </c>
      <c r="T150" s="2409">
        <v>0</v>
      </c>
      <c r="U150" s="2573">
        <v>261541.84908698621</v>
      </c>
      <c r="V150" s="2574">
        <v>0</v>
      </c>
      <c r="W150" s="2545">
        <v>1</v>
      </c>
      <c r="X150" s="2575">
        <v>0</v>
      </c>
      <c r="Z150" s="2571">
        <v>30</v>
      </c>
      <c r="AA150" s="2572" t="s">
        <v>1590</v>
      </c>
      <c r="AB150" s="2409">
        <v>0.2</v>
      </c>
      <c r="AC150" s="2573">
        <v>261541.84908698621</v>
      </c>
      <c r="AD150" s="2574">
        <v>52308.369817397244</v>
      </c>
      <c r="AE150" s="2545">
        <v>1</v>
      </c>
      <c r="AF150" s="2575">
        <v>52308.369817397244</v>
      </c>
      <c r="AH150" s="3709"/>
      <c r="AI150" s="2490"/>
      <c r="AJ150" s="1973"/>
      <c r="AK150" s="3199"/>
      <c r="AL150" s="2548"/>
      <c r="AM150" s="2930"/>
      <c r="AN150" s="3707"/>
    </row>
    <row r="151" spans="2:40" x14ac:dyDescent="0.3">
      <c r="B151" s="2571">
        <v>40</v>
      </c>
      <c r="C151" s="2572" t="s">
        <v>969</v>
      </c>
      <c r="D151" s="2409">
        <v>0</v>
      </c>
      <c r="E151" s="2573">
        <v>93831.201492526641</v>
      </c>
      <c r="F151" s="2574">
        <v>0</v>
      </c>
      <c r="G151" s="2541">
        <v>0.33333333333333331</v>
      </c>
      <c r="H151" s="2575">
        <v>0</v>
      </c>
      <c r="J151" s="2571">
        <v>40</v>
      </c>
      <c r="K151" s="2572" t="s">
        <v>969</v>
      </c>
      <c r="L151" s="2409">
        <v>0</v>
      </c>
      <c r="M151" s="2573">
        <v>93831.201492526641</v>
      </c>
      <c r="N151" s="2574">
        <v>0</v>
      </c>
      <c r="O151" s="2541">
        <v>6.6666666666666666E-2</v>
      </c>
      <c r="P151" s="2575">
        <v>0</v>
      </c>
      <c r="R151" s="2571">
        <v>40</v>
      </c>
      <c r="S151" s="2572" t="s">
        <v>969</v>
      </c>
      <c r="T151" s="2409">
        <v>0</v>
      </c>
      <c r="U151" s="2573">
        <v>93831.201492526641</v>
      </c>
      <c r="V151" s="2574">
        <v>0</v>
      </c>
      <c r="W151" s="2545">
        <v>1</v>
      </c>
      <c r="X151" s="2575">
        <v>0</v>
      </c>
      <c r="Z151" s="2571">
        <v>40</v>
      </c>
      <c r="AA151" s="2572" t="s">
        <v>969</v>
      </c>
      <c r="AB151" s="2409">
        <v>0</v>
      </c>
      <c r="AC151" s="2573">
        <v>93831.201492526641</v>
      </c>
      <c r="AD151" s="2574">
        <v>0</v>
      </c>
      <c r="AE151" s="2545">
        <v>1</v>
      </c>
      <c r="AF151" s="2575">
        <v>0</v>
      </c>
      <c r="AH151" s="3709"/>
      <c r="AI151" s="2490"/>
      <c r="AJ151" s="1973"/>
      <c r="AK151" s="3199"/>
      <c r="AL151" s="2548"/>
      <c r="AM151" s="2930"/>
      <c r="AN151" s="3707"/>
    </row>
    <row r="152" spans="2:40" x14ac:dyDescent="0.3">
      <c r="B152" s="2571">
        <v>60</v>
      </c>
      <c r="C152" s="2572" t="s">
        <v>963</v>
      </c>
      <c r="D152" s="2409">
        <v>0</v>
      </c>
      <c r="E152" s="2573">
        <v>93831.201492526641</v>
      </c>
      <c r="F152" s="2574">
        <v>0</v>
      </c>
      <c r="G152" s="2541">
        <v>0.33333333333333331</v>
      </c>
      <c r="H152" s="2575">
        <v>0</v>
      </c>
      <c r="J152" s="2571">
        <v>60</v>
      </c>
      <c r="K152" s="2572" t="s">
        <v>963</v>
      </c>
      <c r="L152" s="2409">
        <v>0</v>
      </c>
      <c r="M152" s="2573">
        <v>93831.201492526641</v>
      </c>
      <c r="N152" s="2574">
        <v>0</v>
      </c>
      <c r="O152" s="2541">
        <v>0.33333333333333331</v>
      </c>
      <c r="P152" s="2575">
        <v>0</v>
      </c>
      <c r="R152" s="2571">
        <v>60</v>
      </c>
      <c r="S152" s="2572" t="s">
        <v>963</v>
      </c>
      <c r="T152" s="2409">
        <v>0</v>
      </c>
      <c r="U152" s="2573">
        <v>93831.201492526641</v>
      </c>
      <c r="V152" s="2574">
        <v>0</v>
      </c>
      <c r="W152" s="2545">
        <v>1</v>
      </c>
      <c r="X152" s="2575">
        <v>0</v>
      </c>
      <c r="Z152" s="2571">
        <v>60</v>
      </c>
      <c r="AA152" s="2572" t="s">
        <v>963</v>
      </c>
      <c r="AB152" s="2409">
        <v>0</v>
      </c>
      <c r="AC152" s="2573">
        <v>93831.201492526641</v>
      </c>
      <c r="AD152" s="2574">
        <v>0</v>
      </c>
      <c r="AE152" s="2545">
        <v>1</v>
      </c>
      <c r="AF152" s="2575">
        <v>0</v>
      </c>
      <c r="AH152" s="3709"/>
      <c r="AI152" s="2490"/>
      <c r="AJ152" s="1973"/>
      <c r="AK152" s="3199"/>
      <c r="AL152" s="2548"/>
      <c r="AM152" s="2930"/>
      <c r="AN152" s="3707"/>
    </row>
    <row r="153" spans="2:40" x14ac:dyDescent="0.3">
      <c r="B153" s="2571">
        <v>160</v>
      </c>
      <c r="C153" s="2572" t="s">
        <v>923</v>
      </c>
      <c r="D153" s="2409">
        <v>1</v>
      </c>
      <c r="E153" s="2573">
        <v>64040.167561799884</v>
      </c>
      <c r="F153" s="2574">
        <v>64040.167561799884</v>
      </c>
      <c r="G153" s="2541">
        <v>0.4</v>
      </c>
      <c r="H153" s="2575">
        <v>25616.067024719956</v>
      </c>
      <c r="J153" s="2571">
        <v>160</v>
      </c>
      <c r="K153" s="2572" t="s">
        <v>923</v>
      </c>
      <c r="L153" s="2409">
        <v>1</v>
      </c>
      <c r="M153" s="2573">
        <v>64040.167561799884</v>
      </c>
      <c r="N153" s="2574">
        <v>64040.167561799884</v>
      </c>
      <c r="O153" s="2541">
        <v>0.19999999999999998</v>
      </c>
      <c r="P153" s="2575">
        <v>12808.033512359976</v>
      </c>
      <c r="R153" s="2571">
        <v>160</v>
      </c>
      <c r="S153" s="2572" t="s">
        <v>923</v>
      </c>
      <c r="T153" s="2409">
        <v>0</v>
      </c>
      <c r="U153" s="2573">
        <v>64040.167561799884</v>
      </c>
      <c r="V153" s="2574">
        <v>0</v>
      </c>
      <c r="W153" s="2545">
        <v>1</v>
      </c>
      <c r="X153" s="2575">
        <v>0</v>
      </c>
      <c r="Z153" s="2571">
        <v>160</v>
      </c>
      <c r="AA153" s="2572" t="s">
        <v>923</v>
      </c>
      <c r="AB153" s="2409">
        <v>0.2</v>
      </c>
      <c r="AC153" s="2573">
        <v>64040.167561799884</v>
      </c>
      <c r="AD153" s="2574">
        <v>12808.033512359978</v>
      </c>
      <c r="AE153" s="2545">
        <v>1</v>
      </c>
      <c r="AF153" s="2575">
        <v>12808.033512359978</v>
      </c>
      <c r="AH153" s="3709"/>
      <c r="AI153" s="2490"/>
      <c r="AJ153" s="1973"/>
      <c r="AK153" s="3199"/>
      <c r="AL153" s="2548"/>
      <c r="AM153" s="2930"/>
      <c r="AN153" s="3707"/>
    </row>
    <row r="154" spans="2:40" x14ac:dyDescent="0.3">
      <c r="B154" s="2571">
        <v>70</v>
      </c>
      <c r="C154" s="2572" t="s">
        <v>935</v>
      </c>
      <c r="D154" s="2409">
        <v>1</v>
      </c>
      <c r="E154" s="2573">
        <v>56298.72089551598</v>
      </c>
      <c r="F154" s="2574">
        <v>56298.72089551598</v>
      </c>
      <c r="G154" s="2541">
        <v>0.4</v>
      </c>
      <c r="H154" s="2575">
        <v>22519.488358206392</v>
      </c>
      <c r="J154" s="2571">
        <v>70</v>
      </c>
      <c r="K154" s="2572" t="s">
        <v>935</v>
      </c>
      <c r="L154" s="2409">
        <v>1</v>
      </c>
      <c r="M154" s="2573">
        <v>56298.72089551598</v>
      </c>
      <c r="N154" s="2574">
        <v>56298.72089551598</v>
      </c>
      <c r="O154" s="2541">
        <v>8.3333333333333329E-2</v>
      </c>
      <c r="P154" s="2575">
        <v>4691.5600746263317</v>
      </c>
      <c r="R154" s="2571">
        <v>70</v>
      </c>
      <c r="S154" s="2572" t="s">
        <v>935</v>
      </c>
      <c r="T154" s="2409">
        <v>0</v>
      </c>
      <c r="U154" s="2573">
        <v>56298.72089551598</v>
      </c>
      <c r="V154" s="2574">
        <v>0</v>
      </c>
      <c r="W154" s="2545">
        <v>1</v>
      </c>
      <c r="X154" s="2575">
        <v>0</v>
      </c>
      <c r="Z154" s="2571">
        <v>70</v>
      </c>
      <c r="AA154" s="2572" t="s">
        <v>935</v>
      </c>
      <c r="AB154" s="2409">
        <v>0.2</v>
      </c>
      <c r="AC154" s="2573">
        <v>56298.72089551598</v>
      </c>
      <c r="AD154" s="2574">
        <v>11259.744179103196</v>
      </c>
      <c r="AE154" s="2545">
        <v>1</v>
      </c>
      <c r="AF154" s="2575">
        <v>11259.744179103196</v>
      </c>
      <c r="AH154" s="3709"/>
      <c r="AI154" s="2490"/>
      <c r="AJ154" s="1973"/>
      <c r="AK154" s="3199"/>
      <c r="AL154" s="2548"/>
      <c r="AM154" s="2930"/>
      <c r="AN154" s="3707"/>
    </row>
    <row r="155" spans="2:40" ht="15.75" thickBot="1" x14ac:dyDescent="0.35">
      <c r="B155" s="2571">
        <v>8</v>
      </c>
      <c r="C155" s="2572" t="s">
        <v>2604</v>
      </c>
      <c r="D155" s="2409">
        <v>1</v>
      </c>
      <c r="E155" s="2573">
        <v>290020.70325447264</v>
      </c>
      <c r="F155" s="2574">
        <v>290020.70325447264</v>
      </c>
      <c r="G155" s="2541">
        <v>0.15</v>
      </c>
      <c r="H155" s="2575">
        <v>43503.105488170891</v>
      </c>
      <c r="J155" s="2571">
        <v>8</v>
      </c>
      <c r="K155" s="2572" t="s">
        <v>2604</v>
      </c>
      <c r="L155" s="2409">
        <v>1</v>
      </c>
      <c r="M155" s="2573">
        <v>290020.70325447264</v>
      </c>
      <c r="N155" s="2574">
        <v>290020.70325447264</v>
      </c>
      <c r="O155" s="2541">
        <v>9.9999999999999992E-2</v>
      </c>
      <c r="P155" s="2575">
        <v>29002.070325447261</v>
      </c>
      <c r="R155" s="2571">
        <v>8</v>
      </c>
      <c r="S155" s="2572" t="s">
        <v>2604</v>
      </c>
      <c r="T155" s="2409">
        <v>1</v>
      </c>
      <c r="U155" s="2573">
        <v>290020.70325447264</v>
      </c>
      <c r="V155" s="2574">
        <v>290020.70325447264</v>
      </c>
      <c r="W155" s="2545">
        <v>0.1</v>
      </c>
      <c r="X155" s="2575">
        <v>29002.070325447265</v>
      </c>
      <c r="Z155" s="2571">
        <v>8</v>
      </c>
      <c r="AA155" s="2572" t="s">
        <v>2604</v>
      </c>
      <c r="AB155" s="2409">
        <v>1</v>
      </c>
      <c r="AC155" s="2573">
        <v>290020.70325447264</v>
      </c>
      <c r="AD155" s="2574">
        <v>290020.70325447264</v>
      </c>
      <c r="AE155" s="2545">
        <v>0.1</v>
      </c>
      <c r="AF155" s="2575">
        <v>29002.070325447265</v>
      </c>
      <c r="AH155" s="3709"/>
      <c r="AI155" s="2490"/>
      <c r="AJ155" s="1973"/>
      <c r="AK155" s="3199"/>
      <c r="AL155" s="2548"/>
      <c r="AM155" s="2930"/>
      <c r="AN155" s="3707"/>
    </row>
    <row r="156" spans="2:40" ht="16.5" thickTop="1" thickBot="1" x14ac:dyDescent="0.35">
      <c r="B156" s="2577"/>
      <c r="C156" s="2530"/>
      <c r="D156" s="2531"/>
      <c r="E156" s="2532"/>
      <c r="F156" s="2531"/>
      <c r="G156" s="2549" t="s">
        <v>956</v>
      </c>
      <c r="H156" s="2550">
        <v>196255.40050589174</v>
      </c>
      <c r="J156" s="2577"/>
      <c r="K156" s="2530"/>
      <c r="L156" s="2531"/>
      <c r="M156" s="2532"/>
      <c r="N156" s="2531"/>
      <c r="O156" s="2549" t="s">
        <v>956</v>
      </c>
      <c r="P156" s="2550">
        <v>98810.033729830815</v>
      </c>
      <c r="R156" s="2577"/>
      <c r="S156" s="2530"/>
      <c r="T156" s="2531"/>
      <c r="U156" s="2532"/>
      <c r="V156" s="2531"/>
      <c r="W156" s="2549" t="s">
        <v>956</v>
      </c>
      <c r="X156" s="2550">
        <v>174038.91391004872</v>
      </c>
      <c r="Z156" s="2577"/>
      <c r="AA156" s="2530"/>
      <c r="AB156" s="2531"/>
      <c r="AC156" s="2532"/>
      <c r="AD156" s="2531"/>
      <c r="AE156" s="2549" t="s">
        <v>956</v>
      </c>
      <c r="AF156" s="2550">
        <v>162885.63428460655</v>
      </c>
      <c r="AH156" s="1206"/>
      <c r="AI156" s="1206"/>
      <c r="AJ156" s="2527"/>
      <c r="AK156" s="1973"/>
      <c r="AL156" s="2527"/>
      <c r="AM156" s="3698"/>
      <c r="AN156" s="3702"/>
    </row>
    <row r="157" spans="2:40" ht="16.5" thickTop="1" thickBot="1" x14ac:dyDescent="0.35">
      <c r="B157" s="2286"/>
      <c r="C157" s="2578"/>
      <c r="D157" s="2579"/>
      <c r="E157" s="2580"/>
      <c r="F157" s="2581" t="s">
        <v>964</v>
      </c>
      <c r="G157" s="2581"/>
      <c r="H157" s="2582">
        <v>232583.75594568337</v>
      </c>
      <c r="J157" s="2286"/>
      <c r="K157" s="2578"/>
      <c r="L157" s="2579"/>
      <c r="M157" s="2580"/>
      <c r="N157" s="2581" t="s">
        <v>964</v>
      </c>
      <c r="O157" s="2581"/>
      <c r="P157" s="2582">
        <v>118149.74711392217</v>
      </c>
      <c r="R157" s="2286"/>
      <c r="S157" s="2578"/>
      <c r="T157" s="2579"/>
      <c r="U157" s="2580"/>
      <c r="V157" s="2581" t="s">
        <v>964</v>
      </c>
      <c r="W157" s="2581"/>
      <c r="X157" s="2582">
        <v>194872.23959628394</v>
      </c>
      <c r="Z157" s="2286"/>
      <c r="AA157" s="2578"/>
      <c r="AB157" s="2579"/>
      <c r="AC157" s="2580"/>
      <c r="AD157" s="2581" t="s">
        <v>964</v>
      </c>
      <c r="AE157" s="2581"/>
      <c r="AF157" s="2582">
        <v>228618.72653105474</v>
      </c>
      <c r="AH157" s="1206"/>
      <c r="AI157" s="1206"/>
      <c r="AJ157" s="2527"/>
      <c r="AK157" s="1973"/>
      <c r="AL157" s="3710"/>
      <c r="AM157" s="3710"/>
      <c r="AN157" s="3711"/>
    </row>
    <row r="159" spans="2:40" ht="15.75" thickBot="1" x14ac:dyDescent="0.35"/>
    <row r="160" spans="2:40" ht="15" customHeight="1" x14ac:dyDescent="0.3">
      <c r="B160" s="3790"/>
      <c r="C160" s="3791"/>
      <c r="D160" s="3791"/>
      <c r="E160" s="3791"/>
      <c r="F160" s="2586"/>
      <c r="G160" s="2233" t="s">
        <v>875</v>
      </c>
      <c r="H160" s="2515"/>
      <c r="J160" s="3790"/>
      <c r="K160" s="3791"/>
      <c r="L160" s="3791"/>
      <c r="M160" s="3791"/>
      <c r="N160" s="2586"/>
      <c r="O160" s="2233" t="s">
        <v>875</v>
      </c>
      <c r="P160" s="2515"/>
      <c r="R160" s="3766"/>
      <c r="S160" s="3766"/>
      <c r="T160" s="3766"/>
      <c r="U160" s="3766"/>
      <c r="V160" s="1206"/>
      <c r="W160" s="1206"/>
      <c r="X160" s="1206"/>
      <c r="Y160" s="1206"/>
      <c r="Z160" s="3766"/>
      <c r="AA160" s="3766"/>
      <c r="AB160" s="3766"/>
      <c r="AC160" s="3766"/>
      <c r="AD160" s="1206"/>
      <c r="AE160" s="1206"/>
      <c r="AF160" s="1206"/>
    </row>
    <row r="161" spans="2:32" ht="15.75" thickBot="1" x14ac:dyDescent="0.35">
      <c r="B161" s="3794" t="s">
        <v>877</v>
      </c>
      <c r="C161" s="3766"/>
      <c r="D161" s="3766"/>
      <c r="E161" s="3766"/>
      <c r="F161" s="2587">
        <v>12</v>
      </c>
      <c r="G161" s="1206" t="s">
        <v>3385</v>
      </c>
      <c r="H161" s="2518"/>
      <c r="J161" s="3794" t="s">
        <v>877</v>
      </c>
      <c r="K161" s="3766"/>
      <c r="L161" s="3766"/>
      <c r="M161" s="3766"/>
      <c r="N161" s="2587">
        <v>13</v>
      </c>
      <c r="O161" s="1206" t="s">
        <v>3385</v>
      </c>
      <c r="P161" s="2518"/>
      <c r="R161" s="3766"/>
      <c r="S161" s="3766"/>
      <c r="T161" s="3766"/>
      <c r="U161" s="3766"/>
      <c r="V161" s="3233"/>
      <c r="W161" s="1206"/>
      <c r="X161" s="1206"/>
      <c r="Y161" s="1206"/>
      <c r="Z161" s="3766"/>
      <c r="AA161" s="3766"/>
      <c r="AB161" s="3766"/>
      <c r="AC161" s="3766"/>
      <c r="AD161" s="3233"/>
      <c r="AE161" s="1206"/>
      <c r="AF161" s="1206"/>
    </row>
    <row r="162" spans="2:32" x14ac:dyDescent="0.3">
      <c r="B162" s="2588"/>
      <c r="C162" s="2589"/>
      <c r="D162" s="2589"/>
      <c r="E162" s="2589"/>
      <c r="F162" s="2589"/>
      <c r="G162" s="2590"/>
      <c r="H162" s="2522"/>
      <c r="J162" s="2588"/>
      <c r="K162" s="2589"/>
      <c r="L162" s="2589"/>
      <c r="M162" s="2589"/>
      <c r="N162" s="2589"/>
      <c r="O162" s="2590"/>
      <c r="P162" s="2522"/>
      <c r="R162" s="3697"/>
      <c r="S162" s="3697"/>
      <c r="T162" s="3697"/>
      <c r="U162" s="3697"/>
      <c r="V162" s="3697"/>
      <c r="W162" s="2596"/>
      <c r="X162" s="2596"/>
      <c r="Y162" s="1206"/>
      <c r="Z162" s="3697"/>
      <c r="AA162" s="3697"/>
      <c r="AB162" s="3697"/>
      <c r="AC162" s="3697"/>
      <c r="AD162" s="3697"/>
      <c r="AE162" s="3697"/>
      <c r="AF162" s="2596"/>
    </row>
    <row r="163" spans="2:32" ht="15.75" thickBot="1" x14ac:dyDescent="0.35">
      <c r="B163" s="2591" t="s">
        <v>880</v>
      </c>
      <c r="C163" s="2592" t="s">
        <v>2638</v>
      </c>
      <c r="D163" s="2592"/>
      <c r="E163" s="2592"/>
      <c r="F163" s="2592"/>
      <c r="G163" s="2593"/>
      <c r="H163" s="2526"/>
      <c r="J163" s="2591" t="s">
        <v>880</v>
      </c>
      <c r="K163" s="2592" t="s">
        <v>2639</v>
      </c>
      <c r="L163" s="2592"/>
      <c r="M163" s="2592"/>
      <c r="N163" s="2592"/>
      <c r="O163" s="2593"/>
      <c r="P163" s="2526"/>
      <c r="R163" s="2195"/>
      <c r="S163" s="2024"/>
      <c r="T163" s="2024"/>
      <c r="U163" s="2024"/>
      <c r="V163" s="2024"/>
      <c r="W163" s="1206"/>
      <c r="X163" s="1206"/>
      <c r="Y163" s="1206"/>
      <c r="Z163" s="2195"/>
      <c r="AA163" s="2024"/>
      <c r="AB163" s="2024"/>
      <c r="AC163" s="2024"/>
      <c r="AD163" s="2024"/>
      <c r="AE163" s="2024"/>
      <c r="AF163" s="1206"/>
    </row>
    <row r="164" spans="2:32" x14ac:dyDescent="0.3">
      <c r="B164" s="2254"/>
      <c r="C164" s="2024"/>
      <c r="D164" s="2527"/>
      <c r="E164" s="1973"/>
      <c r="F164" s="2527"/>
      <c r="G164" s="2528"/>
      <c r="H164" s="2529"/>
      <c r="J164" s="2254"/>
      <c r="K164" s="2024"/>
      <c r="L164" s="2527"/>
      <c r="M164" s="1973"/>
      <c r="N164" s="2527"/>
      <c r="O164" s="2528"/>
      <c r="P164" s="2529"/>
      <c r="R164" s="2024"/>
      <c r="S164" s="2024"/>
      <c r="T164" s="2527"/>
      <c r="U164" s="1973"/>
      <c r="V164" s="2527"/>
      <c r="W164" s="1206"/>
      <c r="X164" s="3698"/>
      <c r="Y164" s="1206"/>
      <c r="Z164" s="2024"/>
      <c r="AA164" s="2024"/>
      <c r="AB164" s="2527"/>
      <c r="AC164" s="1973"/>
      <c r="AD164" s="2527"/>
      <c r="AE164" s="1206"/>
      <c r="AF164" s="3698"/>
    </row>
    <row r="165" spans="2:32" ht="15.75" thickBot="1" x14ac:dyDescent="0.35">
      <c r="B165" s="2254" t="s">
        <v>947</v>
      </c>
      <c r="C165" s="2530"/>
      <c r="D165" s="2531"/>
      <c r="E165" s="2532"/>
      <c r="F165" s="2531"/>
      <c r="G165" s="2533"/>
      <c r="H165" s="2534"/>
      <c r="J165" s="2254" t="s">
        <v>947</v>
      </c>
      <c r="K165" s="2530"/>
      <c r="L165" s="2531"/>
      <c r="M165" s="2532"/>
      <c r="N165" s="2531"/>
      <c r="O165" s="2533"/>
      <c r="P165" s="2534"/>
      <c r="R165" s="2024"/>
      <c r="S165" s="1206"/>
      <c r="T165" s="2527"/>
      <c r="U165" s="1973"/>
      <c r="V165" s="2527"/>
      <c r="W165" s="1206"/>
      <c r="X165" s="3698"/>
      <c r="Y165" s="1206"/>
      <c r="Z165" s="2024"/>
      <c r="AA165" s="1206"/>
      <c r="AB165" s="2527"/>
      <c r="AC165" s="1973"/>
      <c r="AD165" s="2527"/>
      <c r="AE165" s="1206"/>
      <c r="AF165" s="3698"/>
    </row>
    <row r="166" spans="2:32" ht="15.75" thickTop="1" x14ac:dyDescent="0.3">
      <c r="B166" s="2935" t="s">
        <v>949</v>
      </c>
      <c r="C166" s="2535" t="s">
        <v>773</v>
      </c>
      <c r="D166" s="2536" t="s">
        <v>135</v>
      </c>
      <c r="E166" s="2537" t="s">
        <v>873</v>
      </c>
      <c r="F166" s="2536" t="s">
        <v>950</v>
      </c>
      <c r="G166" s="2537" t="s">
        <v>951</v>
      </c>
      <c r="H166" s="2529" t="s">
        <v>952</v>
      </c>
      <c r="J166" s="2935" t="s">
        <v>949</v>
      </c>
      <c r="K166" s="2535" t="s">
        <v>773</v>
      </c>
      <c r="L166" s="2536" t="s">
        <v>135</v>
      </c>
      <c r="M166" s="2537" t="s">
        <v>873</v>
      </c>
      <c r="N166" s="2536" t="s">
        <v>950</v>
      </c>
      <c r="O166" s="2537" t="s">
        <v>951</v>
      </c>
      <c r="P166" s="2529" t="s">
        <v>952</v>
      </c>
      <c r="R166" s="3699"/>
      <c r="S166" s="2172"/>
      <c r="T166" s="3698"/>
      <c r="U166" s="2172"/>
      <c r="V166" s="3698"/>
      <c r="W166" s="2172"/>
      <c r="X166" s="3698"/>
      <c r="Y166" s="1206"/>
      <c r="Z166" s="3699"/>
      <c r="AA166" s="2172"/>
      <c r="AB166" s="3698"/>
      <c r="AC166" s="2172"/>
      <c r="AD166" s="3698"/>
      <c r="AE166" s="2172"/>
      <c r="AF166" s="3698"/>
    </row>
    <row r="167" spans="2:32" x14ac:dyDescent="0.3">
      <c r="B167" s="2390">
        <v>290</v>
      </c>
      <c r="C167" s="2538" t="s">
        <v>954</v>
      </c>
      <c r="D167" s="2539" t="s">
        <v>921</v>
      </c>
      <c r="E167" s="2285">
        <v>1</v>
      </c>
      <c r="F167" s="2540">
        <v>57306.994189541183</v>
      </c>
      <c r="G167" s="2541">
        <v>0.16666666666666666</v>
      </c>
      <c r="H167" s="2542">
        <v>9551.1656982568638</v>
      </c>
      <c r="J167" s="2390">
        <v>290</v>
      </c>
      <c r="K167" s="2538" t="s">
        <v>954</v>
      </c>
      <c r="L167" s="2539" t="s">
        <v>921</v>
      </c>
      <c r="M167" s="2285">
        <v>1</v>
      </c>
      <c r="N167" s="2540">
        <v>57306.994189541183</v>
      </c>
      <c r="O167" s="2541">
        <v>0.16666666666666666</v>
      </c>
      <c r="P167" s="2542">
        <v>9551.1656982568638</v>
      </c>
      <c r="R167" s="2354"/>
      <c r="S167" s="3233"/>
      <c r="T167" s="3700"/>
      <c r="U167" s="1973"/>
      <c r="V167" s="3199"/>
      <c r="W167" s="2930"/>
      <c r="X167" s="3701"/>
      <c r="Y167" s="1206"/>
      <c r="Z167" s="2354"/>
      <c r="AA167" s="3233"/>
      <c r="AB167" s="3700"/>
      <c r="AC167" s="1973"/>
      <c r="AD167" s="3199"/>
      <c r="AE167" s="2930"/>
      <c r="AF167" s="3701"/>
    </row>
    <row r="168" spans="2:32" x14ac:dyDescent="0.3">
      <c r="B168" s="2390">
        <v>100</v>
      </c>
      <c r="C168" s="2538" t="s">
        <v>953</v>
      </c>
      <c r="D168" s="2539" t="s">
        <v>921</v>
      </c>
      <c r="E168" s="2285">
        <v>2</v>
      </c>
      <c r="F168" s="2540">
        <v>26026.308555399723</v>
      </c>
      <c r="G168" s="2541">
        <v>0.16666666666666666</v>
      </c>
      <c r="H168" s="2542">
        <v>8675.4361851332396</v>
      </c>
      <c r="J168" s="2390">
        <v>100</v>
      </c>
      <c r="K168" s="2538" t="s">
        <v>953</v>
      </c>
      <c r="L168" s="2539" t="s">
        <v>921</v>
      </c>
      <c r="M168" s="2285">
        <v>2</v>
      </c>
      <c r="N168" s="2540">
        <v>26026.308555399723</v>
      </c>
      <c r="O168" s="2541">
        <v>0.16666666666666666</v>
      </c>
      <c r="P168" s="2542">
        <v>8675.4361851332396</v>
      </c>
      <c r="R168" s="2354"/>
      <c r="S168" s="3233"/>
      <c r="T168" s="3700"/>
      <c r="U168" s="1973"/>
      <c r="V168" s="3199"/>
      <c r="W168" s="2930"/>
      <c r="X168" s="3701"/>
      <c r="Y168" s="1206"/>
      <c r="Z168" s="2354"/>
      <c r="AA168" s="3233"/>
      <c r="AB168" s="3700"/>
      <c r="AC168" s="1973"/>
      <c r="AD168" s="3199"/>
      <c r="AE168" s="2930"/>
      <c r="AF168" s="3701"/>
    </row>
    <row r="169" spans="2:32" x14ac:dyDescent="0.3">
      <c r="B169" s="2390">
        <v>110</v>
      </c>
      <c r="C169" s="2538" t="s">
        <v>936</v>
      </c>
      <c r="D169" s="2539" t="s">
        <v>921</v>
      </c>
      <c r="E169" s="2285">
        <v>3</v>
      </c>
      <c r="F169" s="2540">
        <v>4513.8849929873777</v>
      </c>
      <c r="G169" s="2541">
        <v>0.16666666666666666</v>
      </c>
      <c r="H169" s="2542">
        <v>2256.9424964936889</v>
      </c>
      <c r="J169" s="2390">
        <v>110</v>
      </c>
      <c r="K169" s="2538" t="s">
        <v>936</v>
      </c>
      <c r="L169" s="2539" t="s">
        <v>921</v>
      </c>
      <c r="M169" s="2285">
        <v>3</v>
      </c>
      <c r="N169" s="2540">
        <v>4513.8849929873777</v>
      </c>
      <c r="O169" s="2541">
        <v>0.16666666666666666</v>
      </c>
      <c r="P169" s="2542">
        <v>2256.9424964936889</v>
      </c>
      <c r="R169" s="2354"/>
      <c r="S169" s="3233"/>
      <c r="T169" s="3700"/>
      <c r="U169" s="1973"/>
      <c r="V169" s="3199"/>
      <c r="W169" s="2930"/>
      <c r="X169" s="3701"/>
      <c r="Y169" s="1206"/>
      <c r="Z169" s="2354"/>
      <c r="AA169" s="3233"/>
      <c r="AB169" s="3700"/>
      <c r="AC169" s="1973"/>
      <c r="AD169" s="3199"/>
      <c r="AE169" s="2930"/>
      <c r="AF169" s="3701"/>
    </row>
    <row r="170" spans="2:32" x14ac:dyDescent="0.3">
      <c r="B170" s="2390">
        <v>310</v>
      </c>
      <c r="C170" s="2538" t="s">
        <v>955</v>
      </c>
      <c r="D170" s="2539" t="s">
        <v>921</v>
      </c>
      <c r="E170" s="2285">
        <v>0</v>
      </c>
      <c r="F170" s="2540">
        <v>49100.321378481269</v>
      </c>
      <c r="G170" s="2541">
        <v>0</v>
      </c>
      <c r="H170" s="2542">
        <v>0</v>
      </c>
      <c r="J170" s="2390">
        <v>310</v>
      </c>
      <c r="K170" s="2538" t="s">
        <v>955</v>
      </c>
      <c r="L170" s="2539" t="s">
        <v>921</v>
      </c>
      <c r="M170" s="2285">
        <v>0</v>
      </c>
      <c r="N170" s="2540">
        <v>49100.321378481269</v>
      </c>
      <c r="O170" s="2541">
        <v>0</v>
      </c>
      <c r="P170" s="2542">
        <v>0</v>
      </c>
      <c r="R170" s="2354"/>
      <c r="S170" s="3233"/>
      <c r="T170" s="3700"/>
      <c r="U170" s="1973"/>
      <c r="V170" s="3199"/>
      <c r="W170" s="2930"/>
      <c r="X170" s="3701"/>
      <c r="Y170" s="1206"/>
      <c r="Z170" s="2354"/>
      <c r="AA170" s="3233"/>
      <c r="AB170" s="3700"/>
      <c r="AC170" s="1973"/>
      <c r="AD170" s="3199"/>
      <c r="AE170" s="2930"/>
      <c r="AF170" s="3701"/>
    </row>
    <row r="171" spans="2:32" x14ac:dyDescent="0.3">
      <c r="B171" s="2390">
        <v>80</v>
      </c>
      <c r="C171" s="2538" t="s">
        <v>1747</v>
      </c>
      <c r="D171" s="2539" t="s">
        <v>921</v>
      </c>
      <c r="E171" s="2285">
        <v>1</v>
      </c>
      <c r="F171" s="2540">
        <v>144229.3728711681</v>
      </c>
      <c r="G171" s="2541">
        <v>0.26666666666666666</v>
      </c>
      <c r="H171" s="2542">
        <v>38461.166098978159</v>
      </c>
      <c r="J171" s="2390">
        <v>80</v>
      </c>
      <c r="K171" s="2538" t="s">
        <v>1747</v>
      </c>
      <c r="L171" s="2539" t="s">
        <v>921</v>
      </c>
      <c r="M171" s="2285">
        <v>1</v>
      </c>
      <c r="N171" s="2540">
        <v>144229.3728711681</v>
      </c>
      <c r="O171" s="2541">
        <v>0.33333333333333331</v>
      </c>
      <c r="P171" s="2542">
        <v>48076.457623722701</v>
      </c>
      <c r="R171" s="2354"/>
      <c r="S171" s="3233"/>
      <c r="T171" s="3700"/>
      <c r="U171" s="1973"/>
      <c r="V171" s="3199"/>
      <c r="W171" s="2930"/>
      <c r="X171" s="3701"/>
      <c r="Y171" s="1206"/>
      <c r="Z171" s="2354"/>
      <c r="AA171" s="3233"/>
      <c r="AB171" s="3700"/>
      <c r="AC171" s="1973"/>
      <c r="AD171" s="3199"/>
      <c r="AE171" s="2930"/>
      <c r="AF171" s="3701"/>
    </row>
    <row r="172" spans="2:32" ht="15.75" thickBot="1" x14ac:dyDescent="0.35">
      <c r="B172" s="2390"/>
      <c r="C172" s="2538"/>
      <c r="D172" s="2539"/>
      <c r="E172" s="2285"/>
      <c r="F172" s="2540"/>
      <c r="G172" s="2547"/>
      <c r="H172" s="2542"/>
      <c r="J172" s="2390"/>
      <c r="K172" s="2538"/>
      <c r="L172" s="2539"/>
      <c r="M172" s="2285"/>
      <c r="N172" s="2540"/>
      <c r="O172" s="2547"/>
      <c r="P172" s="2542"/>
      <c r="R172" s="2354"/>
      <c r="S172" s="3233"/>
      <c r="T172" s="3700"/>
      <c r="U172" s="1973"/>
      <c r="V172" s="3199"/>
      <c r="W172" s="2930"/>
      <c r="X172" s="3701"/>
      <c r="Y172" s="1206"/>
      <c r="Z172" s="2354"/>
      <c r="AA172" s="3233"/>
      <c r="AB172" s="3700"/>
      <c r="AC172" s="1973"/>
      <c r="AD172" s="3199"/>
      <c r="AE172" s="2930"/>
      <c r="AF172" s="3701"/>
    </row>
    <row r="173" spans="2:32" ht="16.5" thickTop="1" thickBot="1" x14ac:dyDescent="0.35">
      <c r="B173" s="2266"/>
      <c r="C173" s="1206"/>
      <c r="D173" s="2527"/>
      <c r="E173" s="1973"/>
      <c r="F173" s="2548"/>
      <c r="G173" s="2549" t="s">
        <v>956</v>
      </c>
      <c r="H173" s="2550">
        <v>58944.710478861947</v>
      </c>
      <c r="J173" s="2266"/>
      <c r="K173" s="1206"/>
      <c r="L173" s="2527"/>
      <c r="M173" s="1973"/>
      <c r="N173" s="2548"/>
      <c r="O173" s="2549" t="s">
        <v>956</v>
      </c>
      <c r="P173" s="2550">
        <v>68560.002003606496</v>
      </c>
      <c r="R173" s="1206"/>
      <c r="S173" s="1206"/>
      <c r="T173" s="2527"/>
      <c r="U173" s="1973"/>
      <c r="V173" s="2548"/>
      <c r="W173" s="3698"/>
      <c r="X173" s="3702"/>
      <c r="Y173" s="1206"/>
      <c r="Z173" s="1206"/>
      <c r="AA173" s="1206"/>
      <c r="AB173" s="2527"/>
      <c r="AC173" s="1973"/>
      <c r="AD173" s="2548"/>
      <c r="AE173" s="3698"/>
      <c r="AF173" s="3702"/>
    </row>
    <row r="174" spans="2:32" ht="16.5" thickTop="1" thickBot="1" x14ac:dyDescent="0.35">
      <c r="B174" s="2551" t="s">
        <v>957</v>
      </c>
      <c r="C174" s="2530"/>
      <c r="D174" s="2531"/>
      <c r="E174" s="2532"/>
      <c r="F174" s="2552"/>
      <c r="G174" s="2531"/>
      <c r="H174" s="2553"/>
      <c r="J174" s="2551" t="s">
        <v>957</v>
      </c>
      <c r="K174" s="2530"/>
      <c r="L174" s="2531"/>
      <c r="M174" s="2532"/>
      <c r="N174" s="2552"/>
      <c r="O174" s="2531"/>
      <c r="P174" s="2553"/>
      <c r="R174" s="2024"/>
      <c r="S174" s="1206"/>
      <c r="T174" s="2527"/>
      <c r="U174" s="1973"/>
      <c r="V174" s="2548"/>
      <c r="W174" s="2527"/>
      <c r="X174" s="3707"/>
      <c r="Y174" s="1206"/>
      <c r="Z174" s="2024"/>
      <c r="AA174" s="1206"/>
      <c r="AB174" s="2527"/>
      <c r="AC174" s="1973"/>
      <c r="AD174" s="2548"/>
      <c r="AE174" s="2527"/>
      <c r="AF174" s="3707"/>
    </row>
    <row r="175" spans="2:32" ht="15.75" thickTop="1" x14ac:dyDescent="0.3">
      <c r="B175" s="2555" t="s">
        <v>949</v>
      </c>
      <c r="C175" s="2556" t="s">
        <v>773</v>
      </c>
      <c r="D175" s="2557"/>
      <c r="E175" s="2558" t="s">
        <v>135</v>
      </c>
      <c r="F175" s="2559" t="s">
        <v>929</v>
      </c>
      <c r="G175" s="2558" t="s">
        <v>958</v>
      </c>
      <c r="H175" s="2560" t="s">
        <v>952</v>
      </c>
      <c r="J175" s="2555" t="s">
        <v>949</v>
      </c>
      <c r="K175" s="2556" t="s">
        <v>773</v>
      </c>
      <c r="L175" s="2557"/>
      <c r="M175" s="2558" t="s">
        <v>135</v>
      </c>
      <c r="N175" s="2559" t="s">
        <v>929</v>
      </c>
      <c r="O175" s="2558" t="s">
        <v>958</v>
      </c>
      <c r="P175" s="2560" t="s">
        <v>952</v>
      </c>
      <c r="R175" s="3233"/>
      <c r="S175" s="2172"/>
      <c r="T175" s="3698"/>
      <c r="U175" s="2172"/>
      <c r="V175" s="3703"/>
      <c r="W175" s="2172"/>
      <c r="X175" s="3698"/>
      <c r="Y175" s="1206"/>
      <c r="Z175" s="3233"/>
      <c r="AA175" s="2172"/>
      <c r="AB175" s="3698"/>
      <c r="AC175" s="2172"/>
      <c r="AD175" s="3703"/>
      <c r="AE175" s="2172"/>
      <c r="AF175" s="3698"/>
    </row>
    <row r="176" spans="2:32" x14ac:dyDescent="0.3">
      <c r="B176" s="2561"/>
      <c r="C176" s="2562"/>
      <c r="D176" s="2563"/>
      <c r="E176" s="2564"/>
      <c r="F176" s="2565"/>
      <c r="G176" s="2150"/>
      <c r="H176" s="2566"/>
      <c r="J176" s="2561"/>
      <c r="K176" s="2562"/>
      <c r="L176" s="2563"/>
      <c r="M176" s="2564"/>
      <c r="N176" s="2565"/>
      <c r="O176" s="2150"/>
      <c r="P176" s="2566"/>
      <c r="R176" s="1206"/>
      <c r="S176" s="3704"/>
      <c r="T176" s="3704"/>
      <c r="U176" s="3705"/>
      <c r="V176" s="3706"/>
      <c r="W176" s="1973"/>
      <c r="X176" s="2527"/>
      <c r="Y176" s="1206"/>
      <c r="Z176" s="1206"/>
      <c r="AA176" s="3704"/>
      <c r="AB176" s="3704"/>
      <c r="AC176" s="3705"/>
      <c r="AD176" s="3706"/>
      <c r="AE176" s="1973"/>
      <c r="AF176" s="2527"/>
    </row>
    <row r="177" spans="2:32" x14ac:dyDescent="0.3">
      <c r="B177" s="2561"/>
      <c r="C177" s="2562"/>
      <c r="D177" s="2563"/>
      <c r="E177" s="2564"/>
      <c r="F177" s="2565"/>
      <c r="G177" s="2150"/>
      <c r="H177" s="2566"/>
      <c r="J177" s="2561"/>
      <c r="K177" s="2562"/>
      <c r="L177" s="2563"/>
      <c r="M177" s="2564"/>
      <c r="N177" s="2565"/>
      <c r="O177" s="2150"/>
      <c r="P177" s="2566"/>
      <c r="R177" s="1206"/>
      <c r="S177" s="3704"/>
      <c r="T177" s="3704"/>
      <c r="U177" s="3705"/>
      <c r="V177" s="3706"/>
      <c r="W177" s="1973"/>
      <c r="X177" s="2527"/>
      <c r="Y177" s="1206"/>
      <c r="Z177" s="1206"/>
      <c r="AA177" s="3704"/>
      <c r="AB177" s="3704"/>
      <c r="AC177" s="3705"/>
      <c r="AD177" s="3706"/>
      <c r="AE177" s="1973"/>
      <c r="AF177" s="2527"/>
    </row>
    <row r="178" spans="2:32" ht="15.75" thickBot="1" x14ac:dyDescent="0.35">
      <c r="B178" s="2561"/>
      <c r="C178" s="2562"/>
      <c r="D178" s="2563"/>
      <c r="E178" s="2564"/>
      <c r="F178" s="2565"/>
      <c r="G178" s="2150"/>
      <c r="H178" s="2566"/>
      <c r="J178" s="2561"/>
      <c r="K178" s="2562"/>
      <c r="L178" s="2563"/>
      <c r="M178" s="2564"/>
      <c r="N178" s="2565"/>
      <c r="O178" s="2150"/>
      <c r="P178" s="2566"/>
      <c r="R178" s="1206"/>
      <c r="S178" s="3704"/>
      <c r="T178" s="3704"/>
      <c r="U178" s="3705"/>
      <c r="V178" s="3706"/>
      <c r="W178" s="1973"/>
      <c r="X178" s="2527"/>
      <c r="Y178" s="1206"/>
      <c r="Z178" s="1206"/>
      <c r="AA178" s="3704"/>
      <c r="AB178" s="3704"/>
      <c r="AC178" s="3705"/>
      <c r="AD178" s="3706"/>
      <c r="AE178" s="1973"/>
      <c r="AF178" s="2527"/>
    </row>
    <row r="179" spans="2:32" ht="16.5" thickTop="1" thickBot="1" x14ac:dyDescent="0.35">
      <c r="B179" s="2266"/>
      <c r="C179" s="1206"/>
      <c r="D179" s="2527"/>
      <c r="E179" s="1973"/>
      <c r="F179" s="2548"/>
      <c r="G179" s="2549" t="s">
        <v>956</v>
      </c>
      <c r="H179" s="2567">
        <v>0</v>
      </c>
      <c r="J179" s="2266"/>
      <c r="K179" s="1206"/>
      <c r="L179" s="2527"/>
      <c r="M179" s="1973"/>
      <c r="N179" s="2548"/>
      <c r="O179" s="2549" t="s">
        <v>956</v>
      </c>
      <c r="P179" s="2567">
        <v>0</v>
      </c>
      <c r="R179" s="1206"/>
      <c r="S179" s="1206"/>
      <c r="T179" s="2527"/>
      <c r="U179" s="1973"/>
      <c r="V179" s="2548"/>
      <c r="W179" s="3698"/>
      <c r="X179" s="3707"/>
      <c r="Y179" s="1206"/>
      <c r="Z179" s="1206"/>
      <c r="AA179" s="1206"/>
      <c r="AB179" s="2527"/>
      <c r="AC179" s="1973"/>
      <c r="AD179" s="2548"/>
      <c r="AE179" s="3698"/>
      <c r="AF179" s="3707"/>
    </row>
    <row r="180" spans="2:32" ht="16.5" thickTop="1" thickBot="1" x14ac:dyDescent="0.35">
      <c r="B180" s="2254" t="s">
        <v>3382</v>
      </c>
      <c r="C180" s="2530"/>
      <c r="D180" s="2531"/>
      <c r="E180" s="2532"/>
      <c r="F180" s="2552"/>
      <c r="G180" s="2531"/>
      <c r="H180" s="2553"/>
      <c r="J180" s="2254" t="s">
        <v>3382</v>
      </c>
      <c r="K180" s="2530"/>
      <c r="L180" s="2531"/>
      <c r="M180" s="2532"/>
      <c r="N180" s="2552"/>
      <c r="O180" s="2531"/>
      <c r="P180" s="2553"/>
      <c r="R180" s="2024"/>
      <c r="S180" s="1206"/>
      <c r="T180" s="2527"/>
      <c r="U180" s="1973"/>
      <c r="V180" s="2548"/>
      <c r="W180" s="2527"/>
      <c r="X180" s="3707"/>
      <c r="Y180" s="1206"/>
      <c r="Z180" s="2024"/>
      <c r="AA180" s="1206"/>
      <c r="AB180" s="2527"/>
      <c r="AC180" s="1973"/>
      <c r="AD180" s="2548"/>
      <c r="AE180" s="2527"/>
      <c r="AF180" s="3707"/>
    </row>
    <row r="181" spans="2:32" ht="15.75" thickTop="1" x14ac:dyDescent="0.3">
      <c r="B181" s="2935" t="s">
        <v>949</v>
      </c>
      <c r="C181" s="2568" t="s">
        <v>960</v>
      </c>
      <c r="D181" s="2537" t="s">
        <v>873</v>
      </c>
      <c r="E181" s="2569" t="s">
        <v>961</v>
      </c>
      <c r="F181" s="2570" t="s">
        <v>314</v>
      </c>
      <c r="G181" s="2537" t="s">
        <v>951</v>
      </c>
      <c r="H181" s="2529" t="s">
        <v>1101</v>
      </c>
      <c r="J181" s="2935" t="s">
        <v>949</v>
      </c>
      <c r="K181" s="2568" t="s">
        <v>960</v>
      </c>
      <c r="L181" s="2537" t="s">
        <v>873</v>
      </c>
      <c r="M181" s="2569" t="s">
        <v>961</v>
      </c>
      <c r="N181" s="2570" t="s">
        <v>314</v>
      </c>
      <c r="O181" s="2537" t="s">
        <v>951</v>
      </c>
      <c r="P181" s="2529" t="s">
        <v>1101</v>
      </c>
      <c r="R181" s="3699"/>
      <c r="S181" s="2490"/>
      <c r="T181" s="2172"/>
      <c r="U181" s="3708"/>
      <c r="V181" s="3703"/>
      <c r="W181" s="2172"/>
      <c r="X181" s="3698"/>
      <c r="Y181" s="1206"/>
      <c r="Z181" s="3699"/>
      <c r="AA181" s="2490"/>
      <c r="AB181" s="2172"/>
      <c r="AC181" s="3708"/>
      <c r="AD181" s="3703"/>
      <c r="AE181" s="2172"/>
      <c r="AF181" s="3698"/>
    </row>
    <row r="182" spans="2:32" x14ac:dyDescent="0.3">
      <c r="B182" s="2571">
        <v>10</v>
      </c>
      <c r="C182" s="2572" t="s">
        <v>966</v>
      </c>
      <c r="D182" s="2409">
        <v>0</v>
      </c>
      <c r="E182" s="2573">
        <v>403671.20035076747</v>
      </c>
      <c r="F182" s="2574">
        <v>0</v>
      </c>
      <c r="G182" s="2541">
        <v>6.6666666666666666E-2</v>
      </c>
      <c r="H182" s="2575">
        <v>0</v>
      </c>
      <c r="J182" s="2571">
        <v>10</v>
      </c>
      <c r="K182" s="2572" t="s">
        <v>966</v>
      </c>
      <c r="L182" s="2409">
        <v>0</v>
      </c>
      <c r="M182" s="2573">
        <v>403671.20035076747</v>
      </c>
      <c r="N182" s="2574">
        <v>0</v>
      </c>
      <c r="O182" s="2541">
        <v>6.6666666666666666E-2</v>
      </c>
      <c r="P182" s="2575">
        <v>0</v>
      </c>
      <c r="R182" s="3709"/>
      <c r="S182" s="2490"/>
      <c r="T182" s="1973"/>
      <c r="U182" s="3199"/>
      <c r="V182" s="2548"/>
      <c r="W182" s="2930"/>
      <c r="X182" s="3707"/>
      <c r="Y182" s="1206"/>
      <c r="Z182" s="3709"/>
      <c r="AA182" s="2490"/>
      <c r="AB182" s="1973"/>
      <c r="AC182" s="3199"/>
      <c r="AD182" s="2548"/>
      <c r="AE182" s="2930"/>
      <c r="AF182" s="3707"/>
    </row>
    <row r="183" spans="2:32" x14ac:dyDescent="0.3">
      <c r="B183" s="2571">
        <v>20</v>
      </c>
      <c r="C183" s="2572" t="s">
        <v>967</v>
      </c>
      <c r="D183" s="2409">
        <v>0</v>
      </c>
      <c r="E183" s="2573">
        <v>166435.72214626396</v>
      </c>
      <c r="F183" s="2574">
        <v>0</v>
      </c>
      <c r="G183" s="2541">
        <v>3.3333333333333333E-2</v>
      </c>
      <c r="H183" s="2575">
        <v>0</v>
      </c>
      <c r="J183" s="2571">
        <v>20</v>
      </c>
      <c r="K183" s="2572" t="s">
        <v>967</v>
      </c>
      <c r="L183" s="2409">
        <v>0</v>
      </c>
      <c r="M183" s="2573">
        <v>166435.72214626396</v>
      </c>
      <c r="N183" s="2574">
        <v>0</v>
      </c>
      <c r="O183" s="2541">
        <v>3.3333333333333333E-2</v>
      </c>
      <c r="P183" s="2575">
        <v>0</v>
      </c>
      <c r="R183" s="3709"/>
      <c r="S183" s="2490"/>
      <c r="T183" s="1973"/>
      <c r="U183" s="3199"/>
      <c r="V183" s="2548"/>
      <c r="W183" s="2930"/>
      <c r="X183" s="3707"/>
      <c r="Y183" s="1206"/>
      <c r="Z183" s="3709"/>
      <c r="AA183" s="2490"/>
      <c r="AB183" s="1973"/>
      <c r="AC183" s="3199"/>
      <c r="AD183" s="2548"/>
      <c r="AE183" s="2930"/>
      <c r="AF183" s="3707"/>
    </row>
    <row r="184" spans="2:32" x14ac:dyDescent="0.3">
      <c r="B184" s="2571">
        <v>30</v>
      </c>
      <c r="C184" s="2572" t="s">
        <v>1590</v>
      </c>
      <c r="D184" s="2409">
        <v>1</v>
      </c>
      <c r="E184" s="2573">
        <v>261541.84908698621</v>
      </c>
      <c r="F184" s="2574">
        <v>261541.84908698621</v>
      </c>
      <c r="G184" s="2541">
        <v>0.6</v>
      </c>
      <c r="H184" s="2575">
        <v>156925.10945219171</v>
      </c>
      <c r="J184" s="2571">
        <v>30</v>
      </c>
      <c r="K184" s="2572" t="s">
        <v>1590</v>
      </c>
      <c r="L184" s="2409">
        <v>1</v>
      </c>
      <c r="M184" s="2573">
        <v>261541.84908698621</v>
      </c>
      <c r="N184" s="2574">
        <v>261541.84908698621</v>
      </c>
      <c r="O184" s="2541">
        <v>0.7</v>
      </c>
      <c r="P184" s="2575">
        <v>183079.29436089034</v>
      </c>
      <c r="R184" s="3709"/>
      <c r="S184" s="2490"/>
      <c r="T184" s="1973"/>
      <c r="U184" s="3199"/>
      <c r="V184" s="2548"/>
      <c r="W184" s="2930"/>
      <c r="X184" s="3707"/>
      <c r="Y184" s="1206"/>
      <c r="Z184" s="3709"/>
      <c r="AA184" s="2490"/>
      <c r="AB184" s="1973"/>
      <c r="AC184" s="3199"/>
      <c r="AD184" s="2548"/>
      <c r="AE184" s="2930"/>
      <c r="AF184" s="3707"/>
    </row>
    <row r="185" spans="2:32" x14ac:dyDescent="0.3">
      <c r="B185" s="2571">
        <v>40</v>
      </c>
      <c r="C185" s="2572" t="s">
        <v>969</v>
      </c>
      <c r="D185" s="2409">
        <v>0</v>
      </c>
      <c r="E185" s="2573">
        <v>93831.201492526641</v>
      </c>
      <c r="F185" s="2574">
        <v>0</v>
      </c>
      <c r="G185" s="2541">
        <v>0.33333333333333331</v>
      </c>
      <c r="H185" s="2575">
        <v>0</v>
      </c>
      <c r="J185" s="2571">
        <v>40</v>
      </c>
      <c r="K185" s="2572" t="s">
        <v>969</v>
      </c>
      <c r="L185" s="2409">
        <v>0</v>
      </c>
      <c r="M185" s="2573">
        <v>93831.201492526641</v>
      </c>
      <c r="N185" s="2574">
        <v>0</v>
      </c>
      <c r="O185" s="2541">
        <v>0.33333333333333331</v>
      </c>
      <c r="P185" s="2575">
        <v>0</v>
      </c>
      <c r="R185" s="3709"/>
      <c r="S185" s="2490"/>
      <c r="T185" s="1973"/>
      <c r="U185" s="3199"/>
      <c r="V185" s="2548"/>
      <c r="W185" s="2930"/>
      <c r="X185" s="3707"/>
      <c r="Y185" s="1206"/>
      <c r="Z185" s="3709"/>
      <c r="AA185" s="2490"/>
      <c r="AB185" s="1973"/>
      <c r="AC185" s="3199"/>
      <c r="AD185" s="2548"/>
      <c r="AE185" s="2930"/>
      <c r="AF185" s="3707"/>
    </row>
    <row r="186" spans="2:32" x14ac:dyDescent="0.3">
      <c r="B186" s="2571">
        <v>60</v>
      </c>
      <c r="C186" s="2572" t="s">
        <v>963</v>
      </c>
      <c r="D186" s="2409">
        <v>0</v>
      </c>
      <c r="E186" s="2573">
        <v>93831.201492526641</v>
      </c>
      <c r="F186" s="2574">
        <v>0</v>
      </c>
      <c r="G186" s="2541">
        <v>0.33333333333333331</v>
      </c>
      <c r="H186" s="2575">
        <v>0</v>
      </c>
      <c r="J186" s="2571">
        <v>60</v>
      </c>
      <c r="K186" s="2572" t="s">
        <v>963</v>
      </c>
      <c r="L186" s="2409">
        <v>0</v>
      </c>
      <c r="M186" s="2573">
        <v>93831.201492526641</v>
      </c>
      <c r="N186" s="2574">
        <v>0</v>
      </c>
      <c r="O186" s="2541">
        <v>0.33333333333333331</v>
      </c>
      <c r="P186" s="2575">
        <v>0</v>
      </c>
      <c r="R186" s="3709"/>
      <c r="S186" s="2490"/>
      <c r="T186" s="1973"/>
      <c r="U186" s="3199"/>
      <c r="V186" s="2548"/>
      <c r="W186" s="2930"/>
      <c r="X186" s="3707"/>
      <c r="Y186" s="1206"/>
      <c r="Z186" s="3709"/>
      <c r="AA186" s="2490"/>
      <c r="AB186" s="1973"/>
      <c r="AC186" s="3199"/>
      <c r="AD186" s="2548"/>
      <c r="AE186" s="2930"/>
      <c r="AF186" s="3707"/>
    </row>
    <row r="187" spans="2:32" x14ac:dyDescent="0.3">
      <c r="B187" s="2571">
        <v>160</v>
      </c>
      <c r="C187" s="2572" t="s">
        <v>923</v>
      </c>
      <c r="D187" s="2409">
        <v>1</v>
      </c>
      <c r="E187" s="2573">
        <v>64040.167561799884</v>
      </c>
      <c r="F187" s="2574">
        <v>64040.167561799884</v>
      </c>
      <c r="G187" s="2541">
        <v>0.3</v>
      </c>
      <c r="H187" s="2575">
        <v>19212.050268539966</v>
      </c>
      <c r="J187" s="2571">
        <v>160</v>
      </c>
      <c r="K187" s="2572" t="s">
        <v>923</v>
      </c>
      <c r="L187" s="2409">
        <v>1</v>
      </c>
      <c r="M187" s="2573">
        <v>64040.167561799884</v>
      </c>
      <c r="N187" s="2574">
        <v>64040.167561799884</v>
      </c>
      <c r="O187" s="2541">
        <v>0.7</v>
      </c>
      <c r="P187" s="2575">
        <v>44828.117293259915</v>
      </c>
      <c r="R187" s="3709"/>
      <c r="S187" s="2490"/>
      <c r="T187" s="1973"/>
      <c r="U187" s="3199"/>
      <c r="V187" s="2548"/>
      <c r="W187" s="2930"/>
      <c r="X187" s="3707"/>
      <c r="Y187" s="1206"/>
      <c r="Z187" s="3709"/>
      <c r="AA187" s="2490"/>
      <c r="AB187" s="1973"/>
      <c r="AC187" s="3199"/>
      <c r="AD187" s="2548"/>
      <c r="AE187" s="2930"/>
      <c r="AF187" s="3707"/>
    </row>
    <row r="188" spans="2:32" x14ac:dyDescent="0.3">
      <c r="B188" s="2571">
        <v>70</v>
      </c>
      <c r="C188" s="2572" t="s">
        <v>935</v>
      </c>
      <c r="D188" s="2409">
        <v>1</v>
      </c>
      <c r="E188" s="2573">
        <v>56298.72089551598</v>
      </c>
      <c r="F188" s="2574">
        <v>56298.72089551598</v>
      </c>
      <c r="G188" s="2541">
        <v>0.26666666666666666</v>
      </c>
      <c r="H188" s="2575">
        <v>15012.992238804261</v>
      </c>
      <c r="J188" s="2571">
        <v>70</v>
      </c>
      <c r="K188" s="2572" t="s">
        <v>935</v>
      </c>
      <c r="L188" s="2409">
        <v>1</v>
      </c>
      <c r="M188" s="2573">
        <v>56298.72089551598</v>
      </c>
      <c r="N188" s="2574">
        <v>56298.72089551598</v>
      </c>
      <c r="O188" s="2541">
        <v>0.7</v>
      </c>
      <c r="P188" s="2575">
        <v>39409.104626861183</v>
      </c>
      <c r="R188" s="3709"/>
      <c r="S188" s="2490"/>
      <c r="T188" s="1973"/>
      <c r="U188" s="3199"/>
      <c r="V188" s="2548"/>
      <c r="W188" s="2930"/>
      <c r="X188" s="3707"/>
      <c r="Y188" s="1206"/>
      <c r="Z188" s="3709"/>
      <c r="AA188" s="2490"/>
      <c r="AB188" s="1973"/>
      <c r="AC188" s="3199"/>
      <c r="AD188" s="2548"/>
      <c r="AE188" s="2930"/>
      <c r="AF188" s="3707"/>
    </row>
    <row r="189" spans="2:32" ht="15.75" thickBot="1" x14ac:dyDescent="0.35">
      <c r="B189" s="2571">
        <v>8</v>
      </c>
      <c r="C189" s="2572" t="s">
        <v>2604</v>
      </c>
      <c r="D189" s="2409">
        <v>1</v>
      </c>
      <c r="E189" s="2573">
        <v>290020.70325447264</v>
      </c>
      <c r="F189" s="2574">
        <v>290020.70325447264</v>
      </c>
      <c r="G189" s="2541">
        <v>0.2</v>
      </c>
      <c r="H189" s="2575">
        <v>58004.140650894529</v>
      </c>
      <c r="J189" s="2571">
        <v>8</v>
      </c>
      <c r="K189" s="2572" t="s">
        <v>2604</v>
      </c>
      <c r="L189" s="2409">
        <v>1</v>
      </c>
      <c r="M189" s="2573">
        <v>290020.70325447264</v>
      </c>
      <c r="N189" s="2574">
        <v>290020.70325447264</v>
      </c>
      <c r="O189" s="2541">
        <v>0.26666666666666666</v>
      </c>
      <c r="P189" s="2575">
        <v>77338.854201192706</v>
      </c>
      <c r="R189" s="3709"/>
      <c r="S189" s="2490"/>
      <c r="T189" s="1973"/>
      <c r="U189" s="3199"/>
      <c r="V189" s="2548"/>
      <c r="W189" s="2930"/>
      <c r="X189" s="3707"/>
      <c r="Y189" s="1206"/>
      <c r="Z189" s="3709"/>
      <c r="AA189" s="2490"/>
      <c r="AB189" s="1973"/>
      <c r="AC189" s="3199"/>
      <c r="AD189" s="2548"/>
      <c r="AE189" s="2930"/>
      <c r="AF189" s="3707"/>
    </row>
    <row r="190" spans="2:32" ht="16.5" thickTop="1" thickBot="1" x14ac:dyDescent="0.35">
      <c r="B190" s="2577"/>
      <c r="C190" s="2530"/>
      <c r="D190" s="2531"/>
      <c r="E190" s="2532"/>
      <c r="F190" s="2531"/>
      <c r="G190" s="2549" t="s">
        <v>956</v>
      </c>
      <c r="H190" s="2550">
        <v>249154.29261043045</v>
      </c>
      <c r="J190" s="2577"/>
      <c r="K190" s="2530"/>
      <c r="L190" s="2531"/>
      <c r="M190" s="2532"/>
      <c r="N190" s="2531"/>
      <c r="O190" s="2549" t="s">
        <v>956</v>
      </c>
      <c r="P190" s="2550">
        <v>344655.37048220413</v>
      </c>
      <c r="R190" s="1206"/>
      <c r="S190" s="1206"/>
      <c r="T190" s="2527"/>
      <c r="U190" s="1973"/>
      <c r="V190" s="2527"/>
      <c r="W190" s="3698"/>
      <c r="X190" s="3702"/>
      <c r="Y190" s="1206"/>
      <c r="Z190" s="1206"/>
      <c r="AA190" s="1206"/>
      <c r="AB190" s="2527"/>
      <c r="AC190" s="1973"/>
      <c r="AD190" s="2527"/>
      <c r="AE190" s="3698"/>
      <c r="AF190" s="3702"/>
    </row>
    <row r="191" spans="2:32" ht="16.5" thickTop="1" thickBot="1" x14ac:dyDescent="0.35">
      <c r="B191" s="2286"/>
      <c r="C191" s="2578"/>
      <c r="D191" s="2579"/>
      <c r="E191" s="2580"/>
      <c r="F191" s="2581" t="s">
        <v>964</v>
      </c>
      <c r="G191" s="2581"/>
      <c r="H191" s="2582">
        <v>308099.00308929238</v>
      </c>
      <c r="J191" s="2286"/>
      <c r="K191" s="2578"/>
      <c r="L191" s="2579"/>
      <c r="M191" s="2580"/>
      <c r="N191" s="2581" t="s">
        <v>964</v>
      </c>
      <c r="O191" s="2581"/>
      <c r="P191" s="2582">
        <v>413215.37248581066</v>
      </c>
      <c r="R191" s="1206"/>
      <c r="S191" s="1206"/>
      <c r="T191" s="2527"/>
      <c r="U191" s="1973"/>
      <c r="V191" s="3710"/>
      <c r="W191" s="3710"/>
      <c r="X191" s="3711"/>
      <c r="Y191" s="1206"/>
      <c r="Z191" s="1206"/>
      <c r="AA191" s="1206"/>
      <c r="AB191" s="2527"/>
      <c r="AC191" s="1973"/>
      <c r="AD191" s="3710"/>
      <c r="AE191" s="3710"/>
      <c r="AF191" s="3711"/>
    </row>
    <row r="192" spans="2:32" x14ac:dyDescent="0.3">
      <c r="R192" s="1206"/>
      <c r="S192" s="1206"/>
      <c r="T192" s="1206"/>
      <c r="U192" s="1206"/>
      <c r="V192" s="1206"/>
      <c r="W192" s="1206"/>
      <c r="X192" s="1206"/>
      <c r="Y192" s="1206"/>
      <c r="Z192" s="1206"/>
      <c r="AA192" s="1206"/>
      <c r="AB192" s="1206"/>
      <c r="AC192" s="1206"/>
      <c r="AD192" s="1206"/>
      <c r="AE192" s="1206"/>
      <c r="AF192" s="1206"/>
    </row>
  </sheetData>
  <mergeCells count="33">
    <mergeCell ref="R91:X91"/>
    <mergeCell ref="R92:U92"/>
    <mergeCell ref="R93:U93"/>
    <mergeCell ref="B91:H91"/>
    <mergeCell ref="B92:E92"/>
    <mergeCell ref="B93:E93"/>
    <mergeCell ref="J91:P91"/>
    <mergeCell ref="J92:M92"/>
    <mergeCell ref="J93:M93"/>
    <mergeCell ref="AH91:AN91"/>
    <mergeCell ref="AH92:AK92"/>
    <mergeCell ref="AH93:AK93"/>
    <mergeCell ref="Z91:AF91"/>
    <mergeCell ref="Z92:AC92"/>
    <mergeCell ref="Z93:AC93"/>
    <mergeCell ref="B126:E126"/>
    <mergeCell ref="B127:E127"/>
    <mergeCell ref="J126:M126"/>
    <mergeCell ref="J127:M127"/>
    <mergeCell ref="B160:E160"/>
    <mergeCell ref="AH126:AK126"/>
    <mergeCell ref="AH127:AK127"/>
    <mergeCell ref="Z126:AC126"/>
    <mergeCell ref="Z127:AC127"/>
    <mergeCell ref="R126:U126"/>
    <mergeCell ref="R127:U127"/>
    <mergeCell ref="R160:U160"/>
    <mergeCell ref="R161:U161"/>
    <mergeCell ref="Z160:AC160"/>
    <mergeCell ref="Z161:AC161"/>
    <mergeCell ref="B161:E161"/>
    <mergeCell ref="J160:M160"/>
    <mergeCell ref="J161:M161"/>
  </mergeCells>
  <pageMargins left="0.7" right="0.7" top="0.75" bottom="0.75" header="0.3" footer="0.3"/>
  <pageSetup orientation="landscape" horizontalDpi="4294967295" verticalDpi="4294967295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5"/>
  <dimension ref="B2:AN191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customWidth="1"/>
    <col min="3" max="3" width="112.28515625" style="2067" customWidth="1"/>
    <col min="4" max="4" width="12.42578125" style="2067" customWidth="1"/>
    <col min="5" max="5" width="16.28515625" style="2067" customWidth="1"/>
    <col min="6" max="6" width="15.28515625" style="2067" bestFit="1" customWidth="1"/>
    <col min="7" max="7" width="14.28515625" style="2067" customWidth="1"/>
    <col min="8" max="8" width="14.140625" style="2067" bestFit="1" customWidth="1"/>
    <col min="9" max="9" width="11.42578125" style="2067"/>
    <col min="10" max="10" width="5.7109375" style="2067" customWidth="1"/>
    <col min="11" max="11" width="12.42578125" style="2067" bestFit="1" customWidth="1"/>
    <col min="12" max="12" width="12.7109375" style="2067" bestFit="1" customWidth="1"/>
    <col min="13" max="13" width="15.140625" style="2067" bestFit="1" customWidth="1"/>
    <col min="14" max="14" width="15.28515625" style="2067" bestFit="1" customWidth="1"/>
    <col min="15" max="15" width="13.7109375" style="2067" customWidth="1"/>
    <col min="16" max="16" width="12.7109375" style="2067" customWidth="1"/>
    <col min="17" max="17" width="11.42578125" style="2067"/>
    <col min="18" max="18" width="4.42578125" style="2067" customWidth="1"/>
    <col min="19" max="19" width="14.28515625" style="2067" customWidth="1"/>
    <col min="20" max="20" width="11.7109375" style="2067" bestFit="1" customWidth="1"/>
    <col min="21" max="22" width="15.28515625" style="2067" bestFit="1" customWidth="1"/>
    <col min="23" max="23" width="11.7109375" style="2067" bestFit="1" customWidth="1"/>
    <col min="24" max="24" width="13.5703125" style="2067" customWidth="1"/>
    <col min="25" max="25" width="11.42578125" style="2067"/>
    <col min="26" max="26" width="5.28515625" style="2067" customWidth="1"/>
    <col min="27" max="27" width="17" style="2067" customWidth="1"/>
    <col min="28" max="28" width="12.7109375" style="2067" bestFit="1" customWidth="1"/>
    <col min="29" max="29" width="15.140625" style="2067" bestFit="1" customWidth="1"/>
    <col min="30" max="30" width="15.28515625" style="2067" bestFit="1" customWidth="1"/>
    <col min="31" max="31" width="13.7109375" style="2067" customWidth="1"/>
    <col min="32" max="32" width="14.28515625" style="2067" customWidth="1"/>
    <col min="33" max="33" width="11.42578125" style="2067"/>
    <col min="34" max="34" width="6.42578125" style="2067" customWidth="1"/>
    <col min="35" max="35" width="11.42578125" style="2067"/>
    <col min="36" max="36" width="12.7109375" style="2067" bestFit="1" customWidth="1"/>
    <col min="37" max="37" width="15.140625" style="2067" bestFit="1" customWidth="1"/>
    <col min="38" max="38" width="15.28515625" style="2067" bestFit="1" customWidth="1"/>
    <col min="39" max="39" width="11.7109375" style="2067" bestFit="1" customWidth="1"/>
    <col min="40" max="40" width="13.28515625" style="2067" customWidth="1"/>
    <col min="41" max="16384" width="11.42578125" style="2067"/>
  </cols>
  <sheetData>
    <row r="2" spans="2:5" ht="18.75" x14ac:dyDescent="0.3">
      <c r="B2" s="1021" t="s">
        <v>2804</v>
      </c>
    </row>
    <row r="3" spans="2:5" ht="18.75" x14ac:dyDescent="0.3">
      <c r="B3" s="1021" t="s">
        <v>2844</v>
      </c>
    </row>
    <row r="4" spans="2:5" ht="18.75" x14ac:dyDescent="0.3">
      <c r="B4" s="1021" t="s">
        <v>2847</v>
      </c>
    </row>
    <row r="5" spans="2:5" x14ac:dyDescent="0.3">
      <c r="B5" s="597" t="s">
        <v>3372</v>
      </c>
    </row>
    <row r="6" spans="2:5" ht="18.75" x14ac:dyDescent="0.3">
      <c r="B6" s="1021"/>
    </row>
    <row r="9" spans="2:5" ht="25.5" x14ac:dyDescent="0.3">
      <c r="B9" s="1928" t="s">
        <v>775</v>
      </c>
      <c r="C9" s="1928" t="s">
        <v>920</v>
      </c>
      <c r="D9" s="1928" t="s">
        <v>938</v>
      </c>
      <c r="E9" s="1928" t="s">
        <v>3362</v>
      </c>
    </row>
    <row r="10" spans="2:5" x14ac:dyDescent="0.3">
      <c r="B10" s="2507" t="s">
        <v>1990</v>
      </c>
      <c r="C10" s="2508" t="s">
        <v>2040</v>
      </c>
      <c r="D10" s="2509">
        <v>1</v>
      </c>
      <c r="E10" s="540">
        <v>24350.225154785418</v>
      </c>
    </row>
    <row r="11" spans="2:5" x14ac:dyDescent="0.3">
      <c r="B11" s="2507" t="s">
        <v>1991</v>
      </c>
      <c r="C11" s="2508" t="s">
        <v>2041</v>
      </c>
      <c r="D11" s="2509">
        <v>1</v>
      </c>
      <c r="E11" s="540">
        <v>24350.225154785418</v>
      </c>
    </row>
    <row r="12" spans="2:5" x14ac:dyDescent="0.3">
      <c r="B12" s="2507" t="s">
        <v>2488</v>
      </c>
      <c r="C12" s="2508" t="s">
        <v>1993</v>
      </c>
      <c r="D12" s="2509">
        <v>4</v>
      </c>
      <c r="E12" s="540">
        <v>68975.030366385428</v>
      </c>
    </row>
    <row r="13" spans="2:5" x14ac:dyDescent="0.3">
      <c r="B13" s="2507" t="s">
        <v>2489</v>
      </c>
      <c r="C13" s="2508" t="s">
        <v>1995</v>
      </c>
      <c r="D13" s="2509">
        <v>4</v>
      </c>
      <c r="E13" s="540">
        <v>68975.030366385428</v>
      </c>
    </row>
    <row r="14" spans="2:5" x14ac:dyDescent="0.3">
      <c r="B14" s="2507" t="s">
        <v>2490</v>
      </c>
      <c r="C14" s="2508" t="s">
        <v>1997</v>
      </c>
      <c r="D14" s="2509">
        <v>4</v>
      </c>
      <c r="E14" s="540">
        <v>68975.030366385428</v>
      </c>
    </row>
    <row r="15" spans="2:5" x14ac:dyDescent="0.3">
      <c r="B15" s="2507" t="s">
        <v>2491</v>
      </c>
      <c r="C15" s="2508" t="s">
        <v>1999</v>
      </c>
      <c r="D15" s="2509">
        <v>4</v>
      </c>
      <c r="E15" s="540">
        <v>68975.030366385428</v>
      </c>
    </row>
    <row r="16" spans="2:5" x14ac:dyDescent="0.3">
      <c r="B16" s="2507" t="s">
        <v>1992</v>
      </c>
      <c r="C16" s="2508" t="s">
        <v>2001</v>
      </c>
      <c r="D16" s="2509">
        <v>4</v>
      </c>
      <c r="E16" s="540">
        <v>68975.030366385428</v>
      </c>
    </row>
    <row r="17" spans="2:5" x14ac:dyDescent="0.3">
      <c r="B17" s="2507" t="s">
        <v>1994</v>
      </c>
      <c r="C17" s="2508" t="s">
        <v>2003</v>
      </c>
      <c r="D17" s="2509">
        <v>4</v>
      </c>
      <c r="E17" s="540">
        <v>68975.030366385428</v>
      </c>
    </row>
    <row r="18" spans="2:5" x14ac:dyDescent="0.3">
      <c r="B18" s="2507" t="s">
        <v>1996</v>
      </c>
      <c r="C18" s="2508" t="s">
        <v>2042</v>
      </c>
      <c r="D18" s="2509">
        <v>1</v>
      </c>
      <c r="E18" s="540">
        <v>24350.225154785418</v>
      </c>
    </row>
    <row r="19" spans="2:5" x14ac:dyDescent="0.3">
      <c r="B19" s="2507" t="s">
        <v>1998</v>
      </c>
      <c r="C19" s="2508" t="s">
        <v>2044</v>
      </c>
      <c r="D19" s="2509">
        <v>1</v>
      </c>
      <c r="E19" s="540">
        <v>24350.225154785418</v>
      </c>
    </row>
    <row r="20" spans="2:5" x14ac:dyDescent="0.3">
      <c r="B20" s="2507" t="s">
        <v>2000</v>
      </c>
      <c r="C20" s="2508" t="s">
        <v>2045</v>
      </c>
      <c r="D20" s="2509">
        <v>1</v>
      </c>
      <c r="E20" s="540">
        <v>24350.225154785418</v>
      </c>
    </row>
    <row r="21" spans="2:5" x14ac:dyDescent="0.3">
      <c r="B21" s="2507" t="s">
        <v>2002</v>
      </c>
      <c r="C21" s="2508" t="s">
        <v>2046</v>
      </c>
      <c r="D21" s="2509">
        <v>4</v>
      </c>
      <c r="E21" s="540">
        <v>68975.030366385428</v>
      </c>
    </row>
    <row r="22" spans="2:5" x14ac:dyDescent="0.3">
      <c r="B22" s="2507" t="s">
        <v>2004</v>
      </c>
      <c r="C22" s="2508" t="s">
        <v>2047</v>
      </c>
      <c r="D22" s="2509">
        <v>4</v>
      </c>
      <c r="E22" s="540">
        <v>68975.030366385428</v>
      </c>
    </row>
    <row r="23" spans="2:5" x14ac:dyDescent="0.3">
      <c r="B23" s="2507" t="s">
        <v>2005</v>
      </c>
      <c r="C23" s="2508" t="s">
        <v>2048</v>
      </c>
      <c r="D23" s="2509">
        <v>1</v>
      </c>
      <c r="E23" s="540">
        <v>24350.225154785418</v>
      </c>
    </row>
    <row r="24" spans="2:5" x14ac:dyDescent="0.3">
      <c r="B24" s="2507" t="s">
        <v>2006</v>
      </c>
      <c r="C24" s="2508" t="s">
        <v>2049</v>
      </c>
      <c r="D24" s="2509">
        <v>4</v>
      </c>
      <c r="E24" s="540">
        <v>68975.030366385428</v>
      </c>
    </row>
    <row r="25" spans="2:5" x14ac:dyDescent="0.3">
      <c r="B25" s="2507" t="s">
        <v>2007</v>
      </c>
      <c r="C25" s="2508" t="s">
        <v>2050</v>
      </c>
      <c r="D25" s="2509">
        <v>2</v>
      </c>
      <c r="E25" s="540">
        <v>104031.73552427519</v>
      </c>
    </row>
    <row r="26" spans="2:5" x14ac:dyDescent="0.3">
      <c r="B26" s="2507" t="s">
        <v>2008</v>
      </c>
      <c r="C26" s="2508" t="s">
        <v>2051</v>
      </c>
      <c r="D26" s="2509">
        <v>3</v>
      </c>
      <c r="E26" s="540">
        <v>52630.729206321375</v>
      </c>
    </row>
    <row r="27" spans="2:5" x14ac:dyDescent="0.3">
      <c r="B27" s="2507" t="s">
        <v>2009</v>
      </c>
      <c r="C27" s="2508" t="s">
        <v>2052</v>
      </c>
      <c r="D27" s="2509">
        <v>2</v>
      </c>
      <c r="E27" s="540">
        <v>104031.73552427519</v>
      </c>
    </row>
    <row r="28" spans="2:5" x14ac:dyDescent="0.3">
      <c r="B28" s="2507" t="s">
        <v>2492</v>
      </c>
      <c r="C28" s="2508" t="s">
        <v>2053</v>
      </c>
      <c r="D28" s="2509">
        <v>2</v>
      </c>
      <c r="E28" s="540">
        <v>104031.73552427519</v>
      </c>
    </row>
    <row r="29" spans="2:5" x14ac:dyDescent="0.3">
      <c r="B29" s="2507" t="s">
        <v>2010</v>
      </c>
      <c r="C29" s="2508" t="s">
        <v>2054</v>
      </c>
      <c r="D29" s="2509">
        <v>2</v>
      </c>
      <c r="E29" s="540">
        <v>104031.73552427519</v>
      </c>
    </row>
    <row r="30" spans="2:5" x14ac:dyDescent="0.3">
      <c r="B30" s="2507" t="s">
        <v>2011</v>
      </c>
      <c r="C30" s="2508" t="s">
        <v>2055</v>
      </c>
      <c r="D30" s="2509">
        <v>2</v>
      </c>
      <c r="E30" s="540">
        <v>104031.73552427519</v>
      </c>
    </row>
    <row r="31" spans="2:5" x14ac:dyDescent="0.3">
      <c r="B31" s="2507" t="s">
        <v>2026</v>
      </c>
      <c r="C31" s="2508" t="s">
        <v>2056</v>
      </c>
      <c r="D31" s="2509">
        <v>2</v>
      </c>
      <c r="E31" s="540">
        <v>104031.73552427519</v>
      </c>
    </row>
    <row r="32" spans="2:5" x14ac:dyDescent="0.3">
      <c r="B32" s="2507" t="s">
        <v>2493</v>
      </c>
      <c r="C32" s="2508" t="s">
        <v>2057</v>
      </c>
      <c r="D32" s="2509">
        <v>1</v>
      </c>
      <c r="E32" s="540">
        <v>24350.225154785418</v>
      </c>
    </row>
    <row r="33" spans="2:5" x14ac:dyDescent="0.3">
      <c r="B33" s="2507" t="s">
        <v>2494</v>
      </c>
      <c r="C33" s="2508" t="s">
        <v>2058</v>
      </c>
      <c r="D33" s="2509">
        <v>4</v>
      </c>
      <c r="E33" s="540">
        <v>68975.030366385428</v>
      </c>
    </row>
    <row r="34" spans="2:5" x14ac:dyDescent="0.3">
      <c r="B34" s="2507" t="s">
        <v>2495</v>
      </c>
      <c r="C34" s="2508" t="s">
        <v>2018</v>
      </c>
      <c r="D34" s="2509">
        <v>2</v>
      </c>
      <c r="E34" s="540">
        <v>104031.73552427519</v>
      </c>
    </row>
    <row r="35" spans="2:5" x14ac:dyDescent="0.3">
      <c r="B35" s="2507" t="s">
        <v>2496</v>
      </c>
      <c r="C35" s="2508" t="s">
        <v>2020</v>
      </c>
      <c r="D35" s="2509">
        <v>2</v>
      </c>
      <c r="E35" s="540">
        <v>104031.73552427519</v>
      </c>
    </row>
    <row r="36" spans="2:5" x14ac:dyDescent="0.3">
      <c r="B36" s="2507" t="s">
        <v>2012</v>
      </c>
      <c r="C36" s="2508" t="s">
        <v>2021</v>
      </c>
      <c r="D36" s="2509">
        <v>2</v>
      </c>
      <c r="E36" s="540">
        <v>104031.73552427519</v>
      </c>
    </row>
    <row r="37" spans="2:5" x14ac:dyDescent="0.3">
      <c r="B37" s="2507" t="s">
        <v>2013</v>
      </c>
      <c r="C37" s="2508" t="s">
        <v>2023</v>
      </c>
      <c r="D37" s="2509">
        <v>2</v>
      </c>
      <c r="E37" s="540">
        <v>104031.73552427519</v>
      </c>
    </row>
    <row r="38" spans="2:5" x14ac:dyDescent="0.3">
      <c r="B38" s="2507" t="s">
        <v>2014</v>
      </c>
      <c r="C38" s="2508" t="s">
        <v>2061</v>
      </c>
      <c r="D38" s="2509">
        <v>3</v>
      </c>
      <c r="E38" s="540">
        <v>52630.729206321375</v>
      </c>
    </row>
    <row r="39" spans="2:5" x14ac:dyDescent="0.3">
      <c r="B39" s="2507" t="s">
        <v>2015</v>
      </c>
      <c r="C39" s="2508" t="s">
        <v>2059</v>
      </c>
      <c r="D39" s="2509">
        <v>1</v>
      </c>
      <c r="E39" s="540">
        <v>24350.225154785418</v>
      </c>
    </row>
    <row r="40" spans="2:5" x14ac:dyDescent="0.3">
      <c r="B40" s="2507" t="s">
        <v>2016</v>
      </c>
      <c r="C40" s="2508" t="s">
        <v>1977</v>
      </c>
      <c r="D40" s="2509">
        <v>4</v>
      </c>
      <c r="E40" s="540">
        <v>68975.030366385428</v>
      </c>
    </row>
    <row r="41" spans="2:5" x14ac:dyDescent="0.3">
      <c r="B41" s="2507" t="s">
        <v>2017</v>
      </c>
      <c r="C41" s="2508" t="s">
        <v>1292</v>
      </c>
      <c r="D41" s="2509">
        <v>2</v>
      </c>
      <c r="E41" s="540">
        <v>104031.73552427519</v>
      </c>
    </row>
    <row r="42" spans="2:5" x14ac:dyDescent="0.3">
      <c r="B42" s="2507" t="s">
        <v>2019</v>
      </c>
      <c r="C42" s="2508" t="s">
        <v>2028</v>
      </c>
      <c r="D42" s="2509">
        <v>3</v>
      </c>
      <c r="E42" s="540">
        <v>52630.729206321375</v>
      </c>
    </row>
    <row r="43" spans="2:5" x14ac:dyDescent="0.3">
      <c r="B43" s="2507" t="s">
        <v>2022</v>
      </c>
      <c r="C43" s="2508" t="s">
        <v>2025</v>
      </c>
      <c r="D43" s="2509">
        <v>3</v>
      </c>
      <c r="E43" s="540">
        <v>52630.729206321375</v>
      </c>
    </row>
    <row r="44" spans="2:5" x14ac:dyDescent="0.3">
      <c r="B44" s="2507" t="s">
        <v>2027</v>
      </c>
      <c r="C44" s="2508" t="s">
        <v>1381</v>
      </c>
      <c r="D44" s="2509">
        <v>1</v>
      </c>
      <c r="E44" s="540">
        <v>24350.225154785418</v>
      </c>
    </row>
    <row r="45" spans="2:5" x14ac:dyDescent="0.3">
      <c r="B45" s="2507" t="s">
        <v>2771</v>
      </c>
      <c r="C45" s="2508" t="s">
        <v>2189</v>
      </c>
      <c r="D45" s="2509">
        <v>3</v>
      </c>
      <c r="E45" s="540">
        <v>52630.729206321375</v>
      </c>
    </row>
    <row r="46" spans="2:5" x14ac:dyDescent="0.3">
      <c r="B46" s="2507" t="s">
        <v>2773</v>
      </c>
      <c r="C46" s="2508" t="s">
        <v>1380</v>
      </c>
      <c r="D46" s="2509">
        <v>1</v>
      </c>
      <c r="E46" s="540">
        <v>24350.225154785418</v>
      </c>
    </row>
    <row r="47" spans="2:5" x14ac:dyDescent="0.3">
      <c r="B47" s="2507" t="s">
        <v>1978</v>
      </c>
      <c r="C47" s="2508" t="s">
        <v>2043</v>
      </c>
      <c r="D47" s="2509">
        <v>1</v>
      </c>
      <c r="E47" s="540">
        <v>24350.225154785418</v>
      </c>
    </row>
    <row r="48" spans="2:5" x14ac:dyDescent="0.3">
      <c r="B48" s="2507" t="s">
        <v>1979</v>
      </c>
      <c r="C48" s="2508" t="s">
        <v>2029</v>
      </c>
      <c r="D48" s="2509">
        <v>4</v>
      </c>
      <c r="E48" s="540">
        <v>68975.030366385428</v>
      </c>
    </row>
    <row r="49" spans="2:9" x14ac:dyDescent="0.3">
      <c r="B49" s="2507" t="s">
        <v>2484</v>
      </c>
      <c r="C49" s="2508" t="s">
        <v>2031</v>
      </c>
      <c r="D49" s="2509">
        <v>4</v>
      </c>
      <c r="E49" s="540">
        <v>68975.030366385428</v>
      </c>
    </row>
    <row r="50" spans="2:9" x14ac:dyDescent="0.3">
      <c r="B50" s="2507" t="s">
        <v>1980</v>
      </c>
      <c r="C50" s="2508" t="s">
        <v>2768</v>
      </c>
      <c r="D50" s="2509">
        <v>4</v>
      </c>
      <c r="E50" s="540">
        <v>68975.030366385428</v>
      </c>
    </row>
    <row r="51" spans="2:9" x14ac:dyDescent="0.3">
      <c r="B51" s="2507" t="s">
        <v>2485</v>
      </c>
      <c r="C51" s="2508" t="s">
        <v>1307</v>
      </c>
      <c r="D51" s="2509">
        <v>5</v>
      </c>
      <c r="E51" s="540">
        <v>138527.15777537902</v>
      </c>
    </row>
    <row r="52" spans="2:9" x14ac:dyDescent="0.3">
      <c r="B52" s="2507" t="s">
        <v>1981</v>
      </c>
      <c r="C52" s="2508" t="s">
        <v>2033</v>
      </c>
      <c r="D52" s="2509">
        <v>5</v>
      </c>
      <c r="E52" s="540">
        <v>138527.15777537902</v>
      </c>
    </row>
    <row r="53" spans="2:9" x14ac:dyDescent="0.3">
      <c r="B53" s="2507" t="s">
        <v>2024</v>
      </c>
      <c r="C53" s="2508" t="s">
        <v>2034</v>
      </c>
      <c r="D53" s="2509">
        <v>5</v>
      </c>
      <c r="E53" s="540">
        <v>138527.15777537902</v>
      </c>
    </row>
    <row r="54" spans="2:9" x14ac:dyDescent="0.3">
      <c r="B54" s="2507" t="s">
        <v>2486</v>
      </c>
      <c r="C54" s="2508" t="s">
        <v>2035</v>
      </c>
      <c r="D54" s="2509">
        <v>5</v>
      </c>
      <c r="E54" s="540">
        <v>138527.15777537902</v>
      </c>
    </row>
    <row r="55" spans="2:9" x14ac:dyDescent="0.3">
      <c r="B55" s="2507" t="s">
        <v>1982</v>
      </c>
      <c r="C55" s="2508" t="s">
        <v>2036</v>
      </c>
      <c r="D55" s="2509">
        <v>1</v>
      </c>
      <c r="E55" s="540">
        <v>24350.225154785418</v>
      </c>
    </row>
    <row r="56" spans="2:9" x14ac:dyDescent="0.3">
      <c r="B56" s="2507" t="s">
        <v>1983</v>
      </c>
      <c r="C56" s="2508" t="s">
        <v>2025</v>
      </c>
      <c r="D56" s="2509">
        <v>3</v>
      </c>
      <c r="E56" s="540">
        <v>52630.729206321375</v>
      </c>
    </row>
    <row r="57" spans="2:9" x14ac:dyDescent="0.3">
      <c r="B57" s="2507" t="s">
        <v>1984</v>
      </c>
      <c r="C57" s="2508" t="s">
        <v>2060</v>
      </c>
      <c r="D57" s="2509">
        <v>1</v>
      </c>
      <c r="E57" s="540">
        <v>24350.225154785418</v>
      </c>
    </row>
    <row r="58" spans="2:9" x14ac:dyDescent="0.3">
      <c r="B58" s="2507" t="s">
        <v>2487</v>
      </c>
      <c r="C58" s="2508" t="s">
        <v>1977</v>
      </c>
      <c r="D58" s="2509">
        <v>4</v>
      </c>
      <c r="E58" s="540">
        <v>68975.030366385428</v>
      </c>
    </row>
    <row r="59" spans="2:9" x14ac:dyDescent="0.3">
      <c r="B59" s="2507" t="s">
        <v>1985</v>
      </c>
      <c r="C59" s="2508" t="s">
        <v>2038</v>
      </c>
      <c r="D59" s="2509">
        <v>4</v>
      </c>
      <c r="E59" s="540">
        <v>68975.030366385428</v>
      </c>
    </row>
    <row r="60" spans="2:9" ht="15.75" x14ac:dyDescent="0.3">
      <c r="B60" s="2507" t="s">
        <v>1986</v>
      </c>
      <c r="C60" s="2508" t="s">
        <v>2032</v>
      </c>
      <c r="D60" s="2509">
        <v>4</v>
      </c>
      <c r="E60" s="540">
        <v>68975.030366385428</v>
      </c>
      <c r="I60" s="2510"/>
    </row>
    <row r="61" spans="2:9" x14ac:dyDescent="0.3">
      <c r="B61" s="2507" t="s">
        <v>1987</v>
      </c>
      <c r="C61" s="2508" t="s">
        <v>2037</v>
      </c>
      <c r="D61" s="2509">
        <v>1</v>
      </c>
      <c r="E61" s="540">
        <v>24350.225154785418</v>
      </c>
    </row>
    <row r="62" spans="2:9" x14ac:dyDescent="0.3">
      <c r="B62" s="2507" t="s">
        <v>1988</v>
      </c>
      <c r="C62" s="2508" t="s">
        <v>2039</v>
      </c>
      <c r="D62" s="2509">
        <v>1</v>
      </c>
      <c r="E62" s="540">
        <v>24350.225154785418</v>
      </c>
    </row>
    <row r="63" spans="2:9" x14ac:dyDescent="0.3">
      <c r="B63" s="2507" t="s">
        <v>1989</v>
      </c>
      <c r="C63" s="2508" t="s">
        <v>2190</v>
      </c>
      <c r="D63" s="2509">
        <v>7</v>
      </c>
      <c r="E63" s="540">
        <v>60335.969246525579</v>
      </c>
    </row>
    <row r="64" spans="2:9" x14ac:dyDescent="0.3">
      <c r="B64" s="2507" t="s">
        <v>2774</v>
      </c>
      <c r="C64" s="2508" t="s">
        <v>1291</v>
      </c>
      <c r="D64" s="2509">
        <v>1</v>
      </c>
      <c r="E64" s="540">
        <v>24350.225154785418</v>
      </c>
    </row>
    <row r="65" spans="2:12" x14ac:dyDescent="0.3">
      <c r="B65" s="2507" t="s">
        <v>1975</v>
      </c>
      <c r="C65" s="2508" t="s">
        <v>1734</v>
      </c>
      <c r="D65" s="2509">
        <v>6</v>
      </c>
      <c r="E65" s="540">
        <v>105296.65224558028</v>
      </c>
    </row>
    <row r="66" spans="2:12" x14ac:dyDescent="0.3">
      <c r="B66" s="2507" t="s">
        <v>1976</v>
      </c>
      <c r="C66" s="2508" t="s">
        <v>1977</v>
      </c>
      <c r="D66" s="2509">
        <v>4</v>
      </c>
      <c r="E66" s="540">
        <v>68975.030366385428</v>
      </c>
    </row>
    <row r="67" spans="2:12" x14ac:dyDescent="0.3">
      <c r="B67" s="2507" t="s">
        <v>2611</v>
      </c>
      <c r="C67" s="2508" t="s">
        <v>2613</v>
      </c>
      <c r="D67" s="2509">
        <v>12</v>
      </c>
      <c r="E67" s="540">
        <v>171809.12653690061</v>
      </c>
    </row>
    <row r="68" spans="2:12" x14ac:dyDescent="0.3">
      <c r="B68" s="2507" t="s">
        <v>2612</v>
      </c>
      <c r="C68" s="2508" t="s">
        <v>2614</v>
      </c>
      <c r="D68" s="2509">
        <v>13</v>
      </c>
      <c r="E68" s="540">
        <v>257325.16491145533</v>
      </c>
    </row>
    <row r="74" spans="2:12" s="2511" customFormat="1" ht="25.5" x14ac:dyDescent="0.25">
      <c r="B74" s="2070" t="s">
        <v>938</v>
      </c>
      <c r="C74" s="2070" t="s">
        <v>776</v>
      </c>
      <c r="D74" s="2070" t="s">
        <v>925</v>
      </c>
      <c r="E74" s="2070" t="s">
        <v>4338</v>
      </c>
      <c r="F74" s="2070" t="s">
        <v>976</v>
      </c>
      <c r="G74" s="2070" t="s">
        <v>3363</v>
      </c>
    </row>
    <row r="75" spans="2:12" x14ac:dyDescent="0.3">
      <c r="B75" s="2150">
        <v>1</v>
      </c>
      <c r="C75" s="2179" t="s">
        <v>2282</v>
      </c>
      <c r="D75" s="2512">
        <v>4166.6651372470451</v>
      </c>
      <c r="E75" s="2512">
        <v>0</v>
      </c>
      <c r="F75" s="2512">
        <v>20183.560017538373</v>
      </c>
      <c r="G75" s="2512">
        <v>24350.225154785418</v>
      </c>
      <c r="L75" s="2182"/>
    </row>
    <row r="76" spans="2:12" x14ac:dyDescent="0.3">
      <c r="B76" s="2150">
        <v>2</v>
      </c>
      <c r="C76" s="2513" t="s">
        <v>2283</v>
      </c>
      <c r="D76" s="2512">
        <v>17569.437547585658</v>
      </c>
      <c r="E76" s="2512">
        <v>0</v>
      </c>
      <c r="F76" s="2512">
        <v>86462.29797668953</v>
      </c>
      <c r="G76" s="2512">
        <v>104031.73552427519</v>
      </c>
      <c r="L76" s="2182"/>
    </row>
    <row r="77" spans="2:12" x14ac:dyDescent="0.3">
      <c r="B77" s="2150">
        <v>3</v>
      </c>
      <c r="C77" s="2179" t="s">
        <v>2284</v>
      </c>
      <c r="D77" s="2512">
        <v>14641.197956321381</v>
      </c>
      <c r="E77" s="2512">
        <v>0</v>
      </c>
      <c r="F77" s="2512">
        <v>37989.531249999993</v>
      </c>
      <c r="G77" s="2512">
        <v>52630.729206321375</v>
      </c>
      <c r="L77" s="2182"/>
    </row>
    <row r="78" spans="2:12" x14ac:dyDescent="0.3">
      <c r="B78" s="2150">
        <v>4</v>
      </c>
      <c r="C78" s="2179" t="s">
        <v>2285</v>
      </c>
      <c r="D78" s="2512">
        <v>16666.66054898818</v>
      </c>
      <c r="E78" s="2512">
        <v>0</v>
      </c>
      <c r="F78" s="2512">
        <v>52308.369817397244</v>
      </c>
      <c r="G78" s="2512">
        <v>68975.030366385428</v>
      </c>
      <c r="L78" s="2182"/>
    </row>
    <row r="79" spans="2:12" x14ac:dyDescent="0.3">
      <c r="B79" s="2150">
        <v>5</v>
      </c>
      <c r="C79" s="2179" t="s">
        <v>2286</v>
      </c>
      <c r="D79" s="2512">
        <v>20833.325686235228</v>
      </c>
      <c r="E79" s="2512">
        <v>0</v>
      </c>
      <c r="F79" s="2512">
        <v>117693.83208914381</v>
      </c>
      <c r="G79" s="2512">
        <v>138527.15777537902</v>
      </c>
      <c r="L79" s="2182"/>
    </row>
    <row r="80" spans="2:12" x14ac:dyDescent="0.3">
      <c r="B80" s="2150">
        <v>6</v>
      </c>
      <c r="C80" s="2514" t="s">
        <v>2287</v>
      </c>
      <c r="D80" s="2512">
        <v>29282.395912642758</v>
      </c>
      <c r="E80" s="2512">
        <v>0</v>
      </c>
      <c r="F80" s="2512">
        <v>76014.256332937526</v>
      </c>
      <c r="G80" s="2512">
        <v>105296.65224558028</v>
      </c>
      <c r="L80" s="2182"/>
    </row>
    <row r="81" spans="2:40" x14ac:dyDescent="0.3">
      <c r="B81" s="2150">
        <v>7</v>
      </c>
      <c r="C81" s="2514" t="s">
        <v>2288</v>
      </c>
      <c r="D81" s="2512">
        <v>27777.767581646967</v>
      </c>
      <c r="E81" s="2512">
        <v>0</v>
      </c>
      <c r="F81" s="2512">
        <v>32558.201664878608</v>
      </c>
      <c r="G81" s="2512">
        <v>60335.969246525579</v>
      </c>
      <c r="L81" s="2182"/>
    </row>
    <row r="82" spans="2:40" x14ac:dyDescent="0.3">
      <c r="B82" s="2150">
        <v>8</v>
      </c>
      <c r="C82" s="2179" t="s">
        <v>1620</v>
      </c>
      <c r="D82" s="2512">
        <v>161830.38243080291</v>
      </c>
      <c r="E82" s="2512">
        <v>0</v>
      </c>
      <c r="F82" s="2512">
        <v>482773.70142196416</v>
      </c>
      <c r="G82" s="2512">
        <v>644604.08385276701</v>
      </c>
    </row>
    <row r="83" spans="2:40" x14ac:dyDescent="0.3">
      <c r="B83" s="2150">
        <v>9</v>
      </c>
      <c r="C83" s="2514" t="s">
        <v>1621</v>
      </c>
      <c r="D83" s="2512">
        <v>46415.312121819283</v>
      </c>
      <c r="E83" s="2512">
        <v>0</v>
      </c>
      <c r="F83" s="2512">
        <v>84914.008643432753</v>
      </c>
      <c r="G83" s="2512">
        <v>131329.32076525205</v>
      </c>
    </row>
    <row r="84" spans="2:40" x14ac:dyDescent="0.3">
      <c r="B84" s="2150">
        <v>10</v>
      </c>
      <c r="C84" s="2179" t="s">
        <v>1622</v>
      </c>
      <c r="D84" s="2512">
        <v>87847.187737928296</v>
      </c>
      <c r="E84" s="2512">
        <v>0</v>
      </c>
      <c r="F84" s="2512">
        <v>121101.36010523024</v>
      </c>
      <c r="G84" s="2512">
        <v>121101.36010523024</v>
      </c>
    </row>
    <row r="85" spans="2:40" x14ac:dyDescent="0.3">
      <c r="B85" s="2150">
        <v>11</v>
      </c>
      <c r="C85" s="2514" t="s">
        <v>1623</v>
      </c>
      <c r="D85" s="2512">
        <v>8333.3302744940902</v>
      </c>
      <c r="E85" s="2512">
        <v>0</v>
      </c>
      <c r="F85" s="2512">
        <v>40367.120035076747</v>
      </c>
      <c r="G85" s="2512">
        <v>48700.450309570835</v>
      </c>
    </row>
    <row r="86" spans="2:40" x14ac:dyDescent="0.3">
      <c r="B86" s="2150">
        <v>12</v>
      </c>
      <c r="C86" s="2179" t="s">
        <v>2640</v>
      </c>
      <c r="D86" s="2512">
        <v>29282.395912642758</v>
      </c>
      <c r="E86" s="2512">
        <v>0</v>
      </c>
      <c r="F86" s="2512">
        <v>142526.73062425785</v>
      </c>
      <c r="G86" s="2512">
        <v>171809.12653690061</v>
      </c>
    </row>
    <row r="87" spans="2:40" x14ac:dyDescent="0.3">
      <c r="B87" s="2150">
        <v>13</v>
      </c>
      <c r="C87" s="2179" t="s">
        <v>2649</v>
      </c>
      <c r="D87" s="2512">
        <v>29282.395912642758</v>
      </c>
      <c r="E87" s="2512">
        <v>0</v>
      </c>
      <c r="F87" s="2512">
        <v>228042.76899881256</v>
      </c>
      <c r="G87" s="2512">
        <v>257325.16491145533</v>
      </c>
    </row>
    <row r="88" spans="2:40" x14ac:dyDescent="0.3">
      <c r="B88" s="1206"/>
      <c r="C88" s="1206"/>
      <c r="D88" s="2269"/>
      <c r="E88" s="2269"/>
      <c r="F88" s="2269"/>
      <c r="G88" s="2269"/>
    </row>
    <row r="89" spans="2:40" x14ac:dyDescent="0.3">
      <c r="B89" s="1206"/>
      <c r="C89" s="1206"/>
      <c r="D89" s="2269"/>
      <c r="E89" s="2269"/>
      <c r="F89" s="2269"/>
      <c r="G89" s="2269"/>
    </row>
    <row r="90" spans="2:40" x14ac:dyDescent="0.3">
      <c r="B90" s="1206"/>
      <c r="C90" s="1206"/>
      <c r="D90" s="2269"/>
      <c r="E90" s="2269"/>
      <c r="F90" s="2269"/>
      <c r="G90" s="2269"/>
    </row>
    <row r="94" spans="2:40" ht="15.75" customHeight="1" thickBot="1" x14ac:dyDescent="0.35">
      <c r="B94" s="3843"/>
      <c r="C94" s="3843"/>
      <c r="D94" s="3843"/>
      <c r="E94" s="3843"/>
      <c r="F94" s="3843"/>
      <c r="G94" s="3843"/>
      <c r="H94" s="3843"/>
      <c r="J94" s="3843"/>
      <c r="K94" s="3843"/>
      <c r="L94" s="3843"/>
      <c r="M94" s="3843"/>
      <c r="N94" s="3843"/>
      <c r="O94" s="3843"/>
      <c r="P94" s="3843"/>
      <c r="R94" s="3843"/>
      <c r="S94" s="3843"/>
      <c r="T94" s="3843"/>
      <c r="U94" s="3843"/>
      <c r="V94" s="3843"/>
      <c r="W94" s="3843"/>
      <c r="X94" s="3843"/>
      <c r="Z94" s="3843"/>
      <c r="AA94" s="3843"/>
      <c r="AB94" s="3843"/>
      <c r="AC94" s="3843"/>
      <c r="AD94" s="3843"/>
      <c r="AE94" s="3843"/>
      <c r="AF94" s="3843"/>
      <c r="AH94" s="3843"/>
      <c r="AI94" s="3843"/>
      <c r="AJ94" s="3843"/>
      <c r="AK94" s="3843"/>
      <c r="AL94" s="3843"/>
      <c r="AM94" s="3843"/>
      <c r="AN94" s="3843"/>
    </row>
    <row r="95" spans="2:40" ht="15" customHeight="1" x14ac:dyDescent="0.3">
      <c r="B95" s="3763"/>
      <c r="C95" s="3764"/>
      <c r="D95" s="3764"/>
      <c r="E95" s="3764"/>
      <c r="F95" s="2515"/>
      <c r="G95" s="2233" t="s">
        <v>875</v>
      </c>
      <c r="H95" s="2515"/>
      <c r="J95" s="3763"/>
      <c r="K95" s="3764"/>
      <c r="L95" s="3764"/>
      <c r="M95" s="3764"/>
      <c r="N95" s="2515"/>
      <c r="O95" s="2233" t="s">
        <v>875</v>
      </c>
      <c r="P95" s="2515"/>
      <c r="R95" s="3763"/>
      <c r="S95" s="3764"/>
      <c r="T95" s="3764"/>
      <c r="U95" s="3764"/>
      <c r="V95" s="2515"/>
      <c r="W95" s="2233" t="s">
        <v>875</v>
      </c>
      <c r="X95" s="2515"/>
      <c r="Z95" s="3763"/>
      <c r="AA95" s="3764"/>
      <c r="AB95" s="3764"/>
      <c r="AC95" s="3764"/>
      <c r="AD95" s="2515"/>
      <c r="AE95" s="2233" t="s">
        <v>875</v>
      </c>
      <c r="AF95" s="2515"/>
      <c r="AH95" s="3763"/>
      <c r="AI95" s="3764"/>
      <c r="AJ95" s="3764"/>
      <c r="AK95" s="3764"/>
      <c r="AL95" s="2515"/>
      <c r="AM95" s="2233" t="s">
        <v>875</v>
      </c>
      <c r="AN95" s="2515"/>
    </row>
    <row r="96" spans="2:40" ht="15.75" thickBot="1" x14ac:dyDescent="0.35">
      <c r="B96" s="3765" t="s">
        <v>877</v>
      </c>
      <c r="C96" s="3766"/>
      <c r="D96" s="3766"/>
      <c r="E96" s="3766"/>
      <c r="F96" s="2517">
        <v>1</v>
      </c>
      <c r="G96" s="1206" t="s">
        <v>3366</v>
      </c>
      <c r="H96" s="2518"/>
      <c r="J96" s="3765" t="s">
        <v>877</v>
      </c>
      <c r="K96" s="3766"/>
      <c r="L96" s="3766"/>
      <c r="M96" s="3766"/>
      <c r="N96" s="2517">
        <v>2</v>
      </c>
      <c r="O96" s="1206" t="s">
        <v>3366</v>
      </c>
      <c r="P96" s="2518"/>
      <c r="R96" s="3765" t="s">
        <v>877</v>
      </c>
      <c r="S96" s="3766"/>
      <c r="T96" s="3766"/>
      <c r="U96" s="3766"/>
      <c r="V96" s="2517">
        <v>3</v>
      </c>
      <c r="W96" s="1206" t="s">
        <v>3366</v>
      </c>
      <c r="X96" s="2518"/>
      <c r="Z96" s="3765" t="s">
        <v>877</v>
      </c>
      <c r="AA96" s="3766"/>
      <c r="AB96" s="3766"/>
      <c r="AC96" s="3766"/>
      <c r="AD96" s="2517">
        <v>4</v>
      </c>
      <c r="AE96" s="1206" t="s">
        <v>3366</v>
      </c>
      <c r="AF96" s="2518"/>
      <c r="AH96" s="3765" t="s">
        <v>877</v>
      </c>
      <c r="AI96" s="3766"/>
      <c r="AJ96" s="3766"/>
      <c r="AK96" s="3766"/>
      <c r="AL96" s="2517">
        <v>5</v>
      </c>
      <c r="AM96" s="1206" t="s">
        <v>3366</v>
      </c>
      <c r="AN96" s="2518"/>
    </row>
    <row r="97" spans="2:40" x14ac:dyDescent="0.3">
      <c r="B97" s="2519"/>
      <c r="C97" s="2520"/>
      <c r="D97" s="2520"/>
      <c r="E97" s="2520"/>
      <c r="F97" s="2520"/>
      <c r="G97" s="2521"/>
      <c r="H97" s="2522"/>
      <c r="J97" s="2519"/>
      <c r="K97" s="2520"/>
      <c r="L97" s="2520"/>
      <c r="M97" s="2520"/>
      <c r="N97" s="2520"/>
      <c r="O97" s="2521"/>
      <c r="P97" s="2522"/>
      <c r="R97" s="2519"/>
      <c r="S97" s="2520"/>
      <c r="T97" s="2520"/>
      <c r="U97" s="2520"/>
      <c r="V97" s="2520"/>
      <c r="W97" s="2521"/>
      <c r="X97" s="2522"/>
      <c r="Z97" s="2519"/>
      <c r="AA97" s="2520"/>
      <c r="AB97" s="2520"/>
      <c r="AC97" s="2520"/>
      <c r="AD97" s="2520"/>
      <c r="AE97" s="2521"/>
      <c r="AF97" s="2522"/>
      <c r="AH97" s="2519"/>
      <c r="AI97" s="2520"/>
      <c r="AJ97" s="2520"/>
      <c r="AK97" s="2520"/>
      <c r="AL97" s="2520"/>
      <c r="AM97" s="2521"/>
      <c r="AN97" s="2522"/>
    </row>
    <row r="98" spans="2:40" ht="15.75" thickBot="1" x14ac:dyDescent="0.35">
      <c r="B98" s="2523" t="s">
        <v>880</v>
      </c>
      <c r="C98" s="2524" t="s">
        <v>2282</v>
      </c>
      <c r="D98" s="2524"/>
      <c r="E98" s="2524"/>
      <c r="F98" s="2524"/>
      <c r="G98" s="2525"/>
      <c r="H98" s="2526"/>
      <c r="J98" s="2523" t="s">
        <v>880</v>
      </c>
      <c r="K98" s="2524" t="s">
        <v>2283</v>
      </c>
      <c r="L98" s="2524"/>
      <c r="M98" s="2524"/>
      <c r="N98" s="2524"/>
      <c r="O98" s="2525"/>
      <c r="P98" s="2526"/>
      <c r="R98" s="2523" t="s">
        <v>880</v>
      </c>
      <c r="S98" s="2524" t="s">
        <v>2284</v>
      </c>
      <c r="T98" s="2524"/>
      <c r="U98" s="2524"/>
      <c r="V98" s="2524"/>
      <c r="W98" s="2525"/>
      <c r="X98" s="2526"/>
      <c r="Z98" s="2523" t="s">
        <v>880</v>
      </c>
      <c r="AA98" s="2524" t="s">
        <v>2285</v>
      </c>
      <c r="AB98" s="2524"/>
      <c r="AC98" s="2524"/>
      <c r="AD98" s="2524"/>
      <c r="AE98" s="2525"/>
      <c r="AF98" s="2526"/>
      <c r="AH98" s="2523" t="s">
        <v>880</v>
      </c>
      <c r="AI98" s="2524" t="s">
        <v>2286</v>
      </c>
      <c r="AJ98" s="2524"/>
      <c r="AK98" s="2524"/>
      <c r="AL98" s="2524"/>
      <c r="AM98" s="2525"/>
      <c r="AN98" s="2526"/>
    </row>
    <row r="99" spans="2:40" x14ac:dyDescent="0.3">
      <c r="B99" s="2254"/>
      <c r="C99" s="2024"/>
      <c r="D99" s="2527"/>
      <c r="E99" s="1973"/>
      <c r="F99" s="2527"/>
      <c r="G99" s="2528"/>
      <c r="H99" s="2529"/>
      <c r="J99" s="2254"/>
      <c r="K99" s="2024"/>
      <c r="L99" s="2527"/>
      <c r="M99" s="1973"/>
      <c r="N99" s="2527"/>
      <c r="O99" s="2528"/>
      <c r="P99" s="2529"/>
      <c r="R99" s="2254"/>
      <c r="S99" s="2024"/>
      <c r="T99" s="2527"/>
      <c r="U99" s="1973"/>
      <c r="V99" s="2527"/>
      <c r="W99" s="2528"/>
      <c r="X99" s="2529"/>
      <c r="Z99" s="2254"/>
      <c r="AA99" s="2024"/>
      <c r="AB99" s="2527"/>
      <c r="AC99" s="1973"/>
      <c r="AD99" s="2527"/>
      <c r="AE99" s="2528"/>
      <c r="AF99" s="2529"/>
      <c r="AH99" s="2254"/>
      <c r="AI99" s="2024"/>
      <c r="AJ99" s="2527"/>
      <c r="AK99" s="1973"/>
      <c r="AL99" s="2527"/>
      <c r="AM99" s="2528"/>
      <c r="AN99" s="2529"/>
    </row>
    <row r="100" spans="2:40" ht="15.75" thickBot="1" x14ac:dyDescent="0.35">
      <c r="B100" s="2254" t="s">
        <v>947</v>
      </c>
      <c r="C100" s="2530"/>
      <c r="D100" s="2531"/>
      <c r="E100" s="2532"/>
      <c r="F100" s="2531"/>
      <c r="G100" s="2533"/>
      <c r="H100" s="2534"/>
      <c r="J100" s="2254" t="s">
        <v>947</v>
      </c>
      <c r="K100" s="2530"/>
      <c r="L100" s="2531"/>
      <c r="M100" s="2532"/>
      <c r="N100" s="2531"/>
      <c r="O100" s="2533"/>
      <c r="P100" s="2534"/>
      <c r="R100" s="2254" t="s">
        <v>947</v>
      </c>
      <c r="S100" s="2530"/>
      <c r="T100" s="2531"/>
      <c r="U100" s="2532"/>
      <c r="V100" s="2531"/>
      <c r="W100" s="2533"/>
      <c r="X100" s="2534"/>
      <c r="Z100" s="2254" t="s">
        <v>947</v>
      </c>
      <c r="AA100" s="2530"/>
      <c r="AB100" s="2531"/>
      <c r="AC100" s="2532"/>
      <c r="AD100" s="2531"/>
      <c r="AE100" s="2533"/>
      <c r="AF100" s="2534"/>
      <c r="AH100" s="2254" t="s">
        <v>947</v>
      </c>
      <c r="AI100" s="2530"/>
      <c r="AJ100" s="2531"/>
      <c r="AK100" s="2532"/>
      <c r="AL100" s="2531"/>
      <c r="AM100" s="2533"/>
      <c r="AN100" s="2534"/>
    </row>
    <row r="101" spans="2:40" ht="15.75" thickTop="1" x14ac:dyDescent="0.3">
      <c r="B101" s="2126" t="s">
        <v>949</v>
      </c>
      <c r="C101" s="2535" t="s">
        <v>773</v>
      </c>
      <c r="D101" s="2536" t="s">
        <v>135</v>
      </c>
      <c r="E101" s="2537" t="s">
        <v>873</v>
      </c>
      <c r="F101" s="2536" t="s">
        <v>950</v>
      </c>
      <c r="G101" s="2537" t="s">
        <v>951</v>
      </c>
      <c r="H101" s="2529" t="s">
        <v>952</v>
      </c>
      <c r="J101" s="2126" t="s">
        <v>949</v>
      </c>
      <c r="K101" s="2535" t="s">
        <v>773</v>
      </c>
      <c r="L101" s="2536" t="s">
        <v>135</v>
      </c>
      <c r="M101" s="2537" t="s">
        <v>873</v>
      </c>
      <c r="N101" s="2536" t="s">
        <v>950</v>
      </c>
      <c r="O101" s="2537" t="s">
        <v>951</v>
      </c>
      <c r="P101" s="2529" t="s">
        <v>952</v>
      </c>
      <c r="R101" s="2126" t="s">
        <v>949</v>
      </c>
      <c r="S101" s="2535" t="s">
        <v>773</v>
      </c>
      <c r="T101" s="2536" t="s">
        <v>135</v>
      </c>
      <c r="U101" s="2537" t="s">
        <v>873</v>
      </c>
      <c r="V101" s="2536" t="s">
        <v>950</v>
      </c>
      <c r="W101" s="2537" t="s">
        <v>951</v>
      </c>
      <c r="X101" s="2529" t="s">
        <v>952</v>
      </c>
      <c r="Z101" s="2126" t="s">
        <v>949</v>
      </c>
      <c r="AA101" s="2535" t="s">
        <v>773</v>
      </c>
      <c r="AB101" s="2536" t="s">
        <v>135</v>
      </c>
      <c r="AC101" s="2537" t="s">
        <v>873</v>
      </c>
      <c r="AD101" s="2536" t="s">
        <v>950</v>
      </c>
      <c r="AE101" s="2537" t="s">
        <v>951</v>
      </c>
      <c r="AF101" s="2529" t="s">
        <v>952</v>
      </c>
      <c r="AH101" s="2126" t="s">
        <v>949</v>
      </c>
      <c r="AI101" s="2535" t="s">
        <v>773</v>
      </c>
      <c r="AJ101" s="2536" t="s">
        <v>135</v>
      </c>
      <c r="AK101" s="2537" t="s">
        <v>873</v>
      </c>
      <c r="AL101" s="2536" t="s">
        <v>950</v>
      </c>
      <c r="AM101" s="2537" t="s">
        <v>951</v>
      </c>
      <c r="AN101" s="2529" t="s">
        <v>952</v>
      </c>
    </row>
    <row r="102" spans="2:40" x14ac:dyDescent="0.3">
      <c r="B102" s="2390">
        <v>90</v>
      </c>
      <c r="C102" s="2538" t="s">
        <v>932</v>
      </c>
      <c r="D102" s="2539" t="s">
        <v>921</v>
      </c>
      <c r="E102" s="2285">
        <v>0</v>
      </c>
      <c r="F102" s="2540">
        <v>4251.3637355331075</v>
      </c>
      <c r="G102" s="2541">
        <v>1</v>
      </c>
      <c r="H102" s="2542">
        <v>0</v>
      </c>
      <c r="J102" s="2390">
        <v>90</v>
      </c>
      <c r="K102" s="2538" t="s">
        <v>932</v>
      </c>
      <c r="L102" s="2539" t="s">
        <v>921</v>
      </c>
      <c r="M102" s="2285">
        <v>0</v>
      </c>
      <c r="N102" s="2540">
        <v>4251.3637355331075</v>
      </c>
      <c r="O102" s="2541">
        <v>1</v>
      </c>
      <c r="P102" s="2542">
        <v>0</v>
      </c>
      <c r="Q102" s="2543"/>
      <c r="R102" s="2390">
        <v>110</v>
      </c>
      <c r="S102" s="2538" t="s">
        <v>936</v>
      </c>
      <c r="T102" s="2539" t="s">
        <v>921</v>
      </c>
      <c r="U102" s="2285">
        <v>1</v>
      </c>
      <c r="V102" s="2540">
        <v>4513.8849929873777</v>
      </c>
      <c r="W102" s="2541">
        <v>0.16666666666666666</v>
      </c>
      <c r="X102" s="2542">
        <v>752.31416549789628</v>
      </c>
      <c r="Z102" s="2390">
        <v>290</v>
      </c>
      <c r="AA102" s="2544" t="s">
        <v>954</v>
      </c>
      <c r="AB102" s="2539" t="s">
        <v>921</v>
      </c>
      <c r="AC102" s="2285">
        <v>1</v>
      </c>
      <c r="AD102" s="2540">
        <v>57306.994189541183</v>
      </c>
      <c r="AE102" s="2541">
        <v>0.2</v>
      </c>
      <c r="AF102" s="2542">
        <v>11461.398837908237</v>
      </c>
      <c r="AH102" s="2390">
        <v>290</v>
      </c>
      <c r="AI102" s="2544" t="s">
        <v>954</v>
      </c>
      <c r="AJ102" s="2539" t="s">
        <v>921</v>
      </c>
      <c r="AK102" s="2285">
        <v>1</v>
      </c>
      <c r="AL102" s="2540">
        <v>57306.994189541183</v>
      </c>
      <c r="AM102" s="2541">
        <v>0.25</v>
      </c>
      <c r="AN102" s="2542">
        <v>14326.748547385296</v>
      </c>
    </row>
    <row r="103" spans="2:40" x14ac:dyDescent="0.3">
      <c r="B103" s="2390">
        <v>290</v>
      </c>
      <c r="C103" s="2538" t="s">
        <v>954</v>
      </c>
      <c r="D103" s="2539" t="s">
        <v>921</v>
      </c>
      <c r="E103" s="2285">
        <v>1</v>
      </c>
      <c r="F103" s="2540">
        <v>57306.994189541183</v>
      </c>
      <c r="G103" s="2541">
        <v>0.05</v>
      </c>
      <c r="H103" s="2542">
        <v>2865.3497094770592</v>
      </c>
      <c r="J103" s="2390">
        <v>290</v>
      </c>
      <c r="K103" s="2538" t="s">
        <v>954</v>
      </c>
      <c r="L103" s="2539" t="s">
        <v>921</v>
      </c>
      <c r="M103" s="2285">
        <v>1</v>
      </c>
      <c r="N103" s="2540">
        <v>57306.994189541183</v>
      </c>
      <c r="O103" s="2545">
        <v>0.2</v>
      </c>
      <c r="P103" s="2542">
        <v>11461.398837908237</v>
      </c>
      <c r="R103" s="2390">
        <v>290</v>
      </c>
      <c r="S103" s="2538" t="s">
        <v>954</v>
      </c>
      <c r="T103" s="2539" t="s">
        <v>921</v>
      </c>
      <c r="U103" s="2285">
        <v>1</v>
      </c>
      <c r="V103" s="2540">
        <v>57306.994189541183</v>
      </c>
      <c r="W103" s="2541">
        <v>0.16666666666666666</v>
      </c>
      <c r="X103" s="2542">
        <v>9551.1656982568638</v>
      </c>
      <c r="Z103" s="2390">
        <v>100</v>
      </c>
      <c r="AA103" s="2544" t="s">
        <v>953</v>
      </c>
      <c r="AB103" s="2539" t="s">
        <v>921</v>
      </c>
      <c r="AC103" s="2285">
        <v>1</v>
      </c>
      <c r="AD103" s="2540">
        <v>26026.308555399723</v>
      </c>
      <c r="AE103" s="2541">
        <v>0.2</v>
      </c>
      <c r="AF103" s="2542">
        <v>5205.2617110799447</v>
      </c>
      <c r="AH103" s="2390">
        <v>100</v>
      </c>
      <c r="AI103" s="2544" t="s">
        <v>953</v>
      </c>
      <c r="AJ103" s="2539" t="s">
        <v>921</v>
      </c>
      <c r="AK103" s="2285">
        <v>1</v>
      </c>
      <c r="AL103" s="2540">
        <v>26026.308555399723</v>
      </c>
      <c r="AM103" s="2541">
        <v>0.25</v>
      </c>
      <c r="AN103" s="2542">
        <v>6506.5771388499306</v>
      </c>
    </row>
    <row r="104" spans="2:40" x14ac:dyDescent="0.3">
      <c r="B104" s="2390">
        <v>310</v>
      </c>
      <c r="C104" s="2538" t="s">
        <v>955</v>
      </c>
      <c r="D104" s="2539" t="s">
        <v>921</v>
      </c>
      <c r="E104" s="2285">
        <v>0</v>
      </c>
      <c r="F104" s="2540">
        <v>49100.321378481269</v>
      </c>
      <c r="G104" s="2541">
        <v>0.05</v>
      </c>
      <c r="H104" s="2542">
        <v>0</v>
      </c>
      <c r="J104" s="2390">
        <v>310</v>
      </c>
      <c r="K104" s="2538" t="s">
        <v>955</v>
      </c>
      <c r="L104" s="2539" t="s">
        <v>921</v>
      </c>
      <c r="M104" s="2285">
        <v>0</v>
      </c>
      <c r="N104" s="2540">
        <v>49100.321378481269</v>
      </c>
      <c r="O104" s="2541">
        <v>1</v>
      </c>
      <c r="P104" s="2542">
        <v>0</v>
      </c>
      <c r="R104" s="2390">
        <v>100</v>
      </c>
      <c r="S104" s="2538" t="s">
        <v>953</v>
      </c>
      <c r="T104" s="2539" t="s">
        <v>921</v>
      </c>
      <c r="U104" s="2285">
        <v>1</v>
      </c>
      <c r="V104" s="2540">
        <v>26026.308555399723</v>
      </c>
      <c r="W104" s="2541">
        <v>0.16666666666666666</v>
      </c>
      <c r="X104" s="2542">
        <v>4337.7180925666198</v>
      </c>
      <c r="Z104" s="2390">
        <v>310</v>
      </c>
      <c r="AA104" s="2544" t="s">
        <v>955</v>
      </c>
      <c r="AB104" s="2539" t="s">
        <v>921</v>
      </c>
      <c r="AC104" s="2285">
        <v>0</v>
      </c>
      <c r="AD104" s="2540">
        <v>49100.321378481269</v>
      </c>
      <c r="AE104" s="2541">
        <v>1</v>
      </c>
      <c r="AF104" s="2542">
        <v>0</v>
      </c>
      <c r="AH104" s="2390">
        <v>310</v>
      </c>
      <c r="AI104" s="2544" t="s">
        <v>955</v>
      </c>
      <c r="AJ104" s="2539" t="s">
        <v>921</v>
      </c>
      <c r="AK104" s="2285">
        <v>0</v>
      </c>
      <c r="AL104" s="2540">
        <v>49100.321378481269</v>
      </c>
      <c r="AM104" s="2541">
        <v>1</v>
      </c>
      <c r="AN104" s="2542">
        <v>0</v>
      </c>
    </row>
    <row r="105" spans="2:40" x14ac:dyDescent="0.3">
      <c r="B105" s="2390">
        <v>100</v>
      </c>
      <c r="C105" s="2538" t="s">
        <v>953</v>
      </c>
      <c r="D105" s="2539" t="s">
        <v>921</v>
      </c>
      <c r="E105" s="2285">
        <v>1</v>
      </c>
      <c r="F105" s="2540">
        <v>26026.308555399723</v>
      </c>
      <c r="G105" s="2541">
        <v>0.05</v>
      </c>
      <c r="H105" s="2542">
        <v>1301.3154277699862</v>
      </c>
      <c r="J105" s="2390">
        <v>100</v>
      </c>
      <c r="K105" s="2538" t="s">
        <v>953</v>
      </c>
      <c r="L105" s="2539" t="s">
        <v>921</v>
      </c>
      <c r="M105" s="2285">
        <v>1</v>
      </c>
      <c r="N105" s="2540">
        <v>26026.308555399723</v>
      </c>
      <c r="O105" s="2545">
        <v>0.2</v>
      </c>
      <c r="P105" s="2542">
        <v>5205.2617110799447</v>
      </c>
      <c r="R105" s="2390">
        <v>100</v>
      </c>
      <c r="S105" s="2538" t="s">
        <v>953</v>
      </c>
      <c r="T105" s="2539" t="s">
        <v>921</v>
      </c>
      <c r="U105" s="2285">
        <v>0</v>
      </c>
      <c r="V105" s="2540">
        <v>26026.308555399723</v>
      </c>
      <c r="W105" s="2541">
        <v>0.16666666666666666</v>
      </c>
      <c r="X105" s="2542">
        <v>0</v>
      </c>
      <c r="Z105" s="2390">
        <v>100</v>
      </c>
      <c r="AA105" s="2544" t="s">
        <v>953</v>
      </c>
      <c r="AB105" s="2539" t="s">
        <v>921</v>
      </c>
      <c r="AC105" s="2285">
        <v>0</v>
      </c>
      <c r="AD105" s="2540">
        <v>26026.308555399723</v>
      </c>
      <c r="AE105" s="2541">
        <v>0.5</v>
      </c>
      <c r="AF105" s="2542">
        <v>0</v>
      </c>
      <c r="AH105" s="2390">
        <v>100</v>
      </c>
      <c r="AI105" s="2544" t="s">
        <v>953</v>
      </c>
      <c r="AJ105" s="2539" t="s">
        <v>921</v>
      </c>
      <c r="AK105" s="2285">
        <v>0</v>
      </c>
      <c r="AL105" s="2540">
        <v>26026.308555399723</v>
      </c>
      <c r="AM105" s="2541">
        <v>0.5</v>
      </c>
      <c r="AN105" s="2542">
        <v>0</v>
      </c>
    </row>
    <row r="106" spans="2:40" x14ac:dyDescent="0.3">
      <c r="B106" s="2390">
        <v>110</v>
      </c>
      <c r="C106" s="2538" t="s">
        <v>936</v>
      </c>
      <c r="D106" s="2539" t="s">
        <v>921</v>
      </c>
      <c r="E106" s="2285">
        <v>0</v>
      </c>
      <c r="F106" s="2540">
        <v>4513.8849929873777</v>
      </c>
      <c r="G106" s="2541">
        <v>1</v>
      </c>
      <c r="H106" s="2542">
        <v>0</v>
      </c>
      <c r="J106" s="2390">
        <v>110</v>
      </c>
      <c r="K106" s="2538" t="s">
        <v>936</v>
      </c>
      <c r="L106" s="2539" t="s">
        <v>921</v>
      </c>
      <c r="M106" s="2285">
        <v>1</v>
      </c>
      <c r="N106" s="2540">
        <v>4513.8849929873777</v>
      </c>
      <c r="O106" s="2545">
        <v>0.2</v>
      </c>
      <c r="P106" s="2542">
        <v>902.77699859747554</v>
      </c>
      <c r="R106" s="2390">
        <v>110</v>
      </c>
      <c r="S106" s="2538" t="s">
        <v>936</v>
      </c>
      <c r="T106" s="2539" t="s">
        <v>921</v>
      </c>
      <c r="U106" s="2285">
        <v>0</v>
      </c>
      <c r="V106" s="2540">
        <v>4513.8849929873777</v>
      </c>
      <c r="W106" s="2541">
        <v>0.33333333333333331</v>
      </c>
      <c r="X106" s="2542">
        <v>0</v>
      </c>
      <c r="Z106" s="2390">
        <v>110</v>
      </c>
      <c r="AA106" s="2538" t="s">
        <v>936</v>
      </c>
      <c r="AB106" s="2539" t="s">
        <v>921</v>
      </c>
      <c r="AC106" s="2285">
        <v>0</v>
      </c>
      <c r="AD106" s="2540">
        <v>4513.8849929873777</v>
      </c>
      <c r="AE106" s="2541">
        <v>1</v>
      </c>
      <c r="AF106" s="2542">
        <v>0</v>
      </c>
      <c r="AH106" s="2390">
        <v>110</v>
      </c>
      <c r="AI106" s="2538" t="s">
        <v>936</v>
      </c>
      <c r="AJ106" s="2539" t="s">
        <v>921</v>
      </c>
      <c r="AK106" s="2285">
        <v>0</v>
      </c>
      <c r="AL106" s="2540">
        <v>4513.8849929873777</v>
      </c>
      <c r="AM106" s="2541">
        <v>1</v>
      </c>
      <c r="AN106" s="2542">
        <v>0</v>
      </c>
    </row>
    <row r="107" spans="2:40" ht="15.75" thickBot="1" x14ac:dyDescent="0.35">
      <c r="B107" s="2390">
        <v>80</v>
      </c>
      <c r="C107" s="2538" t="s">
        <v>1747</v>
      </c>
      <c r="D107" s="2539" t="s">
        <v>921</v>
      </c>
      <c r="E107" s="2546">
        <v>0</v>
      </c>
      <c r="F107" s="2540">
        <v>144229.3728711681</v>
      </c>
      <c r="G107" s="2547">
        <v>1</v>
      </c>
      <c r="H107" s="2542">
        <v>0</v>
      </c>
      <c r="J107" s="2390">
        <v>80</v>
      </c>
      <c r="K107" s="2538" t="s">
        <v>1747</v>
      </c>
      <c r="L107" s="2539" t="s">
        <v>921</v>
      </c>
      <c r="M107" s="2546">
        <v>0</v>
      </c>
      <c r="N107" s="2540">
        <v>144229.3728711681</v>
      </c>
      <c r="O107" s="2547">
        <v>0.1</v>
      </c>
      <c r="P107" s="2542">
        <v>0</v>
      </c>
      <c r="R107" s="2390">
        <v>80</v>
      </c>
      <c r="S107" s="2538" t="s">
        <v>1747</v>
      </c>
      <c r="T107" s="2539" t="s">
        <v>921</v>
      </c>
      <c r="U107" s="2546">
        <v>0</v>
      </c>
      <c r="V107" s="2540">
        <v>144229.3728711681</v>
      </c>
      <c r="W107" s="2541">
        <v>0.33333333333333331</v>
      </c>
      <c r="X107" s="2542">
        <v>0</v>
      </c>
      <c r="Z107" s="2390">
        <v>80</v>
      </c>
      <c r="AA107" s="2538" t="s">
        <v>1747</v>
      </c>
      <c r="AB107" s="2539" t="s">
        <v>921</v>
      </c>
      <c r="AC107" s="2546">
        <v>0</v>
      </c>
      <c r="AD107" s="2540">
        <v>144229.3728711681</v>
      </c>
      <c r="AE107" s="2547">
        <v>1</v>
      </c>
      <c r="AF107" s="2542">
        <v>0</v>
      </c>
      <c r="AH107" s="2390">
        <v>80</v>
      </c>
      <c r="AI107" s="2538" t="s">
        <v>1747</v>
      </c>
      <c r="AJ107" s="2539" t="s">
        <v>921</v>
      </c>
      <c r="AK107" s="2546">
        <v>0</v>
      </c>
      <c r="AL107" s="2540">
        <v>144229.3728711681</v>
      </c>
      <c r="AM107" s="2547">
        <v>1</v>
      </c>
      <c r="AN107" s="2542">
        <v>0</v>
      </c>
    </row>
    <row r="108" spans="2:40" ht="16.5" thickTop="1" thickBot="1" x14ac:dyDescent="0.35">
      <c r="B108" s="2266"/>
      <c r="C108" s="1206"/>
      <c r="D108" s="2527"/>
      <c r="E108" s="1973"/>
      <c r="F108" s="2548"/>
      <c r="G108" s="2549" t="s">
        <v>956</v>
      </c>
      <c r="H108" s="2550">
        <v>4166.6651372470451</v>
      </c>
      <c r="J108" s="2266"/>
      <c r="K108" s="1206"/>
      <c r="L108" s="2527"/>
      <c r="M108" s="1973"/>
      <c r="N108" s="2548"/>
      <c r="O108" s="2549" t="s">
        <v>956</v>
      </c>
      <c r="P108" s="2550">
        <v>17569.437547585658</v>
      </c>
      <c r="R108" s="2266"/>
      <c r="S108" s="1206"/>
      <c r="T108" s="2527"/>
      <c r="U108" s="1973"/>
      <c r="V108" s="2548"/>
      <c r="W108" s="2549" t="s">
        <v>956</v>
      </c>
      <c r="X108" s="2550">
        <v>14641.197956321381</v>
      </c>
      <c r="Z108" s="2266"/>
      <c r="AA108" s="1206"/>
      <c r="AB108" s="2527"/>
      <c r="AC108" s="1973"/>
      <c r="AD108" s="2548"/>
      <c r="AE108" s="2549" t="s">
        <v>956</v>
      </c>
      <c r="AF108" s="2550">
        <v>16666.66054898818</v>
      </c>
      <c r="AH108" s="2266"/>
      <c r="AI108" s="1206"/>
      <c r="AJ108" s="2527"/>
      <c r="AK108" s="1973"/>
      <c r="AL108" s="2548"/>
      <c r="AM108" s="2549" t="s">
        <v>956</v>
      </c>
      <c r="AN108" s="2550">
        <v>20833.325686235228</v>
      </c>
    </row>
    <row r="109" spans="2:40" ht="16.5" thickTop="1" thickBot="1" x14ac:dyDescent="0.35">
      <c r="B109" s="2551" t="s">
        <v>957</v>
      </c>
      <c r="C109" s="2530"/>
      <c r="D109" s="2531"/>
      <c r="E109" s="2532"/>
      <c r="F109" s="2552"/>
      <c r="G109" s="2531"/>
      <c r="H109" s="2553"/>
      <c r="J109" s="2551" t="s">
        <v>957</v>
      </c>
      <c r="K109" s="2530"/>
      <c r="L109" s="2531"/>
      <c r="M109" s="2532"/>
      <c r="N109" s="2552"/>
      <c r="O109" s="2530"/>
      <c r="P109" s="2554"/>
      <c r="R109" s="2551" t="s">
        <v>957</v>
      </c>
      <c r="S109" s="2530"/>
      <c r="T109" s="2531"/>
      <c r="U109" s="2532"/>
      <c r="V109" s="2552"/>
      <c r="W109" s="2530"/>
      <c r="X109" s="2554"/>
      <c r="Z109" s="2551" t="s">
        <v>957</v>
      </c>
      <c r="AA109" s="2530"/>
      <c r="AB109" s="2531"/>
      <c r="AC109" s="2532"/>
      <c r="AD109" s="2552"/>
      <c r="AE109" s="2530"/>
      <c r="AF109" s="2554"/>
      <c r="AH109" s="2551" t="s">
        <v>957</v>
      </c>
      <c r="AI109" s="2530"/>
      <c r="AJ109" s="2531"/>
      <c r="AK109" s="2532"/>
      <c r="AL109" s="2552"/>
      <c r="AM109" s="2530"/>
      <c r="AN109" s="2554"/>
    </row>
    <row r="110" spans="2:40" ht="15.75" thickTop="1" x14ac:dyDescent="0.3">
      <c r="B110" s="2555" t="s">
        <v>949</v>
      </c>
      <c r="C110" s="2556" t="s">
        <v>773</v>
      </c>
      <c r="D110" s="2557"/>
      <c r="E110" s="2558" t="s">
        <v>135</v>
      </c>
      <c r="F110" s="2559" t="s">
        <v>929</v>
      </c>
      <c r="G110" s="2558" t="s">
        <v>958</v>
      </c>
      <c r="H110" s="2560" t="s">
        <v>952</v>
      </c>
      <c r="J110" s="2555" t="s">
        <v>949</v>
      </c>
      <c r="K110" s="2556" t="s">
        <v>773</v>
      </c>
      <c r="L110" s="2557"/>
      <c r="M110" s="2558" t="s">
        <v>135</v>
      </c>
      <c r="N110" s="2559" t="s">
        <v>929</v>
      </c>
      <c r="O110" s="2558" t="s">
        <v>958</v>
      </c>
      <c r="P110" s="2560" t="s">
        <v>952</v>
      </c>
      <c r="R110" s="2555" t="s">
        <v>949</v>
      </c>
      <c r="S110" s="2556" t="s">
        <v>773</v>
      </c>
      <c r="T110" s="2557"/>
      <c r="U110" s="2558" t="s">
        <v>135</v>
      </c>
      <c r="V110" s="2559" t="s">
        <v>929</v>
      </c>
      <c r="W110" s="2558" t="s">
        <v>958</v>
      </c>
      <c r="X110" s="2560" t="s">
        <v>952</v>
      </c>
      <c r="Z110" s="2555" t="s">
        <v>949</v>
      </c>
      <c r="AA110" s="2556" t="s">
        <v>773</v>
      </c>
      <c r="AB110" s="2557"/>
      <c r="AC110" s="2558" t="s">
        <v>135</v>
      </c>
      <c r="AD110" s="2559" t="s">
        <v>929</v>
      </c>
      <c r="AE110" s="2558" t="s">
        <v>958</v>
      </c>
      <c r="AF110" s="2560" t="s">
        <v>952</v>
      </c>
      <c r="AH110" s="2555" t="s">
        <v>949</v>
      </c>
      <c r="AI110" s="2556" t="s">
        <v>773</v>
      </c>
      <c r="AJ110" s="2557"/>
      <c r="AK110" s="2558" t="s">
        <v>135</v>
      </c>
      <c r="AL110" s="2559" t="s">
        <v>929</v>
      </c>
      <c r="AM110" s="2558" t="s">
        <v>958</v>
      </c>
      <c r="AN110" s="2560" t="s">
        <v>952</v>
      </c>
    </row>
    <row r="111" spans="2:40" x14ac:dyDescent="0.3">
      <c r="B111" s="2561"/>
      <c r="C111" s="2562"/>
      <c r="D111" s="2563"/>
      <c r="E111" s="2564"/>
      <c r="F111" s="2565"/>
      <c r="G111" s="2150"/>
      <c r="H111" s="2566"/>
      <c r="J111" s="2561"/>
      <c r="K111" s="2562"/>
      <c r="L111" s="2563"/>
      <c r="M111" s="2564"/>
      <c r="N111" s="2565"/>
      <c r="O111" s="2150"/>
      <c r="P111" s="2566"/>
      <c r="R111" s="2561"/>
      <c r="S111" s="2562"/>
      <c r="T111" s="2563"/>
      <c r="U111" s="2564"/>
      <c r="V111" s="2565"/>
      <c r="W111" s="2150"/>
      <c r="X111" s="2566"/>
      <c r="Z111" s="2561"/>
      <c r="AA111" s="2562"/>
      <c r="AB111" s="2563"/>
      <c r="AC111" s="2564"/>
      <c r="AD111" s="2565"/>
      <c r="AE111" s="2150"/>
      <c r="AF111" s="2566"/>
      <c r="AH111" s="2561"/>
      <c r="AI111" s="2562"/>
      <c r="AJ111" s="2563"/>
      <c r="AK111" s="2564"/>
      <c r="AL111" s="2565"/>
      <c r="AM111" s="2150"/>
      <c r="AN111" s="2566"/>
    </row>
    <row r="112" spans="2:40" x14ac:dyDescent="0.3">
      <c r="B112" s="2561"/>
      <c r="C112" s="2562"/>
      <c r="D112" s="2563"/>
      <c r="E112" s="2564"/>
      <c r="F112" s="2565"/>
      <c r="G112" s="2150"/>
      <c r="H112" s="2566"/>
      <c r="J112" s="2561"/>
      <c r="K112" s="2562"/>
      <c r="L112" s="2563"/>
      <c r="M112" s="2564"/>
      <c r="N112" s="2565"/>
      <c r="O112" s="2150"/>
      <c r="P112" s="2566"/>
      <c r="R112" s="2561"/>
      <c r="S112" s="2562"/>
      <c r="T112" s="2563"/>
      <c r="U112" s="2564"/>
      <c r="V112" s="2565"/>
      <c r="W112" s="2150"/>
      <c r="X112" s="2566"/>
      <c r="Z112" s="2561"/>
      <c r="AA112" s="2562"/>
      <c r="AB112" s="2563"/>
      <c r="AC112" s="2564"/>
      <c r="AD112" s="2565"/>
      <c r="AE112" s="2150"/>
      <c r="AF112" s="2566"/>
      <c r="AH112" s="2561"/>
      <c r="AI112" s="2562"/>
      <c r="AJ112" s="2563"/>
      <c r="AK112" s="2564"/>
      <c r="AL112" s="2565"/>
      <c r="AM112" s="2150"/>
      <c r="AN112" s="2566"/>
    </row>
    <row r="113" spans="2:40" ht="15.75" thickBot="1" x14ac:dyDescent="0.35">
      <c r="B113" s="2561"/>
      <c r="C113" s="2562"/>
      <c r="D113" s="2563"/>
      <c r="E113" s="2564"/>
      <c r="F113" s="2565"/>
      <c r="G113" s="2150"/>
      <c r="H113" s="2566"/>
      <c r="J113" s="2561"/>
      <c r="K113" s="2562"/>
      <c r="L113" s="2563"/>
      <c r="M113" s="2564"/>
      <c r="N113" s="2565"/>
      <c r="O113" s="2150"/>
      <c r="P113" s="2566"/>
      <c r="R113" s="2561"/>
      <c r="S113" s="2562"/>
      <c r="T113" s="2563"/>
      <c r="U113" s="2564"/>
      <c r="V113" s="2565"/>
      <c r="W113" s="2150"/>
      <c r="X113" s="2566"/>
      <c r="Z113" s="2561"/>
      <c r="AA113" s="2562"/>
      <c r="AB113" s="2563"/>
      <c r="AC113" s="2564"/>
      <c r="AD113" s="2565"/>
      <c r="AE113" s="2150"/>
      <c r="AF113" s="2566"/>
      <c r="AH113" s="2561"/>
      <c r="AI113" s="2562"/>
      <c r="AJ113" s="2563"/>
      <c r="AK113" s="2564"/>
      <c r="AL113" s="2565"/>
      <c r="AM113" s="2150"/>
      <c r="AN113" s="2566"/>
    </row>
    <row r="114" spans="2:40" ht="16.5" thickTop="1" thickBot="1" x14ac:dyDescent="0.35">
      <c r="B114" s="2266"/>
      <c r="C114" s="1206"/>
      <c r="D114" s="2527"/>
      <c r="E114" s="1973"/>
      <c r="F114" s="2548"/>
      <c r="G114" s="2549" t="s">
        <v>956</v>
      </c>
      <c r="H114" s="2567">
        <v>0</v>
      </c>
      <c r="J114" s="2266"/>
      <c r="K114" s="1206"/>
      <c r="L114" s="2527"/>
      <c r="M114" s="1973"/>
      <c r="N114" s="2548"/>
      <c r="O114" s="2549" t="s">
        <v>956</v>
      </c>
      <c r="P114" s="2567">
        <v>0</v>
      </c>
      <c r="R114" s="2266"/>
      <c r="S114" s="1206"/>
      <c r="T114" s="2527"/>
      <c r="U114" s="1973"/>
      <c r="V114" s="2548"/>
      <c r="W114" s="2549" t="s">
        <v>956</v>
      </c>
      <c r="X114" s="2567">
        <v>0</v>
      </c>
      <c r="Z114" s="2266"/>
      <c r="AA114" s="1206"/>
      <c r="AB114" s="2527"/>
      <c r="AC114" s="1973"/>
      <c r="AD114" s="2548"/>
      <c r="AE114" s="2549" t="s">
        <v>956</v>
      </c>
      <c r="AF114" s="2567">
        <v>0</v>
      </c>
      <c r="AH114" s="2266"/>
      <c r="AI114" s="1206"/>
      <c r="AJ114" s="2527"/>
      <c r="AK114" s="1973"/>
      <c r="AL114" s="2548"/>
      <c r="AM114" s="2549" t="s">
        <v>956</v>
      </c>
      <c r="AN114" s="2567">
        <v>0</v>
      </c>
    </row>
    <row r="115" spans="2:40" ht="16.5" thickTop="1" thickBot="1" x14ac:dyDescent="0.35">
      <c r="B115" s="2254" t="s">
        <v>3382</v>
      </c>
      <c r="C115" s="2530"/>
      <c r="D115" s="2531"/>
      <c r="E115" s="2532"/>
      <c r="F115" s="2552"/>
      <c r="G115" s="2531"/>
      <c r="H115" s="2553"/>
      <c r="J115" s="2254" t="s">
        <v>3382</v>
      </c>
      <c r="K115" s="2530"/>
      <c r="L115" s="2531"/>
      <c r="M115" s="2532"/>
      <c r="N115" s="2552"/>
      <c r="O115" s="2531"/>
      <c r="P115" s="2553"/>
      <c r="R115" s="2266"/>
      <c r="S115" s="2530"/>
      <c r="T115" s="2531"/>
      <c r="U115" s="2532"/>
      <c r="V115" s="2552"/>
      <c r="W115" s="2530"/>
      <c r="X115" s="2554"/>
      <c r="Z115" s="2266"/>
      <c r="AA115" s="2530"/>
      <c r="AB115" s="2531"/>
      <c r="AC115" s="2532"/>
      <c r="AD115" s="2552"/>
      <c r="AE115" s="2530"/>
      <c r="AF115" s="2554"/>
      <c r="AH115" s="2266"/>
      <c r="AI115" s="2530"/>
      <c r="AJ115" s="2531"/>
      <c r="AK115" s="2532"/>
      <c r="AL115" s="2552"/>
      <c r="AM115" s="2530"/>
      <c r="AN115" s="2554"/>
    </row>
    <row r="116" spans="2:40" ht="15.75" thickTop="1" x14ac:dyDescent="0.3">
      <c r="B116" s="2568" t="s">
        <v>949</v>
      </c>
      <c r="C116" s="2568" t="s">
        <v>960</v>
      </c>
      <c r="D116" s="2537" t="s">
        <v>873</v>
      </c>
      <c r="E116" s="2569" t="s">
        <v>961</v>
      </c>
      <c r="F116" s="2570" t="s">
        <v>314</v>
      </c>
      <c r="G116" s="2537" t="s">
        <v>951</v>
      </c>
      <c r="H116" s="2529" t="s">
        <v>1101</v>
      </c>
      <c r="J116" s="2568" t="s">
        <v>949</v>
      </c>
      <c r="K116" s="2568" t="s">
        <v>960</v>
      </c>
      <c r="L116" s="2537" t="s">
        <v>873</v>
      </c>
      <c r="M116" s="2569" t="s">
        <v>961</v>
      </c>
      <c r="N116" s="2570" t="s">
        <v>314</v>
      </c>
      <c r="O116" s="2537" t="s">
        <v>951</v>
      </c>
      <c r="P116" s="2529" t="s">
        <v>1101</v>
      </c>
      <c r="R116" s="2568" t="s">
        <v>949</v>
      </c>
      <c r="S116" s="2568" t="s">
        <v>960</v>
      </c>
      <c r="T116" s="2537" t="s">
        <v>873</v>
      </c>
      <c r="U116" s="2569" t="s">
        <v>961</v>
      </c>
      <c r="V116" s="2570" t="s">
        <v>314</v>
      </c>
      <c r="W116" s="2537" t="s">
        <v>951</v>
      </c>
      <c r="X116" s="2529" t="s">
        <v>1101</v>
      </c>
      <c r="Z116" s="2568" t="s">
        <v>949</v>
      </c>
      <c r="AA116" s="2568" t="s">
        <v>960</v>
      </c>
      <c r="AB116" s="2537" t="s">
        <v>873</v>
      </c>
      <c r="AC116" s="2569" t="s">
        <v>961</v>
      </c>
      <c r="AD116" s="2570" t="s">
        <v>314</v>
      </c>
      <c r="AE116" s="2537" t="s">
        <v>951</v>
      </c>
      <c r="AF116" s="2529" t="s">
        <v>1101</v>
      </c>
      <c r="AH116" s="2568" t="s">
        <v>949</v>
      </c>
      <c r="AI116" s="2568" t="s">
        <v>960</v>
      </c>
      <c r="AJ116" s="2537" t="s">
        <v>873</v>
      </c>
      <c r="AK116" s="2569" t="s">
        <v>961</v>
      </c>
      <c r="AL116" s="2570" t="s">
        <v>314</v>
      </c>
      <c r="AM116" s="2537" t="s">
        <v>951</v>
      </c>
      <c r="AN116" s="2529" t="s">
        <v>1101</v>
      </c>
    </row>
    <row r="117" spans="2:40" x14ac:dyDescent="0.3">
      <c r="B117" s="2571">
        <v>10</v>
      </c>
      <c r="C117" s="2572" t="s">
        <v>966</v>
      </c>
      <c r="D117" s="2409">
        <v>1</v>
      </c>
      <c r="E117" s="2573">
        <v>403671.20035076747</v>
      </c>
      <c r="F117" s="2574">
        <v>403671.20035076747</v>
      </c>
      <c r="G117" s="2545">
        <v>0.05</v>
      </c>
      <c r="H117" s="2575">
        <v>20183.560017538373</v>
      </c>
      <c r="J117" s="2571">
        <v>10</v>
      </c>
      <c r="K117" s="2572" t="s">
        <v>966</v>
      </c>
      <c r="L117" s="2409">
        <v>1</v>
      </c>
      <c r="M117" s="2573">
        <v>403671.20035076747</v>
      </c>
      <c r="N117" s="2574">
        <v>403671.20035076747</v>
      </c>
      <c r="O117" s="2545">
        <v>0.1</v>
      </c>
      <c r="P117" s="2575">
        <v>40367.120035076747</v>
      </c>
      <c r="R117" s="2571">
        <v>10</v>
      </c>
      <c r="S117" s="2572" t="s">
        <v>966</v>
      </c>
      <c r="T117" s="2409">
        <v>1</v>
      </c>
      <c r="U117" s="2576">
        <v>310823.43749999994</v>
      </c>
      <c r="V117" s="2574">
        <v>310823.43749999994</v>
      </c>
      <c r="W117" s="2541">
        <v>6.6666666666666666E-2</v>
      </c>
      <c r="X117" s="2575">
        <v>20721.562499999996</v>
      </c>
      <c r="Z117" s="2571">
        <v>30</v>
      </c>
      <c r="AA117" s="2572" t="s">
        <v>1590</v>
      </c>
      <c r="AB117" s="2409">
        <v>1</v>
      </c>
      <c r="AC117" s="2573">
        <v>261541.84908698621</v>
      </c>
      <c r="AD117" s="2574">
        <v>261541.84908698621</v>
      </c>
      <c r="AE117" s="2545">
        <v>0.2</v>
      </c>
      <c r="AF117" s="2575">
        <v>52308.369817397244</v>
      </c>
      <c r="AH117" s="2571">
        <v>30</v>
      </c>
      <c r="AI117" s="2572" t="s">
        <v>1590</v>
      </c>
      <c r="AJ117" s="2409">
        <v>1</v>
      </c>
      <c r="AK117" s="2573">
        <v>261541.84908698621</v>
      </c>
      <c r="AL117" s="2574">
        <v>261541.84908698621</v>
      </c>
      <c r="AM117" s="2545">
        <v>0.45</v>
      </c>
      <c r="AN117" s="2575">
        <v>117693.83208914381</v>
      </c>
    </row>
    <row r="118" spans="2:40" x14ac:dyDescent="0.3">
      <c r="B118" s="2571">
        <v>20</v>
      </c>
      <c r="C118" s="2572" t="s">
        <v>967</v>
      </c>
      <c r="D118" s="2409">
        <v>0</v>
      </c>
      <c r="E118" s="2573">
        <v>166435.72214626396</v>
      </c>
      <c r="F118" s="2574">
        <v>0</v>
      </c>
      <c r="G118" s="2545">
        <v>1</v>
      </c>
      <c r="H118" s="2575">
        <v>0</v>
      </c>
      <c r="J118" s="2571">
        <v>20</v>
      </c>
      <c r="K118" s="2572" t="s">
        <v>967</v>
      </c>
      <c r="L118" s="2409">
        <v>1</v>
      </c>
      <c r="M118" s="2573">
        <v>166435.72214626396</v>
      </c>
      <c r="N118" s="2574">
        <v>166435.72214626396</v>
      </c>
      <c r="O118" s="2545">
        <v>0.2</v>
      </c>
      <c r="P118" s="2575">
        <v>33287.144429252796</v>
      </c>
      <c r="R118" s="2571">
        <v>20</v>
      </c>
      <c r="S118" s="2572" t="s">
        <v>967</v>
      </c>
      <c r="T118" s="2409">
        <v>1</v>
      </c>
      <c r="U118" s="2576">
        <v>103607.81249999999</v>
      </c>
      <c r="V118" s="2574">
        <v>103607.81249999999</v>
      </c>
      <c r="W118" s="2541">
        <v>0.16666666666666666</v>
      </c>
      <c r="X118" s="2575">
        <v>17267.968749999996</v>
      </c>
      <c r="Z118" s="2571">
        <v>20</v>
      </c>
      <c r="AA118" s="2572" t="s">
        <v>967</v>
      </c>
      <c r="AB118" s="2409">
        <v>0</v>
      </c>
      <c r="AC118" s="2573">
        <v>166435.72214626396</v>
      </c>
      <c r="AD118" s="2574">
        <v>0</v>
      </c>
      <c r="AE118" s="2545">
        <v>1</v>
      </c>
      <c r="AF118" s="2575">
        <v>0</v>
      </c>
      <c r="AH118" s="2571">
        <v>20</v>
      </c>
      <c r="AI118" s="2572" t="s">
        <v>967</v>
      </c>
      <c r="AJ118" s="2409">
        <v>0</v>
      </c>
      <c r="AK118" s="2573">
        <v>166435.72214626396</v>
      </c>
      <c r="AL118" s="2574">
        <v>0</v>
      </c>
      <c r="AM118" s="2545">
        <v>1</v>
      </c>
      <c r="AN118" s="2575">
        <v>0</v>
      </c>
    </row>
    <row r="119" spans="2:40" x14ac:dyDescent="0.3">
      <c r="B119" s="2571">
        <v>30</v>
      </c>
      <c r="C119" s="2572" t="s">
        <v>1590</v>
      </c>
      <c r="D119" s="2409">
        <v>0</v>
      </c>
      <c r="E119" s="2573">
        <v>261541.84908698621</v>
      </c>
      <c r="F119" s="2574">
        <v>0</v>
      </c>
      <c r="G119" s="2545">
        <v>1</v>
      </c>
      <c r="H119" s="2575">
        <v>0</v>
      </c>
      <c r="J119" s="2571">
        <v>30</v>
      </c>
      <c r="K119" s="2572" t="s">
        <v>1590</v>
      </c>
      <c r="L119" s="2409">
        <v>0</v>
      </c>
      <c r="M119" s="2573">
        <v>261541.84908698621</v>
      </c>
      <c r="N119" s="2574">
        <v>0</v>
      </c>
      <c r="O119" s="2545">
        <v>0.1</v>
      </c>
      <c r="P119" s="2575">
        <v>0</v>
      </c>
      <c r="R119" s="2571">
        <v>30</v>
      </c>
      <c r="S119" s="2572" t="s">
        <v>1590</v>
      </c>
      <c r="T119" s="2409">
        <v>0</v>
      </c>
      <c r="U119" s="2576">
        <v>203762.03125</v>
      </c>
      <c r="V119" s="2574">
        <v>0</v>
      </c>
      <c r="W119" s="2541">
        <v>0.33333333333333331</v>
      </c>
      <c r="X119" s="2575">
        <v>0</v>
      </c>
      <c r="Z119" s="2571">
        <v>30</v>
      </c>
      <c r="AA119" s="2572" t="s">
        <v>1590</v>
      </c>
      <c r="AB119" s="2409">
        <v>0</v>
      </c>
      <c r="AC119" s="2573">
        <v>261541.84908698621</v>
      </c>
      <c r="AD119" s="2574">
        <v>0</v>
      </c>
      <c r="AE119" s="2545">
        <v>1</v>
      </c>
      <c r="AF119" s="2575">
        <v>0</v>
      </c>
      <c r="AH119" s="2571">
        <v>30</v>
      </c>
      <c r="AI119" s="2572" t="s">
        <v>1590</v>
      </c>
      <c r="AJ119" s="2409">
        <v>0</v>
      </c>
      <c r="AK119" s="2573">
        <v>261541.84908698621</v>
      </c>
      <c r="AL119" s="2574">
        <v>0</v>
      </c>
      <c r="AM119" s="2545">
        <v>1</v>
      </c>
      <c r="AN119" s="2575">
        <v>0</v>
      </c>
    </row>
    <row r="120" spans="2:40" x14ac:dyDescent="0.3">
      <c r="B120" s="2571">
        <v>40</v>
      </c>
      <c r="C120" s="2572" t="s">
        <v>969</v>
      </c>
      <c r="D120" s="2409">
        <v>0</v>
      </c>
      <c r="E120" s="2573">
        <v>93831.201492526641</v>
      </c>
      <c r="F120" s="2574">
        <v>0</v>
      </c>
      <c r="G120" s="2545">
        <v>1</v>
      </c>
      <c r="H120" s="2575">
        <v>0</v>
      </c>
      <c r="J120" s="2571">
        <v>40</v>
      </c>
      <c r="K120" s="2572" t="s">
        <v>969</v>
      </c>
      <c r="L120" s="2409">
        <v>0</v>
      </c>
      <c r="M120" s="2573">
        <v>93831.201492526641</v>
      </c>
      <c r="N120" s="2574">
        <v>0</v>
      </c>
      <c r="O120" s="2545">
        <v>1</v>
      </c>
      <c r="P120" s="2575">
        <v>0</v>
      </c>
      <c r="R120" s="2571">
        <v>40</v>
      </c>
      <c r="S120" s="2572" t="s">
        <v>969</v>
      </c>
      <c r="T120" s="2409">
        <v>0</v>
      </c>
      <c r="U120" s="2576">
        <v>103607.81249999999</v>
      </c>
      <c r="V120" s="2574">
        <v>0</v>
      </c>
      <c r="W120" s="2541">
        <v>0.33333333333333331</v>
      </c>
      <c r="X120" s="2575">
        <v>0</v>
      </c>
      <c r="Z120" s="2571">
        <v>40</v>
      </c>
      <c r="AA120" s="2572" t="s">
        <v>969</v>
      </c>
      <c r="AB120" s="2409">
        <v>0</v>
      </c>
      <c r="AC120" s="2573">
        <v>93831.201492526641</v>
      </c>
      <c r="AD120" s="2574">
        <v>0</v>
      </c>
      <c r="AE120" s="2545">
        <v>1</v>
      </c>
      <c r="AF120" s="2575">
        <v>0</v>
      </c>
      <c r="AH120" s="2571">
        <v>40</v>
      </c>
      <c r="AI120" s="2572" t="s">
        <v>969</v>
      </c>
      <c r="AJ120" s="2409">
        <v>0</v>
      </c>
      <c r="AK120" s="2573">
        <v>93831.201492526641</v>
      </c>
      <c r="AL120" s="2574">
        <v>0</v>
      </c>
      <c r="AM120" s="2545">
        <v>1</v>
      </c>
      <c r="AN120" s="2575">
        <v>0</v>
      </c>
    </row>
    <row r="121" spans="2:40" x14ac:dyDescent="0.3">
      <c r="B121" s="2571">
        <v>60</v>
      </c>
      <c r="C121" s="2572" t="s">
        <v>963</v>
      </c>
      <c r="D121" s="2409">
        <v>0</v>
      </c>
      <c r="E121" s="2573">
        <v>93831.201492526641</v>
      </c>
      <c r="F121" s="2574">
        <v>0</v>
      </c>
      <c r="G121" s="2545">
        <v>1</v>
      </c>
      <c r="H121" s="2575">
        <v>0</v>
      </c>
      <c r="J121" s="2571">
        <v>60</v>
      </c>
      <c r="K121" s="2572" t="s">
        <v>963</v>
      </c>
      <c r="L121" s="2409">
        <v>0</v>
      </c>
      <c r="M121" s="2573">
        <v>93831.201492526641</v>
      </c>
      <c r="N121" s="2574">
        <v>0</v>
      </c>
      <c r="O121" s="2545">
        <v>1</v>
      </c>
      <c r="P121" s="2575">
        <v>0</v>
      </c>
      <c r="R121" s="2571">
        <v>60</v>
      </c>
      <c r="S121" s="2572" t="s">
        <v>963</v>
      </c>
      <c r="T121" s="2409">
        <v>0</v>
      </c>
      <c r="U121" s="2576">
        <v>75979.0625</v>
      </c>
      <c r="V121" s="2574">
        <v>0</v>
      </c>
      <c r="W121" s="2541">
        <v>0.33333333333333331</v>
      </c>
      <c r="X121" s="2575">
        <v>0</v>
      </c>
      <c r="Z121" s="2571">
        <v>60</v>
      </c>
      <c r="AA121" s="2572" t="s">
        <v>963</v>
      </c>
      <c r="AB121" s="2409">
        <v>0</v>
      </c>
      <c r="AC121" s="2573">
        <v>93831.201492526641</v>
      </c>
      <c r="AD121" s="2574">
        <v>0</v>
      </c>
      <c r="AE121" s="2545">
        <v>1</v>
      </c>
      <c r="AF121" s="2575">
        <v>0</v>
      </c>
      <c r="AH121" s="2571">
        <v>60</v>
      </c>
      <c r="AI121" s="2572" t="s">
        <v>963</v>
      </c>
      <c r="AJ121" s="2409">
        <v>0</v>
      </c>
      <c r="AK121" s="2573">
        <v>93831.201492526641</v>
      </c>
      <c r="AL121" s="2574">
        <v>0</v>
      </c>
      <c r="AM121" s="2545">
        <v>1</v>
      </c>
      <c r="AN121" s="2575">
        <v>0</v>
      </c>
    </row>
    <row r="122" spans="2:40" x14ac:dyDescent="0.3">
      <c r="B122" s="2571">
        <v>160</v>
      </c>
      <c r="C122" s="2572" t="s">
        <v>923</v>
      </c>
      <c r="D122" s="2409">
        <v>0</v>
      </c>
      <c r="E122" s="2573">
        <v>64040.167561799884</v>
      </c>
      <c r="F122" s="2574">
        <v>0</v>
      </c>
      <c r="G122" s="2545">
        <v>1</v>
      </c>
      <c r="H122" s="2575">
        <v>0</v>
      </c>
      <c r="J122" s="2571">
        <v>160</v>
      </c>
      <c r="K122" s="2572" t="s">
        <v>923</v>
      </c>
      <c r="L122" s="2409">
        <v>1</v>
      </c>
      <c r="M122" s="2573">
        <v>64040.167561799884</v>
      </c>
      <c r="N122" s="2574">
        <v>64040.167561799884</v>
      </c>
      <c r="O122" s="2545">
        <v>0.2</v>
      </c>
      <c r="P122" s="2575">
        <v>12808.033512359978</v>
      </c>
      <c r="R122" s="2571">
        <v>160</v>
      </c>
      <c r="S122" s="2572" t="s">
        <v>923</v>
      </c>
      <c r="T122" s="2409">
        <v>0</v>
      </c>
      <c r="U122" s="2576">
        <v>36247.538562499991</v>
      </c>
      <c r="V122" s="2574">
        <v>0</v>
      </c>
      <c r="W122" s="2541">
        <v>0.33333333333333331</v>
      </c>
      <c r="X122" s="2575">
        <v>0</v>
      </c>
      <c r="Z122" s="2571">
        <v>160</v>
      </c>
      <c r="AA122" s="2572" t="s">
        <v>923</v>
      </c>
      <c r="AB122" s="2409">
        <v>0</v>
      </c>
      <c r="AC122" s="2573">
        <v>64040.167561799884</v>
      </c>
      <c r="AD122" s="2574">
        <v>0</v>
      </c>
      <c r="AE122" s="2545">
        <v>1</v>
      </c>
      <c r="AF122" s="2575">
        <v>0</v>
      </c>
      <c r="AH122" s="2571">
        <v>160</v>
      </c>
      <c r="AI122" s="2572" t="s">
        <v>923</v>
      </c>
      <c r="AJ122" s="2409">
        <v>0</v>
      </c>
      <c r="AK122" s="2573">
        <v>64040.167561799884</v>
      </c>
      <c r="AL122" s="2574">
        <v>0</v>
      </c>
      <c r="AM122" s="2545">
        <v>1</v>
      </c>
      <c r="AN122" s="2575">
        <v>0</v>
      </c>
    </row>
    <row r="123" spans="2:40" ht="15.75" thickBot="1" x14ac:dyDescent="0.35">
      <c r="B123" s="2571">
        <v>70</v>
      </c>
      <c r="C123" s="2572" t="s">
        <v>935</v>
      </c>
      <c r="D123" s="2409">
        <v>0</v>
      </c>
      <c r="E123" s="2573">
        <v>56298.72089551598</v>
      </c>
      <c r="F123" s="2574">
        <v>0</v>
      </c>
      <c r="G123" s="2545">
        <v>1</v>
      </c>
      <c r="H123" s="2575">
        <v>0</v>
      </c>
      <c r="J123" s="2571">
        <v>70</v>
      </c>
      <c r="K123" s="2572" t="s">
        <v>935</v>
      </c>
      <c r="L123" s="2409">
        <v>0</v>
      </c>
      <c r="M123" s="2573">
        <v>56298.72089551598</v>
      </c>
      <c r="N123" s="2574">
        <v>0</v>
      </c>
      <c r="O123" s="2545">
        <v>0.17</v>
      </c>
      <c r="P123" s="2575">
        <v>0</v>
      </c>
      <c r="R123" s="2571">
        <v>70</v>
      </c>
      <c r="S123" s="2572" t="s">
        <v>935</v>
      </c>
      <c r="T123" s="2409">
        <v>0</v>
      </c>
      <c r="U123" s="2576">
        <v>44896.718749999993</v>
      </c>
      <c r="V123" s="2574">
        <v>0</v>
      </c>
      <c r="W123" s="2541">
        <v>0.33333333333333331</v>
      </c>
      <c r="X123" s="2575">
        <v>0</v>
      </c>
      <c r="Z123" s="2571">
        <v>70</v>
      </c>
      <c r="AA123" s="2572" t="s">
        <v>935</v>
      </c>
      <c r="AB123" s="2409">
        <v>0</v>
      </c>
      <c r="AC123" s="2573">
        <v>56298.72089551598</v>
      </c>
      <c r="AD123" s="2574">
        <v>0</v>
      </c>
      <c r="AE123" s="2545">
        <v>1</v>
      </c>
      <c r="AF123" s="2575">
        <v>0</v>
      </c>
      <c r="AH123" s="2571">
        <v>70</v>
      </c>
      <c r="AI123" s="2572" t="s">
        <v>935</v>
      </c>
      <c r="AJ123" s="2409">
        <v>0</v>
      </c>
      <c r="AK123" s="2573">
        <v>56298.72089551598</v>
      </c>
      <c r="AL123" s="2574">
        <v>0</v>
      </c>
      <c r="AM123" s="2545">
        <v>1</v>
      </c>
      <c r="AN123" s="2575">
        <v>0</v>
      </c>
    </row>
    <row r="124" spans="2:40" ht="16.5" thickTop="1" thickBot="1" x14ac:dyDescent="0.35">
      <c r="B124" s="2577"/>
      <c r="C124" s="2530"/>
      <c r="D124" s="2531"/>
      <c r="E124" s="2532"/>
      <c r="F124" s="2531"/>
      <c r="G124" s="2549" t="s">
        <v>956</v>
      </c>
      <c r="H124" s="2550">
        <v>20183.560017538373</v>
      </c>
      <c r="J124" s="2577"/>
      <c r="K124" s="2530"/>
      <c r="L124" s="2531"/>
      <c r="M124" s="2532"/>
      <c r="N124" s="2531"/>
      <c r="O124" s="2549" t="s">
        <v>956</v>
      </c>
      <c r="P124" s="2550">
        <v>86462.29797668953</v>
      </c>
      <c r="R124" s="2577"/>
      <c r="S124" s="2530"/>
      <c r="T124" s="2531"/>
      <c r="U124" s="2532"/>
      <c r="V124" s="2531"/>
      <c r="W124" s="2549" t="s">
        <v>956</v>
      </c>
      <c r="X124" s="2550">
        <v>37989.531249999993</v>
      </c>
      <c r="Z124" s="2577"/>
      <c r="AA124" s="2530"/>
      <c r="AB124" s="2531"/>
      <c r="AC124" s="2532"/>
      <c r="AD124" s="2531"/>
      <c r="AE124" s="2549" t="s">
        <v>956</v>
      </c>
      <c r="AF124" s="2550">
        <v>52308.369817397244</v>
      </c>
      <c r="AH124" s="2577"/>
      <c r="AI124" s="2530"/>
      <c r="AJ124" s="2531"/>
      <c r="AK124" s="2532"/>
      <c r="AL124" s="2531"/>
      <c r="AM124" s="2549" t="s">
        <v>956</v>
      </c>
      <c r="AN124" s="2550">
        <v>117693.83208914381</v>
      </c>
    </row>
    <row r="125" spans="2:40" ht="16.5" thickTop="1" thickBot="1" x14ac:dyDescent="0.35">
      <c r="B125" s="2286"/>
      <c r="C125" s="2578"/>
      <c r="D125" s="2579"/>
      <c r="E125" s="2580"/>
      <c r="F125" s="2581" t="s">
        <v>964</v>
      </c>
      <c r="G125" s="2581"/>
      <c r="H125" s="2582">
        <v>24350.225154785418</v>
      </c>
      <c r="J125" s="2286"/>
      <c r="K125" s="2578"/>
      <c r="L125" s="2579"/>
      <c r="M125" s="2580"/>
      <c r="N125" s="2581" t="s">
        <v>964</v>
      </c>
      <c r="O125" s="2581"/>
      <c r="P125" s="2582">
        <v>104031.73552427519</v>
      </c>
      <c r="R125" s="2286"/>
      <c r="S125" s="2578"/>
      <c r="T125" s="2579"/>
      <c r="U125" s="2580"/>
      <c r="V125" s="2581" t="s">
        <v>964</v>
      </c>
      <c r="W125" s="2581"/>
      <c r="X125" s="2582">
        <v>52630.729206321375</v>
      </c>
      <c r="Z125" s="2286"/>
      <c r="AA125" s="2578"/>
      <c r="AB125" s="2579"/>
      <c r="AC125" s="2580"/>
      <c r="AD125" s="2581" t="s">
        <v>964</v>
      </c>
      <c r="AE125" s="2581"/>
      <c r="AF125" s="2582">
        <v>68975.030366385428</v>
      </c>
      <c r="AH125" s="2286"/>
      <c r="AI125" s="2578"/>
      <c r="AJ125" s="2579"/>
      <c r="AK125" s="2580"/>
      <c r="AL125" s="2581" t="s">
        <v>964</v>
      </c>
      <c r="AM125" s="2581"/>
      <c r="AN125" s="2582">
        <v>138527.15777537902</v>
      </c>
    </row>
    <row r="127" spans="2:40" ht="15.75" thickBot="1" x14ac:dyDescent="0.35"/>
    <row r="128" spans="2:40" ht="15" customHeight="1" x14ac:dyDescent="0.3">
      <c r="B128" s="3763"/>
      <c r="C128" s="3764"/>
      <c r="D128" s="3764"/>
      <c r="E128" s="3764"/>
      <c r="F128" s="2515"/>
      <c r="G128" s="2233" t="s">
        <v>875</v>
      </c>
      <c r="H128" s="2515"/>
      <c r="J128" s="3763"/>
      <c r="K128" s="3764"/>
      <c r="L128" s="3764"/>
      <c r="M128" s="3764"/>
      <c r="N128" s="2515"/>
      <c r="O128" s="2233" t="s">
        <v>875</v>
      </c>
      <c r="P128" s="2515"/>
      <c r="R128" s="3763"/>
      <c r="S128" s="3764"/>
      <c r="T128" s="3764"/>
      <c r="U128" s="3764"/>
      <c r="V128" s="2515"/>
      <c r="W128" s="2233" t="s">
        <v>875</v>
      </c>
      <c r="X128" s="2515"/>
      <c r="Z128" s="3763"/>
      <c r="AA128" s="3764"/>
      <c r="AB128" s="3764"/>
      <c r="AC128" s="3764"/>
      <c r="AD128" s="2515"/>
      <c r="AE128" s="2233" t="s">
        <v>875</v>
      </c>
      <c r="AF128" s="2515"/>
      <c r="AH128" s="3763"/>
      <c r="AI128" s="3764"/>
      <c r="AJ128" s="3764"/>
      <c r="AK128" s="3764"/>
      <c r="AL128" s="2515"/>
      <c r="AM128" s="2233" t="s">
        <v>875</v>
      </c>
      <c r="AN128" s="2515"/>
    </row>
    <row r="129" spans="2:40" ht="15.75" thickBot="1" x14ac:dyDescent="0.35">
      <c r="B129" s="3765" t="s">
        <v>877</v>
      </c>
      <c r="C129" s="3766"/>
      <c r="D129" s="3766"/>
      <c r="E129" s="3766"/>
      <c r="F129" s="2517">
        <v>6</v>
      </c>
      <c r="G129" s="1206" t="s">
        <v>3366</v>
      </c>
      <c r="H129" s="2518"/>
      <c r="J129" s="3765" t="s">
        <v>877</v>
      </c>
      <c r="K129" s="3766"/>
      <c r="L129" s="3766"/>
      <c r="M129" s="3766"/>
      <c r="N129" s="2517">
        <v>7</v>
      </c>
      <c r="O129" s="1206" t="s">
        <v>3366</v>
      </c>
      <c r="P129" s="2518"/>
      <c r="R129" s="3765" t="s">
        <v>877</v>
      </c>
      <c r="S129" s="3766"/>
      <c r="T129" s="3766"/>
      <c r="U129" s="3766"/>
      <c r="V129" s="2517">
        <v>8</v>
      </c>
      <c r="W129" s="1206" t="s">
        <v>3366</v>
      </c>
      <c r="X129" s="2518"/>
      <c r="Z129" s="3765" t="s">
        <v>877</v>
      </c>
      <c r="AA129" s="3766"/>
      <c r="AB129" s="3766"/>
      <c r="AC129" s="3766"/>
      <c r="AD129" s="2517">
        <v>9</v>
      </c>
      <c r="AE129" s="1206" t="s">
        <v>3366</v>
      </c>
      <c r="AF129" s="2518"/>
      <c r="AH129" s="3765" t="s">
        <v>877</v>
      </c>
      <c r="AI129" s="3766"/>
      <c r="AJ129" s="3766"/>
      <c r="AK129" s="3766"/>
      <c r="AL129" s="2517">
        <v>10</v>
      </c>
      <c r="AM129" s="1206" t="s">
        <v>3366</v>
      </c>
      <c r="AN129" s="2518"/>
    </row>
    <row r="130" spans="2:40" x14ac:dyDescent="0.3">
      <c r="B130" s="2519"/>
      <c r="C130" s="2520"/>
      <c r="D130" s="2520"/>
      <c r="E130" s="2520"/>
      <c r="F130" s="2520"/>
      <c r="G130" s="2521"/>
      <c r="H130" s="2522"/>
      <c r="J130" s="2519"/>
      <c r="K130" s="2520"/>
      <c r="L130" s="2520"/>
      <c r="M130" s="2520"/>
      <c r="N130" s="2520"/>
      <c r="O130" s="2521"/>
      <c r="P130" s="2522"/>
      <c r="R130" s="2519"/>
      <c r="S130" s="2520"/>
      <c r="T130" s="2520"/>
      <c r="U130" s="2520"/>
      <c r="V130" s="2520"/>
      <c r="W130" s="2521"/>
      <c r="X130" s="2522"/>
      <c r="Z130" s="2519"/>
      <c r="AA130" s="2520"/>
      <c r="AB130" s="2520"/>
      <c r="AC130" s="2520"/>
      <c r="AD130" s="2520"/>
      <c r="AE130" s="2521"/>
      <c r="AF130" s="2522"/>
      <c r="AH130" s="2519"/>
      <c r="AI130" s="2520"/>
      <c r="AJ130" s="2520"/>
      <c r="AK130" s="2520"/>
      <c r="AL130" s="2520"/>
      <c r="AM130" s="2521"/>
      <c r="AN130" s="2522"/>
    </row>
    <row r="131" spans="2:40" ht="15.75" thickBot="1" x14ac:dyDescent="0.35">
      <c r="B131" s="2523" t="s">
        <v>880</v>
      </c>
      <c r="C131" s="2524" t="s">
        <v>2287</v>
      </c>
      <c r="D131" s="2524"/>
      <c r="E131" s="2524"/>
      <c r="F131" s="2524"/>
      <c r="G131" s="2525"/>
      <c r="H131" s="2526"/>
      <c r="J131" s="2523" t="s">
        <v>880</v>
      </c>
      <c r="K131" s="2524" t="s">
        <v>2288</v>
      </c>
      <c r="L131" s="2524"/>
      <c r="M131" s="2524"/>
      <c r="N131" s="2524"/>
      <c r="O131" s="2525"/>
      <c r="P131" s="2526"/>
      <c r="R131" s="2523" t="s">
        <v>880</v>
      </c>
      <c r="S131" s="2524" t="s">
        <v>1620</v>
      </c>
      <c r="T131" s="2524"/>
      <c r="U131" s="2524"/>
      <c r="V131" s="2524"/>
      <c r="W131" s="2525"/>
      <c r="X131" s="2526"/>
      <c r="Z131" s="2523" t="s">
        <v>880</v>
      </c>
      <c r="AA131" s="2524" t="s">
        <v>1621</v>
      </c>
      <c r="AB131" s="2524"/>
      <c r="AC131" s="2524"/>
      <c r="AD131" s="2524"/>
      <c r="AE131" s="2525"/>
      <c r="AF131" s="2526"/>
      <c r="AH131" s="2523" t="s">
        <v>880</v>
      </c>
      <c r="AI131" s="2524" t="s">
        <v>1622</v>
      </c>
      <c r="AJ131" s="2524"/>
      <c r="AK131" s="2524"/>
      <c r="AL131" s="2524"/>
      <c r="AM131" s="2525"/>
      <c r="AN131" s="2526"/>
    </row>
    <row r="132" spans="2:40" x14ac:dyDescent="0.3">
      <c r="B132" s="2254"/>
      <c r="C132" s="2024"/>
      <c r="D132" s="2527"/>
      <c r="E132" s="1973"/>
      <c r="F132" s="2527"/>
      <c r="G132" s="2528"/>
      <c r="H132" s="2529"/>
      <c r="J132" s="2254"/>
      <c r="K132" s="2024"/>
      <c r="L132" s="2527"/>
      <c r="M132" s="1973"/>
      <c r="N132" s="2527"/>
      <c r="O132" s="2528"/>
      <c r="P132" s="2529"/>
      <c r="R132" s="2254"/>
      <c r="S132" s="2024"/>
      <c r="T132" s="2527" t="s">
        <v>1604</v>
      </c>
      <c r="U132" s="1973"/>
      <c r="V132" s="2527"/>
      <c r="W132" s="2528"/>
      <c r="X132" s="2529"/>
      <c r="Z132" s="2254"/>
      <c r="AA132" s="2024"/>
      <c r="AB132" s="2527"/>
      <c r="AC132" s="1973"/>
      <c r="AD132" s="2527"/>
      <c r="AE132" s="2528"/>
      <c r="AF132" s="2529"/>
      <c r="AH132" s="2254"/>
      <c r="AI132" s="2024"/>
      <c r="AJ132" s="2527"/>
      <c r="AK132" s="1973"/>
      <c r="AL132" s="2527"/>
      <c r="AM132" s="2528"/>
      <c r="AN132" s="2529"/>
    </row>
    <row r="133" spans="2:40" ht="15.75" thickBot="1" x14ac:dyDescent="0.35">
      <c r="B133" s="2254" t="s">
        <v>947</v>
      </c>
      <c r="C133" s="2530"/>
      <c r="D133" s="2531"/>
      <c r="E133" s="2532"/>
      <c r="F133" s="2531"/>
      <c r="G133" s="2533"/>
      <c r="H133" s="2534"/>
      <c r="J133" s="2254" t="s">
        <v>947</v>
      </c>
      <c r="K133" s="2530"/>
      <c r="L133" s="2531"/>
      <c r="M133" s="2532"/>
      <c r="N133" s="2531"/>
      <c r="O133" s="2533"/>
      <c r="P133" s="2534"/>
      <c r="R133" s="2254" t="s">
        <v>947</v>
      </c>
      <c r="S133" s="2530"/>
      <c r="T133" s="2531"/>
      <c r="U133" s="2532"/>
      <c r="V133" s="2531"/>
      <c r="W133" s="2533"/>
      <c r="X133" s="2534"/>
      <c r="Z133" s="2254" t="s">
        <v>947</v>
      </c>
      <c r="AA133" s="2530"/>
      <c r="AB133" s="2531"/>
      <c r="AC133" s="2532"/>
      <c r="AD133" s="2531"/>
      <c r="AE133" s="2533"/>
      <c r="AF133" s="2534"/>
      <c r="AH133" s="2254" t="s">
        <v>947</v>
      </c>
      <c r="AI133" s="2530"/>
      <c r="AJ133" s="2531"/>
      <c r="AK133" s="2532"/>
      <c r="AL133" s="2531"/>
      <c r="AM133" s="2533"/>
      <c r="AN133" s="2534"/>
    </row>
    <row r="134" spans="2:40" ht="15.75" thickTop="1" x14ac:dyDescent="0.3">
      <c r="B134" s="2583" t="s">
        <v>949</v>
      </c>
      <c r="C134" s="2535" t="s">
        <v>773</v>
      </c>
      <c r="D134" s="2536" t="s">
        <v>135</v>
      </c>
      <c r="E134" s="2537" t="s">
        <v>873</v>
      </c>
      <c r="F134" s="2536" t="s">
        <v>950</v>
      </c>
      <c r="G134" s="2537" t="s">
        <v>951</v>
      </c>
      <c r="H134" s="2529" t="s">
        <v>952</v>
      </c>
      <c r="J134" s="2583" t="s">
        <v>949</v>
      </c>
      <c r="K134" s="2535" t="s">
        <v>773</v>
      </c>
      <c r="L134" s="2536" t="s">
        <v>135</v>
      </c>
      <c r="M134" s="2537" t="s">
        <v>873</v>
      </c>
      <c r="N134" s="2536" t="s">
        <v>950</v>
      </c>
      <c r="O134" s="2537" t="s">
        <v>951</v>
      </c>
      <c r="P134" s="2529" t="s">
        <v>952</v>
      </c>
      <c r="R134" s="2583" t="s">
        <v>949</v>
      </c>
      <c r="S134" s="2535" t="s">
        <v>773</v>
      </c>
      <c r="T134" s="2536" t="s">
        <v>135</v>
      </c>
      <c r="U134" s="2537" t="s">
        <v>873</v>
      </c>
      <c r="V134" s="2536" t="s">
        <v>950</v>
      </c>
      <c r="W134" s="2537" t="s">
        <v>951</v>
      </c>
      <c r="X134" s="2529" t="s">
        <v>952</v>
      </c>
      <c r="Z134" s="2583" t="s">
        <v>949</v>
      </c>
      <c r="AA134" s="2535" t="s">
        <v>773</v>
      </c>
      <c r="AB134" s="2536" t="s">
        <v>135</v>
      </c>
      <c r="AC134" s="2537" t="s">
        <v>873</v>
      </c>
      <c r="AD134" s="2536" t="s">
        <v>950</v>
      </c>
      <c r="AE134" s="2537" t="s">
        <v>951</v>
      </c>
      <c r="AF134" s="2529" t="s">
        <v>952</v>
      </c>
      <c r="AH134" s="2583" t="s">
        <v>949</v>
      </c>
      <c r="AI134" s="2535" t="s">
        <v>773</v>
      </c>
      <c r="AJ134" s="2536" t="s">
        <v>135</v>
      </c>
      <c r="AK134" s="2537" t="s">
        <v>873</v>
      </c>
      <c r="AL134" s="2536" t="s">
        <v>950</v>
      </c>
      <c r="AM134" s="2537" t="s">
        <v>951</v>
      </c>
      <c r="AN134" s="2529" t="s">
        <v>952</v>
      </c>
    </row>
    <row r="135" spans="2:40" x14ac:dyDescent="0.3">
      <c r="B135" s="2390">
        <v>90</v>
      </c>
      <c r="C135" s="2538" t="s">
        <v>932</v>
      </c>
      <c r="D135" s="2539" t="s">
        <v>921</v>
      </c>
      <c r="E135" s="2285">
        <v>0</v>
      </c>
      <c r="F135" s="2540">
        <v>4251.3637355331075</v>
      </c>
      <c r="G135" s="2541">
        <v>0.33333333333333331</v>
      </c>
      <c r="H135" s="2542">
        <v>0</v>
      </c>
      <c r="J135" s="2390">
        <v>290</v>
      </c>
      <c r="K135" s="2544" t="s">
        <v>954</v>
      </c>
      <c r="L135" s="2539" t="s">
        <v>921</v>
      </c>
      <c r="M135" s="2285">
        <v>1</v>
      </c>
      <c r="N135" s="2540">
        <v>57306.994189541183</v>
      </c>
      <c r="O135" s="2541">
        <v>0.33333333333333331</v>
      </c>
      <c r="P135" s="2542">
        <v>19102.331396513728</v>
      </c>
      <c r="R135" s="2390">
        <v>90</v>
      </c>
      <c r="S135" s="2538" t="s">
        <v>932</v>
      </c>
      <c r="T135" s="2539" t="s">
        <v>921</v>
      </c>
      <c r="U135" s="2285">
        <v>3</v>
      </c>
      <c r="V135" s="2540">
        <v>4251.3637355331075</v>
      </c>
      <c r="W135" s="2541">
        <v>1</v>
      </c>
      <c r="X135" s="2542">
        <v>12754.091206599322</v>
      </c>
      <c r="Z135" s="2390">
        <v>90</v>
      </c>
      <c r="AA135" s="2538" t="s">
        <v>932</v>
      </c>
      <c r="AB135" s="2539" t="s">
        <v>921</v>
      </c>
      <c r="AC135" s="2285">
        <v>0</v>
      </c>
      <c r="AD135" s="2540">
        <v>4251.3637355331075</v>
      </c>
      <c r="AE135" s="2541">
        <v>1</v>
      </c>
      <c r="AF135" s="2542">
        <v>0</v>
      </c>
      <c r="AH135" s="2390">
        <v>90</v>
      </c>
      <c r="AI135" s="2538" t="s">
        <v>932</v>
      </c>
      <c r="AJ135" s="2539" t="s">
        <v>921</v>
      </c>
      <c r="AK135" s="2285">
        <v>0</v>
      </c>
      <c r="AL135" s="2540">
        <v>4251.3637355331075</v>
      </c>
      <c r="AM135" s="2541">
        <v>1</v>
      </c>
      <c r="AN135" s="2542">
        <v>0</v>
      </c>
    </row>
    <row r="136" spans="2:40" x14ac:dyDescent="0.3">
      <c r="B136" s="2390">
        <v>290</v>
      </c>
      <c r="C136" s="2538" t="s">
        <v>954</v>
      </c>
      <c r="D136" s="2539" t="s">
        <v>921</v>
      </c>
      <c r="E136" s="2285">
        <v>1</v>
      </c>
      <c r="F136" s="2540">
        <v>57306.994189541183</v>
      </c>
      <c r="G136" s="2541">
        <v>0.33333333333333331</v>
      </c>
      <c r="H136" s="2542">
        <v>19102.331396513728</v>
      </c>
      <c r="J136" s="2390">
        <v>100</v>
      </c>
      <c r="K136" s="2544" t="s">
        <v>953</v>
      </c>
      <c r="L136" s="2539" t="s">
        <v>921</v>
      </c>
      <c r="M136" s="2285">
        <v>1</v>
      </c>
      <c r="N136" s="2540">
        <v>26026.308555399723</v>
      </c>
      <c r="O136" s="2541">
        <v>0.33333333333333331</v>
      </c>
      <c r="P136" s="2542">
        <v>8675.4361851332396</v>
      </c>
      <c r="R136" s="2390">
        <v>290</v>
      </c>
      <c r="S136" s="2538" t="s">
        <v>954</v>
      </c>
      <c r="T136" s="2539" t="s">
        <v>921</v>
      </c>
      <c r="U136" s="2285">
        <v>1.5</v>
      </c>
      <c r="V136" s="2540">
        <v>57306.994189541183</v>
      </c>
      <c r="W136" s="2541">
        <v>1</v>
      </c>
      <c r="X136" s="2542">
        <v>85960.491284311778</v>
      </c>
      <c r="Z136" s="2390">
        <v>290</v>
      </c>
      <c r="AA136" s="2538" t="s">
        <v>954</v>
      </c>
      <c r="AB136" s="2539" t="s">
        <v>921</v>
      </c>
      <c r="AC136" s="2285">
        <v>1</v>
      </c>
      <c r="AD136" s="2540">
        <v>57306.994189541183</v>
      </c>
      <c r="AE136" s="2541">
        <v>0.2</v>
      </c>
      <c r="AF136" s="2542">
        <v>11461.398837908237</v>
      </c>
      <c r="AH136" s="2390">
        <v>290</v>
      </c>
      <c r="AI136" s="2538" t="s">
        <v>954</v>
      </c>
      <c r="AJ136" s="2539" t="s">
        <v>921</v>
      </c>
      <c r="AK136" s="2285">
        <v>1</v>
      </c>
      <c r="AL136" s="2540">
        <v>57306.994189541183</v>
      </c>
      <c r="AM136" s="2541">
        <v>1</v>
      </c>
      <c r="AN136" s="2542">
        <v>57306.994189541183</v>
      </c>
    </row>
    <row r="137" spans="2:40" x14ac:dyDescent="0.3">
      <c r="B137" s="2390">
        <v>310</v>
      </c>
      <c r="C137" s="2538" t="s">
        <v>955</v>
      </c>
      <c r="D137" s="2539" t="s">
        <v>921</v>
      </c>
      <c r="E137" s="2285">
        <v>0</v>
      </c>
      <c r="F137" s="2540">
        <v>49100.321378481269</v>
      </c>
      <c r="G137" s="2541">
        <v>0.33333333333333331</v>
      </c>
      <c r="H137" s="2542">
        <v>0</v>
      </c>
      <c r="J137" s="2390">
        <v>290</v>
      </c>
      <c r="K137" s="2544" t="s">
        <v>954</v>
      </c>
      <c r="L137" s="2539" t="s">
        <v>921</v>
      </c>
      <c r="M137" s="2285">
        <v>0</v>
      </c>
      <c r="N137" s="2540">
        <v>57306.994189541183</v>
      </c>
      <c r="O137" s="2541">
        <v>0.33333333333333331</v>
      </c>
      <c r="P137" s="2542">
        <v>0</v>
      </c>
      <c r="R137" s="2390">
        <v>310</v>
      </c>
      <c r="S137" s="2538" t="s">
        <v>955</v>
      </c>
      <c r="T137" s="2539" t="s">
        <v>921</v>
      </c>
      <c r="U137" s="2285">
        <v>1.5</v>
      </c>
      <c r="V137" s="2540">
        <v>49100.321378481269</v>
      </c>
      <c r="W137" s="2541">
        <v>0.5</v>
      </c>
      <c r="X137" s="2542">
        <v>36825.241033860948</v>
      </c>
      <c r="Z137" s="2390">
        <v>310</v>
      </c>
      <c r="AA137" s="2538" t="s">
        <v>955</v>
      </c>
      <c r="AB137" s="2539" t="s">
        <v>921</v>
      </c>
      <c r="AC137" s="2285">
        <v>0</v>
      </c>
      <c r="AD137" s="2540">
        <v>49100.321378481269</v>
      </c>
      <c r="AE137" s="2541">
        <v>1</v>
      </c>
      <c r="AF137" s="2542">
        <v>0</v>
      </c>
      <c r="AH137" s="2390">
        <v>310</v>
      </c>
      <c r="AI137" s="2538" t="s">
        <v>955</v>
      </c>
      <c r="AJ137" s="2539" t="s">
        <v>921</v>
      </c>
      <c r="AK137" s="2285">
        <v>0</v>
      </c>
      <c r="AL137" s="2540">
        <v>49100.321378481269</v>
      </c>
      <c r="AM137" s="2541">
        <v>1</v>
      </c>
      <c r="AN137" s="2542">
        <v>0</v>
      </c>
    </row>
    <row r="138" spans="2:40" x14ac:dyDescent="0.3">
      <c r="B138" s="2390">
        <v>100</v>
      </c>
      <c r="C138" s="2538" t="s">
        <v>953</v>
      </c>
      <c r="D138" s="2539" t="s">
        <v>921</v>
      </c>
      <c r="E138" s="2285">
        <v>1</v>
      </c>
      <c r="F138" s="2540">
        <v>26026.308555399723</v>
      </c>
      <c r="G138" s="2541">
        <v>0.33333333333333331</v>
      </c>
      <c r="H138" s="2542">
        <v>8675.4361851332396</v>
      </c>
      <c r="J138" s="2390">
        <v>100</v>
      </c>
      <c r="K138" s="2544" t="s">
        <v>953</v>
      </c>
      <c r="L138" s="2539" t="s">
        <v>921</v>
      </c>
      <c r="M138" s="2285">
        <v>0</v>
      </c>
      <c r="N138" s="2540">
        <v>26026.308555399723</v>
      </c>
      <c r="O138" s="2541">
        <v>0.33333333333333331</v>
      </c>
      <c r="P138" s="2542">
        <v>0</v>
      </c>
      <c r="R138" s="2390">
        <v>100</v>
      </c>
      <c r="S138" s="2538" t="s">
        <v>953</v>
      </c>
      <c r="T138" s="2539" t="s">
        <v>921</v>
      </c>
      <c r="U138" s="2285">
        <v>1.5</v>
      </c>
      <c r="V138" s="2540">
        <v>26026.308555399723</v>
      </c>
      <c r="W138" s="2541">
        <v>0.5</v>
      </c>
      <c r="X138" s="2542">
        <v>19519.731416549792</v>
      </c>
      <c r="Z138" s="2390">
        <v>100</v>
      </c>
      <c r="AA138" s="2538" t="s">
        <v>953</v>
      </c>
      <c r="AB138" s="2539" t="s">
        <v>921</v>
      </c>
      <c r="AC138" s="2285">
        <v>1</v>
      </c>
      <c r="AD138" s="2540">
        <v>26026.308555399723</v>
      </c>
      <c r="AE138" s="2541">
        <v>0.2</v>
      </c>
      <c r="AF138" s="2542">
        <v>5205.2617110799447</v>
      </c>
      <c r="AH138" s="2390">
        <v>100</v>
      </c>
      <c r="AI138" s="2538" t="s">
        <v>953</v>
      </c>
      <c r="AJ138" s="2539" t="s">
        <v>921</v>
      </c>
      <c r="AK138" s="2285">
        <v>1</v>
      </c>
      <c r="AL138" s="2540">
        <v>26026.308555399723</v>
      </c>
      <c r="AM138" s="2541">
        <v>1</v>
      </c>
      <c r="AN138" s="2542">
        <v>26026.308555399723</v>
      </c>
    </row>
    <row r="139" spans="2:40" x14ac:dyDescent="0.3">
      <c r="B139" s="2390">
        <v>110</v>
      </c>
      <c r="C139" s="2538" t="s">
        <v>936</v>
      </c>
      <c r="D139" s="2539" t="s">
        <v>921</v>
      </c>
      <c r="E139" s="2285">
        <v>1</v>
      </c>
      <c r="F139" s="2540">
        <v>4513.8849929873777</v>
      </c>
      <c r="G139" s="2541">
        <v>0.33333333333333331</v>
      </c>
      <c r="H139" s="2542">
        <v>1504.6283309957926</v>
      </c>
      <c r="J139" s="2390">
        <v>110</v>
      </c>
      <c r="K139" s="2538" t="s">
        <v>936</v>
      </c>
      <c r="L139" s="2539" t="s">
        <v>921</v>
      </c>
      <c r="M139" s="2285">
        <v>0</v>
      </c>
      <c r="N139" s="2540">
        <v>4513.8849929873777</v>
      </c>
      <c r="O139" s="2541">
        <v>0.33333333333333331</v>
      </c>
      <c r="P139" s="2542">
        <v>0</v>
      </c>
      <c r="R139" s="2390">
        <v>110</v>
      </c>
      <c r="S139" s="2538" t="s">
        <v>936</v>
      </c>
      <c r="T139" s="2539" t="s">
        <v>921</v>
      </c>
      <c r="U139" s="2285">
        <v>3</v>
      </c>
      <c r="V139" s="2540">
        <v>4513.8849929873777</v>
      </c>
      <c r="W139" s="2541">
        <v>0.5</v>
      </c>
      <c r="X139" s="2542">
        <v>6770.8274894810666</v>
      </c>
      <c r="Z139" s="2390">
        <v>110</v>
      </c>
      <c r="AA139" s="2538" t="s">
        <v>936</v>
      </c>
      <c r="AB139" s="2539" t="s">
        <v>921</v>
      </c>
      <c r="AC139" s="2285">
        <v>1</v>
      </c>
      <c r="AD139" s="2540">
        <v>4513.8849929873777</v>
      </c>
      <c r="AE139" s="2541">
        <v>0.2</v>
      </c>
      <c r="AF139" s="2542">
        <v>902.77699859747554</v>
      </c>
      <c r="AH139" s="2390">
        <v>110</v>
      </c>
      <c r="AI139" s="2538" t="s">
        <v>936</v>
      </c>
      <c r="AJ139" s="2539" t="s">
        <v>921</v>
      </c>
      <c r="AK139" s="2285">
        <v>1</v>
      </c>
      <c r="AL139" s="2540">
        <v>4513.8849929873777</v>
      </c>
      <c r="AM139" s="2541">
        <v>1</v>
      </c>
      <c r="AN139" s="2542">
        <v>4513.8849929873777</v>
      </c>
    </row>
    <row r="140" spans="2:40" ht="15.75" thickBot="1" x14ac:dyDescent="0.35">
      <c r="B140" s="2390">
        <v>80</v>
      </c>
      <c r="C140" s="2538" t="s">
        <v>1747</v>
      </c>
      <c r="D140" s="2539" t="s">
        <v>921</v>
      </c>
      <c r="E140" s="2546">
        <v>0</v>
      </c>
      <c r="F140" s="2540">
        <v>144229.3728711681</v>
      </c>
      <c r="G140" s="2541">
        <v>0.33333333333333331</v>
      </c>
      <c r="H140" s="2542">
        <v>0</v>
      </c>
      <c r="J140" s="2390">
        <v>80</v>
      </c>
      <c r="K140" s="2538" t="s">
        <v>1747</v>
      </c>
      <c r="L140" s="2539" t="s">
        <v>921</v>
      </c>
      <c r="M140" s="2546">
        <v>0</v>
      </c>
      <c r="N140" s="2540">
        <v>144229.3728711681</v>
      </c>
      <c r="O140" s="2541">
        <v>0.33333333333333331</v>
      </c>
      <c r="P140" s="2542">
        <v>0</v>
      </c>
      <c r="R140" s="2390">
        <v>80</v>
      </c>
      <c r="S140" s="2538" t="s">
        <v>1747</v>
      </c>
      <c r="T140" s="2539" t="s">
        <v>921</v>
      </c>
      <c r="U140" s="2546">
        <v>0</v>
      </c>
      <c r="V140" s="2540">
        <v>144229.3728711681</v>
      </c>
      <c r="W140" s="2547">
        <v>1</v>
      </c>
      <c r="X140" s="2542">
        <v>0</v>
      </c>
      <c r="Z140" s="2390">
        <v>80</v>
      </c>
      <c r="AA140" s="2538" t="s">
        <v>1747</v>
      </c>
      <c r="AB140" s="2539" t="s">
        <v>921</v>
      </c>
      <c r="AC140" s="2546">
        <v>1</v>
      </c>
      <c r="AD140" s="2540">
        <v>144229.3728711681</v>
      </c>
      <c r="AE140" s="2547">
        <v>0.2</v>
      </c>
      <c r="AF140" s="2542">
        <v>28845.874574233621</v>
      </c>
      <c r="AH140" s="2390">
        <v>80</v>
      </c>
      <c r="AI140" s="2538" t="s">
        <v>1747</v>
      </c>
      <c r="AJ140" s="2539" t="s">
        <v>921</v>
      </c>
      <c r="AK140" s="2546">
        <v>0</v>
      </c>
      <c r="AL140" s="2540">
        <v>144229.3728711681</v>
      </c>
      <c r="AM140" s="2547">
        <v>1</v>
      </c>
      <c r="AN140" s="2542">
        <v>0</v>
      </c>
    </row>
    <row r="141" spans="2:40" ht="16.5" thickTop="1" thickBot="1" x14ac:dyDescent="0.35">
      <c r="B141" s="2266"/>
      <c r="C141" s="1206"/>
      <c r="D141" s="2527"/>
      <c r="E141" s="1973"/>
      <c r="F141" s="2548"/>
      <c r="G141" s="2549" t="s">
        <v>956</v>
      </c>
      <c r="H141" s="2550">
        <v>29282.395912642758</v>
      </c>
      <c r="J141" s="2266"/>
      <c r="K141" s="1206"/>
      <c r="L141" s="2527"/>
      <c r="M141" s="1973"/>
      <c r="N141" s="2548"/>
      <c r="O141" s="2549" t="s">
        <v>956</v>
      </c>
      <c r="P141" s="2550">
        <v>27777.767581646967</v>
      </c>
      <c r="R141" s="2266"/>
      <c r="S141" s="1206"/>
      <c r="T141" s="2527"/>
      <c r="U141" s="1973"/>
      <c r="V141" s="2548"/>
      <c r="W141" s="2549" t="s">
        <v>956</v>
      </c>
      <c r="X141" s="2550">
        <v>161830.38243080291</v>
      </c>
      <c r="Z141" s="2266"/>
      <c r="AA141" s="1206"/>
      <c r="AB141" s="2527"/>
      <c r="AC141" s="1973"/>
      <c r="AD141" s="2548"/>
      <c r="AE141" s="2549" t="s">
        <v>956</v>
      </c>
      <c r="AF141" s="2550">
        <v>46415.312121819283</v>
      </c>
      <c r="AH141" s="2266"/>
      <c r="AI141" s="1206"/>
      <c r="AJ141" s="2527"/>
      <c r="AK141" s="1973"/>
      <c r="AL141" s="2548"/>
      <c r="AM141" s="2549" t="s">
        <v>956</v>
      </c>
      <c r="AN141" s="2550">
        <v>87847.187737928296</v>
      </c>
    </row>
    <row r="142" spans="2:40" ht="16.5" thickTop="1" thickBot="1" x14ac:dyDescent="0.35">
      <c r="B142" s="2551" t="s">
        <v>957</v>
      </c>
      <c r="C142" s="2530"/>
      <c r="D142" s="2531"/>
      <c r="E142" s="2532"/>
      <c r="F142" s="2552"/>
      <c r="G142" s="2530"/>
      <c r="H142" s="2554"/>
      <c r="J142" s="2551" t="s">
        <v>957</v>
      </c>
      <c r="K142" s="2530"/>
      <c r="L142" s="2531"/>
      <c r="M142" s="2532"/>
      <c r="N142" s="2552"/>
      <c r="O142" s="2530"/>
      <c r="P142" s="2554"/>
      <c r="R142" s="2551" t="s">
        <v>957</v>
      </c>
      <c r="S142" s="2530"/>
      <c r="T142" s="2531"/>
      <c r="U142" s="2532"/>
      <c r="V142" s="2552"/>
      <c r="W142" s="2530"/>
      <c r="X142" s="2554"/>
      <c r="Z142" s="2551" t="s">
        <v>957</v>
      </c>
      <c r="AA142" s="2530"/>
      <c r="AB142" s="2531"/>
      <c r="AC142" s="2532"/>
      <c r="AD142" s="2552"/>
      <c r="AE142" s="2530"/>
      <c r="AF142" s="2554"/>
      <c r="AH142" s="2551" t="s">
        <v>957</v>
      </c>
      <c r="AI142" s="2530"/>
      <c r="AJ142" s="2531"/>
      <c r="AK142" s="2532"/>
      <c r="AL142" s="2552"/>
      <c r="AM142" s="2530"/>
      <c r="AN142" s="2554"/>
    </row>
    <row r="143" spans="2:40" ht="15.75" thickTop="1" x14ac:dyDescent="0.3">
      <c r="B143" s="2555" t="s">
        <v>949</v>
      </c>
      <c r="C143" s="2556" t="s">
        <v>773</v>
      </c>
      <c r="D143" s="2557"/>
      <c r="E143" s="2558" t="s">
        <v>135</v>
      </c>
      <c r="F143" s="2559" t="s">
        <v>929</v>
      </c>
      <c r="G143" s="2558" t="s">
        <v>958</v>
      </c>
      <c r="H143" s="2560" t="s">
        <v>952</v>
      </c>
      <c r="J143" s="2555" t="s">
        <v>949</v>
      </c>
      <c r="K143" s="2556" t="s">
        <v>773</v>
      </c>
      <c r="L143" s="2557"/>
      <c r="M143" s="2558" t="s">
        <v>135</v>
      </c>
      <c r="N143" s="2559" t="s">
        <v>929</v>
      </c>
      <c r="O143" s="2558" t="s">
        <v>958</v>
      </c>
      <c r="P143" s="2560" t="s">
        <v>952</v>
      </c>
      <c r="R143" s="2555" t="s">
        <v>949</v>
      </c>
      <c r="S143" s="2556" t="s">
        <v>773</v>
      </c>
      <c r="T143" s="2557"/>
      <c r="U143" s="2558" t="s">
        <v>135</v>
      </c>
      <c r="V143" s="2559" t="s">
        <v>929</v>
      </c>
      <c r="W143" s="2558" t="s">
        <v>958</v>
      </c>
      <c r="X143" s="2560" t="s">
        <v>952</v>
      </c>
      <c r="Z143" s="2555" t="s">
        <v>949</v>
      </c>
      <c r="AA143" s="2556" t="s">
        <v>773</v>
      </c>
      <c r="AB143" s="2557"/>
      <c r="AC143" s="2558" t="s">
        <v>135</v>
      </c>
      <c r="AD143" s="2559" t="s">
        <v>929</v>
      </c>
      <c r="AE143" s="2558" t="s">
        <v>958</v>
      </c>
      <c r="AF143" s="2560" t="s">
        <v>952</v>
      </c>
      <c r="AH143" s="2555" t="s">
        <v>949</v>
      </c>
      <c r="AI143" s="2556" t="s">
        <v>773</v>
      </c>
      <c r="AJ143" s="2557"/>
      <c r="AK143" s="2558" t="s">
        <v>135</v>
      </c>
      <c r="AL143" s="2559" t="s">
        <v>929</v>
      </c>
      <c r="AM143" s="2558" t="s">
        <v>958</v>
      </c>
      <c r="AN143" s="2560" t="s">
        <v>952</v>
      </c>
    </row>
    <row r="144" spans="2:40" x14ac:dyDescent="0.3">
      <c r="B144" s="2561"/>
      <c r="C144" s="2562"/>
      <c r="D144" s="2563"/>
      <c r="E144" s="2564"/>
      <c r="F144" s="2565"/>
      <c r="G144" s="2150"/>
      <c r="H144" s="2566"/>
      <c r="J144" s="2561"/>
      <c r="K144" s="2562"/>
      <c r="L144" s="2563"/>
      <c r="M144" s="2564"/>
      <c r="N144" s="2565"/>
      <c r="O144" s="2150"/>
      <c r="P144" s="2566"/>
      <c r="R144" s="2561"/>
      <c r="S144" s="2562"/>
      <c r="T144" s="2563"/>
      <c r="U144" s="2564"/>
      <c r="V144" s="2565"/>
      <c r="W144" s="2150"/>
      <c r="X144" s="2566"/>
      <c r="Z144" s="2561"/>
      <c r="AA144" s="2562"/>
      <c r="AB144" s="2563"/>
      <c r="AC144" s="2564"/>
      <c r="AD144" s="2565"/>
      <c r="AE144" s="2150"/>
      <c r="AF144" s="2566"/>
      <c r="AH144" s="2561"/>
      <c r="AI144" s="2562"/>
      <c r="AJ144" s="2563"/>
      <c r="AK144" s="2564"/>
      <c r="AL144" s="2565"/>
      <c r="AM144" s="2150"/>
      <c r="AN144" s="2566"/>
    </row>
    <row r="145" spans="2:40" x14ac:dyDescent="0.3">
      <c r="B145" s="2561"/>
      <c r="C145" s="2562"/>
      <c r="D145" s="2563"/>
      <c r="E145" s="2564"/>
      <c r="F145" s="2565"/>
      <c r="G145" s="2150"/>
      <c r="H145" s="2566"/>
      <c r="J145" s="2561"/>
      <c r="K145" s="2562"/>
      <c r="L145" s="2563"/>
      <c r="M145" s="2564"/>
      <c r="N145" s="2565"/>
      <c r="O145" s="2150"/>
      <c r="P145" s="2566"/>
      <c r="R145" s="2561"/>
      <c r="S145" s="2562"/>
      <c r="T145" s="2563"/>
      <c r="U145" s="2564"/>
      <c r="V145" s="2565"/>
      <c r="W145" s="2150"/>
      <c r="X145" s="2566"/>
      <c r="Z145" s="2561"/>
      <c r="AA145" s="2562"/>
      <c r="AB145" s="2563"/>
      <c r="AC145" s="2564"/>
      <c r="AD145" s="2565"/>
      <c r="AE145" s="2150"/>
      <c r="AF145" s="2566"/>
      <c r="AH145" s="2561"/>
      <c r="AI145" s="2562"/>
      <c r="AJ145" s="2563"/>
      <c r="AK145" s="2564"/>
      <c r="AL145" s="2565"/>
      <c r="AM145" s="2150"/>
      <c r="AN145" s="2566"/>
    </row>
    <row r="146" spans="2:40" ht="15.75" thickBot="1" x14ac:dyDescent="0.35">
      <c r="B146" s="2561"/>
      <c r="C146" s="2562"/>
      <c r="D146" s="2563"/>
      <c r="E146" s="2564"/>
      <c r="F146" s="2565"/>
      <c r="G146" s="2150"/>
      <c r="H146" s="2566"/>
      <c r="J146" s="2561"/>
      <c r="K146" s="2562"/>
      <c r="L146" s="2563"/>
      <c r="M146" s="2564"/>
      <c r="N146" s="2565"/>
      <c r="O146" s="2150"/>
      <c r="P146" s="2566"/>
      <c r="R146" s="2561"/>
      <c r="S146" s="2562"/>
      <c r="T146" s="2563"/>
      <c r="U146" s="2564"/>
      <c r="V146" s="2565"/>
      <c r="W146" s="2150"/>
      <c r="X146" s="2566"/>
      <c r="Z146" s="2561"/>
      <c r="AA146" s="2562"/>
      <c r="AB146" s="2563"/>
      <c r="AC146" s="2564"/>
      <c r="AD146" s="2565"/>
      <c r="AE146" s="2150"/>
      <c r="AF146" s="2566"/>
      <c r="AH146" s="2561"/>
      <c r="AI146" s="2562"/>
      <c r="AJ146" s="2563"/>
      <c r="AK146" s="2564"/>
      <c r="AL146" s="2565"/>
      <c r="AM146" s="2150"/>
      <c r="AN146" s="2566"/>
    </row>
    <row r="147" spans="2:40" ht="16.5" thickTop="1" thickBot="1" x14ac:dyDescent="0.35">
      <c r="B147" s="2266"/>
      <c r="C147" s="1206"/>
      <c r="D147" s="2527"/>
      <c r="E147" s="1973"/>
      <c r="F147" s="2548"/>
      <c r="G147" s="2549" t="s">
        <v>956</v>
      </c>
      <c r="H147" s="2567">
        <v>0</v>
      </c>
      <c r="J147" s="2266"/>
      <c r="K147" s="1206"/>
      <c r="L147" s="2527"/>
      <c r="M147" s="1973"/>
      <c r="N147" s="2548"/>
      <c r="O147" s="2549" t="s">
        <v>956</v>
      </c>
      <c r="P147" s="2567">
        <v>0</v>
      </c>
      <c r="R147" s="2266"/>
      <c r="S147" s="1206"/>
      <c r="T147" s="2527"/>
      <c r="U147" s="1973"/>
      <c r="V147" s="2548"/>
      <c r="W147" s="2549" t="s">
        <v>956</v>
      </c>
      <c r="X147" s="2567">
        <v>0</v>
      </c>
      <c r="Z147" s="2266"/>
      <c r="AA147" s="1206"/>
      <c r="AB147" s="2527"/>
      <c r="AC147" s="1973"/>
      <c r="AD147" s="2548"/>
      <c r="AE147" s="2549" t="s">
        <v>956</v>
      </c>
      <c r="AF147" s="2567">
        <v>0</v>
      </c>
      <c r="AH147" s="2266"/>
      <c r="AI147" s="1206"/>
      <c r="AJ147" s="2527"/>
      <c r="AK147" s="1973"/>
      <c r="AL147" s="2548"/>
      <c r="AM147" s="2549" t="s">
        <v>956</v>
      </c>
      <c r="AN147" s="2567">
        <v>0</v>
      </c>
    </row>
    <row r="148" spans="2:40" ht="16.5" thickTop="1" thickBot="1" x14ac:dyDescent="0.35">
      <c r="B148" s="2254" t="s">
        <v>3382</v>
      </c>
      <c r="C148" s="2530"/>
      <c r="D148" s="2531"/>
      <c r="E148" s="2532"/>
      <c r="F148" s="2552"/>
      <c r="G148" s="2530"/>
      <c r="H148" s="2554"/>
      <c r="J148" s="2254" t="s">
        <v>3382</v>
      </c>
      <c r="K148" s="2530"/>
      <c r="L148" s="2531"/>
      <c r="M148" s="2532"/>
      <c r="N148" s="2552"/>
      <c r="O148" s="2530"/>
      <c r="P148" s="2554"/>
      <c r="R148" s="2266"/>
      <c r="S148" s="2530"/>
      <c r="T148" s="2531"/>
      <c r="U148" s="2532"/>
      <c r="V148" s="2552"/>
      <c r="W148" s="2530"/>
      <c r="X148" s="2554"/>
      <c r="Z148" s="2266"/>
      <c r="AA148" s="2530"/>
      <c r="AB148" s="2531"/>
      <c r="AC148" s="2532"/>
      <c r="AD148" s="2552"/>
      <c r="AE148" s="2530"/>
      <c r="AF148" s="2554"/>
      <c r="AH148" s="2266"/>
      <c r="AI148" s="2530"/>
      <c r="AJ148" s="2531"/>
      <c r="AK148" s="2532"/>
      <c r="AL148" s="2552"/>
      <c r="AM148" s="2530"/>
      <c r="AN148" s="2554"/>
    </row>
    <row r="149" spans="2:40" ht="15.75" thickTop="1" x14ac:dyDescent="0.3">
      <c r="B149" s="2568" t="s">
        <v>949</v>
      </c>
      <c r="C149" s="2568" t="s">
        <v>960</v>
      </c>
      <c r="D149" s="2537" t="s">
        <v>873</v>
      </c>
      <c r="E149" s="2569" t="s">
        <v>961</v>
      </c>
      <c r="F149" s="2570" t="s">
        <v>314</v>
      </c>
      <c r="G149" s="2537" t="s">
        <v>951</v>
      </c>
      <c r="H149" s="2529" t="s">
        <v>1101</v>
      </c>
      <c r="J149" s="2568" t="s">
        <v>949</v>
      </c>
      <c r="K149" s="2568" t="s">
        <v>960</v>
      </c>
      <c r="L149" s="2537" t="s">
        <v>873</v>
      </c>
      <c r="M149" s="2569" t="s">
        <v>961</v>
      </c>
      <c r="N149" s="2570" t="s">
        <v>314</v>
      </c>
      <c r="O149" s="2537" t="s">
        <v>951</v>
      </c>
      <c r="P149" s="2529" t="s">
        <v>1101</v>
      </c>
      <c r="R149" s="2568" t="s">
        <v>949</v>
      </c>
      <c r="S149" s="2568" t="s">
        <v>960</v>
      </c>
      <c r="T149" s="2537" t="s">
        <v>873</v>
      </c>
      <c r="U149" s="2569" t="s">
        <v>961</v>
      </c>
      <c r="V149" s="2570" t="s">
        <v>314</v>
      </c>
      <c r="W149" s="2537" t="s">
        <v>951</v>
      </c>
      <c r="X149" s="2529" t="s">
        <v>1101</v>
      </c>
      <c r="Z149" s="2568" t="s">
        <v>949</v>
      </c>
      <c r="AA149" s="2568" t="s">
        <v>960</v>
      </c>
      <c r="AB149" s="2537" t="s">
        <v>873</v>
      </c>
      <c r="AC149" s="2569" t="s">
        <v>961</v>
      </c>
      <c r="AD149" s="2570" t="s">
        <v>314</v>
      </c>
      <c r="AE149" s="2537" t="s">
        <v>951</v>
      </c>
      <c r="AF149" s="2529" t="s">
        <v>1101</v>
      </c>
      <c r="AH149" s="2568" t="s">
        <v>949</v>
      </c>
      <c r="AI149" s="2568" t="s">
        <v>960</v>
      </c>
      <c r="AJ149" s="2537" t="s">
        <v>873</v>
      </c>
      <c r="AK149" s="2569" t="s">
        <v>961</v>
      </c>
      <c r="AL149" s="2570" t="s">
        <v>314</v>
      </c>
      <c r="AM149" s="2537" t="s">
        <v>951</v>
      </c>
      <c r="AN149" s="2529" t="s">
        <v>1101</v>
      </c>
    </row>
    <row r="150" spans="2:40" x14ac:dyDescent="0.3">
      <c r="B150" s="2571">
        <v>10</v>
      </c>
      <c r="C150" s="2572" t="s">
        <v>966</v>
      </c>
      <c r="D150" s="2409">
        <v>1</v>
      </c>
      <c r="E150" s="2573">
        <v>403671.20035076747</v>
      </c>
      <c r="F150" s="2574">
        <v>403671.20035076747</v>
      </c>
      <c r="G150" s="2541">
        <v>0.13333333333333333</v>
      </c>
      <c r="H150" s="2575">
        <v>53822.826713435665</v>
      </c>
      <c r="J150" s="2571">
        <v>30</v>
      </c>
      <c r="K150" s="2572" t="s">
        <v>1590</v>
      </c>
      <c r="L150" s="2409">
        <v>1</v>
      </c>
      <c r="M150" s="2573">
        <v>261541.84908698621</v>
      </c>
      <c r="N150" s="2574">
        <v>261541.84908698621</v>
      </c>
      <c r="O150" s="2541">
        <v>9.9999999999999992E-2</v>
      </c>
      <c r="P150" s="2575">
        <v>26154.184908698619</v>
      </c>
      <c r="R150" s="2571">
        <v>10</v>
      </c>
      <c r="S150" s="2572" t="s">
        <v>966</v>
      </c>
      <c r="T150" s="2409">
        <v>1.5</v>
      </c>
      <c r="U150" s="2573">
        <v>403671.20035076747</v>
      </c>
      <c r="V150" s="2574">
        <v>605506.8005261512</v>
      </c>
      <c r="W150" s="2545">
        <v>0.38500000000000001</v>
      </c>
      <c r="X150" s="2575">
        <v>233120.11820256821</v>
      </c>
      <c r="Z150" s="2571">
        <v>10</v>
      </c>
      <c r="AA150" s="2572" t="s">
        <v>966</v>
      </c>
      <c r="AB150" s="2409">
        <v>1</v>
      </c>
      <c r="AC150" s="2573">
        <v>403671.20035076747</v>
      </c>
      <c r="AD150" s="2574">
        <v>403671.20035076747</v>
      </c>
      <c r="AE150" s="2545">
        <v>0.1</v>
      </c>
      <c r="AF150" s="2575">
        <v>40367.120035076747</v>
      </c>
      <c r="AH150" s="2571">
        <v>10</v>
      </c>
      <c r="AI150" s="2572" t="s">
        <v>966</v>
      </c>
      <c r="AJ150" s="2409">
        <v>1</v>
      </c>
      <c r="AK150" s="2573">
        <v>403671.20035076747</v>
      </c>
      <c r="AL150" s="2574">
        <v>403671.20035076747</v>
      </c>
      <c r="AM150" s="2545">
        <v>0.3</v>
      </c>
      <c r="AN150" s="2575">
        <v>121101.36010523024</v>
      </c>
    </row>
    <row r="151" spans="2:40" x14ac:dyDescent="0.3">
      <c r="B151" s="2571">
        <v>20</v>
      </c>
      <c r="C151" s="2572" t="s">
        <v>967</v>
      </c>
      <c r="D151" s="2409">
        <v>1</v>
      </c>
      <c r="E151" s="2573">
        <v>166435.72214626396</v>
      </c>
      <c r="F151" s="2574">
        <v>166435.72214626396</v>
      </c>
      <c r="G151" s="2541">
        <v>0.13333333333333333</v>
      </c>
      <c r="H151" s="2575">
        <v>22191.429619501861</v>
      </c>
      <c r="J151" s="2571">
        <v>160</v>
      </c>
      <c r="K151" s="2572" t="s">
        <v>923</v>
      </c>
      <c r="L151" s="2409">
        <v>1</v>
      </c>
      <c r="M151" s="2573">
        <v>64040.167561799884</v>
      </c>
      <c r="N151" s="2574">
        <v>64040.167561799884</v>
      </c>
      <c r="O151" s="2541">
        <v>9.9999999999999992E-2</v>
      </c>
      <c r="P151" s="2575">
        <v>6404.0167561799881</v>
      </c>
      <c r="R151" s="2571">
        <v>20</v>
      </c>
      <c r="S151" s="2572" t="s">
        <v>967</v>
      </c>
      <c r="T151" s="2409">
        <v>1.5</v>
      </c>
      <c r="U151" s="2573">
        <v>166435.72214626396</v>
      </c>
      <c r="V151" s="2574">
        <v>249653.58321939595</v>
      </c>
      <c r="W151" s="2545">
        <v>1</v>
      </c>
      <c r="X151" s="2575">
        <v>249653.58321939595</v>
      </c>
      <c r="Z151" s="2571">
        <v>20</v>
      </c>
      <c r="AA151" s="2572" t="s">
        <v>967</v>
      </c>
      <c r="AB151" s="2409">
        <v>1</v>
      </c>
      <c r="AC151" s="2573">
        <v>166435.72214626396</v>
      </c>
      <c r="AD151" s="2574">
        <v>166435.72214626396</v>
      </c>
      <c r="AE151" s="2545">
        <v>0.2</v>
      </c>
      <c r="AF151" s="2575">
        <v>33287.144429252796</v>
      </c>
      <c r="AH151" s="2571">
        <v>20</v>
      </c>
      <c r="AI151" s="2572" t="s">
        <v>967</v>
      </c>
      <c r="AJ151" s="2409">
        <v>0</v>
      </c>
      <c r="AK151" s="2573">
        <v>166435.72214626396</v>
      </c>
      <c r="AL151" s="2574">
        <v>0</v>
      </c>
      <c r="AM151" s="2545">
        <v>1</v>
      </c>
      <c r="AN151" s="2575">
        <v>0</v>
      </c>
    </row>
    <row r="152" spans="2:40" x14ac:dyDescent="0.3">
      <c r="B152" s="2571">
        <v>30</v>
      </c>
      <c r="C152" s="2572" t="s">
        <v>1590</v>
      </c>
      <c r="D152" s="2409">
        <v>0</v>
      </c>
      <c r="E152" s="2573">
        <v>261541.84908698621</v>
      </c>
      <c r="F152" s="2574">
        <v>0</v>
      </c>
      <c r="G152" s="2541">
        <v>0.33333333333333331</v>
      </c>
      <c r="H152" s="2575">
        <v>0</v>
      </c>
      <c r="J152" s="2571">
        <v>40</v>
      </c>
      <c r="K152" s="2572" t="s">
        <v>969</v>
      </c>
      <c r="L152" s="2409">
        <v>0</v>
      </c>
      <c r="M152" s="2573">
        <v>93831.201492526641</v>
      </c>
      <c r="N152" s="2574">
        <v>0</v>
      </c>
      <c r="O152" s="2541">
        <v>0.33333333333333331</v>
      </c>
      <c r="P152" s="2575">
        <v>0</v>
      </c>
      <c r="R152" s="2571">
        <v>30</v>
      </c>
      <c r="S152" s="2572" t="s">
        <v>1590</v>
      </c>
      <c r="T152" s="2409">
        <v>0</v>
      </c>
      <c r="U152" s="2573">
        <v>261541.84908698621</v>
      </c>
      <c r="V152" s="2574">
        <v>0</v>
      </c>
      <c r="W152" s="2545">
        <v>0.8</v>
      </c>
      <c r="X152" s="2575">
        <v>0</v>
      </c>
      <c r="Z152" s="2571">
        <v>30</v>
      </c>
      <c r="AA152" s="2572" t="s">
        <v>1590</v>
      </c>
      <c r="AB152" s="2409">
        <v>0</v>
      </c>
      <c r="AC152" s="2573">
        <v>261541.84908698621</v>
      </c>
      <c r="AD152" s="2574">
        <v>0</v>
      </c>
      <c r="AE152" s="2545">
        <v>1</v>
      </c>
      <c r="AF152" s="2575">
        <v>0</v>
      </c>
      <c r="AH152" s="2571">
        <v>30</v>
      </c>
      <c r="AI152" s="2572" t="s">
        <v>1590</v>
      </c>
      <c r="AJ152" s="2409">
        <v>0</v>
      </c>
      <c r="AK152" s="2573">
        <v>261541.84908698621</v>
      </c>
      <c r="AL152" s="2574">
        <v>0</v>
      </c>
      <c r="AM152" s="2545">
        <v>1</v>
      </c>
      <c r="AN152" s="2575">
        <v>0</v>
      </c>
    </row>
    <row r="153" spans="2:40" x14ac:dyDescent="0.3">
      <c r="B153" s="2571">
        <v>40</v>
      </c>
      <c r="C153" s="2572" t="s">
        <v>969</v>
      </c>
      <c r="D153" s="2409">
        <v>0</v>
      </c>
      <c r="E153" s="2573">
        <v>93831.201492526641</v>
      </c>
      <c r="F153" s="2574">
        <v>0</v>
      </c>
      <c r="G153" s="2541">
        <v>0.33333333333333331</v>
      </c>
      <c r="H153" s="2575">
        <v>0</v>
      </c>
      <c r="J153" s="2571">
        <v>40</v>
      </c>
      <c r="K153" s="2572" t="s">
        <v>969</v>
      </c>
      <c r="L153" s="2409">
        <v>0</v>
      </c>
      <c r="M153" s="2573">
        <v>93831.201492526641</v>
      </c>
      <c r="N153" s="2574">
        <v>0</v>
      </c>
      <c r="O153" s="2541">
        <v>0.33333333333333331</v>
      </c>
      <c r="P153" s="2575">
        <v>0</v>
      </c>
      <c r="R153" s="2571">
        <v>40</v>
      </c>
      <c r="S153" s="2572" t="s">
        <v>969</v>
      </c>
      <c r="T153" s="2409">
        <v>0</v>
      </c>
      <c r="U153" s="2573">
        <v>93831.201492526641</v>
      </c>
      <c r="V153" s="2574">
        <v>0</v>
      </c>
      <c r="W153" s="2545">
        <v>1</v>
      </c>
      <c r="X153" s="2575">
        <v>0</v>
      </c>
      <c r="Z153" s="2571">
        <v>40</v>
      </c>
      <c r="AA153" s="2572" t="s">
        <v>969</v>
      </c>
      <c r="AB153" s="2409">
        <v>0</v>
      </c>
      <c r="AC153" s="2573">
        <v>93831.201492526641</v>
      </c>
      <c r="AD153" s="2574">
        <v>0</v>
      </c>
      <c r="AE153" s="2545">
        <v>1</v>
      </c>
      <c r="AF153" s="2575">
        <v>0</v>
      </c>
      <c r="AH153" s="2571">
        <v>40</v>
      </c>
      <c r="AI153" s="2572" t="s">
        <v>969</v>
      </c>
      <c r="AJ153" s="2409">
        <v>0</v>
      </c>
      <c r="AK153" s="2573">
        <v>93831.201492526641</v>
      </c>
      <c r="AL153" s="2574">
        <v>0</v>
      </c>
      <c r="AM153" s="2545">
        <v>1</v>
      </c>
      <c r="AN153" s="2575">
        <v>0</v>
      </c>
    </row>
    <row r="154" spans="2:40" x14ac:dyDescent="0.3">
      <c r="B154" s="2571">
        <v>60</v>
      </c>
      <c r="C154" s="2572" t="s">
        <v>963</v>
      </c>
      <c r="D154" s="2409">
        <v>0</v>
      </c>
      <c r="E154" s="2573">
        <v>93831.201492526641</v>
      </c>
      <c r="F154" s="2574">
        <v>0</v>
      </c>
      <c r="G154" s="2541">
        <v>0.33333333333333331</v>
      </c>
      <c r="H154" s="2575">
        <v>0</v>
      </c>
      <c r="J154" s="2571">
        <v>60</v>
      </c>
      <c r="K154" s="2572" t="s">
        <v>963</v>
      </c>
      <c r="L154" s="2409">
        <v>0</v>
      </c>
      <c r="M154" s="2573">
        <v>93831.201492526641</v>
      </c>
      <c r="N154" s="2574">
        <v>0</v>
      </c>
      <c r="O154" s="2541">
        <v>0.33333333333333331</v>
      </c>
      <c r="P154" s="2575">
        <v>0</v>
      </c>
      <c r="R154" s="2571">
        <v>60</v>
      </c>
      <c r="S154" s="2572" t="s">
        <v>963</v>
      </c>
      <c r="T154" s="2409">
        <v>0</v>
      </c>
      <c r="U154" s="2573">
        <v>93831.201492526641</v>
      </c>
      <c r="V154" s="2574">
        <v>0</v>
      </c>
      <c r="W154" s="2545">
        <v>1</v>
      </c>
      <c r="X154" s="2575">
        <v>0</v>
      </c>
      <c r="Z154" s="2571">
        <v>60</v>
      </c>
      <c r="AA154" s="2572" t="s">
        <v>963</v>
      </c>
      <c r="AB154" s="2409">
        <v>0</v>
      </c>
      <c r="AC154" s="2573">
        <v>93831.201492526641</v>
      </c>
      <c r="AD154" s="2574">
        <v>0</v>
      </c>
      <c r="AE154" s="2545">
        <v>1</v>
      </c>
      <c r="AF154" s="2575">
        <v>0</v>
      </c>
      <c r="AH154" s="2571">
        <v>60</v>
      </c>
      <c r="AI154" s="2572" t="s">
        <v>963</v>
      </c>
      <c r="AJ154" s="2409">
        <v>0</v>
      </c>
      <c r="AK154" s="2573">
        <v>93831.201492526641</v>
      </c>
      <c r="AL154" s="2574">
        <v>0</v>
      </c>
      <c r="AM154" s="2545">
        <v>1</v>
      </c>
      <c r="AN154" s="2575">
        <v>0</v>
      </c>
    </row>
    <row r="155" spans="2:40" x14ac:dyDescent="0.3">
      <c r="B155" s="2571">
        <v>160</v>
      </c>
      <c r="C155" s="2572" t="s">
        <v>923</v>
      </c>
      <c r="D155" s="2409">
        <v>0</v>
      </c>
      <c r="E155" s="2573">
        <v>64040.167561799884</v>
      </c>
      <c r="F155" s="2574">
        <v>0</v>
      </c>
      <c r="G155" s="2541">
        <v>0.33333333333333331</v>
      </c>
      <c r="H155" s="2575">
        <v>0</v>
      </c>
      <c r="J155" s="2571">
        <v>160</v>
      </c>
      <c r="K155" s="2572" t="s">
        <v>923</v>
      </c>
      <c r="L155" s="2409">
        <v>0</v>
      </c>
      <c r="M155" s="2573">
        <v>64040.167561799884</v>
      </c>
      <c r="N155" s="2574">
        <v>0</v>
      </c>
      <c r="O155" s="2541">
        <v>0.33333333333333331</v>
      </c>
      <c r="P155" s="2575">
        <v>0</v>
      </c>
      <c r="R155" s="2571">
        <v>160</v>
      </c>
      <c r="S155" s="2572" t="s">
        <v>923</v>
      </c>
      <c r="T155" s="2409">
        <v>0</v>
      </c>
      <c r="U155" s="2573">
        <v>64040.167561799884</v>
      </c>
      <c r="V155" s="2574">
        <v>0</v>
      </c>
      <c r="W155" s="2545">
        <v>1</v>
      </c>
      <c r="X155" s="2575">
        <v>0</v>
      </c>
      <c r="Z155" s="2571">
        <v>160</v>
      </c>
      <c r="AA155" s="2572" t="s">
        <v>923</v>
      </c>
      <c r="AB155" s="2409">
        <v>0</v>
      </c>
      <c r="AC155" s="2573">
        <v>64040.167561799884</v>
      </c>
      <c r="AD155" s="2574">
        <v>0</v>
      </c>
      <c r="AE155" s="2545">
        <v>1</v>
      </c>
      <c r="AF155" s="2575">
        <v>0</v>
      </c>
      <c r="AH155" s="2571">
        <v>160</v>
      </c>
      <c r="AI155" s="2572" t="s">
        <v>923</v>
      </c>
      <c r="AJ155" s="2409">
        <v>0</v>
      </c>
      <c r="AK155" s="2573">
        <v>64040.167561799884</v>
      </c>
      <c r="AL155" s="2574">
        <v>0</v>
      </c>
      <c r="AM155" s="2545">
        <v>1</v>
      </c>
      <c r="AN155" s="2575">
        <v>0</v>
      </c>
    </row>
    <row r="156" spans="2:40" ht="15.75" thickBot="1" x14ac:dyDescent="0.35">
      <c r="B156" s="2571">
        <v>70</v>
      </c>
      <c r="C156" s="2572" t="s">
        <v>935</v>
      </c>
      <c r="D156" s="2409">
        <v>0</v>
      </c>
      <c r="E156" s="2573">
        <v>56298.72089551598</v>
      </c>
      <c r="F156" s="2574">
        <v>0</v>
      </c>
      <c r="G156" s="2541">
        <v>0.33333333333333331</v>
      </c>
      <c r="H156" s="2575">
        <v>0</v>
      </c>
      <c r="J156" s="2571">
        <v>70</v>
      </c>
      <c r="K156" s="2572" t="s">
        <v>935</v>
      </c>
      <c r="L156" s="2409">
        <v>0</v>
      </c>
      <c r="M156" s="2573">
        <v>56298.72089551598</v>
      </c>
      <c r="N156" s="2574">
        <v>0</v>
      </c>
      <c r="O156" s="2541">
        <v>0.33333333333333331</v>
      </c>
      <c r="P156" s="2575">
        <v>0</v>
      </c>
      <c r="R156" s="2571">
        <v>70</v>
      </c>
      <c r="S156" s="2572" t="s">
        <v>935</v>
      </c>
      <c r="T156" s="2409">
        <v>0</v>
      </c>
      <c r="U156" s="2573">
        <v>56298.72089551598</v>
      </c>
      <c r="V156" s="2574">
        <v>0</v>
      </c>
      <c r="W156" s="2545">
        <v>1</v>
      </c>
      <c r="X156" s="2575">
        <v>0</v>
      </c>
      <c r="Z156" s="2571">
        <v>70</v>
      </c>
      <c r="AA156" s="2572" t="s">
        <v>935</v>
      </c>
      <c r="AB156" s="2409">
        <v>1</v>
      </c>
      <c r="AC156" s="2573">
        <v>56298.72089551598</v>
      </c>
      <c r="AD156" s="2574">
        <v>56298.72089551598</v>
      </c>
      <c r="AE156" s="2545">
        <v>0.2</v>
      </c>
      <c r="AF156" s="2575">
        <v>11259.744179103196</v>
      </c>
      <c r="AH156" s="2571">
        <v>70</v>
      </c>
      <c r="AI156" s="2572" t="s">
        <v>935</v>
      </c>
      <c r="AJ156" s="2409">
        <v>0</v>
      </c>
      <c r="AK156" s="2573">
        <v>56298.72089551598</v>
      </c>
      <c r="AL156" s="2574">
        <v>0</v>
      </c>
      <c r="AM156" s="2545">
        <v>1</v>
      </c>
      <c r="AN156" s="2575">
        <v>0</v>
      </c>
    </row>
    <row r="157" spans="2:40" ht="16.5" thickTop="1" thickBot="1" x14ac:dyDescent="0.35">
      <c r="B157" s="2577"/>
      <c r="C157" s="2530"/>
      <c r="D157" s="2531"/>
      <c r="E157" s="2532"/>
      <c r="F157" s="2531"/>
      <c r="G157" s="2549" t="s">
        <v>956</v>
      </c>
      <c r="H157" s="2550">
        <v>76014.256332937526</v>
      </c>
      <c r="J157" s="2577"/>
      <c r="K157" s="2530"/>
      <c r="L157" s="2531"/>
      <c r="M157" s="2532"/>
      <c r="N157" s="2531"/>
      <c r="O157" s="2549" t="s">
        <v>956</v>
      </c>
      <c r="P157" s="2550">
        <v>32558.201664878608</v>
      </c>
      <c r="R157" s="2577"/>
      <c r="S157" s="2530"/>
      <c r="T157" s="2531"/>
      <c r="U157" s="2532"/>
      <c r="V157" s="2531"/>
      <c r="W157" s="2549" t="s">
        <v>956</v>
      </c>
      <c r="X157" s="2550">
        <v>482773.70142196416</v>
      </c>
      <c r="Z157" s="2577"/>
      <c r="AA157" s="2530"/>
      <c r="AB157" s="2531"/>
      <c r="AC157" s="2532"/>
      <c r="AD157" s="2531"/>
      <c r="AE157" s="2549" t="s">
        <v>956</v>
      </c>
      <c r="AF157" s="2550">
        <v>84914.008643432753</v>
      </c>
      <c r="AH157" s="2577"/>
      <c r="AI157" s="2530"/>
      <c r="AJ157" s="2531"/>
      <c r="AK157" s="2532"/>
      <c r="AL157" s="2531"/>
      <c r="AM157" s="2549" t="s">
        <v>956</v>
      </c>
      <c r="AN157" s="2550">
        <v>121101.36010523024</v>
      </c>
    </row>
    <row r="158" spans="2:40" ht="16.5" thickTop="1" thickBot="1" x14ac:dyDescent="0.35">
      <c r="B158" s="2286"/>
      <c r="C158" s="2578"/>
      <c r="D158" s="2579"/>
      <c r="E158" s="2580"/>
      <c r="F158" s="2581" t="s">
        <v>964</v>
      </c>
      <c r="G158" s="2581"/>
      <c r="H158" s="2582">
        <v>105296.65224558028</v>
      </c>
      <c r="J158" s="2286"/>
      <c r="K158" s="2578"/>
      <c r="L158" s="2579"/>
      <c r="M158" s="2580"/>
      <c r="N158" s="2581" t="s">
        <v>964</v>
      </c>
      <c r="O158" s="2581"/>
      <c r="P158" s="2582">
        <v>60335.969246525579</v>
      </c>
      <c r="R158" s="2286"/>
      <c r="S158" s="2578"/>
      <c r="T158" s="2579"/>
      <c r="U158" s="2580"/>
      <c r="V158" s="2581" t="s">
        <v>964</v>
      </c>
      <c r="W158" s="2581"/>
      <c r="X158" s="2582">
        <v>644604.08385276701</v>
      </c>
      <c r="Z158" s="2286"/>
      <c r="AA158" s="2578"/>
      <c r="AB158" s="2579"/>
      <c r="AC158" s="2580"/>
      <c r="AD158" s="2581" t="s">
        <v>964</v>
      </c>
      <c r="AE158" s="2581"/>
      <c r="AF158" s="2582">
        <v>131329.32076525205</v>
      </c>
      <c r="AH158" s="2286"/>
      <c r="AI158" s="2578"/>
      <c r="AJ158" s="2579"/>
      <c r="AK158" s="2580"/>
      <c r="AL158" s="2581" t="s">
        <v>964</v>
      </c>
      <c r="AM158" s="2581"/>
      <c r="AN158" s="2582">
        <v>208948.54784315854</v>
      </c>
    </row>
    <row r="160" spans="2:40" ht="15.75" thickBot="1" x14ac:dyDescent="0.35"/>
    <row r="161" spans="2:40" ht="15" customHeight="1" x14ac:dyDescent="0.3">
      <c r="B161" s="3763"/>
      <c r="C161" s="3764"/>
      <c r="D161" s="3764"/>
      <c r="E161" s="3764"/>
      <c r="F161" s="2515"/>
      <c r="G161" s="2233" t="s">
        <v>875</v>
      </c>
      <c r="H161" s="2515"/>
      <c r="J161" s="3763"/>
      <c r="K161" s="3764"/>
      <c r="L161" s="3764"/>
      <c r="M161" s="3764"/>
      <c r="N161" s="2515"/>
      <c r="O161" s="2233" t="s">
        <v>875</v>
      </c>
      <c r="P161" s="2515"/>
      <c r="R161" s="3763"/>
      <c r="S161" s="3764"/>
      <c r="T161" s="3764"/>
      <c r="U161" s="3764"/>
      <c r="V161" s="2515"/>
      <c r="W161" s="2233" t="s">
        <v>875</v>
      </c>
      <c r="X161" s="2515"/>
      <c r="Z161" s="3766"/>
      <c r="AA161" s="3766"/>
      <c r="AB161" s="3766"/>
      <c r="AC161" s="3766"/>
      <c r="AD161" s="2024"/>
      <c r="AE161" s="1206"/>
      <c r="AF161" s="1206"/>
      <c r="AG161" s="1206"/>
      <c r="AH161" s="3766"/>
      <c r="AI161" s="3766"/>
      <c r="AJ161" s="3766"/>
      <c r="AK161" s="3766"/>
      <c r="AL161" s="1206"/>
      <c r="AM161" s="1206"/>
      <c r="AN161" s="1206"/>
    </row>
    <row r="162" spans="2:40" ht="15.75" thickBot="1" x14ac:dyDescent="0.35">
      <c r="B162" s="3765" t="s">
        <v>877</v>
      </c>
      <c r="C162" s="3766"/>
      <c r="D162" s="3766"/>
      <c r="E162" s="3766"/>
      <c r="F162" s="2517">
        <v>11</v>
      </c>
      <c r="G162" s="1206" t="s">
        <v>3366</v>
      </c>
      <c r="H162" s="2518"/>
      <c r="J162" s="3765" t="s">
        <v>877</v>
      </c>
      <c r="K162" s="3766"/>
      <c r="L162" s="3766"/>
      <c r="M162" s="3766"/>
      <c r="N162" s="2517">
        <v>12</v>
      </c>
      <c r="O162" s="1206" t="s">
        <v>3366</v>
      </c>
      <c r="P162" s="2518"/>
      <c r="R162" s="3765" t="s">
        <v>877</v>
      </c>
      <c r="S162" s="3766"/>
      <c r="T162" s="3766"/>
      <c r="U162" s="3766"/>
      <c r="V162" s="2517">
        <v>13</v>
      </c>
      <c r="W162" s="1206" t="s">
        <v>3366</v>
      </c>
      <c r="X162" s="2518"/>
      <c r="Z162" s="3766"/>
      <c r="AA162" s="3766"/>
      <c r="AB162" s="3766"/>
      <c r="AC162" s="3766"/>
      <c r="AD162" s="3233"/>
      <c r="AE162" s="1206"/>
      <c r="AF162" s="1206"/>
      <c r="AG162" s="1206"/>
      <c r="AH162" s="3766"/>
      <c r="AI162" s="3766"/>
      <c r="AJ162" s="3766"/>
      <c r="AK162" s="3766"/>
      <c r="AL162" s="3233"/>
      <c r="AM162" s="1206"/>
      <c r="AN162" s="1206"/>
    </row>
    <row r="163" spans="2:40" x14ac:dyDescent="0.3">
      <c r="B163" s="2519"/>
      <c r="C163" s="2520"/>
      <c r="D163" s="2520"/>
      <c r="E163" s="2520"/>
      <c r="F163" s="2520"/>
      <c r="G163" s="2521"/>
      <c r="H163" s="2522"/>
      <c r="J163" s="2519"/>
      <c r="K163" s="2520"/>
      <c r="L163" s="2520"/>
      <c r="M163" s="2520"/>
      <c r="N163" s="2520"/>
      <c r="O163" s="2521"/>
      <c r="P163" s="2522"/>
      <c r="R163" s="2519"/>
      <c r="S163" s="2520"/>
      <c r="T163" s="2520"/>
      <c r="U163" s="2520"/>
      <c r="V163" s="2520"/>
      <c r="W163" s="2521"/>
      <c r="X163" s="2522"/>
      <c r="Z163" s="3697"/>
      <c r="AA163" s="3697"/>
      <c r="AB163" s="3697"/>
      <c r="AC163" s="3697"/>
      <c r="AD163" s="3697"/>
      <c r="AE163" s="3697"/>
      <c r="AF163" s="2596"/>
      <c r="AG163" s="1206"/>
      <c r="AH163" s="3697"/>
      <c r="AI163" s="3697"/>
      <c r="AJ163" s="3697"/>
      <c r="AK163" s="3697"/>
      <c r="AL163" s="3697"/>
      <c r="AM163" s="3697"/>
      <c r="AN163" s="2596"/>
    </row>
    <row r="164" spans="2:40" ht="15.75" thickBot="1" x14ac:dyDescent="0.35">
      <c r="B164" s="2523" t="s">
        <v>880</v>
      </c>
      <c r="C164" s="2524" t="s">
        <v>1623</v>
      </c>
      <c r="D164" s="2524"/>
      <c r="E164" s="2524"/>
      <c r="F164" s="2524"/>
      <c r="G164" s="2525"/>
      <c r="H164" s="2526"/>
      <c r="J164" s="2523" t="s">
        <v>880</v>
      </c>
      <c r="K164" s="2524" t="s">
        <v>2640</v>
      </c>
      <c r="L164" s="2524"/>
      <c r="M164" s="2524"/>
      <c r="N164" s="2524"/>
      <c r="O164" s="2525"/>
      <c r="P164" s="2526"/>
      <c r="R164" s="2523" t="s">
        <v>880</v>
      </c>
      <c r="S164" s="2524" t="s">
        <v>2649</v>
      </c>
      <c r="T164" s="2524"/>
      <c r="U164" s="2524"/>
      <c r="V164" s="2524"/>
      <c r="W164" s="2525"/>
      <c r="X164" s="2526"/>
      <c r="Z164" s="2195"/>
      <c r="AA164" s="2024"/>
      <c r="AB164" s="2024"/>
      <c r="AC164" s="2024"/>
      <c r="AD164" s="2024"/>
      <c r="AE164" s="2024"/>
      <c r="AF164" s="1206"/>
      <c r="AG164" s="1206"/>
      <c r="AH164" s="2195"/>
      <c r="AI164" s="2024"/>
      <c r="AJ164" s="2024"/>
      <c r="AK164" s="2024"/>
      <c r="AL164" s="2024"/>
      <c r="AM164" s="2024"/>
      <c r="AN164" s="1206"/>
    </row>
    <row r="165" spans="2:40" x14ac:dyDescent="0.3">
      <c r="B165" s="2254"/>
      <c r="C165" s="2024"/>
      <c r="D165" s="2527"/>
      <c r="E165" s="1973"/>
      <c r="F165" s="2527"/>
      <c r="G165" s="2528"/>
      <c r="H165" s="2529"/>
      <c r="J165" s="2254"/>
      <c r="K165" s="2024"/>
      <c r="L165" s="2527"/>
      <c r="M165" s="1973"/>
      <c r="N165" s="2527"/>
      <c r="O165" s="2528"/>
      <c r="P165" s="2529"/>
      <c r="R165" s="2254"/>
      <c r="S165" s="2024"/>
      <c r="T165" s="2527"/>
      <c r="U165" s="1973"/>
      <c r="V165" s="2527"/>
      <c r="W165" s="2528"/>
      <c r="X165" s="2529"/>
      <c r="Z165" s="2024"/>
      <c r="AA165" s="2024"/>
      <c r="AB165" s="2527"/>
      <c r="AC165" s="1973"/>
      <c r="AD165" s="2527"/>
      <c r="AE165" s="1206"/>
      <c r="AF165" s="3698"/>
      <c r="AG165" s="1206"/>
      <c r="AH165" s="2024"/>
      <c r="AI165" s="2024"/>
      <c r="AJ165" s="2527"/>
      <c r="AK165" s="1973"/>
      <c r="AL165" s="2527"/>
      <c r="AM165" s="1206"/>
      <c r="AN165" s="3698"/>
    </row>
    <row r="166" spans="2:40" ht="15.75" thickBot="1" x14ac:dyDescent="0.35">
      <c r="B166" s="2254" t="s">
        <v>947</v>
      </c>
      <c r="C166" s="2530"/>
      <c r="D166" s="2531"/>
      <c r="E166" s="2532"/>
      <c r="F166" s="2531"/>
      <c r="G166" s="2533"/>
      <c r="H166" s="2534"/>
      <c r="J166" s="2254" t="s">
        <v>947</v>
      </c>
      <c r="K166" s="2530"/>
      <c r="L166" s="2531"/>
      <c r="M166" s="2532"/>
      <c r="N166" s="2531"/>
      <c r="O166" s="2533"/>
      <c r="P166" s="2534"/>
      <c r="R166" s="2254" t="s">
        <v>947</v>
      </c>
      <c r="S166" s="2530"/>
      <c r="T166" s="2531"/>
      <c r="U166" s="2532"/>
      <c r="V166" s="2531"/>
      <c r="W166" s="2533"/>
      <c r="X166" s="2534"/>
      <c r="Z166" s="2024"/>
      <c r="AA166" s="1206"/>
      <c r="AB166" s="2527"/>
      <c r="AC166" s="1973"/>
      <c r="AD166" s="2527"/>
      <c r="AE166" s="1206"/>
      <c r="AF166" s="3698"/>
      <c r="AG166" s="1206"/>
      <c r="AH166" s="2024"/>
      <c r="AI166" s="1206"/>
      <c r="AJ166" s="2527"/>
      <c r="AK166" s="1973"/>
      <c r="AL166" s="2527"/>
      <c r="AM166" s="1206"/>
      <c r="AN166" s="3698"/>
    </row>
    <row r="167" spans="2:40" ht="15.75" thickTop="1" x14ac:dyDescent="0.3">
      <c r="B167" s="2583" t="s">
        <v>949</v>
      </c>
      <c r="C167" s="2535" t="s">
        <v>773</v>
      </c>
      <c r="D167" s="2536" t="s">
        <v>135</v>
      </c>
      <c r="E167" s="2537" t="s">
        <v>873</v>
      </c>
      <c r="F167" s="2536" t="s">
        <v>950</v>
      </c>
      <c r="G167" s="2537" t="s">
        <v>951</v>
      </c>
      <c r="H167" s="2529" t="s">
        <v>952</v>
      </c>
      <c r="J167" s="2583" t="s">
        <v>949</v>
      </c>
      <c r="K167" s="2535" t="s">
        <v>773</v>
      </c>
      <c r="L167" s="2536" t="s">
        <v>135</v>
      </c>
      <c r="M167" s="2537" t="s">
        <v>873</v>
      </c>
      <c r="N167" s="2536" t="s">
        <v>950</v>
      </c>
      <c r="O167" s="2537" t="s">
        <v>951</v>
      </c>
      <c r="P167" s="2529" t="s">
        <v>952</v>
      </c>
      <c r="R167" s="2583" t="s">
        <v>949</v>
      </c>
      <c r="S167" s="2535" t="s">
        <v>773</v>
      </c>
      <c r="T167" s="2536" t="s">
        <v>135</v>
      </c>
      <c r="U167" s="2537" t="s">
        <v>873</v>
      </c>
      <c r="V167" s="2536" t="s">
        <v>950</v>
      </c>
      <c r="W167" s="2537" t="s">
        <v>951</v>
      </c>
      <c r="X167" s="2529" t="s">
        <v>952</v>
      </c>
      <c r="Z167" s="3699"/>
      <c r="AA167" s="2172"/>
      <c r="AB167" s="3698"/>
      <c r="AC167" s="2172"/>
      <c r="AD167" s="3698"/>
      <c r="AE167" s="2172"/>
      <c r="AF167" s="3698"/>
      <c r="AG167" s="1206"/>
      <c r="AH167" s="3699"/>
      <c r="AI167" s="2172"/>
      <c r="AJ167" s="3698"/>
      <c r="AK167" s="2172"/>
      <c r="AL167" s="3698"/>
      <c r="AM167" s="2172"/>
      <c r="AN167" s="3698"/>
    </row>
    <row r="168" spans="2:40" x14ac:dyDescent="0.3">
      <c r="B168" s="2390">
        <v>90</v>
      </c>
      <c r="C168" s="2538" t="s">
        <v>932</v>
      </c>
      <c r="D168" s="2539" t="s">
        <v>921</v>
      </c>
      <c r="E168" s="2285">
        <v>0</v>
      </c>
      <c r="F168" s="2540">
        <v>4251.3637355331075</v>
      </c>
      <c r="G168" s="2541">
        <v>1</v>
      </c>
      <c r="H168" s="2542">
        <v>0</v>
      </c>
      <c r="J168" s="2390">
        <v>90</v>
      </c>
      <c r="K168" s="2538" t="s">
        <v>932</v>
      </c>
      <c r="L168" s="2539" t="s">
        <v>921</v>
      </c>
      <c r="M168" s="2285">
        <v>0</v>
      </c>
      <c r="N168" s="2540">
        <v>4251.3637355331075</v>
      </c>
      <c r="O168" s="2541">
        <v>0.33333333333333331</v>
      </c>
      <c r="P168" s="2542">
        <v>0</v>
      </c>
      <c r="R168" s="2390">
        <v>90</v>
      </c>
      <c r="S168" s="2538" t="s">
        <v>932</v>
      </c>
      <c r="T168" s="2539" t="s">
        <v>921</v>
      </c>
      <c r="U168" s="2285">
        <v>0</v>
      </c>
      <c r="V168" s="2540">
        <v>4251.3637355331075</v>
      </c>
      <c r="W168" s="2541">
        <v>0.33333333333333331</v>
      </c>
      <c r="X168" s="2542">
        <v>0</v>
      </c>
      <c r="Z168" s="2354"/>
      <c r="AA168" s="3233"/>
      <c r="AB168" s="3700"/>
      <c r="AC168" s="1973"/>
      <c r="AD168" s="3199"/>
      <c r="AE168" s="2930"/>
      <c r="AF168" s="3701"/>
      <c r="AG168" s="1206"/>
      <c r="AH168" s="2354"/>
      <c r="AI168" s="3233"/>
      <c r="AJ168" s="3700"/>
      <c r="AK168" s="1973"/>
      <c r="AL168" s="3199"/>
      <c r="AM168" s="2930"/>
      <c r="AN168" s="3701"/>
    </row>
    <row r="169" spans="2:40" x14ac:dyDescent="0.3">
      <c r="B169" s="2390">
        <v>290</v>
      </c>
      <c r="C169" s="2538" t="s">
        <v>954</v>
      </c>
      <c r="D169" s="2539" t="s">
        <v>921</v>
      </c>
      <c r="E169" s="2285">
        <v>1</v>
      </c>
      <c r="F169" s="2540">
        <v>57306.994189541183</v>
      </c>
      <c r="G169" s="2541">
        <v>0.1</v>
      </c>
      <c r="H169" s="2542">
        <v>5730.6994189541183</v>
      </c>
      <c r="J169" s="2390">
        <v>290</v>
      </c>
      <c r="K169" s="2538" t="s">
        <v>954</v>
      </c>
      <c r="L169" s="2539" t="s">
        <v>921</v>
      </c>
      <c r="M169" s="2285">
        <v>1</v>
      </c>
      <c r="N169" s="2540">
        <v>57306.994189541183</v>
      </c>
      <c r="O169" s="2541">
        <v>0.33333333333333331</v>
      </c>
      <c r="P169" s="2542">
        <v>19102.331396513728</v>
      </c>
      <c r="R169" s="2390">
        <v>290</v>
      </c>
      <c r="S169" s="2538" t="s">
        <v>954</v>
      </c>
      <c r="T169" s="2539" t="s">
        <v>921</v>
      </c>
      <c r="U169" s="2285">
        <v>1</v>
      </c>
      <c r="V169" s="2540">
        <v>57306.994189541183</v>
      </c>
      <c r="W169" s="2541">
        <v>0.33333333333333331</v>
      </c>
      <c r="X169" s="2542">
        <v>19102.331396513728</v>
      </c>
      <c r="Z169" s="2354"/>
      <c r="AA169" s="3233"/>
      <c r="AB169" s="3700"/>
      <c r="AC169" s="1973"/>
      <c r="AD169" s="3199"/>
      <c r="AE169" s="2930"/>
      <c r="AF169" s="3701"/>
      <c r="AG169" s="1206"/>
      <c r="AH169" s="2354"/>
      <c r="AI169" s="3233"/>
      <c r="AJ169" s="3700"/>
      <c r="AK169" s="1973"/>
      <c r="AL169" s="3199"/>
      <c r="AM169" s="2930"/>
      <c r="AN169" s="3701"/>
    </row>
    <row r="170" spans="2:40" x14ac:dyDescent="0.3">
      <c r="B170" s="2390">
        <v>310</v>
      </c>
      <c r="C170" s="2538" t="s">
        <v>955</v>
      </c>
      <c r="D170" s="2539" t="s">
        <v>921</v>
      </c>
      <c r="E170" s="2285">
        <v>0</v>
      </c>
      <c r="F170" s="2540">
        <v>49100.321378481269</v>
      </c>
      <c r="G170" s="2541">
        <v>1</v>
      </c>
      <c r="H170" s="2542">
        <v>0</v>
      </c>
      <c r="J170" s="2390">
        <v>310</v>
      </c>
      <c r="K170" s="2538" t="s">
        <v>955</v>
      </c>
      <c r="L170" s="2539" t="s">
        <v>921</v>
      </c>
      <c r="M170" s="2285">
        <v>0</v>
      </c>
      <c r="N170" s="2540">
        <v>49100.321378481269</v>
      </c>
      <c r="O170" s="2541">
        <v>0.33333333333333331</v>
      </c>
      <c r="P170" s="2542">
        <v>0</v>
      </c>
      <c r="R170" s="2390">
        <v>310</v>
      </c>
      <c r="S170" s="2538" t="s">
        <v>955</v>
      </c>
      <c r="T170" s="2539" t="s">
        <v>921</v>
      </c>
      <c r="U170" s="2285">
        <v>0</v>
      </c>
      <c r="V170" s="2540">
        <v>49100.321378481269</v>
      </c>
      <c r="W170" s="2541">
        <v>0.33333333333333331</v>
      </c>
      <c r="X170" s="2542">
        <v>0</v>
      </c>
      <c r="Z170" s="2354"/>
      <c r="AA170" s="3233"/>
      <c r="AB170" s="3700"/>
      <c r="AC170" s="1973"/>
      <c r="AD170" s="3199"/>
      <c r="AE170" s="2930"/>
      <c r="AF170" s="3701"/>
      <c r="AG170" s="1206"/>
      <c r="AH170" s="2354"/>
      <c r="AI170" s="3233"/>
      <c r="AJ170" s="3700"/>
      <c r="AK170" s="1973"/>
      <c r="AL170" s="3199"/>
      <c r="AM170" s="2930"/>
      <c r="AN170" s="3701"/>
    </row>
    <row r="171" spans="2:40" x14ac:dyDescent="0.3">
      <c r="B171" s="2390">
        <v>100</v>
      </c>
      <c r="C171" s="2538" t="s">
        <v>953</v>
      </c>
      <c r="D171" s="2539" t="s">
        <v>921</v>
      </c>
      <c r="E171" s="2285">
        <v>1</v>
      </c>
      <c r="F171" s="2540">
        <v>26026.308555399723</v>
      </c>
      <c r="G171" s="2541">
        <v>0.1</v>
      </c>
      <c r="H171" s="2542">
        <v>2602.6308555399723</v>
      </c>
      <c r="J171" s="2390">
        <v>100</v>
      </c>
      <c r="K171" s="2538" t="s">
        <v>953</v>
      </c>
      <c r="L171" s="2539" t="s">
        <v>921</v>
      </c>
      <c r="M171" s="2285">
        <v>1</v>
      </c>
      <c r="N171" s="2540">
        <v>26026.308555399723</v>
      </c>
      <c r="O171" s="2541">
        <v>0.33333333333333331</v>
      </c>
      <c r="P171" s="2542">
        <v>8675.4361851332396</v>
      </c>
      <c r="R171" s="2390">
        <v>100</v>
      </c>
      <c r="S171" s="2538" t="s">
        <v>953</v>
      </c>
      <c r="T171" s="2539" t="s">
        <v>921</v>
      </c>
      <c r="U171" s="2285">
        <v>1</v>
      </c>
      <c r="V171" s="2540">
        <v>26026.308555399723</v>
      </c>
      <c r="W171" s="2541">
        <v>0.33333333333333331</v>
      </c>
      <c r="X171" s="2542">
        <v>8675.4361851332396</v>
      </c>
      <c r="Z171" s="2354"/>
      <c r="AA171" s="3233"/>
      <c r="AB171" s="3700"/>
      <c r="AC171" s="1973"/>
      <c r="AD171" s="3199"/>
      <c r="AE171" s="2930"/>
      <c r="AF171" s="3701"/>
      <c r="AG171" s="1206"/>
      <c r="AH171" s="2354"/>
      <c r="AI171" s="3233"/>
      <c r="AJ171" s="3700"/>
      <c r="AK171" s="1973"/>
      <c r="AL171" s="3199"/>
      <c r="AM171" s="2930"/>
      <c r="AN171" s="3701"/>
    </row>
    <row r="172" spans="2:40" x14ac:dyDescent="0.3">
      <c r="B172" s="2390">
        <v>110</v>
      </c>
      <c r="C172" s="2538" t="s">
        <v>936</v>
      </c>
      <c r="D172" s="2539" t="s">
        <v>921</v>
      </c>
      <c r="E172" s="2285">
        <v>0</v>
      </c>
      <c r="F172" s="2540">
        <v>4513.8849929873777</v>
      </c>
      <c r="G172" s="2541">
        <v>1</v>
      </c>
      <c r="H172" s="2542">
        <v>0</v>
      </c>
      <c r="J172" s="2390">
        <v>110</v>
      </c>
      <c r="K172" s="2538" t="s">
        <v>936</v>
      </c>
      <c r="L172" s="2539" t="s">
        <v>921</v>
      </c>
      <c r="M172" s="2285">
        <v>1</v>
      </c>
      <c r="N172" s="2540">
        <v>4513.8849929873777</v>
      </c>
      <c r="O172" s="2541">
        <v>0.33333333333333331</v>
      </c>
      <c r="P172" s="2542">
        <v>1504.6283309957926</v>
      </c>
      <c r="R172" s="2390">
        <v>110</v>
      </c>
      <c r="S172" s="2538" t="s">
        <v>936</v>
      </c>
      <c r="T172" s="2539" t="s">
        <v>921</v>
      </c>
      <c r="U172" s="2285">
        <v>1</v>
      </c>
      <c r="V172" s="2540">
        <v>4513.8849929873777</v>
      </c>
      <c r="W172" s="2541">
        <v>0.33333333333333331</v>
      </c>
      <c r="X172" s="2542">
        <v>1504.6283309957926</v>
      </c>
      <c r="Z172" s="2354"/>
      <c r="AA172" s="3233"/>
      <c r="AB172" s="3700"/>
      <c r="AC172" s="1973"/>
      <c r="AD172" s="3199"/>
      <c r="AE172" s="2930"/>
      <c r="AF172" s="3701"/>
      <c r="AG172" s="1206"/>
      <c r="AH172" s="2354"/>
      <c r="AI172" s="3233"/>
      <c r="AJ172" s="3700"/>
      <c r="AK172" s="1973"/>
      <c r="AL172" s="3199"/>
      <c r="AM172" s="2930"/>
      <c r="AN172" s="3701"/>
    </row>
    <row r="173" spans="2:40" ht="15.75" thickBot="1" x14ac:dyDescent="0.35">
      <c r="B173" s="2390">
        <v>80</v>
      </c>
      <c r="C173" s="2538" t="s">
        <v>1747</v>
      </c>
      <c r="D173" s="2539" t="s">
        <v>921</v>
      </c>
      <c r="E173" s="2546">
        <v>0</v>
      </c>
      <c r="F173" s="2540">
        <v>144229.3728711681</v>
      </c>
      <c r="G173" s="2547">
        <v>1</v>
      </c>
      <c r="H173" s="2542">
        <v>0</v>
      </c>
      <c r="J173" s="2390">
        <v>80</v>
      </c>
      <c r="K173" s="2538" t="s">
        <v>1747</v>
      </c>
      <c r="L173" s="2539" t="s">
        <v>921</v>
      </c>
      <c r="M173" s="2546">
        <v>0</v>
      </c>
      <c r="N173" s="2540">
        <v>144229.3728711681</v>
      </c>
      <c r="O173" s="2541">
        <v>0.33333333333333331</v>
      </c>
      <c r="P173" s="2542">
        <v>0</v>
      </c>
      <c r="R173" s="2390">
        <v>80</v>
      </c>
      <c r="S173" s="2538" t="s">
        <v>1747</v>
      </c>
      <c r="T173" s="2539" t="s">
        <v>921</v>
      </c>
      <c r="U173" s="2546">
        <v>0</v>
      </c>
      <c r="V173" s="2540">
        <v>144229.3728711681</v>
      </c>
      <c r="W173" s="2541">
        <v>0.33333333333333331</v>
      </c>
      <c r="X173" s="2542">
        <v>0</v>
      </c>
      <c r="Z173" s="2354"/>
      <c r="AA173" s="3233"/>
      <c r="AB173" s="3700"/>
      <c r="AC173" s="1973"/>
      <c r="AD173" s="3199"/>
      <c r="AE173" s="2930"/>
      <c r="AF173" s="3701"/>
      <c r="AG173" s="1206"/>
      <c r="AH173" s="2354"/>
      <c r="AI173" s="3233"/>
      <c r="AJ173" s="3700"/>
      <c r="AK173" s="1973"/>
      <c r="AL173" s="3199"/>
      <c r="AM173" s="2930"/>
      <c r="AN173" s="3701"/>
    </row>
    <row r="174" spans="2:40" ht="16.5" thickTop="1" thickBot="1" x14ac:dyDescent="0.35">
      <c r="B174" s="2266"/>
      <c r="C174" s="1206"/>
      <c r="D174" s="2527"/>
      <c r="E174" s="1973"/>
      <c r="F174" s="2548"/>
      <c r="G174" s="2549" t="s">
        <v>956</v>
      </c>
      <c r="H174" s="2550">
        <v>8333.3302744940902</v>
      </c>
      <c r="J174" s="2266"/>
      <c r="K174" s="1206"/>
      <c r="L174" s="2527"/>
      <c r="M174" s="1973"/>
      <c r="N174" s="2548"/>
      <c r="O174" s="2549" t="s">
        <v>956</v>
      </c>
      <c r="P174" s="2550">
        <v>29282.395912642758</v>
      </c>
      <c r="R174" s="2266"/>
      <c r="S174" s="1206"/>
      <c r="T174" s="2527"/>
      <c r="U174" s="1973"/>
      <c r="V174" s="2548"/>
      <c r="W174" s="2549" t="s">
        <v>956</v>
      </c>
      <c r="X174" s="2550">
        <v>29282.395912642758</v>
      </c>
      <c r="Z174" s="1206"/>
      <c r="AA174" s="1206"/>
      <c r="AB174" s="2527"/>
      <c r="AC174" s="1973"/>
      <c r="AD174" s="2548"/>
      <c r="AE174" s="3698"/>
      <c r="AF174" s="3702"/>
      <c r="AG174" s="1206"/>
      <c r="AH174" s="1206"/>
      <c r="AI174" s="1206"/>
      <c r="AJ174" s="2527"/>
      <c r="AK174" s="1973"/>
      <c r="AL174" s="2548"/>
      <c r="AM174" s="3698"/>
      <c r="AN174" s="3702"/>
    </row>
    <row r="175" spans="2:40" ht="16.5" thickTop="1" thickBot="1" x14ac:dyDescent="0.35">
      <c r="B175" s="2551" t="s">
        <v>957</v>
      </c>
      <c r="C175" s="2530"/>
      <c r="D175" s="2531"/>
      <c r="E175" s="2532"/>
      <c r="F175" s="2552"/>
      <c r="G175" s="2531"/>
      <c r="H175" s="2553"/>
      <c r="J175" s="2551" t="s">
        <v>957</v>
      </c>
      <c r="K175" s="2530"/>
      <c r="L175" s="2531"/>
      <c r="M175" s="2532"/>
      <c r="N175" s="2552"/>
      <c r="O175" s="2530"/>
      <c r="P175" s="2554"/>
      <c r="R175" s="2551" t="s">
        <v>957</v>
      </c>
      <c r="S175" s="2530"/>
      <c r="T175" s="2531"/>
      <c r="U175" s="2532"/>
      <c r="V175" s="2552"/>
      <c r="W175" s="2530"/>
      <c r="X175" s="2554"/>
      <c r="Z175" s="2024"/>
      <c r="AA175" s="1206"/>
      <c r="AB175" s="2527"/>
      <c r="AC175" s="1973"/>
      <c r="AD175" s="2548"/>
      <c r="AE175" s="1206"/>
      <c r="AF175" s="2527"/>
      <c r="AG175" s="1206"/>
      <c r="AH175" s="2024"/>
      <c r="AI175" s="1206"/>
      <c r="AJ175" s="2527"/>
      <c r="AK175" s="1973"/>
      <c r="AL175" s="2548"/>
      <c r="AM175" s="1206"/>
      <c r="AN175" s="2527"/>
    </row>
    <row r="176" spans="2:40" ht="15.75" thickTop="1" x14ac:dyDescent="0.3">
      <c r="B176" s="2555" t="s">
        <v>949</v>
      </c>
      <c r="C176" s="2556" t="s">
        <v>773</v>
      </c>
      <c r="D176" s="2557"/>
      <c r="E176" s="2558" t="s">
        <v>135</v>
      </c>
      <c r="F176" s="2559" t="s">
        <v>929</v>
      </c>
      <c r="G176" s="2558" t="s">
        <v>958</v>
      </c>
      <c r="H176" s="2560" t="s">
        <v>952</v>
      </c>
      <c r="J176" s="2555" t="s">
        <v>949</v>
      </c>
      <c r="K176" s="2556" t="s">
        <v>773</v>
      </c>
      <c r="L176" s="2557"/>
      <c r="M176" s="2558" t="s">
        <v>135</v>
      </c>
      <c r="N176" s="2559" t="s">
        <v>929</v>
      </c>
      <c r="O176" s="2558" t="s">
        <v>958</v>
      </c>
      <c r="P176" s="2560" t="s">
        <v>952</v>
      </c>
      <c r="R176" s="2555" t="s">
        <v>949</v>
      </c>
      <c r="S176" s="2556" t="s">
        <v>773</v>
      </c>
      <c r="T176" s="2557"/>
      <c r="U176" s="2558" t="s">
        <v>135</v>
      </c>
      <c r="V176" s="2559" t="s">
        <v>929</v>
      </c>
      <c r="W176" s="2558" t="s">
        <v>958</v>
      </c>
      <c r="X176" s="2560" t="s">
        <v>952</v>
      </c>
      <c r="Z176" s="3233"/>
      <c r="AA176" s="2172"/>
      <c r="AB176" s="3698"/>
      <c r="AC176" s="2172"/>
      <c r="AD176" s="3703"/>
      <c r="AE176" s="2172"/>
      <c r="AF176" s="3698"/>
      <c r="AG176" s="1206"/>
      <c r="AH176" s="3233"/>
      <c r="AI176" s="2172"/>
      <c r="AJ176" s="3698"/>
      <c r="AK176" s="2172"/>
      <c r="AL176" s="3703"/>
      <c r="AM176" s="2172"/>
      <c r="AN176" s="3698"/>
    </row>
    <row r="177" spans="2:40" x14ac:dyDescent="0.3">
      <c r="B177" s="2561"/>
      <c r="C177" s="2562"/>
      <c r="D177" s="2563"/>
      <c r="E177" s="2564"/>
      <c r="F177" s="2565"/>
      <c r="G177" s="2150"/>
      <c r="H177" s="2566"/>
      <c r="J177" s="2561"/>
      <c r="K177" s="2562"/>
      <c r="L177" s="2563"/>
      <c r="M177" s="2564"/>
      <c r="N177" s="2565"/>
      <c r="O177" s="2150"/>
      <c r="P177" s="2566"/>
      <c r="R177" s="2561"/>
      <c r="S177" s="2562"/>
      <c r="T177" s="2563"/>
      <c r="U177" s="2564"/>
      <c r="V177" s="2565"/>
      <c r="W177" s="2150"/>
      <c r="X177" s="2566"/>
      <c r="Z177" s="1206"/>
      <c r="AA177" s="3704"/>
      <c r="AB177" s="3704"/>
      <c r="AC177" s="3705"/>
      <c r="AD177" s="3706"/>
      <c r="AE177" s="1973"/>
      <c r="AF177" s="2527"/>
      <c r="AG177" s="1206"/>
      <c r="AH177" s="1206"/>
      <c r="AI177" s="3704"/>
      <c r="AJ177" s="3704"/>
      <c r="AK177" s="3705"/>
      <c r="AL177" s="3706"/>
      <c r="AM177" s="1973"/>
      <c r="AN177" s="2527"/>
    </row>
    <row r="178" spans="2:40" x14ac:dyDescent="0.3">
      <c r="B178" s="2561"/>
      <c r="C178" s="2562"/>
      <c r="D178" s="2563"/>
      <c r="E178" s="2564"/>
      <c r="F178" s="2565"/>
      <c r="G178" s="2150"/>
      <c r="H178" s="2566"/>
      <c r="J178" s="2561"/>
      <c r="K178" s="2562"/>
      <c r="L178" s="2563"/>
      <c r="M178" s="2564"/>
      <c r="N178" s="2565"/>
      <c r="O178" s="2150"/>
      <c r="P178" s="2566"/>
      <c r="R178" s="2561"/>
      <c r="S178" s="2562"/>
      <c r="T178" s="2563"/>
      <c r="U178" s="2564"/>
      <c r="V178" s="2565"/>
      <c r="W178" s="2150"/>
      <c r="X178" s="2566"/>
      <c r="Z178" s="1206"/>
      <c r="AA178" s="3704"/>
      <c r="AB178" s="3704"/>
      <c r="AC178" s="3705"/>
      <c r="AD178" s="3706"/>
      <c r="AE178" s="1973"/>
      <c r="AF178" s="2527"/>
      <c r="AG178" s="1206"/>
      <c r="AH178" s="1206"/>
      <c r="AI178" s="3704"/>
      <c r="AJ178" s="3704"/>
      <c r="AK178" s="3705"/>
      <c r="AL178" s="3706"/>
      <c r="AM178" s="1973"/>
      <c r="AN178" s="2527"/>
    </row>
    <row r="179" spans="2:40" ht="15.75" thickBot="1" x14ac:dyDescent="0.35">
      <c r="B179" s="2561"/>
      <c r="C179" s="2562"/>
      <c r="D179" s="2563"/>
      <c r="E179" s="2564"/>
      <c r="F179" s="2565"/>
      <c r="G179" s="2150"/>
      <c r="H179" s="2566"/>
      <c r="J179" s="2561"/>
      <c r="K179" s="2562"/>
      <c r="L179" s="2563"/>
      <c r="M179" s="2564"/>
      <c r="N179" s="2565"/>
      <c r="O179" s="2150"/>
      <c r="P179" s="2566"/>
      <c r="R179" s="2561"/>
      <c r="S179" s="2562"/>
      <c r="T179" s="2563"/>
      <c r="U179" s="2564"/>
      <c r="V179" s="2565"/>
      <c r="W179" s="2150"/>
      <c r="X179" s="2566"/>
      <c r="Z179" s="1206"/>
      <c r="AA179" s="3704"/>
      <c r="AB179" s="3704"/>
      <c r="AC179" s="3705"/>
      <c r="AD179" s="3706"/>
      <c r="AE179" s="1973"/>
      <c r="AF179" s="2527"/>
      <c r="AG179" s="1206"/>
      <c r="AH179" s="1206"/>
      <c r="AI179" s="3704"/>
      <c r="AJ179" s="3704"/>
      <c r="AK179" s="3705"/>
      <c r="AL179" s="3706"/>
      <c r="AM179" s="1973"/>
      <c r="AN179" s="2527"/>
    </row>
    <row r="180" spans="2:40" ht="16.5" thickTop="1" thickBot="1" x14ac:dyDescent="0.35">
      <c r="B180" s="2266"/>
      <c r="C180" s="1206"/>
      <c r="D180" s="2527"/>
      <c r="E180" s="1973"/>
      <c r="F180" s="2548"/>
      <c r="G180" s="2549" t="s">
        <v>956</v>
      </c>
      <c r="H180" s="2567">
        <v>0</v>
      </c>
      <c r="J180" s="2266"/>
      <c r="K180" s="1206"/>
      <c r="L180" s="2527"/>
      <c r="M180" s="1973"/>
      <c r="N180" s="2548"/>
      <c r="O180" s="2549" t="s">
        <v>956</v>
      </c>
      <c r="P180" s="2567">
        <v>0</v>
      </c>
      <c r="R180" s="2266"/>
      <c r="S180" s="1206"/>
      <c r="T180" s="2527"/>
      <c r="U180" s="1973"/>
      <c r="V180" s="2548"/>
      <c r="W180" s="2549" t="s">
        <v>956</v>
      </c>
      <c r="X180" s="2567">
        <v>0</v>
      </c>
      <c r="Z180" s="1206"/>
      <c r="AA180" s="1206"/>
      <c r="AB180" s="2527"/>
      <c r="AC180" s="1973"/>
      <c r="AD180" s="2548"/>
      <c r="AE180" s="3698"/>
      <c r="AF180" s="3707"/>
      <c r="AG180" s="1206"/>
      <c r="AH180" s="1206"/>
      <c r="AI180" s="1206"/>
      <c r="AJ180" s="2527"/>
      <c r="AK180" s="1973"/>
      <c r="AL180" s="2548"/>
      <c r="AM180" s="3698"/>
      <c r="AN180" s="3707"/>
    </row>
    <row r="181" spans="2:40" ht="16.5" thickTop="1" thickBot="1" x14ac:dyDescent="0.35">
      <c r="B181" s="2254" t="s">
        <v>3382</v>
      </c>
      <c r="C181" s="2530"/>
      <c r="D181" s="2531"/>
      <c r="E181" s="2532"/>
      <c r="F181" s="2552"/>
      <c r="G181" s="2531"/>
      <c r="H181" s="2553"/>
      <c r="J181" s="2254" t="s">
        <v>3382</v>
      </c>
      <c r="K181" s="2530"/>
      <c r="L181" s="2531"/>
      <c r="M181" s="2532"/>
      <c r="N181" s="2552"/>
      <c r="O181" s="2530"/>
      <c r="P181" s="2554"/>
      <c r="R181" s="2266"/>
      <c r="S181" s="2530"/>
      <c r="T181" s="2531"/>
      <c r="U181" s="2532"/>
      <c r="V181" s="2552"/>
      <c r="W181" s="2530"/>
      <c r="X181" s="2554"/>
      <c r="Z181" s="1206"/>
      <c r="AA181" s="1206"/>
      <c r="AB181" s="2527"/>
      <c r="AC181" s="1973"/>
      <c r="AD181" s="2548"/>
      <c r="AE181" s="1206"/>
      <c r="AF181" s="2527"/>
      <c r="AG181" s="1206"/>
      <c r="AH181" s="1206"/>
      <c r="AI181" s="1206"/>
      <c r="AJ181" s="2527"/>
      <c r="AK181" s="1973"/>
      <c r="AL181" s="2548"/>
      <c r="AM181" s="1206"/>
      <c r="AN181" s="2527"/>
    </row>
    <row r="182" spans="2:40" ht="15.75" thickTop="1" x14ac:dyDescent="0.3">
      <c r="B182" s="2568" t="s">
        <v>949</v>
      </c>
      <c r="C182" s="2568" t="s">
        <v>960</v>
      </c>
      <c r="D182" s="2537" t="s">
        <v>873</v>
      </c>
      <c r="E182" s="2569" t="s">
        <v>961</v>
      </c>
      <c r="F182" s="2570" t="s">
        <v>314</v>
      </c>
      <c r="G182" s="2537" t="s">
        <v>951</v>
      </c>
      <c r="H182" s="2529" t="s">
        <v>1101</v>
      </c>
      <c r="J182" s="2568" t="s">
        <v>949</v>
      </c>
      <c r="K182" s="2568" t="s">
        <v>960</v>
      </c>
      <c r="L182" s="2537" t="s">
        <v>873</v>
      </c>
      <c r="M182" s="2569" t="s">
        <v>961</v>
      </c>
      <c r="N182" s="2570" t="s">
        <v>314</v>
      </c>
      <c r="O182" s="2537" t="s">
        <v>951</v>
      </c>
      <c r="P182" s="2529" t="s">
        <v>1101</v>
      </c>
      <c r="R182" s="2568" t="s">
        <v>949</v>
      </c>
      <c r="S182" s="2568" t="s">
        <v>960</v>
      </c>
      <c r="T182" s="2537" t="s">
        <v>873</v>
      </c>
      <c r="U182" s="2569" t="s">
        <v>961</v>
      </c>
      <c r="V182" s="2570" t="s">
        <v>314</v>
      </c>
      <c r="W182" s="2537" t="s">
        <v>951</v>
      </c>
      <c r="X182" s="2529" t="s">
        <v>1101</v>
      </c>
      <c r="Z182" s="2490"/>
      <c r="AA182" s="2490"/>
      <c r="AB182" s="2172"/>
      <c r="AC182" s="3708"/>
      <c r="AD182" s="3703"/>
      <c r="AE182" s="2172"/>
      <c r="AF182" s="3698"/>
      <c r="AG182" s="1206"/>
      <c r="AH182" s="2490"/>
      <c r="AI182" s="2490"/>
      <c r="AJ182" s="2172"/>
      <c r="AK182" s="3708"/>
      <c r="AL182" s="3703"/>
      <c r="AM182" s="2172"/>
      <c r="AN182" s="3698"/>
    </row>
    <row r="183" spans="2:40" x14ac:dyDescent="0.3">
      <c r="B183" s="2571">
        <v>10</v>
      </c>
      <c r="C183" s="2572" t="s">
        <v>966</v>
      </c>
      <c r="D183" s="2409">
        <v>1</v>
      </c>
      <c r="E183" s="2573">
        <v>403671.20035076747</v>
      </c>
      <c r="F183" s="2574">
        <v>403671.20035076747</v>
      </c>
      <c r="G183" s="2545">
        <v>0.1</v>
      </c>
      <c r="H183" s="2575">
        <v>40367.120035076747</v>
      </c>
      <c r="J183" s="2571">
        <v>10</v>
      </c>
      <c r="K183" s="2572" t="s">
        <v>966</v>
      </c>
      <c r="L183" s="2409">
        <v>1</v>
      </c>
      <c r="M183" s="2573">
        <v>403671.20035076747</v>
      </c>
      <c r="N183" s="2574">
        <v>403671.20035076747</v>
      </c>
      <c r="O183" s="2541">
        <v>0.25</v>
      </c>
      <c r="P183" s="2575">
        <v>100917.80008769187</v>
      </c>
      <c r="R183" s="2571">
        <v>10</v>
      </c>
      <c r="S183" s="2572" t="s">
        <v>966</v>
      </c>
      <c r="T183" s="2409">
        <v>1</v>
      </c>
      <c r="U183" s="2573">
        <v>403671.20035076747</v>
      </c>
      <c r="V183" s="2574">
        <v>403671.20035076747</v>
      </c>
      <c r="W183" s="2541">
        <v>0.39999999999999997</v>
      </c>
      <c r="X183" s="2575">
        <v>161468.48014030699</v>
      </c>
      <c r="Z183" s="3709"/>
      <c r="AA183" s="2490"/>
      <c r="AB183" s="1973"/>
      <c r="AC183" s="3199"/>
      <c r="AD183" s="2548"/>
      <c r="AE183" s="2930"/>
      <c r="AF183" s="3707"/>
      <c r="AG183" s="1206"/>
      <c r="AH183" s="3709"/>
      <c r="AI183" s="2490"/>
      <c r="AJ183" s="1973"/>
      <c r="AK183" s="3199"/>
      <c r="AL183" s="2548"/>
      <c r="AM183" s="2930"/>
      <c r="AN183" s="3707"/>
    </row>
    <row r="184" spans="2:40" x14ac:dyDescent="0.3">
      <c r="B184" s="2571">
        <v>20</v>
      </c>
      <c r="C184" s="2572" t="s">
        <v>967</v>
      </c>
      <c r="D184" s="2409">
        <v>0</v>
      </c>
      <c r="E184" s="2573">
        <v>166435.72214626396</v>
      </c>
      <c r="F184" s="2574">
        <v>0</v>
      </c>
      <c r="G184" s="2545">
        <v>1</v>
      </c>
      <c r="H184" s="2575">
        <v>0</v>
      </c>
      <c r="J184" s="2571">
        <v>20</v>
      </c>
      <c r="K184" s="2572" t="s">
        <v>967</v>
      </c>
      <c r="L184" s="2409">
        <v>1</v>
      </c>
      <c r="M184" s="2573">
        <v>166435.72214626396</v>
      </c>
      <c r="N184" s="2574">
        <v>166435.72214626396</v>
      </c>
      <c r="O184" s="2541">
        <v>0.25</v>
      </c>
      <c r="P184" s="2575">
        <v>41608.930536565989</v>
      </c>
      <c r="R184" s="2571">
        <v>20</v>
      </c>
      <c r="S184" s="2572" t="s">
        <v>967</v>
      </c>
      <c r="T184" s="2409">
        <v>1</v>
      </c>
      <c r="U184" s="2573">
        <v>166435.72214626396</v>
      </c>
      <c r="V184" s="2574">
        <v>166435.72214626396</v>
      </c>
      <c r="W184" s="2541">
        <v>0.39999999999999997</v>
      </c>
      <c r="X184" s="2575">
        <v>66574.288858505577</v>
      </c>
      <c r="Z184" s="3709"/>
      <c r="AA184" s="2490"/>
      <c r="AB184" s="1973"/>
      <c r="AC184" s="3199"/>
      <c r="AD184" s="2548"/>
      <c r="AE184" s="2930"/>
      <c r="AF184" s="3707"/>
      <c r="AG184" s="1206"/>
      <c r="AH184" s="3709"/>
      <c r="AI184" s="2490"/>
      <c r="AJ184" s="1973"/>
      <c r="AK184" s="3199"/>
      <c r="AL184" s="2548"/>
      <c r="AM184" s="2930"/>
      <c r="AN184" s="3707"/>
    </row>
    <row r="185" spans="2:40" x14ac:dyDescent="0.3">
      <c r="B185" s="2571">
        <v>30</v>
      </c>
      <c r="C185" s="2572" t="s">
        <v>1590</v>
      </c>
      <c r="D185" s="2409">
        <v>0</v>
      </c>
      <c r="E185" s="2573">
        <v>261541.84908698621</v>
      </c>
      <c r="F185" s="2574">
        <v>0</v>
      </c>
      <c r="G185" s="2545">
        <v>1</v>
      </c>
      <c r="H185" s="2575">
        <v>0</v>
      </c>
      <c r="J185" s="2571">
        <v>30</v>
      </c>
      <c r="K185" s="2572" t="s">
        <v>1590</v>
      </c>
      <c r="L185" s="2409">
        <v>0</v>
      </c>
      <c r="M185" s="2573">
        <v>261541.84908698621</v>
      </c>
      <c r="N185" s="2574">
        <v>0</v>
      </c>
      <c r="O185" s="2541">
        <v>0.33333333333333331</v>
      </c>
      <c r="P185" s="2575">
        <v>0</v>
      </c>
      <c r="R185" s="2571">
        <v>30</v>
      </c>
      <c r="S185" s="2572" t="s">
        <v>1590</v>
      </c>
      <c r="T185" s="2409">
        <v>0</v>
      </c>
      <c r="U185" s="2573">
        <v>261541.84908698621</v>
      </c>
      <c r="V185" s="2574">
        <v>0</v>
      </c>
      <c r="W185" s="2541">
        <v>0.33333333333333331</v>
      </c>
      <c r="X185" s="2575">
        <v>0</v>
      </c>
      <c r="Z185" s="3709"/>
      <c r="AA185" s="2490"/>
      <c r="AB185" s="1973"/>
      <c r="AC185" s="3199"/>
      <c r="AD185" s="2548"/>
      <c r="AE185" s="2930"/>
      <c r="AF185" s="3707"/>
      <c r="AG185" s="1206"/>
      <c r="AH185" s="3709"/>
      <c r="AI185" s="2490"/>
      <c r="AJ185" s="1973"/>
      <c r="AK185" s="3199"/>
      <c r="AL185" s="2548"/>
      <c r="AM185" s="2930"/>
      <c r="AN185" s="3707"/>
    </row>
    <row r="186" spans="2:40" x14ac:dyDescent="0.3">
      <c r="B186" s="2571">
        <v>40</v>
      </c>
      <c r="C186" s="2572" t="s">
        <v>969</v>
      </c>
      <c r="D186" s="2409">
        <v>0</v>
      </c>
      <c r="E186" s="2573">
        <v>93831.201492526641</v>
      </c>
      <c r="F186" s="2574">
        <v>0</v>
      </c>
      <c r="G186" s="2545">
        <v>1</v>
      </c>
      <c r="H186" s="2575">
        <v>0</v>
      </c>
      <c r="J186" s="2571">
        <v>40</v>
      </c>
      <c r="K186" s="2572" t="s">
        <v>969</v>
      </c>
      <c r="L186" s="2409">
        <v>0</v>
      </c>
      <c r="M186" s="2573">
        <v>93831.201492526641</v>
      </c>
      <c r="N186" s="2574">
        <v>0</v>
      </c>
      <c r="O186" s="2541">
        <v>0.33333333333333331</v>
      </c>
      <c r="P186" s="2575">
        <v>0</v>
      </c>
      <c r="R186" s="2571">
        <v>40</v>
      </c>
      <c r="S186" s="2572" t="s">
        <v>969</v>
      </c>
      <c r="T186" s="2409">
        <v>0</v>
      </c>
      <c r="U186" s="2573">
        <v>93831.201492526641</v>
      </c>
      <c r="V186" s="2574">
        <v>0</v>
      </c>
      <c r="W186" s="2541">
        <v>0.33333333333333331</v>
      </c>
      <c r="X186" s="2575">
        <v>0</v>
      </c>
      <c r="Z186" s="3709"/>
      <c r="AA186" s="2490"/>
      <c r="AB186" s="1973"/>
      <c r="AC186" s="3199"/>
      <c r="AD186" s="2548"/>
      <c r="AE186" s="2930"/>
      <c r="AF186" s="3707"/>
      <c r="AG186" s="1206"/>
      <c r="AH186" s="3709"/>
      <c r="AI186" s="2490"/>
      <c r="AJ186" s="1973"/>
      <c r="AK186" s="3199"/>
      <c r="AL186" s="2548"/>
      <c r="AM186" s="2930"/>
      <c r="AN186" s="3707"/>
    </row>
    <row r="187" spans="2:40" x14ac:dyDescent="0.3">
      <c r="B187" s="2571">
        <v>60</v>
      </c>
      <c r="C187" s="2572" t="s">
        <v>963</v>
      </c>
      <c r="D187" s="2409">
        <v>0</v>
      </c>
      <c r="E187" s="2573">
        <v>93831.201492526641</v>
      </c>
      <c r="F187" s="2574">
        <v>0</v>
      </c>
      <c r="G187" s="2545">
        <v>1</v>
      </c>
      <c r="H187" s="2575">
        <v>0</v>
      </c>
      <c r="J187" s="2571">
        <v>60</v>
      </c>
      <c r="K187" s="2572" t="s">
        <v>963</v>
      </c>
      <c r="L187" s="2409">
        <v>0</v>
      </c>
      <c r="M187" s="2573">
        <v>93831.201492526641</v>
      </c>
      <c r="N187" s="2574">
        <v>0</v>
      </c>
      <c r="O187" s="2541">
        <v>0.33333333333333331</v>
      </c>
      <c r="P187" s="2575">
        <v>0</v>
      </c>
      <c r="R187" s="2571">
        <v>60</v>
      </c>
      <c r="S187" s="2572" t="s">
        <v>963</v>
      </c>
      <c r="T187" s="2409">
        <v>0</v>
      </c>
      <c r="U187" s="2573">
        <v>93831.201492526641</v>
      </c>
      <c r="V187" s="2574">
        <v>0</v>
      </c>
      <c r="W187" s="2541">
        <v>0.33333333333333331</v>
      </c>
      <c r="X187" s="2575">
        <v>0</v>
      </c>
      <c r="Z187" s="3709"/>
      <c r="AA187" s="2490"/>
      <c r="AB187" s="1973"/>
      <c r="AC187" s="3199"/>
      <c r="AD187" s="2548"/>
      <c r="AE187" s="2930"/>
      <c r="AF187" s="3707"/>
      <c r="AG187" s="1206"/>
      <c r="AH187" s="3709"/>
      <c r="AI187" s="2490"/>
      <c r="AJ187" s="1973"/>
      <c r="AK187" s="3199"/>
      <c r="AL187" s="2548"/>
      <c r="AM187" s="2930"/>
      <c r="AN187" s="3707"/>
    </row>
    <row r="188" spans="2:40" x14ac:dyDescent="0.3">
      <c r="B188" s="2571">
        <v>160</v>
      </c>
      <c r="C188" s="2572" t="s">
        <v>923</v>
      </c>
      <c r="D188" s="2409">
        <v>0</v>
      </c>
      <c r="E188" s="2573">
        <v>64040.167561799884</v>
      </c>
      <c r="F188" s="2574">
        <v>0</v>
      </c>
      <c r="G188" s="2545">
        <v>1</v>
      </c>
      <c r="H188" s="2575">
        <v>0</v>
      </c>
      <c r="J188" s="2571">
        <v>160</v>
      </c>
      <c r="K188" s="2572" t="s">
        <v>923</v>
      </c>
      <c r="L188" s="2409">
        <v>0</v>
      </c>
      <c r="M188" s="2573">
        <v>64040.167561799884</v>
      </c>
      <c r="N188" s="2574">
        <v>0</v>
      </c>
      <c r="O188" s="2541">
        <v>0.33333333333333331</v>
      </c>
      <c r="P188" s="2575">
        <v>0</v>
      </c>
      <c r="R188" s="2571">
        <v>160</v>
      </c>
      <c r="S188" s="2572" t="s">
        <v>923</v>
      </c>
      <c r="T188" s="2409">
        <v>0</v>
      </c>
      <c r="U188" s="2573">
        <v>64040.167561799884</v>
      </c>
      <c r="V188" s="2574">
        <v>0</v>
      </c>
      <c r="W188" s="2541">
        <v>0.33333333333333331</v>
      </c>
      <c r="X188" s="2575">
        <v>0</v>
      </c>
      <c r="Z188" s="3709"/>
      <c r="AA188" s="2490"/>
      <c r="AB188" s="1973"/>
      <c r="AC188" s="3199"/>
      <c r="AD188" s="2548"/>
      <c r="AE188" s="2930"/>
      <c r="AF188" s="3707"/>
      <c r="AG188" s="1206"/>
      <c r="AH188" s="3709"/>
      <c r="AI188" s="2490"/>
      <c r="AJ188" s="1973"/>
      <c r="AK188" s="3199"/>
      <c r="AL188" s="2548"/>
      <c r="AM188" s="2930"/>
      <c r="AN188" s="3707"/>
    </row>
    <row r="189" spans="2:40" ht="15.75" thickBot="1" x14ac:dyDescent="0.35">
      <c r="B189" s="2571">
        <v>70</v>
      </c>
      <c r="C189" s="2572" t="s">
        <v>935</v>
      </c>
      <c r="D189" s="2409">
        <v>0</v>
      </c>
      <c r="E189" s="2573">
        <v>56298.72089551598</v>
      </c>
      <c r="F189" s="2574">
        <v>0</v>
      </c>
      <c r="G189" s="2545">
        <v>1</v>
      </c>
      <c r="H189" s="2575">
        <v>0</v>
      </c>
      <c r="J189" s="2571">
        <v>70</v>
      </c>
      <c r="K189" s="2572" t="s">
        <v>935</v>
      </c>
      <c r="L189" s="2409">
        <v>0</v>
      </c>
      <c r="M189" s="2573">
        <v>56298.72089551598</v>
      </c>
      <c r="N189" s="2574">
        <v>0</v>
      </c>
      <c r="O189" s="2541">
        <v>0.33333333333333331</v>
      </c>
      <c r="P189" s="2575">
        <v>0</v>
      </c>
      <c r="R189" s="2571">
        <v>70</v>
      </c>
      <c r="S189" s="2572" t="s">
        <v>935</v>
      </c>
      <c r="T189" s="2409">
        <v>0</v>
      </c>
      <c r="U189" s="2573">
        <v>56298.72089551598</v>
      </c>
      <c r="V189" s="2574">
        <v>0</v>
      </c>
      <c r="W189" s="2541">
        <v>0.33333333333333331</v>
      </c>
      <c r="X189" s="2575">
        <v>0</v>
      </c>
      <c r="Z189" s="3709"/>
      <c r="AA189" s="2490"/>
      <c r="AB189" s="1973"/>
      <c r="AC189" s="3199"/>
      <c r="AD189" s="2548"/>
      <c r="AE189" s="2930"/>
      <c r="AF189" s="3707"/>
      <c r="AG189" s="1206"/>
      <c r="AH189" s="3709"/>
      <c r="AI189" s="2490"/>
      <c r="AJ189" s="1973"/>
      <c r="AK189" s="3199"/>
      <c r="AL189" s="2548"/>
      <c r="AM189" s="2930"/>
      <c r="AN189" s="3707"/>
    </row>
    <row r="190" spans="2:40" ht="16.5" thickTop="1" thickBot="1" x14ac:dyDescent="0.35">
      <c r="B190" s="2577"/>
      <c r="C190" s="2530"/>
      <c r="D190" s="2531"/>
      <c r="E190" s="2532"/>
      <c r="F190" s="2531"/>
      <c r="G190" s="2549" t="s">
        <v>956</v>
      </c>
      <c r="H190" s="2550">
        <v>40367.120035076747</v>
      </c>
      <c r="J190" s="2577"/>
      <c r="K190" s="2530"/>
      <c r="L190" s="2531"/>
      <c r="M190" s="2532"/>
      <c r="N190" s="2531"/>
      <c r="O190" s="2549" t="s">
        <v>956</v>
      </c>
      <c r="P190" s="2550">
        <v>142526.73062425785</v>
      </c>
      <c r="R190" s="2577"/>
      <c r="S190" s="2530"/>
      <c r="T190" s="2531"/>
      <c r="U190" s="2532"/>
      <c r="V190" s="2531"/>
      <c r="W190" s="2549" t="s">
        <v>956</v>
      </c>
      <c r="X190" s="2550">
        <v>228042.76899881256</v>
      </c>
      <c r="Z190" s="1206"/>
      <c r="AA190" s="1206"/>
      <c r="AB190" s="2527"/>
      <c r="AC190" s="1973"/>
      <c r="AD190" s="2527"/>
      <c r="AE190" s="3698"/>
      <c r="AF190" s="3702"/>
      <c r="AG190" s="1206"/>
      <c r="AH190" s="1206"/>
      <c r="AI190" s="1206"/>
      <c r="AJ190" s="2527"/>
      <c r="AK190" s="1973"/>
      <c r="AL190" s="2527"/>
      <c r="AM190" s="3698"/>
      <c r="AN190" s="3702"/>
    </row>
    <row r="191" spans="2:40" ht="16.5" thickTop="1" thickBot="1" x14ac:dyDescent="0.35">
      <c r="B191" s="2286"/>
      <c r="C191" s="2578"/>
      <c r="D191" s="2579"/>
      <c r="E191" s="2580"/>
      <c r="F191" s="2581" t="s">
        <v>964</v>
      </c>
      <c r="G191" s="2581"/>
      <c r="H191" s="2582">
        <v>48700.450309570835</v>
      </c>
      <c r="J191" s="2286"/>
      <c r="K191" s="2578"/>
      <c r="L191" s="2579"/>
      <c r="M191" s="2580"/>
      <c r="N191" s="2581" t="s">
        <v>964</v>
      </c>
      <c r="O191" s="2581"/>
      <c r="P191" s="2582">
        <v>171809.12653690061</v>
      </c>
      <c r="R191" s="2286"/>
      <c r="S191" s="2578"/>
      <c r="T191" s="2579"/>
      <c r="U191" s="2580"/>
      <c r="V191" s="2581" t="s">
        <v>964</v>
      </c>
      <c r="W191" s="2581"/>
      <c r="X191" s="2582">
        <v>257325.16491145533</v>
      </c>
      <c r="Z191" s="1206"/>
      <c r="AA191" s="1206"/>
      <c r="AB191" s="2527"/>
      <c r="AC191" s="1973"/>
      <c r="AD191" s="3710"/>
      <c r="AE191" s="3710"/>
      <c r="AF191" s="3711"/>
      <c r="AG191" s="1206"/>
      <c r="AH191" s="1206"/>
      <c r="AI191" s="1206"/>
      <c r="AJ191" s="2527"/>
      <c r="AK191" s="1973"/>
      <c r="AL191" s="3710"/>
      <c r="AM191" s="3710"/>
      <c r="AN191" s="3711"/>
    </row>
  </sheetData>
  <mergeCells count="35">
    <mergeCell ref="R94:X94"/>
    <mergeCell ref="R95:U95"/>
    <mergeCell ref="R96:U96"/>
    <mergeCell ref="B94:H94"/>
    <mergeCell ref="B95:E95"/>
    <mergeCell ref="B96:E96"/>
    <mergeCell ref="J94:P94"/>
    <mergeCell ref="J95:M95"/>
    <mergeCell ref="J96:M96"/>
    <mergeCell ref="AH94:AN94"/>
    <mergeCell ref="AH95:AK95"/>
    <mergeCell ref="AH96:AK96"/>
    <mergeCell ref="Z94:AF94"/>
    <mergeCell ref="Z95:AC95"/>
    <mergeCell ref="Z96:AC96"/>
    <mergeCell ref="B128:E128"/>
    <mergeCell ref="B129:E129"/>
    <mergeCell ref="J128:M128"/>
    <mergeCell ref="J129:M129"/>
    <mergeCell ref="J161:M161"/>
    <mergeCell ref="AH128:AK128"/>
    <mergeCell ref="AH129:AK129"/>
    <mergeCell ref="Z128:AC128"/>
    <mergeCell ref="Z129:AC129"/>
    <mergeCell ref="R128:U128"/>
    <mergeCell ref="R129:U129"/>
    <mergeCell ref="Z161:AC161"/>
    <mergeCell ref="Z162:AC162"/>
    <mergeCell ref="AH161:AK161"/>
    <mergeCell ref="AH162:AK162"/>
    <mergeCell ref="B161:E161"/>
    <mergeCell ref="B162:E162"/>
    <mergeCell ref="J162:M162"/>
    <mergeCell ref="R161:U161"/>
    <mergeCell ref="R162:U162"/>
  </mergeCells>
  <pageMargins left="0.7" right="0.7" top="0.75" bottom="0.75" header="0.3" footer="0.3"/>
  <pageSetup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45">
    <tabColor theme="4" tint="-0.249977111117893"/>
  </sheetPr>
  <dimension ref="B13"/>
  <sheetViews>
    <sheetView showGridLines="0" zoomScale="80" zoomScaleNormal="80" workbookViewId="0">
      <selection activeCell="H16" sqref="H16"/>
    </sheetView>
  </sheetViews>
  <sheetFormatPr baseColWidth="10" defaultColWidth="11.5703125" defaultRowHeight="15" x14ac:dyDescent="0.25"/>
  <cols>
    <col min="1" max="16384" width="11.5703125" style="551"/>
  </cols>
  <sheetData>
    <row r="13" spans="2:2" ht="92.25" x14ac:dyDescent="1.25">
      <c r="B13" s="2217" t="s">
        <v>1914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46">
    <tabColor theme="2" tint="-0.749992370372631"/>
  </sheetPr>
  <dimension ref="B3:S82"/>
  <sheetViews>
    <sheetView workbookViewId="0">
      <selection activeCell="I70" sqref="I70"/>
    </sheetView>
  </sheetViews>
  <sheetFormatPr baseColWidth="10" defaultColWidth="11.42578125" defaultRowHeight="15" x14ac:dyDescent="0.25"/>
  <cols>
    <col min="1" max="1" width="11.42578125" style="432"/>
    <col min="2" max="2" width="95.7109375" style="432" hidden="1" customWidth="1"/>
    <col min="3" max="3" width="93.7109375" style="432" bestFit="1" customWidth="1"/>
    <col min="4" max="4" width="19.85546875" style="432" bestFit="1" customWidth="1"/>
    <col min="5" max="5" width="15.85546875" style="434" bestFit="1" customWidth="1"/>
    <col min="6" max="6" width="15.85546875" style="432" customWidth="1"/>
    <col min="7" max="7" width="15.85546875" style="434" bestFit="1" customWidth="1"/>
    <col min="8" max="8" width="14.85546875" style="432" customWidth="1"/>
    <col min="9" max="9" width="15.85546875" style="434" bestFit="1" customWidth="1"/>
    <col min="10" max="10" width="15.85546875" style="432" customWidth="1"/>
    <col min="11" max="11" width="14.85546875" style="434" bestFit="1" customWidth="1"/>
    <col min="12" max="12" width="14.85546875" style="432" customWidth="1"/>
    <col min="13" max="13" width="14.85546875" style="434" bestFit="1" customWidth="1"/>
    <col min="14" max="14" width="14.85546875" style="432" customWidth="1"/>
    <col min="15" max="15" width="14.85546875" style="434" bestFit="1" customWidth="1"/>
    <col min="16" max="16" width="14.85546875" style="432" customWidth="1"/>
    <col min="17" max="17" width="13.85546875" style="434" bestFit="1" customWidth="1"/>
    <col min="18" max="18" width="13.85546875" style="432" customWidth="1"/>
    <col min="19" max="19" width="15.85546875" style="434" bestFit="1" customWidth="1"/>
    <col min="20" max="16384" width="11.42578125" style="432"/>
  </cols>
  <sheetData>
    <row r="3" spans="2:19" x14ac:dyDescent="0.25">
      <c r="B3" s="118" t="s">
        <v>920</v>
      </c>
      <c r="C3" s="118" t="s">
        <v>920</v>
      </c>
      <c r="D3" s="118" t="s">
        <v>1749</v>
      </c>
      <c r="E3" s="435" t="s">
        <v>1749</v>
      </c>
      <c r="F3" s="118"/>
      <c r="G3" s="435" t="s">
        <v>1751</v>
      </c>
      <c r="H3" s="118"/>
      <c r="I3" s="435" t="s">
        <v>1750</v>
      </c>
      <c r="J3" s="118"/>
      <c r="K3" s="435" t="s">
        <v>1752</v>
      </c>
      <c r="L3" s="118"/>
      <c r="M3" s="435" t="s">
        <v>1753</v>
      </c>
      <c r="N3" s="118"/>
      <c r="O3" s="435" t="s">
        <v>1754</v>
      </c>
      <c r="P3" s="118"/>
      <c r="Q3" s="435" t="s">
        <v>1755</v>
      </c>
      <c r="R3" s="118"/>
      <c r="S3" s="435" t="s">
        <v>1756</v>
      </c>
    </row>
    <row r="4" spans="2:19" x14ac:dyDescent="0.25">
      <c r="B4" s="118"/>
      <c r="C4" s="201" t="s">
        <v>1808</v>
      </c>
      <c r="D4" s="433" t="e">
        <f>VLOOKUP($C4,'DDP Trans'!$C$10:$E$63,4,0)</f>
        <v>#N/A</v>
      </c>
      <c r="E4" s="436"/>
      <c r="F4" s="433"/>
      <c r="G4" s="436"/>
      <c r="H4" s="433" t="e">
        <f>VLOOKUP($C4,'Montaje Trans'!$C$9:$E$63,4,0)</f>
        <v>#N/A</v>
      </c>
      <c r="I4" s="436"/>
      <c r="J4" s="433" t="e">
        <f>VLOOKUP($C4,'Ingenieria Trans'!$C$10:$E$63,4,0)</f>
        <v>#N/A</v>
      </c>
      <c r="K4" s="436"/>
      <c r="L4" s="433" t="e">
        <f>VLOOKUP($C4,'Interv Trans'!$C$10:$F$63,4,0)</f>
        <v>#N/A</v>
      </c>
      <c r="M4" s="436"/>
      <c r="N4" s="433" t="e">
        <f>VLOOKUP($C4,'ADMON Trans'!$C$10:$F$63,4,0)</f>
        <v>#N/A</v>
      </c>
      <c r="O4" s="436"/>
      <c r="P4" s="433"/>
      <c r="Q4" s="436"/>
      <c r="R4" s="433"/>
      <c r="S4" s="436"/>
    </row>
    <row r="5" spans="2:19" x14ac:dyDescent="0.25">
      <c r="B5" s="118"/>
      <c r="C5" s="201" t="s">
        <v>1809</v>
      </c>
      <c r="D5" s="433" t="e">
        <f>VLOOKUP($C5,'DDP Trans'!$C$10:$E$63,4,0)</f>
        <v>#N/A</v>
      </c>
      <c r="E5" s="436"/>
      <c r="F5" s="433"/>
      <c r="G5" s="436"/>
      <c r="H5" s="433" t="e">
        <f>VLOOKUP($C5,'Montaje Trans'!$C$9:$E$63,4,0)</f>
        <v>#N/A</v>
      </c>
      <c r="I5" s="436"/>
      <c r="J5" s="433" t="e">
        <f>VLOOKUP($C5,'Ingenieria Trans'!$C$10:$E$63,4,0)</f>
        <v>#N/A</v>
      </c>
      <c r="K5" s="436"/>
      <c r="L5" s="433" t="e">
        <f>VLOOKUP($C5,'Interv Trans'!$C$10:$F$63,4,0)</f>
        <v>#N/A</v>
      </c>
      <c r="M5" s="436"/>
      <c r="N5" s="433" t="e">
        <f>VLOOKUP($C5,'ADMON Trans'!$C$10:$F$63,4,0)</f>
        <v>#N/A</v>
      </c>
      <c r="O5" s="436"/>
      <c r="P5" s="433"/>
      <c r="Q5" s="436"/>
      <c r="R5" s="433"/>
      <c r="S5" s="436"/>
    </row>
    <row r="6" spans="2:19" x14ac:dyDescent="0.25">
      <c r="B6" s="118"/>
      <c r="C6" s="201" t="s">
        <v>1810</v>
      </c>
      <c r="D6" s="433" t="e">
        <f>VLOOKUP($C6,'DDP Trans'!$C$10:$E$63,4,0)</f>
        <v>#N/A</v>
      </c>
      <c r="E6" s="436"/>
      <c r="F6" s="433"/>
      <c r="G6" s="436"/>
      <c r="H6" s="433" t="e">
        <f>VLOOKUP($C6,'Montaje Trans'!$C$9:$E$63,4,0)</f>
        <v>#N/A</v>
      </c>
      <c r="I6" s="436"/>
      <c r="J6" s="433" t="e">
        <f>VLOOKUP($C6,'Ingenieria Trans'!$C$10:$E$63,4,0)</f>
        <v>#N/A</v>
      </c>
      <c r="K6" s="436"/>
      <c r="L6" s="433" t="e">
        <f>VLOOKUP($C6,'Interv Trans'!$C$10:$F$63,4,0)</f>
        <v>#N/A</v>
      </c>
      <c r="M6" s="436"/>
      <c r="N6" s="433" t="e">
        <f>VLOOKUP($C6,'ADMON Trans'!$C$10:$F$63,4,0)</f>
        <v>#N/A</v>
      </c>
      <c r="O6" s="436"/>
      <c r="P6" s="433"/>
      <c r="Q6" s="436"/>
      <c r="R6" s="433"/>
      <c r="S6" s="436"/>
    </row>
    <row r="7" spans="2:19" x14ac:dyDescent="0.25">
      <c r="B7" s="118"/>
      <c r="C7" s="201" t="s">
        <v>1811</v>
      </c>
      <c r="D7" s="433" t="e">
        <f>VLOOKUP($C7,'DDP Trans'!$C$10:$E$63,4,0)</f>
        <v>#N/A</v>
      </c>
      <c r="E7" s="436"/>
      <c r="F7" s="433"/>
      <c r="G7" s="436"/>
      <c r="H7" s="433" t="e">
        <f>VLOOKUP($C7,'Montaje Trans'!$C$9:$E$63,4,0)</f>
        <v>#N/A</v>
      </c>
      <c r="I7" s="436"/>
      <c r="J7" s="433" t="e">
        <f>VLOOKUP($C7,'Ingenieria Trans'!$C$10:$E$63,4,0)</f>
        <v>#N/A</v>
      </c>
      <c r="K7" s="436"/>
      <c r="L7" s="433" t="e">
        <f>VLOOKUP($C7,'Interv Trans'!$C$10:$F$63,4,0)</f>
        <v>#N/A</v>
      </c>
      <c r="M7" s="436"/>
      <c r="N7" s="433" t="e">
        <f>VLOOKUP($C7,'ADMON Trans'!$C$10:$F$63,4,0)</f>
        <v>#N/A</v>
      </c>
      <c r="O7" s="436"/>
      <c r="P7" s="433"/>
      <c r="Q7" s="436"/>
      <c r="R7" s="433"/>
      <c r="S7" s="436"/>
    </row>
    <row r="8" spans="2:19" x14ac:dyDescent="0.25">
      <c r="B8" s="118"/>
      <c r="C8" s="201" t="s">
        <v>1818</v>
      </c>
      <c r="D8" s="433" t="e">
        <f>VLOOKUP($C8,'DDP Trans'!$C$10:$E$63,4,0)</f>
        <v>#N/A</v>
      </c>
      <c r="E8" s="436"/>
      <c r="F8" s="433"/>
      <c r="G8" s="436"/>
      <c r="H8" s="433" t="e">
        <f>VLOOKUP($C8,'Montaje Trans'!$C$9:$E$63,4,0)</f>
        <v>#N/A</v>
      </c>
      <c r="I8" s="436"/>
      <c r="J8" s="433" t="e">
        <f>VLOOKUP($C8,'Ingenieria Trans'!$C$10:$E$63,4,0)</f>
        <v>#N/A</v>
      </c>
      <c r="K8" s="436"/>
      <c r="L8" s="433" t="e">
        <f>VLOOKUP($C8,'Interv Trans'!$C$10:$F$63,4,0)</f>
        <v>#N/A</v>
      </c>
      <c r="M8" s="436"/>
      <c r="N8" s="433" t="e">
        <f>VLOOKUP($C8,'ADMON Trans'!$C$10:$F$63,4,0)</f>
        <v>#N/A</v>
      </c>
      <c r="O8" s="436"/>
      <c r="P8" s="433"/>
      <c r="Q8" s="436"/>
      <c r="R8" s="433"/>
      <c r="S8" s="436"/>
    </row>
    <row r="9" spans="2:19" x14ac:dyDescent="0.25">
      <c r="B9" s="118"/>
      <c r="C9" s="201" t="s">
        <v>1819</v>
      </c>
      <c r="D9" s="433" t="e">
        <f>VLOOKUP($C9,'DDP Trans'!$C$10:$E$63,4,0)</f>
        <v>#N/A</v>
      </c>
      <c r="E9" s="436"/>
      <c r="F9" s="433"/>
      <c r="G9" s="436"/>
      <c r="H9" s="433" t="e">
        <f>VLOOKUP($C9,'Montaje Trans'!$C$9:$E$63,4,0)</f>
        <v>#N/A</v>
      </c>
      <c r="I9" s="436"/>
      <c r="J9" s="433" t="e">
        <f>VLOOKUP($C9,'Ingenieria Trans'!$C$10:$E$63,4,0)</f>
        <v>#N/A</v>
      </c>
      <c r="K9" s="436"/>
      <c r="L9" s="433" t="e">
        <f>VLOOKUP($C9,'Interv Trans'!$C$10:$F$63,4,0)</f>
        <v>#N/A</v>
      </c>
      <c r="M9" s="436"/>
      <c r="N9" s="433" t="e">
        <f>VLOOKUP($C9,'ADMON Trans'!$C$10:$F$63,4,0)</f>
        <v>#N/A</v>
      </c>
      <c r="O9" s="436"/>
      <c r="P9" s="433"/>
      <c r="Q9" s="436"/>
      <c r="R9" s="433"/>
      <c r="S9" s="436"/>
    </row>
    <row r="10" spans="2:19" x14ac:dyDescent="0.25">
      <c r="B10" s="118"/>
      <c r="C10" s="201" t="s">
        <v>1823</v>
      </c>
      <c r="D10" s="433" t="e">
        <f>VLOOKUP($C10,'DDP Trans'!$C$10:$E$63,4,0)</f>
        <v>#N/A</v>
      </c>
      <c r="E10" s="436"/>
      <c r="F10" s="433"/>
      <c r="G10" s="436"/>
      <c r="H10" s="433" t="e">
        <f>VLOOKUP($C10,'Montaje Trans'!$C$9:$E$63,4,0)</f>
        <v>#N/A</v>
      </c>
      <c r="I10" s="436"/>
      <c r="J10" s="433" t="e">
        <f>VLOOKUP($C10,'Ingenieria Trans'!$C$10:$E$63,4,0)</f>
        <v>#N/A</v>
      </c>
      <c r="K10" s="436"/>
      <c r="L10" s="433" t="e">
        <f>VLOOKUP($C10,'Interv Trans'!$C$10:$F$63,4,0)</f>
        <v>#N/A</v>
      </c>
      <c r="M10" s="436"/>
      <c r="N10" s="433" t="e">
        <f>VLOOKUP($C10,'ADMON Trans'!$C$10:$F$63,4,0)</f>
        <v>#N/A</v>
      </c>
      <c r="O10" s="436"/>
      <c r="P10" s="433"/>
      <c r="Q10" s="436"/>
      <c r="R10" s="433"/>
      <c r="S10" s="436"/>
    </row>
    <row r="11" spans="2:19" x14ac:dyDescent="0.25">
      <c r="B11" s="118"/>
      <c r="C11" s="201" t="s">
        <v>1820</v>
      </c>
      <c r="D11" s="433" t="e">
        <f>VLOOKUP($C11,'DDP Trans'!$C$10:$E$63,4,0)</f>
        <v>#N/A</v>
      </c>
      <c r="E11" s="436"/>
      <c r="F11" s="433"/>
      <c r="G11" s="436"/>
      <c r="H11" s="433" t="e">
        <f>VLOOKUP($C11,'Montaje Trans'!$C$9:$E$63,4,0)</f>
        <v>#N/A</v>
      </c>
      <c r="I11" s="436"/>
      <c r="J11" s="433" t="e">
        <f>VLOOKUP($C11,'Ingenieria Trans'!$C$10:$E$63,4,0)</f>
        <v>#N/A</v>
      </c>
      <c r="K11" s="436"/>
      <c r="L11" s="433" t="e">
        <f>VLOOKUP($C11,'Interv Trans'!$C$10:$F$63,4,0)</f>
        <v>#N/A</v>
      </c>
      <c r="M11" s="436"/>
      <c r="N11" s="433" t="e">
        <f>VLOOKUP($C11,'ADMON Trans'!$C$10:$F$63,4,0)</f>
        <v>#N/A</v>
      </c>
      <c r="O11" s="436"/>
      <c r="P11" s="433"/>
      <c r="Q11" s="436"/>
      <c r="R11" s="433"/>
      <c r="S11" s="436"/>
    </row>
    <row r="12" spans="2:19" x14ac:dyDescent="0.25">
      <c r="B12" s="118"/>
      <c r="C12" s="201" t="s">
        <v>1821</v>
      </c>
      <c r="D12" s="433" t="e">
        <f>VLOOKUP($C12,'DDP Trans'!$C$10:$E$63,4,0)</f>
        <v>#N/A</v>
      </c>
      <c r="E12" s="436"/>
      <c r="F12" s="433"/>
      <c r="G12" s="436"/>
      <c r="H12" s="433" t="e">
        <f>VLOOKUP($C12,'Montaje Trans'!$C$9:$E$63,4,0)</f>
        <v>#N/A</v>
      </c>
      <c r="I12" s="436"/>
      <c r="J12" s="433" t="e">
        <f>VLOOKUP($C12,'Ingenieria Trans'!$C$10:$E$63,4,0)</f>
        <v>#N/A</v>
      </c>
      <c r="K12" s="436"/>
      <c r="L12" s="433" t="e">
        <f>VLOOKUP($C12,'Interv Trans'!$C$10:$F$63,4,0)</f>
        <v>#N/A</v>
      </c>
      <c r="M12" s="436"/>
      <c r="N12" s="433" t="e">
        <f>VLOOKUP($C12,'ADMON Trans'!$C$10:$F$63,4,0)</f>
        <v>#N/A</v>
      </c>
      <c r="O12" s="436"/>
      <c r="P12" s="433"/>
      <c r="Q12" s="436"/>
      <c r="R12" s="433"/>
      <c r="S12" s="436"/>
    </row>
    <row r="13" spans="2:19" x14ac:dyDescent="0.25">
      <c r="B13" s="118"/>
      <c r="C13" s="201" t="s">
        <v>1822</v>
      </c>
      <c r="D13" s="433" t="e">
        <f>VLOOKUP($C13,'DDP Trans'!$C$10:$E$63,4,0)</f>
        <v>#N/A</v>
      </c>
      <c r="E13" s="436"/>
      <c r="F13" s="433"/>
      <c r="G13" s="436"/>
      <c r="H13" s="433" t="e">
        <f>VLOOKUP($C13,'Montaje Trans'!$C$9:$E$63,4,0)</f>
        <v>#N/A</v>
      </c>
      <c r="I13" s="436"/>
      <c r="J13" s="433" t="e">
        <f>VLOOKUP($C13,'Ingenieria Trans'!$C$10:$E$63,4,0)</f>
        <v>#N/A</v>
      </c>
      <c r="K13" s="436"/>
      <c r="L13" s="433" t="e">
        <f>VLOOKUP($C13,'Interv Trans'!$C$10:$F$63,4,0)</f>
        <v>#N/A</v>
      </c>
      <c r="M13" s="436"/>
      <c r="N13" s="433" t="e">
        <f>VLOOKUP($C13,'ADMON Trans'!$C$10:$F$63,4,0)</f>
        <v>#N/A</v>
      </c>
      <c r="O13" s="436"/>
      <c r="P13" s="433"/>
      <c r="Q13" s="436"/>
      <c r="R13" s="433"/>
      <c r="S13" s="436"/>
    </row>
    <row r="14" spans="2:19" x14ac:dyDescent="0.25">
      <c r="B14" s="201" t="s">
        <v>1908</v>
      </c>
      <c r="C14" s="201" t="s">
        <v>1877</v>
      </c>
      <c r="D14" s="433" t="e">
        <f>VLOOKUP($C14,'DDP Trans'!$C$10:$E$63,4,0)</f>
        <v>#REF!</v>
      </c>
      <c r="E14" s="436">
        <v>54794463.965647072</v>
      </c>
      <c r="F14" s="433"/>
      <c r="G14" s="436">
        <v>71434301.508043647</v>
      </c>
      <c r="H14" s="433" t="e">
        <f>VLOOKUP($C14,'Montaje Trans'!$C$9:$E$63,4,0)</f>
        <v>#REF!</v>
      </c>
      <c r="I14" s="436">
        <v>26417880.961148642</v>
      </c>
      <c r="J14" s="433" t="e">
        <f>VLOOKUP($C14,'Ingenieria Trans'!$C$10:$E$63,4,0)</f>
        <v>#REF!</v>
      </c>
      <c r="K14" s="436">
        <v>22918111.424888384</v>
      </c>
      <c r="L14" s="433">
        <f>VLOOKUP($C14,'Interv Trans'!$C$10:$F$63,4,0)</f>
        <v>11646271.375000836</v>
      </c>
      <c r="M14" s="436">
        <v>19738941.035794195</v>
      </c>
      <c r="N14" s="433">
        <f>VLOOKUP($C14,'ADMON Trans'!$C$10:$F$63,4,0)</f>
        <v>10769742.095911959</v>
      </c>
      <c r="O14" s="436">
        <v>10319336.515534969</v>
      </c>
      <c r="P14" s="433"/>
      <c r="Q14" s="436">
        <v>1973894.1035794197</v>
      </c>
      <c r="R14" s="433"/>
      <c r="S14" s="436">
        <v>9043357.7021433916</v>
      </c>
    </row>
    <row r="15" spans="2:19" x14ac:dyDescent="0.25">
      <c r="B15" s="201" t="s">
        <v>1757</v>
      </c>
      <c r="C15" s="201" t="s">
        <v>1824</v>
      </c>
      <c r="D15" s="433" t="e">
        <f>VLOOKUP($C15,'DDP Trans'!$C$10:$E$63,4,0)</f>
        <v>#REF!</v>
      </c>
      <c r="E15" s="436">
        <v>48567551.456209548</v>
      </c>
      <c r="F15" s="433"/>
      <c r="G15" s="436">
        <v>73973018.20650132</v>
      </c>
      <c r="H15" s="433" t="e">
        <f>VLOOKUP($C15,'Montaje Trans'!$C$9:$E$63,4,0)</f>
        <v>#REF!</v>
      </c>
      <c r="I15" s="436">
        <v>26417880.961148642</v>
      </c>
      <c r="J15" s="433" t="e">
        <f>VLOOKUP($C15,'Ingenieria Trans'!$C$10:$E$63,4,0)</f>
        <v>#REF!</v>
      </c>
      <c r="K15" s="436">
        <v>22918111.424888384</v>
      </c>
      <c r="L15" s="433">
        <f>VLOOKUP($C15,'Interv Trans'!$C$10:$F$63,4,0)</f>
        <v>13567083.867082734</v>
      </c>
      <c r="M15" s="436">
        <v>19738941.035794195</v>
      </c>
      <c r="N15" s="433">
        <f>VLOOKUP($C15,'ADMON Trans'!$C$10:$F$63,4,0)</f>
        <v>12938506.362486601</v>
      </c>
      <c r="O15" s="436">
        <v>10319336.515534969</v>
      </c>
      <c r="P15" s="433"/>
      <c r="Q15" s="436">
        <v>1973894.1035794197</v>
      </c>
      <c r="R15" s="433"/>
      <c r="S15" s="436">
        <v>18728875.882179607</v>
      </c>
    </row>
    <row r="16" spans="2:19" x14ac:dyDescent="0.25">
      <c r="B16" s="201" t="s">
        <v>1758</v>
      </c>
      <c r="C16" s="201" t="s">
        <v>1827</v>
      </c>
      <c r="D16" s="433" t="e">
        <f>VLOOKUP($C16,'DDP Trans'!$C$10:$E$63,4,0)</f>
        <v>#REF!</v>
      </c>
      <c r="E16" s="436">
        <v>44499462.631483681</v>
      </c>
      <c r="F16" s="433"/>
      <c r="G16" s="436">
        <v>81589168.301874369</v>
      </c>
      <c r="H16" s="433" t="e">
        <f>VLOOKUP($C16,'Montaje Trans'!$C$9:$E$63,4,0)</f>
        <v>#REF!</v>
      </c>
      <c r="I16" s="436">
        <v>38468760.981612921</v>
      </c>
      <c r="J16" s="433" t="e">
        <f>VLOOKUP($C16,'Ingenieria Trans'!$C$10:$E$63,4,0)</f>
        <v>#REF!</v>
      </c>
      <c r="K16" s="436">
        <v>33900276.711005762</v>
      </c>
      <c r="L16" s="433">
        <f>VLOOKUP($C16,'Interv Trans'!$C$10:$F$63,4,0)</f>
        <v>17763267.05629212</v>
      </c>
      <c r="M16" s="436">
        <v>29467778.460105304</v>
      </c>
      <c r="N16" s="433">
        <f>VLOOKUP($C16,'ADMON Trans'!$C$10:$F$63,4,0)</f>
        <v>17706420.348384045</v>
      </c>
      <c r="O16" s="436">
        <v>15861804.773302449</v>
      </c>
      <c r="P16" s="433"/>
      <c r="Q16" s="436">
        <v>2946777.8460105304</v>
      </c>
      <c r="R16" s="433"/>
      <c r="S16" s="436">
        <v>32573658.871130362</v>
      </c>
    </row>
    <row r="17" spans="2:19" x14ac:dyDescent="0.25">
      <c r="B17" s="201" t="s">
        <v>1759</v>
      </c>
      <c r="C17" s="201" t="s">
        <v>1828</v>
      </c>
      <c r="D17" s="433" t="e">
        <f>VLOOKUP($C17,'DDP Trans'!$C$10:$E$63,4,0)</f>
        <v>#REF!</v>
      </c>
      <c r="E17" s="436">
        <v>42095548.920999005</v>
      </c>
      <c r="F17" s="433"/>
      <c r="G17" s="436">
        <v>89205318.397247404</v>
      </c>
      <c r="H17" s="433" t="e">
        <f>VLOOKUP($C17,'Montaje Trans'!$C$9:$E$63,4,0)</f>
        <v>#REF!</v>
      </c>
      <c r="I17" s="436">
        <v>38468760.981612921</v>
      </c>
      <c r="J17" s="433" t="e">
        <f>VLOOKUP($C17,'Ingenieria Trans'!$C$10:$E$63,4,0)</f>
        <v>#REF!</v>
      </c>
      <c r="K17" s="436">
        <v>33900276.711005762</v>
      </c>
      <c r="L17" s="433">
        <f>VLOOKUP($C17,'Interv Trans'!$C$10:$F$63,4,0)</f>
        <v>20894596.684302829</v>
      </c>
      <c r="M17" s="436">
        <v>29467778.460105304</v>
      </c>
      <c r="N17" s="433">
        <f>VLOOKUP($C17,'ADMON Trans'!$C$10:$F$63,4,0)</f>
        <v>21274057.727721788</v>
      </c>
      <c r="O17" s="436">
        <v>15861804.773302449</v>
      </c>
      <c r="P17" s="433"/>
      <c r="Q17" s="436">
        <v>2946777.8460105304</v>
      </c>
      <c r="R17" s="433"/>
      <c r="S17" s="436">
        <v>44586947.370435737</v>
      </c>
    </row>
    <row r="18" spans="2:19" x14ac:dyDescent="0.25">
      <c r="B18" s="201" t="s">
        <v>1760</v>
      </c>
      <c r="C18" s="201" t="s">
        <v>1829</v>
      </c>
      <c r="D18" s="433" t="e">
        <f>VLOOKUP($C18,'DDP Trans'!$C$10:$E$63,4,0)</f>
        <v>#REF!</v>
      </c>
      <c r="E18" s="436">
        <v>40901538.045278154</v>
      </c>
      <c r="F18" s="433"/>
      <c r="G18" s="436">
        <v>94282751.79416278</v>
      </c>
      <c r="H18" s="433" t="e">
        <f>VLOOKUP($C18,'Montaje Trans'!$C$9:$E$63,4,0)</f>
        <v>#REF!</v>
      </c>
      <c r="I18" s="436">
        <v>38468760.981612921</v>
      </c>
      <c r="J18" s="433" t="e">
        <f>VLOOKUP($C18,'Ingenieria Trans'!$C$10:$E$63,4,0)</f>
        <v>#REF!</v>
      </c>
      <c r="K18" s="436">
        <v>33900276.711005762</v>
      </c>
      <c r="L18" s="433">
        <f>VLOOKUP($C18,'Interv Trans'!$C$10:$F$63,4,0)</f>
        <v>22670488.606920533</v>
      </c>
      <c r="M18" s="436">
        <v>29467778.460105304</v>
      </c>
      <c r="N18" s="433">
        <f>VLOOKUP($C18,'ADMON Trans'!$C$10:$F$63,4,0)</f>
        <v>23297553.235010326</v>
      </c>
      <c r="O18" s="436">
        <v>15861804.773302449</v>
      </c>
      <c r="P18" s="433"/>
      <c r="Q18" s="436">
        <v>2946777.8460105304</v>
      </c>
      <c r="R18" s="433"/>
      <c r="S18" s="436">
        <v>52223025.025367193</v>
      </c>
    </row>
    <row r="19" spans="2:19" x14ac:dyDescent="0.25">
      <c r="B19" s="201" t="s">
        <v>1761</v>
      </c>
      <c r="C19" s="201" t="s">
        <v>248</v>
      </c>
      <c r="D19" s="433" t="e">
        <f>VLOOKUP($C19,'DDP Trans'!$C$10:$E$63,4,0)</f>
        <v>#REF!</v>
      </c>
      <c r="E19" s="436">
        <v>39051962.735907577</v>
      </c>
      <c r="F19" s="433"/>
      <c r="G19" s="436">
        <v>104437618.5879935</v>
      </c>
      <c r="H19" s="433" t="e">
        <f>VLOOKUP($C19,'Montaje Trans'!$C$9:$E$63,4,0)</f>
        <v>#REF!</v>
      </c>
      <c r="I19" s="436">
        <v>76296668.337243661</v>
      </c>
      <c r="J19" s="433" t="e">
        <f>VLOOKUP($C19,'Ingenieria Trans'!$C$10:$E$63,4,0)</f>
        <v>#REF!</v>
      </c>
      <c r="K19" s="436">
        <v>67674577.569357887</v>
      </c>
      <c r="L19" s="433">
        <f>VLOOKUP($C19,'Interv Trans'!$C$10:$F$63,4,0)</f>
        <v>25755934.219662897</v>
      </c>
      <c r="M19" s="436">
        <v>58654290.733038656</v>
      </c>
      <c r="N19" s="433">
        <f>VLOOKUP($C19,'ADMON Trans'!$C$10:$F$63,4,0)</f>
        <v>26810604.876703925</v>
      </c>
      <c r="O19" s="436">
        <v>31709254.546604898</v>
      </c>
      <c r="P19" s="433"/>
      <c r="Q19" s="436">
        <v>5865429.0733038662</v>
      </c>
      <c r="R19" s="433"/>
      <c r="S19" s="436">
        <v>69366207.583220541</v>
      </c>
    </row>
    <row r="20" spans="2:19" x14ac:dyDescent="0.25">
      <c r="B20" s="201" t="s">
        <v>1762</v>
      </c>
      <c r="C20" s="201" t="s">
        <v>1830</v>
      </c>
      <c r="D20" s="433" t="e">
        <f>VLOOKUP($C20,'DDP Trans'!$C$10:$E$63,4,0)</f>
        <v>#REF!</v>
      </c>
      <c r="E20" s="436">
        <v>37639651.252605036</v>
      </c>
      <c r="F20" s="433"/>
      <c r="G20" s="436">
        <v>114592485.38182423</v>
      </c>
      <c r="H20" s="433" t="e">
        <f>VLOOKUP($C20,'Montaje Trans'!$C$9:$E$63,4,0)</f>
        <v>#REF!</v>
      </c>
      <c r="I20" s="436">
        <v>76296668.337243661</v>
      </c>
      <c r="J20" s="433" t="e">
        <f>VLOOKUP($C20,'Ingenieria Trans'!$C$10:$E$63,4,0)</f>
        <v>#REF!</v>
      </c>
      <c r="K20" s="436">
        <v>67674577.569357887</v>
      </c>
      <c r="L20" s="433">
        <f>VLOOKUP($C20,'Interv Trans'!$C$10:$F$63,4,0)</f>
        <v>28420553.087741569</v>
      </c>
      <c r="M20" s="436">
        <v>58654290.733038656</v>
      </c>
      <c r="N20" s="433">
        <f>VLOOKUP($C20,'ADMON Trans'!$C$10:$F$63,4,0)</f>
        <v>29840199.425712369</v>
      </c>
      <c r="O20" s="436">
        <v>31709254.546604898</v>
      </c>
      <c r="P20" s="433"/>
      <c r="Q20" s="436">
        <v>5865429.0733038662</v>
      </c>
      <c r="R20" s="433"/>
      <c r="S20" s="436">
        <v>83288557.386597261</v>
      </c>
    </row>
    <row r="21" spans="2:19" x14ac:dyDescent="0.25">
      <c r="B21" s="201" t="s">
        <v>1763</v>
      </c>
      <c r="C21" s="201" t="s">
        <v>247</v>
      </c>
      <c r="D21" s="433" t="e">
        <f>VLOOKUP($C21,'DDP Trans'!$C$10:$E$63,4,0)</f>
        <v>#REF!</v>
      </c>
      <c r="E21" s="436">
        <v>36762856.719043583</v>
      </c>
      <c r="F21" s="433"/>
      <c r="G21" s="436">
        <v>122208635.47719727</v>
      </c>
      <c r="H21" s="433" t="e">
        <f>VLOOKUP($C21,'Montaje Trans'!$C$9:$E$63,4,0)</f>
        <v>#REF!</v>
      </c>
      <c r="I21" s="436">
        <v>76296668.337243661</v>
      </c>
      <c r="J21" s="433" t="e">
        <f>VLOOKUP($C21,'Ingenieria Trans'!$C$10:$E$63,4,0)</f>
        <v>#REF!</v>
      </c>
      <c r="K21" s="436">
        <v>67674577.569357887</v>
      </c>
      <c r="L21" s="433">
        <f>VLOOKUP($C21,'Interv Trans'!$C$10:$F$63,4,0)</f>
        <v>30224954.878052559</v>
      </c>
      <c r="M21" s="436">
        <v>58654290.733038656</v>
      </c>
      <c r="N21" s="433">
        <f>VLOOKUP($C21,'ADMON Trans'!$C$10:$F$63,4,0)</f>
        <v>31888906.397931501</v>
      </c>
      <c r="O21" s="436">
        <v>31709254.546604898</v>
      </c>
      <c r="P21" s="433"/>
      <c r="Q21" s="436">
        <v>5865429.0733038662</v>
      </c>
      <c r="R21" s="433"/>
      <c r="S21" s="436">
        <v>93369986.379480332</v>
      </c>
    </row>
    <row r="22" spans="2:19" x14ac:dyDescent="0.25">
      <c r="B22" s="201" t="s">
        <v>1764</v>
      </c>
      <c r="C22" s="201" t="s">
        <v>1825</v>
      </c>
      <c r="D22" s="433" t="e">
        <f>VLOOKUP($C22,'DDP Trans'!$C$10:$E$63,4,0)</f>
        <v>#REF!</v>
      </c>
      <c r="E22" s="436">
        <v>35537080.441678278</v>
      </c>
      <c r="F22" s="433"/>
      <c r="G22" s="436">
        <v>134902218.96948567</v>
      </c>
      <c r="H22" s="433" t="e">
        <f>VLOOKUP($C22,'Montaje Trans'!$C$9:$E$63,4,0)</f>
        <v>#REF!</v>
      </c>
      <c r="I22" s="436">
        <v>76296668.337243661</v>
      </c>
      <c r="J22" s="433" t="e">
        <f>VLOOKUP($C22,'Ingenieria Trans'!$C$10:$E$63,4,0)</f>
        <v>#REF!</v>
      </c>
      <c r="K22" s="436">
        <v>67674577.569357887</v>
      </c>
      <c r="L22" s="433">
        <f>VLOOKUP($C22,'Interv Trans'!$C$10:$F$63,4,0)</f>
        <v>32959396.190656714</v>
      </c>
      <c r="M22" s="436">
        <v>58654290.733038656</v>
      </c>
      <c r="N22" s="433">
        <f>VLOOKUP($C22,'ADMON Trans'!$C$10:$F$63,4,0)</f>
        <v>34988668.05367595</v>
      </c>
      <c r="O22" s="436">
        <v>31709254.546604898</v>
      </c>
      <c r="P22" s="433"/>
      <c r="Q22" s="436">
        <v>5865429.0733038662</v>
      </c>
      <c r="R22" s="433"/>
      <c r="S22" s="436">
        <v>109607569.85275021</v>
      </c>
    </row>
    <row r="23" spans="2:19" x14ac:dyDescent="0.25">
      <c r="B23" s="201" t="s">
        <v>1765</v>
      </c>
      <c r="C23" s="201" t="s">
        <v>1826</v>
      </c>
      <c r="D23" s="433" t="e">
        <f>VLOOKUP($C23,'DDP Trans'!$C$10:$E$63,4,0)</f>
        <v>#REF!</v>
      </c>
      <c r="E23" s="436">
        <v>34335083.119149134</v>
      </c>
      <c r="F23" s="433"/>
      <c r="G23" s="436">
        <v>150134519.16023177</v>
      </c>
      <c r="H23" s="433" t="e">
        <f>VLOOKUP($C23,'Montaje Trans'!$C$9:$E$63,4,0)</f>
        <v>#REF!</v>
      </c>
      <c r="I23" s="436">
        <v>76296668.337243661</v>
      </c>
      <c r="J23" s="433" t="e">
        <f>VLOOKUP($C23,'Ingenieria Trans'!$C$10:$E$63,4,0)</f>
        <v>#REF!</v>
      </c>
      <c r="K23" s="436">
        <v>67674577.569357887</v>
      </c>
      <c r="L23" s="433">
        <f>VLOOKUP($C23,'Interv Trans'!$C$10:$F$63,4,0)</f>
        <v>35902961.439383693</v>
      </c>
      <c r="M23" s="436">
        <v>58654290.733038656</v>
      </c>
      <c r="N23" s="433">
        <f>VLOOKUP($C23,'ADMON Trans'!$C$10:$F$63,4,0)</f>
        <v>38318431.844258577</v>
      </c>
      <c r="O23" s="436">
        <v>31709254.546604898</v>
      </c>
      <c r="P23" s="433"/>
      <c r="Q23" s="436">
        <v>5865429.0733038662</v>
      </c>
      <c r="R23" s="433"/>
      <c r="S23" s="436">
        <v>128318660.99194223</v>
      </c>
    </row>
    <row r="24" spans="2:19" x14ac:dyDescent="0.25">
      <c r="B24" s="201" t="s">
        <v>1766</v>
      </c>
      <c r="C24" s="201" t="s">
        <v>1844</v>
      </c>
      <c r="D24" s="433" t="e">
        <f>VLOOKUP($C24,'DDP Trans'!$C$10:$E$63,4,0)</f>
        <v>#REF!</v>
      </c>
      <c r="E24" s="436">
        <v>48602547.07586576</v>
      </c>
      <c r="F24" s="433"/>
      <c r="G24" s="436">
        <v>76511734.904959008</v>
      </c>
      <c r="H24" s="433" t="e">
        <f>VLOOKUP($C24,'Montaje Trans'!$C$9:$E$63,4,0)</f>
        <v>#REF!</v>
      </c>
      <c r="I24" s="436">
        <v>26417880.961148642</v>
      </c>
      <c r="J24" s="433" t="e">
        <f>VLOOKUP($C24,'Ingenieria Trans'!$C$10:$E$63,4,0)</f>
        <v>#REF!</v>
      </c>
      <c r="K24" s="436">
        <v>22918111.424888384</v>
      </c>
      <c r="L24" s="433">
        <f>VLOOKUP($C24,'Interv Trans'!$C$10:$F$63,4,0)</f>
        <v>14850245.879963459</v>
      </c>
      <c r="M24" s="436">
        <v>19738941.035794195</v>
      </c>
      <c r="N24" s="433">
        <f>VLOOKUP($C24,'ADMON Trans'!$C$10:$F$63,4,0)</f>
        <v>14442831.592930496</v>
      </c>
      <c r="O24" s="436">
        <v>10319336.515534969</v>
      </c>
      <c r="P24" s="433"/>
      <c r="Q24" s="436">
        <v>1973894.1035794197</v>
      </c>
      <c r="R24" s="433"/>
      <c r="S24" s="436">
        <v>13644354.784039672</v>
      </c>
    </row>
    <row r="25" spans="2:19" x14ac:dyDescent="0.25">
      <c r="B25" s="201" t="s">
        <v>1767</v>
      </c>
      <c r="C25" s="201" t="s">
        <v>1845</v>
      </c>
      <c r="D25" s="433" t="e">
        <f>VLOOKUP($C25,'DDP Trans'!$C$10:$E$63,4,0)</f>
        <v>#REF!</v>
      </c>
      <c r="E25" s="436">
        <v>44090158.930420518</v>
      </c>
      <c r="F25" s="433"/>
      <c r="G25" s="436">
        <v>81589168.301874369</v>
      </c>
      <c r="H25" s="433" t="e">
        <f>VLOOKUP($C25,'Montaje Trans'!$C$9:$E$63,4,0)</f>
        <v>#REF!</v>
      </c>
      <c r="I25" s="436">
        <v>38468760.981612921</v>
      </c>
      <c r="J25" s="433" t="e">
        <f>VLOOKUP($C25,'Ingenieria Trans'!$C$10:$E$63,4,0)</f>
        <v>#REF!</v>
      </c>
      <c r="K25" s="436">
        <v>33900276.711005762</v>
      </c>
      <c r="L25" s="433">
        <f>VLOOKUP($C25,'Interv Trans'!$C$10:$F$63,4,0)</f>
        <v>17408001.715166278</v>
      </c>
      <c r="M25" s="436">
        <v>29467778.460105304</v>
      </c>
      <c r="N25" s="433">
        <f>VLOOKUP($C25,'ADMON Trans'!$C$10:$F$63,4,0)</f>
        <v>17352291.941416364</v>
      </c>
      <c r="O25" s="436">
        <v>15861804.773302449</v>
      </c>
      <c r="P25" s="433"/>
      <c r="Q25" s="436">
        <v>2946777.8460105304</v>
      </c>
      <c r="R25" s="433"/>
      <c r="S25" s="436">
        <v>32313464.508364506</v>
      </c>
    </row>
    <row r="26" spans="2:19" x14ac:dyDescent="0.25">
      <c r="B26" s="201" t="s">
        <v>1768</v>
      </c>
      <c r="C26" s="201" t="s">
        <v>1846</v>
      </c>
      <c r="D26" s="433" t="e">
        <f>VLOOKUP($C26,'DDP Trans'!$C$10:$E$63,4,0)</f>
        <v>#REF!</v>
      </c>
      <c r="E26" s="436">
        <v>39056692.758020543</v>
      </c>
      <c r="F26" s="433"/>
      <c r="G26" s="436">
        <v>89205318.397247404</v>
      </c>
      <c r="H26" s="433" t="e">
        <f>VLOOKUP($C26,'Montaje Trans'!$C$9:$E$63,4,0)</f>
        <v>#REF!</v>
      </c>
      <c r="I26" s="436">
        <v>38468760.981612921</v>
      </c>
      <c r="J26" s="433" t="e">
        <f>VLOOKUP($C26,'Ingenieria Trans'!$C$10:$E$63,4,0)</f>
        <v>#REF!</v>
      </c>
      <c r="K26" s="436">
        <v>33900276.711005762</v>
      </c>
      <c r="L26" s="433">
        <f>VLOOKUP($C26,'Interv Trans'!$C$10:$F$63,4,0)</f>
        <v>20476704.750616774</v>
      </c>
      <c r="M26" s="436">
        <v>29467778.460105304</v>
      </c>
      <c r="N26" s="433">
        <f>VLOOKUP($C26,'ADMON Trans'!$C$10:$F$63,4,0)</f>
        <v>20848576.57316735</v>
      </c>
      <c r="O26" s="436">
        <v>15861804.773302449</v>
      </c>
      <c r="P26" s="433"/>
      <c r="Q26" s="436">
        <v>2946777.8460105304</v>
      </c>
      <c r="R26" s="433"/>
      <c r="S26" s="436">
        <v>41689246.076227628</v>
      </c>
    </row>
    <row r="27" spans="2:19" x14ac:dyDescent="0.25">
      <c r="B27" s="201" t="s">
        <v>1769</v>
      </c>
      <c r="C27" s="201" t="s">
        <v>1847</v>
      </c>
      <c r="D27" s="433" t="e">
        <f>VLOOKUP($C27,'DDP Trans'!$C$10:$E$63,4,0)</f>
        <v>#REF!</v>
      </c>
      <c r="E27" s="436">
        <v>37763346.534901947</v>
      </c>
      <c r="F27" s="433"/>
      <c r="G27" s="436">
        <v>94282751.79416278</v>
      </c>
      <c r="H27" s="433" t="e">
        <f>VLOOKUP($C27,'Montaje Trans'!$C$9:$E$63,4,0)</f>
        <v>#REF!</v>
      </c>
      <c r="I27" s="436">
        <v>38468760.981612921</v>
      </c>
      <c r="J27" s="433" t="e">
        <f>VLOOKUP($C27,'Ingenieria Trans'!$C$10:$E$63,4,0)</f>
        <v>#REF!</v>
      </c>
      <c r="K27" s="436">
        <v>33900276.711005762</v>
      </c>
      <c r="L27" s="433">
        <f>VLOOKUP($C27,'Interv Trans'!$C$10:$F$63,4,0)</f>
        <v>22217078.834782124</v>
      </c>
      <c r="M27" s="436">
        <v>29467778.460105304</v>
      </c>
      <c r="N27" s="433">
        <f>VLOOKUP($C27,'ADMON Trans'!$C$10:$F$63,4,0)</f>
        <v>22831602.170310117</v>
      </c>
      <c r="O27" s="436">
        <v>15861804.773302449</v>
      </c>
      <c r="P27" s="433"/>
      <c r="Q27" s="436">
        <v>2946777.8460105304</v>
      </c>
      <c r="R27" s="433"/>
      <c r="S27" s="436">
        <v>48565619.729599252</v>
      </c>
    </row>
    <row r="28" spans="2:19" x14ac:dyDescent="0.25">
      <c r="B28" s="201" t="s">
        <v>1770</v>
      </c>
      <c r="C28" s="201" t="s">
        <v>1848</v>
      </c>
      <c r="D28" s="433" t="e">
        <f>VLOOKUP($C28,'DDP Trans'!$C$10:$E$63,4,0)</f>
        <v>#REF!</v>
      </c>
      <c r="E28" s="436">
        <v>35759896.407780088</v>
      </c>
      <c r="F28" s="433"/>
      <c r="G28" s="436">
        <v>104437618.5879935</v>
      </c>
      <c r="H28" s="433" t="e">
        <f>VLOOKUP($C28,'Montaje Trans'!$C$9:$E$63,4,0)</f>
        <v>#REF!</v>
      </c>
      <c r="I28" s="436">
        <v>76296668.337243661</v>
      </c>
      <c r="J28" s="433" t="e">
        <f>VLOOKUP($C28,'Ingenieria Trans'!$C$10:$E$63,4,0)</f>
        <v>#REF!</v>
      </c>
      <c r="K28" s="436">
        <v>67674577.569357887</v>
      </c>
      <c r="L28" s="433">
        <f>VLOOKUP($C28,'Interv Trans'!$C$10:$F$63,4,0)</f>
        <v>25240815.53526964</v>
      </c>
      <c r="M28" s="436">
        <v>58654290.733038656</v>
      </c>
      <c r="N28" s="433">
        <f>VLOOKUP($C28,'ADMON Trans'!$C$10:$F$63,4,0)</f>
        <v>26274392.779169846</v>
      </c>
      <c r="O28" s="436">
        <v>31709254.546604898</v>
      </c>
      <c r="P28" s="433"/>
      <c r="Q28" s="436">
        <v>5865429.0733038662</v>
      </c>
      <c r="R28" s="433"/>
      <c r="S28" s="436">
        <v>64134291.171243928</v>
      </c>
    </row>
    <row r="29" spans="2:19" x14ac:dyDescent="0.25">
      <c r="B29" s="201" t="s">
        <v>1771</v>
      </c>
      <c r="C29" s="201" t="s">
        <v>1849</v>
      </c>
      <c r="D29" s="433" t="e">
        <f>VLOOKUP($C29,'DDP Trans'!$C$10:$E$63,4,0)</f>
        <v>#REF!</v>
      </c>
      <c r="E29" s="436">
        <v>34230088.128861681</v>
      </c>
      <c r="F29" s="433"/>
      <c r="G29" s="436">
        <v>114592485.38182423</v>
      </c>
      <c r="H29" s="433" t="e">
        <f>VLOOKUP($C29,'Montaje Trans'!$C$9:$E$63,4,0)</f>
        <v>#REF!</v>
      </c>
      <c r="I29" s="436">
        <v>76296668.337243661</v>
      </c>
      <c r="J29" s="433" t="e">
        <f>VLOOKUP($C29,'Ingenieria Trans'!$C$10:$E$63,4,0)</f>
        <v>#REF!</v>
      </c>
      <c r="K29" s="436">
        <v>67674577.569357887</v>
      </c>
      <c r="L29" s="433">
        <f>VLOOKUP($C29,'Interv Trans'!$C$10:$F$63,4,0)</f>
        <v>27852142.025986739</v>
      </c>
      <c r="M29" s="436">
        <v>58654290.733038656</v>
      </c>
      <c r="N29" s="433">
        <f>VLOOKUP($C29,'ADMON Trans'!$C$10:$F$63,4,0)</f>
        <v>29243395.437198121</v>
      </c>
      <c r="O29" s="436">
        <v>31709254.546604898</v>
      </c>
      <c r="P29" s="433"/>
      <c r="Q29" s="436">
        <v>5865429.0733038662</v>
      </c>
      <c r="R29" s="433"/>
      <c r="S29" s="436">
        <v>76424936.340345696</v>
      </c>
    </row>
    <row r="30" spans="2:19" x14ac:dyDescent="0.25">
      <c r="B30" s="201" t="s">
        <v>1772</v>
      </c>
      <c r="C30" s="201" t="s">
        <v>1850</v>
      </c>
      <c r="D30" s="433" t="e">
        <f>VLOOKUP($C30,'DDP Trans'!$C$10:$E$63,4,0)</f>
        <v>#REF!</v>
      </c>
      <c r="E30" s="436">
        <v>33280348.958564673</v>
      </c>
      <c r="F30" s="433"/>
      <c r="G30" s="436">
        <v>122208635.47719727</v>
      </c>
      <c r="H30" s="433" t="e">
        <f>VLOOKUP($C30,'Montaje Trans'!$C$9:$E$63,4,0)</f>
        <v>#REF!</v>
      </c>
      <c r="I30" s="436">
        <v>76296668.337243661</v>
      </c>
      <c r="J30" s="433" t="e">
        <f>VLOOKUP($C30,'Ingenieria Trans'!$C$10:$E$63,4,0)</f>
        <v>#REF!</v>
      </c>
      <c r="K30" s="436">
        <v>67674577.569357887</v>
      </c>
      <c r="L30" s="433">
        <f>VLOOKUP($C30,'Interv Trans'!$C$10:$F$63,4,0)</f>
        <v>29620455.780491509</v>
      </c>
      <c r="M30" s="436">
        <v>58654290.733038656</v>
      </c>
      <c r="N30" s="433">
        <f>VLOOKUP($C30,'ADMON Trans'!$C$10:$F$63,4,0)</f>
        <v>31251128.269972872</v>
      </c>
      <c r="O30" s="436">
        <v>31709254.546604898</v>
      </c>
      <c r="P30" s="433"/>
      <c r="Q30" s="436">
        <v>5865429.0733038662</v>
      </c>
      <c r="R30" s="433"/>
      <c r="S30" s="436">
        <v>85252609.040580049</v>
      </c>
    </row>
    <row r="31" spans="2:19" x14ac:dyDescent="0.25">
      <c r="B31" s="201" t="s">
        <v>1773</v>
      </c>
      <c r="C31" s="201" t="s">
        <v>1851</v>
      </c>
      <c r="D31" s="433" t="e">
        <f>VLOOKUP($C31,'DDP Trans'!$C$10:$E$63,4,0)</f>
        <v>#REF!</v>
      </c>
      <c r="E31" s="436">
        <v>31952594.621518388</v>
      </c>
      <c r="F31" s="433"/>
      <c r="G31" s="436">
        <v>134902218.96948567</v>
      </c>
      <c r="H31" s="433" t="e">
        <f>VLOOKUP($C31,'Montaje Trans'!$C$9:$E$63,4,0)</f>
        <v>#REF!</v>
      </c>
      <c r="I31" s="436">
        <v>76296668.337243661</v>
      </c>
      <c r="J31" s="433" t="e">
        <f>VLOOKUP($C31,'Ingenieria Trans'!$C$10:$E$63,4,0)</f>
        <v>#REF!</v>
      </c>
      <c r="K31" s="436">
        <v>67674577.569357887</v>
      </c>
      <c r="L31" s="433">
        <f>VLOOKUP($C31,'Interv Trans'!$C$10:$F$63,4,0)</f>
        <v>32300208.26684358</v>
      </c>
      <c r="M31" s="436">
        <v>58654290.733038656</v>
      </c>
      <c r="N31" s="433">
        <f>VLOOKUP($C31,'ADMON Trans'!$C$10:$F$63,4,0)</f>
        <v>34288894.692602433</v>
      </c>
      <c r="O31" s="436">
        <v>31709254.546604898</v>
      </c>
      <c r="P31" s="433"/>
      <c r="Q31" s="436">
        <v>5865429.0733038662</v>
      </c>
      <c r="R31" s="433"/>
      <c r="S31" s="436">
        <v>99353610.491309822</v>
      </c>
    </row>
    <row r="32" spans="2:19" x14ac:dyDescent="0.25">
      <c r="B32" s="201" t="s">
        <v>1774</v>
      </c>
      <c r="C32" s="201" t="s">
        <v>1852</v>
      </c>
      <c r="D32" s="433" t="e">
        <f>VLOOKUP($C32,'DDP Trans'!$C$10:$E$63,4,0)</f>
        <v>#REF!</v>
      </c>
      <c r="E32" s="436">
        <v>77122132.59156923</v>
      </c>
      <c r="F32" s="433"/>
      <c r="G32" s="436">
        <v>76511734.904959008</v>
      </c>
      <c r="H32" s="433" t="e">
        <f>VLOOKUP($C32,'Montaje Trans'!$C$9:$E$63,4,0)</f>
        <v>#REF!</v>
      </c>
      <c r="I32" s="436">
        <v>26417880.961148642</v>
      </c>
      <c r="J32" s="433" t="e">
        <f>VLOOKUP($C32,'Ingenieria Trans'!$C$10:$E$63,4,0)</f>
        <v>#REF!</v>
      </c>
      <c r="K32" s="436">
        <v>22918111.424888384</v>
      </c>
      <c r="L32" s="433">
        <f>VLOOKUP($C32,'Interv Trans'!$C$10:$F$63,4,0)</f>
        <v>15607911.486084046</v>
      </c>
      <c r="M32" s="436">
        <v>19738941.035794195</v>
      </c>
      <c r="N32" s="433">
        <f>VLOOKUP($C32,'ADMON Trans'!$C$10:$F$63,4,0)</f>
        <v>15179710.755835114</v>
      </c>
      <c r="O32" s="436">
        <v>10319336.515534969</v>
      </c>
      <c r="P32" s="433"/>
      <c r="Q32" s="436">
        <v>1973894.1035794197</v>
      </c>
      <c r="R32" s="433"/>
      <c r="S32" s="436">
        <v>19687654.954817239</v>
      </c>
    </row>
    <row r="33" spans="2:19" x14ac:dyDescent="0.25">
      <c r="B33" s="200" t="s">
        <v>1775</v>
      </c>
      <c r="C33" s="200" t="s">
        <v>1853</v>
      </c>
      <c r="D33" s="433" t="e">
        <f>VLOOKUP($C33,'DDP Trans'!$C$10:$E$63,4,0)</f>
        <v>#REF!</v>
      </c>
      <c r="E33" s="436">
        <v>58715800.941270009</v>
      </c>
      <c r="F33" s="433"/>
      <c r="G33" s="436">
        <v>81589168.301874369</v>
      </c>
      <c r="H33" s="433" t="e">
        <f>VLOOKUP($C33,'Montaje Trans'!$C$9:$E$63,4,0)</f>
        <v>#REF!</v>
      </c>
      <c r="I33" s="436">
        <v>38468760.981612921</v>
      </c>
      <c r="J33" s="433" t="e">
        <f>VLOOKUP($C33,'Ingenieria Trans'!$C$10:$E$63,4,0)</f>
        <v>#REF!</v>
      </c>
      <c r="K33" s="436">
        <v>33900276.711005762</v>
      </c>
      <c r="L33" s="433">
        <f>VLOOKUP($C33,'Interv Trans'!$C$10:$F$63,4,0)</f>
        <v>18296165.067980886</v>
      </c>
      <c r="M33" s="436">
        <v>29467778.460105304</v>
      </c>
      <c r="N33" s="433">
        <f>VLOOKUP($C33,'ADMON Trans'!$C$10:$F$63,4,0)</f>
        <v>18237612.958835568</v>
      </c>
      <c r="O33" s="436">
        <v>15861804.773302449</v>
      </c>
      <c r="P33" s="433"/>
      <c r="Q33" s="436">
        <v>2946777.8460105304</v>
      </c>
      <c r="R33" s="433"/>
      <c r="S33" s="436">
        <v>41610985.134661533</v>
      </c>
    </row>
    <row r="34" spans="2:19" x14ac:dyDescent="0.25">
      <c r="B34" s="201" t="s">
        <v>1776</v>
      </c>
      <c r="C34" s="201" t="s">
        <v>1854</v>
      </c>
      <c r="D34" s="433" t="e">
        <f>VLOOKUP($C34,'DDP Trans'!$C$10:$E$63,4,0)</f>
        <v>#REF!</v>
      </c>
      <c r="E34" s="436">
        <v>50133393.181878358</v>
      </c>
      <c r="F34" s="433"/>
      <c r="G34" s="436">
        <v>89205318.397247404</v>
      </c>
      <c r="H34" s="433" t="e">
        <f>VLOOKUP($C34,'Montaje Trans'!$C$9:$E$63,4,0)</f>
        <v>#REF!</v>
      </c>
      <c r="I34" s="436">
        <v>38468760.981612921</v>
      </c>
      <c r="J34" s="433" t="e">
        <f>VLOOKUP($C34,'Ingenieria Trans'!$C$10:$E$63,4,0)</f>
        <v>#REF!</v>
      </c>
      <c r="K34" s="436">
        <v>33900276.711005762</v>
      </c>
      <c r="L34" s="433">
        <f>VLOOKUP($C34,'Interv Trans'!$C$10:$F$63,4,0)</f>
        <v>21521434.584831916</v>
      </c>
      <c r="M34" s="436">
        <v>29467778.460105304</v>
      </c>
      <c r="N34" s="433">
        <f>VLOOKUP($C34,'ADMON Trans'!$C$10:$F$63,4,0)</f>
        <v>21912279.459553443</v>
      </c>
      <c r="O34" s="436">
        <v>15861804.773302449</v>
      </c>
      <c r="P34" s="433"/>
      <c r="Q34" s="436">
        <v>2946777.8460105304</v>
      </c>
      <c r="R34" s="433"/>
      <c r="S34" s="436">
        <v>52251433.765397243</v>
      </c>
    </row>
    <row r="35" spans="2:19" x14ac:dyDescent="0.25">
      <c r="B35" s="201" t="s">
        <v>1777</v>
      </c>
      <c r="C35" s="201" t="s">
        <v>1855</v>
      </c>
      <c r="D35" s="433" t="e">
        <f>VLOOKUP($C35,'DDP Trans'!$C$10:$E$63,4,0)</f>
        <v>#REF!</v>
      </c>
      <c r="E35" s="436">
        <v>47928148.469648488</v>
      </c>
      <c r="F35" s="433"/>
      <c r="G35" s="436">
        <v>94282751.79416278</v>
      </c>
      <c r="H35" s="433" t="e">
        <f>VLOOKUP($C35,'Montaje Trans'!$C$9:$E$63,4,0)</f>
        <v>#REF!</v>
      </c>
      <c r="I35" s="436">
        <v>38468760.981612921</v>
      </c>
      <c r="J35" s="433" t="e">
        <f>VLOOKUP($C35,'Ingenieria Trans'!$C$10:$E$63,4,0)</f>
        <v>#REF!</v>
      </c>
      <c r="K35" s="436">
        <v>33900276.711005762</v>
      </c>
      <c r="L35" s="433">
        <f>VLOOKUP($C35,'Interv Trans'!$C$10:$F$63,4,0)</f>
        <v>23350603.265128151</v>
      </c>
      <c r="M35" s="436">
        <v>29467778.460105304</v>
      </c>
      <c r="N35" s="433">
        <f>VLOOKUP($C35,'ADMON Trans'!$C$10:$F$63,4,0)</f>
        <v>23996479.832060635</v>
      </c>
      <c r="O35" s="436">
        <v>15861804.773302449</v>
      </c>
      <c r="P35" s="433"/>
      <c r="Q35" s="436">
        <v>2946777.8460105304</v>
      </c>
      <c r="R35" s="433"/>
      <c r="S35" s="436">
        <v>60412188.144449607</v>
      </c>
    </row>
    <row r="36" spans="2:19" x14ac:dyDescent="0.25">
      <c r="B36" s="201" t="s">
        <v>1778</v>
      </c>
      <c r="C36" s="201" t="s">
        <v>1856</v>
      </c>
      <c r="D36" s="433" t="e">
        <f>VLOOKUP($C36,'DDP Trans'!$C$10:$E$63,4,0)</f>
        <v>#REF!</v>
      </c>
      <c r="E36" s="436">
        <v>44512127.515569739</v>
      </c>
      <c r="F36" s="433"/>
      <c r="G36" s="436">
        <v>104437618.5879935</v>
      </c>
      <c r="H36" s="433" t="e">
        <f>VLOOKUP($C36,'Montaje Trans'!$C$9:$E$63,4,0)</f>
        <v>#REF!</v>
      </c>
      <c r="I36" s="436">
        <v>76296668.337243661</v>
      </c>
      <c r="J36" s="433" t="e">
        <f>VLOOKUP($C36,'Ingenieria Trans'!$C$10:$E$63,4,0)</f>
        <v>#REF!</v>
      </c>
      <c r="K36" s="436">
        <v>67674577.569357887</v>
      </c>
      <c r="L36" s="433">
        <f>VLOOKUP($C36,'Interv Trans'!$C$10:$F$63,4,0)</f>
        <v>26528612.246252786</v>
      </c>
      <c r="M36" s="436">
        <v>58654290.733038656</v>
      </c>
      <c r="N36" s="433">
        <f>VLOOKUP($C36,'ADMON Trans'!$C$10:$F$63,4,0)</f>
        <v>27614923.023005042</v>
      </c>
      <c r="O36" s="436">
        <v>31709254.546604898</v>
      </c>
      <c r="P36" s="433"/>
      <c r="Q36" s="436">
        <v>5865429.0733038662</v>
      </c>
      <c r="R36" s="433"/>
      <c r="S36" s="436">
        <v>78043774.459298626</v>
      </c>
    </row>
    <row r="37" spans="2:19" x14ac:dyDescent="0.25">
      <c r="B37" s="201" t="s">
        <v>1779</v>
      </c>
      <c r="C37" s="201" t="s">
        <v>1857</v>
      </c>
      <c r="D37" s="433" t="e">
        <f>VLOOKUP($C37,'DDP Trans'!$C$10:$E$63,4,0)</f>
        <v>#REF!</v>
      </c>
      <c r="E37" s="436">
        <v>40798308.422631063</v>
      </c>
      <c r="F37" s="433"/>
      <c r="G37" s="436">
        <v>119669918.7787396</v>
      </c>
      <c r="H37" s="433" t="e">
        <f>VLOOKUP($C37,'Montaje Trans'!$C$9:$E$63,4,0)</f>
        <v>#REF!</v>
      </c>
      <c r="I37" s="436">
        <v>76296668.337243661</v>
      </c>
      <c r="J37" s="433" t="e">
        <f>VLOOKUP($C37,'Ingenieria Trans'!$C$10:$E$63,4,0)</f>
        <v>#REF!</v>
      </c>
      <c r="K37" s="436">
        <v>67674577.569357887</v>
      </c>
      <c r="L37" s="433">
        <f>VLOOKUP($C37,'Interv Trans'!$C$10:$F$63,4,0)</f>
        <v>30528276.48356197</v>
      </c>
      <c r="M37" s="436">
        <v>58654290.733038656</v>
      </c>
      <c r="N37" s="433">
        <f>VLOOKUP($C37,'ADMON Trans'!$C$10:$F$63,4,0)</f>
        <v>32160725.015235983</v>
      </c>
      <c r="O37" s="436">
        <v>31709254.546604898</v>
      </c>
      <c r="P37" s="433"/>
      <c r="Q37" s="436">
        <v>5865429.0733038662</v>
      </c>
      <c r="R37" s="433"/>
      <c r="S37" s="436">
        <v>98399844.571154311</v>
      </c>
    </row>
    <row r="38" spans="2:19" x14ac:dyDescent="0.25">
      <c r="B38" s="201" t="s">
        <v>1780</v>
      </c>
      <c r="C38" s="201" t="s">
        <v>1858</v>
      </c>
      <c r="D38" s="433" t="e">
        <f>VLOOKUP($C38,'DDP Trans'!$C$10:$E$63,4,0)</f>
        <v>#REF!</v>
      </c>
      <c r="E38" s="436">
        <v>38020414.792450726</v>
      </c>
      <c r="F38" s="433"/>
      <c r="G38" s="436">
        <v>127286068.87411264</v>
      </c>
      <c r="H38" s="433" t="e">
        <f>VLOOKUP($C38,'Montaje Trans'!$C$9:$E$63,4,0)</f>
        <v>#REF!</v>
      </c>
      <c r="I38" s="436">
        <v>76296668.337243661</v>
      </c>
      <c r="J38" s="433" t="e">
        <f>VLOOKUP($C38,'Ingenieria Trans'!$C$10:$E$63,4,0)</f>
        <v>#REF!</v>
      </c>
      <c r="K38" s="436">
        <v>67674577.569357887</v>
      </c>
      <c r="L38" s="433">
        <f>VLOOKUP($C38,'Interv Trans'!$C$10:$F$63,4,0)</f>
        <v>32295796.423254199</v>
      </c>
      <c r="M38" s="436">
        <v>58654290.733038656</v>
      </c>
      <c r="N38" s="433">
        <f>VLOOKUP($C38,'ADMON Trans'!$C$10:$F$63,4,0)</f>
        <v>34165951.607681505</v>
      </c>
      <c r="O38" s="436">
        <v>31709254.546604898</v>
      </c>
      <c r="P38" s="433"/>
      <c r="Q38" s="436">
        <v>5865429.0733038662</v>
      </c>
      <c r="R38" s="433"/>
      <c r="S38" s="436">
        <v>104465345.200986</v>
      </c>
    </row>
    <row r="39" spans="2:19" x14ac:dyDescent="0.25">
      <c r="B39" s="200" t="s">
        <v>1781</v>
      </c>
      <c r="C39" s="200" t="s">
        <v>1859</v>
      </c>
      <c r="D39" s="433" t="e">
        <f>VLOOKUP($C39,'DDP Trans'!$C$10:$E$63,4,0)</f>
        <v>#REF!</v>
      </c>
      <c r="E39" s="436">
        <v>95389697.022502467</v>
      </c>
      <c r="F39" s="433"/>
      <c r="G39" s="436">
        <v>63108202.897612765</v>
      </c>
      <c r="H39" s="433" t="e">
        <f>VLOOKUP($C39,'Montaje Trans'!$C$9:$E$63,4,0)</f>
        <v>#REF!</v>
      </c>
      <c r="I39" s="436">
        <v>26417880.961148642</v>
      </c>
      <c r="J39" s="433" t="e">
        <f>VLOOKUP($C39,'Ingenieria Trans'!$C$10:$E$63,4,0)</f>
        <v>#REF!</v>
      </c>
      <c r="K39" s="436">
        <v>22918111.424888384</v>
      </c>
      <c r="L39" s="433">
        <f>VLOOKUP($C39,'Interv Trans'!$C$10:$F$63,4,0)</f>
        <v>8780144.1409469042</v>
      </c>
      <c r="M39" s="436">
        <v>19738941.035794195</v>
      </c>
      <c r="N39" s="433">
        <f>VLOOKUP($C39,'ADMON Trans'!$C$10:$F$63,4,0)</f>
        <v>7634836.9091984369</v>
      </c>
      <c r="O39" s="436">
        <v>10319336.515534969</v>
      </c>
      <c r="P39" s="433"/>
      <c r="Q39" s="436">
        <v>1973894.1035794197</v>
      </c>
      <c r="R39" s="433"/>
      <c r="S39" s="436">
        <v>8114723.4151951214</v>
      </c>
    </row>
    <row r="40" spans="2:19" x14ac:dyDescent="0.25">
      <c r="B40" s="201" t="s">
        <v>1909</v>
      </c>
      <c r="C40" s="201" t="s">
        <v>1878</v>
      </c>
      <c r="D40" s="433" t="e">
        <f>VLOOKUP($C40,'DDP Trans'!$C$10:$E$63,4,0)</f>
        <v>#REF!</v>
      </c>
      <c r="E40" s="436">
        <v>74399951.008051515</v>
      </c>
      <c r="F40" s="433"/>
      <c r="G40" s="436">
        <v>65439108.018879987</v>
      </c>
      <c r="H40" s="433" t="e">
        <f>VLOOKUP($C40,'Montaje Trans'!$C$9:$E$63,4,0)</f>
        <v>#REF!</v>
      </c>
      <c r="I40" s="436">
        <v>26417880.961148642</v>
      </c>
      <c r="J40" s="433" t="e">
        <f>VLOOKUP($C40,'Ingenieria Trans'!$C$10:$E$63,4,0)</f>
        <v>#REF!</v>
      </c>
      <c r="K40" s="436">
        <v>22918111.424888384</v>
      </c>
      <c r="L40" s="433">
        <f>VLOOKUP($C40,'Interv Trans'!$C$10:$F$63,4,0)</f>
        <v>10160753.887812518</v>
      </c>
      <c r="M40" s="436">
        <v>19738941.035794195</v>
      </c>
      <c r="N40" s="433">
        <f>VLOOKUP($C40,'ADMON Trans'!$C$10:$F$63,4,0)</f>
        <v>9171768.2133012228</v>
      </c>
      <c r="O40" s="436">
        <v>10319336.515534969</v>
      </c>
      <c r="P40" s="433"/>
      <c r="Q40" s="436">
        <v>1973894.1035794197</v>
      </c>
      <c r="R40" s="433"/>
      <c r="S40" s="436">
        <v>14934858.308902293</v>
      </c>
    </row>
    <row r="41" spans="2:19" x14ac:dyDescent="0.25">
      <c r="B41" s="201" t="s">
        <v>1782</v>
      </c>
      <c r="C41" s="201" t="s">
        <v>1838</v>
      </c>
      <c r="D41" s="433" t="e">
        <f>VLOOKUP($C41,'DDP Trans'!$C$10:$E$63,4,0)</f>
        <v>#REF!</v>
      </c>
      <c r="E41" s="436">
        <v>64010083.750323132</v>
      </c>
      <c r="F41" s="433"/>
      <c r="G41" s="436">
        <v>70567099.285667881</v>
      </c>
      <c r="H41" s="433" t="e">
        <f>VLOOKUP($C41,'Montaje Trans'!$C$9:$E$63,4,0)</f>
        <v>#REF!</v>
      </c>
      <c r="I41" s="436">
        <v>26417880.961148642</v>
      </c>
      <c r="J41" s="433" t="e">
        <f>VLOOKUP($C41,'Ingenieria Trans'!$C$10:$E$63,4,0)</f>
        <v>#REF!</v>
      </c>
      <c r="K41" s="436">
        <v>22918111.424888384</v>
      </c>
      <c r="L41" s="433">
        <f>VLOOKUP($C41,'Interv Trans'!$C$10:$F$63,4,0)</f>
        <v>12464420.617347732</v>
      </c>
      <c r="M41" s="436">
        <v>19738941.035794195</v>
      </c>
      <c r="N41" s="433">
        <f>VLOOKUP($C41,'ADMON Trans'!$C$10:$F$63,4,0)</f>
        <v>11763406.541761838</v>
      </c>
      <c r="O41" s="436">
        <v>10319336.515534969</v>
      </c>
      <c r="P41" s="433"/>
      <c r="Q41" s="436">
        <v>1973894.1035794197</v>
      </c>
      <c r="R41" s="433"/>
      <c r="S41" s="436">
        <v>20174179.163257781</v>
      </c>
    </row>
    <row r="42" spans="2:19" x14ac:dyDescent="0.25">
      <c r="B42" s="201" t="s">
        <v>1783</v>
      </c>
      <c r="C42" s="201" t="s">
        <v>1839</v>
      </c>
      <c r="D42" s="433" t="e">
        <f>VLOOKUP($C42,'DDP Trans'!$C$10:$E$63,4,0)</f>
        <v>#REF!</v>
      </c>
      <c r="E42" s="436">
        <v>57046044.381022096</v>
      </c>
      <c r="F42" s="433"/>
      <c r="G42" s="436">
        <v>75228909.528202325</v>
      </c>
      <c r="H42" s="433" t="e">
        <f>VLOOKUP($C42,'Montaje Trans'!$C$9:$E$63,4,0)</f>
        <v>#REF!</v>
      </c>
      <c r="I42" s="436">
        <v>26417880.961148642</v>
      </c>
      <c r="J42" s="433" t="e">
        <f>VLOOKUP($C42,'Ingenieria Trans'!$C$10:$E$63,4,0)</f>
        <v>#REF!</v>
      </c>
      <c r="K42" s="436">
        <v>22918111.424888384</v>
      </c>
      <c r="L42" s="433">
        <f>VLOOKUP($C42,'Interv Trans'!$C$10:$F$63,4,0)</f>
        <v>14112349.608700963</v>
      </c>
      <c r="M42" s="436">
        <v>19738941.035794195</v>
      </c>
      <c r="N42" s="433">
        <f>VLOOKUP($C42,'ADMON Trans'!$C$10:$F$63,4,0)</f>
        <v>13629790.257830072</v>
      </c>
      <c r="O42" s="436">
        <v>10319336.515534969</v>
      </c>
      <c r="P42" s="433"/>
      <c r="Q42" s="436">
        <v>1973894.1035794197</v>
      </c>
      <c r="R42" s="433"/>
      <c r="S42" s="436">
        <v>24472391.396522768</v>
      </c>
    </row>
    <row r="43" spans="2:19" x14ac:dyDescent="0.25">
      <c r="B43" s="201" t="s">
        <v>1784</v>
      </c>
      <c r="C43" s="201" t="s">
        <v>1840</v>
      </c>
      <c r="D43" s="433" t="e">
        <f>VLOOKUP($C43,'DDP Trans'!$C$10:$E$63,4,0)</f>
        <v>#REF!</v>
      </c>
      <c r="E43" s="436">
        <v>49592281.123682268</v>
      </c>
      <c r="F43" s="433"/>
      <c r="G43" s="436">
        <v>81755443.86775054</v>
      </c>
      <c r="H43" s="433" t="e">
        <f>VLOOKUP($C43,'Montaje Trans'!$C$9:$E$63,4,0)</f>
        <v>#REF!</v>
      </c>
      <c r="I43" s="436">
        <v>26417880.961148642</v>
      </c>
      <c r="J43" s="433" t="e">
        <f>VLOOKUP($C43,'Ingenieria Trans'!$C$10:$E$63,4,0)</f>
        <v>#REF!</v>
      </c>
      <c r="K43" s="436">
        <v>22918111.424888384</v>
      </c>
      <c r="L43" s="433">
        <f>VLOOKUP($C43,'Interv Trans'!$C$10:$F$63,4,0)</f>
        <v>16035100.210203627</v>
      </c>
      <c r="M43" s="436">
        <v>19738941.035794195</v>
      </c>
      <c r="N43" s="433">
        <f>VLOOKUP($C43,'ADMON Trans'!$C$10:$F$63,4,0)</f>
        <v>15814690.431574389</v>
      </c>
      <c r="O43" s="436">
        <v>10319336.515534969</v>
      </c>
      <c r="P43" s="433"/>
      <c r="Q43" s="436">
        <v>1973894.1035794197</v>
      </c>
      <c r="R43" s="433"/>
      <c r="S43" s="436">
        <v>29728100.176855955</v>
      </c>
    </row>
    <row r="44" spans="2:19" x14ac:dyDescent="0.25">
      <c r="B44" s="201" t="s">
        <v>1785</v>
      </c>
      <c r="C44" s="201" t="s">
        <v>1841</v>
      </c>
      <c r="D44" s="433" t="e">
        <f>VLOOKUP($C44,'DDP Trans'!$C$10:$E$63,4,0)</f>
        <v>#REF!</v>
      </c>
      <c r="E44" s="436">
        <v>42512000.295298688</v>
      </c>
      <c r="F44" s="433"/>
      <c r="G44" s="436">
        <v>91079064.352819443</v>
      </c>
      <c r="H44" s="433" t="e">
        <f>VLOOKUP($C44,'Montaje Trans'!$C$9:$E$63,4,0)</f>
        <v>#REF!</v>
      </c>
      <c r="I44" s="436">
        <v>38468760.981612921</v>
      </c>
      <c r="J44" s="433" t="e">
        <f>VLOOKUP($C44,'Ingenieria Trans'!$C$10:$E$63,4,0)</f>
        <v>#REF!</v>
      </c>
      <c r="K44" s="436">
        <v>33900276.711005762</v>
      </c>
      <c r="L44" s="433">
        <f>VLOOKUP($C44,'Interv Trans'!$C$10:$F$63,4,0)</f>
        <v>18320169.021200627</v>
      </c>
      <c r="M44" s="436">
        <v>29467778.460105304</v>
      </c>
      <c r="N44" s="433">
        <f>VLOOKUP($C44,'ADMON Trans'!$C$10:$F$63,4,0)</f>
        <v>18416567.90024792</v>
      </c>
      <c r="O44" s="436">
        <v>15861804.773302449</v>
      </c>
      <c r="P44" s="433"/>
      <c r="Q44" s="436">
        <v>2946777.8460105304</v>
      </c>
      <c r="R44" s="433"/>
      <c r="S44" s="436">
        <v>36015466.392623976</v>
      </c>
    </row>
    <row r="45" spans="2:19" x14ac:dyDescent="0.25">
      <c r="B45" s="201" t="s">
        <v>1786</v>
      </c>
      <c r="C45" s="201" t="s">
        <v>1842</v>
      </c>
      <c r="D45" s="433" t="e">
        <f>VLOOKUP($C45,'DDP Trans'!$C$10:$E$63,4,0)</f>
        <v>#REF!</v>
      </c>
      <c r="E45" s="436">
        <v>37200956.22452224</v>
      </c>
      <c r="F45" s="433"/>
      <c r="G45" s="436">
        <v>100402684.83788833</v>
      </c>
      <c r="H45" s="433" t="e">
        <f>VLOOKUP($C45,'Montaje Trans'!$C$9:$E$63,4,0)</f>
        <v>#REF!</v>
      </c>
      <c r="I45" s="436">
        <v>38468760.981612921</v>
      </c>
      <c r="J45" s="433" t="e">
        <f>VLOOKUP($C45,'Ingenieria Trans'!$C$10:$E$63,4,0)</f>
        <v>#REF!</v>
      </c>
      <c r="K45" s="436">
        <v>33900276.711005762</v>
      </c>
      <c r="L45" s="433">
        <f>VLOOKUP($C45,'Interv Trans'!$C$10:$F$63,4,0)</f>
        <v>20267758.783773743</v>
      </c>
      <c r="M45" s="436">
        <v>29467778.460105304</v>
      </c>
      <c r="N45" s="433">
        <f>VLOOKUP($C45,'ADMON Trans'!$C$10:$F$63,4,0)</f>
        <v>20635835.995890133</v>
      </c>
      <c r="O45" s="436">
        <v>15861804.773302449</v>
      </c>
      <c r="P45" s="433"/>
      <c r="Q45" s="436">
        <v>2946777.8460105304</v>
      </c>
      <c r="R45" s="433"/>
      <c r="S45" s="436">
        <v>40156980.699587502</v>
      </c>
    </row>
    <row r="46" spans="2:19" x14ac:dyDescent="0.25">
      <c r="B46" s="201" t="s">
        <v>1787</v>
      </c>
      <c r="C46" s="201" t="s">
        <v>1843</v>
      </c>
      <c r="D46" s="433" t="e">
        <f>VLOOKUP($C46,'DDP Trans'!$C$10:$E$63,4,0)</f>
        <v>#REF!</v>
      </c>
      <c r="E46" s="436">
        <v>32949403.355898894</v>
      </c>
      <c r="F46" s="433"/>
      <c r="G46" s="436">
        <v>109726305.32295722</v>
      </c>
      <c r="H46" s="433" t="e">
        <f>VLOOKUP($C46,'Montaje Trans'!$C$9:$E$63,4,0)</f>
        <v>#REF!</v>
      </c>
      <c r="I46" s="436">
        <v>38468760.981612921</v>
      </c>
      <c r="J46" s="433" t="e">
        <f>VLOOKUP($C46,'Ingenieria Trans'!$C$10:$E$63,4,0)</f>
        <v>#REF!</v>
      </c>
      <c r="K46" s="436">
        <v>33900276.711005762</v>
      </c>
      <c r="L46" s="433">
        <f>VLOOKUP($C46,'Interv Trans'!$C$10:$F$63,4,0)</f>
        <v>21990373.948712915</v>
      </c>
      <c r="M46" s="436">
        <v>29467778.460105304</v>
      </c>
      <c r="N46" s="433">
        <f>VLOOKUP($C46,'ADMON Trans'!$C$10:$F$63,4,0)</f>
        <v>22598626.637960017</v>
      </c>
      <c r="O46" s="436">
        <v>15861804.773302449</v>
      </c>
      <c r="P46" s="433"/>
      <c r="Q46" s="436">
        <v>2946777.8460105304</v>
      </c>
      <c r="R46" s="433"/>
      <c r="S46" s="436">
        <v>43282458.550905295</v>
      </c>
    </row>
    <row r="47" spans="2:19" x14ac:dyDescent="0.25">
      <c r="B47" s="201" t="s">
        <v>1788</v>
      </c>
      <c r="C47" s="201" t="s">
        <v>1860</v>
      </c>
      <c r="D47" s="433" t="e">
        <f>VLOOKUP($C47,'DDP Trans'!$C$10:$E$63,4,0)</f>
        <v>#REF!</v>
      </c>
      <c r="E47" s="436">
        <v>29568112.424233392</v>
      </c>
      <c r="F47" s="433"/>
      <c r="G47" s="436">
        <v>119049925.80802611</v>
      </c>
      <c r="H47" s="433" t="e">
        <f>VLOOKUP($C47,'Montaje Trans'!$C$9:$E$63,4,0)</f>
        <v>#REF!</v>
      </c>
      <c r="I47" s="436">
        <v>76296668.337243661</v>
      </c>
      <c r="J47" s="433" t="e">
        <f>VLOOKUP($C47,'Ingenieria Trans'!$C$10:$E$63,4,0)</f>
        <v>#REF!</v>
      </c>
      <c r="K47" s="436">
        <v>67674577.569357887</v>
      </c>
      <c r="L47" s="433">
        <f>VLOOKUP($C47,'Interv Trans'!$C$10:$F$63,4,0)</f>
        <v>24983256.193073008</v>
      </c>
      <c r="M47" s="436">
        <v>58654290.733038656</v>
      </c>
      <c r="N47" s="433">
        <f>VLOOKUP($C47,'ADMON Trans'!$C$10:$F$63,4,0)</f>
        <v>26006286.730402809</v>
      </c>
      <c r="O47" s="436">
        <v>31709254.546604898</v>
      </c>
      <c r="P47" s="433"/>
      <c r="Q47" s="436">
        <v>5865429.0733038662</v>
      </c>
      <c r="R47" s="433"/>
      <c r="S47" s="436">
        <v>57736374.776732355</v>
      </c>
    </row>
    <row r="48" spans="2:19" x14ac:dyDescent="0.25">
      <c r="B48" s="201" t="s">
        <v>1789</v>
      </c>
      <c r="C48" s="201" t="s">
        <v>1861</v>
      </c>
      <c r="D48" s="433" t="e">
        <f>VLOOKUP($C48,'DDP Trans'!$C$10:$E$63,4,0)</f>
        <v>#REF!</v>
      </c>
      <c r="E48" s="436">
        <v>25124630.017978959</v>
      </c>
      <c r="F48" s="433"/>
      <c r="G48" s="436">
        <v>161006217.99083608</v>
      </c>
      <c r="H48" s="433" t="e">
        <f>VLOOKUP($C48,'Montaje Trans'!$C$9:$E$63,4,0)</f>
        <v>#REF!</v>
      </c>
      <c r="I48" s="436">
        <v>76296668.337243661</v>
      </c>
      <c r="J48" s="433" t="e">
        <f>VLOOKUP($C48,'Ingenieria Trans'!$C$10:$E$63,4,0)</f>
        <v>#REF!</v>
      </c>
      <c r="K48" s="436">
        <v>67674577.569357887</v>
      </c>
      <c r="L48" s="433">
        <f>VLOOKUP($C48,'Interv Trans'!$C$10:$F$63,4,0)</f>
        <v>27567936.49510932</v>
      </c>
      <c r="M48" s="436">
        <v>58654290.733038656</v>
      </c>
      <c r="N48" s="433">
        <f>VLOOKUP($C48,'ADMON Trans'!$C$10:$F$63,4,0)</f>
        <v>28944993.442940999</v>
      </c>
      <c r="O48" s="436">
        <v>31709254.546604898</v>
      </c>
      <c r="P48" s="433"/>
      <c r="Q48" s="436">
        <v>5865429.0733038662</v>
      </c>
      <c r="R48" s="433"/>
      <c r="S48" s="436">
        <v>64402609.985027947</v>
      </c>
    </row>
    <row r="49" spans="2:19" x14ac:dyDescent="0.25">
      <c r="B49" s="201" t="s">
        <v>1790</v>
      </c>
      <c r="C49" s="201" t="s">
        <v>1862</v>
      </c>
      <c r="D49" s="433" t="e">
        <f>VLOOKUP($C49,'DDP Trans'!$C$10:$E$63,4,0)</f>
        <v>#REF!</v>
      </c>
      <c r="E49" s="436">
        <v>20349358.019854847</v>
      </c>
      <c r="F49" s="433"/>
      <c r="G49" s="436">
        <v>170329838.475905</v>
      </c>
      <c r="H49" s="433" t="e">
        <f>VLOOKUP($C49,'Montaje Trans'!$C$9:$E$63,4,0)</f>
        <v>#REF!</v>
      </c>
      <c r="I49" s="436">
        <v>76296668.337243661</v>
      </c>
      <c r="J49" s="433" t="e">
        <f>VLOOKUP($C49,'Ingenieria Trans'!$C$10:$E$63,4,0)</f>
        <v>#REF!</v>
      </c>
      <c r="K49" s="436">
        <v>67674577.569357887</v>
      </c>
      <c r="L49" s="433">
        <f>VLOOKUP($C49,'Interv Trans'!$C$10:$F$63,4,0)</f>
        <v>30414487.893744245</v>
      </c>
      <c r="M49" s="436">
        <v>58654290.733038656</v>
      </c>
      <c r="N49" s="433">
        <f>VLOOKUP($C49,'ADMON Trans'!$C$10:$F$63,4,0)</f>
        <v>32175701.999467049</v>
      </c>
      <c r="O49" s="436">
        <v>31709254.546604898</v>
      </c>
      <c r="P49" s="433"/>
      <c r="Q49" s="436">
        <v>5865429.0733038662</v>
      </c>
      <c r="R49" s="433"/>
      <c r="S49" s="436">
        <v>60443479.517491177</v>
      </c>
    </row>
    <row r="50" spans="2:19" x14ac:dyDescent="0.25">
      <c r="B50" s="201" t="s">
        <v>1791</v>
      </c>
      <c r="C50" s="201" t="s">
        <v>1863</v>
      </c>
      <c r="D50" s="433" t="e">
        <f>VLOOKUP($C50,'DDP Trans'!$C$10:$E$63,4,0)</f>
        <v>#REF!</v>
      </c>
      <c r="E50" s="436">
        <v>107133605.48310684</v>
      </c>
      <c r="F50" s="433"/>
      <c r="G50" s="436">
        <v>63108202.897612765</v>
      </c>
      <c r="H50" s="433" t="e">
        <f>VLOOKUP($C50,'Montaje Trans'!$C$9:$E$63,4,0)</f>
        <v>#REF!</v>
      </c>
      <c r="I50" s="436">
        <v>26417880.961148642</v>
      </c>
      <c r="J50" s="433" t="e">
        <f>VLOOKUP($C50,'Ingenieria Trans'!$C$10:$E$63,4,0)</f>
        <v>#REF!</v>
      </c>
      <c r="K50" s="436">
        <v>22918111.424888384</v>
      </c>
      <c r="L50" s="433">
        <f>VLOOKUP($C50,'Interv Trans'!$C$10:$F$63,4,0)</f>
        <v>9051694.990666911</v>
      </c>
      <c r="M50" s="436">
        <v>19738941.035794195</v>
      </c>
      <c r="N50" s="433">
        <f>VLOOKUP($C50,'ADMON Trans'!$C$10:$F$63,4,0)</f>
        <v>7870965.8857715847</v>
      </c>
      <c r="O50" s="436">
        <v>10319336.515534969</v>
      </c>
      <c r="P50" s="433"/>
      <c r="Q50" s="436">
        <v>1973894.1035794197</v>
      </c>
      <c r="R50" s="433"/>
      <c r="S50" s="436">
        <v>8736856.965895636</v>
      </c>
    </row>
    <row r="51" spans="2:19" x14ac:dyDescent="0.25">
      <c r="B51" s="201" t="s">
        <v>1792</v>
      </c>
      <c r="C51" s="201" t="s">
        <v>1864</v>
      </c>
      <c r="D51" s="433" t="e">
        <f>VLOOKUP($C51,'DDP Trans'!$C$10:$E$63,4,0)</f>
        <v>#REF!</v>
      </c>
      <c r="E51" s="436">
        <v>86211605.904725537</v>
      </c>
      <c r="F51" s="433"/>
      <c r="G51" s="436">
        <v>65905289.04313343</v>
      </c>
      <c r="H51" s="433" t="e">
        <f>VLOOKUP($C51,'Montaje Trans'!$C$9:$E$63,4,0)</f>
        <v>#REF!</v>
      </c>
      <c r="I51" s="436">
        <v>26417880.961148642</v>
      </c>
      <c r="J51" s="433" t="e">
        <f>VLOOKUP($C51,'Ingenieria Trans'!$C$10:$E$63,4,0)</f>
        <v>#REF!</v>
      </c>
      <c r="K51" s="436">
        <v>22918111.424888384</v>
      </c>
      <c r="L51" s="433">
        <f>VLOOKUP($C51,'Interv Trans'!$C$10:$F$63,4,0)</f>
        <v>10725246.63476312</v>
      </c>
      <c r="M51" s="436">
        <v>19738941.035794195</v>
      </c>
      <c r="N51" s="433">
        <f>VLOOKUP($C51,'ADMON Trans'!$C$10:$F$63,4,0)</f>
        <v>9735567.1009827405</v>
      </c>
      <c r="O51" s="436">
        <v>10319336.515534969</v>
      </c>
      <c r="P51" s="433"/>
      <c r="Q51" s="436">
        <v>1973894.1035794197</v>
      </c>
      <c r="R51" s="433"/>
      <c r="S51" s="436">
        <v>16821903.93926014</v>
      </c>
    </row>
    <row r="52" spans="2:19" x14ac:dyDescent="0.25">
      <c r="B52" s="201" t="s">
        <v>1793</v>
      </c>
      <c r="C52" s="201" t="s">
        <v>1865</v>
      </c>
      <c r="D52" s="433" t="e">
        <f>VLOOKUP($C52,'DDP Trans'!$C$10:$E$63,4,0)</f>
        <v>#REF!</v>
      </c>
      <c r="E52" s="436">
        <v>72186327.382729813</v>
      </c>
      <c r="F52" s="433"/>
      <c r="G52" s="436">
        <v>72431823.382681653</v>
      </c>
      <c r="H52" s="433" t="e">
        <f>VLOOKUP($C52,'Montaje Trans'!$C$9:$E$63,4,0)</f>
        <v>#REF!</v>
      </c>
      <c r="I52" s="436">
        <v>26417880.961148642</v>
      </c>
      <c r="J52" s="433" t="e">
        <f>VLOOKUP($C52,'Ingenieria Trans'!$C$10:$E$63,4,0)</f>
        <v>#REF!</v>
      </c>
      <c r="K52" s="436">
        <v>22918111.424888384</v>
      </c>
      <c r="L52" s="433">
        <f>VLOOKUP($C52,'Interv Trans'!$C$10:$F$63,4,0)</f>
        <v>13567083.867082734</v>
      </c>
      <c r="M52" s="436">
        <v>19738941.035794195</v>
      </c>
      <c r="N52" s="433">
        <f>VLOOKUP($C52,'ADMON Trans'!$C$10:$F$63,4,0)</f>
        <v>12938506.362486601</v>
      </c>
      <c r="O52" s="436">
        <v>10319336.515534969</v>
      </c>
      <c r="P52" s="433"/>
      <c r="Q52" s="436">
        <v>1973894.1035794197</v>
      </c>
      <c r="R52" s="433"/>
      <c r="S52" s="436">
        <v>26203445.892107338</v>
      </c>
    </row>
    <row r="53" spans="2:19" x14ac:dyDescent="0.25">
      <c r="B53" s="201" t="s">
        <v>1794</v>
      </c>
      <c r="C53" s="201" t="s">
        <v>1866</v>
      </c>
      <c r="D53" s="433" t="e">
        <f>VLOOKUP($C53,'DDP Trans'!$C$10:$E$63,4,0)</f>
        <v>#REF!</v>
      </c>
      <c r="E53" s="436">
        <v>59342095.934158988</v>
      </c>
      <c r="F53" s="433"/>
      <c r="G53" s="436">
        <v>81755443.86775054</v>
      </c>
      <c r="H53" s="433" t="e">
        <f>VLOOKUP($C53,'Montaje Trans'!$C$9:$E$63,4,0)</f>
        <v>#REF!</v>
      </c>
      <c r="I53" s="436">
        <v>26417880.961148642</v>
      </c>
      <c r="J53" s="433" t="e">
        <f>VLOOKUP($C53,'Ingenieria Trans'!$C$10:$E$63,4,0)</f>
        <v>#REF!</v>
      </c>
      <c r="K53" s="436">
        <v>22918111.424888384</v>
      </c>
      <c r="L53" s="433">
        <f>VLOOKUP($C53,'Interv Trans'!$C$10:$F$63,4,0)</f>
        <v>16531031.144539822</v>
      </c>
      <c r="M53" s="436">
        <v>19738941.035794195</v>
      </c>
      <c r="N53" s="433">
        <f>VLOOKUP($C53,'ADMON Trans'!$C$10:$F$63,4,0)</f>
        <v>16303804.568633392</v>
      </c>
      <c r="O53" s="436">
        <v>10319336.515534969</v>
      </c>
      <c r="P53" s="433"/>
      <c r="Q53" s="436">
        <v>1973894.1035794197</v>
      </c>
      <c r="R53" s="433"/>
      <c r="S53" s="436">
        <v>34893064.572705999</v>
      </c>
    </row>
    <row r="54" spans="2:19" x14ac:dyDescent="0.25">
      <c r="B54" s="201" t="s">
        <v>1795</v>
      </c>
      <c r="C54" s="201" t="s">
        <v>1867</v>
      </c>
      <c r="D54" s="433" t="e">
        <f>VLOOKUP($C54,'DDP Trans'!$C$10:$E$63,4,0)</f>
        <v>#REF!</v>
      </c>
      <c r="E54" s="436">
        <v>50806056.430780657</v>
      </c>
      <c r="F54" s="433"/>
      <c r="G54" s="436">
        <v>91079064.352819443</v>
      </c>
      <c r="H54" s="433" t="e">
        <f>VLOOKUP($C54,'Montaje Trans'!$C$9:$E$63,4,0)</f>
        <v>#REF!</v>
      </c>
      <c r="I54" s="436">
        <v>38468760.981612921</v>
      </c>
      <c r="J54" s="433" t="e">
        <f>VLOOKUP($C54,'Ingenieria Trans'!$C$10:$E$63,4,0)</f>
        <v>#REF!</v>
      </c>
      <c r="K54" s="436">
        <v>33900276.711005762</v>
      </c>
      <c r="L54" s="433">
        <f>VLOOKUP($C54,'Interv Trans'!$C$10:$F$63,4,0)</f>
        <v>18886772.186804771</v>
      </c>
      <c r="M54" s="436">
        <v>29467778.460105304</v>
      </c>
      <c r="N54" s="433">
        <f>VLOOKUP($C54,'ADMON Trans'!$C$10:$F$63,4,0)</f>
        <v>18986152.474482391</v>
      </c>
      <c r="O54" s="436">
        <v>15861804.773302449</v>
      </c>
      <c r="P54" s="433"/>
      <c r="Q54" s="436">
        <v>2946777.8460105304</v>
      </c>
      <c r="R54" s="433"/>
      <c r="S54" s="436">
        <v>42166753.125504181</v>
      </c>
    </row>
    <row r="55" spans="2:19" x14ac:dyDescent="0.25">
      <c r="B55" s="201" t="s">
        <v>1796</v>
      </c>
      <c r="C55" s="201" t="s">
        <v>1868</v>
      </c>
      <c r="D55" s="433" t="e">
        <f>VLOOKUP($C55,'DDP Trans'!$C$10:$E$63,4,0)</f>
        <v>#REF!</v>
      </c>
      <c r="E55" s="436">
        <v>44403021.990311854</v>
      </c>
      <c r="F55" s="433"/>
      <c r="G55" s="436">
        <v>100402684.83788833</v>
      </c>
      <c r="H55" s="433" t="e">
        <f>VLOOKUP($C55,'Montaje Trans'!$C$9:$E$63,4,0)</f>
        <v>#REF!</v>
      </c>
      <c r="I55" s="436">
        <v>38468760.981612921</v>
      </c>
      <c r="J55" s="433" t="e">
        <f>VLOOKUP($C55,'Ingenieria Trans'!$C$10:$E$63,4,0)</f>
        <v>#REF!</v>
      </c>
      <c r="K55" s="436">
        <v>33900276.711005762</v>
      </c>
      <c r="L55" s="433">
        <f>VLOOKUP($C55,'Interv Trans'!$C$10:$F$63,4,0)</f>
        <v>20894596.684302829</v>
      </c>
      <c r="M55" s="436">
        <v>29467778.460105304</v>
      </c>
      <c r="N55" s="433">
        <f>VLOOKUP($C55,'ADMON Trans'!$C$10:$F$63,4,0)</f>
        <v>21274057.727721788</v>
      </c>
      <c r="O55" s="436">
        <v>15861804.773302449</v>
      </c>
      <c r="P55" s="433"/>
      <c r="Q55" s="436">
        <v>2946777.8460105304</v>
      </c>
      <c r="R55" s="433"/>
      <c r="S55" s="436">
        <v>47024510.510556191</v>
      </c>
    </row>
    <row r="56" spans="2:19" x14ac:dyDescent="0.25">
      <c r="B56" s="201" t="s">
        <v>1797</v>
      </c>
      <c r="C56" s="201" t="s">
        <v>1869</v>
      </c>
      <c r="D56" s="433" t="e">
        <f>VLOOKUP($C56,'DDP Trans'!$C$10:$E$63,4,0)</f>
        <v>#REF!</v>
      </c>
      <c r="E56" s="436">
        <v>39277318.064588383</v>
      </c>
      <c r="F56" s="433"/>
      <c r="G56" s="436">
        <v>109726305.32295722</v>
      </c>
      <c r="H56" s="433" t="e">
        <f>VLOOKUP($C56,'Montaje Trans'!$C$9:$E$63,4,0)</f>
        <v>#REF!</v>
      </c>
      <c r="I56" s="436">
        <v>38468760.981612921</v>
      </c>
      <c r="J56" s="433" t="e">
        <f>VLOOKUP($C56,'Ingenieria Trans'!$C$10:$E$63,4,0)</f>
        <v>#REF!</v>
      </c>
      <c r="K56" s="436">
        <v>33900276.711005762</v>
      </c>
      <c r="L56" s="433">
        <f>VLOOKUP($C56,'Interv Trans'!$C$10:$F$63,4,0)</f>
        <v>22670488.606920533</v>
      </c>
      <c r="M56" s="436">
        <v>29467778.460105304</v>
      </c>
      <c r="N56" s="433">
        <f>VLOOKUP($C56,'ADMON Trans'!$C$10:$F$63,4,0)</f>
        <v>23297553.235010326</v>
      </c>
      <c r="O56" s="436">
        <v>15861804.773302449</v>
      </c>
      <c r="P56" s="433"/>
      <c r="Q56" s="436">
        <v>2946777.8460105304</v>
      </c>
      <c r="R56" s="433"/>
      <c r="S56" s="436">
        <v>50657326.748147458</v>
      </c>
    </row>
    <row r="57" spans="2:19" x14ac:dyDescent="0.25">
      <c r="B57" s="201" t="s">
        <v>1798</v>
      </c>
      <c r="C57" s="201" t="s">
        <v>1870</v>
      </c>
      <c r="D57" s="433" t="e">
        <f>VLOOKUP($C57,'DDP Trans'!$C$10:$E$63,4,0)</f>
        <v>#REF!</v>
      </c>
      <c r="E57" s="436">
        <v>33288822.755126532</v>
      </c>
      <c r="F57" s="433"/>
      <c r="G57" s="436">
        <v>114388115.56549165</v>
      </c>
      <c r="H57" s="433" t="e">
        <f>VLOOKUP($C57,'Montaje Trans'!$C$9:$E$63,4,0)</f>
        <v>#REF!</v>
      </c>
      <c r="I57" s="436">
        <v>38468760.981612921</v>
      </c>
      <c r="J57" s="433" t="e">
        <f>VLOOKUP($C57,'Ingenieria Trans'!$C$10:$E$63,4,0)</f>
        <v>#REF!</v>
      </c>
      <c r="K57" s="436">
        <v>33900276.711005762</v>
      </c>
      <c r="L57" s="433">
        <f>VLOOKUP($C57,'Interv Trans'!$C$10:$F$63,4,0)</f>
        <v>27785289.299886998</v>
      </c>
      <c r="M57" s="436">
        <v>29467778.460105304</v>
      </c>
      <c r="N57" s="433">
        <f>VLOOKUP($C57,'ADMON Trans'!$C$10:$F$63,4,0)</f>
        <v>29118354.597441055</v>
      </c>
      <c r="O57" s="436">
        <v>15861804.773302449</v>
      </c>
      <c r="P57" s="433"/>
      <c r="Q57" s="436">
        <v>2946777.8460105304</v>
      </c>
      <c r="R57" s="433"/>
      <c r="S57" s="436">
        <v>47303769.419680104</v>
      </c>
    </row>
    <row r="58" spans="2:19" x14ac:dyDescent="0.25">
      <c r="B58" s="201" t="s">
        <v>1799</v>
      </c>
      <c r="C58" s="201" t="s">
        <v>1831</v>
      </c>
      <c r="D58" s="433" t="e">
        <f>VLOOKUP($C58,'DDP Trans'!$C$10:$E$63,4,0)</f>
        <v>#REF!</v>
      </c>
      <c r="E58" s="436">
        <v>53375865.164323993</v>
      </c>
      <c r="F58" s="433"/>
      <c r="G58" s="436">
        <v>11674997.672090556</v>
      </c>
      <c r="H58" s="433" t="e">
        <f>VLOOKUP($C58,'Montaje Trans'!$C$9:$E$63,4,0)</f>
        <v>#REF!</v>
      </c>
      <c r="I58" s="436">
        <v>26417880.961148642</v>
      </c>
      <c r="J58" s="433" t="e">
        <f>VLOOKUP($C58,'Ingenieria Trans'!$C$10:$E$63,4,0)</f>
        <v>#REF!</v>
      </c>
      <c r="K58" s="436">
        <v>22918111.424888384</v>
      </c>
      <c r="L58" s="433">
        <f>VLOOKUP($C58,'Interv Trans'!$C$10:$F$63,4,0)</f>
        <v>5454674.9720457429</v>
      </c>
      <c r="M58" s="436">
        <v>19738941.035794195</v>
      </c>
      <c r="N58" s="433">
        <f>VLOOKUP($C58,'ADMON Trans'!$C$10:$F$63,4,0)</f>
        <v>1865725.2638029577</v>
      </c>
      <c r="O58" s="436">
        <v>10319336.515534969</v>
      </c>
      <c r="P58" s="433"/>
      <c r="Q58" s="436">
        <v>1973894.1035794197</v>
      </c>
      <c r="R58" s="433"/>
      <c r="S58" s="436">
        <v>3668136.4709472745</v>
      </c>
    </row>
    <row r="59" spans="2:19" x14ac:dyDescent="0.25">
      <c r="B59" s="201" t="s">
        <v>1800</v>
      </c>
      <c r="C59" s="201" t="s">
        <v>1832</v>
      </c>
      <c r="D59" s="433" t="e">
        <f>VLOOKUP($C59,'DDP Trans'!$C$10:$E$63,4,0)</f>
        <v>#REF!</v>
      </c>
      <c r="E59" s="436">
        <v>47183343.666526839</v>
      </c>
      <c r="F59" s="433"/>
      <c r="G59" s="436">
        <v>15384494.956382247</v>
      </c>
      <c r="H59" s="433" t="e">
        <f>VLOOKUP($C59,'Montaje Trans'!$C$9:$E$63,4,0)</f>
        <v>#REF!</v>
      </c>
      <c r="I59" s="436">
        <v>26417880.961148642</v>
      </c>
      <c r="J59" s="433" t="e">
        <f>VLOOKUP($C59,'Ingenieria Trans'!$C$10:$E$63,4,0)</f>
        <v>#REF!</v>
      </c>
      <c r="K59" s="436">
        <v>22918111.424888384</v>
      </c>
      <c r="L59" s="433">
        <f>VLOOKUP($C59,'Interv Trans'!$C$10:$F$63,4,0)</f>
        <v>6195233.7909735395</v>
      </c>
      <c r="M59" s="436">
        <v>19738941.035794195</v>
      </c>
      <c r="N59" s="433">
        <f>VLOOKUP($C59,'ADMON Trans'!$C$10:$F$63,4,0)</f>
        <v>2650874.3995407512</v>
      </c>
      <c r="O59" s="436">
        <v>10319336.515534969</v>
      </c>
      <c r="P59" s="433"/>
      <c r="Q59" s="436">
        <v>1973894.1035794197</v>
      </c>
      <c r="R59" s="433"/>
      <c r="S59" s="436">
        <v>6549356.5794750443</v>
      </c>
    </row>
    <row r="60" spans="2:19" x14ac:dyDescent="0.25">
      <c r="B60" s="201" t="s">
        <v>1801</v>
      </c>
      <c r="C60" s="201" t="s">
        <v>1836</v>
      </c>
      <c r="D60" s="433" t="e">
        <f>VLOOKUP($C60,'DDP Trans'!$C$10:$E$63,4,0)</f>
        <v>#REF!</v>
      </c>
      <c r="E60" s="436">
        <v>43496248.102388822</v>
      </c>
      <c r="F60" s="433"/>
      <c r="G60" s="436">
        <v>21876115.203892704</v>
      </c>
      <c r="H60" s="433" t="e">
        <f>VLOOKUP($C60,'Montaje Trans'!$C$9:$E$63,4,0)</f>
        <v>#REF!</v>
      </c>
      <c r="I60" s="436">
        <v>26417880.961148642</v>
      </c>
      <c r="J60" s="433" t="e">
        <f>VLOOKUP($C60,'Ingenieria Trans'!$C$10:$E$63,4,0)</f>
        <v>#REF!</v>
      </c>
      <c r="K60" s="436">
        <v>22918111.424888384</v>
      </c>
      <c r="L60" s="433">
        <f>VLOOKUP($C60,'Interv Trans'!$C$10:$F$63,4,0)</f>
        <v>7158837.0136170434</v>
      </c>
      <c r="M60" s="436">
        <v>19738941.035794195</v>
      </c>
      <c r="N60" s="433">
        <f>VLOOKUP($C60,'ADMON Trans'!$C$10:$F$63,4,0)</f>
        <v>3739755.8153812094</v>
      </c>
      <c r="O60" s="436">
        <v>10319336.515534969</v>
      </c>
      <c r="P60" s="433"/>
      <c r="Q60" s="436">
        <v>1973894.1035794197</v>
      </c>
      <c r="R60" s="433"/>
      <c r="S60" s="436">
        <v>9561230.2555150762</v>
      </c>
    </row>
    <row r="61" spans="2:19" x14ac:dyDescent="0.25">
      <c r="B61" s="201" t="s">
        <v>1802</v>
      </c>
      <c r="C61" s="201" t="s">
        <v>1833</v>
      </c>
      <c r="D61" s="433" t="e">
        <f>VLOOKUP($C61,'DDP Trans'!$C$10:$E$63,4,0)</f>
        <v>#REF!</v>
      </c>
      <c r="E61" s="436">
        <v>40678097.778126158</v>
      </c>
      <c r="F61" s="433"/>
      <c r="G61" s="436">
        <v>31149858.414621927</v>
      </c>
      <c r="H61" s="433" t="e">
        <f>VLOOKUP($C61,'Montaje Trans'!$C$9:$E$63,4,0)</f>
        <v>#REF!</v>
      </c>
      <c r="I61" s="436">
        <v>26417880.961148642</v>
      </c>
      <c r="J61" s="433" t="e">
        <f>VLOOKUP($C61,'Ingenieria Trans'!$C$10:$E$63,4,0)</f>
        <v>#REF!</v>
      </c>
      <c r="K61" s="436">
        <v>22918111.424888384</v>
      </c>
      <c r="L61" s="433">
        <f>VLOOKUP($C61,'Interv Trans'!$C$10:$F$63,4,0)</f>
        <v>8235827.6521581206</v>
      </c>
      <c r="M61" s="436">
        <v>19738941.035794195</v>
      </c>
      <c r="N61" s="433">
        <f>VLOOKUP($C61,'ADMON Trans'!$C$10:$F$63,4,0)</f>
        <v>5001096.1981565012</v>
      </c>
      <c r="O61" s="436">
        <v>10319336.515534969</v>
      </c>
      <c r="P61" s="433"/>
      <c r="Q61" s="436">
        <v>1973894.1035794197</v>
      </c>
      <c r="R61" s="433"/>
      <c r="S61" s="436">
        <v>13589852.490773888</v>
      </c>
    </row>
    <row r="62" spans="2:19" x14ac:dyDescent="0.25">
      <c r="B62" s="201" t="s">
        <v>1803</v>
      </c>
      <c r="C62" s="201" t="s">
        <v>1834</v>
      </c>
      <c r="D62" s="433" t="e">
        <f>VLOOKUP($C62,'DDP Trans'!$C$10:$E$63,4,0)</f>
        <v>#REF!</v>
      </c>
      <c r="E62" s="436">
        <v>38764614.063570544</v>
      </c>
      <c r="F62" s="433"/>
      <c r="G62" s="436">
        <v>40423601.625351153</v>
      </c>
      <c r="H62" s="433" t="e">
        <f>VLOOKUP($C62,'Montaje Trans'!$C$9:$E$63,4,0)</f>
        <v>#REF!</v>
      </c>
      <c r="I62" s="436">
        <v>26417880.961148642</v>
      </c>
      <c r="J62" s="433" t="e">
        <f>VLOOKUP($C62,'Ingenieria Trans'!$C$10:$E$63,4,0)</f>
        <v>#REF!</v>
      </c>
      <c r="K62" s="436">
        <v>22918111.424888384</v>
      </c>
      <c r="L62" s="433">
        <f>VLOOKUP($C62,'Interv Trans'!$C$10:$F$63,4,0)</f>
        <v>9141358.5893757083</v>
      </c>
      <c r="M62" s="436">
        <v>19738941.035794195</v>
      </c>
      <c r="N62" s="433">
        <f>VLOOKUP($C62,'ADMON Trans'!$C$10:$F$63,4,0)</f>
        <v>6077506.4610975077</v>
      </c>
      <c r="O62" s="436">
        <v>10319336.515534969</v>
      </c>
      <c r="P62" s="433"/>
      <c r="Q62" s="436">
        <v>1973894.1035794197</v>
      </c>
      <c r="R62" s="433"/>
      <c r="S62" s="436">
        <v>16955655.524592377</v>
      </c>
    </row>
    <row r="63" spans="2:19" x14ac:dyDescent="0.25">
      <c r="B63" s="201" t="s">
        <v>1804</v>
      </c>
      <c r="C63" s="201" t="s">
        <v>1835</v>
      </c>
      <c r="D63" s="433" t="e">
        <f>VLOOKUP($C63,'DDP Trans'!$C$10:$E$63,4,0)</f>
        <v>#REF!</v>
      </c>
      <c r="E63" s="436">
        <v>36716570.701273441</v>
      </c>
      <c r="F63" s="433"/>
      <c r="G63" s="436">
        <v>53406842.120372072</v>
      </c>
      <c r="H63" s="433" t="e">
        <f>VLOOKUP($C63,'Montaje Trans'!$C$9:$E$63,4,0)</f>
        <v>#REF!</v>
      </c>
      <c r="I63" s="436">
        <v>26417880.961148642</v>
      </c>
      <c r="J63" s="433" t="e">
        <f>VLOOKUP($C63,'Ingenieria Trans'!$C$10:$E$63,4,0)</f>
        <v>#REF!</v>
      </c>
      <c r="K63" s="436">
        <v>22918111.424888384</v>
      </c>
      <c r="L63" s="433">
        <f>VLOOKUP($C63,'Interv Trans'!$C$10:$F$63,4,0)</f>
        <v>10248493.054954581</v>
      </c>
      <c r="M63" s="436">
        <v>19738941.035794195</v>
      </c>
      <c r="N63" s="433">
        <f>VLOOKUP($C63,'ADMON Trans'!$C$10:$F$63,4,0)</f>
        <v>7400054.3721372029</v>
      </c>
      <c r="O63" s="436">
        <v>10319336.515534969</v>
      </c>
      <c r="P63" s="433"/>
      <c r="Q63" s="436">
        <v>1973894.1035794197</v>
      </c>
      <c r="R63" s="433"/>
      <c r="S63" s="436">
        <v>22306485.709557928</v>
      </c>
    </row>
    <row r="64" spans="2:19" x14ac:dyDescent="0.25">
      <c r="B64" s="201" t="s">
        <v>1805</v>
      </c>
      <c r="C64" s="201" t="s">
        <v>1837</v>
      </c>
      <c r="D64" s="433" t="e">
        <f>VLOOKUP($C64,'DDP Trans'!$C$10:$E$63,4,0)</f>
        <v>#REF!</v>
      </c>
      <c r="E64" s="436">
        <v>34069388.80981005</v>
      </c>
      <c r="F64" s="433"/>
      <c r="G64" s="436">
        <v>62680585.331101291</v>
      </c>
      <c r="H64" s="433" t="e">
        <f>VLOOKUP($C64,'Montaje Trans'!$C$9:$E$63,4,0)</f>
        <v>#REF!</v>
      </c>
      <c r="I64" s="436">
        <v>38468760.981612921</v>
      </c>
      <c r="J64" s="433" t="e">
        <f>VLOOKUP($C64,'Ingenieria Trans'!$C$10:$E$63,4,0)</f>
        <v>#REF!</v>
      </c>
      <c r="K64" s="436">
        <v>33900276.711005762</v>
      </c>
      <c r="L64" s="433">
        <f>VLOOKUP($C64,'Interv Trans'!$C$10:$F$63,4,0)</f>
        <v>10964032.259144815</v>
      </c>
      <c r="M64" s="436">
        <v>29467778.460105304</v>
      </c>
      <c r="N64" s="433">
        <f>VLOOKUP($C64,'ADMON Trans'!$C$10:$F$63,4,0)</f>
        <v>8254943.1665311437</v>
      </c>
      <c r="O64" s="436">
        <v>15861804.773302449</v>
      </c>
      <c r="P64" s="433"/>
      <c r="Q64" s="436">
        <v>2946777.8460105304</v>
      </c>
      <c r="R64" s="433"/>
      <c r="S64" s="436">
        <v>25542588.069541749</v>
      </c>
    </row>
    <row r="66" spans="9:9" x14ac:dyDescent="0.25">
      <c r="I66" s="432"/>
    </row>
    <row r="67" spans="9:9" x14ac:dyDescent="0.25">
      <c r="I67" s="432"/>
    </row>
    <row r="68" spans="9:9" x14ac:dyDescent="0.25">
      <c r="I68" s="432"/>
    </row>
    <row r="69" spans="9:9" x14ac:dyDescent="0.25">
      <c r="I69" s="432"/>
    </row>
    <row r="70" spans="9:9" x14ac:dyDescent="0.25">
      <c r="I70" s="432"/>
    </row>
    <row r="71" spans="9:9" x14ac:dyDescent="0.25">
      <c r="I71" s="432"/>
    </row>
    <row r="72" spans="9:9" x14ac:dyDescent="0.25">
      <c r="I72" s="432"/>
    </row>
    <row r="73" spans="9:9" x14ac:dyDescent="0.25">
      <c r="I73" s="432"/>
    </row>
    <row r="74" spans="9:9" x14ac:dyDescent="0.25">
      <c r="I74" s="432"/>
    </row>
    <row r="75" spans="9:9" x14ac:dyDescent="0.25">
      <c r="I75" s="432"/>
    </row>
    <row r="76" spans="9:9" x14ac:dyDescent="0.25">
      <c r="I76" s="432"/>
    </row>
    <row r="77" spans="9:9" x14ac:dyDescent="0.25">
      <c r="I77" s="432"/>
    </row>
    <row r="78" spans="9:9" x14ac:dyDescent="0.25">
      <c r="I78" s="432"/>
    </row>
    <row r="79" spans="9:9" x14ac:dyDescent="0.25">
      <c r="I79" s="432"/>
    </row>
    <row r="80" spans="9:9" x14ac:dyDescent="0.25">
      <c r="I80" s="432"/>
    </row>
    <row r="81" spans="9:9" x14ac:dyDescent="0.25">
      <c r="I81" s="432"/>
    </row>
    <row r="82" spans="9:9" x14ac:dyDescent="0.25">
      <c r="I82" s="432"/>
    </row>
  </sheetData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47">
    <tabColor theme="5" tint="-0.249977111117893"/>
  </sheetPr>
  <dimension ref="B2:AE65"/>
  <sheetViews>
    <sheetView showGridLines="0" zoomScale="89" zoomScaleNormal="55" workbookViewId="0">
      <selection activeCell="H16" sqref="H16"/>
    </sheetView>
  </sheetViews>
  <sheetFormatPr baseColWidth="10" defaultColWidth="11.42578125" defaultRowHeight="15" x14ac:dyDescent="0.25"/>
  <cols>
    <col min="1" max="1" width="11.42578125" style="1341"/>
    <col min="2" max="2" width="8.140625" style="2221" customWidth="1"/>
    <col min="3" max="3" width="95.7109375" style="1341" bestFit="1" customWidth="1"/>
    <col min="4" max="4" width="8" style="1341" customWidth="1"/>
    <col min="5" max="5" width="15.7109375" style="1341" customWidth="1"/>
    <col min="6" max="6" width="19.140625" style="1341" bestFit="1" customWidth="1"/>
    <col min="7" max="7" width="6.5703125" style="1341" customWidth="1"/>
    <col min="8" max="9" width="17.28515625" style="1341" bestFit="1" customWidth="1"/>
    <col min="10" max="10" width="19.28515625" style="1341" bestFit="1" customWidth="1"/>
    <col min="11" max="11" width="19.140625" style="1341" customWidth="1"/>
    <col min="12" max="12" width="20.140625" style="1341" customWidth="1"/>
    <col min="13" max="13" width="20.85546875" style="1341" bestFit="1" customWidth="1"/>
    <col min="14" max="14" width="16.85546875" style="1341" bestFit="1" customWidth="1"/>
    <col min="15" max="15" width="19.28515625" style="1341" bestFit="1" customWidth="1"/>
    <col min="16" max="16" width="20.85546875" style="1341" bestFit="1" customWidth="1"/>
    <col min="17" max="17" width="17.85546875" style="2330" customWidth="1"/>
    <col min="18" max="18" width="19.85546875" style="1341" bestFit="1" customWidth="1"/>
    <col min="19" max="19" width="14.85546875" style="1341" bestFit="1" customWidth="1"/>
    <col min="20" max="20" width="15.140625" style="1341" customWidth="1"/>
    <col min="21" max="21" width="16.140625" style="1341" bestFit="1" customWidth="1"/>
    <col min="22" max="22" width="15.140625" style="1341" customWidth="1"/>
    <col min="23" max="23" width="16.42578125" style="1341" bestFit="1" customWidth="1"/>
    <col min="24" max="24" width="17.7109375" style="1341" bestFit="1" customWidth="1"/>
    <col min="25" max="27" width="14.85546875" style="1341" bestFit="1" customWidth="1"/>
    <col min="28" max="28" width="13.7109375" style="1341" bestFit="1" customWidth="1"/>
    <col min="29" max="29" width="14.85546875" style="1341" bestFit="1" customWidth="1"/>
    <col min="30" max="30" width="16.5703125" style="1341" bestFit="1" customWidth="1"/>
    <col min="31" max="31" width="15.5703125" style="1341" bestFit="1" customWidth="1"/>
    <col min="32" max="16384" width="11.42578125" style="1341"/>
  </cols>
  <sheetData>
    <row r="2" spans="2:31" ht="18" x14ac:dyDescent="0.25">
      <c r="B2" s="549" t="s">
        <v>2804</v>
      </c>
    </row>
    <row r="3" spans="2:31" ht="18" x14ac:dyDescent="0.25">
      <c r="B3" s="549" t="s">
        <v>2848</v>
      </c>
    </row>
    <row r="4" spans="2:31" ht="18" x14ac:dyDescent="0.25">
      <c r="B4" s="549" t="s">
        <v>2845</v>
      </c>
    </row>
    <row r="5" spans="2:31" x14ac:dyDescent="0.25">
      <c r="B5" s="597" t="s">
        <v>3372</v>
      </c>
    </row>
    <row r="7" spans="2:31" ht="15.75" x14ac:dyDescent="0.3">
      <c r="F7" s="522"/>
      <c r="G7" s="1185"/>
      <c r="H7" s="525"/>
      <c r="I7" s="524"/>
      <c r="J7" s="524"/>
      <c r="K7" s="524"/>
    </row>
    <row r="8" spans="2:31" ht="15.75" x14ac:dyDescent="0.3">
      <c r="F8" s="522"/>
      <c r="G8" s="1185"/>
      <c r="H8" s="525"/>
      <c r="I8" s="525"/>
      <c r="J8" s="525"/>
      <c r="K8" s="525"/>
      <c r="N8" s="1345"/>
      <c r="O8" s="2496"/>
    </row>
    <row r="9" spans="2:31" s="557" customFormat="1" ht="36" customHeight="1" x14ac:dyDescent="0.2">
      <c r="B9" s="2497" t="s">
        <v>2635</v>
      </c>
      <c r="C9" s="2497" t="s">
        <v>920</v>
      </c>
      <c r="D9" s="2497"/>
      <c r="E9" s="2498" t="s">
        <v>1806</v>
      </c>
      <c r="F9" s="2499" t="s">
        <v>4246</v>
      </c>
      <c r="G9" s="3725"/>
      <c r="H9" s="2499" t="s">
        <v>1016</v>
      </c>
      <c r="I9" s="2500" t="s">
        <v>1017</v>
      </c>
      <c r="J9" s="2500" t="s">
        <v>1018</v>
      </c>
      <c r="K9" s="2500" t="s">
        <v>1019</v>
      </c>
      <c r="L9" s="2500" t="s">
        <v>1020</v>
      </c>
      <c r="M9" s="2501" t="s">
        <v>1322</v>
      </c>
      <c r="N9" s="2501" t="s">
        <v>2478</v>
      </c>
      <c r="O9" s="2501" t="s">
        <v>1022</v>
      </c>
      <c r="P9" s="2501" t="s">
        <v>3363</v>
      </c>
      <c r="Q9" s="2502"/>
    </row>
    <row r="10" spans="2:31" ht="15.75" x14ac:dyDescent="0.3">
      <c r="B10" s="2222" t="s">
        <v>2650</v>
      </c>
      <c r="C10" s="2222" t="s">
        <v>3351</v>
      </c>
      <c r="D10" s="2222">
        <v>80</v>
      </c>
      <c r="E10" s="1470">
        <v>500</v>
      </c>
      <c r="F10" s="2331">
        <v>25455681.871219411</v>
      </c>
      <c r="G10" s="3726"/>
      <c r="H10" s="2223">
        <v>258665885.45342579</v>
      </c>
      <c r="I10" s="2223">
        <v>174182913.7840161</v>
      </c>
      <c r="J10" s="2223">
        <v>84860947.022411898</v>
      </c>
      <c r="K10" s="2223">
        <v>90163353.836564407</v>
      </c>
      <c r="L10" s="2223">
        <v>27712324.923295263</v>
      </c>
      <c r="M10" s="2223">
        <v>635585425.0197134</v>
      </c>
      <c r="N10" s="2223">
        <v>1803267.0767312881</v>
      </c>
      <c r="O10" s="2223">
        <v>40768682.389676385</v>
      </c>
      <c r="P10" s="2223">
        <v>678157374.48612106</v>
      </c>
      <c r="Q10" s="524"/>
      <c r="S10" s="2330"/>
      <c r="T10" s="2330"/>
      <c r="U10" s="2330"/>
      <c r="V10" s="2330"/>
      <c r="X10" s="929"/>
      <c r="Y10" s="1953"/>
      <c r="Z10" s="1953"/>
      <c r="AA10" s="1953"/>
      <c r="AB10" s="1953"/>
      <c r="AC10" s="1953"/>
      <c r="AD10" s="1953"/>
      <c r="AE10" s="929"/>
    </row>
    <row r="11" spans="2:31" ht="15.75" x14ac:dyDescent="0.3">
      <c r="B11" s="2222" t="s">
        <v>2651</v>
      </c>
      <c r="C11" s="2222" t="s">
        <v>3352</v>
      </c>
      <c r="D11" s="2222">
        <v>130</v>
      </c>
      <c r="E11" s="1470">
        <v>500</v>
      </c>
      <c r="F11" s="2331">
        <v>27300222.043870434</v>
      </c>
      <c r="G11" s="3726"/>
      <c r="H11" s="2223">
        <v>285268424.95480067</v>
      </c>
      <c r="I11" s="2223">
        <v>260967753.82069001</v>
      </c>
      <c r="J11" s="2223">
        <v>111308264.12885439</v>
      </c>
      <c r="K11" s="2223">
        <v>127988990.2038462</v>
      </c>
      <c r="L11" s="2223">
        <v>44594133.835611388</v>
      </c>
      <c r="M11" s="2223">
        <v>830127566.9438026</v>
      </c>
      <c r="N11" s="2223">
        <v>2559779.804076924</v>
      </c>
      <c r="O11" s="2223">
        <v>66815032.49448318</v>
      </c>
      <c r="P11" s="2223">
        <v>899502379.24236274</v>
      </c>
      <c r="Q11" s="524"/>
      <c r="S11" s="2330"/>
      <c r="T11" s="2330"/>
      <c r="U11" s="2330"/>
      <c r="V11" s="2330"/>
      <c r="X11" s="929"/>
      <c r="Y11" s="1953"/>
      <c r="Z11" s="1953"/>
      <c r="AA11" s="1953"/>
      <c r="AB11" s="1953"/>
      <c r="AC11" s="1953"/>
      <c r="AD11" s="1953"/>
      <c r="AE11" s="929"/>
    </row>
    <row r="12" spans="2:31" ht="15.75" x14ac:dyDescent="0.3">
      <c r="B12" s="2222" t="s">
        <v>2652</v>
      </c>
      <c r="C12" s="2222" t="s">
        <v>3353</v>
      </c>
      <c r="D12" s="2222">
        <v>470</v>
      </c>
      <c r="E12" s="1470">
        <v>500</v>
      </c>
      <c r="F12" s="2331">
        <v>29740623.036383823</v>
      </c>
      <c r="G12" s="3726"/>
      <c r="H12" s="2223">
        <v>326024454.23947674</v>
      </c>
      <c r="I12" s="2223">
        <v>346364618.92294234</v>
      </c>
      <c r="J12" s="2223">
        <v>137755581.23529688</v>
      </c>
      <c r="K12" s="2223">
        <v>161844480.8082222</v>
      </c>
      <c r="L12" s="2223">
        <v>61475942.747927509</v>
      </c>
      <c r="M12" s="2223">
        <v>1033465077.9538656</v>
      </c>
      <c r="N12" s="2223">
        <v>3236889.616164444</v>
      </c>
      <c r="O12" s="2223">
        <v>229039027.18377188</v>
      </c>
      <c r="P12" s="2223">
        <v>1265740994.7538021</v>
      </c>
      <c r="Q12" s="524"/>
      <c r="R12" s="1953"/>
      <c r="S12" s="2330"/>
      <c r="T12" s="2330"/>
      <c r="U12" s="2330"/>
      <c r="V12" s="2330"/>
      <c r="X12" s="929"/>
      <c r="Y12" s="1953"/>
      <c r="Z12" s="1953"/>
      <c r="AA12" s="1953"/>
      <c r="AB12" s="1953"/>
      <c r="AC12" s="1953"/>
      <c r="AD12" s="1953"/>
      <c r="AE12" s="929"/>
    </row>
    <row r="13" spans="2:31" ht="15.75" x14ac:dyDescent="0.3">
      <c r="B13" s="2222" t="s">
        <v>2497</v>
      </c>
      <c r="C13" s="2222" t="s">
        <v>1877</v>
      </c>
      <c r="D13" s="2222">
        <v>10</v>
      </c>
      <c r="E13" s="1470">
        <v>230</v>
      </c>
      <c r="F13" s="2331">
        <v>71058765.351653665</v>
      </c>
      <c r="G13" s="3726"/>
      <c r="H13" s="2504">
        <v>155025108.63533717</v>
      </c>
      <c r="I13" s="2504">
        <v>37529201.074774183</v>
      </c>
      <c r="J13" s="2223">
        <v>7376292.3667698819</v>
      </c>
      <c r="K13" s="2223">
        <v>13999206.401796838</v>
      </c>
      <c r="L13" s="2223">
        <v>10769742.095911959</v>
      </c>
      <c r="M13" s="2223">
        <v>224699550.57459003</v>
      </c>
      <c r="N13" s="2223">
        <v>279984.1280359368</v>
      </c>
      <c r="O13" s="2223">
        <v>14270155.883709874</v>
      </c>
      <c r="P13" s="2223">
        <v>239249690.58633584</v>
      </c>
      <c r="Q13" s="524"/>
      <c r="S13" s="2330"/>
      <c r="T13" s="2330"/>
      <c r="U13" s="2505"/>
      <c r="V13" s="2505"/>
      <c r="X13" s="929"/>
      <c r="Y13" s="1953"/>
      <c r="Z13" s="1953"/>
      <c r="AA13" s="1953"/>
      <c r="AB13" s="1953"/>
      <c r="AC13" s="1953"/>
      <c r="AD13" s="1953"/>
      <c r="AE13" s="929"/>
    </row>
    <row r="14" spans="2:31" ht="15.75" x14ac:dyDescent="0.3">
      <c r="B14" s="2222" t="s">
        <v>2498</v>
      </c>
      <c r="C14" s="2222" t="s">
        <v>1824</v>
      </c>
      <c r="D14" s="2222">
        <v>15</v>
      </c>
      <c r="E14" s="1470">
        <v>230</v>
      </c>
      <c r="F14" s="2331">
        <v>62983556.966536433</v>
      </c>
      <c r="G14" s="3726"/>
      <c r="H14" s="2504">
        <v>166472102.43095258</v>
      </c>
      <c r="I14" s="2504">
        <v>43261554.278414175</v>
      </c>
      <c r="J14" s="2223">
        <v>9154011.8993168212</v>
      </c>
      <c r="K14" s="2223">
        <v>16308087.044362348</v>
      </c>
      <c r="L14" s="2223">
        <v>12938506.362486601</v>
      </c>
      <c r="M14" s="2223">
        <v>248134262.01553249</v>
      </c>
      <c r="N14" s="2223">
        <v>326161.74088724697</v>
      </c>
      <c r="O14" s="2223">
        <v>18200497.307068199</v>
      </c>
      <c r="P14" s="2223">
        <v>266660921.06348795</v>
      </c>
      <c r="Q14" s="524"/>
      <c r="S14" s="2330"/>
      <c r="T14" s="2330"/>
      <c r="U14" s="2505"/>
      <c r="V14" s="2505"/>
      <c r="X14" s="929"/>
      <c r="Y14" s="1953"/>
      <c r="Z14" s="1953"/>
      <c r="AA14" s="1953"/>
      <c r="AB14" s="1953"/>
      <c r="AC14" s="1953"/>
      <c r="AD14" s="1953"/>
      <c r="AE14" s="929"/>
    </row>
    <row r="15" spans="2:31" ht="15.75" x14ac:dyDescent="0.3">
      <c r="B15" s="2222" t="s">
        <v>2499</v>
      </c>
      <c r="C15" s="2222" t="s">
        <v>1827</v>
      </c>
      <c r="D15" s="2222">
        <v>30</v>
      </c>
      <c r="E15" s="1470">
        <v>230</v>
      </c>
      <c r="F15" s="2331">
        <v>57707962.530443169</v>
      </c>
      <c r="G15" s="3726"/>
      <c r="H15" s="2504">
        <v>195972858.56440166</v>
      </c>
      <c r="I15" s="2504">
        <v>55260994.356188126</v>
      </c>
      <c r="J15" s="2223">
        <v>13245651.796266988</v>
      </c>
      <c r="K15" s="2223">
        <v>21352039.110565003</v>
      </c>
      <c r="L15" s="2223">
        <v>17706420.348384045</v>
      </c>
      <c r="M15" s="2223">
        <v>303537964.17580581</v>
      </c>
      <c r="N15" s="2223">
        <v>427040.78221130004</v>
      </c>
      <c r="O15" s="2223">
        <v>31045632.36792127</v>
      </c>
      <c r="P15" s="2223">
        <v>335010637.3259384</v>
      </c>
      <c r="Q15" s="524"/>
      <c r="S15" s="2330"/>
      <c r="T15" s="2330"/>
      <c r="U15" s="2505"/>
      <c r="V15" s="2505"/>
      <c r="X15" s="929"/>
      <c r="Y15" s="1953"/>
      <c r="Z15" s="1953"/>
      <c r="AA15" s="1953"/>
      <c r="AB15" s="1953"/>
      <c r="AC15" s="1953"/>
      <c r="AD15" s="1953"/>
      <c r="AE15" s="929"/>
    </row>
    <row r="16" spans="2:31" ht="15.75" x14ac:dyDescent="0.3">
      <c r="B16" s="2222" t="s">
        <v>2500</v>
      </c>
      <c r="C16" s="2222" t="s">
        <v>1828</v>
      </c>
      <c r="D16" s="2222">
        <v>45</v>
      </c>
      <c r="E16" s="1470">
        <v>230</v>
      </c>
      <c r="F16" s="2331">
        <v>54590510.001186803</v>
      </c>
      <c r="G16" s="3726"/>
      <c r="H16" s="2504">
        <v>276637087.53879529</v>
      </c>
      <c r="I16" s="2504">
        <v>63834914.503529951</v>
      </c>
      <c r="J16" s="2223">
        <v>16444710.765781032</v>
      </c>
      <c r="K16" s="2223">
        <v>25116001.701088142</v>
      </c>
      <c r="L16" s="2223">
        <v>21274057.727721788</v>
      </c>
      <c r="M16" s="2223">
        <v>403306772.23691624</v>
      </c>
      <c r="N16" s="2223">
        <v>502320.03402176284</v>
      </c>
      <c r="O16" s="2223">
        <v>43634649.621238187</v>
      </c>
      <c r="P16" s="2223">
        <v>447443741.89217615</v>
      </c>
      <c r="Q16" s="524"/>
      <c r="S16" s="2330"/>
      <c r="T16" s="2330"/>
      <c r="U16" s="2505"/>
      <c r="V16" s="2505"/>
      <c r="W16" s="2330"/>
      <c r="X16" s="929"/>
      <c r="Y16" s="1953"/>
      <c r="Z16" s="1953"/>
      <c r="AA16" s="1953"/>
      <c r="AB16" s="1953"/>
      <c r="AC16" s="1953"/>
      <c r="AD16" s="1953"/>
      <c r="AE16" s="929"/>
    </row>
    <row r="17" spans="2:31" ht="15.75" x14ac:dyDescent="0.3">
      <c r="B17" s="2222" t="s">
        <v>2501</v>
      </c>
      <c r="C17" s="2222" t="s">
        <v>1829</v>
      </c>
      <c r="D17" s="2222">
        <v>55</v>
      </c>
      <c r="E17" s="1470">
        <v>230</v>
      </c>
      <c r="F17" s="2331">
        <v>53042088.271970443</v>
      </c>
      <c r="G17" s="3726"/>
      <c r="H17" s="2504">
        <v>293003220.46886963</v>
      </c>
      <c r="I17" s="2504">
        <v>68577151.801986024</v>
      </c>
      <c r="J17" s="2223">
        <v>18304111.989812963</v>
      </c>
      <c r="K17" s="2223">
        <v>27250682.988472044</v>
      </c>
      <c r="L17" s="2223">
        <v>23297553.235010326</v>
      </c>
      <c r="M17" s="2223">
        <v>430432720.48415101</v>
      </c>
      <c r="N17" s="2223">
        <v>545013.65976944088</v>
      </c>
      <c r="O17" s="2223">
        <v>51078299.320154093</v>
      </c>
      <c r="P17" s="2223">
        <v>482056033.46407449</v>
      </c>
      <c r="Q17" s="524"/>
      <c r="S17" s="2330"/>
      <c r="T17" s="2330"/>
      <c r="U17" s="2505"/>
      <c r="V17" s="2505"/>
      <c r="W17" s="2330"/>
      <c r="X17" s="929"/>
      <c r="Y17" s="1953"/>
      <c r="Z17" s="1953"/>
      <c r="AA17" s="1953"/>
      <c r="AB17" s="1953"/>
      <c r="AC17" s="1953"/>
      <c r="AD17" s="1953"/>
      <c r="AE17" s="929"/>
    </row>
    <row r="18" spans="2:31" ht="15.75" x14ac:dyDescent="0.3">
      <c r="B18" s="2222" t="s">
        <v>2502</v>
      </c>
      <c r="C18" s="2222" t="s">
        <v>248</v>
      </c>
      <c r="D18" s="2222">
        <v>75</v>
      </c>
      <c r="E18" s="1470">
        <v>230</v>
      </c>
      <c r="F18" s="2331">
        <v>50643514.978303879</v>
      </c>
      <c r="G18" s="3726"/>
      <c r="H18" s="2504">
        <v>320637320.22497433</v>
      </c>
      <c r="I18" s="2504">
        <v>76636167.363677636</v>
      </c>
      <c r="J18" s="2223">
        <v>21601494.659112759</v>
      </c>
      <c r="K18" s="2223">
        <v>30959491.463175457</v>
      </c>
      <c r="L18" s="2223">
        <v>26810604.876703925</v>
      </c>
      <c r="M18" s="2223">
        <v>476645078.5876441</v>
      </c>
      <c r="N18" s="2223">
        <v>619189.82926350913</v>
      </c>
      <c r="O18" s="2223">
        <v>65224471.476527922</v>
      </c>
      <c r="P18" s="2223">
        <v>542488739.89343548</v>
      </c>
      <c r="Q18" s="524"/>
      <c r="S18" s="2330"/>
      <c r="T18" s="2330"/>
      <c r="U18" s="2505"/>
      <c r="V18" s="2505"/>
      <c r="X18" s="929"/>
      <c r="Y18" s="1953"/>
      <c r="Z18" s="1953"/>
      <c r="AA18" s="1953"/>
      <c r="AB18" s="1953"/>
      <c r="AC18" s="1953"/>
      <c r="AD18" s="1953"/>
      <c r="AE18" s="929"/>
    </row>
    <row r="19" spans="2:31" ht="15.75" x14ac:dyDescent="0.3">
      <c r="B19" s="2222" t="s">
        <v>2503</v>
      </c>
      <c r="C19" s="2222" t="s">
        <v>1830</v>
      </c>
      <c r="D19" s="2222">
        <v>95</v>
      </c>
      <c r="E19" s="1470">
        <v>230</v>
      </c>
      <c r="F19" s="2331">
        <v>48811995.824136056</v>
      </c>
      <c r="G19" s="3726"/>
      <c r="H19" s="2504">
        <v>343704364.03536159</v>
      </c>
      <c r="I19" s="2504">
        <v>83432478.082151726</v>
      </c>
      <c r="J19" s="2223">
        <v>24509513.561748054</v>
      </c>
      <c r="K19" s="2223">
        <v>34162452.163234957</v>
      </c>
      <c r="L19" s="2223">
        <v>29840199.425712369</v>
      </c>
      <c r="M19" s="2223">
        <v>515649007.26820862</v>
      </c>
      <c r="N19" s="2223">
        <v>683249.04326469917</v>
      </c>
      <c r="O19" s="2223">
        <v>78618734.85157606</v>
      </c>
      <c r="P19" s="2223">
        <v>594950991.16304934</v>
      </c>
      <c r="Q19" s="524"/>
      <c r="S19" s="2330"/>
      <c r="T19" s="2330"/>
      <c r="U19" s="2505"/>
      <c r="V19" s="2505"/>
      <c r="X19" s="929"/>
      <c r="Y19" s="1953"/>
      <c r="Z19" s="1953"/>
      <c r="AA19" s="1953"/>
      <c r="AB19" s="1953"/>
      <c r="AC19" s="1953"/>
      <c r="AD19" s="1953"/>
      <c r="AE19" s="929"/>
    </row>
    <row r="20" spans="2:31" ht="15.75" x14ac:dyDescent="0.3">
      <c r="B20" s="2222" t="s">
        <v>2504</v>
      </c>
      <c r="C20" s="2222" t="s">
        <v>247</v>
      </c>
      <c r="D20" s="2222">
        <v>110</v>
      </c>
      <c r="E20" s="1470">
        <v>230</v>
      </c>
      <c r="F20" s="2331">
        <v>47674947.799338937</v>
      </c>
      <c r="G20" s="3726"/>
      <c r="H20" s="2504">
        <v>358929817.62097931</v>
      </c>
      <c r="I20" s="2504">
        <v>87957659.585290313</v>
      </c>
      <c r="J20" s="2223">
        <v>26507125.799453251</v>
      </c>
      <c r="K20" s="2223">
        <v>36331403.26191511</v>
      </c>
      <c r="L20" s="2223">
        <v>31888906.397931501</v>
      </c>
      <c r="M20" s="2223">
        <v>541614912.66556942</v>
      </c>
      <c r="N20" s="2223">
        <v>726628.06523830222</v>
      </c>
      <c r="O20" s="2223">
        <v>88277816.615470201</v>
      </c>
      <c r="P20" s="2223">
        <v>630619357.34627795</v>
      </c>
      <c r="Q20" s="524"/>
      <c r="S20" s="2330"/>
      <c r="T20" s="2330"/>
      <c r="U20" s="2506"/>
      <c r="V20" s="2505"/>
      <c r="X20" s="929"/>
      <c r="Y20" s="1953"/>
      <c r="Z20" s="1953"/>
      <c r="AA20" s="1953"/>
      <c r="AB20" s="1953"/>
      <c r="AC20" s="1953"/>
      <c r="AD20" s="1953"/>
      <c r="AE20" s="929"/>
    </row>
    <row r="21" spans="2:31" ht="15.75" x14ac:dyDescent="0.3">
      <c r="B21" s="2222" t="s">
        <v>2505</v>
      </c>
      <c r="C21" s="2222" t="s">
        <v>1825</v>
      </c>
      <c r="D21" s="2222">
        <v>135</v>
      </c>
      <c r="E21" s="1470">
        <v>230</v>
      </c>
      <c r="F21" s="2331">
        <v>46085331.941037402</v>
      </c>
      <c r="G21" s="3726"/>
      <c r="H21" s="2504">
        <v>381438596.13962811</v>
      </c>
      <c r="I21" s="2504">
        <v>94707492.433985382</v>
      </c>
      <c r="J21" s="2223">
        <v>29574036.435147274</v>
      </c>
      <c r="K21" s="2223">
        <v>39618292.867709056</v>
      </c>
      <c r="L21" s="2223">
        <v>34988668.05367595</v>
      </c>
      <c r="M21" s="2223">
        <v>580327085.93014574</v>
      </c>
      <c r="N21" s="2223">
        <v>792365.85735418112</v>
      </c>
      <c r="O21" s="2223">
        <v>103779261.71403719</v>
      </c>
      <c r="P21" s="2223">
        <v>684898713.50153708</v>
      </c>
      <c r="Q21" s="524"/>
      <c r="S21" s="2330"/>
      <c r="T21" s="2330"/>
      <c r="U21" s="2505"/>
      <c r="V21" s="2505"/>
      <c r="X21" s="929"/>
      <c r="Y21" s="1953"/>
      <c r="Z21" s="1953"/>
      <c r="AA21" s="1953"/>
      <c r="AB21" s="1953"/>
      <c r="AC21" s="1953"/>
      <c r="AD21" s="1953"/>
      <c r="AE21" s="929"/>
    </row>
    <row r="22" spans="2:31" ht="15.75" x14ac:dyDescent="0.3">
      <c r="B22" s="2222" t="s">
        <v>2506</v>
      </c>
      <c r="C22" s="2222" t="s">
        <v>1826</v>
      </c>
      <c r="D22" s="2222">
        <v>165</v>
      </c>
      <c r="E22" s="1470">
        <v>230</v>
      </c>
      <c r="F22" s="2331">
        <v>44526553.197468288</v>
      </c>
      <c r="G22" s="3726"/>
      <c r="H22" s="2504">
        <v>404968543.24057841</v>
      </c>
      <c r="I22" s="2504">
        <v>101841222.46645886</v>
      </c>
      <c r="J22" s="2223">
        <v>32924269.767464478</v>
      </c>
      <c r="K22" s="2223">
        <v>43156556.415520512</v>
      </c>
      <c r="L22" s="2223">
        <v>38318431.844258577</v>
      </c>
      <c r="M22" s="2223">
        <v>621209023.73428082</v>
      </c>
      <c r="N22" s="2223">
        <v>863131.12831041031</v>
      </c>
      <c r="O22" s="2223">
        <v>121573234.61487812</v>
      </c>
      <c r="P22" s="2223">
        <v>743645389.47746944</v>
      </c>
      <c r="Q22" s="524"/>
      <c r="S22" s="2330"/>
      <c r="T22" s="2330"/>
      <c r="U22" s="2505"/>
      <c r="V22" s="2505"/>
      <c r="X22" s="929"/>
      <c r="Y22" s="1953"/>
      <c r="Z22" s="1953"/>
      <c r="AA22" s="1953"/>
      <c r="AB22" s="1953"/>
      <c r="AC22" s="1953"/>
      <c r="AD22" s="1953"/>
      <c r="AE22" s="929"/>
    </row>
    <row r="23" spans="2:31" ht="15.75" x14ac:dyDescent="0.3">
      <c r="B23" s="2222" t="s">
        <v>2507</v>
      </c>
      <c r="C23" s="2222" t="s">
        <v>2752</v>
      </c>
      <c r="D23" s="2222">
        <v>20</v>
      </c>
      <c r="E23" s="1470">
        <v>230</v>
      </c>
      <c r="F23" s="2331">
        <v>63028940.119240418</v>
      </c>
      <c r="G23" s="3726"/>
      <c r="H23" s="2504">
        <v>217582549.81294805</v>
      </c>
      <c r="I23" s="2504">
        <v>46917481.422346734</v>
      </c>
      <c r="J23" s="2223">
        <v>10457110.756541817</v>
      </c>
      <c r="K23" s="2223">
        <v>17850490.555912077</v>
      </c>
      <c r="L23" s="2223">
        <v>14442831.592930496</v>
      </c>
      <c r="M23" s="2223">
        <v>307250464.14067918</v>
      </c>
      <c r="N23" s="2223">
        <v>357009.81111824157</v>
      </c>
      <c r="O23" s="2223">
        <v>23921174.089089073</v>
      </c>
      <c r="P23" s="2223">
        <v>331528648.04088652</v>
      </c>
      <c r="Q23" s="524"/>
      <c r="S23" s="2330"/>
      <c r="T23" s="2330"/>
      <c r="U23" s="2505"/>
      <c r="V23" s="2505"/>
      <c r="W23" s="2330"/>
      <c r="X23" s="929"/>
      <c r="Y23" s="1953"/>
      <c r="Z23" s="1953"/>
      <c r="AA23" s="1953"/>
      <c r="AB23" s="1953"/>
      <c r="AC23" s="1953"/>
      <c r="AD23" s="1953"/>
      <c r="AE23" s="929"/>
    </row>
    <row r="24" spans="2:31" ht="15.75" x14ac:dyDescent="0.3">
      <c r="B24" s="2222" t="s">
        <v>2508</v>
      </c>
      <c r="C24" s="2222" t="s">
        <v>2753</v>
      </c>
      <c r="D24" s="2222">
        <v>30</v>
      </c>
      <c r="E24" s="1470">
        <v>230</v>
      </c>
      <c r="F24" s="2331">
        <v>57177167.746691942</v>
      </c>
      <c r="G24" s="3726"/>
      <c r="H24" s="2504">
        <v>242100984.88737816</v>
      </c>
      <c r="I24" s="2504">
        <v>54155774.469064355</v>
      </c>
      <c r="J24" s="2223">
        <v>12980738.760341648</v>
      </c>
      <c r="K24" s="2223">
        <v>20924998.328353703</v>
      </c>
      <c r="L24" s="2223">
        <v>17352291.941416364</v>
      </c>
      <c r="M24" s="2223">
        <v>347514788.38655424</v>
      </c>
      <c r="N24" s="2223">
        <v>418499.96656707407</v>
      </c>
      <c r="O24" s="2223">
        <v>31473651.061874427</v>
      </c>
      <c r="P24" s="2223">
        <v>379406939.41499579</v>
      </c>
      <c r="Q24" s="524"/>
      <c r="S24" s="2330"/>
      <c r="T24" s="2330"/>
      <c r="U24" s="2505"/>
      <c r="V24" s="2505"/>
      <c r="X24" s="929"/>
      <c r="Y24" s="1953"/>
      <c r="Z24" s="1953"/>
      <c r="AA24" s="1953"/>
      <c r="AB24" s="1953"/>
      <c r="AC24" s="1953"/>
      <c r="AD24" s="1953"/>
      <c r="AE24" s="929"/>
    </row>
    <row r="25" spans="2:31" ht="15.75" x14ac:dyDescent="0.3">
      <c r="B25" s="2222" t="s">
        <v>2509</v>
      </c>
      <c r="C25" s="2222" t="s">
        <v>2754</v>
      </c>
      <c r="D25" s="2222">
        <v>45</v>
      </c>
      <c r="E25" s="1470">
        <v>230</v>
      </c>
      <c r="F25" s="2331">
        <v>50649648.983586676</v>
      </c>
      <c r="G25" s="3726"/>
      <c r="H25" s="2504">
        <v>271104345.78801936</v>
      </c>
      <c r="I25" s="2504">
        <v>62558216.213459343</v>
      </c>
      <c r="J25" s="2223">
        <v>16115816.550465412</v>
      </c>
      <c r="K25" s="2223">
        <v>24613681.66706638</v>
      </c>
      <c r="L25" s="2223">
        <v>20848576.57316735</v>
      </c>
      <c r="M25" s="2223">
        <v>395240636.7921778</v>
      </c>
      <c r="N25" s="2223">
        <v>492273.6333413276</v>
      </c>
      <c r="O25" s="2223">
        <v>40805832.392395534</v>
      </c>
      <c r="P25" s="2223">
        <v>436538742.81791466</v>
      </c>
      <c r="Q25" s="524"/>
      <c r="S25" s="2330"/>
      <c r="T25" s="2330"/>
      <c r="U25" s="2505"/>
      <c r="V25" s="2505"/>
      <c r="X25" s="929"/>
      <c r="Y25" s="1953"/>
      <c r="Z25" s="1953"/>
      <c r="AA25" s="1953"/>
      <c r="AB25" s="1953"/>
      <c r="AC25" s="1953"/>
      <c r="AD25" s="1953"/>
      <c r="AE25" s="929"/>
    </row>
    <row r="26" spans="2:31" ht="15.75" x14ac:dyDescent="0.3">
      <c r="B26" s="2222" t="s">
        <v>2510</v>
      </c>
      <c r="C26" s="2222" t="s">
        <v>2755</v>
      </c>
      <c r="D26" s="2222">
        <v>55</v>
      </c>
      <c r="E26" s="1470">
        <v>230</v>
      </c>
      <c r="F26" s="2331">
        <v>48972406.811007895</v>
      </c>
      <c r="G26" s="3726"/>
      <c r="H26" s="2504">
        <v>287143156.05949217</v>
      </c>
      <c r="I26" s="2504">
        <v>67205608.765946299</v>
      </c>
      <c r="J26" s="2223">
        <v>17938029.7500167</v>
      </c>
      <c r="K26" s="2223">
        <v>26705669.328702603</v>
      </c>
      <c r="L26" s="2223">
        <v>22831602.170310117</v>
      </c>
      <c r="M26" s="2223">
        <v>421824066.07446796</v>
      </c>
      <c r="N26" s="2223">
        <v>534113.38657405204</v>
      </c>
      <c r="O26" s="2223">
        <v>47531825.881471336</v>
      </c>
      <c r="P26" s="2223">
        <v>469890005.34251332</v>
      </c>
      <c r="Q26" s="524"/>
      <c r="S26" s="2330"/>
      <c r="T26" s="2330"/>
      <c r="U26" s="2505"/>
      <c r="V26" s="2505"/>
      <c r="W26" s="2330"/>
      <c r="X26" s="929"/>
      <c r="Y26" s="1953"/>
      <c r="Z26" s="1953"/>
      <c r="AA26" s="1953"/>
      <c r="AB26" s="1953"/>
      <c r="AC26" s="1953"/>
      <c r="AD26" s="1953"/>
      <c r="AE26" s="929"/>
    </row>
    <row r="27" spans="2:31" ht="15.75" x14ac:dyDescent="0.3">
      <c r="B27" s="2222" t="s">
        <v>2511</v>
      </c>
      <c r="C27" s="2222" t="s">
        <v>2756</v>
      </c>
      <c r="D27" s="2222">
        <v>75</v>
      </c>
      <c r="E27" s="1470">
        <v>230</v>
      </c>
      <c r="F27" s="2331">
        <v>46374284.990414008</v>
      </c>
      <c r="G27" s="3726"/>
      <c r="H27" s="2504">
        <v>314224573.82047486</v>
      </c>
      <c r="I27" s="2504">
        <v>75103444.016404077</v>
      </c>
      <c r="J27" s="2223">
        <v>21169464.765930504</v>
      </c>
      <c r="K27" s="2223">
        <v>30340301.633911949</v>
      </c>
      <c r="L27" s="2223">
        <v>26274392.779169846</v>
      </c>
      <c r="M27" s="2223">
        <v>467112177.01589125</v>
      </c>
      <c r="N27" s="2223">
        <v>606806.03267823893</v>
      </c>
      <c r="O27" s="2223">
        <v>60193685.982867591</v>
      </c>
      <c r="P27" s="2223">
        <v>527912669.0314371</v>
      </c>
      <c r="Q27" s="524"/>
      <c r="S27" s="2330"/>
      <c r="T27" s="2330"/>
      <c r="U27" s="2505"/>
      <c r="V27" s="2505"/>
      <c r="W27" s="2330"/>
      <c r="X27" s="929"/>
      <c r="Y27" s="1953"/>
      <c r="Z27" s="1953"/>
      <c r="AA27" s="1953"/>
      <c r="AB27" s="1953"/>
      <c r="AC27" s="1953"/>
      <c r="AD27" s="1953"/>
      <c r="AE27" s="929"/>
    </row>
    <row r="28" spans="2:31" ht="15.75" x14ac:dyDescent="0.3">
      <c r="B28" s="2222" t="s">
        <v>2512</v>
      </c>
      <c r="C28" s="2222" t="s">
        <v>2757</v>
      </c>
      <c r="D28" s="2222">
        <v>95</v>
      </c>
      <c r="E28" s="1470">
        <v>230</v>
      </c>
      <c r="F28" s="2331">
        <v>44390393.194468483</v>
      </c>
      <c r="G28" s="3726"/>
      <c r="H28" s="2504">
        <v>336830276.75465435</v>
      </c>
      <c r="I28" s="2504">
        <v>81763828.520508692</v>
      </c>
      <c r="J28" s="2223">
        <v>24019323.290513091</v>
      </c>
      <c r="K28" s="2223">
        <v>33479203.119970258</v>
      </c>
      <c r="L28" s="2223">
        <v>29243395.437198121</v>
      </c>
      <c r="M28" s="2223">
        <v>505336027.12284452</v>
      </c>
      <c r="N28" s="2223">
        <v>669584.06239940517</v>
      </c>
      <c r="O28" s="2223">
        <v>72052432.124832585</v>
      </c>
      <c r="P28" s="2223">
        <v>578058043.31007648</v>
      </c>
      <c r="Q28" s="524"/>
      <c r="S28" s="2330"/>
      <c r="T28" s="2330"/>
      <c r="U28" s="2505"/>
      <c r="V28" s="2505"/>
      <c r="W28" s="2330"/>
      <c r="X28" s="929"/>
      <c r="Y28" s="1953"/>
      <c r="Z28" s="1953"/>
      <c r="AA28" s="1953"/>
      <c r="AB28" s="1953"/>
      <c r="AC28" s="1953"/>
      <c r="AD28" s="1953"/>
      <c r="AE28" s="929"/>
    </row>
    <row r="29" spans="2:31" ht="15.75" x14ac:dyDescent="0.3">
      <c r="B29" s="2222" t="s">
        <v>2513</v>
      </c>
      <c r="C29" s="2222" t="s">
        <v>2758</v>
      </c>
      <c r="D29" s="2222">
        <v>110</v>
      </c>
      <c r="E29" s="1470">
        <v>230</v>
      </c>
      <c r="F29" s="2331">
        <v>43158748.828174099</v>
      </c>
      <c r="G29" s="3726"/>
      <c r="H29" s="2504">
        <v>351751221.26855969</v>
      </c>
      <c r="I29" s="2504">
        <v>86198506.393584505</v>
      </c>
      <c r="J29" s="2223">
        <v>25976983.283464186</v>
      </c>
      <c r="K29" s="2223">
        <v>35604775.196676806</v>
      </c>
      <c r="L29" s="2223">
        <v>31251128.269972872</v>
      </c>
      <c r="M29" s="2223">
        <v>530782614.41225803</v>
      </c>
      <c r="N29" s="2223">
        <v>712095.50393353612</v>
      </c>
      <c r="O29" s="2223">
        <v>80532887.017151028</v>
      </c>
      <c r="P29" s="2223">
        <v>612027596.93334258</v>
      </c>
      <c r="Q29" s="524"/>
      <c r="S29" s="2330"/>
      <c r="T29" s="2330"/>
      <c r="U29" s="2505"/>
      <c r="V29" s="2505"/>
      <c r="W29" s="2330"/>
      <c r="X29" s="929"/>
      <c r="Y29" s="1953"/>
      <c r="Z29" s="1953"/>
      <c r="AA29" s="1953"/>
      <c r="AB29" s="1953"/>
      <c r="AC29" s="1953"/>
      <c r="AD29" s="1953"/>
      <c r="AE29" s="929"/>
    </row>
    <row r="30" spans="2:31" ht="15.75" x14ac:dyDescent="0.3">
      <c r="B30" s="2222" t="s">
        <v>2514</v>
      </c>
      <c r="C30" s="2222" t="s">
        <v>2759</v>
      </c>
      <c r="D30" s="2222">
        <v>135</v>
      </c>
      <c r="E30" s="1470">
        <v>230</v>
      </c>
      <c r="F30" s="2331">
        <v>41436885.394306712</v>
      </c>
      <c r="G30" s="3726"/>
      <c r="H30" s="2504">
        <v>373809824.21683556</v>
      </c>
      <c r="I30" s="2504">
        <v>92813342.585305676</v>
      </c>
      <c r="J30" s="2223">
        <v>28982555.706444327</v>
      </c>
      <c r="K30" s="2223">
        <v>38825927.010354877</v>
      </c>
      <c r="L30" s="2223">
        <v>34288894.692602433</v>
      </c>
      <c r="M30" s="2223">
        <v>568720544.21154284</v>
      </c>
      <c r="N30" s="2223">
        <v>776518.54020709754</v>
      </c>
      <c r="O30" s="2223">
        <v>94027471.255495355</v>
      </c>
      <c r="P30" s="2223">
        <v>663524534.0072453</v>
      </c>
      <c r="Q30" s="524"/>
      <c r="S30" s="2330"/>
      <c r="T30" s="2330"/>
      <c r="U30" s="2505"/>
      <c r="V30" s="2505"/>
      <c r="W30" s="2330"/>
      <c r="X30" s="929"/>
      <c r="Y30" s="1953"/>
      <c r="Z30" s="1953"/>
      <c r="AA30" s="1953"/>
      <c r="AB30" s="1953"/>
      <c r="AC30" s="1953"/>
      <c r="AD30" s="1953"/>
      <c r="AE30" s="929"/>
    </row>
    <row r="31" spans="2:31" ht="15.75" x14ac:dyDescent="0.3">
      <c r="B31" s="2222" t="s">
        <v>2515</v>
      </c>
      <c r="C31" s="2222" t="s">
        <v>1852</v>
      </c>
      <c r="D31" s="2222">
        <v>20</v>
      </c>
      <c r="E31" s="1470">
        <v>230</v>
      </c>
      <c r="F31" s="2331">
        <v>100013817.57615528</v>
      </c>
      <c r="G31" s="3726"/>
      <c r="H31" s="2504">
        <v>182650039.32818529</v>
      </c>
      <c r="I31" s="2504">
        <v>49311230.474507287</v>
      </c>
      <c r="J31" s="2223">
        <v>10990636.815549053</v>
      </c>
      <c r="K31" s="2223">
        <v>18761229.869989224</v>
      </c>
      <c r="L31" s="2223">
        <v>15179710.755835114</v>
      </c>
      <c r="M31" s="2223">
        <v>276892847.24406594</v>
      </c>
      <c r="N31" s="2223">
        <v>375224.59739978448</v>
      </c>
      <c r="O31" s="2223">
        <v>34743936.726439111</v>
      </c>
      <c r="P31" s="2223">
        <v>312012008.56790483</v>
      </c>
      <c r="Q31" s="524"/>
      <c r="S31" s="2330"/>
      <c r="T31" s="2330"/>
      <c r="U31" s="2505"/>
      <c r="V31" s="2505"/>
      <c r="W31" s="2330"/>
      <c r="X31" s="929"/>
      <c r="Y31" s="1953"/>
      <c r="Z31" s="1953"/>
      <c r="AA31" s="1953"/>
      <c r="AB31" s="1953"/>
      <c r="AC31" s="1953"/>
      <c r="AD31" s="1953"/>
      <c r="AE31" s="929"/>
    </row>
    <row r="32" spans="2:31" ht="15.75" x14ac:dyDescent="0.3">
      <c r="B32" s="2222" t="s">
        <v>2516</v>
      </c>
      <c r="C32" s="2222" t="s">
        <v>1853</v>
      </c>
      <c r="D32" s="2222">
        <v>30</v>
      </c>
      <c r="E32" s="1470">
        <v>230</v>
      </c>
      <c r="F32" s="2331">
        <v>76144048.496137902</v>
      </c>
      <c r="G32" s="3726"/>
      <c r="H32" s="2504">
        <v>201852044.32133371</v>
      </c>
      <c r="I32" s="2504">
        <v>56918824.186873764</v>
      </c>
      <c r="J32" s="2223">
        <v>13643021.350154996</v>
      </c>
      <c r="K32" s="2223">
        <v>21992600.283881955</v>
      </c>
      <c r="L32" s="2223">
        <v>18237612.958835568</v>
      </c>
      <c r="M32" s="2223">
        <v>312644103.10107994</v>
      </c>
      <c r="N32" s="2223">
        <v>439852.0056776391</v>
      </c>
      <c r="O32" s="2223">
        <v>39623233.563948035</v>
      </c>
      <c r="P32" s="2223">
        <v>352707188.67070562</v>
      </c>
      <c r="Q32" s="524"/>
      <c r="S32" s="2330"/>
      <c r="T32" s="2330"/>
      <c r="U32" s="2505"/>
      <c r="V32" s="2505"/>
      <c r="W32" s="2330"/>
      <c r="X32" s="929"/>
      <c r="Y32" s="1953"/>
      <c r="Z32" s="1953"/>
      <c r="AA32" s="1953"/>
      <c r="AB32" s="1953"/>
      <c r="AC32" s="1953"/>
      <c r="AD32" s="1953"/>
      <c r="AE32" s="929"/>
    </row>
    <row r="33" spans="2:31" ht="15.75" x14ac:dyDescent="0.3">
      <c r="B33" s="2222" t="s">
        <v>2517</v>
      </c>
      <c r="C33" s="2222" t="s">
        <v>1854</v>
      </c>
      <c r="D33" s="2222">
        <v>45</v>
      </c>
      <c r="E33" s="1470">
        <v>230</v>
      </c>
      <c r="F33" s="2331">
        <v>65014177.794069052</v>
      </c>
      <c r="G33" s="3726"/>
      <c r="H33" s="2504">
        <v>284936200.16495907</v>
      </c>
      <c r="I33" s="2504">
        <v>65749961.938635848</v>
      </c>
      <c r="J33" s="2223">
        <v>16938052.088754464</v>
      </c>
      <c r="K33" s="2223">
        <v>25869481.752120789</v>
      </c>
      <c r="L33" s="2223">
        <v>21912279.459553443</v>
      </c>
      <c r="M33" s="2223">
        <v>415405975.40402359</v>
      </c>
      <c r="N33" s="2223">
        <v>517389.63504241582</v>
      </c>
      <c r="O33" s="2223">
        <v>50976019.072277866</v>
      </c>
      <c r="P33" s="2223">
        <v>466899384.11134386</v>
      </c>
      <c r="Q33" s="524"/>
      <c r="S33" s="2330"/>
      <c r="T33" s="2330"/>
      <c r="U33" s="2505"/>
      <c r="V33" s="2505"/>
      <c r="W33" s="2330"/>
      <c r="X33" s="929"/>
      <c r="Y33" s="1953"/>
      <c r="Z33" s="1953"/>
      <c r="AA33" s="1953"/>
      <c r="AB33" s="1953"/>
      <c r="AC33" s="1953"/>
      <c r="AD33" s="1953"/>
      <c r="AE33" s="929"/>
    </row>
    <row r="34" spans="2:31" ht="15.75" x14ac:dyDescent="0.3">
      <c r="B34" s="2222" t="s">
        <v>2518</v>
      </c>
      <c r="C34" s="2222" t="s">
        <v>1855</v>
      </c>
      <c r="D34" s="2222">
        <v>55</v>
      </c>
      <c r="E34" s="1470">
        <v>230</v>
      </c>
      <c r="F34" s="2331">
        <v>62154363.951423191</v>
      </c>
      <c r="G34" s="3726"/>
      <c r="H34" s="2504">
        <v>301793317.08293569</v>
      </c>
      <c r="I34" s="2504">
        <v>70634466.356045604</v>
      </c>
      <c r="J34" s="2223">
        <v>18853235.34950735</v>
      </c>
      <c r="K34" s="2223">
        <v>28068203.478126206</v>
      </c>
      <c r="L34" s="2223">
        <v>23996479.832060635</v>
      </c>
      <c r="M34" s="2223">
        <v>443345702.09867549</v>
      </c>
      <c r="N34" s="2223">
        <v>561364.06956252409</v>
      </c>
      <c r="O34" s="2223">
        <v>58922005.4251187</v>
      </c>
      <c r="P34" s="2223">
        <v>502829071.59335667</v>
      </c>
      <c r="Q34" s="524"/>
      <c r="S34" s="2330"/>
      <c r="T34" s="2330"/>
      <c r="U34" s="2505"/>
      <c r="V34" s="2505"/>
      <c r="W34" s="2330"/>
      <c r="X34" s="929"/>
      <c r="Y34" s="1953"/>
      <c r="Z34" s="1953"/>
      <c r="AA34" s="1953"/>
      <c r="AB34" s="1953"/>
      <c r="AC34" s="1953"/>
      <c r="AD34" s="1953"/>
      <c r="AE34" s="929"/>
    </row>
    <row r="35" spans="2:31" ht="15.75" x14ac:dyDescent="0.3">
      <c r="B35" s="2222" t="s">
        <v>2519</v>
      </c>
      <c r="C35" s="2222" t="s">
        <v>1856</v>
      </c>
      <c r="D35" s="2222">
        <v>75</v>
      </c>
      <c r="E35" s="1470">
        <v>230</v>
      </c>
      <c r="F35" s="2331">
        <v>57724386.653636374</v>
      </c>
      <c r="G35" s="3726"/>
      <c r="H35" s="2504">
        <v>330256439.83172357</v>
      </c>
      <c r="I35" s="2504">
        <v>78935252.384587958</v>
      </c>
      <c r="J35" s="2223">
        <v>22249539.498886138</v>
      </c>
      <c r="K35" s="2223">
        <v>31888276.207070723</v>
      </c>
      <c r="L35" s="2223">
        <v>27614923.023005042</v>
      </c>
      <c r="M35" s="2223">
        <v>490944430.94527346</v>
      </c>
      <c r="N35" s="2223">
        <v>637765.52414141444</v>
      </c>
      <c r="O35" s="2223">
        <v>73545380.442354798</v>
      </c>
      <c r="P35" s="2223">
        <v>565127576.91176963</v>
      </c>
      <c r="Q35" s="524"/>
      <c r="S35" s="2330"/>
      <c r="T35" s="2330"/>
      <c r="U35" s="2505"/>
      <c r="V35" s="2505"/>
      <c r="W35" s="2330"/>
      <c r="X35" s="929"/>
      <c r="Y35" s="1953"/>
      <c r="Z35" s="1953"/>
      <c r="AA35" s="1953"/>
      <c r="AB35" s="1953"/>
      <c r="AC35" s="1953"/>
      <c r="AD35" s="1953"/>
      <c r="AE35" s="929"/>
    </row>
    <row r="36" spans="2:31" ht="15.75" x14ac:dyDescent="0.3">
      <c r="B36" s="2222" t="s">
        <v>2520</v>
      </c>
      <c r="C36" s="2222" t="s">
        <v>1857</v>
      </c>
      <c r="D36" s="2222">
        <v>105</v>
      </c>
      <c r="E36" s="1470">
        <v>230</v>
      </c>
      <c r="F36" s="2331">
        <v>52908217.639754422</v>
      </c>
      <c r="G36" s="3726"/>
      <c r="H36" s="2504">
        <v>364640655.74301749</v>
      </c>
      <c r="I36" s="2504">
        <v>89089741.404014096</v>
      </c>
      <c r="J36" s="2223">
        <v>26631847.287259474</v>
      </c>
      <c r="K36" s="2223">
        <v>36696005.942457609</v>
      </c>
      <c r="L36" s="2223">
        <v>32160725.015235983</v>
      </c>
      <c r="M36" s="2223">
        <v>549218975.3919847</v>
      </c>
      <c r="N36" s="2223">
        <v>733920.11884915223</v>
      </c>
      <c r="O36" s="2223">
        <v>93140731.42793107</v>
      </c>
      <c r="P36" s="2223">
        <v>643093626.93876493</v>
      </c>
      <c r="Q36" s="524"/>
      <c r="R36" s="2506"/>
      <c r="S36" s="2330"/>
      <c r="T36" s="2330"/>
      <c r="U36" s="2506"/>
      <c r="V36" s="2505"/>
      <c r="W36" s="2330"/>
      <c r="X36" s="929"/>
      <c r="Y36" s="1953"/>
      <c r="Z36" s="1953"/>
      <c r="AA36" s="1953"/>
      <c r="AB36" s="1953"/>
      <c r="AC36" s="1953"/>
      <c r="AD36" s="1953"/>
      <c r="AE36" s="929"/>
    </row>
    <row r="37" spans="2:31" ht="15.75" x14ac:dyDescent="0.3">
      <c r="B37" s="2222" t="s">
        <v>2521</v>
      </c>
      <c r="C37" s="2222" t="s">
        <v>1858</v>
      </c>
      <c r="D37" s="2222">
        <v>120</v>
      </c>
      <c r="E37" s="1470">
        <v>230</v>
      </c>
      <c r="F37" s="2331">
        <v>49305779.047370486</v>
      </c>
      <c r="G37" s="3726"/>
      <c r="H37" s="2504">
        <v>379362268.57042938</v>
      </c>
      <c r="I37" s="2504">
        <v>93485505.568096295</v>
      </c>
      <c r="J37" s="2223">
        <v>28602220.788137168</v>
      </c>
      <c r="K37" s="2223">
        <v>38820623.827298991</v>
      </c>
      <c r="L37" s="2223">
        <v>34165951.607681505</v>
      </c>
      <c r="M37" s="2223">
        <v>574436570.36164331</v>
      </c>
      <c r="N37" s="2223">
        <v>776412.47654597985</v>
      </c>
      <c r="O37" s="2223">
        <v>99038495.721991345</v>
      </c>
      <c r="P37" s="2223">
        <v>674251478.56018054</v>
      </c>
      <c r="Q37" s="524"/>
      <c r="S37" s="2330"/>
      <c r="T37" s="2330"/>
      <c r="U37" s="2505"/>
      <c r="V37" s="2505"/>
      <c r="W37" s="2330"/>
      <c r="X37" s="929"/>
      <c r="Y37" s="1953"/>
      <c r="Z37" s="1953"/>
      <c r="AA37" s="1953"/>
      <c r="AB37" s="1953"/>
      <c r="AC37" s="1953"/>
      <c r="AD37" s="1953"/>
      <c r="AE37" s="929"/>
    </row>
    <row r="38" spans="2:31" ht="15.75" x14ac:dyDescent="0.3">
      <c r="B38" s="2222" t="s">
        <v>2522</v>
      </c>
      <c r="C38" s="2222" t="s">
        <v>1859</v>
      </c>
      <c r="D38" s="2222">
        <v>5</v>
      </c>
      <c r="E38" s="1470" t="s">
        <v>1871</v>
      </c>
      <c r="F38" s="2331">
        <v>123703630.022495</v>
      </c>
      <c r="G38" s="3726"/>
      <c r="H38" s="2504">
        <v>109946357.93912803</v>
      </c>
      <c r="I38" s="2504">
        <v>28602910.912281491</v>
      </c>
      <c r="J38" s="2223">
        <v>4948376.9717627279</v>
      </c>
      <c r="K38" s="2223">
        <v>10554025.928889543</v>
      </c>
      <c r="L38" s="2223">
        <v>7634836.9091984369</v>
      </c>
      <c r="M38" s="2223">
        <v>161686508.66126022</v>
      </c>
      <c r="N38" s="2223">
        <v>211080.51857779085</v>
      </c>
      <c r="O38" s="2223">
        <v>11903982.063688219</v>
      </c>
      <c r="P38" s="2223">
        <v>173801571.24352622</v>
      </c>
      <c r="Q38" s="524"/>
      <c r="S38" s="2330"/>
      <c r="T38" s="2330"/>
      <c r="U38" s="2505"/>
      <c r="V38" s="2505"/>
      <c r="W38" s="2330"/>
      <c r="X38" s="929"/>
      <c r="Y38" s="1953"/>
      <c r="Z38" s="1953"/>
      <c r="AA38" s="1953"/>
      <c r="AB38" s="1953"/>
      <c r="AC38" s="1953"/>
      <c r="AD38" s="1953"/>
      <c r="AE38" s="929"/>
    </row>
    <row r="39" spans="2:31" ht="15.75" x14ac:dyDescent="0.3">
      <c r="B39" s="2222" t="s">
        <v>2523</v>
      </c>
      <c r="C39" s="2222" t="s">
        <v>1878</v>
      </c>
      <c r="D39" s="2222">
        <v>7.5</v>
      </c>
      <c r="E39" s="1470" t="s">
        <v>1871</v>
      </c>
      <c r="F39" s="2331">
        <v>96483627.692209139</v>
      </c>
      <c r="G39" s="3726"/>
      <c r="H39" s="2504">
        <v>105895280.57967477</v>
      </c>
      <c r="I39" s="2504">
        <v>32926832.883606799</v>
      </c>
      <c r="J39" s="2223">
        <v>6139289.6665940396</v>
      </c>
      <c r="K39" s="2223">
        <v>12213564.864946906</v>
      </c>
      <c r="L39" s="2223">
        <v>9171768.2133012228</v>
      </c>
      <c r="M39" s="2223">
        <v>166346736.20812371</v>
      </c>
      <c r="N39" s="2223">
        <v>244271.29729893812</v>
      </c>
      <c r="O39" s="2223">
        <v>13578788.265610959</v>
      </c>
      <c r="P39" s="2223">
        <v>180169795.77103361</v>
      </c>
      <c r="Q39" s="524"/>
      <c r="S39" s="2330"/>
      <c r="T39" s="2330"/>
      <c r="U39" s="2505"/>
      <c r="V39" s="2505"/>
      <c r="W39" s="2330"/>
      <c r="X39" s="929"/>
      <c r="Y39" s="1953"/>
      <c r="Z39" s="1953"/>
      <c r="AA39" s="1953"/>
      <c r="AB39" s="1953"/>
      <c r="AC39" s="1953"/>
      <c r="AD39" s="1953"/>
      <c r="AE39" s="929"/>
    </row>
    <row r="40" spans="2:31" ht="15.75" x14ac:dyDescent="0.3">
      <c r="B40" s="2222" t="s">
        <v>2524</v>
      </c>
      <c r="C40" s="2222" t="s">
        <v>1838</v>
      </c>
      <c r="D40" s="2222">
        <v>13</v>
      </c>
      <c r="E40" s="1470" t="s">
        <v>1871</v>
      </c>
      <c r="F40" s="2331">
        <v>83009800.482865214</v>
      </c>
      <c r="G40" s="3726"/>
      <c r="H40" s="2504">
        <v>110010940.78139354</v>
      </c>
      <c r="I40" s="2504">
        <v>39906846.178206503</v>
      </c>
      <c r="J40" s="2223">
        <v>8227729.6965220114</v>
      </c>
      <c r="K40" s="2223">
        <v>14982649.062739218</v>
      </c>
      <c r="L40" s="2223">
        <v>11763406.541761838</v>
      </c>
      <c r="M40" s="2223">
        <v>184891572.2606231</v>
      </c>
      <c r="N40" s="2223">
        <v>299652.98125478433</v>
      </c>
      <c r="O40" s="2223">
        <v>19285784.927669868</v>
      </c>
      <c r="P40" s="2223">
        <v>204477010.16954774</v>
      </c>
      <c r="Q40" s="524"/>
      <c r="S40" s="2330"/>
      <c r="T40" s="2330"/>
      <c r="U40" s="2505"/>
      <c r="V40" s="2505"/>
      <c r="W40" s="2330"/>
      <c r="X40" s="929"/>
      <c r="Y40" s="1953"/>
      <c r="Z40" s="1953"/>
      <c r="AA40" s="1953"/>
      <c r="AB40" s="1953"/>
      <c r="AC40" s="1953"/>
      <c r="AD40" s="1953"/>
      <c r="AE40" s="929"/>
    </row>
    <row r="41" spans="2:31" ht="15.75" x14ac:dyDescent="0.3">
      <c r="B41" s="2222" t="s">
        <v>2525</v>
      </c>
      <c r="C41" s="2222" t="s">
        <v>1839</v>
      </c>
      <c r="D41" s="2222">
        <v>18</v>
      </c>
      <c r="E41" s="1470" t="s">
        <v>1871</v>
      </c>
      <c r="F41" s="2331">
        <v>73978668.437243119</v>
      </c>
      <c r="G41" s="3726"/>
      <c r="H41" s="2504">
        <v>116030855.85255471</v>
      </c>
      <c r="I41" s="2504">
        <v>44744917.726837099</v>
      </c>
      <c r="J41" s="2223">
        <v>9785237.6845807247</v>
      </c>
      <c r="K41" s="2223">
        <v>16963514.641312178</v>
      </c>
      <c r="L41" s="2223">
        <v>13629790.257830072</v>
      </c>
      <c r="M41" s="2223">
        <v>201154316.16311479</v>
      </c>
      <c r="N41" s="2223">
        <v>339270.29282624356</v>
      </c>
      <c r="O41" s="2223">
        <v>23386262.214098506</v>
      </c>
      <c r="P41" s="2223">
        <v>224879848.67003953</v>
      </c>
      <c r="Q41" s="524"/>
      <c r="S41" s="2330"/>
      <c r="T41" s="2330"/>
      <c r="U41" s="2505"/>
      <c r="V41" s="2505"/>
      <c r="W41" s="2330"/>
      <c r="X41" s="929"/>
      <c r="Y41" s="1953"/>
      <c r="Z41" s="1953"/>
      <c r="AA41" s="1953"/>
      <c r="AB41" s="1953"/>
      <c r="AC41" s="1953"/>
      <c r="AD41" s="1953"/>
      <c r="AE41" s="929"/>
    </row>
    <row r="42" spans="2:31" ht="15.75" x14ac:dyDescent="0.3">
      <c r="B42" s="2222" t="s">
        <v>2526</v>
      </c>
      <c r="C42" s="2222" t="s">
        <v>1840</v>
      </c>
      <c r="D42" s="2222">
        <v>25</v>
      </c>
      <c r="E42" s="1470" t="s">
        <v>1871</v>
      </c>
      <c r="F42" s="2331">
        <v>64312450.794852249</v>
      </c>
      <c r="G42" s="3726"/>
      <c r="H42" s="2504">
        <v>124162155.32259281</v>
      </c>
      <c r="I42" s="2504">
        <v>50249403.902858533</v>
      </c>
      <c r="J42" s="2223">
        <v>11657873.949208772</v>
      </c>
      <c r="K42" s="2223">
        <v>19274724.9560051</v>
      </c>
      <c r="L42" s="2223">
        <v>15814690.431574389</v>
      </c>
      <c r="M42" s="2223">
        <v>221158848.56223959</v>
      </c>
      <c r="N42" s="2223">
        <v>385494.49912010203</v>
      </c>
      <c r="O42" s="2223">
        <v>27905533.81092881</v>
      </c>
      <c r="P42" s="2223">
        <v>249449876.87228853</v>
      </c>
      <c r="Q42" s="524"/>
      <c r="S42" s="2330"/>
      <c r="T42" s="2330"/>
      <c r="U42" s="2505"/>
      <c r="V42" s="2505"/>
      <c r="W42" s="2330"/>
      <c r="X42" s="929"/>
      <c r="Y42" s="1953"/>
      <c r="Z42" s="1953"/>
      <c r="AA42" s="1953"/>
      <c r="AB42" s="1953"/>
      <c r="AC42" s="1953"/>
      <c r="AD42" s="1953"/>
      <c r="AE42" s="929"/>
    </row>
    <row r="43" spans="2:31" ht="15.75" x14ac:dyDescent="0.3">
      <c r="B43" s="2222" t="s">
        <v>2527</v>
      </c>
      <c r="C43" s="2222" t="s">
        <v>1841</v>
      </c>
      <c r="D43" s="2222">
        <v>35</v>
      </c>
      <c r="E43" s="1470" t="s">
        <v>1871</v>
      </c>
      <c r="F43" s="2331">
        <v>55130574.057754405</v>
      </c>
      <c r="G43" s="3726"/>
      <c r="H43" s="2504">
        <v>134332399.52098274</v>
      </c>
      <c r="I43" s="2504">
        <v>56619550.482263967</v>
      </c>
      <c r="J43" s="2223">
        <v>13949437.331827166</v>
      </c>
      <c r="K43" s="2223">
        <v>22021453.835783858</v>
      </c>
      <c r="L43" s="2223">
        <v>18416567.90024792</v>
      </c>
      <c r="M43" s="2223">
        <v>245339409.07110569</v>
      </c>
      <c r="N43" s="2223">
        <v>440429.07671567716</v>
      </c>
      <c r="O43" s="2223">
        <v>33183708.1463245</v>
      </c>
      <c r="P43" s="2223">
        <v>278963546.29414588</v>
      </c>
      <c r="Q43" s="524"/>
      <c r="S43" s="2330"/>
      <c r="T43" s="2330"/>
      <c r="U43" s="2505"/>
      <c r="V43" s="2505"/>
      <c r="W43" s="2330"/>
      <c r="X43" s="929"/>
      <c r="Y43" s="1953"/>
      <c r="Z43" s="1953"/>
      <c r="AA43" s="1953"/>
      <c r="AB43" s="1953"/>
      <c r="AC43" s="1953"/>
      <c r="AD43" s="1953"/>
      <c r="AE43" s="929"/>
    </row>
    <row r="44" spans="2:31" ht="15.75" x14ac:dyDescent="0.3">
      <c r="B44" s="2222" t="s">
        <v>2528</v>
      </c>
      <c r="C44" s="2222" t="s">
        <v>1842</v>
      </c>
      <c r="D44" s="2222">
        <v>45</v>
      </c>
      <c r="E44" s="1470" t="s">
        <v>1871</v>
      </c>
      <c r="F44" s="2331">
        <v>48243085.667792231</v>
      </c>
      <c r="G44" s="3726"/>
      <c r="H44" s="2504">
        <v>143045562.61922601</v>
      </c>
      <c r="I44" s="2504">
        <v>61919867.068424046</v>
      </c>
      <c r="J44" s="2223">
        <v>15951369.442807602</v>
      </c>
      <c r="K44" s="2223">
        <v>24362521.650055498</v>
      </c>
      <c r="L44" s="2223">
        <v>20635835.995890133</v>
      </c>
      <c r="M44" s="2223">
        <v>265915156.77640331</v>
      </c>
      <c r="N44" s="2223">
        <v>487250.43300110998</v>
      </c>
      <c r="O44" s="2223">
        <v>37180329.702476852</v>
      </c>
      <c r="P44" s="2223">
        <v>303582736.91188127</v>
      </c>
      <c r="Q44" s="524"/>
      <c r="S44" s="2330"/>
      <c r="T44" s="2330"/>
      <c r="U44" s="2505"/>
      <c r="V44" s="2505"/>
      <c r="W44" s="2330"/>
      <c r="X44" s="929"/>
      <c r="Y44" s="1953"/>
      <c r="Z44" s="1953"/>
      <c r="AA44" s="1953"/>
      <c r="AB44" s="1953"/>
      <c r="AC44" s="1953"/>
      <c r="AD44" s="1953"/>
      <c r="AE44" s="929"/>
    </row>
    <row r="45" spans="2:31" ht="15.75" x14ac:dyDescent="0.3">
      <c r="B45" s="2222" t="s">
        <v>2529</v>
      </c>
      <c r="C45" s="2222" t="s">
        <v>1843</v>
      </c>
      <c r="D45" s="2222">
        <v>55</v>
      </c>
      <c r="E45" s="1470" t="s">
        <v>1871</v>
      </c>
      <c r="F45" s="2331">
        <v>42729570.691880397</v>
      </c>
      <c r="G45" s="3726"/>
      <c r="H45" s="2504">
        <v>150664933.75953147</v>
      </c>
      <c r="I45" s="2504">
        <v>66519837.247926444</v>
      </c>
      <c r="J45" s="2223">
        <v>17754988.630118571</v>
      </c>
      <c r="K45" s="2223">
        <v>26433162.49881788</v>
      </c>
      <c r="L45" s="2223">
        <v>22598626.637960017</v>
      </c>
      <c r="M45" s="2223">
        <v>283971548.7743544</v>
      </c>
      <c r="N45" s="2223">
        <v>528663.24997635756</v>
      </c>
      <c r="O45" s="2223">
        <v>40189781.285437725</v>
      </c>
      <c r="P45" s="2223">
        <v>324689993.30976844</v>
      </c>
      <c r="Q45" s="524"/>
      <c r="S45" s="2330"/>
      <c r="T45" s="2330"/>
      <c r="U45" s="2506"/>
      <c r="V45" s="2505"/>
      <c r="W45" s="2330"/>
      <c r="X45" s="929"/>
      <c r="Y45" s="1953"/>
      <c r="Z45" s="1953"/>
      <c r="AA45" s="1953"/>
      <c r="AB45" s="1953"/>
      <c r="AC45" s="1953"/>
      <c r="AD45" s="1953"/>
      <c r="AE45" s="929"/>
    </row>
    <row r="46" spans="2:31" ht="15.75" x14ac:dyDescent="0.3">
      <c r="B46" s="2222" t="s">
        <v>2530</v>
      </c>
      <c r="C46" s="2222" t="s">
        <v>1860</v>
      </c>
      <c r="D46" s="2222">
        <v>75</v>
      </c>
      <c r="E46" s="1470" t="s">
        <v>1871</v>
      </c>
      <c r="F46" s="2331">
        <v>38344632.113969885</v>
      </c>
      <c r="G46" s="3726"/>
      <c r="H46" s="2504">
        <v>163592914.59183106</v>
      </c>
      <c r="I46" s="2504">
        <v>74337082.342767313</v>
      </c>
      <c r="J46" s="2223">
        <v>20953449.819339376</v>
      </c>
      <c r="K46" s="2223">
        <v>30030706.719280191</v>
      </c>
      <c r="L46" s="2223">
        <v>26006286.730402809</v>
      </c>
      <c r="M46" s="2223">
        <v>314920440.20362079</v>
      </c>
      <c r="N46" s="2223">
        <v>600614.13438560383</v>
      </c>
      <c r="O46" s="2223">
        <v>48683179.232264161</v>
      </c>
      <c r="P46" s="2223">
        <v>364204233.57027054</v>
      </c>
      <c r="Q46" s="524"/>
      <c r="S46" s="2330"/>
      <c r="T46" s="2330"/>
      <c r="U46" s="2505"/>
      <c r="V46" s="2505"/>
      <c r="W46" s="2330"/>
      <c r="X46" s="929"/>
      <c r="Y46" s="1953"/>
      <c r="Z46" s="1953"/>
      <c r="AA46" s="1953"/>
      <c r="AB46" s="1953"/>
      <c r="AC46" s="1953"/>
      <c r="AD46" s="1953"/>
      <c r="AE46" s="929"/>
    </row>
    <row r="47" spans="2:31" ht="15.75" x14ac:dyDescent="0.3">
      <c r="B47" s="2222" t="s">
        <v>2531</v>
      </c>
      <c r="C47" s="2222" t="s">
        <v>1861</v>
      </c>
      <c r="D47" s="2222">
        <v>95</v>
      </c>
      <c r="E47" s="1470" t="s">
        <v>1871</v>
      </c>
      <c r="F47" s="2331">
        <v>32582218.344429385</v>
      </c>
      <c r="G47" s="3726"/>
      <c r="H47" s="2504">
        <v>174401024.32063276</v>
      </c>
      <c r="I47" s="2504">
        <v>80929503.73968716</v>
      </c>
      <c r="J47" s="2223">
        <v>23774228.154895615</v>
      </c>
      <c r="K47" s="2223">
        <v>33137578.598337904</v>
      </c>
      <c r="L47" s="2223">
        <v>28944993.442940999</v>
      </c>
      <c r="M47" s="2223">
        <v>341187328.2564944</v>
      </c>
      <c r="N47" s="2223">
        <v>662751.57196675811</v>
      </c>
      <c r="O47" s="2223">
        <v>52432411.084431089</v>
      </c>
      <c r="P47" s="2223">
        <v>394282490.91289228</v>
      </c>
      <c r="Q47" s="524"/>
      <c r="S47" s="2330"/>
      <c r="T47" s="2330"/>
      <c r="U47" s="2505"/>
      <c r="V47" s="2505"/>
      <c r="W47" s="2330"/>
      <c r="X47" s="929"/>
      <c r="Y47" s="1953"/>
      <c r="Z47" s="1953"/>
      <c r="AA47" s="1953"/>
      <c r="AB47" s="1953"/>
      <c r="AC47" s="1953"/>
      <c r="AD47" s="1953"/>
      <c r="AE47" s="929"/>
    </row>
    <row r="48" spans="2:31" ht="15.75" x14ac:dyDescent="0.3">
      <c r="B48" s="2222" t="s">
        <v>2532</v>
      </c>
      <c r="C48" s="2222" t="s">
        <v>1862</v>
      </c>
      <c r="D48" s="2222">
        <v>120</v>
      </c>
      <c r="E48" s="1470" t="s">
        <v>1871</v>
      </c>
      <c r="F48" s="2331">
        <v>26389531.933302879</v>
      </c>
      <c r="G48" s="3726"/>
      <c r="H48" s="2504">
        <v>185921839.84940317</v>
      </c>
      <c r="I48" s="2504">
        <v>88039747.962187767</v>
      </c>
      <c r="J48" s="2223">
        <v>26936072.004362188</v>
      </c>
      <c r="K48" s="2223">
        <v>36559228.264543705</v>
      </c>
      <c r="L48" s="2223">
        <v>32175701.999467049</v>
      </c>
      <c r="M48" s="2223">
        <v>369632590.07996386</v>
      </c>
      <c r="N48" s="2223">
        <v>731184.5652908741</v>
      </c>
      <c r="O48" s="2223">
        <v>53956306.240225501</v>
      </c>
      <c r="P48" s="2223">
        <v>424320080.88548023</v>
      </c>
      <c r="Q48" s="524"/>
      <c r="S48" s="2330"/>
      <c r="T48" s="2330"/>
      <c r="U48" s="2505"/>
      <c r="V48" s="2505"/>
      <c r="W48" s="2330"/>
      <c r="X48" s="929"/>
      <c r="Y48" s="1953"/>
      <c r="Z48" s="1953"/>
      <c r="AA48" s="1953"/>
      <c r="AB48" s="1953"/>
      <c r="AC48" s="1953"/>
      <c r="AD48" s="1953"/>
      <c r="AE48" s="929"/>
    </row>
    <row r="49" spans="2:31" ht="15.75" x14ac:dyDescent="0.3">
      <c r="B49" s="2222" t="s">
        <v>2533</v>
      </c>
      <c r="C49" s="2222" t="s">
        <v>1863</v>
      </c>
      <c r="D49" s="2222">
        <v>5</v>
      </c>
      <c r="E49" s="1470" t="s">
        <v>1871</v>
      </c>
      <c r="F49" s="2331">
        <v>138933410.0991205</v>
      </c>
      <c r="G49" s="3726"/>
      <c r="H49" s="2504">
        <v>113346760.76198766</v>
      </c>
      <c r="I49" s="2504">
        <v>29487537.022970609</v>
      </c>
      <c r="J49" s="2223">
        <v>5101419.5585182756</v>
      </c>
      <c r="K49" s="2223">
        <v>10880439.101947982</v>
      </c>
      <c r="L49" s="2223">
        <v>7870965.8857715847</v>
      </c>
      <c r="M49" s="2223">
        <v>166687122.3311961</v>
      </c>
      <c r="N49" s="2223">
        <v>217608.78203895965</v>
      </c>
      <c r="O49" s="2223">
        <v>13142121.760627437</v>
      </c>
      <c r="P49" s="2223">
        <v>180046852.8738625</v>
      </c>
      <c r="Q49" s="524"/>
      <c r="S49" s="2330"/>
      <c r="T49" s="2330"/>
      <c r="U49" s="2505"/>
      <c r="V49" s="2505"/>
      <c r="W49" s="2330"/>
      <c r="X49" s="929"/>
      <c r="Y49" s="1953"/>
      <c r="Z49" s="1953"/>
      <c r="AA49" s="1953"/>
      <c r="AB49" s="1953"/>
      <c r="AC49" s="1953"/>
      <c r="AD49" s="1953"/>
      <c r="AE49" s="929"/>
    </row>
    <row r="50" spans="2:31" ht="15.75" x14ac:dyDescent="0.3">
      <c r="B50" s="2222" t="s">
        <v>2534</v>
      </c>
      <c r="C50" s="2222" t="s">
        <v>1864</v>
      </c>
      <c r="D50" s="2222">
        <v>8</v>
      </c>
      <c r="E50" s="1470" t="s">
        <v>1871</v>
      </c>
      <c r="F50" s="2331">
        <v>111801262.95995583</v>
      </c>
      <c r="G50" s="3726"/>
      <c r="H50" s="2504">
        <v>109164340.13174383</v>
      </c>
      <c r="I50" s="2504">
        <v>34717003.027894773</v>
      </c>
      <c r="J50" s="2223">
        <v>6550283.5685232338</v>
      </c>
      <c r="K50" s="2223">
        <v>12892103.963206429</v>
      </c>
      <c r="L50" s="2223">
        <v>9735567.1009827405</v>
      </c>
      <c r="M50" s="2223">
        <v>173059297.79235101</v>
      </c>
      <c r="N50" s="2223">
        <v>257842.07926412858</v>
      </c>
      <c r="O50" s="2223">
        <v>16286927.366763923</v>
      </c>
      <c r="P50" s="2223">
        <v>189604067.23837906</v>
      </c>
      <c r="Q50" s="524"/>
      <c r="S50" s="2330"/>
      <c r="T50" s="2330"/>
      <c r="U50" s="2505"/>
      <c r="V50" s="2505"/>
      <c r="W50" s="2330"/>
      <c r="X50" s="929"/>
      <c r="Y50" s="1953"/>
      <c r="Z50" s="1953"/>
      <c r="AA50" s="1953"/>
      <c r="AB50" s="1953"/>
      <c r="AC50" s="1953"/>
      <c r="AD50" s="1953"/>
      <c r="AE50" s="929"/>
    </row>
    <row r="51" spans="2:31" ht="15.75" x14ac:dyDescent="0.3">
      <c r="B51" s="2222" t="s">
        <v>2535</v>
      </c>
      <c r="C51" s="2222" t="s">
        <v>1865</v>
      </c>
      <c r="D51" s="2222">
        <v>15</v>
      </c>
      <c r="E51" s="1470" t="s">
        <v>1871</v>
      </c>
      <c r="F51" s="2331">
        <v>93612947.875590652</v>
      </c>
      <c r="G51" s="3726"/>
      <c r="H51" s="2504">
        <v>115859360.82935458</v>
      </c>
      <c r="I51" s="2504">
        <v>43261554.278414175</v>
      </c>
      <c r="J51" s="2223">
        <v>9154011.8993168212</v>
      </c>
      <c r="K51" s="2223">
        <v>16308087.044362348</v>
      </c>
      <c r="L51" s="2223">
        <v>12938506.362486601</v>
      </c>
      <c r="M51" s="2223">
        <v>197521520.41393453</v>
      </c>
      <c r="N51" s="2223">
        <v>326161.74088724697</v>
      </c>
      <c r="O51" s="2223">
        <v>24438197.347818673</v>
      </c>
      <c r="P51" s="2223">
        <v>222285879.50264046</v>
      </c>
      <c r="Q51" s="524"/>
      <c r="S51" s="2330"/>
      <c r="T51" s="2330"/>
      <c r="U51" s="2505"/>
      <c r="V51" s="2505"/>
      <c r="W51" s="2330"/>
      <c r="X51" s="929"/>
      <c r="Y51" s="1953"/>
      <c r="Z51" s="1953"/>
      <c r="AA51" s="1953"/>
      <c r="AB51" s="1953"/>
      <c r="AC51" s="1953"/>
      <c r="AD51" s="1953"/>
      <c r="AE51" s="929"/>
    </row>
    <row r="52" spans="2:31" ht="15.75" x14ac:dyDescent="0.3">
      <c r="B52" s="2222" t="s">
        <v>2536</v>
      </c>
      <c r="C52" s="2222" t="s">
        <v>1866</v>
      </c>
      <c r="D52" s="2222">
        <v>25</v>
      </c>
      <c r="E52" s="1470" t="s">
        <v>1871</v>
      </c>
      <c r="F52" s="2331">
        <v>76956242.752997771</v>
      </c>
      <c r="G52" s="3726"/>
      <c r="H52" s="2504">
        <v>128002221.98205444</v>
      </c>
      <c r="I52" s="2504">
        <v>51803509.178204678</v>
      </c>
      <c r="J52" s="2223">
        <v>12018426.751761621</v>
      </c>
      <c r="K52" s="2223">
        <v>19870850.470108349</v>
      </c>
      <c r="L52" s="2223">
        <v>16303804.568633392</v>
      </c>
      <c r="M52" s="2223">
        <v>227998812.95076251</v>
      </c>
      <c r="N52" s="2223">
        <v>397417.00940216699</v>
      </c>
      <c r="O52" s="2223">
        <v>32832714.887504939</v>
      </c>
      <c r="P52" s="2223">
        <v>261228944.8476696</v>
      </c>
      <c r="Q52" s="524"/>
      <c r="S52" s="2330"/>
      <c r="T52" s="2330"/>
      <c r="U52" s="2505"/>
      <c r="V52" s="2505"/>
      <c r="W52" s="2330"/>
      <c r="X52" s="929"/>
      <c r="Y52" s="1953"/>
      <c r="Z52" s="1953"/>
      <c r="AA52" s="1953"/>
      <c r="AB52" s="1953"/>
      <c r="AC52" s="1953"/>
      <c r="AD52" s="1953"/>
      <c r="AE52" s="929"/>
    </row>
    <row r="53" spans="2:31" ht="15.75" x14ac:dyDescent="0.3">
      <c r="B53" s="2222" t="s">
        <v>2537</v>
      </c>
      <c r="C53" s="2222" t="s">
        <v>1867</v>
      </c>
      <c r="D53" s="2222">
        <v>35</v>
      </c>
      <c r="E53" s="1470" t="s">
        <v>1871</v>
      </c>
      <c r="F53" s="2331">
        <v>65886503.509206921</v>
      </c>
      <c r="G53" s="3726"/>
      <c r="H53" s="2504">
        <v>138487009.81544614</v>
      </c>
      <c r="I53" s="2504">
        <v>58370670.600272134</v>
      </c>
      <c r="J53" s="2223">
        <v>14380863.228687799</v>
      </c>
      <c r="K53" s="2223">
        <v>22702529.727612227</v>
      </c>
      <c r="L53" s="2223">
        <v>18986152.474482391</v>
      </c>
      <c r="M53" s="2223">
        <v>252927225.84650066</v>
      </c>
      <c r="N53" s="2223">
        <v>454050.59455224453</v>
      </c>
      <c r="O53" s="2223">
        <v>39043284.704577535</v>
      </c>
      <c r="P53" s="2223">
        <v>292424561.14563048</v>
      </c>
      <c r="Q53" s="524"/>
      <c r="S53" s="2330"/>
      <c r="T53" s="2330"/>
      <c r="U53" s="2505"/>
      <c r="V53" s="2505"/>
      <c r="W53" s="2330"/>
      <c r="X53" s="929"/>
      <c r="Y53" s="1953"/>
      <c r="Z53" s="1953"/>
      <c r="AA53" s="1953"/>
      <c r="AB53" s="1953"/>
      <c r="AC53" s="1953"/>
      <c r="AD53" s="1953"/>
      <c r="AE53" s="929"/>
    </row>
    <row r="54" spans="2:31" ht="15.75" x14ac:dyDescent="0.3">
      <c r="B54" s="2222" t="s">
        <v>2538</v>
      </c>
      <c r="C54" s="2222" t="s">
        <v>1868</v>
      </c>
      <c r="D54" s="2222">
        <v>45</v>
      </c>
      <c r="E54" s="1470" t="s">
        <v>1871</v>
      </c>
      <c r="F54" s="2331">
        <v>57582896.011028215</v>
      </c>
      <c r="G54" s="3726"/>
      <c r="H54" s="2504">
        <v>147469652.18476909</v>
      </c>
      <c r="I54" s="2504">
        <v>63834914.503529951</v>
      </c>
      <c r="J54" s="2223">
        <v>16444710.765781032</v>
      </c>
      <c r="K54" s="2223">
        <v>25116001.701088142</v>
      </c>
      <c r="L54" s="2223">
        <v>21274057.727721788</v>
      </c>
      <c r="M54" s="2223">
        <v>274139336.88289005</v>
      </c>
      <c r="N54" s="2223">
        <v>502320.03402176284</v>
      </c>
      <c r="O54" s="2223">
        <v>43718412.372579679</v>
      </c>
      <c r="P54" s="2223">
        <v>318360069.28949147</v>
      </c>
      <c r="Q54" s="524"/>
      <c r="S54" s="2330"/>
      <c r="T54" s="2330"/>
      <c r="U54" s="2505"/>
      <c r="V54" s="2505"/>
      <c r="W54" s="2330"/>
      <c r="X54" s="929"/>
      <c r="Y54" s="1953"/>
      <c r="Z54" s="1953"/>
      <c r="AA54" s="1953"/>
      <c r="AB54" s="1953"/>
      <c r="AC54" s="1953"/>
      <c r="AD54" s="1953"/>
      <c r="AE54" s="929"/>
    </row>
    <row r="55" spans="2:31" ht="15.75" x14ac:dyDescent="0.3">
      <c r="B55" s="2222" t="s">
        <v>2539</v>
      </c>
      <c r="C55" s="2222" t="s">
        <v>1869</v>
      </c>
      <c r="D55" s="2222">
        <v>55</v>
      </c>
      <c r="E55" s="1470" t="s">
        <v>1871</v>
      </c>
      <c r="F55" s="2331">
        <v>50935761.133527033</v>
      </c>
      <c r="G55" s="3726"/>
      <c r="H55" s="2504">
        <v>155324673.97889844</v>
      </c>
      <c r="I55" s="2504">
        <v>68577151.801986024</v>
      </c>
      <c r="J55" s="2223">
        <v>18304111.989812963</v>
      </c>
      <c r="K55" s="2223">
        <v>27250682.988472044</v>
      </c>
      <c r="L55" s="2223">
        <v>23297553.235010326</v>
      </c>
      <c r="M55" s="2223">
        <v>292754173.99417979</v>
      </c>
      <c r="N55" s="2223">
        <v>545013.65976944088</v>
      </c>
      <c r="O55" s="2223">
        <v>47210115.068459608</v>
      </c>
      <c r="P55" s="2223">
        <v>340509302.72240883</v>
      </c>
      <c r="Q55" s="524"/>
      <c r="S55" s="2330"/>
      <c r="T55" s="2330"/>
      <c r="U55" s="2506"/>
      <c r="V55" s="2505"/>
      <c r="W55" s="2330"/>
      <c r="X55" s="929"/>
      <c r="Y55" s="1953"/>
      <c r="Z55" s="1953"/>
      <c r="AA55" s="1953"/>
      <c r="AB55" s="1953"/>
      <c r="AC55" s="1953"/>
      <c r="AD55" s="1953"/>
      <c r="AE55" s="929"/>
    </row>
    <row r="56" spans="2:31" ht="15.75" x14ac:dyDescent="0.3">
      <c r="B56" s="2222" t="s">
        <v>2540</v>
      </c>
      <c r="C56" s="2222" t="s">
        <v>1870</v>
      </c>
      <c r="D56" s="2222">
        <v>90</v>
      </c>
      <c r="E56" s="1470" t="s">
        <v>1871</v>
      </c>
      <c r="F56" s="2331">
        <v>43169737.849289529</v>
      </c>
      <c r="G56" s="3726"/>
      <c r="H56" s="2504">
        <v>177169834.76918143</v>
      </c>
      <c r="I56" s="2504">
        <v>81824932.09927623</v>
      </c>
      <c r="J56" s="2223">
        <v>23811527.163956046</v>
      </c>
      <c r="K56" s="2223">
        <v>33398843.914774165</v>
      </c>
      <c r="L56" s="2223">
        <v>29118354.597441055</v>
      </c>
      <c r="M56" s="2223">
        <v>345323492.54462898</v>
      </c>
      <c r="N56" s="2223">
        <v>667976.8782954833</v>
      </c>
      <c r="O56" s="2223">
        <v>64548429.376544282</v>
      </c>
      <c r="P56" s="2223">
        <v>410539898.79946876</v>
      </c>
      <c r="Q56" s="524"/>
      <c r="S56" s="2330"/>
      <c r="T56" s="2330"/>
      <c r="U56" s="2505"/>
      <c r="V56" s="2505"/>
      <c r="X56" s="929"/>
      <c r="Y56" s="1953"/>
      <c r="Z56" s="1953"/>
      <c r="AA56" s="1953"/>
      <c r="AB56" s="1953"/>
      <c r="AC56" s="1953"/>
      <c r="AD56" s="1953"/>
      <c r="AE56" s="929"/>
    </row>
    <row r="57" spans="2:31" ht="15.75" x14ac:dyDescent="0.3">
      <c r="B57" s="2222" t="s">
        <v>2541</v>
      </c>
      <c r="C57" s="2222" t="s">
        <v>1831</v>
      </c>
      <c r="D57" s="2222">
        <v>2.5</v>
      </c>
      <c r="E57" s="1470" t="s">
        <v>1872</v>
      </c>
      <c r="F57" s="2331">
        <v>69219092.653795868</v>
      </c>
      <c r="G57" s="3726"/>
      <c r="H57" s="2504">
        <v>31348621.130059224</v>
      </c>
      <c r="I57" s="2504">
        <v>20558318.555041008</v>
      </c>
      <c r="J57" s="2223">
        <v>3527276.0703634857</v>
      </c>
      <c r="K57" s="2223">
        <v>6556701.1388980513</v>
      </c>
      <c r="L57" s="2223">
        <v>1865725.2638029577</v>
      </c>
      <c r="M57" s="2223">
        <v>63856642.158164725</v>
      </c>
      <c r="N57" s="2223">
        <v>131134.02277796104</v>
      </c>
      <c r="O57" s="2223">
        <v>3614571.3624287611</v>
      </c>
      <c r="P57" s="2223">
        <v>67602347.543371439</v>
      </c>
      <c r="Q57" s="524"/>
      <c r="S57" s="2330"/>
      <c r="T57" s="2330"/>
      <c r="U57" s="2505"/>
      <c r="V57" s="2505"/>
      <c r="X57" s="929"/>
      <c r="Y57" s="1953"/>
      <c r="Z57" s="1953"/>
      <c r="AA57" s="1953"/>
      <c r="AB57" s="1953"/>
      <c r="AC57" s="1953"/>
      <c r="AD57" s="1953"/>
      <c r="AE57" s="929"/>
    </row>
    <row r="58" spans="2:31" ht="15.75" x14ac:dyDescent="0.3">
      <c r="B58" s="2222" t="s">
        <v>2542</v>
      </c>
      <c r="C58" s="2222" t="s">
        <v>1832</v>
      </c>
      <c r="D58" s="2222">
        <v>4.5</v>
      </c>
      <c r="E58" s="1470" t="s">
        <v>1872</v>
      </c>
      <c r="F58" s="2331">
        <v>61188483.351313896</v>
      </c>
      <c r="G58" s="3726"/>
      <c r="H58" s="2504">
        <v>32139486.375274211</v>
      </c>
      <c r="I58" s="2504">
        <v>24377635.040384825</v>
      </c>
      <c r="J58" s="2223">
        <v>4906062.5804140856</v>
      </c>
      <c r="K58" s="2223">
        <v>7446877.5245432267</v>
      </c>
      <c r="L58" s="2223">
        <v>2650874.3995407512</v>
      </c>
      <c r="M58" s="2223">
        <v>71520935.920157105</v>
      </c>
      <c r="N58" s="2223">
        <v>148937.55049086452</v>
      </c>
      <c r="O58" s="2223">
        <v>5292359.6768750967</v>
      </c>
      <c r="P58" s="2223">
        <v>76962233.147523075</v>
      </c>
      <c r="Q58" s="524"/>
      <c r="S58" s="2330"/>
      <c r="T58" s="2330"/>
      <c r="U58" s="2505"/>
      <c r="V58" s="2505"/>
      <c r="X58" s="929"/>
      <c r="Y58" s="1953"/>
      <c r="Z58" s="1953"/>
      <c r="AA58" s="1953"/>
      <c r="AB58" s="1953"/>
      <c r="AC58" s="1953"/>
      <c r="AD58" s="1953"/>
      <c r="AE58" s="929"/>
    </row>
    <row r="59" spans="2:31" ht="15.75" x14ac:dyDescent="0.3">
      <c r="B59" s="2222" t="s">
        <v>2543</v>
      </c>
      <c r="C59" s="2222" t="s">
        <v>1836</v>
      </c>
      <c r="D59" s="2222">
        <v>8</v>
      </c>
      <c r="E59" s="1470" t="s">
        <v>1872</v>
      </c>
      <c r="F59" s="2331">
        <v>56406970.045782425</v>
      </c>
      <c r="G59" s="3726"/>
      <c r="H59" s="2504">
        <v>34077421.402574599</v>
      </c>
      <c r="I59" s="2504">
        <v>28806954.81480857</v>
      </c>
      <c r="J59" s="2223">
        <v>6780883.9656760907</v>
      </c>
      <c r="K59" s="2223">
        <v>8605160.7182681393</v>
      </c>
      <c r="L59" s="2223">
        <v>3739755.8153812094</v>
      </c>
      <c r="M59" s="2223">
        <v>82010176.716708615</v>
      </c>
      <c r="N59" s="2223">
        <v>172103.2143653628</v>
      </c>
      <c r="O59" s="2223">
        <v>8136311.5162485857</v>
      </c>
      <c r="P59" s="2223">
        <v>90318591.447322562</v>
      </c>
      <c r="Q59" s="524"/>
      <c r="S59" s="2330"/>
      <c r="T59" s="2330"/>
      <c r="U59" s="2505"/>
      <c r="V59" s="2505"/>
      <c r="X59" s="929"/>
      <c r="Y59" s="1953"/>
      <c r="Z59" s="1953"/>
      <c r="AA59" s="1953"/>
      <c r="AB59" s="1953"/>
      <c r="AC59" s="1953"/>
      <c r="AD59" s="1953"/>
      <c r="AE59" s="929"/>
    </row>
    <row r="60" spans="2:31" ht="15.75" x14ac:dyDescent="0.3">
      <c r="B60" s="2222" t="s">
        <v>2544</v>
      </c>
      <c r="C60" s="2222" t="s">
        <v>1833</v>
      </c>
      <c r="D60" s="2222">
        <v>13</v>
      </c>
      <c r="E60" s="1470" t="s">
        <v>1872</v>
      </c>
      <c r="F60" s="2331">
        <v>52752325.61412935</v>
      </c>
      <c r="G60" s="3726"/>
      <c r="H60" s="2504">
        <v>36940036.159480065</v>
      </c>
      <c r="I60" s="2504">
        <v>33168870.206251644</v>
      </c>
      <c r="J60" s="2223">
        <v>8914622.0154037215</v>
      </c>
      <c r="K60" s="2223">
        <v>9899739.3654824663</v>
      </c>
      <c r="L60" s="2223">
        <v>5001096.1981565012</v>
      </c>
      <c r="M60" s="2223">
        <v>93924363.944774404</v>
      </c>
      <c r="N60" s="2223">
        <v>197994.78730964934</v>
      </c>
      <c r="O60" s="2223">
        <v>11896352.364006219</v>
      </c>
      <c r="P60" s="2223">
        <v>106018711.09609027</v>
      </c>
      <c r="Q60" s="524"/>
      <c r="S60" s="2330"/>
      <c r="T60" s="2330"/>
      <c r="U60" s="2505"/>
      <c r="V60" s="2505"/>
      <c r="X60" s="929"/>
      <c r="Y60" s="1953"/>
      <c r="Z60" s="1953"/>
      <c r="AA60" s="1953"/>
      <c r="AB60" s="1953"/>
      <c r="AC60" s="1953"/>
      <c r="AD60" s="1953"/>
      <c r="AE60" s="929"/>
    </row>
    <row r="61" spans="2:31" ht="15.75" x14ac:dyDescent="0.3">
      <c r="B61" s="2222" t="s">
        <v>2545</v>
      </c>
      <c r="C61" s="2222" t="s">
        <v>1834</v>
      </c>
      <c r="D61" s="2222">
        <v>18</v>
      </c>
      <c r="E61" s="1470" t="s">
        <v>1872</v>
      </c>
      <c r="F61" s="2331">
        <v>50270874.379164018</v>
      </c>
      <c r="G61" s="3726"/>
      <c r="H61" s="2504">
        <v>39682732.335896842</v>
      </c>
      <c r="I61" s="2504">
        <v>36458595.790433086</v>
      </c>
      <c r="J61" s="2223">
        <v>10711462.438165613</v>
      </c>
      <c r="K61" s="2223">
        <v>10988217.736382579</v>
      </c>
      <c r="L61" s="2223">
        <v>6077506.4610975077</v>
      </c>
      <c r="M61" s="2223">
        <v>103918514.76197562</v>
      </c>
      <c r="N61" s="2223">
        <v>219764.3547276516</v>
      </c>
      <c r="O61" s="2223">
        <v>15391690.584781719</v>
      </c>
      <c r="P61" s="2223">
        <v>119529969.70148499</v>
      </c>
      <c r="Q61" s="524"/>
      <c r="S61" s="2330"/>
      <c r="T61" s="2330"/>
      <c r="U61" s="2506"/>
      <c r="V61" s="2505"/>
      <c r="X61" s="929"/>
      <c r="Y61" s="1953"/>
      <c r="Z61" s="1953"/>
      <c r="AA61" s="1953"/>
      <c r="AB61" s="1953"/>
      <c r="AC61" s="1953"/>
      <c r="AD61" s="1953"/>
      <c r="AE61" s="929"/>
    </row>
    <row r="62" spans="2:31" ht="15.75" x14ac:dyDescent="0.3">
      <c r="B62" s="2222" t="s">
        <v>2546</v>
      </c>
      <c r="C62" s="2222" t="s">
        <v>1835</v>
      </c>
      <c r="D62" s="2222">
        <v>25</v>
      </c>
      <c r="E62" s="1470" t="s">
        <v>1872</v>
      </c>
      <c r="F62" s="2331">
        <v>47614922.989572518</v>
      </c>
      <c r="G62" s="3726"/>
      <c r="H62" s="2504">
        <v>43293099.228142932</v>
      </c>
      <c r="I62" s="2504">
        <v>40112485.817367412</v>
      </c>
      <c r="J62" s="2223">
        <v>12895380.49362077</v>
      </c>
      <c r="K62" s="2223">
        <v>12319030.268490572</v>
      </c>
      <c r="L62" s="2223">
        <v>7400054.3721372029</v>
      </c>
      <c r="M62" s="2223">
        <v>116020050.17975889</v>
      </c>
      <c r="N62" s="2223">
        <v>246380.60536981144</v>
      </c>
      <c r="O62" s="2223">
        <v>19932308.981087755</v>
      </c>
      <c r="P62" s="2223">
        <v>136198739.76621646</v>
      </c>
      <c r="Q62" s="524"/>
      <c r="S62" s="2330"/>
      <c r="T62" s="2330"/>
      <c r="U62" s="2505"/>
      <c r="V62" s="2505"/>
      <c r="X62" s="929"/>
      <c r="Y62" s="1953"/>
      <c r="Z62" s="1953"/>
      <c r="AA62" s="1953"/>
      <c r="AB62" s="1953"/>
      <c r="AC62" s="1953"/>
      <c r="AD62" s="1953"/>
      <c r="AE62" s="929"/>
    </row>
    <row r="63" spans="2:31" ht="15.75" x14ac:dyDescent="0.3">
      <c r="B63" s="2222" t="s">
        <v>2547</v>
      </c>
      <c r="C63" s="2222" t="s">
        <v>1837</v>
      </c>
      <c r="D63" s="2222">
        <v>30</v>
      </c>
      <c r="E63" s="1470" t="s">
        <v>1872</v>
      </c>
      <c r="F63" s="2331">
        <v>44181994.491785318</v>
      </c>
      <c r="G63" s="3726"/>
      <c r="H63" s="2504">
        <v>45728725.398429483</v>
      </c>
      <c r="I63" s="2504">
        <v>42297075.12905883</v>
      </c>
      <c r="J63" s="2223">
        <v>14295369.50154035</v>
      </c>
      <c r="K63" s="2223">
        <v>13179132.243234038</v>
      </c>
      <c r="L63" s="2223">
        <v>8254943.1665311437</v>
      </c>
      <c r="M63" s="2223">
        <v>123755245.43879385</v>
      </c>
      <c r="N63" s="2223">
        <v>263582.64486468077</v>
      </c>
      <c r="O63" s="2223">
        <v>22111416.699498706</v>
      </c>
      <c r="P63" s="2223">
        <v>146130244.78315723</v>
      </c>
      <c r="Q63" s="524"/>
      <c r="S63" s="2330"/>
      <c r="T63" s="2330"/>
      <c r="U63" s="2505"/>
      <c r="V63" s="2505"/>
      <c r="X63" s="929"/>
      <c r="Y63" s="1953"/>
      <c r="Z63" s="1953"/>
      <c r="AA63" s="1953"/>
      <c r="AB63" s="1953"/>
      <c r="AC63" s="1953"/>
      <c r="AD63" s="1953"/>
      <c r="AE63" s="929"/>
    </row>
    <row r="64" spans="2:31" x14ac:dyDescent="0.25">
      <c r="G64" s="1353"/>
    </row>
    <row r="65" spans="7:7" x14ac:dyDescent="0.25">
      <c r="G65" s="1353"/>
    </row>
  </sheetData>
  <hyperlinks>
    <hyperlink ref="I9" location="'Montaje Trans'!A1" display="MONTAJE" xr:uid="{00000000-0004-0000-3900-000000000000}"/>
    <hyperlink ref="J9" location="'Ingenieria Trans'!A1" display="INGENIERIA" xr:uid="{00000000-0004-0000-3900-000001000000}"/>
    <hyperlink ref="K9" location="'Interv Trans'!A1" display="INTERVENTORIA" xr:uid="{00000000-0004-0000-3900-000002000000}"/>
    <hyperlink ref="L9" location="'ADMON Trans'!A1" display="ADMINISTRACIÓN EJECUCIÓN" xr:uid="{00000000-0004-0000-3900-000003000000}"/>
    <hyperlink ref="H9" location="'ObCi Trans'!A1" display="OBRA CIVIL" xr:uid="{00000000-0004-0000-3900-000004000000}"/>
    <hyperlink ref="F9" location="'DDP Trans'!A1" display="$(COP Dic 12)/MVA" xr:uid="{00000000-0004-0000-3900-000005000000}"/>
  </hyperlinks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48"/>
  <dimension ref="A2:F63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25"/>
  <cols>
    <col min="1" max="1" width="6" style="2221" customWidth="1"/>
    <col min="2" max="2" width="8.140625" style="2221" customWidth="1"/>
    <col min="3" max="3" width="95.7109375" style="1341" bestFit="1" customWidth="1"/>
    <col min="4" max="4" width="15.7109375" style="1341" customWidth="1"/>
    <col min="5" max="5" width="22.42578125" style="1341" customWidth="1"/>
    <col min="6" max="6" width="18.28515625" style="1341" bestFit="1" customWidth="1"/>
    <col min="7" max="16384" width="11.42578125" style="1341"/>
  </cols>
  <sheetData>
    <row r="2" spans="2:5" ht="18" x14ac:dyDescent="0.25">
      <c r="B2" s="549" t="s">
        <v>2804</v>
      </c>
    </row>
    <row r="3" spans="2:5" ht="18" x14ac:dyDescent="0.25">
      <c r="B3" s="549" t="s">
        <v>2848</v>
      </c>
    </row>
    <row r="4" spans="2:5" ht="18" x14ac:dyDescent="0.25">
      <c r="B4" s="549" t="s">
        <v>2846</v>
      </c>
    </row>
    <row r="5" spans="2:5" x14ac:dyDescent="0.25">
      <c r="B5" s="597" t="s">
        <v>3372</v>
      </c>
    </row>
    <row r="9" spans="2:5" ht="40.5" customHeight="1" x14ac:dyDescent="0.25">
      <c r="B9" s="2218" t="s">
        <v>775</v>
      </c>
      <c r="C9" s="2218" t="s">
        <v>920</v>
      </c>
      <c r="D9" s="1928" t="s">
        <v>1806</v>
      </c>
      <c r="E9" s="1928" t="s">
        <v>4253</v>
      </c>
    </row>
    <row r="10" spans="2:5" ht="15.75" x14ac:dyDescent="0.3">
      <c r="B10" s="2222" t="s">
        <v>2650</v>
      </c>
      <c r="C10" s="2222" t="s">
        <v>3351</v>
      </c>
      <c r="D10" s="1470">
        <v>500</v>
      </c>
      <c r="E10" s="2223">
        <v>25455681.871219411</v>
      </c>
    </row>
    <row r="11" spans="2:5" ht="15.75" x14ac:dyDescent="0.3">
      <c r="B11" s="2222" t="s">
        <v>2651</v>
      </c>
      <c r="C11" s="2222" t="s">
        <v>3352</v>
      </c>
      <c r="D11" s="1470">
        <v>500</v>
      </c>
      <c r="E11" s="2223">
        <v>27300222.043870434</v>
      </c>
    </row>
    <row r="12" spans="2:5" ht="15.75" x14ac:dyDescent="0.3">
      <c r="B12" s="2222" t="s">
        <v>2652</v>
      </c>
      <c r="C12" s="2222" t="s">
        <v>3353</v>
      </c>
      <c r="D12" s="1470">
        <v>500</v>
      </c>
      <c r="E12" s="2223">
        <v>29740623.036383823</v>
      </c>
    </row>
    <row r="13" spans="2:5" ht="15.75" x14ac:dyDescent="0.3">
      <c r="B13" s="2222" t="s">
        <v>2497</v>
      </c>
      <c r="C13" s="2222" t="s">
        <v>1877</v>
      </c>
      <c r="D13" s="1470">
        <v>230</v>
      </c>
      <c r="E13" s="540">
        <v>71058765.351653665</v>
      </c>
    </row>
    <row r="14" spans="2:5" ht="15.75" x14ac:dyDescent="0.3">
      <c r="B14" s="2222" t="s">
        <v>2498</v>
      </c>
      <c r="C14" s="2222" t="s">
        <v>1824</v>
      </c>
      <c r="D14" s="1470">
        <v>230</v>
      </c>
      <c r="E14" s="540">
        <v>62983556.966536433</v>
      </c>
    </row>
    <row r="15" spans="2:5" ht="15.75" x14ac:dyDescent="0.3">
      <c r="B15" s="2222" t="s">
        <v>2499</v>
      </c>
      <c r="C15" s="2222" t="s">
        <v>1827</v>
      </c>
      <c r="D15" s="1470">
        <v>230</v>
      </c>
      <c r="E15" s="540">
        <v>57707962.530443169</v>
      </c>
    </row>
    <row r="16" spans="2:5" ht="15.75" x14ac:dyDescent="0.3">
      <c r="B16" s="2222" t="s">
        <v>2500</v>
      </c>
      <c r="C16" s="2222" t="s">
        <v>1828</v>
      </c>
      <c r="D16" s="1470">
        <v>230</v>
      </c>
      <c r="E16" s="540">
        <v>54590510.001186803</v>
      </c>
    </row>
    <row r="17" spans="2:6" ht="15.75" x14ac:dyDescent="0.3">
      <c r="B17" s="2222" t="s">
        <v>2501</v>
      </c>
      <c r="C17" s="2222" t="s">
        <v>1829</v>
      </c>
      <c r="D17" s="1470">
        <v>230</v>
      </c>
      <c r="E17" s="540">
        <v>53042088.271970443</v>
      </c>
    </row>
    <row r="18" spans="2:6" ht="15.75" x14ac:dyDescent="0.3">
      <c r="B18" s="2222" t="s">
        <v>2502</v>
      </c>
      <c r="C18" s="2222" t="s">
        <v>248</v>
      </c>
      <c r="D18" s="1470">
        <v>230</v>
      </c>
      <c r="E18" s="540">
        <v>50643514.978303879</v>
      </c>
    </row>
    <row r="19" spans="2:6" ht="15.75" x14ac:dyDescent="0.3">
      <c r="B19" s="2222" t="s">
        <v>2503</v>
      </c>
      <c r="C19" s="2222" t="s">
        <v>1830</v>
      </c>
      <c r="D19" s="1470">
        <v>230</v>
      </c>
      <c r="E19" s="540">
        <v>48811995.824136056</v>
      </c>
      <c r="F19" s="929"/>
    </row>
    <row r="20" spans="2:6" ht="15.75" x14ac:dyDescent="0.3">
      <c r="B20" s="2222" t="s">
        <v>2504</v>
      </c>
      <c r="C20" s="2222" t="s">
        <v>247</v>
      </c>
      <c r="D20" s="1470">
        <v>230</v>
      </c>
      <c r="E20" s="540">
        <v>47674947.799338937</v>
      </c>
    </row>
    <row r="21" spans="2:6" ht="15.75" x14ac:dyDescent="0.3">
      <c r="B21" s="2222" t="s">
        <v>2505</v>
      </c>
      <c r="C21" s="2222" t="s">
        <v>1825</v>
      </c>
      <c r="D21" s="1470">
        <v>230</v>
      </c>
      <c r="E21" s="540">
        <v>46085331.941037402</v>
      </c>
    </row>
    <row r="22" spans="2:6" ht="15.75" x14ac:dyDescent="0.3">
      <c r="B22" s="2222" t="s">
        <v>2506</v>
      </c>
      <c r="C22" s="2222" t="s">
        <v>1826</v>
      </c>
      <c r="D22" s="1470">
        <v>230</v>
      </c>
      <c r="E22" s="540">
        <v>44526553.197468288</v>
      </c>
    </row>
    <row r="23" spans="2:6" ht="15.75" x14ac:dyDescent="0.3">
      <c r="B23" s="2222" t="s">
        <v>2507</v>
      </c>
      <c r="C23" s="2222" t="s">
        <v>2752</v>
      </c>
      <c r="D23" s="1470">
        <v>230</v>
      </c>
      <c r="E23" s="540">
        <v>63028940.119240418</v>
      </c>
    </row>
    <row r="24" spans="2:6" ht="15.75" x14ac:dyDescent="0.3">
      <c r="B24" s="2222" t="s">
        <v>2508</v>
      </c>
      <c r="C24" s="2222" t="s">
        <v>2753</v>
      </c>
      <c r="D24" s="1470">
        <v>230</v>
      </c>
      <c r="E24" s="540">
        <v>57177167.746691942</v>
      </c>
      <c r="F24" s="929"/>
    </row>
    <row r="25" spans="2:6" ht="15.75" x14ac:dyDescent="0.3">
      <c r="B25" s="2222" t="s">
        <v>2509</v>
      </c>
      <c r="C25" s="2222" t="s">
        <v>2754</v>
      </c>
      <c r="D25" s="1470">
        <v>230</v>
      </c>
      <c r="E25" s="540">
        <v>50649648.983586676</v>
      </c>
    </row>
    <row r="26" spans="2:6" ht="15.75" x14ac:dyDescent="0.3">
      <c r="B26" s="2222" t="s">
        <v>2510</v>
      </c>
      <c r="C26" s="2222" t="s">
        <v>2755</v>
      </c>
      <c r="D26" s="1470">
        <v>230</v>
      </c>
      <c r="E26" s="540">
        <v>48972406.811007895</v>
      </c>
    </row>
    <row r="27" spans="2:6" ht="15.75" x14ac:dyDescent="0.3">
      <c r="B27" s="2222" t="s">
        <v>2511</v>
      </c>
      <c r="C27" s="2222" t="s">
        <v>2756</v>
      </c>
      <c r="D27" s="1470">
        <v>230</v>
      </c>
      <c r="E27" s="540">
        <v>46374284.990414008</v>
      </c>
    </row>
    <row r="28" spans="2:6" ht="15.75" x14ac:dyDescent="0.3">
      <c r="B28" s="2222" t="s">
        <v>2512</v>
      </c>
      <c r="C28" s="2222" t="s">
        <v>2757</v>
      </c>
      <c r="D28" s="1470">
        <v>230</v>
      </c>
      <c r="E28" s="540">
        <v>44390393.194468483</v>
      </c>
    </row>
    <row r="29" spans="2:6" ht="15.75" x14ac:dyDescent="0.3">
      <c r="B29" s="2222" t="s">
        <v>2513</v>
      </c>
      <c r="C29" s="2222" t="s">
        <v>2758</v>
      </c>
      <c r="D29" s="1470">
        <v>230</v>
      </c>
      <c r="E29" s="540">
        <v>43158748.828174099</v>
      </c>
    </row>
    <row r="30" spans="2:6" ht="15.75" x14ac:dyDescent="0.3">
      <c r="B30" s="2222" t="s">
        <v>2514</v>
      </c>
      <c r="C30" s="2222" t="s">
        <v>2759</v>
      </c>
      <c r="D30" s="1470">
        <v>230</v>
      </c>
      <c r="E30" s="540">
        <v>41436885.394306712</v>
      </c>
    </row>
    <row r="31" spans="2:6" ht="15.75" x14ac:dyDescent="0.3">
      <c r="B31" s="2222" t="s">
        <v>2515</v>
      </c>
      <c r="C31" s="2222" t="s">
        <v>1852</v>
      </c>
      <c r="D31" s="1470">
        <v>230</v>
      </c>
      <c r="E31" s="540">
        <v>100013817.57615528</v>
      </c>
    </row>
    <row r="32" spans="2:6" ht="15.75" x14ac:dyDescent="0.3">
      <c r="B32" s="2222" t="s">
        <v>2516</v>
      </c>
      <c r="C32" s="2222" t="s">
        <v>1853</v>
      </c>
      <c r="D32" s="1470">
        <v>230</v>
      </c>
      <c r="E32" s="540">
        <v>76144048.496137902</v>
      </c>
    </row>
    <row r="33" spans="2:5" ht="15.75" x14ac:dyDescent="0.3">
      <c r="B33" s="2222" t="s">
        <v>2517</v>
      </c>
      <c r="C33" s="2222" t="s">
        <v>1854</v>
      </c>
      <c r="D33" s="1470">
        <v>230</v>
      </c>
      <c r="E33" s="540">
        <v>65014177.794069052</v>
      </c>
    </row>
    <row r="34" spans="2:5" ht="15.75" x14ac:dyDescent="0.3">
      <c r="B34" s="2222" t="s">
        <v>2518</v>
      </c>
      <c r="C34" s="2222" t="s">
        <v>1855</v>
      </c>
      <c r="D34" s="1470">
        <v>230</v>
      </c>
      <c r="E34" s="540">
        <v>62154363.951423191</v>
      </c>
    </row>
    <row r="35" spans="2:5" ht="15.75" x14ac:dyDescent="0.3">
      <c r="B35" s="2222" t="s">
        <v>2519</v>
      </c>
      <c r="C35" s="2222" t="s">
        <v>1856</v>
      </c>
      <c r="D35" s="1470">
        <v>230</v>
      </c>
      <c r="E35" s="540">
        <v>57724386.653636374</v>
      </c>
    </row>
    <row r="36" spans="2:5" ht="15.75" x14ac:dyDescent="0.3">
      <c r="B36" s="2222" t="s">
        <v>2520</v>
      </c>
      <c r="C36" s="2222" t="s">
        <v>1857</v>
      </c>
      <c r="D36" s="1470">
        <v>230</v>
      </c>
      <c r="E36" s="540">
        <v>52908217.639754422</v>
      </c>
    </row>
    <row r="37" spans="2:5" ht="15.75" x14ac:dyDescent="0.3">
      <c r="B37" s="2222" t="s">
        <v>2521</v>
      </c>
      <c r="C37" s="2222" t="s">
        <v>1858</v>
      </c>
      <c r="D37" s="1470">
        <v>230</v>
      </c>
      <c r="E37" s="540">
        <v>49305779.047370486</v>
      </c>
    </row>
    <row r="38" spans="2:5" ht="15.75" x14ac:dyDescent="0.3">
      <c r="B38" s="2222" t="s">
        <v>2522</v>
      </c>
      <c r="C38" s="2222" t="s">
        <v>1859</v>
      </c>
      <c r="D38" s="1470" t="s">
        <v>1871</v>
      </c>
      <c r="E38" s="540">
        <v>123703630.022495</v>
      </c>
    </row>
    <row r="39" spans="2:5" ht="15.75" x14ac:dyDescent="0.3">
      <c r="B39" s="2222" t="s">
        <v>2523</v>
      </c>
      <c r="C39" s="2222" t="s">
        <v>1878</v>
      </c>
      <c r="D39" s="1470" t="s">
        <v>1871</v>
      </c>
      <c r="E39" s="540">
        <v>96483627.692209139</v>
      </c>
    </row>
    <row r="40" spans="2:5" ht="15.75" x14ac:dyDescent="0.3">
      <c r="B40" s="2222" t="s">
        <v>2524</v>
      </c>
      <c r="C40" s="2222" t="s">
        <v>1838</v>
      </c>
      <c r="D40" s="1470" t="s">
        <v>1871</v>
      </c>
      <c r="E40" s="540">
        <v>83009800.482865214</v>
      </c>
    </row>
    <row r="41" spans="2:5" ht="15.75" x14ac:dyDescent="0.3">
      <c r="B41" s="2222" t="s">
        <v>2525</v>
      </c>
      <c r="C41" s="2222" t="s">
        <v>1839</v>
      </c>
      <c r="D41" s="1470" t="s">
        <v>1871</v>
      </c>
      <c r="E41" s="540">
        <v>73978668.437243119</v>
      </c>
    </row>
    <row r="42" spans="2:5" ht="15.75" x14ac:dyDescent="0.3">
      <c r="B42" s="2222" t="s">
        <v>2526</v>
      </c>
      <c r="C42" s="2222" t="s">
        <v>1840</v>
      </c>
      <c r="D42" s="1470" t="s">
        <v>1871</v>
      </c>
      <c r="E42" s="540">
        <v>64312450.794852249</v>
      </c>
    </row>
    <row r="43" spans="2:5" ht="15.75" x14ac:dyDescent="0.3">
      <c r="B43" s="2222" t="s">
        <v>2527</v>
      </c>
      <c r="C43" s="2222" t="s">
        <v>1841</v>
      </c>
      <c r="D43" s="1470" t="s">
        <v>1871</v>
      </c>
      <c r="E43" s="540">
        <v>55130574.057754405</v>
      </c>
    </row>
    <row r="44" spans="2:5" ht="15.75" x14ac:dyDescent="0.3">
      <c r="B44" s="2222" t="s">
        <v>2528</v>
      </c>
      <c r="C44" s="2222" t="s">
        <v>1842</v>
      </c>
      <c r="D44" s="1470" t="s">
        <v>1871</v>
      </c>
      <c r="E44" s="540">
        <v>48243085.667792231</v>
      </c>
    </row>
    <row r="45" spans="2:5" ht="15.75" x14ac:dyDescent="0.3">
      <c r="B45" s="2222" t="s">
        <v>2529</v>
      </c>
      <c r="C45" s="2222" t="s">
        <v>1843</v>
      </c>
      <c r="D45" s="1470" t="s">
        <v>1871</v>
      </c>
      <c r="E45" s="540">
        <v>42729570.691880397</v>
      </c>
    </row>
    <row r="46" spans="2:5" ht="15.75" x14ac:dyDescent="0.3">
      <c r="B46" s="2222" t="s">
        <v>2530</v>
      </c>
      <c r="C46" s="2222" t="s">
        <v>1860</v>
      </c>
      <c r="D46" s="1470" t="s">
        <v>1871</v>
      </c>
      <c r="E46" s="540">
        <v>38344632.113969885</v>
      </c>
    </row>
    <row r="47" spans="2:5" ht="15.75" x14ac:dyDescent="0.3">
      <c r="B47" s="2222" t="s">
        <v>2531</v>
      </c>
      <c r="C47" s="2222" t="s">
        <v>1861</v>
      </c>
      <c r="D47" s="1470" t="s">
        <v>1871</v>
      </c>
      <c r="E47" s="540">
        <v>32582218.344429385</v>
      </c>
    </row>
    <row r="48" spans="2:5" ht="15.75" x14ac:dyDescent="0.3">
      <c r="B48" s="2222" t="s">
        <v>2532</v>
      </c>
      <c r="C48" s="2222" t="s">
        <v>1862</v>
      </c>
      <c r="D48" s="1470" t="s">
        <v>1871</v>
      </c>
      <c r="E48" s="540">
        <v>26389531.933302879</v>
      </c>
    </row>
    <row r="49" spans="2:5" ht="15.75" x14ac:dyDescent="0.3">
      <c r="B49" s="2222" t="s">
        <v>2533</v>
      </c>
      <c r="C49" s="2222" t="s">
        <v>1863</v>
      </c>
      <c r="D49" s="1470" t="s">
        <v>1871</v>
      </c>
      <c r="E49" s="540">
        <v>138933410.0991205</v>
      </c>
    </row>
    <row r="50" spans="2:5" ht="15.75" x14ac:dyDescent="0.3">
      <c r="B50" s="2222" t="s">
        <v>2534</v>
      </c>
      <c r="C50" s="2222" t="s">
        <v>1864</v>
      </c>
      <c r="D50" s="1470" t="s">
        <v>1871</v>
      </c>
      <c r="E50" s="540">
        <v>111801262.95995583</v>
      </c>
    </row>
    <row r="51" spans="2:5" ht="15.75" x14ac:dyDescent="0.3">
      <c r="B51" s="2222" t="s">
        <v>2535</v>
      </c>
      <c r="C51" s="2222" t="s">
        <v>1865</v>
      </c>
      <c r="D51" s="1470" t="s">
        <v>1871</v>
      </c>
      <c r="E51" s="540">
        <v>93612947.875590652</v>
      </c>
    </row>
    <row r="52" spans="2:5" ht="15.75" x14ac:dyDescent="0.3">
      <c r="B52" s="2222" t="s">
        <v>2536</v>
      </c>
      <c r="C52" s="2222" t="s">
        <v>1866</v>
      </c>
      <c r="D52" s="1470" t="s">
        <v>1871</v>
      </c>
      <c r="E52" s="540">
        <v>76956242.752997771</v>
      </c>
    </row>
    <row r="53" spans="2:5" ht="15.75" x14ac:dyDescent="0.3">
      <c r="B53" s="2222" t="s">
        <v>2537</v>
      </c>
      <c r="C53" s="2222" t="s">
        <v>1867</v>
      </c>
      <c r="D53" s="1470" t="s">
        <v>1871</v>
      </c>
      <c r="E53" s="540">
        <v>65886503.509206921</v>
      </c>
    </row>
    <row r="54" spans="2:5" ht="15.75" x14ac:dyDescent="0.3">
      <c r="B54" s="2222" t="s">
        <v>2538</v>
      </c>
      <c r="C54" s="2222" t="s">
        <v>1868</v>
      </c>
      <c r="D54" s="1470" t="s">
        <v>1871</v>
      </c>
      <c r="E54" s="540">
        <v>57582896.011028215</v>
      </c>
    </row>
    <row r="55" spans="2:5" ht="15.75" x14ac:dyDescent="0.3">
      <c r="B55" s="2222" t="s">
        <v>2539</v>
      </c>
      <c r="C55" s="2222" t="s">
        <v>1869</v>
      </c>
      <c r="D55" s="1470" t="s">
        <v>1871</v>
      </c>
      <c r="E55" s="540">
        <v>50935761.133527033</v>
      </c>
    </row>
    <row r="56" spans="2:5" ht="15.75" x14ac:dyDescent="0.3">
      <c r="B56" s="2222" t="s">
        <v>2540</v>
      </c>
      <c r="C56" s="2222" t="s">
        <v>1870</v>
      </c>
      <c r="D56" s="1470" t="s">
        <v>1871</v>
      </c>
      <c r="E56" s="540">
        <v>43169737.849289529</v>
      </c>
    </row>
    <row r="57" spans="2:5" ht="15.75" x14ac:dyDescent="0.3">
      <c r="B57" s="2222" t="s">
        <v>2541</v>
      </c>
      <c r="C57" s="2222" t="s">
        <v>1831</v>
      </c>
      <c r="D57" s="1470" t="s">
        <v>1872</v>
      </c>
      <c r="E57" s="540">
        <v>69219092.653795868</v>
      </c>
    </row>
    <row r="58" spans="2:5" ht="15.75" x14ac:dyDescent="0.3">
      <c r="B58" s="2222" t="s">
        <v>2542</v>
      </c>
      <c r="C58" s="2222" t="s">
        <v>1832</v>
      </c>
      <c r="D58" s="1470" t="s">
        <v>1872</v>
      </c>
      <c r="E58" s="540">
        <v>61188483.351313896</v>
      </c>
    </row>
    <row r="59" spans="2:5" ht="15.75" x14ac:dyDescent="0.3">
      <c r="B59" s="2222" t="s">
        <v>2543</v>
      </c>
      <c r="C59" s="2222" t="s">
        <v>1836</v>
      </c>
      <c r="D59" s="1470" t="s">
        <v>1872</v>
      </c>
      <c r="E59" s="540">
        <v>56406970.045782425</v>
      </c>
    </row>
    <row r="60" spans="2:5" ht="15.75" x14ac:dyDescent="0.3">
      <c r="B60" s="2222" t="s">
        <v>2544</v>
      </c>
      <c r="C60" s="2222" t="s">
        <v>1833</v>
      </c>
      <c r="D60" s="1470" t="s">
        <v>1872</v>
      </c>
      <c r="E60" s="540">
        <v>52752325.61412935</v>
      </c>
    </row>
    <row r="61" spans="2:5" ht="15.75" x14ac:dyDescent="0.3">
      <c r="B61" s="2222" t="s">
        <v>2545</v>
      </c>
      <c r="C61" s="2222" t="s">
        <v>1834</v>
      </c>
      <c r="D61" s="1470" t="s">
        <v>1872</v>
      </c>
      <c r="E61" s="540">
        <v>50270874.379164018</v>
      </c>
    </row>
    <row r="62" spans="2:5" ht="15.75" x14ac:dyDescent="0.3">
      <c r="B62" s="2222" t="s">
        <v>2546</v>
      </c>
      <c r="C62" s="2222" t="s">
        <v>1835</v>
      </c>
      <c r="D62" s="1470" t="s">
        <v>1872</v>
      </c>
      <c r="E62" s="540">
        <v>47614922.989572518</v>
      </c>
    </row>
    <row r="63" spans="2:5" ht="15.75" x14ac:dyDescent="0.3">
      <c r="B63" s="2222" t="s">
        <v>2547</v>
      </c>
      <c r="C63" s="2222" t="s">
        <v>1837</v>
      </c>
      <c r="D63" s="1470" t="s">
        <v>1872</v>
      </c>
      <c r="E63" s="540">
        <v>44181994.491785318</v>
      </c>
    </row>
  </sheetData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49">
    <pageSetUpPr fitToPage="1"/>
  </sheetPr>
  <dimension ref="B2:AF741"/>
  <sheetViews>
    <sheetView showGridLines="0" zoomScale="80" zoomScaleNormal="80" workbookViewId="0">
      <selection activeCell="H16" sqref="H16"/>
    </sheetView>
  </sheetViews>
  <sheetFormatPr baseColWidth="10" defaultColWidth="11.5703125" defaultRowHeight="15" x14ac:dyDescent="0.25"/>
  <cols>
    <col min="1" max="1" width="11.5703125" style="1341"/>
    <col min="2" max="2" width="6.42578125" style="2342" customWidth="1"/>
    <col min="3" max="3" width="90.28515625" style="1341" bestFit="1" customWidth="1"/>
    <col min="4" max="4" width="13.7109375" style="1341" bestFit="1" customWidth="1"/>
    <col min="5" max="5" width="22.7109375" style="1341" customWidth="1"/>
    <col min="6" max="6" width="16.28515625" style="1341" bestFit="1" customWidth="1"/>
    <col min="7" max="7" width="17.28515625" style="1341" bestFit="1" customWidth="1"/>
    <col min="8" max="8" width="9.140625" style="1341" bestFit="1" customWidth="1"/>
    <col min="9" max="9" width="32.7109375" style="2321" customWidth="1"/>
    <col min="10" max="10" width="16" style="1341" bestFit="1" customWidth="1"/>
    <col min="11" max="11" width="27.5703125" style="1341" bestFit="1" customWidth="1"/>
    <col min="12" max="12" width="13.7109375" style="1341" bestFit="1" customWidth="1"/>
    <col min="13" max="13" width="22.42578125" style="1341" bestFit="1" customWidth="1"/>
    <col min="14" max="14" width="14.42578125" style="1341" bestFit="1" customWidth="1"/>
    <col min="15" max="15" width="15.140625" style="1341" customWidth="1"/>
    <col min="16" max="16" width="22.140625" style="1341" customWidth="1"/>
    <col min="17" max="17" width="15.7109375" style="1341" customWidth="1"/>
    <col min="18" max="18" width="13.7109375" style="1341" bestFit="1" customWidth="1"/>
    <col min="19" max="19" width="16" style="1341" customWidth="1"/>
    <col min="20" max="20" width="11.5703125" style="1341"/>
    <col min="21" max="21" width="22.85546875" style="1341" customWidth="1"/>
    <col min="22" max="22" width="17.28515625" style="1341" customWidth="1"/>
    <col min="23" max="23" width="17" style="1341" customWidth="1"/>
    <col min="24" max="24" width="21.28515625" style="1341" customWidth="1"/>
    <col min="25" max="25" width="21" style="1341" bestFit="1" customWidth="1"/>
    <col min="26" max="26" width="11.5703125" style="1341"/>
    <col min="27" max="27" width="23.5703125" style="1341" customWidth="1"/>
    <col min="28" max="29" width="11.5703125" style="1341"/>
    <col min="30" max="30" width="13.85546875" style="1341" customWidth="1"/>
    <col min="31" max="31" width="17.28515625" style="1341" customWidth="1"/>
    <col min="32" max="36" width="11.5703125" style="1341"/>
    <col min="37" max="37" width="16.140625" style="1341" customWidth="1"/>
    <col min="38" max="16384" width="11.5703125" style="1341"/>
  </cols>
  <sheetData>
    <row r="2" spans="2:16" ht="18" x14ac:dyDescent="0.25">
      <c r="B2" s="550" t="s">
        <v>2804</v>
      </c>
    </row>
    <row r="3" spans="2:16" ht="18" x14ac:dyDescent="0.25">
      <c r="B3" s="550" t="s">
        <v>2848</v>
      </c>
    </row>
    <row r="4" spans="2:16" ht="18" x14ac:dyDescent="0.25">
      <c r="B4" s="550" t="s">
        <v>2849</v>
      </c>
    </row>
    <row r="5" spans="2:16" x14ac:dyDescent="0.25">
      <c r="B5" s="2322" t="s">
        <v>3372</v>
      </c>
    </row>
    <row r="6" spans="2:16" ht="18" x14ac:dyDescent="0.25">
      <c r="B6" s="2323"/>
    </row>
    <row r="7" spans="2:16" ht="18" x14ac:dyDescent="0.25">
      <c r="B7" s="2324"/>
      <c r="C7" s="2325"/>
      <c r="D7" s="2325"/>
      <c r="E7" s="2325"/>
      <c r="F7" s="2325"/>
      <c r="G7" s="2325"/>
      <c r="H7" s="2325"/>
      <c r="I7" s="2325"/>
      <c r="J7" s="2325"/>
      <c r="K7" s="2325"/>
      <c r="L7" s="2325"/>
      <c r="M7" s="2325"/>
      <c r="N7" s="2325"/>
      <c r="O7" s="2325"/>
      <c r="P7" s="2325"/>
    </row>
    <row r="8" spans="2:16" ht="18" x14ac:dyDescent="0.25">
      <c r="B8" s="2324"/>
    </row>
    <row r="9" spans="2:16" s="2219" customFormat="1" ht="38.25" x14ac:dyDescent="0.25">
      <c r="B9" s="2218" t="s">
        <v>775</v>
      </c>
      <c r="C9" s="2218" t="s">
        <v>920</v>
      </c>
      <c r="D9" s="1928" t="s">
        <v>1806</v>
      </c>
      <c r="E9" s="2326" t="s">
        <v>3395</v>
      </c>
      <c r="H9" s="2327"/>
      <c r="I9" s="2327"/>
      <c r="J9" s="2327"/>
      <c r="K9" s="2327"/>
      <c r="L9" s="2327"/>
      <c r="M9" s="2328"/>
    </row>
    <row r="10" spans="2:16" ht="15.75" x14ac:dyDescent="0.3">
      <c r="B10" s="1470" t="s">
        <v>2650</v>
      </c>
      <c r="C10" s="2222" t="s">
        <v>3351</v>
      </c>
      <c r="D10" s="1470">
        <v>500</v>
      </c>
      <c r="E10" s="2329">
        <v>215190276.57587904</v>
      </c>
      <c r="G10" s="2330"/>
      <c r="H10" s="2225"/>
      <c r="I10" s="2225"/>
      <c r="J10" s="2225"/>
      <c r="K10" s="2225"/>
      <c r="L10" s="2225"/>
      <c r="M10" s="1109"/>
      <c r="N10" s="1953"/>
    </row>
    <row r="11" spans="2:16" ht="15.75" x14ac:dyDescent="0.3">
      <c r="B11" s="1470" t="s">
        <v>2651</v>
      </c>
      <c r="C11" s="2222" t="s">
        <v>3352</v>
      </c>
      <c r="D11" s="1470">
        <v>500</v>
      </c>
      <c r="E11" s="2331">
        <v>237321559.26469094</v>
      </c>
      <c r="G11" s="2330"/>
      <c r="H11" s="2225"/>
      <c r="I11" s="2225"/>
      <c r="J11" s="2225"/>
      <c r="K11" s="2225"/>
      <c r="L11" s="2225"/>
      <c r="M11" s="1109"/>
      <c r="N11" s="1953"/>
    </row>
    <row r="12" spans="2:16" ht="15.75" x14ac:dyDescent="0.3">
      <c r="B12" s="1470" t="s">
        <v>2652</v>
      </c>
      <c r="C12" s="2222" t="s">
        <v>3353</v>
      </c>
      <c r="D12" s="1470">
        <v>500</v>
      </c>
      <c r="E12" s="2331">
        <v>271227465.32775861</v>
      </c>
      <c r="G12" s="2330"/>
      <c r="H12" s="2225"/>
      <c r="I12" s="2225"/>
      <c r="J12" s="2225"/>
      <c r="K12" s="2225"/>
      <c r="L12" s="2225"/>
      <c r="M12" s="1115"/>
      <c r="N12" s="1953"/>
    </row>
    <row r="13" spans="2:16" ht="15.75" x14ac:dyDescent="0.3">
      <c r="B13" s="1470" t="s">
        <v>2497</v>
      </c>
      <c r="C13" s="2222" t="s">
        <v>1877</v>
      </c>
      <c r="D13" s="1470">
        <v>230</v>
      </c>
      <c r="E13" s="2331">
        <v>128969059.62286445</v>
      </c>
      <c r="F13" s="2330"/>
      <c r="G13" s="2330"/>
      <c r="H13" s="2332"/>
      <c r="I13" s="2332"/>
      <c r="J13" s="2332"/>
      <c r="K13" s="2332"/>
      <c r="L13" s="2332"/>
      <c r="M13" s="1109"/>
      <c r="N13" s="1953"/>
    </row>
    <row r="14" spans="2:16" ht="15.75" x14ac:dyDescent="0.3">
      <c r="B14" s="1470" t="s">
        <v>2498</v>
      </c>
      <c r="C14" s="2222" t="s">
        <v>1824</v>
      </c>
      <c r="D14" s="1470">
        <v>230</v>
      </c>
      <c r="E14" s="2331">
        <v>138492084.88196605</v>
      </c>
      <c r="F14" s="2330"/>
      <c r="G14" s="2330"/>
      <c r="H14" s="2332"/>
      <c r="I14" s="2332"/>
      <c r="J14" s="2332"/>
      <c r="K14" s="2332"/>
      <c r="L14" s="2332"/>
      <c r="M14" s="1109"/>
      <c r="N14" s="1953"/>
    </row>
    <row r="15" spans="2:16" ht="15.75" x14ac:dyDescent="0.3">
      <c r="B15" s="1470" t="s">
        <v>2499</v>
      </c>
      <c r="C15" s="2222" t="s">
        <v>1827</v>
      </c>
      <c r="D15" s="1470">
        <v>230</v>
      </c>
      <c r="E15" s="2331">
        <v>163034462.63087684</v>
      </c>
      <c r="F15" s="2330"/>
      <c r="G15" s="2330"/>
      <c r="H15" s="2332"/>
      <c r="I15" s="2332"/>
      <c r="J15" s="2332"/>
      <c r="K15" s="2332"/>
      <c r="L15" s="2332"/>
      <c r="M15" s="1109"/>
      <c r="N15" s="1953"/>
    </row>
    <row r="16" spans="2:16" ht="15.75" x14ac:dyDescent="0.3">
      <c r="B16" s="1470" t="s">
        <v>2500</v>
      </c>
      <c r="C16" s="2222" t="s">
        <v>1828</v>
      </c>
      <c r="D16" s="1470">
        <v>230</v>
      </c>
      <c r="E16" s="2331">
        <v>230140945.23623466</v>
      </c>
      <c r="F16" s="2330"/>
      <c r="G16" s="2330"/>
      <c r="H16" s="2332"/>
      <c r="I16" s="2332"/>
      <c r="J16" s="2332"/>
      <c r="K16" s="2332"/>
      <c r="L16" s="2332"/>
      <c r="M16" s="1109"/>
      <c r="N16" s="1953"/>
    </row>
    <row r="17" spans="2:14" ht="15.75" x14ac:dyDescent="0.3">
      <c r="B17" s="1470" t="s">
        <v>2501</v>
      </c>
      <c r="C17" s="2222" t="s">
        <v>1829</v>
      </c>
      <c r="D17" s="1470">
        <v>230</v>
      </c>
      <c r="E17" s="2331">
        <v>243756318.85045031</v>
      </c>
      <c r="F17" s="2330"/>
      <c r="G17" s="2330"/>
      <c r="H17" s="2332"/>
      <c r="I17" s="2332"/>
      <c r="J17" s="2332"/>
      <c r="K17" s="2332"/>
      <c r="L17" s="2332"/>
      <c r="M17" s="1109"/>
      <c r="N17" s="1953"/>
    </row>
    <row r="18" spans="2:14" ht="15.75" x14ac:dyDescent="0.3">
      <c r="B18" s="1470" t="s">
        <v>2502</v>
      </c>
      <c r="C18" s="2222" t="s">
        <v>248</v>
      </c>
      <c r="D18" s="1470">
        <v>230</v>
      </c>
      <c r="E18" s="2331">
        <v>266745780.94753975</v>
      </c>
      <c r="F18" s="2330"/>
      <c r="G18" s="2330"/>
      <c r="H18" s="2332"/>
      <c r="I18" s="2332"/>
      <c r="J18" s="2332"/>
      <c r="K18" s="2332"/>
      <c r="L18" s="2332"/>
      <c r="M18" s="1109"/>
      <c r="N18" s="1953"/>
    </row>
    <row r="19" spans="2:14" ht="15.75" x14ac:dyDescent="0.3">
      <c r="B19" s="1470" t="s">
        <v>2503</v>
      </c>
      <c r="C19" s="2222" t="s">
        <v>1830</v>
      </c>
      <c r="D19" s="1470">
        <v>230</v>
      </c>
      <c r="E19" s="2331">
        <v>285935801.03327274</v>
      </c>
      <c r="F19" s="2330"/>
      <c r="G19" s="2330"/>
      <c r="H19" s="2332"/>
      <c r="I19" s="2332"/>
      <c r="J19" s="2332"/>
      <c r="K19" s="2332"/>
      <c r="L19" s="2332"/>
      <c r="M19" s="1109"/>
      <c r="N19" s="1953"/>
    </row>
    <row r="20" spans="2:14" ht="15.75" x14ac:dyDescent="0.3">
      <c r="B20" s="1470" t="s">
        <v>2504</v>
      </c>
      <c r="C20" s="2222" t="s">
        <v>247</v>
      </c>
      <c r="D20" s="1470">
        <v>230</v>
      </c>
      <c r="E20" s="2331">
        <v>298602216.48399597</v>
      </c>
      <c r="F20" s="2330"/>
      <c r="G20" s="2330"/>
      <c r="H20" s="2332"/>
      <c r="I20" s="2332"/>
      <c r="J20" s="2332"/>
      <c r="K20" s="2332"/>
      <c r="L20" s="2332"/>
      <c r="M20" s="1109"/>
      <c r="N20" s="1953"/>
    </row>
    <row r="21" spans="2:14" ht="15.75" x14ac:dyDescent="0.3">
      <c r="B21" s="1470" t="s">
        <v>2505</v>
      </c>
      <c r="C21" s="2222" t="s">
        <v>1825</v>
      </c>
      <c r="D21" s="1470">
        <v>230</v>
      </c>
      <c r="E21" s="2331">
        <v>317327802.45109242</v>
      </c>
      <c r="F21" s="2330"/>
      <c r="G21" s="2330"/>
      <c r="H21" s="2332"/>
      <c r="I21" s="2332"/>
      <c r="J21" s="2332"/>
      <c r="K21" s="2332"/>
      <c r="L21" s="2332"/>
      <c r="M21" s="1109"/>
      <c r="N21" s="1953"/>
    </row>
    <row r="22" spans="2:14" ht="15.75" x14ac:dyDescent="0.3">
      <c r="B22" s="1470" t="s">
        <v>2506</v>
      </c>
      <c r="C22" s="2222" t="s">
        <v>1826</v>
      </c>
      <c r="D22" s="1470">
        <v>230</v>
      </c>
      <c r="E22" s="2331">
        <v>336902922.74804783</v>
      </c>
      <c r="F22" s="2330"/>
      <c r="G22" s="2330"/>
      <c r="H22" s="2332"/>
      <c r="I22" s="2332"/>
      <c r="J22" s="2332"/>
      <c r="K22" s="2332"/>
      <c r="L22" s="2332"/>
      <c r="M22" s="1109"/>
      <c r="N22" s="1953"/>
    </row>
    <row r="23" spans="2:14" ht="15.75" x14ac:dyDescent="0.3">
      <c r="B23" s="1470" t="s">
        <v>2507</v>
      </c>
      <c r="C23" s="2222" t="s">
        <v>2752</v>
      </c>
      <c r="D23" s="1470">
        <v>230</v>
      </c>
      <c r="E23" s="2331">
        <v>181012076.60321239</v>
      </c>
      <c r="F23" s="2330"/>
      <c r="G23" s="2330"/>
      <c r="H23" s="2332"/>
      <c r="I23" s="2332"/>
      <c r="J23" s="2332"/>
      <c r="K23" s="2332"/>
      <c r="L23" s="2332"/>
      <c r="M23" s="1109"/>
      <c r="N23" s="1953"/>
    </row>
    <row r="24" spans="2:14" ht="15.75" x14ac:dyDescent="0.3">
      <c r="B24" s="1470" t="s">
        <v>2508</v>
      </c>
      <c r="C24" s="2222" t="s">
        <v>2753</v>
      </c>
      <c r="D24" s="1470">
        <v>230</v>
      </c>
      <c r="E24" s="2331">
        <v>201409543.45751214</v>
      </c>
      <c r="F24" s="2330"/>
      <c r="G24" s="2330"/>
      <c r="H24" s="2332"/>
      <c r="I24" s="2332"/>
      <c r="J24" s="2332"/>
      <c r="K24" s="2332"/>
      <c r="L24" s="2332"/>
      <c r="M24" s="1109"/>
      <c r="N24" s="1953"/>
    </row>
    <row r="25" spans="2:14" ht="15.75" x14ac:dyDescent="0.3">
      <c r="B25" s="1470" t="s">
        <v>2509</v>
      </c>
      <c r="C25" s="2222" t="s">
        <v>2754</v>
      </c>
      <c r="D25" s="1470">
        <v>230</v>
      </c>
      <c r="E25" s="2331">
        <v>225538126.33150995</v>
      </c>
      <c r="F25" s="2330"/>
      <c r="G25" s="2330"/>
      <c r="H25" s="2332"/>
      <c r="I25" s="2332"/>
      <c r="J25" s="2332"/>
      <c r="K25" s="2332"/>
      <c r="L25" s="2332"/>
      <c r="M25" s="1109"/>
      <c r="N25" s="1953"/>
    </row>
    <row r="26" spans="2:14" ht="15.75" x14ac:dyDescent="0.3">
      <c r="B26" s="1470" t="s">
        <v>2510</v>
      </c>
      <c r="C26" s="2222" t="s">
        <v>2755</v>
      </c>
      <c r="D26" s="1470">
        <v>230</v>
      </c>
      <c r="E26" s="2331">
        <v>238881192.47344127</v>
      </c>
      <c r="F26" s="2330"/>
      <c r="G26" s="2330"/>
      <c r="H26" s="2332"/>
      <c r="I26" s="2332"/>
      <c r="J26" s="2332"/>
      <c r="K26" s="2332"/>
      <c r="L26" s="2332"/>
      <c r="M26" s="1109"/>
      <c r="N26" s="1953"/>
    </row>
    <row r="27" spans="2:14" ht="15.75" x14ac:dyDescent="0.3">
      <c r="B27" s="1470" t="s">
        <v>2511</v>
      </c>
      <c r="C27" s="2222" t="s">
        <v>2756</v>
      </c>
      <c r="D27" s="1470">
        <v>230</v>
      </c>
      <c r="E27" s="2331">
        <v>261410865.32858896</v>
      </c>
      <c r="F27" s="2330"/>
      <c r="G27" s="2330"/>
      <c r="H27" s="2332"/>
      <c r="I27" s="2332"/>
      <c r="J27" s="2332"/>
      <c r="K27" s="2332"/>
      <c r="L27" s="2332"/>
      <c r="M27" s="1109"/>
      <c r="N27" s="1953"/>
    </row>
    <row r="28" spans="2:14" ht="15.75" x14ac:dyDescent="0.3">
      <c r="B28" s="1470" t="s">
        <v>2512</v>
      </c>
      <c r="C28" s="2222" t="s">
        <v>2757</v>
      </c>
      <c r="D28" s="1470">
        <v>230</v>
      </c>
      <c r="E28" s="2331">
        <v>280217085.01260728</v>
      </c>
      <c r="F28" s="2330"/>
      <c r="G28" s="2330"/>
      <c r="H28" s="2332"/>
      <c r="I28" s="2332"/>
      <c r="J28" s="2332"/>
      <c r="K28" s="2332"/>
      <c r="L28" s="2332"/>
      <c r="M28" s="1109"/>
      <c r="N28" s="1953"/>
    </row>
    <row r="29" spans="2:14" ht="15.75" x14ac:dyDescent="0.3">
      <c r="B29" s="1470" t="s">
        <v>2513</v>
      </c>
      <c r="C29" s="2222" t="s">
        <v>2758</v>
      </c>
      <c r="D29" s="1470">
        <v>230</v>
      </c>
      <c r="E29" s="2331">
        <v>292630172.15431607</v>
      </c>
      <c r="F29" s="2330"/>
      <c r="G29" s="2330"/>
      <c r="H29" s="2332"/>
      <c r="I29" s="2332"/>
      <c r="J29" s="2332"/>
      <c r="K29" s="2332"/>
      <c r="L29" s="2332"/>
      <c r="M29" s="1109"/>
      <c r="N29" s="1953"/>
    </row>
    <row r="30" spans="2:14" ht="15.75" x14ac:dyDescent="0.3">
      <c r="B30" s="1470" t="s">
        <v>2514</v>
      </c>
      <c r="C30" s="2222" t="s">
        <v>2759</v>
      </c>
      <c r="D30" s="1470">
        <v>230</v>
      </c>
      <c r="E30" s="2331">
        <v>310981246.40207058</v>
      </c>
      <c r="F30" s="2330"/>
      <c r="G30" s="2330"/>
      <c r="H30" s="2332"/>
      <c r="I30" s="2332"/>
      <c r="J30" s="2332"/>
      <c r="K30" s="2332"/>
      <c r="L30" s="2332"/>
      <c r="M30" s="1109"/>
      <c r="N30" s="1953"/>
    </row>
    <row r="31" spans="2:14" ht="15.75" x14ac:dyDescent="0.3">
      <c r="B31" s="1470" t="s">
        <v>2515</v>
      </c>
      <c r="C31" s="2222" t="s">
        <v>1852</v>
      </c>
      <c r="D31" s="1470">
        <v>230</v>
      </c>
      <c r="E31" s="2331">
        <v>151950893.75906268</v>
      </c>
      <c r="F31" s="2330"/>
      <c r="G31" s="2330"/>
      <c r="H31" s="2332"/>
      <c r="I31" s="2332"/>
      <c r="J31" s="2332"/>
      <c r="K31" s="2332"/>
      <c r="L31" s="2332"/>
      <c r="M31" s="1109"/>
      <c r="N31" s="1953"/>
    </row>
    <row r="32" spans="2:14" ht="15.75" x14ac:dyDescent="0.3">
      <c r="B32" s="1470" t="s">
        <v>2516</v>
      </c>
      <c r="C32" s="2222" t="s">
        <v>1853</v>
      </c>
      <c r="D32" s="1470">
        <v>230</v>
      </c>
      <c r="E32" s="2331">
        <v>167925496.50980315</v>
      </c>
      <c r="F32" s="2330"/>
      <c r="G32" s="2330"/>
      <c r="H32" s="2332"/>
      <c r="I32" s="2332"/>
      <c r="J32" s="2332"/>
      <c r="K32" s="2332"/>
      <c r="L32" s="2332"/>
      <c r="M32" s="1109"/>
      <c r="N32" s="1953"/>
    </row>
    <row r="33" spans="2:14" ht="15.75" x14ac:dyDescent="0.3">
      <c r="B33" s="1470" t="s">
        <v>2517</v>
      </c>
      <c r="C33" s="2222" t="s">
        <v>1854</v>
      </c>
      <c r="D33" s="1470">
        <v>230</v>
      </c>
      <c r="E33" s="2331">
        <v>237045173.59332168</v>
      </c>
      <c r="F33" s="2330"/>
      <c r="G33" s="2330"/>
      <c r="H33" s="2332"/>
      <c r="I33" s="2332"/>
      <c r="J33" s="2332"/>
      <c r="K33" s="2332"/>
      <c r="L33" s="2332"/>
      <c r="M33" s="1109"/>
      <c r="N33" s="1953"/>
    </row>
    <row r="34" spans="2:14" ht="15.75" x14ac:dyDescent="0.3">
      <c r="B34" s="1470" t="s">
        <v>2518</v>
      </c>
      <c r="C34" s="2222" t="s">
        <v>1855</v>
      </c>
      <c r="D34" s="1470">
        <v>230</v>
      </c>
      <c r="E34" s="2331">
        <v>251069008.41596383</v>
      </c>
      <c r="F34" s="2330"/>
      <c r="G34" s="2330"/>
      <c r="H34" s="2332"/>
      <c r="I34" s="2332"/>
      <c r="J34" s="2332"/>
      <c r="K34" s="2332"/>
      <c r="L34" s="2332"/>
      <c r="M34" s="1109"/>
      <c r="N34" s="1953"/>
    </row>
    <row r="35" spans="2:14" ht="15.75" x14ac:dyDescent="0.3">
      <c r="B35" s="1470" t="s">
        <v>2519</v>
      </c>
      <c r="C35" s="2222" t="s">
        <v>1856</v>
      </c>
      <c r="D35" s="1470">
        <v>230</v>
      </c>
      <c r="E35" s="2331">
        <v>274748154.37596595</v>
      </c>
      <c r="F35" s="2330"/>
      <c r="G35" s="2330"/>
      <c r="H35" s="2332"/>
      <c r="I35" s="2332"/>
      <c r="J35" s="2332"/>
      <c r="K35" s="2332"/>
      <c r="L35" s="2332"/>
      <c r="M35" s="1109"/>
      <c r="N35" s="1953"/>
    </row>
    <row r="36" spans="2:14" ht="15.75" x14ac:dyDescent="0.3">
      <c r="B36" s="1470" t="s">
        <v>2520</v>
      </c>
      <c r="C36" s="2222" t="s">
        <v>1857</v>
      </c>
      <c r="D36" s="1470">
        <v>230</v>
      </c>
      <c r="E36" s="2331">
        <v>303353197.97816271</v>
      </c>
      <c r="F36" s="2330"/>
      <c r="G36" s="2330"/>
      <c r="H36" s="2332"/>
      <c r="I36" s="2332"/>
      <c r="J36" s="2332"/>
      <c r="K36" s="2332"/>
      <c r="L36" s="2332"/>
      <c r="M36" s="1109"/>
      <c r="N36" s="1953"/>
    </row>
    <row r="37" spans="2:14" ht="15.75" x14ac:dyDescent="0.3">
      <c r="B37" s="1470" t="s">
        <v>2521</v>
      </c>
      <c r="C37" s="2222" t="s">
        <v>1858</v>
      </c>
      <c r="D37" s="1470">
        <v>230</v>
      </c>
      <c r="E37" s="2331">
        <v>315600456.36873305</v>
      </c>
      <c r="F37" s="2330"/>
      <c r="G37" s="2330"/>
      <c r="H37" s="2332"/>
      <c r="I37" s="2332"/>
      <c r="J37" s="2332"/>
      <c r="K37" s="2332"/>
      <c r="L37" s="2332"/>
      <c r="M37" s="1109"/>
      <c r="N37" s="1953"/>
    </row>
    <row r="38" spans="2:14" ht="15.75" x14ac:dyDescent="0.3">
      <c r="B38" s="1470" t="s">
        <v>2522</v>
      </c>
      <c r="C38" s="2222" t="s">
        <v>1859</v>
      </c>
      <c r="D38" s="1470" t="s">
        <v>1871</v>
      </c>
      <c r="E38" s="2331">
        <v>91466979.234459415</v>
      </c>
      <c r="F38" s="2330"/>
      <c r="G38" s="2330"/>
      <c r="H38" s="2333"/>
      <c r="I38" s="2333"/>
      <c r="J38" s="2333"/>
      <c r="K38" s="2333"/>
      <c r="L38" s="2333"/>
      <c r="M38" s="1109"/>
      <c r="N38" s="1953"/>
    </row>
    <row r="39" spans="2:14" ht="15.75" x14ac:dyDescent="0.3">
      <c r="B39" s="1470" t="s">
        <v>2523</v>
      </c>
      <c r="C39" s="2222" t="s">
        <v>1878</v>
      </c>
      <c r="D39" s="1470" t="s">
        <v>1871</v>
      </c>
      <c r="E39" s="2331">
        <v>88096792.029900536</v>
      </c>
      <c r="F39" s="2330"/>
      <c r="G39" s="2330"/>
      <c r="H39" s="2333"/>
      <c r="I39" s="2333"/>
      <c r="J39" s="2333"/>
      <c r="K39" s="2333"/>
      <c r="L39" s="2333"/>
      <c r="M39" s="1109"/>
      <c r="N39" s="1953"/>
    </row>
    <row r="40" spans="2:14" ht="15.75" x14ac:dyDescent="0.3">
      <c r="B40" s="1470" t="s">
        <v>2524</v>
      </c>
      <c r="C40" s="2222" t="s">
        <v>1838</v>
      </c>
      <c r="D40" s="1470" t="s">
        <v>1871</v>
      </c>
      <c r="E40" s="2331">
        <v>91520707.230576143</v>
      </c>
      <c r="F40" s="2330"/>
      <c r="G40" s="2330"/>
      <c r="H40" s="2333"/>
      <c r="I40" s="2333"/>
      <c r="J40" s="2333"/>
      <c r="K40" s="2333"/>
      <c r="L40" s="2333"/>
      <c r="M40" s="1109"/>
      <c r="N40" s="1953"/>
    </row>
    <row r="41" spans="2:14" ht="15.75" x14ac:dyDescent="0.3">
      <c r="B41" s="1470" t="s">
        <v>2525</v>
      </c>
      <c r="C41" s="2222" t="s">
        <v>1839</v>
      </c>
      <c r="D41" s="1470" t="s">
        <v>1871</v>
      </c>
      <c r="E41" s="2331">
        <v>96528817.159164786</v>
      </c>
      <c r="F41" s="2330"/>
      <c r="G41" s="2330"/>
      <c r="H41" s="2333"/>
      <c r="I41" s="2333"/>
      <c r="J41" s="2333"/>
      <c r="K41" s="2333"/>
      <c r="L41" s="2333"/>
      <c r="M41" s="1109"/>
      <c r="N41" s="1953"/>
    </row>
    <row r="42" spans="2:14" ht="15.75" x14ac:dyDescent="0.3">
      <c r="B42" s="1470" t="s">
        <v>2526</v>
      </c>
      <c r="C42" s="2222" t="s">
        <v>1840</v>
      </c>
      <c r="D42" s="1470" t="s">
        <v>1871</v>
      </c>
      <c r="E42" s="2331">
        <v>103293437.77703847</v>
      </c>
      <c r="F42" s="2330"/>
      <c r="G42" s="2330"/>
      <c r="H42" s="2333"/>
      <c r="I42" s="2333"/>
      <c r="J42" s="2333"/>
      <c r="K42" s="2333"/>
      <c r="L42" s="2333"/>
      <c r="M42" s="1109"/>
      <c r="N42" s="1953"/>
    </row>
    <row r="43" spans="2:14" ht="15.75" x14ac:dyDescent="0.3">
      <c r="B43" s="1470" t="s">
        <v>2527</v>
      </c>
      <c r="C43" s="2222" t="s">
        <v>1841</v>
      </c>
      <c r="D43" s="1470" t="s">
        <v>1871</v>
      </c>
      <c r="E43" s="2331">
        <v>111754304.80656339</v>
      </c>
      <c r="F43" s="2330"/>
      <c r="G43" s="2330"/>
      <c r="H43" s="2333"/>
      <c r="I43" s="2333"/>
      <c r="J43" s="2333"/>
      <c r="K43" s="2333"/>
      <c r="L43" s="2333"/>
      <c r="M43" s="1109"/>
      <c r="N43" s="1953"/>
    </row>
    <row r="44" spans="2:14" ht="15.75" x14ac:dyDescent="0.3">
      <c r="B44" s="1470" t="s">
        <v>2528</v>
      </c>
      <c r="C44" s="2222" t="s">
        <v>1842</v>
      </c>
      <c r="D44" s="1470" t="s">
        <v>1871</v>
      </c>
      <c r="E44" s="2331">
        <v>119002991.55810378</v>
      </c>
      <c r="F44" s="2330"/>
      <c r="G44" s="2330"/>
      <c r="H44" s="2333"/>
      <c r="I44" s="2333"/>
      <c r="J44" s="2333"/>
      <c r="K44" s="2333"/>
      <c r="L44" s="2333"/>
      <c r="M44" s="1109"/>
      <c r="N44" s="1953"/>
    </row>
    <row r="45" spans="2:14" ht="15.75" x14ac:dyDescent="0.3">
      <c r="B45" s="1470" t="s">
        <v>2529</v>
      </c>
      <c r="C45" s="2222" t="s">
        <v>1843</v>
      </c>
      <c r="D45" s="1470" t="s">
        <v>1871</v>
      </c>
      <c r="E45" s="2331">
        <v>125341726.87351832</v>
      </c>
      <c r="F45" s="2330"/>
      <c r="G45" s="2330"/>
      <c r="H45" s="2333"/>
      <c r="I45" s="2333"/>
      <c r="J45" s="2333"/>
      <c r="K45" s="2333"/>
      <c r="L45" s="2333"/>
      <c r="M45" s="1109"/>
      <c r="N45" s="1953"/>
    </row>
    <row r="46" spans="2:14" ht="15.75" x14ac:dyDescent="0.3">
      <c r="B46" s="1470" t="s">
        <v>2530</v>
      </c>
      <c r="C46" s="2222" t="s">
        <v>1860</v>
      </c>
      <c r="D46" s="1470" t="s">
        <v>1871</v>
      </c>
      <c r="E46" s="2331">
        <v>136096820.32541892</v>
      </c>
      <c r="F46" s="2330"/>
      <c r="G46" s="2330"/>
      <c r="H46" s="2333"/>
      <c r="I46" s="2333"/>
      <c r="J46" s="2333"/>
      <c r="K46" s="2333"/>
      <c r="L46" s="2333"/>
      <c r="M46" s="1109"/>
      <c r="N46" s="1953"/>
    </row>
    <row r="47" spans="2:14" ht="15.75" x14ac:dyDescent="0.3">
      <c r="B47" s="1470" t="s">
        <v>2531</v>
      </c>
      <c r="C47" s="2222" t="s">
        <v>1861</v>
      </c>
      <c r="D47" s="1470" t="s">
        <v>1871</v>
      </c>
      <c r="E47" s="2331">
        <v>145088342.79745385</v>
      </c>
      <c r="F47" s="2330"/>
      <c r="G47" s="2330"/>
      <c r="H47" s="2333"/>
      <c r="I47" s="2333"/>
      <c r="J47" s="2333"/>
      <c r="K47" s="2333"/>
      <c r="L47" s="2333"/>
      <c r="M47" s="1109"/>
      <c r="N47" s="1953"/>
    </row>
    <row r="48" spans="2:14" ht="15.75" x14ac:dyDescent="0.3">
      <c r="B48" s="1470" t="s">
        <v>2532</v>
      </c>
      <c r="C48" s="2222" t="s">
        <v>1862</v>
      </c>
      <c r="D48" s="1470" t="s">
        <v>1871</v>
      </c>
      <c r="E48" s="2331">
        <v>154672782.10482502</v>
      </c>
      <c r="F48" s="2330"/>
      <c r="G48" s="2330"/>
      <c r="H48" s="2333"/>
      <c r="I48" s="2333"/>
      <c r="J48" s="2333"/>
      <c r="K48" s="2333"/>
      <c r="L48" s="2333"/>
      <c r="M48" s="1109"/>
      <c r="N48" s="1953"/>
    </row>
    <row r="49" spans="2:15" ht="15.75" x14ac:dyDescent="0.3">
      <c r="B49" s="1470" t="s">
        <v>2533</v>
      </c>
      <c r="C49" s="2222" t="s">
        <v>1863</v>
      </c>
      <c r="D49" s="1470" t="s">
        <v>1871</v>
      </c>
      <c r="E49" s="2331">
        <v>94295854.880885988</v>
      </c>
      <c r="F49" s="2330"/>
      <c r="G49" s="2330"/>
      <c r="H49" s="2333"/>
      <c r="I49" s="2333"/>
      <c r="J49" s="2333"/>
      <c r="K49" s="2333"/>
      <c r="L49" s="2333"/>
      <c r="M49" s="1109"/>
      <c r="N49" s="1953"/>
    </row>
    <row r="50" spans="2:15" ht="15.75" x14ac:dyDescent="0.3">
      <c r="B50" s="1470" t="s">
        <v>2534</v>
      </c>
      <c r="C50" s="2222" t="s">
        <v>1864</v>
      </c>
      <c r="D50" s="1470" t="s">
        <v>1871</v>
      </c>
      <c r="E50" s="2331">
        <v>90816400.098508507</v>
      </c>
      <c r="F50" s="2330"/>
      <c r="G50" s="2330"/>
      <c r="H50" s="2333"/>
      <c r="I50" s="2333"/>
      <c r="J50" s="2333"/>
      <c r="K50" s="2333"/>
      <c r="L50" s="2333"/>
      <c r="M50" s="1109"/>
      <c r="N50" s="1953"/>
    </row>
    <row r="51" spans="2:15" ht="15.75" x14ac:dyDescent="0.3">
      <c r="B51" s="1470" t="s">
        <v>2535</v>
      </c>
      <c r="C51" s="2222" t="s">
        <v>1865</v>
      </c>
      <c r="D51" s="1470" t="s">
        <v>1871</v>
      </c>
      <c r="E51" s="2331">
        <v>96386146.387527734</v>
      </c>
      <c r="F51" s="2330"/>
      <c r="G51" s="2330"/>
      <c r="H51" s="2333"/>
      <c r="I51" s="2333"/>
      <c r="J51" s="2333"/>
      <c r="K51" s="2333"/>
      <c r="L51" s="2333"/>
      <c r="M51" s="1109"/>
      <c r="N51" s="1953"/>
    </row>
    <row r="52" spans="2:15" ht="15.75" x14ac:dyDescent="0.3">
      <c r="B52" s="1470" t="s">
        <v>2536</v>
      </c>
      <c r="C52" s="2222" t="s">
        <v>1866</v>
      </c>
      <c r="D52" s="1470" t="s">
        <v>1871</v>
      </c>
      <c r="E52" s="2331">
        <v>106488080.18251389</v>
      </c>
      <c r="F52" s="2330"/>
      <c r="G52" s="2330"/>
      <c r="H52" s="2333"/>
      <c r="I52" s="2333"/>
      <c r="J52" s="2333"/>
      <c r="K52" s="2333"/>
      <c r="L52" s="2333"/>
      <c r="M52" s="1109"/>
      <c r="N52" s="1953"/>
    </row>
    <row r="53" spans="2:15" ht="15.75" x14ac:dyDescent="0.3">
      <c r="B53" s="1470" t="s">
        <v>2537</v>
      </c>
      <c r="C53" s="2222" t="s">
        <v>1867</v>
      </c>
      <c r="D53" s="1470" t="s">
        <v>1871</v>
      </c>
      <c r="E53" s="2331">
        <v>115210623.51192103</v>
      </c>
      <c r="F53" s="2330"/>
      <c r="G53" s="2330"/>
      <c r="H53" s="2333"/>
      <c r="I53" s="2333"/>
      <c r="J53" s="2333"/>
      <c r="K53" s="2333"/>
      <c r="L53" s="2333"/>
      <c r="M53" s="1109"/>
      <c r="N53" s="1953"/>
    </row>
    <row r="54" spans="2:15" ht="15.75" x14ac:dyDescent="0.3">
      <c r="B54" s="1470" t="s">
        <v>2538</v>
      </c>
      <c r="C54" s="2222" t="s">
        <v>1868</v>
      </c>
      <c r="D54" s="1470" t="s">
        <v>1871</v>
      </c>
      <c r="E54" s="2331">
        <v>122683496.45165339</v>
      </c>
      <c r="F54" s="2330"/>
      <c r="G54" s="2330"/>
      <c r="H54" s="2333"/>
      <c r="I54" s="2333"/>
      <c r="J54" s="2333"/>
      <c r="K54" s="2333"/>
      <c r="L54" s="2333"/>
      <c r="M54" s="1109"/>
      <c r="N54" s="1953"/>
    </row>
    <row r="55" spans="2:15" ht="15.75" x14ac:dyDescent="0.3">
      <c r="B55" s="1470" t="s">
        <v>2539</v>
      </c>
      <c r="C55" s="2222" t="s">
        <v>1869</v>
      </c>
      <c r="D55" s="1470" t="s">
        <v>1871</v>
      </c>
      <c r="E55" s="2331">
        <v>129218275.12733848</v>
      </c>
      <c r="F55" s="2330"/>
      <c r="G55" s="2330"/>
      <c r="H55" s="2333"/>
      <c r="I55" s="2333"/>
      <c r="J55" s="2333"/>
      <c r="K55" s="2333"/>
      <c r="L55" s="2333"/>
      <c r="M55" s="1109"/>
      <c r="N55" s="1953"/>
    </row>
    <row r="56" spans="2:15" ht="15.75" x14ac:dyDescent="0.3">
      <c r="B56" s="1470" t="s">
        <v>2540</v>
      </c>
      <c r="C56" s="2222" t="s">
        <v>1870</v>
      </c>
      <c r="D56" s="1470" t="s">
        <v>1871</v>
      </c>
      <c r="E56" s="2331">
        <v>147391781.78850955</v>
      </c>
      <c r="F56" s="2330"/>
      <c r="G56" s="2330"/>
      <c r="H56" s="2333"/>
      <c r="I56" s="2333"/>
      <c r="J56" s="2333"/>
      <c r="K56" s="2333"/>
      <c r="L56" s="2333"/>
      <c r="M56" s="1109"/>
      <c r="N56" s="1953"/>
    </row>
    <row r="57" spans="2:15" ht="15.75" x14ac:dyDescent="0.3">
      <c r="B57" s="1470" t="s">
        <v>2541</v>
      </c>
      <c r="C57" s="2222" t="s">
        <v>1831</v>
      </c>
      <c r="D57" s="1470" t="s">
        <v>1872</v>
      </c>
      <c r="E57" s="540">
        <v>26079660.406028029</v>
      </c>
      <c r="F57" s="2330"/>
      <c r="H57" s="2334"/>
      <c r="I57" s="2334"/>
      <c r="J57" s="2334"/>
      <c r="K57" s="2334"/>
      <c r="L57" s="2334"/>
      <c r="M57" s="1109"/>
      <c r="N57" s="1953"/>
    </row>
    <row r="58" spans="2:15" ht="15.75" x14ac:dyDescent="0.3">
      <c r="B58" s="1470" t="s">
        <v>2542</v>
      </c>
      <c r="C58" s="2222" t="s">
        <v>1832</v>
      </c>
      <c r="D58" s="1470" t="s">
        <v>1872</v>
      </c>
      <c r="E58" s="540">
        <v>26737599.935060769</v>
      </c>
      <c r="F58" s="2330"/>
      <c r="H58" s="2334"/>
      <c r="I58" s="2334"/>
      <c r="J58" s="2334"/>
      <c r="K58" s="2334"/>
      <c r="L58" s="2334"/>
      <c r="M58" s="1109"/>
      <c r="N58" s="1953"/>
    </row>
    <row r="59" spans="2:15" ht="15.75" x14ac:dyDescent="0.3">
      <c r="B59" s="1470" t="s">
        <v>2543</v>
      </c>
      <c r="C59" s="2222" t="s">
        <v>1836</v>
      </c>
      <c r="D59" s="1470" t="s">
        <v>1872</v>
      </c>
      <c r="E59" s="540">
        <v>28349813.984005932</v>
      </c>
      <c r="F59" s="2330"/>
      <c r="H59" s="2334"/>
      <c r="I59" s="2334"/>
      <c r="J59" s="2334"/>
      <c r="K59" s="2334"/>
      <c r="L59" s="2334"/>
      <c r="M59" s="1109"/>
      <c r="N59" s="1953"/>
    </row>
    <row r="60" spans="2:15" ht="15.75" x14ac:dyDescent="0.3">
      <c r="B60" s="1470" t="s">
        <v>2544</v>
      </c>
      <c r="C60" s="2222" t="s">
        <v>1833</v>
      </c>
      <c r="D60" s="1470" t="s">
        <v>1872</v>
      </c>
      <c r="E60" s="540">
        <v>30731291.000926264</v>
      </c>
      <c r="F60" s="2330"/>
      <c r="H60" s="2334"/>
      <c r="I60" s="2334"/>
      <c r="J60" s="2334"/>
      <c r="K60" s="2334"/>
      <c r="L60" s="2334"/>
      <c r="M60" s="1109"/>
      <c r="N60" s="1953"/>
    </row>
    <row r="61" spans="2:15" ht="15.75" x14ac:dyDescent="0.3">
      <c r="B61" s="1470" t="s">
        <v>2545</v>
      </c>
      <c r="C61" s="2222" t="s">
        <v>1834</v>
      </c>
      <c r="D61" s="1470" t="s">
        <v>1872</v>
      </c>
      <c r="E61" s="540">
        <v>33013004.910482384</v>
      </c>
      <c r="F61" s="2330"/>
      <c r="H61" s="2334"/>
      <c r="I61" s="2334"/>
      <c r="J61" s="2334"/>
      <c r="K61" s="2334"/>
      <c r="L61" s="2334"/>
      <c r="M61" s="1109"/>
      <c r="N61" s="1953"/>
    </row>
    <row r="62" spans="2:15" ht="15.75" x14ac:dyDescent="0.3">
      <c r="B62" s="1470" t="s">
        <v>2546</v>
      </c>
      <c r="C62" s="2222" t="s">
        <v>1835</v>
      </c>
      <c r="D62" s="1470" t="s">
        <v>1872</v>
      </c>
      <c r="E62" s="540">
        <v>36016554.639202684</v>
      </c>
      <c r="F62" s="2330"/>
      <c r="H62" s="2334"/>
      <c r="I62" s="2334"/>
      <c r="J62" s="2334"/>
      <c r="K62" s="2334"/>
      <c r="L62" s="2334"/>
      <c r="M62" s="1109"/>
      <c r="N62" s="1953"/>
    </row>
    <row r="63" spans="2:15" ht="15.75" x14ac:dyDescent="0.3">
      <c r="B63" s="1470" t="s">
        <v>2547</v>
      </c>
      <c r="C63" s="2222" t="s">
        <v>1837</v>
      </c>
      <c r="D63" s="1470" t="s">
        <v>1872</v>
      </c>
      <c r="E63" s="540">
        <v>38042809.737746723</v>
      </c>
      <c r="F63" s="2330"/>
      <c r="H63" s="2334"/>
      <c r="I63" s="2334"/>
      <c r="J63" s="2334"/>
      <c r="K63" s="2334"/>
      <c r="L63" s="2334"/>
      <c r="M63" s="1109"/>
      <c r="N63" s="1953"/>
    </row>
    <row r="64" spans="2:15" ht="18" x14ac:dyDescent="0.25">
      <c r="B64" s="2324"/>
      <c r="J64" s="1109"/>
      <c r="K64" s="1109"/>
      <c r="L64" s="1109"/>
      <c r="M64" s="1109"/>
      <c r="N64" s="1109"/>
      <c r="O64" s="1109"/>
    </row>
    <row r="65" spans="2:19" ht="18" x14ac:dyDescent="0.25">
      <c r="B65" s="2324"/>
      <c r="J65" s="1109"/>
      <c r="K65" s="1109"/>
      <c r="L65" s="1109"/>
      <c r="M65" s="1109"/>
      <c r="N65" s="1109"/>
      <c r="O65" s="1109"/>
    </row>
    <row r="66" spans="2:19" ht="18" x14ac:dyDescent="0.25">
      <c r="B66" s="2324"/>
      <c r="I66" s="2335"/>
      <c r="J66" s="1109"/>
      <c r="K66" s="1109"/>
      <c r="L66" s="1109"/>
      <c r="M66" s="1109"/>
      <c r="N66" s="1109"/>
      <c r="O66" s="1109"/>
      <c r="P66" s="1090"/>
      <c r="Q66" s="1090"/>
      <c r="R66" s="1090"/>
    </row>
    <row r="67" spans="2:19" ht="25.5" x14ac:dyDescent="0.25">
      <c r="B67" s="2226" t="s">
        <v>938</v>
      </c>
      <c r="C67" s="2226" t="s">
        <v>776</v>
      </c>
      <c r="D67" s="2226" t="s">
        <v>925</v>
      </c>
      <c r="E67" s="2226" t="s">
        <v>3397</v>
      </c>
      <c r="F67" s="2226" t="s">
        <v>976</v>
      </c>
      <c r="G67" s="2226" t="s">
        <v>977</v>
      </c>
      <c r="H67" s="2336"/>
      <c r="I67" s="2337"/>
      <c r="J67" s="2338"/>
      <c r="K67" s="3918"/>
      <c r="L67" s="3918"/>
      <c r="M67" s="2338"/>
      <c r="N67" s="3918"/>
      <c r="O67" s="3918"/>
      <c r="P67" s="2338"/>
      <c r="Q67" s="3918"/>
      <c r="R67" s="3918"/>
      <c r="S67" s="1353"/>
    </row>
    <row r="68" spans="2:19" ht="15.75" x14ac:dyDescent="0.3">
      <c r="B68" s="2147">
        <v>1</v>
      </c>
      <c r="C68" s="743" t="s">
        <v>2082</v>
      </c>
      <c r="D68" s="2229">
        <v>2749755.0186816272</v>
      </c>
      <c r="E68" s="2229">
        <v>39317067.199726649</v>
      </c>
      <c r="F68" s="2229">
        <v>8229279.6361487135</v>
      </c>
      <c r="G68" s="2229">
        <v>50296101.854556993</v>
      </c>
      <c r="H68" s="2339"/>
      <c r="I68" s="2340"/>
      <c r="J68" s="2340"/>
      <c r="K68" s="2340"/>
      <c r="L68" s="2340"/>
      <c r="M68" s="2340"/>
      <c r="N68" s="2340"/>
      <c r="O68" s="2340"/>
      <c r="P68" s="2340"/>
      <c r="Q68" s="2340"/>
      <c r="R68" s="2340"/>
      <c r="S68" s="1353"/>
    </row>
    <row r="69" spans="2:19" ht="15.75" x14ac:dyDescent="0.3">
      <c r="B69" s="2147">
        <v>2</v>
      </c>
      <c r="C69" s="743" t="s">
        <v>2083</v>
      </c>
      <c r="D69" s="2229">
        <v>2768275.9547453392</v>
      </c>
      <c r="E69" s="2229">
        <v>44044211.21593105</v>
      </c>
      <c r="F69" s="2229">
        <v>8229279.6361487135</v>
      </c>
      <c r="G69" s="2229">
        <v>55041766.806825101</v>
      </c>
      <c r="H69" s="2339"/>
      <c r="I69" s="2340"/>
      <c r="J69" s="2340"/>
      <c r="K69" s="2340"/>
      <c r="L69" s="2340"/>
      <c r="M69" s="2340"/>
      <c r="N69" s="2340"/>
      <c r="O69" s="2340"/>
      <c r="P69" s="2340"/>
      <c r="Q69" s="2340"/>
      <c r="R69" s="2340"/>
      <c r="S69" s="1353"/>
    </row>
    <row r="70" spans="2:19" ht="15.75" x14ac:dyDescent="0.3">
      <c r="B70" s="2147">
        <v>3</v>
      </c>
      <c r="C70" s="743" t="s">
        <v>2084</v>
      </c>
      <c r="D70" s="2229">
        <v>2794153.9892861526</v>
      </c>
      <c r="E70" s="2229">
        <v>50333033.921360858</v>
      </c>
      <c r="F70" s="2229">
        <v>9366624.7995394953</v>
      </c>
      <c r="G70" s="2229">
        <v>62493812.710186511</v>
      </c>
      <c r="H70" s="2339"/>
      <c r="I70" s="2340"/>
      <c r="J70" s="2340"/>
      <c r="K70" s="2340"/>
      <c r="L70" s="2340"/>
      <c r="M70" s="2340"/>
      <c r="N70" s="2340"/>
      <c r="O70" s="2340"/>
      <c r="P70" s="2340"/>
      <c r="Q70" s="2340"/>
      <c r="R70" s="2340"/>
      <c r="S70" s="1353"/>
    </row>
    <row r="71" spans="2:19" ht="15.75" x14ac:dyDescent="0.3">
      <c r="B71" s="2147">
        <v>4</v>
      </c>
      <c r="C71" s="743" t="s">
        <v>2703</v>
      </c>
      <c r="D71" s="2229">
        <v>3401393.1956754164</v>
      </c>
      <c r="E71" s="2229">
        <v>41259166.020891316</v>
      </c>
      <c r="F71" s="2229">
        <v>7379203.4232859425</v>
      </c>
      <c r="G71" s="2229">
        <v>52039762.639852673</v>
      </c>
      <c r="H71" s="2339"/>
      <c r="I71" s="2340"/>
      <c r="J71" s="2340"/>
      <c r="K71" s="2340"/>
      <c r="L71" s="2340"/>
      <c r="M71" s="2340"/>
      <c r="N71" s="2340"/>
      <c r="O71" s="2340"/>
      <c r="P71" s="2340"/>
      <c r="Q71" s="2340"/>
      <c r="R71" s="2340"/>
      <c r="S71" s="1353"/>
    </row>
    <row r="72" spans="2:19" ht="15.75" x14ac:dyDescent="0.3">
      <c r="B72" s="2147">
        <v>5</v>
      </c>
      <c r="C72" s="743" t="s">
        <v>2704</v>
      </c>
      <c r="D72" s="2229">
        <v>3421042.1160606574</v>
      </c>
      <c r="E72" s="2229">
        <v>46393420.39549423</v>
      </c>
      <c r="F72" s="2229">
        <v>7379203.4232859425</v>
      </c>
      <c r="G72" s="2229">
        <v>57193665.934840828</v>
      </c>
      <c r="H72" s="2339"/>
      <c r="I72" s="2340"/>
      <c r="J72" s="2340"/>
      <c r="K72" s="2340"/>
      <c r="L72" s="2340"/>
      <c r="M72" s="2340"/>
      <c r="N72" s="2340"/>
      <c r="O72" s="2340"/>
      <c r="P72" s="2340"/>
      <c r="Q72" s="2340"/>
      <c r="R72" s="2340"/>
      <c r="S72" s="1353"/>
    </row>
    <row r="73" spans="2:19" ht="15.75" x14ac:dyDescent="0.3">
      <c r="B73" s="2147">
        <v>6</v>
      </c>
      <c r="C73" s="743" t="s">
        <v>2705</v>
      </c>
      <c r="D73" s="2229">
        <v>4093855.7273204704</v>
      </c>
      <c r="E73" s="2229">
        <v>53702726.504290618</v>
      </c>
      <c r="F73" s="2229">
        <v>7379203.4232859425</v>
      </c>
      <c r="G73" s="2229">
        <v>65175785.654897034</v>
      </c>
      <c r="H73" s="2339"/>
      <c r="I73" s="2340"/>
      <c r="J73" s="2340"/>
      <c r="K73" s="2340"/>
      <c r="L73" s="2340"/>
      <c r="M73" s="2340"/>
      <c r="N73" s="2340"/>
      <c r="O73" s="2340"/>
      <c r="P73" s="2340"/>
      <c r="Q73" s="2340"/>
      <c r="R73" s="2340"/>
      <c r="S73" s="1353"/>
    </row>
    <row r="74" spans="2:19" ht="15.75" x14ac:dyDescent="0.3">
      <c r="B74" s="2147">
        <v>7</v>
      </c>
      <c r="C74" s="743" t="s">
        <v>2722</v>
      </c>
      <c r="D74" s="2229">
        <v>2883953.1061190143</v>
      </c>
      <c r="E74" s="2229">
        <v>57168185.973618507</v>
      </c>
      <c r="F74" s="2229">
        <v>5971069.1612852579</v>
      </c>
      <c r="G74" s="2229">
        <v>66023208.241022781</v>
      </c>
      <c r="H74" s="2339"/>
      <c r="I74" s="2340"/>
      <c r="J74" s="2340"/>
      <c r="K74" s="2340"/>
      <c r="L74" s="2340"/>
      <c r="M74" s="2340"/>
      <c r="N74" s="2340"/>
      <c r="O74" s="2340"/>
      <c r="P74" s="2340"/>
      <c r="Q74" s="2340"/>
      <c r="R74" s="2340"/>
      <c r="S74" s="1353"/>
    </row>
    <row r="75" spans="2:19" ht="15.75" x14ac:dyDescent="0.3">
      <c r="B75" s="2147">
        <v>8</v>
      </c>
      <c r="C75" s="743" t="s">
        <v>2723</v>
      </c>
      <c r="D75" s="2229">
        <v>2919455.6482029809</v>
      </c>
      <c r="E75" s="2229">
        <v>64282144.815504521</v>
      </c>
      <c r="F75" s="2229">
        <v>5971069.1612852579</v>
      </c>
      <c r="G75" s="2229">
        <v>73172669.624992758</v>
      </c>
      <c r="H75" s="2339"/>
      <c r="I75" s="2340"/>
      <c r="J75" s="2340"/>
      <c r="K75" s="2340"/>
      <c r="L75" s="2340"/>
      <c r="M75" s="2340"/>
      <c r="N75" s="2340"/>
      <c r="O75" s="2340"/>
      <c r="P75" s="2340"/>
      <c r="Q75" s="2340"/>
      <c r="R75" s="2340"/>
      <c r="S75" s="1353"/>
    </row>
    <row r="76" spans="2:19" ht="15.75" x14ac:dyDescent="0.3">
      <c r="B76" s="2147">
        <v>9</v>
      </c>
      <c r="C76" s="743" t="s">
        <v>2724</v>
      </c>
      <c r="D76" s="2229">
        <v>3292418.6793598128</v>
      </c>
      <c r="E76" s="2229">
        <v>74409828.219337657</v>
      </c>
      <c r="F76" s="2229">
        <v>6843476.6371491551</v>
      </c>
      <c r="G76" s="2229">
        <v>84545723.535846621</v>
      </c>
      <c r="H76" s="2339"/>
      <c r="I76" s="2340"/>
      <c r="J76" s="2340"/>
      <c r="K76" s="2340"/>
      <c r="L76" s="2340"/>
      <c r="M76" s="2340"/>
      <c r="N76" s="2340"/>
      <c r="O76" s="2340"/>
      <c r="P76" s="2340"/>
      <c r="Q76" s="2340"/>
      <c r="R76" s="2340"/>
      <c r="S76" s="1353"/>
    </row>
    <row r="77" spans="2:19" ht="15.75" x14ac:dyDescent="0.3">
      <c r="B77" s="2147">
        <v>10</v>
      </c>
      <c r="C77" s="743" t="s">
        <v>2725</v>
      </c>
      <c r="D77" s="2229">
        <v>837104.8440793429</v>
      </c>
      <c r="E77" s="2229">
        <v>38077317.363389105</v>
      </c>
      <c r="F77" s="2229">
        <v>7916781.6329781376</v>
      </c>
      <c r="G77" s="2229">
        <v>46831203.840446591</v>
      </c>
      <c r="H77" s="2339"/>
      <c r="I77" s="2340"/>
      <c r="J77" s="2340"/>
      <c r="K77" s="2340"/>
      <c r="L77" s="2340"/>
      <c r="M77" s="2340"/>
      <c r="N77" s="2340"/>
      <c r="O77" s="2340"/>
      <c r="P77" s="2340"/>
      <c r="Q77" s="2340"/>
      <c r="R77" s="2340"/>
      <c r="S77" s="1353"/>
    </row>
    <row r="78" spans="2:19" ht="15.75" x14ac:dyDescent="0.3">
      <c r="B78" s="2147">
        <v>11</v>
      </c>
      <c r="C78" s="743" t="s">
        <v>2726</v>
      </c>
      <c r="D78" s="2229">
        <v>1181049.9788355909</v>
      </c>
      <c r="E78" s="2229">
        <v>42815625.286218517</v>
      </c>
      <c r="F78" s="2229">
        <v>7916781.6329781376</v>
      </c>
      <c r="G78" s="2229">
        <v>51913456.898032248</v>
      </c>
      <c r="H78" s="2339"/>
      <c r="I78" s="2340"/>
      <c r="J78" s="2340"/>
      <c r="K78" s="2340"/>
      <c r="L78" s="2340"/>
      <c r="M78" s="2340"/>
      <c r="N78" s="2340"/>
      <c r="O78" s="2340"/>
      <c r="P78" s="2340"/>
      <c r="Q78" s="2340"/>
      <c r="R78" s="2340"/>
      <c r="S78" s="1353"/>
    </row>
    <row r="79" spans="2:19" ht="15.75" x14ac:dyDescent="0.3">
      <c r="B79" s="2147">
        <v>12</v>
      </c>
      <c r="C79" s="743" t="s">
        <v>2727</v>
      </c>
      <c r="D79" s="2229">
        <v>1534113.7708592326</v>
      </c>
      <c r="E79" s="2229">
        <v>49561248.022991084</v>
      </c>
      <c r="F79" s="2229">
        <v>7916781.6329781376</v>
      </c>
      <c r="G79" s="2229">
        <v>59012143.426828459</v>
      </c>
      <c r="H79" s="2339"/>
      <c r="I79" s="2340"/>
      <c r="J79" s="2340"/>
      <c r="K79" s="2340"/>
      <c r="L79" s="2340"/>
      <c r="M79" s="2340"/>
      <c r="N79" s="2340"/>
      <c r="O79" s="2340"/>
      <c r="P79" s="2340"/>
      <c r="Q79" s="2340"/>
      <c r="R79" s="2340"/>
      <c r="S79" s="1353"/>
    </row>
    <row r="80" spans="2:19" ht="15.75" x14ac:dyDescent="0.3">
      <c r="B80" s="2147">
        <v>13</v>
      </c>
      <c r="C80" s="743" t="s">
        <v>2085</v>
      </c>
      <c r="D80" s="2229">
        <v>2956509.4195984779</v>
      </c>
      <c r="E80" s="2229">
        <v>23505221.151785828</v>
      </c>
      <c r="F80" s="2229">
        <v>7780998.4632161129</v>
      </c>
      <c r="G80" s="2229">
        <v>34242729.034600422</v>
      </c>
      <c r="H80" s="2339"/>
      <c r="I80" s="2340"/>
      <c r="J80" s="2340"/>
      <c r="K80" s="2340"/>
      <c r="L80" s="2340"/>
      <c r="M80" s="2340"/>
      <c r="N80" s="2340"/>
      <c r="O80" s="2340"/>
      <c r="P80" s="2340"/>
      <c r="Q80" s="2340"/>
      <c r="R80" s="2340"/>
      <c r="S80" s="1353"/>
    </row>
    <row r="81" spans="2:19" ht="15.75" x14ac:dyDescent="0.3">
      <c r="B81" s="2147">
        <v>14</v>
      </c>
      <c r="C81" s="743" t="s">
        <v>2086</v>
      </c>
      <c r="D81" s="2229">
        <v>2981172.7007307163</v>
      </c>
      <c r="E81" s="2229">
        <v>36979357.860169202</v>
      </c>
      <c r="F81" s="2229">
        <v>7780998.4632161129</v>
      </c>
      <c r="G81" s="2229">
        <v>47741529.024116032</v>
      </c>
      <c r="H81" s="2339"/>
      <c r="I81" s="2340"/>
      <c r="J81" s="2340"/>
      <c r="K81" s="2340"/>
      <c r="L81" s="2340"/>
      <c r="M81" s="2340"/>
      <c r="N81" s="2340"/>
      <c r="O81" s="2340"/>
      <c r="P81" s="2340"/>
      <c r="Q81" s="2340"/>
      <c r="R81" s="2340"/>
      <c r="S81" s="1353"/>
    </row>
    <row r="82" spans="2:19" ht="15.75" x14ac:dyDescent="0.3">
      <c r="B82" s="2147">
        <v>15</v>
      </c>
      <c r="C82" s="743" t="s">
        <v>2090</v>
      </c>
      <c r="D82" s="2229">
        <v>1218714.6460876563</v>
      </c>
      <c r="E82" s="2229">
        <v>42451752.21199178</v>
      </c>
      <c r="F82" s="2229">
        <v>8854303.4590450972</v>
      </c>
      <c r="G82" s="2229">
        <v>52524770.317124531</v>
      </c>
      <c r="H82" s="2339"/>
      <c r="I82" s="2340"/>
      <c r="J82" s="2340"/>
      <c r="K82" s="2340"/>
      <c r="L82" s="2340"/>
      <c r="M82" s="2340"/>
      <c r="N82" s="2340"/>
      <c r="O82" s="2340"/>
      <c r="P82" s="2340"/>
      <c r="Q82" s="2340"/>
      <c r="R82" s="2340"/>
      <c r="S82" s="1353"/>
    </row>
    <row r="83" spans="2:19" ht="15.75" x14ac:dyDescent="0.3">
      <c r="B83" s="2147">
        <v>16</v>
      </c>
      <c r="C83" s="743" t="s">
        <v>2089</v>
      </c>
      <c r="D83" s="2229">
        <v>136173.9280773222</v>
      </c>
      <c r="E83" s="2229">
        <v>47947251.484226428</v>
      </c>
      <c r="F83" s="2229">
        <v>8854303.4590450972</v>
      </c>
      <c r="G83" s="2229">
        <v>56937728.87134885</v>
      </c>
      <c r="H83" s="2339"/>
      <c r="I83" s="2340"/>
      <c r="J83" s="2340"/>
      <c r="K83" s="2340"/>
      <c r="L83" s="2340"/>
      <c r="M83" s="2340"/>
      <c r="N83" s="2340"/>
      <c r="O83" s="2340"/>
      <c r="P83" s="2340"/>
      <c r="Q83" s="2340"/>
      <c r="R83" s="2340"/>
      <c r="S83" s="1353"/>
    </row>
    <row r="84" spans="2:19" ht="15.75" x14ac:dyDescent="0.3">
      <c r="B84" s="2147">
        <v>17</v>
      </c>
      <c r="C84" s="743" t="s">
        <v>2706</v>
      </c>
      <c r="D84" s="2229">
        <v>2668768.8852622723</v>
      </c>
      <c r="E84" s="2229">
        <v>16361951.124831825</v>
      </c>
      <c r="F84" s="2229">
        <v>7379203.4232859425</v>
      </c>
      <c r="G84" s="2229">
        <v>26409923.433380041</v>
      </c>
      <c r="H84" s="2339"/>
      <c r="I84" s="2340"/>
      <c r="J84" s="2340"/>
      <c r="K84" s="2340"/>
      <c r="L84" s="2340"/>
      <c r="M84" s="2340"/>
      <c r="N84" s="2340"/>
      <c r="O84" s="2340"/>
      <c r="P84" s="2340"/>
      <c r="Q84" s="2340"/>
      <c r="R84" s="2340"/>
      <c r="S84" s="1353"/>
    </row>
    <row r="85" spans="2:19" ht="15.75" x14ac:dyDescent="0.3">
      <c r="B85" s="2147">
        <v>18</v>
      </c>
      <c r="C85" s="743" t="s">
        <v>2707</v>
      </c>
      <c r="D85" s="2229">
        <v>2715201.2807263746</v>
      </c>
      <c r="E85" s="2229">
        <v>27197162.658175081</v>
      </c>
      <c r="F85" s="2229">
        <v>7379203.4232859425</v>
      </c>
      <c r="G85" s="2229">
        <v>37291567.3621874</v>
      </c>
      <c r="H85" s="2339"/>
      <c r="I85" s="2340"/>
      <c r="J85" s="2340"/>
      <c r="K85" s="2340"/>
      <c r="L85" s="2340"/>
      <c r="M85" s="2340"/>
      <c r="N85" s="2340"/>
      <c r="O85" s="2340"/>
      <c r="P85" s="2340"/>
      <c r="Q85" s="2340"/>
      <c r="R85" s="2340"/>
      <c r="S85" s="1353"/>
    </row>
    <row r="86" spans="2:19" ht="15.75" x14ac:dyDescent="0.3">
      <c r="B86" s="2147">
        <v>19</v>
      </c>
      <c r="C86" s="743" t="s">
        <v>2708</v>
      </c>
      <c r="D86" s="2229">
        <v>3378934.4833186697</v>
      </c>
      <c r="E86" s="2229">
        <v>31605811.318268947</v>
      </c>
      <c r="F86" s="2229">
        <v>7943482.115162652</v>
      </c>
      <c r="G86" s="2229">
        <v>42928227.916750267</v>
      </c>
      <c r="H86" s="2339"/>
      <c r="I86" s="2340"/>
      <c r="J86" s="2340"/>
      <c r="K86" s="2340"/>
      <c r="L86" s="2340"/>
      <c r="M86" s="2340"/>
      <c r="N86" s="2340"/>
      <c r="O86" s="2340"/>
      <c r="P86" s="2340"/>
      <c r="Q86" s="2340"/>
      <c r="R86" s="2340"/>
      <c r="S86" s="1353"/>
    </row>
    <row r="87" spans="2:19" ht="15.75" x14ac:dyDescent="0.3">
      <c r="B87" s="2147">
        <v>20</v>
      </c>
      <c r="C87" s="743" t="s">
        <v>2709</v>
      </c>
      <c r="D87" s="2229">
        <v>3397916.20118328</v>
      </c>
      <c r="E87" s="2229">
        <v>36035281.869455539</v>
      </c>
      <c r="F87" s="2229">
        <v>7943482.115162652</v>
      </c>
      <c r="G87" s="2229">
        <v>47376680.185801476</v>
      </c>
      <c r="H87" s="2339"/>
      <c r="I87" s="2340"/>
      <c r="J87" s="2340"/>
      <c r="K87" s="2340"/>
      <c r="L87" s="2340"/>
      <c r="M87" s="2340"/>
      <c r="N87" s="2340"/>
      <c r="O87" s="2340"/>
      <c r="P87" s="2340"/>
      <c r="Q87" s="2340"/>
      <c r="R87" s="2340"/>
      <c r="S87" s="1353"/>
    </row>
    <row r="88" spans="2:19" ht="15.75" x14ac:dyDescent="0.3">
      <c r="B88" s="2147">
        <v>21</v>
      </c>
      <c r="C88" s="743" t="s">
        <v>2710</v>
      </c>
      <c r="D88" s="2229">
        <v>2023928.1719783612</v>
      </c>
      <c r="E88" s="2229">
        <v>13809829.377393344</v>
      </c>
      <c r="F88" s="2229">
        <v>5098661.6854213597</v>
      </c>
      <c r="G88" s="2229">
        <v>20932419.234793067</v>
      </c>
      <c r="H88" s="2339"/>
      <c r="I88" s="2340"/>
      <c r="J88" s="2340"/>
      <c r="K88" s="2340"/>
      <c r="L88" s="2340"/>
      <c r="M88" s="2340"/>
      <c r="N88" s="2340"/>
      <c r="O88" s="2340"/>
      <c r="P88" s="2340"/>
      <c r="Q88" s="2340"/>
      <c r="R88" s="2340"/>
      <c r="S88" s="1353"/>
    </row>
    <row r="89" spans="2:19" ht="15.75" x14ac:dyDescent="0.3">
      <c r="B89" s="2147">
        <v>22</v>
      </c>
      <c r="C89" s="743" t="s">
        <v>2711</v>
      </c>
      <c r="D89" s="2229">
        <v>2070360.5674424635</v>
      </c>
      <c r="E89" s="2229">
        <v>22954974.806678012</v>
      </c>
      <c r="F89" s="2229">
        <v>5098661.6854213597</v>
      </c>
      <c r="G89" s="2229">
        <v>30123997.059541833</v>
      </c>
      <c r="H89" s="2339"/>
      <c r="I89" s="2340"/>
      <c r="J89" s="2340"/>
      <c r="K89" s="2340"/>
      <c r="L89" s="2340"/>
      <c r="M89" s="2340"/>
      <c r="N89" s="2340"/>
      <c r="O89" s="2340"/>
      <c r="P89" s="2340"/>
      <c r="Q89" s="2340"/>
      <c r="R89" s="2340"/>
      <c r="S89" s="1353"/>
    </row>
    <row r="90" spans="2:19" ht="15.75" x14ac:dyDescent="0.3">
      <c r="B90" s="2147">
        <v>23</v>
      </c>
      <c r="C90" s="743" t="s">
        <v>2712</v>
      </c>
      <c r="D90" s="2229">
        <v>2734093.7700347584</v>
      </c>
      <c r="E90" s="2229">
        <v>23697448.768126629</v>
      </c>
      <c r="F90" s="2229">
        <v>5971069.1612852579</v>
      </c>
      <c r="G90" s="2229">
        <v>32402611.699446648</v>
      </c>
      <c r="H90" s="2339"/>
      <c r="I90" s="2340"/>
      <c r="J90" s="2340"/>
      <c r="K90" s="2340"/>
      <c r="L90" s="2340"/>
      <c r="M90" s="2340"/>
      <c r="N90" s="2340"/>
      <c r="O90" s="2340"/>
      <c r="P90" s="2340"/>
      <c r="Q90" s="2340"/>
      <c r="R90" s="2340"/>
      <c r="S90" s="1353"/>
    </row>
    <row r="91" spans="2:19" ht="15.75" x14ac:dyDescent="0.3">
      <c r="B91" s="2147">
        <v>24</v>
      </c>
      <c r="C91" s="743" t="s">
        <v>2713</v>
      </c>
      <c r="D91" s="2229">
        <v>2753075.4878993686</v>
      </c>
      <c r="E91" s="2229">
        <v>27018583.302521441</v>
      </c>
      <c r="F91" s="2229">
        <v>5971069.1612852579</v>
      </c>
      <c r="G91" s="2229">
        <v>35742727.951706067</v>
      </c>
      <c r="H91" s="2339"/>
      <c r="I91" s="2340"/>
      <c r="J91" s="2340"/>
      <c r="K91" s="2340"/>
      <c r="L91" s="2340"/>
      <c r="M91" s="2340"/>
      <c r="N91" s="2340"/>
      <c r="O91" s="2340"/>
      <c r="P91" s="2340"/>
      <c r="Q91" s="2340"/>
      <c r="R91" s="2340"/>
      <c r="S91" s="1353"/>
    </row>
    <row r="92" spans="2:19" ht="15.75" x14ac:dyDescent="0.3">
      <c r="B92" s="2147">
        <v>25</v>
      </c>
      <c r="C92" s="743" t="s">
        <v>2714</v>
      </c>
      <c r="D92" s="2229">
        <v>721312.08687637758</v>
      </c>
      <c r="E92" s="2229">
        <v>13739619.316831689</v>
      </c>
      <c r="F92" s="2229">
        <v>7916781.6329781376</v>
      </c>
      <c r="G92" s="2229">
        <v>22377713.036686204</v>
      </c>
      <c r="H92" s="2339"/>
      <c r="I92" s="2340"/>
      <c r="J92" s="2340"/>
      <c r="K92" s="2340"/>
      <c r="L92" s="2340"/>
      <c r="M92" s="2340"/>
      <c r="N92" s="2340"/>
      <c r="O92" s="2340"/>
      <c r="P92" s="2340"/>
      <c r="Q92" s="2340"/>
      <c r="R92" s="2340"/>
      <c r="S92" s="1353"/>
    </row>
    <row r="93" spans="2:19" ht="15.75" x14ac:dyDescent="0.3">
      <c r="B93" s="2147">
        <v>26</v>
      </c>
      <c r="C93" s="743" t="s">
        <v>2715</v>
      </c>
      <c r="D93" s="2229">
        <v>1081599.2492028337</v>
      </c>
      <c r="E93" s="2229">
        <v>22838270.238697872</v>
      </c>
      <c r="F93" s="2229">
        <v>7916781.6329781376</v>
      </c>
      <c r="G93" s="2229">
        <v>31836651.120878842</v>
      </c>
      <c r="H93" s="2339"/>
      <c r="I93" s="2340"/>
      <c r="J93" s="2340"/>
      <c r="K93" s="2340"/>
      <c r="L93" s="2340"/>
      <c r="M93" s="2340"/>
      <c r="N93" s="2340"/>
      <c r="O93" s="2340"/>
      <c r="P93" s="2340"/>
      <c r="Q93" s="2340"/>
      <c r="R93" s="2340"/>
      <c r="S93" s="1353"/>
    </row>
    <row r="94" spans="2:19" ht="15.75" x14ac:dyDescent="0.3">
      <c r="B94" s="2147">
        <v>27</v>
      </c>
      <c r="C94" s="743" t="s">
        <v>2716</v>
      </c>
      <c r="D94" s="2229">
        <v>1419426.9139189583</v>
      </c>
      <c r="E94" s="2229">
        <v>26540344.265763056</v>
      </c>
      <c r="F94" s="2229">
        <v>8990086.62880712</v>
      </c>
      <c r="G94" s="2229">
        <v>36949857.808489129</v>
      </c>
      <c r="H94" s="2339"/>
      <c r="I94" s="2340"/>
      <c r="J94" s="2340"/>
      <c r="K94" s="2340"/>
      <c r="L94" s="2340"/>
      <c r="M94" s="2340"/>
      <c r="N94" s="2340"/>
      <c r="O94" s="2340"/>
      <c r="P94" s="2340"/>
      <c r="Q94" s="2340"/>
      <c r="R94" s="2340"/>
      <c r="S94" s="1353"/>
    </row>
    <row r="95" spans="2:19" ht="15.75" x14ac:dyDescent="0.3">
      <c r="B95" s="2147">
        <v>28</v>
      </c>
      <c r="C95" s="743" t="s">
        <v>2717</v>
      </c>
      <c r="D95" s="2229">
        <v>1757327.3468040812</v>
      </c>
      <c r="E95" s="2229">
        <v>30259903.057016067</v>
      </c>
      <c r="F95" s="2229">
        <v>10063391.624636102</v>
      </c>
      <c r="G95" s="2229">
        <v>42080622.028456256</v>
      </c>
      <c r="H95" s="2339"/>
      <c r="I95" s="2340"/>
      <c r="J95" s="2340"/>
      <c r="K95" s="2340"/>
      <c r="L95" s="2340"/>
      <c r="M95" s="2340"/>
      <c r="N95" s="2340"/>
      <c r="O95" s="2340"/>
      <c r="P95" s="2340"/>
      <c r="Q95" s="2340"/>
      <c r="R95" s="2340"/>
      <c r="S95" s="1353"/>
    </row>
    <row r="96" spans="2:19" ht="15.75" x14ac:dyDescent="0.3">
      <c r="B96" s="2147">
        <v>29</v>
      </c>
      <c r="C96" s="743" t="s">
        <v>2088</v>
      </c>
      <c r="D96" s="2229">
        <v>668419.0990182329</v>
      </c>
      <c r="E96" s="2229">
        <v>10213026.969891626</v>
      </c>
      <c r="F96" s="2229">
        <v>7546617.9073545337</v>
      </c>
      <c r="G96" s="2229">
        <v>18428063.976264395</v>
      </c>
      <c r="H96" s="2339"/>
      <c r="I96" s="2340"/>
      <c r="J96" s="2340"/>
      <c r="K96" s="2340"/>
      <c r="L96" s="2340"/>
      <c r="M96" s="2340"/>
      <c r="N96" s="2340"/>
      <c r="O96" s="2340"/>
      <c r="P96" s="2340"/>
      <c r="Q96" s="2340"/>
      <c r="R96" s="2340"/>
      <c r="S96" s="1353"/>
    </row>
    <row r="97" spans="2:32" ht="15.75" x14ac:dyDescent="0.3">
      <c r="B97" s="2147">
        <v>30</v>
      </c>
      <c r="C97" s="743" t="s">
        <v>2087</v>
      </c>
      <c r="D97" s="2229">
        <v>993574.91754758125</v>
      </c>
      <c r="E97" s="2229">
        <v>15853897.057188349</v>
      </c>
      <c r="F97" s="2229">
        <v>197971.86409599683</v>
      </c>
      <c r="G97" s="2229">
        <v>17045443.838831928</v>
      </c>
      <c r="H97" s="2339"/>
      <c r="I97" s="2340"/>
      <c r="J97" s="2340"/>
      <c r="K97" s="2340"/>
      <c r="L97" s="2340"/>
      <c r="M97" s="2340"/>
      <c r="N97" s="2340"/>
      <c r="O97" s="2340"/>
      <c r="P97" s="2340"/>
      <c r="Q97" s="2340"/>
      <c r="R97" s="2340"/>
      <c r="S97" s="1353"/>
    </row>
    <row r="98" spans="2:32" ht="15.75" x14ac:dyDescent="0.3">
      <c r="B98" s="2147">
        <v>31</v>
      </c>
      <c r="C98" s="743" t="s">
        <v>2718</v>
      </c>
      <c r="D98" s="2229">
        <v>32691.704588258868</v>
      </c>
      <c r="E98" s="2229">
        <v>6187862.7040415397</v>
      </c>
      <c r="F98" s="2229">
        <v>3353846.7336935652</v>
      </c>
      <c r="G98" s="2229">
        <v>9574401.1423233636</v>
      </c>
      <c r="H98" s="2339"/>
      <c r="I98" s="2340"/>
      <c r="J98" s="2340"/>
      <c r="K98" s="2340"/>
      <c r="L98" s="2340"/>
      <c r="M98" s="2340"/>
      <c r="N98" s="2340"/>
      <c r="O98" s="2340"/>
      <c r="P98" s="2340"/>
      <c r="Q98" s="2340"/>
      <c r="R98" s="2340"/>
      <c r="S98" s="1353"/>
    </row>
    <row r="99" spans="2:32" ht="15.75" x14ac:dyDescent="0.3">
      <c r="B99" s="2147">
        <v>32</v>
      </c>
      <c r="C99" s="743" t="s">
        <v>2719</v>
      </c>
      <c r="D99" s="2229">
        <v>41240.022986361531</v>
      </c>
      <c r="E99" s="2229">
        <v>10134740.738603786</v>
      </c>
      <c r="F99" s="2229">
        <v>3353846.7336935652</v>
      </c>
      <c r="G99" s="2229">
        <v>13529827.495283712</v>
      </c>
      <c r="H99" s="2339"/>
      <c r="I99" s="2340"/>
      <c r="J99" s="2340"/>
      <c r="K99" s="2340"/>
      <c r="L99" s="2340"/>
      <c r="M99" s="2340"/>
      <c r="N99" s="2340"/>
      <c r="O99" s="2340"/>
      <c r="P99" s="2340"/>
      <c r="Q99" s="2340"/>
      <c r="R99" s="2340"/>
      <c r="S99" s="1353"/>
    </row>
    <row r="100" spans="2:32" ht="15.75" x14ac:dyDescent="0.3">
      <c r="B100" s="2147">
        <v>33</v>
      </c>
      <c r="C100" s="743" t="s">
        <v>2720</v>
      </c>
      <c r="D100" s="2229">
        <v>35372.09248647566</v>
      </c>
      <c r="E100" s="2229">
        <v>4280251.7238683542</v>
      </c>
      <c r="F100" s="2229">
        <v>4427151.7295225486</v>
      </c>
      <c r="G100" s="2229">
        <v>8742775.5458773784</v>
      </c>
      <c r="H100" s="2339"/>
      <c r="I100" s="2340"/>
      <c r="J100" s="2340"/>
      <c r="K100" s="2340"/>
      <c r="L100" s="2340"/>
      <c r="M100" s="2340"/>
      <c r="N100" s="2340"/>
      <c r="O100" s="2340"/>
      <c r="P100" s="2340"/>
      <c r="Q100" s="2340"/>
      <c r="R100" s="2340"/>
      <c r="S100" s="1353"/>
    </row>
    <row r="101" spans="2:32" ht="15.75" x14ac:dyDescent="0.3">
      <c r="B101" s="2147">
        <v>34</v>
      </c>
      <c r="C101" s="743" t="s">
        <v>2721</v>
      </c>
      <c r="D101" s="2229">
        <v>45630.074564198854</v>
      </c>
      <c r="E101" s="2229">
        <v>7010375.5678087343</v>
      </c>
      <c r="F101" s="2229">
        <v>4427151.7295225486</v>
      </c>
      <c r="G101" s="2229">
        <v>11483157.371895481</v>
      </c>
      <c r="H101" s="2339"/>
      <c r="I101" s="2340"/>
      <c r="J101" s="2340"/>
      <c r="K101" s="2340"/>
      <c r="L101" s="2340"/>
      <c r="M101" s="2340"/>
      <c r="N101" s="2340"/>
      <c r="O101" s="2340"/>
      <c r="P101" s="2340"/>
      <c r="Q101" s="2340"/>
      <c r="R101" s="2340"/>
      <c r="S101" s="1353"/>
    </row>
    <row r="102" spans="2:32" ht="15.75" x14ac:dyDescent="0.3">
      <c r="B102" s="2341"/>
      <c r="C102" s="1185"/>
      <c r="D102" s="2153"/>
      <c r="E102" s="2153"/>
      <c r="F102" s="2153"/>
      <c r="G102" s="2153"/>
      <c r="H102" s="2230"/>
    </row>
    <row r="104" spans="2:32" ht="15.75" thickBot="1" x14ac:dyDescent="0.3"/>
    <row r="105" spans="2:32" ht="15.75" x14ac:dyDescent="0.3">
      <c r="C105" s="2343"/>
      <c r="D105" s="2344"/>
      <c r="E105" s="2345" t="s">
        <v>875</v>
      </c>
      <c r="F105" s="2345"/>
      <c r="G105" s="2346"/>
      <c r="I105" s="2343"/>
      <c r="J105" s="2344"/>
      <c r="K105" s="2347" t="s">
        <v>875</v>
      </c>
      <c r="L105" s="2348"/>
      <c r="M105" s="2349"/>
      <c r="O105" s="2343"/>
      <c r="P105" s="2344"/>
      <c r="Q105" s="2350" t="s">
        <v>875</v>
      </c>
      <c r="R105" s="2351"/>
      <c r="S105" s="2352"/>
      <c r="AF105" s="2353"/>
    </row>
    <row r="106" spans="2:32" ht="16.5" thickBot="1" x14ac:dyDescent="0.35">
      <c r="C106" s="2236" t="s">
        <v>877</v>
      </c>
      <c r="D106" s="2237">
        <v>1</v>
      </c>
      <c r="E106" s="2354" t="s">
        <v>3366</v>
      </c>
      <c r="F106" s="2355"/>
      <c r="G106" s="2356"/>
      <c r="I106" s="2241" t="s">
        <v>877</v>
      </c>
      <c r="J106" s="2242">
        <v>2</v>
      </c>
      <c r="K106" s="2357" t="s">
        <v>3366</v>
      </c>
      <c r="L106" s="2355"/>
      <c r="M106" s="2356"/>
      <c r="O106" s="2241" t="s">
        <v>877</v>
      </c>
      <c r="P106" s="2242">
        <v>3</v>
      </c>
      <c r="Q106" s="2358" t="s">
        <v>3366</v>
      </c>
      <c r="R106" s="2358"/>
      <c r="S106" s="2359"/>
      <c r="AF106" s="2353"/>
    </row>
    <row r="107" spans="2:32" ht="15.75" x14ac:dyDescent="0.3">
      <c r="C107" s="2343" t="s">
        <v>880</v>
      </c>
      <c r="D107" s="2345"/>
      <c r="E107" s="2344"/>
      <c r="F107" s="2360" t="s">
        <v>881</v>
      </c>
      <c r="G107" s="2119" t="s">
        <v>883</v>
      </c>
      <c r="I107" s="2343" t="s">
        <v>880</v>
      </c>
      <c r="J107" s="2345"/>
      <c r="K107" s="2344"/>
      <c r="L107" s="2228" t="s">
        <v>881</v>
      </c>
      <c r="M107" s="2119" t="s">
        <v>883</v>
      </c>
      <c r="O107" s="2343" t="s">
        <v>880</v>
      </c>
      <c r="P107" s="2345"/>
      <c r="Q107" s="2344"/>
      <c r="R107" s="2361" t="s">
        <v>881</v>
      </c>
      <c r="S107" s="2362" t="s">
        <v>883</v>
      </c>
      <c r="AF107" s="2353"/>
    </row>
    <row r="108" spans="2:32" ht="16.5" thickBot="1" x14ac:dyDescent="0.35">
      <c r="C108" s="2363" t="s">
        <v>2082</v>
      </c>
      <c r="D108" s="2364"/>
      <c r="E108" s="2365"/>
      <c r="F108" s="2366"/>
      <c r="G108" s="2367"/>
      <c r="I108" s="2363" t="s">
        <v>2083</v>
      </c>
      <c r="J108" s="2364"/>
      <c r="K108" s="2365"/>
      <c r="L108" s="2366"/>
      <c r="M108" s="2367"/>
      <c r="O108" s="2363" t="s">
        <v>2084</v>
      </c>
      <c r="P108" s="2364"/>
      <c r="Q108" s="2365"/>
      <c r="R108" s="2368"/>
      <c r="S108" s="2369"/>
      <c r="AF108" s="2353"/>
    </row>
    <row r="109" spans="2:32" ht="15.75" x14ac:dyDescent="0.3">
      <c r="C109" s="2370"/>
      <c r="D109" s="2366"/>
      <c r="E109" s="2354"/>
      <c r="F109" s="2343"/>
      <c r="G109" s="2344"/>
      <c r="I109" s="2370"/>
      <c r="J109" s="2366"/>
      <c r="K109" s="2366"/>
      <c r="L109" s="2366"/>
      <c r="M109" s="2371"/>
      <c r="O109" s="2372"/>
      <c r="P109" s="2373"/>
      <c r="Q109" s="2351"/>
      <c r="R109" s="2368"/>
      <c r="S109" s="2374"/>
      <c r="AF109" s="2353"/>
    </row>
    <row r="110" spans="2:32" ht="16.5" thickBot="1" x14ac:dyDescent="0.35">
      <c r="C110" s="2375" t="s">
        <v>882</v>
      </c>
      <c r="D110" s="2366"/>
      <c r="E110" s="2355"/>
      <c r="F110" s="2241"/>
      <c r="G110" s="2242"/>
      <c r="I110" s="2375" t="s">
        <v>882</v>
      </c>
      <c r="J110" s="2366"/>
      <c r="K110" s="2355"/>
      <c r="L110" s="2366"/>
      <c r="M110" s="2371"/>
      <c r="O110" s="2376" t="s">
        <v>882</v>
      </c>
      <c r="P110" s="2368"/>
      <c r="Q110" s="2358"/>
      <c r="R110" s="2368"/>
      <c r="S110" s="2374"/>
      <c r="AF110" s="2353"/>
    </row>
    <row r="111" spans="2:32" ht="15.75" x14ac:dyDescent="0.3">
      <c r="C111" s="2126" t="s">
        <v>884</v>
      </c>
      <c r="D111" s="2127" t="s">
        <v>885</v>
      </c>
      <c r="E111" s="2128" t="s">
        <v>886</v>
      </c>
      <c r="F111" s="2127" t="s">
        <v>893</v>
      </c>
      <c r="G111" s="2129" t="s">
        <v>888</v>
      </c>
      <c r="I111" s="2377" t="s">
        <v>884</v>
      </c>
      <c r="J111" s="2378" t="s">
        <v>885</v>
      </c>
      <c r="K111" s="2379" t="s">
        <v>886</v>
      </c>
      <c r="L111" s="2127" t="s">
        <v>893</v>
      </c>
      <c r="M111" s="2129" t="s">
        <v>888</v>
      </c>
      <c r="O111" s="2380" t="s">
        <v>884</v>
      </c>
      <c r="P111" s="2381" t="s">
        <v>885</v>
      </c>
      <c r="Q111" s="2382" t="s">
        <v>886</v>
      </c>
      <c r="R111" s="2381" t="s">
        <v>893</v>
      </c>
      <c r="S111" s="2383" t="s">
        <v>888</v>
      </c>
      <c r="AF111" s="2353"/>
    </row>
    <row r="112" spans="2:32" ht="15.75" x14ac:dyDescent="0.3">
      <c r="C112" s="2306" t="s">
        <v>889</v>
      </c>
      <c r="D112" s="2384">
        <v>96448.825485874579</v>
      </c>
      <c r="E112" s="2307">
        <v>0.2</v>
      </c>
      <c r="F112" s="2385">
        <v>1</v>
      </c>
      <c r="G112" s="2309">
        <v>19289.765097174917</v>
      </c>
      <c r="I112" s="2306" t="s">
        <v>889</v>
      </c>
      <c r="J112" s="2386">
        <v>96448.825485874579</v>
      </c>
      <c r="K112" s="2387">
        <v>0.2</v>
      </c>
      <c r="L112" s="2385">
        <v>1</v>
      </c>
      <c r="M112" s="2309">
        <v>19289.765097174917</v>
      </c>
      <c r="O112" s="2306" t="s">
        <v>889</v>
      </c>
      <c r="P112" s="2386">
        <v>96448.825485874579</v>
      </c>
      <c r="Q112" s="2387">
        <v>0.2</v>
      </c>
      <c r="R112" s="2388">
        <v>1</v>
      </c>
      <c r="S112" s="2389">
        <v>19289.765097174917</v>
      </c>
      <c r="AF112" s="2353"/>
    </row>
    <row r="113" spans="3:32" ht="15.75" x14ac:dyDescent="0.3">
      <c r="C113" s="2390" t="s">
        <v>926</v>
      </c>
      <c r="D113" s="2384">
        <v>39894.1454618313</v>
      </c>
      <c r="E113" s="2307">
        <v>2.8186666666666662</v>
      </c>
      <c r="F113" s="2385">
        <v>1</v>
      </c>
      <c r="G113" s="2309">
        <v>112448.29800841513</v>
      </c>
      <c r="I113" s="2306" t="s">
        <v>926</v>
      </c>
      <c r="J113" s="2386">
        <v>39894.1454618313</v>
      </c>
      <c r="K113" s="2387">
        <v>3.1641565130436309</v>
      </c>
      <c r="L113" s="2385">
        <v>1</v>
      </c>
      <c r="M113" s="2309">
        <v>126231.32019536351</v>
      </c>
      <c r="O113" s="2306" t="s">
        <v>926</v>
      </c>
      <c r="P113" s="2386">
        <v>39894.1454618313</v>
      </c>
      <c r="Q113" s="2387">
        <v>3.6468857955857188</v>
      </c>
      <c r="R113" s="2388">
        <v>1</v>
      </c>
      <c r="S113" s="2389">
        <v>145489.39241178305</v>
      </c>
      <c r="AF113" s="2353"/>
    </row>
    <row r="114" spans="3:32" ht="15.75" x14ac:dyDescent="0.3">
      <c r="C114" s="2390" t="s">
        <v>928</v>
      </c>
      <c r="D114" s="2384">
        <v>27427.225005009019</v>
      </c>
      <c r="E114" s="2391">
        <v>1.4093333333333331</v>
      </c>
      <c r="F114" s="2385">
        <v>1</v>
      </c>
      <c r="G114" s="2309">
        <v>38654.102440392708</v>
      </c>
      <c r="I114" s="2306" t="s">
        <v>928</v>
      </c>
      <c r="J114" s="2386">
        <v>27427.225005009019</v>
      </c>
      <c r="K114" s="2392">
        <v>1.5820782565218154</v>
      </c>
      <c r="L114" s="2385">
        <v>1</v>
      </c>
      <c r="M114" s="2309">
        <v>43392.016317156209</v>
      </c>
      <c r="O114" s="2306" t="s">
        <v>928</v>
      </c>
      <c r="P114" s="2386">
        <v>27427.225005009019</v>
      </c>
      <c r="Q114" s="2392">
        <v>1.8234428977928594</v>
      </c>
      <c r="R114" s="2388">
        <v>1</v>
      </c>
      <c r="S114" s="2389">
        <v>50011.97864155042</v>
      </c>
      <c r="AF114" s="2353"/>
    </row>
    <row r="115" spans="3:32" ht="15.75" x14ac:dyDescent="0.3">
      <c r="C115" s="2390" t="s">
        <v>2263</v>
      </c>
      <c r="D115" s="2384">
        <v>644840.71328391111</v>
      </c>
      <c r="E115" s="2391">
        <v>4</v>
      </c>
      <c r="F115" s="2385">
        <v>1</v>
      </c>
      <c r="G115" s="2309">
        <v>2579362.8531356445</v>
      </c>
      <c r="I115" s="2306" t="s">
        <v>2263</v>
      </c>
      <c r="J115" s="2386">
        <v>644840.71328391111</v>
      </c>
      <c r="K115" s="2392">
        <v>4</v>
      </c>
      <c r="L115" s="2385">
        <v>1</v>
      </c>
      <c r="M115" s="2309">
        <v>2579362.8531356445</v>
      </c>
      <c r="O115" s="2306" t="s">
        <v>2263</v>
      </c>
      <c r="P115" s="2386">
        <v>644840.71328391111</v>
      </c>
      <c r="Q115" s="2392">
        <v>4</v>
      </c>
      <c r="R115" s="2388">
        <v>1</v>
      </c>
      <c r="S115" s="2393">
        <v>2579362.8531356445</v>
      </c>
      <c r="AF115" s="2353"/>
    </row>
    <row r="116" spans="3:32" ht="15.75" x14ac:dyDescent="0.3">
      <c r="C116" s="2370"/>
      <c r="D116" s="2366"/>
      <c r="E116" s="2366"/>
      <c r="F116" s="2394" t="s">
        <v>890</v>
      </c>
      <c r="G116" s="2395">
        <v>2749755.0186816272</v>
      </c>
      <c r="I116" s="2370"/>
      <c r="J116" s="2366"/>
      <c r="K116" s="2366"/>
      <c r="L116" s="2394" t="s">
        <v>890</v>
      </c>
      <c r="M116" s="2395">
        <v>2768275.9547453392</v>
      </c>
      <c r="O116" s="2396"/>
      <c r="P116" s="2368"/>
      <c r="Q116" s="2368"/>
      <c r="R116" s="2361" t="s">
        <v>890</v>
      </c>
      <c r="S116" s="2397">
        <v>2794153.9892861526</v>
      </c>
      <c r="AF116" s="2353"/>
    </row>
    <row r="117" spans="3:32" ht="15.75" x14ac:dyDescent="0.3">
      <c r="C117" s="2370"/>
      <c r="D117" s="2366"/>
      <c r="E117" s="2366"/>
      <c r="F117" s="2398"/>
      <c r="G117" s="2399"/>
      <c r="I117" s="2370"/>
      <c r="J117" s="2366"/>
      <c r="K117" s="2366"/>
      <c r="L117" s="2398"/>
      <c r="M117" s="2399"/>
      <c r="O117" s="2396"/>
      <c r="P117" s="2368"/>
      <c r="Q117" s="2368"/>
      <c r="R117" s="2368"/>
      <c r="S117" s="2369"/>
      <c r="AF117" s="2353"/>
    </row>
    <row r="118" spans="3:32" ht="15.75" x14ac:dyDescent="0.3">
      <c r="C118" s="2375" t="s">
        <v>891</v>
      </c>
      <c r="D118" s="2355"/>
      <c r="E118" s="2355"/>
      <c r="F118" s="2366"/>
      <c r="G118" s="2371"/>
      <c r="I118" s="2375" t="s">
        <v>891</v>
      </c>
      <c r="J118" s="2355"/>
      <c r="K118" s="2400"/>
      <c r="L118" s="2366"/>
      <c r="M118" s="2401"/>
      <c r="O118" s="2376" t="s">
        <v>891</v>
      </c>
      <c r="P118" s="2358"/>
      <c r="Q118" s="2400"/>
      <c r="R118" s="2368"/>
      <c r="S118" s="2374"/>
      <c r="AF118" s="2353"/>
    </row>
    <row r="119" spans="3:32" ht="15.75" x14ac:dyDescent="0.3">
      <c r="C119" s="2126" t="s">
        <v>884</v>
      </c>
      <c r="D119" s="2127" t="s">
        <v>892</v>
      </c>
      <c r="E119" s="2128" t="s">
        <v>893</v>
      </c>
      <c r="F119" s="2127" t="s">
        <v>887</v>
      </c>
      <c r="G119" s="2129" t="s">
        <v>888</v>
      </c>
      <c r="I119" s="2377" t="s">
        <v>884</v>
      </c>
      <c r="J119" s="2378" t="s">
        <v>892</v>
      </c>
      <c r="K119" s="2379" t="s">
        <v>893</v>
      </c>
      <c r="L119" s="2127" t="s">
        <v>887</v>
      </c>
      <c r="M119" s="2402" t="s">
        <v>888</v>
      </c>
      <c r="O119" s="2380" t="s">
        <v>884</v>
      </c>
      <c r="P119" s="2381" t="s">
        <v>892</v>
      </c>
      <c r="Q119" s="2382" t="s">
        <v>893</v>
      </c>
      <c r="R119" s="2381" t="s">
        <v>887</v>
      </c>
      <c r="S119" s="2383" t="s">
        <v>888</v>
      </c>
      <c r="AF119" s="2353"/>
    </row>
    <row r="120" spans="3:32" ht="15.75" x14ac:dyDescent="0.3">
      <c r="C120" s="2306" t="s">
        <v>2167</v>
      </c>
      <c r="D120" s="2403" t="s">
        <v>894</v>
      </c>
      <c r="E120" s="2307">
        <v>93.1</v>
      </c>
      <c r="F120" s="2384">
        <v>31489.721498697658</v>
      </c>
      <c r="G120" s="2404">
        <v>2931693.0715287519</v>
      </c>
      <c r="I120" s="2306" t="s">
        <v>2167</v>
      </c>
      <c r="J120" s="2405" t="s">
        <v>894</v>
      </c>
      <c r="K120" s="2387">
        <v>104.68528221422358</v>
      </c>
      <c r="L120" s="2384">
        <v>31489.721498697658</v>
      </c>
      <c r="M120" s="2404">
        <v>3296510.3819384677</v>
      </c>
      <c r="O120" s="2306" t="s">
        <v>2167</v>
      </c>
      <c r="P120" s="2405" t="s">
        <v>894</v>
      </c>
      <c r="Q120" s="2387">
        <v>121.17849970641375</v>
      </c>
      <c r="R120" s="2386">
        <v>31489.721498697658</v>
      </c>
      <c r="S120" s="2389">
        <v>3815877.2073849849</v>
      </c>
      <c r="AF120" s="2353"/>
    </row>
    <row r="121" spans="3:32" ht="15.75" x14ac:dyDescent="0.3">
      <c r="C121" s="2390" t="s">
        <v>2166</v>
      </c>
      <c r="D121" s="2403" t="s">
        <v>894</v>
      </c>
      <c r="E121" s="2307">
        <v>121.03</v>
      </c>
      <c r="F121" s="2384">
        <v>16121.017832097778</v>
      </c>
      <c r="G121" s="2404">
        <v>1951126.7882187939</v>
      </c>
      <c r="I121" s="2306" t="s">
        <v>2166</v>
      </c>
      <c r="J121" s="2405" t="s">
        <v>894</v>
      </c>
      <c r="K121" s="2387">
        <v>136.09086687849066</v>
      </c>
      <c r="L121" s="2384">
        <v>16121.017832097778</v>
      </c>
      <c r="M121" s="2404">
        <v>2193923.2917337925</v>
      </c>
      <c r="O121" s="2306" t="s">
        <v>2166</v>
      </c>
      <c r="P121" s="2405" t="s">
        <v>894</v>
      </c>
      <c r="Q121" s="2387">
        <v>157.53204961833788</v>
      </c>
      <c r="R121" s="2386">
        <v>16121.017832097778</v>
      </c>
      <c r="S121" s="2389">
        <v>2539576.9810241368</v>
      </c>
      <c r="AF121" s="2353"/>
    </row>
    <row r="122" spans="3:32" ht="15.75" x14ac:dyDescent="0.3">
      <c r="C122" s="2390" t="s">
        <v>1895</v>
      </c>
      <c r="D122" s="2150" t="s">
        <v>894</v>
      </c>
      <c r="E122" s="2307">
        <v>3.23</v>
      </c>
      <c r="F122" s="2384">
        <v>220959.50124884793</v>
      </c>
      <c r="G122" s="2404">
        <v>713699.18903377885</v>
      </c>
      <c r="I122" s="2306" t="s">
        <v>1895</v>
      </c>
      <c r="J122" s="2147" t="s">
        <v>894</v>
      </c>
      <c r="K122" s="2387">
        <v>3.5530000000000004</v>
      </c>
      <c r="L122" s="2384">
        <v>220959.50124884793</v>
      </c>
      <c r="M122" s="2404">
        <v>785069.1079371568</v>
      </c>
      <c r="O122" s="2306" t="s">
        <v>1895</v>
      </c>
      <c r="P122" s="2147" t="s">
        <v>894</v>
      </c>
      <c r="Q122" s="2387">
        <v>3.8759999999999999</v>
      </c>
      <c r="R122" s="2386">
        <v>220959.50124884793</v>
      </c>
      <c r="S122" s="2389">
        <v>856439.02684053453</v>
      </c>
      <c r="AF122" s="2353"/>
    </row>
    <row r="123" spans="3:32" ht="15.75" x14ac:dyDescent="0.3">
      <c r="C123" s="2390" t="s">
        <v>980</v>
      </c>
      <c r="D123" s="2150" t="s">
        <v>894</v>
      </c>
      <c r="E123" s="2307">
        <v>39.049999999999997</v>
      </c>
      <c r="F123" s="2384">
        <v>372449.24864756566</v>
      </c>
      <c r="G123" s="2404">
        <v>14544143.159687439</v>
      </c>
      <c r="I123" s="2306" t="s">
        <v>980</v>
      </c>
      <c r="J123" s="2147" t="s">
        <v>894</v>
      </c>
      <c r="K123" s="2387">
        <v>43.909347695654468</v>
      </c>
      <c r="L123" s="2384">
        <v>372449.24864756566</v>
      </c>
      <c r="M123" s="2404">
        <v>16354003.557851225</v>
      </c>
      <c r="O123" s="2306" t="s">
        <v>980</v>
      </c>
      <c r="P123" s="2147" t="s">
        <v>894</v>
      </c>
      <c r="Q123" s="2387">
        <v>50.827286933785786</v>
      </c>
      <c r="R123" s="2386">
        <v>372449.24864756566</v>
      </c>
      <c r="S123" s="2389">
        <v>18930584.829282746</v>
      </c>
      <c r="AF123" s="2353"/>
    </row>
    <row r="124" spans="3:32" ht="15.75" x14ac:dyDescent="0.3">
      <c r="C124" s="2390" t="s">
        <v>984</v>
      </c>
      <c r="D124" s="2150" t="s">
        <v>2232</v>
      </c>
      <c r="E124" s="2307">
        <v>56.699999999999996</v>
      </c>
      <c r="F124" s="2384">
        <v>36154.069324784614</v>
      </c>
      <c r="G124" s="2404">
        <v>2049935.7307152874</v>
      </c>
      <c r="I124" s="2390" t="s">
        <v>984</v>
      </c>
      <c r="J124" s="2150" t="s">
        <v>2232</v>
      </c>
      <c r="K124" s="2307">
        <v>63.755698190617366</v>
      </c>
      <c r="L124" s="2384">
        <v>36154.069324784614</v>
      </c>
      <c r="M124" s="2404">
        <v>2305027.9322336251</v>
      </c>
      <c r="O124" s="2306" t="s">
        <v>984</v>
      </c>
      <c r="P124" s="2147" t="s">
        <v>2232</v>
      </c>
      <c r="Q124" s="2387">
        <v>73.800439670823408</v>
      </c>
      <c r="R124" s="2386">
        <v>36154.069324784614</v>
      </c>
      <c r="S124" s="2389">
        <v>2668186.2120585339</v>
      </c>
      <c r="AF124" s="2353"/>
    </row>
    <row r="125" spans="3:32" ht="15.75" x14ac:dyDescent="0.3">
      <c r="C125" s="2390" t="s">
        <v>902</v>
      </c>
      <c r="D125" s="2150" t="s">
        <v>903</v>
      </c>
      <c r="E125" s="2307">
        <v>36</v>
      </c>
      <c r="F125" s="2384">
        <v>96726.106992586661</v>
      </c>
      <c r="G125" s="2404">
        <v>3482139.8517331197</v>
      </c>
      <c r="I125" s="2390" t="s">
        <v>902</v>
      </c>
      <c r="J125" s="2150" t="s">
        <v>903</v>
      </c>
      <c r="K125" s="2307">
        <v>39</v>
      </c>
      <c r="L125" s="2384">
        <v>96726.106992586661</v>
      </c>
      <c r="M125" s="2404">
        <v>3772318.1727108797</v>
      </c>
      <c r="O125" s="2306" t="s">
        <v>902</v>
      </c>
      <c r="P125" s="2147" t="s">
        <v>903</v>
      </c>
      <c r="Q125" s="2387">
        <v>43</v>
      </c>
      <c r="R125" s="2386">
        <v>96726.106992586661</v>
      </c>
      <c r="S125" s="2389">
        <v>4159222.6006812262</v>
      </c>
      <c r="AF125" s="2353"/>
    </row>
    <row r="126" spans="3:32" ht="15.75" x14ac:dyDescent="0.3">
      <c r="C126" s="2390" t="s">
        <v>988</v>
      </c>
      <c r="D126" s="2150" t="s">
        <v>904</v>
      </c>
      <c r="E126" s="2307">
        <v>5</v>
      </c>
      <c r="F126" s="2384">
        <v>9470.8830294530144</v>
      </c>
      <c r="G126" s="2404">
        <v>47354.41514726507</v>
      </c>
      <c r="I126" s="2390" t="s">
        <v>988</v>
      </c>
      <c r="J126" s="2150" t="s">
        <v>904</v>
      </c>
      <c r="K126" s="2307">
        <v>22</v>
      </c>
      <c r="L126" s="2384">
        <v>9470.8830294530144</v>
      </c>
      <c r="M126" s="2404">
        <v>208359.42664796632</v>
      </c>
      <c r="O126" s="2306" t="s">
        <v>988</v>
      </c>
      <c r="P126" s="2147" t="s">
        <v>904</v>
      </c>
      <c r="Q126" s="2387">
        <v>24</v>
      </c>
      <c r="R126" s="2386">
        <v>9470.8830294530144</v>
      </c>
      <c r="S126" s="2389">
        <v>227301.19270687236</v>
      </c>
      <c r="AF126" s="2353"/>
    </row>
    <row r="127" spans="3:32" ht="15.75" x14ac:dyDescent="0.3">
      <c r="C127" s="2390" t="s">
        <v>905</v>
      </c>
      <c r="D127" s="2150" t="s">
        <v>3</v>
      </c>
      <c r="E127" s="2307">
        <v>3514.4999999999995</v>
      </c>
      <c r="F127" s="2384">
        <v>2256.9424964936889</v>
      </c>
      <c r="G127" s="2404">
        <v>7932024.4039270682</v>
      </c>
      <c r="I127" s="2390" t="s">
        <v>905</v>
      </c>
      <c r="J127" s="2150" t="s">
        <v>3</v>
      </c>
      <c r="K127" s="2307">
        <v>3951.8412926089018</v>
      </c>
      <c r="L127" s="2384">
        <v>2256.9424964936889</v>
      </c>
      <c r="M127" s="2404">
        <v>8919078.5526875816</v>
      </c>
      <c r="O127" s="2306" t="s">
        <v>905</v>
      </c>
      <c r="P127" s="2147" t="s">
        <v>3</v>
      </c>
      <c r="Q127" s="2387">
        <v>4574.4558240407205</v>
      </c>
      <c r="R127" s="2386">
        <v>2256.9424964936889</v>
      </c>
      <c r="S127" s="2389">
        <v>10324283.747610558</v>
      </c>
      <c r="AF127" s="2353"/>
    </row>
    <row r="128" spans="3:32" ht="15.75" x14ac:dyDescent="0.3">
      <c r="C128" s="2390" t="s">
        <v>978</v>
      </c>
      <c r="D128" s="2406" t="s">
        <v>894</v>
      </c>
      <c r="E128" s="2307">
        <v>8.23</v>
      </c>
      <c r="F128" s="2384">
        <v>105968.82388298938</v>
      </c>
      <c r="G128" s="2404">
        <v>872123.42055700265</v>
      </c>
      <c r="I128" s="2390" t="s">
        <v>978</v>
      </c>
      <c r="J128" s="2406" t="s">
        <v>894</v>
      </c>
      <c r="K128" s="2307">
        <v>9.2541339701725036</v>
      </c>
      <c r="L128" s="2384">
        <v>105968.82388298938</v>
      </c>
      <c r="M128" s="2404">
        <v>980649.69287479937</v>
      </c>
      <c r="O128" s="2306" t="s">
        <v>978</v>
      </c>
      <c r="P128" s="2407" t="s">
        <v>894</v>
      </c>
      <c r="Q128" s="2387">
        <v>10.712127310244739</v>
      </c>
      <c r="R128" s="2386">
        <v>105968.82388298938</v>
      </c>
      <c r="S128" s="2389">
        <v>1135151.5323514855</v>
      </c>
      <c r="AF128" s="2353"/>
    </row>
    <row r="129" spans="3:32" ht="15.75" x14ac:dyDescent="0.3">
      <c r="C129" s="2390" t="s">
        <v>906</v>
      </c>
      <c r="D129" s="2406" t="s">
        <v>4</v>
      </c>
      <c r="E129" s="2307">
        <v>18</v>
      </c>
      <c r="F129" s="2384">
        <v>3116.7301142055703</v>
      </c>
      <c r="G129" s="2404">
        <v>56101.142055700264</v>
      </c>
      <c r="I129" s="2390" t="s">
        <v>906</v>
      </c>
      <c r="J129" s="2406" t="s">
        <v>4</v>
      </c>
      <c r="K129" s="2307">
        <v>20.239904187497579</v>
      </c>
      <c r="L129" s="2384">
        <v>3116.7301142055703</v>
      </c>
      <c r="M129" s="2404">
        <v>63082.318889809132</v>
      </c>
      <c r="O129" s="2306" t="s">
        <v>906</v>
      </c>
      <c r="P129" s="2407" t="s">
        <v>4</v>
      </c>
      <c r="Q129" s="2387">
        <v>23.428711006610609</v>
      </c>
      <c r="R129" s="2386">
        <v>3116.7301142055703</v>
      </c>
      <c r="S129" s="2389">
        <v>73020.969131322781</v>
      </c>
      <c r="AF129" s="2353"/>
    </row>
    <row r="130" spans="3:32" ht="15.75" x14ac:dyDescent="0.3">
      <c r="C130" s="2390" t="s">
        <v>2138</v>
      </c>
      <c r="D130" s="2150" t="s">
        <v>1</v>
      </c>
      <c r="E130" s="2307">
        <v>6</v>
      </c>
      <c r="F130" s="2384">
        <v>47019.635343618516</v>
      </c>
      <c r="G130" s="2404">
        <v>282117.8120617111</v>
      </c>
      <c r="I130" s="2390" t="s">
        <v>2138</v>
      </c>
      <c r="J130" s="2150" t="s">
        <v>1</v>
      </c>
      <c r="K130" s="2307">
        <v>6</v>
      </c>
      <c r="L130" s="2384">
        <v>47019.635343618516</v>
      </c>
      <c r="M130" s="2404">
        <v>282117.8120617111</v>
      </c>
      <c r="O130" s="2306" t="s">
        <v>2138</v>
      </c>
      <c r="P130" s="2147" t="s">
        <v>1</v>
      </c>
      <c r="Q130" s="2387">
        <v>6</v>
      </c>
      <c r="R130" s="2386">
        <v>47019.635343618516</v>
      </c>
      <c r="S130" s="2389">
        <v>282117.8120617111</v>
      </c>
      <c r="AF130" s="2353"/>
    </row>
    <row r="131" spans="3:32" ht="15.75" x14ac:dyDescent="0.3">
      <c r="C131" s="2390" t="s">
        <v>978</v>
      </c>
      <c r="D131" s="2150" t="s">
        <v>894</v>
      </c>
      <c r="E131" s="2307">
        <v>11.26</v>
      </c>
      <c r="F131" s="2384">
        <v>105968.82388298938</v>
      </c>
      <c r="G131" s="2404">
        <v>1193208.9569224603</v>
      </c>
      <c r="I131" s="2390" t="s">
        <v>978</v>
      </c>
      <c r="J131" s="2150" t="s">
        <v>894</v>
      </c>
      <c r="K131" s="2307">
        <v>12.386000000000001</v>
      </c>
      <c r="L131" s="2384">
        <v>105968.82388298938</v>
      </c>
      <c r="M131" s="2404">
        <v>1312529.8526147066</v>
      </c>
      <c r="O131" s="2306" t="s">
        <v>978</v>
      </c>
      <c r="P131" s="2147" t="s">
        <v>894</v>
      </c>
      <c r="Q131" s="2387">
        <v>13.511999999999999</v>
      </c>
      <c r="R131" s="2386">
        <v>105968.82388298938</v>
      </c>
      <c r="S131" s="2389">
        <v>1431850.7483069524</v>
      </c>
      <c r="AF131" s="2353"/>
    </row>
    <row r="132" spans="3:32" ht="15.75" x14ac:dyDescent="0.3">
      <c r="C132" s="2390" t="s">
        <v>985</v>
      </c>
      <c r="D132" s="2150" t="s">
        <v>3</v>
      </c>
      <c r="E132" s="2307">
        <v>190</v>
      </c>
      <c r="F132" s="2384">
        <v>3186.5448687637754</v>
      </c>
      <c r="G132" s="2404">
        <v>605443.52506511728</v>
      </c>
      <c r="I132" s="2390" t="s">
        <v>985</v>
      </c>
      <c r="J132" s="2150" t="s">
        <v>3</v>
      </c>
      <c r="K132" s="2307">
        <v>209.00000000000003</v>
      </c>
      <c r="L132" s="2384">
        <v>3186.5448687637754</v>
      </c>
      <c r="M132" s="2404">
        <v>665987.87757162913</v>
      </c>
      <c r="O132" s="2306" t="s">
        <v>985</v>
      </c>
      <c r="P132" s="2147" t="s">
        <v>3</v>
      </c>
      <c r="Q132" s="2387">
        <v>228</v>
      </c>
      <c r="R132" s="2386">
        <v>3186.5448687637754</v>
      </c>
      <c r="S132" s="2389">
        <v>726532.23007814074</v>
      </c>
      <c r="AF132" s="2353"/>
    </row>
    <row r="133" spans="3:32" ht="15.75" x14ac:dyDescent="0.3">
      <c r="C133" s="2390" t="s">
        <v>1812</v>
      </c>
      <c r="D133" s="2150" t="s">
        <v>1</v>
      </c>
      <c r="E133" s="2307">
        <v>120</v>
      </c>
      <c r="F133" s="2384">
        <v>1532.5714285714287</v>
      </c>
      <c r="G133" s="2404">
        <v>183908.57142857145</v>
      </c>
      <c r="I133" s="2390" t="s">
        <v>1812</v>
      </c>
      <c r="J133" s="2150" t="s">
        <v>1</v>
      </c>
      <c r="K133" s="2307">
        <v>132</v>
      </c>
      <c r="L133" s="2384">
        <v>1532.5714285714287</v>
      </c>
      <c r="M133" s="2404">
        <v>202299.42857142858</v>
      </c>
      <c r="O133" s="2306" t="s">
        <v>1812</v>
      </c>
      <c r="P133" s="2147" t="s">
        <v>1</v>
      </c>
      <c r="Q133" s="2387">
        <v>144</v>
      </c>
      <c r="R133" s="2386">
        <v>1532.5714285714287</v>
      </c>
      <c r="S133" s="2389">
        <v>220690.28571428574</v>
      </c>
      <c r="AF133" s="2353"/>
    </row>
    <row r="134" spans="3:32" ht="15.75" x14ac:dyDescent="0.3">
      <c r="C134" s="2390" t="s">
        <v>1594</v>
      </c>
      <c r="D134" s="2150" t="s">
        <v>1</v>
      </c>
      <c r="E134" s="2307">
        <v>28</v>
      </c>
      <c r="F134" s="2384">
        <v>418.88852734922864</v>
      </c>
      <c r="G134" s="2404">
        <v>11728.878765778401</v>
      </c>
      <c r="I134" s="2390" t="s">
        <v>1594</v>
      </c>
      <c r="J134" s="2150" t="s">
        <v>1</v>
      </c>
      <c r="K134" s="2307">
        <v>30.800000000000004</v>
      </c>
      <c r="L134" s="2384">
        <v>418.88852734922864</v>
      </c>
      <c r="M134" s="2404">
        <v>12901.766642356244</v>
      </c>
      <c r="O134" s="2306" t="s">
        <v>1594</v>
      </c>
      <c r="P134" s="2147" t="s">
        <v>1</v>
      </c>
      <c r="Q134" s="2387">
        <v>33.6</v>
      </c>
      <c r="R134" s="2386">
        <v>418.88852734922864</v>
      </c>
      <c r="S134" s="2389">
        <v>14074.654518934083</v>
      </c>
      <c r="AF134" s="2353"/>
    </row>
    <row r="135" spans="3:32" ht="15.75" x14ac:dyDescent="0.3">
      <c r="C135" s="2390" t="s">
        <v>1595</v>
      </c>
      <c r="D135" s="2150" t="s">
        <v>1</v>
      </c>
      <c r="E135" s="2307">
        <v>28</v>
      </c>
      <c r="F135" s="2384">
        <v>332.09296734121415</v>
      </c>
      <c r="G135" s="2404">
        <v>9298.6030855539957</v>
      </c>
      <c r="I135" s="2306" t="s">
        <v>1595</v>
      </c>
      <c r="J135" s="2147" t="s">
        <v>1</v>
      </c>
      <c r="K135" s="2307">
        <v>30.800000000000004</v>
      </c>
      <c r="L135" s="2384">
        <v>332.09296734121415</v>
      </c>
      <c r="M135" s="2404">
        <v>10228.463394109398</v>
      </c>
      <c r="O135" s="2306" t="s">
        <v>1595</v>
      </c>
      <c r="P135" s="2147" t="s">
        <v>1</v>
      </c>
      <c r="Q135" s="2387">
        <v>33.6</v>
      </c>
      <c r="R135" s="2386">
        <v>332.09296734121415</v>
      </c>
      <c r="S135" s="2389">
        <v>11158.323702664797</v>
      </c>
      <c r="AF135" s="2353"/>
    </row>
    <row r="136" spans="3:32" ht="15.75" x14ac:dyDescent="0.3">
      <c r="C136" s="2390" t="s">
        <v>908</v>
      </c>
      <c r="D136" s="2150" t="s">
        <v>1</v>
      </c>
      <c r="E136" s="2307">
        <v>25</v>
      </c>
      <c r="F136" s="2384">
        <v>10102.504508114607</v>
      </c>
      <c r="G136" s="2404">
        <v>252562.61270286518</v>
      </c>
      <c r="I136" s="2306" t="s">
        <v>908</v>
      </c>
      <c r="J136" s="2147" t="s">
        <v>1</v>
      </c>
      <c r="K136" s="2307">
        <v>27.500000000000004</v>
      </c>
      <c r="L136" s="2384">
        <v>10102.504508114607</v>
      </c>
      <c r="M136" s="2404">
        <v>277818.87397315173</v>
      </c>
      <c r="O136" s="2306" t="s">
        <v>908</v>
      </c>
      <c r="P136" s="2147" t="s">
        <v>1</v>
      </c>
      <c r="Q136" s="2387">
        <v>30</v>
      </c>
      <c r="R136" s="2386">
        <v>10102.504508114607</v>
      </c>
      <c r="S136" s="2389">
        <v>303075.13524343824</v>
      </c>
      <c r="AF136" s="2408"/>
    </row>
    <row r="137" spans="3:32" ht="15.75" x14ac:dyDescent="0.3">
      <c r="C137" s="2390" t="s">
        <v>909</v>
      </c>
      <c r="D137" s="2150" t="s">
        <v>1</v>
      </c>
      <c r="E137" s="2307">
        <v>6</v>
      </c>
      <c r="F137" s="2384">
        <v>4701.963534361852</v>
      </c>
      <c r="G137" s="2404">
        <v>28211.781206171112</v>
      </c>
      <c r="I137" s="2306" t="s">
        <v>909</v>
      </c>
      <c r="J137" s="2147" t="s">
        <v>1</v>
      </c>
      <c r="K137" s="2307">
        <v>6.6000000000000005</v>
      </c>
      <c r="L137" s="2384">
        <v>4701.963534361852</v>
      </c>
      <c r="M137" s="2404">
        <v>31032.959326788226</v>
      </c>
      <c r="O137" s="2390" t="s">
        <v>909</v>
      </c>
      <c r="P137" s="2150" t="s">
        <v>1</v>
      </c>
      <c r="Q137" s="2307">
        <v>7.1999999999999993</v>
      </c>
      <c r="R137" s="2384">
        <v>4701.963534361852</v>
      </c>
      <c r="S137" s="2404">
        <v>33854.13744740533</v>
      </c>
      <c r="AF137" s="2353"/>
    </row>
    <row r="138" spans="3:32" ht="15.75" x14ac:dyDescent="0.3">
      <c r="C138" s="2390" t="s">
        <v>1596</v>
      </c>
      <c r="D138" s="2150" t="s">
        <v>1597</v>
      </c>
      <c r="E138" s="2391">
        <v>15</v>
      </c>
      <c r="F138" s="2384">
        <v>134214.4721471587</v>
      </c>
      <c r="G138" s="2404">
        <v>2013217.0822073803</v>
      </c>
      <c r="I138" s="2306" t="s">
        <v>1596</v>
      </c>
      <c r="J138" s="2147" t="s">
        <v>1597</v>
      </c>
      <c r="K138" s="2307">
        <v>16.5</v>
      </c>
      <c r="L138" s="2384">
        <v>134214.4721471587</v>
      </c>
      <c r="M138" s="2404">
        <v>2214538.7904281183</v>
      </c>
      <c r="O138" s="2390" t="s">
        <v>1596</v>
      </c>
      <c r="P138" s="2150" t="s">
        <v>1597</v>
      </c>
      <c r="Q138" s="2307">
        <v>18</v>
      </c>
      <c r="R138" s="2384">
        <v>134214.4721471587</v>
      </c>
      <c r="S138" s="2404">
        <v>2415860.4986488568</v>
      </c>
      <c r="AF138" s="2353"/>
    </row>
    <row r="139" spans="3:32" ht="15.75" x14ac:dyDescent="0.3">
      <c r="C139" s="2390" t="s">
        <v>910</v>
      </c>
      <c r="D139" s="2150" t="s">
        <v>1</v>
      </c>
      <c r="E139" s="2307">
        <v>15</v>
      </c>
      <c r="F139" s="2384">
        <v>3414.2761043356804</v>
      </c>
      <c r="G139" s="2404">
        <v>51214.141565035206</v>
      </c>
      <c r="I139" s="2306" t="s">
        <v>910</v>
      </c>
      <c r="J139" s="2147" t="s">
        <v>1</v>
      </c>
      <c r="K139" s="2307">
        <v>16.5</v>
      </c>
      <c r="L139" s="2384">
        <v>3414.2761043356804</v>
      </c>
      <c r="M139" s="2404">
        <v>56335.555721538723</v>
      </c>
      <c r="O139" s="2390" t="s">
        <v>910</v>
      </c>
      <c r="P139" s="2150" t="s">
        <v>1</v>
      </c>
      <c r="Q139" s="2307">
        <v>18</v>
      </c>
      <c r="R139" s="2384">
        <v>3414.2761043356804</v>
      </c>
      <c r="S139" s="2404">
        <v>61456.969878042248</v>
      </c>
      <c r="AF139" s="2408"/>
    </row>
    <row r="140" spans="3:32" ht="15.75" x14ac:dyDescent="0.3">
      <c r="C140" s="2390" t="s">
        <v>2107</v>
      </c>
      <c r="D140" s="1973" t="s">
        <v>3</v>
      </c>
      <c r="E140" s="2307">
        <v>1</v>
      </c>
      <c r="F140" s="2384">
        <v>8228.1675015027067</v>
      </c>
      <c r="G140" s="2404">
        <v>8228.1675015027067</v>
      </c>
      <c r="I140" s="2306" t="s">
        <v>2107</v>
      </c>
      <c r="J140" s="2341" t="s">
        <v>3</v>
      </c>
      <c r="K140" s="2307">
        <v>1</v>
      </c>
      <c r="L140" s="2384">
        <v>8228.1675015027067</v>
      </c>
      <c r="M140" s="2404">
        <v>8228.1675015027067</v>
      </c>
      <c r="O140" s="2390" t="s">
        <v>2107</v>
      </c>
      <c r="P140" s="1973" t="s">
        <v>3</v>
      </c>
      <c r="Q140" s="2307">
        <v>1</v>
      </c>
      <c r="R140" s="2384">
        <v>8228.1675015027067</v>
      </c>
      <c r="S140" s="2404">
        <v>8228.1675015027067</v>
      </c>
      <c r="AF140" s="2353"/>
    </row>
    <row r="141" spans="3:32" ht="15.75" x14ac:dyDescent="0.3">
      <c r="C141" s="2390" t="s">
        <v>911</v>
      </c>
      <c r="D141" s="2409" t="s">
        <v>3</v>
      </c>
      <c r="E141" s="2307">
        <v>1</v>
      </c>
      <c r="F141" s="2384">
        <v>66633.540372670817</v>
      </c>
      <c r="G141" s="2404">
        <v>66633.540372670817</v>
      </c>
      <c r="I141" s="2306" t="s">
        <v>911</v>
      </c>
      <c r="J141" s="2410" t="s">
        <v>3</v>
      </c>
      <c r="K141" s="2307">
        <v>1</v>
      </c>
      <c r="L141" s="2384">
        <v>66633.540372670817</v>
      </c>
      <c r="M141" s="2404">
        <v>66633.540372670817</v>
      </c>
      <c r="O141" s="2390" t="s">
        <v>911</v>
      </c>
      <c r="P141" s="2409" t="s">
        <v>3</v>
      </c>
      <c r="Q141" s="2307">
        <v>1</v>
      </c>
      <c r="R141" s="2384">
        <v>66633.540372670817</v>
      </c>
      <c r="S141" s="2404">
        <v>66633.540372670817</v>
      </c>
      <c r="AF141" s="2353"/>
    </row>
    <row r="142" spans="3:32" ht="15.75" x14ac:dyDescent="0.3">
      <c r="C142" s="2390" t="s">
        <v>912</v>
      </c>
      <c r="D142" s="2150" t="s">
        <v>913</v>
      </c>
      <c r="E142" s="2307">
        <v>8</v>
      </c>
      <c r="F142" s="2384">
        <v>3869.0442797034666</v>
      </c>
      <c r="G142" s="2404">
        <v>30952.354237627733</v>
      </c>
      <c r="I142" s="2306" t="s">
        <v>912</v>
      </c>
      <c r="J142" s="2147" t="s">
        <v>913</v>
      </c>
      <c r="K142" s="2307">
        <v>6.6000000000000005</v>
      </c>
      <c r="L142" s="2384">
        <v>3869.0442797034666</v>
      </c>
      <c r="M142" s="2404">
        <v>25535.692246042883</v>
      </c>
      <c r="O142" s="2390" t="s">
        <v>912</v>
      </c>
      <c r="P142" s="2150" t="s">
        <v>913</v>
      </c>
      <c r="Q142" s="2307">
        <v>7.1999999999999993</v>
      </c>
      <c r="R142" s="2384">
        <v>3869.0442797034666</v>
      </c>
      <c r="S142" s="2404">
        <v>27857.118813864956</v>
      </c>
      <c r="AF142" s="2353"/>
    </row>
    <row r="143" spans="3:32" ht="15.75" x14ac:dyDescent="0.3">
      <c r="C143" s="2370"/>
      <c r="D143" s="2366"/>
      <c r="E143" s="2366"/>
      <c r="F143" s="2411"/>
      <c r="G143" s="2309">
        <v>39317067.199726649</v>
      </c>
      <c r="I143" s="2370"/>
      <c r="J143" s="2366"/>
      <c r="K143" s="2366"/>
      <c r="L143" s="2411"/>
      <c r="M143" s="2309">
        <v>44044211.21593105</v>
      </c>
      <c r="O143" s="2412"/>
      <c r="P143" s="2408"/>
      <c r="Q143" s="2408"/>
      <c r="R143" s="2413" t="s">
        <v>890</v>
      </c>
      <c r="S143" s="2309">
        <v>50333033.921360858</v>
      </c>
      <c r="AF143" s="2353"/>
    </row>
    <row r="144" spans="3:32" ht="15.75" x14ac:dyDescent="0.3">
      <c r="C144" s="2375" t="s">
        <v>898</v>
      </c>
      <c r="D144" s="2355"/>
      <c r="E144" s="2355"/>
      <c r="F144" s="2366"/>
      <c r="G144" s="2371"/>
      <c r="I144" s="2375" t="s">
        <v>898</v>
      </c>
      <c r="J144" s="2355"/>
      <c r="K144" s="2355"/>
      <c r="L144" s="2366"/>
      <c r="M144" s="2401"/>
      <c r="O144" s="2414" t="s">
        <v>898</v>
      </c>
      <c r="P144" s="2415"/>
      <c r="Q144" s="2415"/>
      <c r="R144" s="2408"/>
      <c r="S144" s="2416"/>
      <c r="AF144" s="2353"/>
    </row>
    <row r="145" spans="2:32" ht="15.75" x14ac:dyDescent="0.3">
      <c r="C145" s="2126" t="s">
        <v>884</v>
      </c>
      <c r="D145" s="2127" t="s">
        <v>885</v>
      </c>
      <c r="E145" s="2128" t="s">
        <v>886</v>
      </c>
      <c r="F145" s="2127" t="s">
        <v>893</v>
      </c>
      <c r="G145" s="2402" t="s">
        <v>888</v>
      </c>
      <c r="I145" s="2377" t="s">
        <v>884</v>
      </c>
      <c r="J145" s="2378" t="s">
        <v>885</v>
      </c>
      <c r="K145" s="2128" t="s">
        <v>886</v>
      </c>
      <c r="L145" s="2127" t="s">
        <v>893</v>
      </c>
      <c r="M145" s="2402" t="s">
        <v>888</v>
      </c>
      <c r="O145" s="2417" t="s">
        <v>884</v>
      </c>
      <c r="P145" s="2418" t="s">
        <v>885</v>
      </c>
      <c r="Q145" s="2419" t="s">
        <v>886</v>
      </c>
      <c r="R145" s="2419" t="s">
        <v>893</v>
      </c>
      <c r="S145" s="2420" t="s">
        <v>888</v>
      </c>
      <c r="AF145" s="2353"/>
    </row>
    <row r="146" spans="2:32" ht="15.75" x14ac:dyDescent="0.3">
      <c r="C146" s="2306" t="s">
        <v>899</v>
      </c>
      <c r="D146" s="2282">
        <v>133931.74620661701</v>
      </c>
      <c r="E146" s="2307">
        <v>2</v>
      </c>
      <c r="F146" s="2385">
        <v>1</v>
      </c>
      <c r="G146" s="2404">
        <v>267863.49241323402</v>
      </c>
      <c r="I146" s="2306" t="s">
        <v>899</v>
      </c>
      <c r="J146" s="2282">
        <v>133931.74620661701</v>
      </c>
      <c r="K146" s="2307">
        <v>2</v>
      </c>
      <c r="L146" s="2385">
        <v>1</v>
      </c>
      <c r="M146" s="2404">
        <v>267863.49241323402</v>
      </c>
      <c r="O146" s="2421" t="s">
        <v>899</v>
      </c>
      <c r="P146" s="2282">
        <v>133931.74620661701</v>
      </c>
      <c r="Q146" s="2307">
        <v>2</v>
      </c>
      <c r="R146" s="2385">
        <v>1</v>
      </c>
      <c r="S146" s="2404">
        <v>267863.49241323402</v>
      </c>
      <c r="AF146" s="2353"/>
    </row>
    <row r="147" spans="2:32" ht="15.75" x14ac:dyDescent="0.3">
      <c r="C147" s="2306" t="s">
        <v>990</v>
      </c>
      <c r="D147" s="2282">
        <v>100448.75998254272</v>
      </c>
      <c r="E147" s="2307">
        <v>7</v>
      </c>
      <c r="F147" s="2385">
        <v>2</v>
      </c>
      <c r="G147" s="2404">
        <v>1406282.639755598</v>
      </c>
      <c r="I147" s="2306" t="s">
        <v>990</v>
      </c>
      <c r="J147" s="2282">
        <v>100448.75998254272</v>
      </c>
      <c r="K147" s="2307">
        <v>7</v>
      </c>
      <c r="L147" s="2385">
        <v>2</v>
      </c>
      <c r="M147" s="2404">
        <v>1406282.639755598</v>
      </c>
      <c r="O147" s="2421" t="s">
        <v>990</v>
      </c>
      <c r="P147" s="2282">
        <v>100448.75998254272</v>
      </c>
      <c r="Q147" s="2307">
        <v>8</v>
      </c>
      <c r="R147" s="2385">
        <v>2</v>
      </c>
      <c r="S147" s="2404">
        <v>1607180.1597206835</v>
      </c>
      <c r="AF147" s="2353"/>
    </row>
    <row r="148" spans="2:32" ht="15.75" x14ac:dyDescent="0.3">
      <c r="C148" s="2306" t="s">
        <v>1154</v>
      </c>
      <c r="D148" s="2282">
        <v>64040.167561799884</v>
      </c>
      <c r="E148" s="2307">
        <v>7</v>
      </c>
      <c r="F148" s="2385">
        <v>4</v>
      </c>
      <c r="G148" s="2404">
        <v>1793124.6917303968</v>
      </c>
      <c r="I148" s="2306" t="s">
        <v>1154</v>
      </c>
      <c r="J148" s="2282">
        <v>64040.167561799884</v>
      </c>
      <c r="K148" s="2307">
        <v>7</v>
      </c>
      <c r="L148" s="2385">
        <v>4</v>
      </c>
      <c r="M148" s="2404">
        <v>1793124.6917303968</v>
      </c>
      <c r="O148" s="2421" t="s">
        <v>1154</v>
      </c>
      <c r="P148" s="2282">
        <v>64040.167561799884</v>
      </c>
      <c r="Q148" s="2307">
        <v>8</v>
      </c>
      <c r="R148" s="2385">
        <v>4</v>
      </c>
      <c r="S148" s="2404">
        <v>2049285.3619775963</v>
      </c>
      <c r="AF148" s="2353"/>
    </row>
    <row r="149" spans="2:32" ht="15.75" x14ac:dyDescent="0.3">
      <c r="C149" s="2306" t="s">
        <v>2603</v>
      </c>
      <c r="D149" s="2282">
        <v>290020.70325447264</v>
      </c>
      <c r="E149" s="2307">
        <v>2.8000000000000003</v>
      </c>
      <c r="F149" s="2385">
        <v>1</v>
      </c>
      <c r="G149" s="2404">
        <v>812057.96911252348</v>
      </c>
      <c r="I149" s="2306" t="s">
        <v>2603</v>
      </c>
      <c r="J149" s="2282">
        <v>290020.70325447264</v>
      </c>
      <c r="K149" s="2307">
        <v>2.8000000000000003</v>
      </c>
      <c r="L149" s="2385">
        <v>1</v>
      </c>
      <c r="M149" s="2404">
        <v>812057.96911252348</v>
      </c>
      <c r="O149" s="2306" t="s">
        <v>2603</v>
      </c>
      <c r="P149" s="2282">
        <v>290020.70325447264</v>
      </c>
      <c r="Q149" s="2307">
        <v>3.2</v>
      </c>
      <c r="R149" s="2385">
        <v>1</v>
      </c>
      <c r="S149" s="2404">
        <v>928066.25041431247</v>
      </c>
      <c r="AF149" s="2353"/>
    </row>
    <row r="150" spans="2:32" ht="15.75" x14ac:dyDescent="0.3">
      <c r="C150" s="2306" t="s">
        <v>2602</v>
      </c>
      <c r="D150" s="2282">
        <v>282139.34593835432</v>
      </c>
      <c r="E150" s="2307">
        <v>7</v>
      </c>
      <c r="F150" s="2385">
        <v>2</v>
      </c>
      <c r="G150" s="2404">
        <v>3949950.8431369606</v>
      </c>
      <c r="I150" s="2306" t="s">
        <v>2602</v>
      </c>
      <c r="J150" s="2282">
        <v>282139.34593835432</v>
      </c>
      <c r="K150" s="2307">
        <v>7</v>
      </c>
      <c r="L150" s="2385">
        <v>2</v>
      </c>
      <c r="M150" s="2404">
        <v>3949950.8431369606</v>
      </c>
      <c r="O150" s="2306" t="s">
        <v>2602</v>
      </c>
      <c r="P150" s="2282">
        <v>282139.34593835432</v>
      </c>
      <c r="Q150" s="2307">
        <v>8</v>
      </c>
      <c r="R150" s="2385">
        <v>2</v>
      </c>
      <c r="S150" s="2404">
        <v>4514229.5350136692</v>
      </c>
      <c r="AF150" s="2353"/>
    </row>
    <row r="151" spans="2:32" ht="16.5" thickBot="1" x14ac:dyDescent="0.35">
      <c r="C151" s="2370"/>
      <c r="D151" s="2366"/>
      <c r="E151" s="2366"/>
      <c r="F151" s="2394" t="s">
        <v>890</v>
      </c>
      <c r="G151" s="2395">
        <v>8229279.6361487135</v>
      </c>
      <c r="I151" s="2422"/>
      <c r="J151" s="2366"/>
      <c r="K151" s="2366"/>
      <c r="L151" s="2394" t="s">
        <v>890</v>
      </c>
      <c r="M151" s="2395">
        <v>8229279.6361487135</v>
      </c>
      <c r="O151" s="2422"/>
      <c r="P151" s="2366"/>
      <c r="Q151" s="2366"/>
      <c r="R151" s="2394" t="s">
        <v>890</v>
      </c>
      <c r="S151" s="2395">
        <v>9366624.7995394953</v>
      </c>
      <c r="AF151" s="2353"/>
    </row>
    <row r="152" spans="2:32" ht="16.5" thickBot="1" x14ac:dyDescent="0.35">
      <c r="C152" s="2423"/>
      <c r="D152" s="2424"/>
      <c r="E152" s="2425" t="s">
        <v>900</v>
      </c>
      <c r="F152" s="2426"/>
      <c r="G152" s="2427">
        <v>50296101.854556993</v>
      </c>
      <c r="I152" s="2428"/>
      <c r="J152" s="2424"/>
      <c r="K152" s="2425" t="s">
        <v>900</v>
      </c>
      <c r="L152" s="2426"/>
      <c r="M152" s="2427">
        <v>55041766.806825101</v>
      </c>
      <c r="O152" s="2429"/>
      <c r="P152" s="2430"/>
      <c r="Q152" s="2431" t="s">
        <v>900</v>
      </c>
      <c r="R152" s="2431"/>
      <c r="S152" s="2432">
        <v>62493812.710186511</v>
      </c>
      <c r="AF152" s="2353"/>
    </row>
    <row r="153" spans="2:32" x14ac:dyDescent="0.25">
      <c r="H153" s="2433"/>
      <c r="N153" s="2433"/>
    </row>
    <row r="154" spans="2:32" ht="15.75" thickBot="1" x14ac:dyDescent="0.3">
      <c r="H154" s="2434"/>
      <c r="N154" s="2434"/>
    </row>
    <row r="155" spans="2:32" s="1948" customFormat="1" ht="15.75" x14ac:dyDescent="0.3">
      <c r="B155" s="2435"/>
      <c r="C155" s="2343"/>
      <c r="D155" s="2344"/>
      <c r="E155" s="2347" t="s">
        <v>875</v>
      </c>
      <c r="F155" s="2348"/>
      <c r="G155" s="2349"/>
      <c r="H155" s="1341"/>
      <c r="I155" s="2343"/>
      <c r="J155" s="2344"/>
      <c r="K155" s="2347" t="s">
        <v>875</v>
      </c>
      <c r="L155" s="2348"/>
      <c r="M155" s="2349"/>
      <c r="N155" s="1341"/>
      <c r="O155" s="2343"/>
      <c r="P155" s="2344"/>
      <c r="Q155" s="2347" t="s">
        <v>875</v>
      </c>
      <c r="R155" s="2348"/>
      <c r="S155" s="2349"/>
      <c r="T155" s="1341"/>
      <c r="U155" s="1341"/>
      <c r="V155" s="1341"/>
      <c r="W155" s="1341"/>
      <c r="X155" s="1341"/>
      <c r="Y155" s="1341"/>
    </row>
    <row r="156" spans="2:32" s="1948" customFormat="1" ht="16.5" thickBot="1" x14ac:dyDescent="0.35">
      <c r="B156" s="2435"/>
      <c r="C156" s="2236" t="s">
        <v>877</v>
      </c>
      <c r="D156" s="2237">
        <v>4</v>
      </c>
      <c r="E156" s="2436" t="s">
        <v>3366</v>
      </c>
      <c r="F156" s="2355"/>
      <c r="G156" s="2356"/>
      <c r="H156" s="1341"/>
      <c r="I156" s="2241" t="s">
        <v>877</v>
      </c>
      <c r="J156" s="2242">
        <v>5</v>
      </c>
      <c r="K156" s="2437" t="s">
        <v>3366</v>
      </c>
      <c r="L156" s="2355"/>
      <c r="M156" s="2356"/>
      <c r="N156" s="1341"/>
      <c r="O156" s="2241" t="s">
        <v>877</v>
      </c>
      <c r="P156" s="2242">
        <v>6</v>
      </c>
      <c r="Q156" s="2437" t="s">
        <v>3366</v>
      </c>
      <c r="R156" s="2355"/>
      <c r="S156" s="2356"/>
      <c r="T156" s="1341"/>
      <c r="U156" s="1341"/>
      <c r="V156" s="1341"/>
      <c r="W156" s="1341"/>
      <c r="X156" s="1341"/>
      <c r="Y156" s="1341"/>
    </row>
    <row r="157" spans="2:32" s="1948" customFormat="1" ht="15.75" x14ac:dyDescent="0.3">
      <c r="B157" s="2435"/>
      <c r="C157" s="2438" t="s">
        <v>880</v>
      </c>
      <c r="D157" s="2439"/>
      <c r="E157" s="2440"/>
      <c r="F157" s="2441" t="s">
        <v>881</v>
      </c>
      <c r="G157" s="2119" t="s">
        <v>883</v>
      </c>
      <c r="H157" s="1341"/>
      <c r="I157" s="2438" t="s">
        <v>880</v>
      </c>
      <c r="J157" s="2439"/>
      <c r="K157" s="2440"/>
      <c r="L157" s="2228" t="s">
        <v>881</v>
      </c>
      <c r="M157" s="2119" t="s">
        <v>883</v>
      </c>
      <c r="N157" s="1341"/>
      <c r="O157" s="2343" t="s">
        <v>880</v>
      </c>
      <c r="P157" s="2345"/>
      <c r="Q157" s="2344"/>
      <c r="R157" s="2228" t="s">
        <v>881</v>
      </c>
      <c r="S157" s="2119" t="s">
        <v>883</v>
      </c>
    </row>
    <row r="158" spans="2:32" s="1948" customFormat="1" ht="16.5" thickBot="1" x14ac:dyDescent="0.35">
      <c r="B158" s="2435"/>
      <c r="C158" s="2363" t="s">
        <v>2703</v>
      </c>
      <c r="D158" s="2364"/>
      <c r="E158" s="2242"/>
      <c r="F158" s="2366"/>
      <c r="G158" s="2371"/>
      <c r="H158" s="1341"/>
      <c r="I158" s="2363" t="s">
        <v>2704</v>
      </c>
      <c r="J158" s="2364"/>
      <c r="K158" s="2242"/>
      <c r="L158" s="2366"/>
      <c r="M158" s="2371"/>
      <c r="N158" s="1341"/>
      <c r="O158" s="2363" t="s">
        <v>2705</v>
      </c>
      <c r="P158" s="2364"/>
      <c r="Q158" s="2365"/>
      <c r="R158" s="2366"/>
      <c r="S158" s="2371"/>
    </row>
    <row r="159" spans="2:32" s="1948" customFormat="1" ht="16.5" thickBot="1" x14ac:dyDescent="0.35">
      <c r="B159" s="2435"/>
      <c r="C159" s="2442"/>
      <c r="D159" s="2354"/>
      <c r="E159" s="2354"/>
      <c r="F159" s="2366"/>
      <c r="G159" s="2371"/>
      <c r="H159" s="1341"/>
      <c r="I159" s="2443"/>
      <c r="J159" s="2444"/>
      <c r="K159" s="2444"/>
      <c r="L159" s="2366"/>
      <c r="M159" s="2371"/>
      <c r="N159" s="1341"/>
      <c r="O159" s="2443"/>
      <c r="P159" s="2444"/>
      <c r="Q159" s="2444"/>
      <c r="R159" s="2366"/>
      <c r="S159" s="2371"/>
    </row>
    <row r="160" spans="2:32" s="1948" customFormat="1" ht="15.75" x14ac:dyDescent="0.3">
      <c r="B160" s="2435"/>
      <c r="C160" s="2445" t="s">
        <v>882</v>
      </c>
      <c r="D160" s="2354"/>
      <c r="E160" s="2446"/>
      <c r="F160" s="2343"/>
      <c r="G160" s="2344"/>
      <c r="H160" s="1341"/>
      <c r="I160" s="2375" t="s">
        <v>882</v>
      </c>
      <c r="J160" s="2366"/>
      <c r="K160" s="2355"/>
      <c r="L160" s="2366"/>
      <c r="M160" s="2371"/>
      <c r="N160" s="1341"/>
      <c r="O160" s="2375" t="s">
        <v>882</v>
      </c>
      <c r="P160" s="2366"/>
      <c r="Q160" s="2355"/>
      <c r="R160" s="2366"/>
      <c r="S160" s="2371"/>
    </row>
    <row r="161" spans="2:19" s="1948" customFormat="1" ht="15.75" thickBot="1" x14ac:dyDescent="0.3">
      <c r="B161" s="2435"/>
      <c r="C161" s="2126" t="s">
        <v>884</v>
      </c>
      <c r="D161" s="2127" t="s">
        <v>885</v>
      </c>
      <c r="E161" s="2128" t="s">
        <v>886</v>
      </c>
      <c r="F161" s="2241" t="s">
        <v>887</v>
      </c>
      <c r="G161" s="2242" t="s">
        <v>888</v>
      </c>
      <c r="H161" s="1341"/>
      <c r="I161" s="2126" t="s">
        <v>884</v>
      </c>
      <c r="J161" s="2127" t="s">
        <v>885</v>
      </c>
      <c r="K161" s="2128" t="s">
        <v>886</v>
      </c>
      <c r="L161" s="2127" t="s">
        <v>887</v>
      </c>
      <c r="M161" s="2129" t="s">
        <v>888</v>
      </c>
      <c r="N161" s="1341"/>
      <c r="O161" s="2126" t="s">
        <v>884</v>
      </c>
      <c r="P161" s="2127" t="s">
        <v>885</v>
      </c>
      <c r="Q161" s="2128" t="s">
        <v>886</v>
      </c>
      <c r="R161" s="2127" t="s">
        <v>887</v>
      </c>
      <c r="S161" s="2129" t="s">
        <v>888</v>
      </c>
    </row>
    <row r="162" spans="2:19" s="1948" customFormat="1" ht="15.75" x14ac:dyDescent="0.3">
      <c r="B162" s="2435"/>
      <c r="C162" s="2306" t="s">
        <v>889</v>
      </c>
      <c r="D162" s="2384">
        <v>96448.825485874579</v>
      </c>
      <c r="E162" s="2307">
        <v>0.2</v>
      </c>
      <c r="F162" s="2447">
        <v>1</v>
      </c>
      <c r="G162" s="2309">
        <v>19289.765097174917</v>
      </c>
      <c r="H162" s="1341"/>
      <c r="I162" s="2306" t="s">
        <v>889</v>
      </c>
      <c r="J162" s="2384">
        <v>96448.825485874579</v>
      </c>
      <c r="K162" s="2307">
        <v>0.2</v>
      </c>
      <c r="L162" s="2447">
        <v>1</v>
      </c>
      <c r="M162" s="2309">
        <v>19289.765097174917</v>
      </c>
      <c r="N162" s="1341"/>
      <c r="O162" s="2306" t="s">
        <v>889</v>
      </c>
      <c r="P162" s="2384">
        <v>96448.825485874579</v>
      </c>
      <c r="Q162" s="2307">
        <v>0.2</v>
      </c>
      <c r="R162" s="2447">
        <v>1</v>
      </c>
      <c r="S162" s="2309">
        <v>19289.765097174917</v>
      </c>
    </row>
    <row r="163" spans="2:19" s="1948" customFormat="1" ht="15.75" x14ac:dyDescent="0.3">
      <c r="B163" s="2435"/>
      <c r="C163" s="2390" t="s">
        <v>926</v>
      </c>
      <c r="D163" s="2384">
        <v>39894.1454618313</v>
      </c>
      <c r="E163" s="2307">
        <v>2.9454666666666665</v>
      </c>
      <c r="F163" s="2447">
        <v>1</v>
      </c>
      <c r="G163" s="2309">
        <v>117506.87565297536</v>
      </c>
      <c r="H163" s="1341"/>
      <c r="I163" s="2390" t="s">
        <v>926</v>
      </c>
      <c r="J163" s="2384">
        <v>39894.1454618313</v>
      </c>
      <c r="K163" s="2307">
        <v>3.3119979511556226</v>
      </c>
      <c r="L163" s="2447">
        <v>1</v>
      </c>
      <c r="M163" s="2309">
        <v>132129.32803268963</v>
      </c>
      <c r="N163" s="1341"/>
      <c r="O163" s="2390" t="s">
        <v>926</v>
      </c>
      <c r="P163" s="2384">
        <v>39894.1454618313</v>
      </c>
      <c r="Q163" s="2307">
        <v>3.833804850718777</v>
      </c>
      <c r="R163" s="2447">
        <v>1</v>
      </c>
      <c r="S163" s="2309">
        <v>152946.36838684932</v>
      </c>
    </row>
    <row r="164" spans="2:19" s="1948" customFormat="1" ht="15.75" x14ac:dyDescent="0.3">
      <c r="B164" s="2435"/>
      <c r="C164" s="2390" t="s">
        <v>928</v>
      </c>
      <c r="D164" s="2384">
        <v>27427.225005009019</v>
      </c>
      <c r="E164" s="2307">
        <v>1.4727333333333332</v>
      </c>
      <c r="F164" s="2447">
        <v>1</v>
      </c>
      <c r="G164" s="2309">
        <v>40392.98850571028</v>
      </c>
      <c r="H164" s="1341"/>
      <c r="I164" s="2390" t="s">
        <v>928</v>
      </c>
      <c r="J164" s="2384">
        <v>27427.225005009019</v>
      </c>
      <c r="K164" s="2307">
        <v>1.6559989755778113</v>
      </c>
      <c r="L164" s="2447">
        <v>1</v>
      </c>
      <c r="M164" s="2309">
        <v>45419.456511237062</v>
      </c>
      <c r="N164" s="1341"/>
      <c r="O164" s="2390" t="s">
        <v>928</v>
      </c>
      <c r="P164" s="2384">
        <v>27427.225005009019</v>
      </c>
      <c r="Q164" s="2307">
        <v>1.9169024253593885</v>
      </c>
      <c r="R164" s="2447">
        <v>1</v>
      </c>
      <c r="S164" s="2309">
        <v>52575.314132979453</v>
      </c>
    </row>
    <row r="165" spans="2:19" s="1948" customFormat="1" ht="15.75" x14ac:dyDescent="0.3">
      <c r="B165" s="2435"/>
      <c r="C165" s="2390" t="s">
        <v>2263</v>
      </c>
      <c r="D165" s="2384">
        <v>644840.71328391111</v>
      </c>
      <c r="E165" s="2307">
        <v>5</v>
      </c>
      <c r="F165" s="2447">
        <v>1</v>
      </c>
      <c r="G165" s="2309">
        <v>3224203.5664195558</v>
      </c>
      <c r="H165" s="1341"/>
      <c r="I165" s="2390" t="s">
        <v>2263</v>
      </c>
      <c r="J165" s="2384">
        <v>644840.71328391111</v>
      </c>
      <c r="K165" s="2307">
        <v>5</v>
      </c>
      <c r="L165" s="2447">
        <v>1</v>
      </c>
      <c r="M165" s="2309">
        <v>3224203.5664195558</v>
      </c>
      <c r="N165" s="1341"/>
      <c r="O165" s="2390" t="s">
        <v>2263</v>
      </c>
      <c r="P165" s="2384">
        <v>644840.71328391111</v>
      </c>
      <c r="Q165" s="2307">
        <v>6</v>
      </c>
      <c r="R165" s="2447">
        <v>1</v>
      </c>
      <c r="S165" s="2309">
        <v>3869044.2797034667</v>
      </c>
    </row>
    <row r="166" spans="2:19" s="1948" customFormat="1" ht="15.75" x14ac:dyDescent="0.3">
      <c r="B166" s="2435"/>
      <c r="C166" s="2370"/>
      <c r="D166" s="2366"/>
      <c r="E166" s="2354"/>
      <c r="F166" s="2394" t="s">
        <v>890</v>
      </c>
      <c r="G166" s="2395">
        <v>3401393.1956754164</v>
      </c>
      <c r="H166" s="1341"/>
      <c r="I166" s="2370"/>
      <c r="J166" s="2366"/>
      <c r="K166" s="2354"/>
      <c r="L166" s="2394" t="s">
        <v>890</v>
      </c>
      <c r="M166" s="2395">
        <v>3421042.1160606574</v>
      </c>
      <c r="N166" s="1341"/>
      <c r="O166" s="2370"/>
      <c r="P166" s="2366"/>
      <c r="Q166" s="2354"/>
      <c r="R166" s="2394" t="s">
        <v>890</v>
      </c>
      <c r="S166" s="2395">
        <v>4093855.7273204704</v>
      </c>
    </row>
    <row r="167" spans="2:19" s="1948" customFormat="1" ht="15.75" x14ac:dyDescent="0.3">
      <c r="B167" s="2435"/>
      <c r="C167" s="2375" t="s">
        <v>891</v>
      </c>
      <c r="D167" s="2355"/>
      <c r="E167" s="2355"/>
      <c r="F167" s="2366"/>
      <c r="G167" s="2401"/>
      <c r="H167" s="1341"/>
      <c r="I167" s="2375" t="s">
        <v>891</v>
      </c>
      <c r="J167" s="2355"/>
      <c r="K167" s="2355"/>
      <c r="L167" s="2366"/>
      <c r="M167" s="2401"/>
      <c r="N167" s="1341"/>
      <c r="O167" s="2375" t="s">
        <v>891</v>
      </c>
      <c r="P167" s="2355"/>
      <c r="Q167" s="2355"/>
      <c r="R167" s="2366"/>
      <c r="S167" s="2401"/>
    </row>
    <row r="168" spans="2:19" s="1948" customFormat="1" x14ac:dyDescent="0.25">
      <c r="B168" s="2435"/>
      <c r="C168" s="2126" t="s">
        <v>884</v>
      </c>
      <c r="D168" s="2127" t="s">
        <v>892</v>
      </c>
      <c r="E168" s="2128" t="s">
        <v>893</v>
      </c>
      <c r="F168" s="2127" t="s">
        <v>887</v>
      </c>
      <c r="G168" s="2402" t="s">
        <v>888</v>
      </c>
      <c r="H168" s="1341"/>
      <c r="I168" s="2126" t="s">
        <v>884</v>
      </c>
      <c r="J168" s="2127" t="s">
        <v>892</v>
      </c>
      <c r="K168" s="2128" t="s">
        <v>893</v>
      </c>
      <c r="L168" s="2127" t="s">
        <v>887</v>
      </c>
      <c r="M168" s="2402" t="s">
        <v>888</v>
      </c>
      <c r="N168" s="1341"/>
      <c r="O168" s="2126" t="s">
        <v>884</v>
      </c>
      <c r="P168" s="2127" t="s">
        <v>892</v>
      </c>
      <c r="Q168" s="2128" t="s">
        <v>893</v>
      </c>
      <c r="R168" s="2127" t="s">
        <v>887</v>
      </c>
      <c r="S168" s="2402" t="s">
        <v>888</v>
      </c>
    </row>
    <row r="169" spans="2:19" s="1948" customFormat="1" ht="15.75" x14ac:dyDescent="0.3">
      <c r="B169" s="2435"/>
      <c r="C169" s="2306" t="s">
        <v>2167</v>
      </c>
      <c r="D169" s="2403" t="s">
        <v>894</v>
      </c>
      <c r="E169" s="2307">
        <v>147</v>
      </c>
      <c r="F169" s="2384">
        <v>31489.721498697658</v>
      </c>
      <c r="G169" s="2395">
        <v>4628989.0603085561</v>
      </c>
      <c r="H169" s="1341"/>
      <c r="I169" s="2306" t="s">
        <v>2167</v>
      </c>
      <c r="J169" s="2403" t="s">
        <v>894</v>
      </c>
      <c r="K169" s="2307">
        <v>165.29255086456357</v>
      </c>
      <c r="L169" s="2384">
        <v>31489.721498697658</v>
      </c>
      <c r="M169" s="2395">
        <v>5205016.3925344236</v>
      </c>
      <c r="N169" s="1341"/>
      <c r="O169" s="2306" t="s">
        <v>2167</v>
      </c>
      <c r="P169" s="2403" t="s">
        <v>894</v>
      </c>
      <c r="Q169" s="2307">
        <v>191.33447322065331</v>
      </c>
      <c r="R169" s="2384">
        <v>31489.721498697658</v>
      </c>
      <c r="S169" s="2395">
        <v>6025069.2748183981</v>
      </c>
    </row>
    <row r="170" spans="2:19" s="1948" customFormat="1" ht="15.75" x14ac:dyDescent="0.3">
      <c r="B170" s="2435"/>
      <c r="C170" s="2390" t="s">
        <v>2166</v>
      </c>
      <c r="D170" s="2403" t="s">
        <v>894</v>
      </c>
      <c r="E170" s="2307">
        <v>191.1</v>
      </c>
      <c r="F170" s="2384">
        <v>16121.017832097778</v>
      </c>
      <c r="G170" s="2395">
        <v>3080726.507713885</v>
      </c>
      <c r="H170" s="1341"/>
      <c r="I170" s="2306" t="s">
        <v>2166</v>
      </c>
      <c r="J170" s="2403" t="s">
        <v>894</v>
      </c>
      <c r="K170" s="2307">
        <v>214.88031612393263</v>
      </c>
      <c r="L170" s="2384">
        <v>16121.017832097778</v>
      </c>
      <c r="M170" s="2395">
        <v>3464089.4080007253</v>
      </c>
      <c r="N170" s="1341"/>
      <c r="O170" s="2306" t="s">
        <v>2166</v>
      </c>
      <c r="P170" s="2403" t="s">
        <v>894</v>
      </c>
      <c r="Q170" s="2307">
        <v>248.73481518684929</v>
      </c>
      <c r="R170" s="2384">
        <v>16121.017832097778</v>
      </c>
      <c r="S170" s="2395">
        <v>4009858.3910907423</v>
      </c>
    </row>
    <row r="171" spans="2:19" s="1948" customFormat="1" ht="16.5" x14ac:dyDescent="0.3">
      <c r="B171" s="2435"/>
      <c r="C171" s="2390" t="s">
        <v>1895</v>
      </c>
      <c r="D171" s="2147" t="s">
        <v>4335</v>
      </c>
      <c r="E171" s="2307">
        <v>1.8819999999999999</v>
      </c>
      <c r="F171" s="2384">
        <v>220959.50124884793</v>
      </c>
      <c r="G171" s="2395">
        <v>415845.78135033179</v>
      </c>
      <c r="H171" s="1341"/>
      <c r="I171" s="2306" t="s">
        <v>1895</v>
      </c>
      <c r="J171" s="2403" t="s">
        <v>4335</v>
      </c>
      <c r="K171" s="2307">
        <v>2.1161944267150243</v>
      </c>
      <c r="L171" s="2384">
        <v>220959.50124884793</v>
      </c>
      <c r="M171" s="2395">
        <v>467593.26507254347</v>
      </c>
      <c r="N171" s="1341"/>
      <c r="O171" s="2306" t="s">
        <v>1895</v>
      </c>
      <c r="P171" s="2403" t="s">
        <v>4335</v>
      </c>
      <c r="Q171" s="2307">
        <v>2.4496018952467313</v>
      </c>
      <c r="R171" s="2384">
        <v>220959.50124884793</v>
      </c>
      <c r="S171" s="2395">
        <v>541262.81303195038</v>
      </c>
    </row>
    <row r="172" spans="2:19" s="1948" customFormat="1" ht="16.5" x14ac:dyDescent="0.3">
      <c r="B172" s="2435"/>
      <c r="C172" s="2306" t="s">
        <v>2631</v>
      </c>
      <c r="D172" s="2147" t="s">
        <v>4335</v>
      </c>
      <c r="E172" s="2307">
        <v>42.3</v>
      </c>
      <c r="F172" s="2384">
        <v>397329.35283510323</v>
      </c>
      <c r="G172" s="2395">
        <v>16807031.624924865</v>
      </c>
      <c r="H172" s="1341"/>
      <c r="I172" s="2306" t="s">
        <v>2631</v>
      </c>
      <c r="J172" s="2403" t="s">
        <v>4335</v>
      </c>
      <c r="K172" s="2307">
        <v>47.56377484061931</v>
      </c>
      <c r="L172" s="2384">
        <v>397329.35283510323</v>
      </c>
      <c r="M172" s="2395">
        <v>18898483.875817835</v>
      </c>
      <c r="N172" s="1341"/>
      <c r="O172" s="2306" t="s">
        <v>2631</v>
      </c>
      <c r="P172" s="2403" t="s">
        <v>4335</v>
      </c>
      <c r="Q172" s="2307">
        <v>55.057470865534924</v>
      </c>
      <c r="R172" s="2384">
        <v>397329.35283510323</v>
      </c>
      <c r="S172" s="2395">
        <v>21875949.267740544</v>
      </c>
    </row>
    <row r="173" spans="2:19" s="1948" customFormat="1" ht="15.75" x14ac:dyDescent="0.3">
      <c r="B173" s="2435"/>
      <c r="C173" s="2306" t="s">
        <v>902</v>
      </c>
      <c r="D173" s="2147" t="s">
        <v>903</v>
      </c>
      <c r="E173" s="2307">
        <v>46</v>
      </c>
      <c r="F173" s="2384">
        <v>96726.106992586661</v>
      </c>
      <c r="G173" s="2395">
        <v>4449400.9216589862</v>
      </c>
      <c r="H173" s="1341"/>
      <c r="I173" s="2306" t="s">
        <v>902</v>
      </c>
      <c r="J173" s="2403" t="s">
        <v>903</v>
      </c>
      <c r="K173" s="2307">
        <v>51.724199590271589</v>
      </c>
      <c r="L173" s="2384">
        <v>96726.106992586661</v>
      </c>
      <c r="M173" s="2395">
        <v>5003080.4636745164</v>
      </c>
      <c r="N173" s="1341"/>
      <c r="O173" s="2306" t="s">
        <v>902</v>
      </c>
      <c r="P173" s="2403" t="s">
        <v>903</v>
      </c>
      <c r="Q173" s="2307">
        <v>59.873372572449334</v>
      </c>
      <c r="R173" s="2384">
        <v>96726.106992586661</v>
      </c>
      <c r="S173" s="2395">
        <v>5791318.2414497379</v>
      </c>
    </row>
    <row r="174" spans="2:19" s="1948" customFormat="1" ht="15.75" x14ac:dyDescent="0.3">
      <c r="B174" s="2435"/>
      <c r="C174" s="2306" t="s">
        <v>2618</v>
      </c>
      <c r="D174" s="2147" t="s">
        <v>1</v>
      </c>
      <c r="E174" s="2307">
        <v>2</v>
      </c>
      <c r="F174" s="2384">
        <v>370942.47084752558</v>
      </c>
      <c r="G174" s="2395">
        <v>741884.94169505115</v>
      </c>
      <c r="H174" s="1341"/>
      <c r="I174" s="2306" t="s">
        <v>2618</v>
      </c>
      <c r="J174" s="2403" t="s">
        <v>1</v>
      </c>
      <c r="K174" s="2307">
        <v>2.2488782430552865</v>
      </c>
      <c r="L174" s="2384">
        <v>370942.47084752558</v>
      </c>
      <c r="M174" s="2395">
        <v>834204.45211417018</v>
      </c>
      <c r="N174" s="1341"/>
      <c r="O174" s="2306" t="s">
        <v>2618</v>
      </c>
      <c r="P174" s="2403" t="s">
        <v>1</v>
      </c>
      <c r="Q174" s="2307">
        <v>2.6031901118456231</v>
      </c>
      <c r="R174" s="2384">
        <v>370942.47084752558</v>
      </c>
      <c r="S174" s="2395">
        <v>965633.77217386186</v>
      </c>
    </row>
    <row r="175" spans="2:19" s="1948" customFormat="1" ht="15.75" x14ac:dyDescent="0.3">
      <c r="B175" s="2435"/>
      <c r="C175" s="2390" t="s">
        <v>988</v>
      </c>
      <c r="D175" s="2147" t="s">
        <v>904</v>
      </c>
      <c r="E175" s="2307">
        <v>5</v>
      </c>
      <c r="F175" s="2384">
        <v>9470.8830294530144</v>
      </c>
      <c r="G175" s="2395">
        <v>47354.41514726507</v>
      </c>
      <c r="H175" s="2448"/>
      <c r="I175" s="2306" t="s">
        <v>988</v>
      </c>
      <c r="J175" s="2403" t="s">
        <v>904</v>
      </c>
      <c r="K175" s="2307">
        <v>5.6221956076382167</v>
      </c>
      <c r="L175" s="2384">
        <v>9470.8830294530144</v>
      </c>
      <c r="M175" s="2395">
        <v>53247.156968646064</v>
      </c>
      <c r="N175" s="1341"/>
      <c r="O175" s="2306" t="s">
        <v>988</v>
      </c>
      <c r="P175" s="2403" t="s">
        <v>904</v>
      </c>
      <c r="Q175" s="2307">
        <v>6.5079752796140582</v>
      </c>
      <c r="R175" s="2384">
        <v>9470.8830294530144</v>
      </c>
      <c r="S175" s="2395">
        <v>61636.272631796521</v>
      </c>
    </row>
    <row r="176" spans="2:19" s="1948" customFormat="1" ht="15.75" x14ac:dyDescent="0.3">
      <c r="B176" s="2435"/>
      <c r="C176" s="2306" t="s">
        <v>905</v>
      </c>
      <c r="D176" s="2150" t="s">
        <v>3</v>
      </c>
      <c r="E176" s="2307">
        <v>4653</v>
      </c>
      <c r="F176" s="2384">
        <v>2256.9424964936889</v>
      </c>
      <c r="G176" s="2395">
        <v>10501553.436185135</v>
      </c>
      <c r="H176" s="1341"/>
      <c r="I176" s="2306" t="s">
        <v>905</v>
      </c>
      <c r="J176" s="2403" t="s">
        <v>3</v>
      </c>
      <c r="K176" s="2307">
        <v>5232.0152324681239</v>
      </c>
      <c r="L176" s="2384">
        <v>2256.9424964936889</v>
      </c>
      <c r="M176" s="2395">
        <v>11808357.520459615</v>
      </c>
      <c r="N176" s="1341"/>
      <c r="O176" s="2306" t="s">
        <v>905</v>
      </c>
      <c r="P176" s="2403" t="s">
        <v>3</v>
      </c>
      <c r="Q176" s="2307">
        <v>6056.3217952088426</v>
      </c>
      <c r="R176" s="2384">
        <v>2256.9424964936889</v>
      </c>
      <c r="S176" s="2395">
        <v>13668770.032047784</v>
      </c>
    </row>
    <row r="177" spans="2:19" s="1948" customFormat="1" ht="15.75" x14ac:dyDescent="0.3">
      <c r="B177" s="2435"/>
      <c r="C177" s="2390" t="s">
        <v>985</v>
      </c>
      <c r="D177" s="2150" t="s">
        <v>3</v>
      </c>
      <c r="E177" s="2307">
        <v>104.89814999999999</v>
      </c>
      <c r="F177" s="2384">
        <v>3186.5448687637754</v>
      </c>
      <c r="G177" s="2395">
        <v>334262.66162531276</v>
      </c>
      <c r="H177" s="1341"/>
      <c r="I177" s="2306" t="s">
        <v>985</v>
      </c>
      <c r="J177" s="2403" t="s">
        <v>3</v>
      </c>
      <c r="K177" s="2307">
        <v>117.95158363587494</v>
      </c>
      <c r="L177" s="2384">
        <v>3186.5448687637754</v>
      </c>
      <c r="M177" s="2395">
        <v>375858.0135974586</v>
      </c>
      <c r="N177" s="1341"/>
      <c r="O177" s="2306" t="s">
        <v>985</v>
      </c>
      <c r="P177" s="2403" t="s">
        <v>3</v>
      </c>
      <c r="Q177" s="2307">
        <v>136.53491341544947</v>
      </c>
      <c r="R177" s="2384">
        <v>3186.5448687637754</v>
      </c>
      <c r="S177" s="2395">
        <v>435074.62775110686</v>
      </c>
    </row>
    <row r="178" spans="2:19" s="1948" customFormat="1" ht="15.75" x14ac:dyDescent="0.3">
      <c r="B178" s="2435"/>
      <c r="C178" s="2390" t="s">
        <v>1812</v>
      </c>
      <c r="D178" s="2147" t="s">
        <v>1</v>
      </c>
      <c r="E178" s="2307">
        <v>44</v>
      </c>
      <c r="F178" s="2384">
        <v>1532.5714285714287</v>
      </c>
      <c r="G178" s="2395">
        <v>67433.142857142855</v>
      </c>
      <c r="H178" s="1341"/>
      <c r="I178" s="2306" t="s">
        <v>1812</v>
      </c>
      <c r="J178" s="2403" t="s">
        <v>1</v>
      </c>
      <c r="K178" s="2307">
        <v>49.475321347216301</v>
      </c>
      <c r="L178" s="2384">
        <v>1532.5714285714287</v>
      </c>
      <c r="M178" s="2395">
        <v>75824.463916133784</v>
      </c>
      <c r="N178" s="1341"/>
      <c r="O178" s="2306" t="s">
        <v>1812</v>
      </c>
      <c r="P178" s="2403" t="s">
        <v>1</v>
      </c>
      <c r="Q178" s="2307">
        <v>57.270182460603706</v>
      </c>
      <c r="R178" s="2384">
        <v>1532.5714285714287</v>
      </c>
      <c r="S178" s="2395">
        <v>87770.645348193793</v>
      </c>
    </row>
    <row r="179" spans="2:19" s="1948" customFormat="1" ht="15.75" x14ac:dyDescent="0.3">
      <c r="B179" s="2435"/>
      <c r="C179" s="2306" t="s">
        <v>1594</v>
      </c>
      <c r="D179" s="2147" t="s">
        <v>1</v>
      </c>
      <c r="E179" s="2307">
        <v>8</v>
      </c>
      <c r="F179" s="2384">
        <v>418.88852734922864</v>
      </c>
      <c r="G179" s="2395">
        <v>3351.1082187938291</v>
      </c>
      <c r="H179" s="1341"/>
      <c r="I179" s="2306" t="s">
        <v>1594</v>
      </c>
      <c r="J179" s="2403" t="s">
        <v>1</v>
      </c>
      <c r="K179" s="2307">
        <v>8.995512972221146</v>
      </c>
      <c r="L179" s="2384">
        <v>418.88852734922864</v>
      </c>
      <c r="M179" s="2395">
        <v>3768.1171816845986</v>
      </c>
      <c r="N179" s="1341"/>
      <c r="O179" s="2306" t="s">
        <v>1594</v>
      </c>
      <c r="P179" s="2403" t="s">
        <v>1</v>
      </c>
      <c r="Q179" s="2307">
        <v>10.412760447382492</v>
      </c>
      <c r="R179" s="2384">
        <v>418.88852734922864</v>
      </c>
      <c r="S179" s="2395">
        <v>4361.785889444347</v>
      </c>
    </row>
    <row r="180" spans="2:19" s="1948" customFormat="1" ht="15.75" x14ac:dyDescent="0.3">
      <c r="B180" s="2435"/>
      <c r="C180" s="2306" t="s">
        <v>1595</v>
      </c>
      <c r="D180" s="2147" t="s">
        <v>1</v>
      </c>
      <c r="E180" s="2307">
        <v>15</v>
      </c>
      <c r="F180" s="2384">
        <v>332.09296734121415</v>
      </c>
      <c r="G180" s="2395">
        <v>4981.3945101182126</v>
      </c>
      <c r="H180" s="1341"/>
      <c r="I180" s="2306" t="s">
        <v>1595</v>
      </c>
      <c r="J180" s="2403" t="s">
        <v>1</v>
      </c>
      <c r="K180" s="2307">
        <v>16.866586822914648</v>
      </c>
      <c r="L180" s="2384">
        <v>332.09296734121415</v>
      </c>
      <c r="M180" s="2395">
        <v>5601.2748669399471</v>
      </c>
      <c r="N180" s="1341"/>
      <c r="O180" s="2306" t="s">
        <v>1595</v>
      </c>
      <c r="P180" s="2403" t="s">
        <v>1</v>
      </c>
      <c r="Q180" s="2307">
        <v>19.523925838842175</v>
      </c>
      <c r="R180" s="2384">
        <v>332.09296734121415</v>
      </c>
      <c r="S180" s="2395">
        <v>6483.7584659709009</v>
      </c>
    </row>
    <row r="181" spans="2:19" s="1948" customFormat="1" ht="15.75" x14ac:dyDescent="0.3">
      <c r="B181" s="2435"/>
      <c r="C181" s="2390" t="s">
        <v>908</v>
      </c>
      <c r="D181" s="2147" t="s">
        <v>1</v>
      </c>
      <c r="E181" s="2307">
        <v>10</v>
      </c>
      <c r="F181" s="2384">
        <v>10102.504508114607</v>
      </c>
      <c r="G181" s="2395">
        <v>101025.04508114608</v>
      </c>
      <c r="H181" s="1341"/>
      <c r="I181" s="2306" t="s">
        <v>908</v>
      </c>
      <c r="J181" s="2403" t="s">
        <v>1</v>
      </c>
      <c r="K181" s="2307">
        <v>11.244391215276433</v>
      </c>
      <c r="L181" s="2384">
        <v>10102.504508114607</v>
      </c>
      <c r="M181" s="2395">
        <v>113596.51294333446</v>
      </c>
      <c r="N181" s="1341"/>
      <c r="O181" s="2306" t="s">
        <v>908</v>
      </c>
      <c r="P181" s="2403" t="s">
        <v>1</v>
      </c>
      <c r="Q181" s="2307">
        <v>13.015950559228116</v>
      </c>
      <c r="R181" s="2384">
        <v>10102.504508114607</v>
      </c>
      <c r="S181" s="2395">
        <v>131493.69920199888</v>
      </c>
    </row>
    <row r="182" spans="2:19" s="1948" customFormat="1" ht="15.75" x14ac:dyDescent="0.3">
      <c r="B182" s="2435"/>
      <c r="C182" s="2306" t="s">
        <v>909</v>
      </c>
      <c r="D182" s="2147" t="s">
        <v>1</v>
      </c>
      <c r="E182" s="2307">
        <v>6</v>
      </c>
      <c r="F182" s="2384">
        <v>4701.963534361852</v>
      </c>
      <c r="G182" s="2395">
        <v>28211.781206171112</v>
      </c>
      <c r="H182" s="1341"/>
      <c r="I182" s="2306" t="s">
        <v>909</v>
      </c>
      <c r="J182" s="2403" t="s">
        <v>1</v>
      </c>
      <c r="K182" s="2307">
        <v>6.7466347291658595</v>
      </c>
      <c r="L182" s="2384">
        <v>4701.963534361852</v>
      </c>
      <c r="M182" s="2395">
        <v>31722.430476197122</v>
      </c>
      <c r="N182" s="1341"/>
      <c r="O182" s="2306" t="s">
        <v>909</v>
      </c>
      <c r="P182" s="2403" t="s">
        <v>1</v>
      </c>
      <c r="Q182" s="2307">
        <v>7.8095703355368693</v>
      </c>
      <c r="R182" s="2384">
        <v>4701.963534361852</v>
      </c>
      <c r="S182" s="2395">
        <v>36720.314936728413</v>
      </c>
    </row>
    <row r="183" spans="2:19" s="1948" customFormat="1" ht="15.75" x14ac:dyDescent="0.3">
      <c r="B183" s="2435"/>
      <c r="C183" s="2306" t="s">
        <v>910</v>
      </c>
      <c r="D183" s="2147" t="s">
        <v>1</v>
      </c>
      <c r="E183" s="2307">
        <v>7</v>
      </c>
      <c r="F183" s="2384">
        <v>3414.2761043356804</v>
      </c>
      <c r="G183" s="2395">
        <v>23899.932730349763</v>
      </c>
      <c r="H183" s="1341"/>
      <c r="I183" s="2306" t="s">
        <v>910</v>
      </c>
      <c r="J183" s="2403" t="s">
        <v>1</v>
      </c>
      <c r="K183" s="2307">
        <v>7.8710738506935023</v>
      </c>
      <c r="L183" s="2384">
        <v>3414.2761043356804</v>
      </c>
      <c r="M183" s="2395">
        <v>26874.019363884254</v>
      </c>
      <c r="N183" s="1341"/>
      <c r="O183" s="2306" t="s">
        <v>910</v>
      </c>
      <c r="P183" s="2403" t="s">
        <v>1</v>
      </c>
      <c r="Q183" s="2307">
        <v>9.1111653914596804</v>
      </c>
      <c r="R183" s="2384">
        <v>3414.2761043356804</v>
      </c>
      <c r="S183" s="2395">
        <v>31108.034278711031</v>
      </c>
    </row>
    <row r="184" spans="2:19" s="1948" customFormat="1" ht="15.75" x14ac:dyDescent="0.3">
      <c r="B184" s="2435"/>
      <c r="C184" s="2306" t="s">
        <v>912</v>
      </c>
      <c r="D184" s="2150" t="s">
        <v>913</v>
      </c>
      <c r="E184" s="2307">
        <v>6</v>
      </c>
      <c r="F184" s="2384">
        <v>3869.0442797034666</v>
      </c>
      <c r="G184" s="2395">
        <v>23214.2656782208</v>
      </c>
      <c r="H184" s="1341"/>
      <c r="I184" s="2306" t="s">
        <v>912</v>
      </c>
      <c r="J184" s="2403" t="s">
        <v>913</v>
      </c>
      <c r="K184" s="2307">
        <v>6.7466347291658595</v>
      </c>
      <c r="L184" s="2384">
        <v>3869.0442797034666</v>
      </c>
      <c r="M184" s="2395">
        <v>26103.028506127914</v>
      </c>
      <c r="N184" s="1341"/>
      <c r="O184" s="2306" t="s">
        <v>912</v>
      </c>
      <c r="P184" s="2403" t="s">
        <v>913</v>
      </c>
      <c r="Q184" s="2307">
        <v>7.8095703355368693</v>
      </c>
      <c r="R184" s="2384">
        <v>3869.0442797034666</v>
      </c>
      <c r="S184" s="2395">
        <v>30215.573433650807</v>
      </c>
    </row>
    <row r="185" spans="2:19" s="1948" customFormat="1" ht="15.75" x14ac:dyDescent="0.3">
      <c r="B185" s="2435"/>
      <c r="C185" s="2370"/>
      <c r="D185" s="2366"/>
      <c r="E185" s="2366"/>
      <c r="F185" s="2394" t="s">
        <v>890</v>
      </c>
      <c r="G185" s="2395">
        <v>41259166.020891316</v>
      </c>
      <c r="H185" s="1341"/>
      <c r="I185" s="2370"/>
      <c r="J185" s="2366"/>
      <c r="K185" s="2354"/>
      <c r="L185" s="2394" t="s">
        <v>890</v>
      </c>
      <c r="M185" s="2395">
        <v>46393420.39549423</v>
      </c>
      <c r="N185" s="1341"/>
      <c r="O185" s="2370"/>
      <c r="P185" s="2366"/>
      <c r="Q185" s="2366"/>
      <c r="R185" s="2394" t="s">
        <v>890</v>
      </c>
      <c r="S185" s="2395">
        <v>53702726.504290618</v>
      </c>
    </row>
    <row r="186" spans="2:19" s="1948" customFormat="1" ht="15.75" x14ac:dyDescent="0.3">
      <c r="B186" s="2435"/>
      <c r="C186" s="2375" t="s">
        <v>898</v>
      </c>
      <c r="D186" s="2355"/>
      <c r="E186" s="2355"/>
      <c r="F186" s="2366"/>
      <c r="G186" s="2401"/>
      <c r="H186" s="1341"/>
      <c r="I186" s="2375" t="s">
        <v>898</v>
      </c>
      <c r="J186" s="2355"/>
      <c r="K186" s="2355"/>
      <c r="L186" s="2366"/>
      <c r="M186" s="2401"/>
      <c r="N186" s="1341"/>
      <c r="O186" s="2375" t="s">
        <v>898</v>
      </c>
      <c r="P186" s="2355"/>
      <c r="Q186" s="2355"/>
      <c r="R186" s="2366"/>
      <c r="S186" s="2401"/>
    </row>
    <row r="187" spans="2:19" s="1948" customFormat="1" x14ac:dyDescent="0.25">
      <c r="B187" s="2435"/>
      <c r="C187" s="2126" t="s">
        <v>884</v>
      </c>
      <c r="D187" s="2127" t="s">
        <v>885</v>
      </c>
      <c r="E187" s="2128" t="s">
        <v>886</v>
      </c>
      <c r="F187" s="2128" t="s">
        <v>893</v>
      </c>
      <c r="G187" s="2449" t="s">
        <v>888</v>
      </c>
      <c r="H187" s="1341"/>
      <c r="I187" s="2126" t="s">
        <v>884</v>
      </c>
      <c r="J187" s="2127" t="s">
        <v>885</v>
      </c>
      <c r="K187" s="2128" t="s">
        <v>886</v>
      </c>
      <c r="L187" s="2128" t="s">
        <v>893</v>
      </c>
      <c r="M187" s="2449" t="s">
        <v>888</v>
      </c>
      <c r="N187" s="1341"/>
      <c r="O187" s="2126" t="s">
        <v>884</v>
      </c>
      <c r="P187" s="2127" t="s">
        <v>885</v>
      </c>
      <c r="Q187" s="2128" t="s">
        <v>886</v>
      </c>
      <c r="R187" s="2128" t="s">
        <v>893</v>
      </c>
      <c r="S187" s="2449" t="s">
        <v>888</v>
      </c>
    </row>
    <row r="188" spans="2:19" s="1948" customFormat="1" ht="15.75" x14ac:dyDescent="0.3">
      <c r="B188" s="2435"/>
      <c r="C188" s="2306" t="s">
        <v>899</v>
      </c>
      <c r="D188" s="2282">
        <v>133931.74620661701</v>
      </c>
      <c r="E188" s="2307">
        <v>2</v>
      </c>
      <c r="F188" s="2385">
        <v>1</v>
      </c>
      <c r="G188" s="2404">
        <v>267863.49241323402</v>
      </c>
      <c r="H188" s="1341"/>
      <c r="I188" s="2306" t="s">
        <v>899</v>
      </c>
      <c r="J188" s="2282">
        <v>133931.74620661701</v>
      </c>
      <c r="K188" s="2307">
        <v>2</v>
      </c>
      <c r="L188" s="2447">
        <v>1</v>
      </c>
      <c r="M188" s="2404">
        <v>267863.49241323402</v>
      </c>
      <c r="N188" s="1341"/>
      <c r="O188" s="2306" t="s">
        <v>899</v>
      </c>
      <c r="P188" s="2282">
        <v>133931.74620661701</v>
      </c>
      <c r="Q188" s="2307">
        <v>2</v>
      </c>
      <c r="R188" s="2447">
        <v>1</v>
      </c>
      <c r="S188" s="2395">
        <v>267863.49241323402</v>
      </c>
    </row>
    <row r="189" spans="2:19" s="1948" customFormat="1" ht="15.75" x14ac:dyDescent="0.3">
      <c r="B189" s="2435"/>
      <c r="C189" s="2306" t="s">
        <v>990</v>
      </c>
      <c r="D189" s="2282">
        <v>100448.75998254272</v>
      </c>
      <c r="E189" s="2307">
        <v>5</v>
      </c>
      <c r="F189" s="2385">
        <v>2</v>
      </c>
      <c r="G189" s="2404">
        <v>1004487.5998254272</v>
      </c>
      <c r="H189" s="1341"/>
      <c r="I189" s="2306" t="s">
        <v>990</v>
      </c>
      <c r="J189" s="2282">
        <v>100448.75998254272</v>
      </c>
      <c r="K189" s="2307">
        <v>5</v>
      </c>
      <c r="L189" s="2447">
        <v>2</v>
      </c>
      <c r="M189" s="2404">
        <v>1004487.5998254272</v>
      </c>
      <c r="N189" s="1341"/>
      <c r="O189" s="2306" t="s">
        <v>990</v>
      </c>
      <c r="P189" s="2282">
        <v>100448.75998254272</v>
      </c>
      <c r="Q189" s="2307">
        <v>5</v>
      </c>
      <c r="R189" s="2447">
        <v>2</v>
      </c>
      <c r="S189" s="2395">
        <v>1004487.5998254272</v>
      </c>
    </row>
    <row r="190" spans="2:19" s="1948" customFormat="1" ht="15.75" x14ac:dyDescent="0.3">
      <c r="B190" s="2435"/>
      <c r="C190" s="2306" t="s">
        <v>1154</v>
      </c>
      <c r="D190" s="2282">
        <v>64040.167561799884</v>
      </c>
      <c r="E190" s="2307">
        <v>7</v>
      </c>
      <c r="F190" s="2385">
        <v>3</v>
      </c>
      <c r="G190" s="2404">
        <v>1344843.5187977976</v>
      </c>
      <c r="H190" s="1341"/>
      <c r="I190" s="2306" t="s">
        <v>1154</v>
      </c>
      <c r="J190" s="2282">
        <v>64040.167561799884</v>
      </c>
      <c r="K190" s="2307">
        <v>7</v>
      </c>
      <c r="L190" s="2447">
        <v>3</v>
      </c>
      <c r="M190" s="2404">
        <v>1344843.5187977976</v>
      </c>
      <c r="N190" s="1341"/>
      <c r="O190" s="2306" t="s">
        <v>1154</v>
      </c>
      <c r="P190" s="2282">
        <v>64040.167561799884</v>
      </c>
      <c r="Q190" s="2307">
        <v>7</v>
      </c>
      <c r="R190" s="2447">
        <v>3</v>
      </c>
      <c r="S190" s="2395">
        <v>1344843.5187977976</v>
      </c>
    </row>
    <row r="191" spans="2:19" s="1948" customFormat="1" ht="15.75" x14ac:dyDescent="0.3">
      <c r="B191" s="2435"/>
      <c r="C191" s="2306" t="s">
        <v>2603</v>
      </c>
      <c r="D191" s="2282">
        <v>290020.70325447264</v>
      </c>
      <c r="E191" s="2307">
        <v>2.8000000000000003</v>
      </c>
      <c r="F191" s="2385">
        <v>1</v>
      </c>
      <c r="G191" s="2404">
        <v>812057.96911252348</v>
      </c>
      <c r="H191" s="1341"/>
      <c r="I191" s="2306" t="s">
        <v>2603</v>
      </c>
      <c r="J191" s="2282">
        <v>290020.70325447264</v>
      </c>
      <c r="K191" s="2307">
        <v>2.8000000000000003</v>
      </c>
      <c r="L191" s="2385">
        <v>1</v>
      </c>
      <c r="M191" s="2404">
        <v>812057.96911252348</v>
      </c>
      <c r="N191" s="1341"/>
      <c r="O191" s="2306" t="s">
        <v>2603</v>
      </c>
      <c r="P191" s="2282">
        <v>290020.70325447264</v>
      </c>
      <c r="Q191" s="2307">
        <v>2.8000000000000003</v>
      </c>
      <c r="R191" s="2385">
        <v>1</v>
      </c>
      <c r="S191" s="2404">
        <v>812057.96911252348</v>
      </c>
    </row>
    <row r="192" spans="2:19" s="1948" customFormat="1" ht="15.75" x14ac:dyDescent="0.3">
      <c r="B192" s="2435"/>
      <c r="C192" s="2306" t="s">
        <v>2602</v>
      </c>
      <c r="D192" s="2282">
        <v>282139.34593835432</v>
      </c>
      <c r="E192" s="2307">
        <v>7</v>
      </c>
      <c r="F192" s="2385">
        <v>2</v>
      </c>
      <c r="G192" s="2404">
        <v>3949950.8431369606</v>
      </c>
      <c r="H192" s="1341"/>
      <c r="I192" s="2306" t="s">
        <v>2602</v>
      </c>
      <c r="J192" s="2282">
        <v>282139.34593835432</v>
      </c>
      <c r="K192" s="2307">
        <v>7</v>
      </c>
      <c r="L192" s="2385">
        <v>2</v>
      </c>
      <c r="M192" s="2404">
        <v>3949950.8431369606</v>
      </c>
      <c r="N192" s="1341"/>
      <c r="O192" s="2306" t="s">
        <v>2602</v>
      </c>
      <c r="P192" s="2282">
        <v>282139.34593835432</v>
      </c>
      <c r="Q192" s="2307">
        <v>7</v>
      </c>
      <c r="R192" s="2385">
        <v>2</v>
      </c>
      <c r="S192" s="2404">
        <v>3949950.8431369606</v>
      </c>
    </row>
    <row r="193" spans="2:19" s="1948" customFormat="1" ht="15.75" x14ac:dyDescent="0.3">
      <c r="B193" s="2435"/>
      <c r="C193" s="2370"/>
      <c r="D193" s="2366"/>
      <c r="E193" s="2366"/>
      <c r="F193" s="2394" t="s">
        <v>890</v>
      </c>
      <c r="G193" s="2395">
        <v>7379203.4232859425</v>
      </c>
      <c r="H193" s="1341"/>
      <c r="I193" s="2370"/>
      <c r="J193" s="2366"/>
      <c r="K193" s="2366"/>
      <c r="L193" s="2394" t="s">
        <v>890</v>
      </c>
      <c r="M193" s="2395">
        <v>7379203.4232859425</v>
      </c>
      <c r="N193" s="1341"/>
      <c r="O193" s="2370"/>
      <c r="P193" s="2366"/>
      <c r="Q193" s="2366"/>
      <c r="R193" s="2394" t="s">
        <v>890</v>
      </c>
      <c r="S193" s="2395">
        <v>7379203.4232859425</v>
      </c>
    </row>
    <row r="194" spans="2:19" s="1948" customFormat="1" ht="16.5" thickBot="1" x14ac:dyDescent="0.35">
      <c r="B194" s="2435"/>
      <c r="C194" s="2423"/>
      <c r="D194" s="2424"/>
      <c r="E194" s="2425" t="s">
        <v>900</v>
      </c>
      <c r="F194" s="2426"/>
      <c r="G194" s="2427">
        <v>52039762.639852673</v>
      </c>
      <c r="H194" s="1341"/>
      <c r="I194" s="2423"/>
      <c r="J194" s="2424"/>
      <c r="K194" s="2425" t="s">
        <v>900</v>
      </c>
      <c r="L194" s="2426"/>
      <c r="M194" s="2427">
        <v>57193665.934840828</v>
      </c>
      <c r="N194" s="1341"/>
      <c r="O194" s="2423"/>
      <c r="P194" s="2424"/>
      <c r="Q194" s="2425" t="s">
        <v>900</v>
      </c>
      <c r="R194" s="2426"/>
      <c r="S194" s="2427">
        <v>65175785.654897034</v>
      </c>
    </row>
    <row r="195" spans="2:19" s="1948" customFormat="1" ht="15.75" thickBot="1" x14ac:dyDescent="0.3">
      <c r="B195" s="2435"/>
      <c r="C195" s="1341"/>
      <c r="D195" s="1341"/>
      <c r="E195" s="1341"/>
      <c r="F195" s="1341"/>
      <c r="G195" s="1341"/>
      <c r="H195" s="1341"/>
      <c r="I195" s="1341"/>
      <c r="J195" s="1341"/>
      <c r="K195" s="1341"/>
      <c r="L195" s="1341"/>
      <c r="M195" s="1341"/>
      <c r="N195" s="1341"/>
      <c r="O195" s="1341"/>
      <c r="P195" s="1341"/>
      <c r="Q195" s="1341"/>
      <c r="R195" s="1341"/>
      <c r="S195" s="1341"/>
    </row>
    <row r="196" spans="2:19" s="1948" customFormat="1" ht="15.75" x14ac:dyDescent="0.3">
      <c r="B196" s="2435"/>
      <c r="C196" s="2343"/>
      <c r="D196" s="2344"/>
      <c r="E196" s="2347" t="s">
        <v>875</v>
      </c>
      <c r="F196" s="2348"/>
      <c r="G196" s="2349"/>
      <c r="H196" s="1341"/>
      <c r="I196" s="2343"/>
      <c r="J196" s="2344"/>
      <c r="K196" s="2347" t="s">
        <v>875</v>
      </c>
      <c r="L196" s="2348"/>
      <c r="M196" s="2349"/>
      <c r="N196" s="1341"/>
      <c r="O196" s="2343"/>
      <c r="P196" s="2344"/>
      <c r="Q196" s="2347" t="s">
        <v>875</v>
      </c>
      <c r="R196" s="2348"/>
      <c r="S196" s="2349"/>
    </row>
    <row r="197" spans="2:19" s="1948" customFormat="1" ht="16.5" thickBot="1" x14ac:dyDescent="0.35">
      <c r="B197" s="2435"/>
      <c r="C197" s="2241" t="s">
        <v>877</v>
      </c>
      <c r="D197" s="2242">
        <v>7</v>
      </c>
      <c r="E197" s="2437" t="s">
        <v>3366</v>
      </c>
      <c r="F197" s="2355"/>
      <c r="G197" s="2356"/>
      <c r="H197" s="1341"/>
      <c r="I197" s="2241" t="s">
        <v>877</v>
      </c>
      <c r="J197" s="2242">
        <v>8</v>
      </c>
      <c r="K197" s="2437" t="s">
        <v>3366</v>
      </c>
      <c r="L197" s="2355"/>
      <c r="M197" s="2356"/>
      <c r="N197" s="1341"/>
      <c r="O197" s="2241" t="s">
        <v>877</v>
      </c>
      <c r="P197" s="2242">
        <v>9</v>
      </c>
      <c r="Q197" s="2437" t="s">
        <v>3366</v>
      </c>
      <c r="R197" s="2355"/>
      <c r="S197" s="2356"/>
    </row>
    <row r="198" spans="2:19" s="1948" customFormat="1" ht="15.75" x14ac:dyDescent="0.3">
      <c r="B198" s="2435"/>
      <c r="C198" s="2343" t="s">
        <v>880</v>
      </c>
      <c r="D198" s="2345"/>
      <c r="E198" s="2344"/>
      <c r="F198" s="2228" t="s">
        <v>881</v>
      </c>
      <c r="G198" s="2119" t="s">
        <v>883</v>
      </c>
      <c r="H198" s="1341"/>
      <c r="I198" s="2343" t="s">
        <v>880</v>
      </c>
      <c r="J198" s="2345"/>
      <c r="K198" s="2344"/>
      <c r="L198" s="2228" t="s">
        <v>881</v>
      </c>
      <c r="M198" s="2119" t="s">
        <v>883</v>
      </c>
      <c r="N198" s="1341"/>
      <c r="O198" s="2343" t="s">
        <v>880</v>
      </c>
      <c r="P198" s="2345"/>
      <c r="Q198" s="2344"/>
      <c r="R198" s="2228" t="s">
        <v>881</v>
      </c>
      <c r="S198" s="2119" t="s">
        <v>883</v>
      </c>
    </row>
    <row r="199" spans="2:19" s="1948" customFormat="1" ht="16.5" thickBot="1" x14ac:dyDescent="0.35">
      <c r="B199" s="2435"/>
      <c r="C199" s="2363" t="s">
        <v>2722</v>
      </c>
      <c r="D199" s="2364"/>
      <c r="E199" s="2365"/>
      <c r="F199" s="2366"/>
      <c r="G199" s="2371"/>
      <c r="H199" s="1341"/>
      <c r="I199" s="2363" t="s">
        <v>2723</v>
      </c>
      <c r="J199" s="2364"/>
      <c r="K199" s="2365"/>
      <c r="L199" s="2366"/>
      <c r="M199" s="2371"/>
      <c r="N199" s="1341"/>
      <c r="O199" s="2363" t="s">
        <v>2724</v>
      </c>
      <c r="P199" s="2364"/>
      <c r="Q199" s="2365"/>
      <c r="R199" s="2366"/>
      <c r="S199" s="2371"/>
    </row>
    <row r="200" spans="2:19" s="1948" customFormat="1" ht="15.75" x14ac:dyDescent="0.3">
      <c r="B200" s="2435"/>
      <c r="C200" s="2450"/>
      <c r="D200" s="2366"/>
      <c r="E200" s="2354"/>
      <c r="F200" s="2366"/>
      <c r="G200" s="2371"/>
      <c r="H200" s="1341"/>
      <c r="I200" s="2450"/>
      <c r="J200" s="2366"/>
      <c r="K200" s="2354"/>
      <c r="L200" s="2366"/>
      <c r="M200" s="2371"/>
      <c r="N200" s="1341"/>
      <c r="O200" s="2450"/>
      <c r="P200" s="2366"/>
      <c r="Q200" s="2354"/>
      <c r="R200" s="2366"/>
      <c r="S200" s="2371"/>
    </row>
    <row r="201" spans="2:19" s="1948" customFormat="1" ht="15.75" x14ac:dyDescent="0.3">
      <c r="B201" s="2435"/>
      <c r="C201" s="2375" t="s">
        <v>882</v>
      </c>
      <c r="D201" s="2366"/>
      <c r="E201" s="2355"/>
      <c r="F201" s="2366"/>
      <c r="G201" s="2371"/>
      <c r="H201" s="1341"/>
      <c r="I201" s="2375" t="s">
        <v>882</v>
      </c>
      <c r="J201" s="2366"/>
      <c r="K201" s="2355"/>
      <c r="L201" s="2366"/>
      <c r="M201" s="2371"/>
      <c r="N201" s="1341"/>
      <c r="O201" s="2375" t="s">
        <v>882</v>
      </c>
      <c r="P201" s="2366"/>
      <c r="Q201" s="2355"/>
      <c r="R201" s="2366"/>
      <c r="S201" s="2371"/>
    </row>
    <row r="202" spans="2:19" s="1948" customFormat="1" x14ac:dyDescent="0.25">
      <c r="B202" s="2435"/>
      <c r="C202" s="2126" t="s">
        <v>884</v>
      </c>
      <c r="D202" s="2127" t="s">
        <v>885</v>
      </c>
      <c r="E202" s="2128" t="s">
        <v>886</v>
      </c>
      <c r="F202" s="2127" t="s">
        <v>887</v>
      </c>
      <c r="G202" s="2129" t="s">
        <v>888</v>
      </c>
      <c r="H202" s="1341"/>
      <c r="I202" s="2126" t="s">
        <v>884</v>
      </c>
      <c r="J202" s="2127" t="s">
        <v>885</v>
      </c>
      <c r="K202" s="2128" t="s">
        <v>886</v>
      </c>
      <c r="L202" s="2127" t="s">
        <v>887</v>
      </c>
      <c r="M202" s="2129" t="s">
        <v>888</v>
      </c>
      <c r="N202" s="1341"/>
      <c r="O202" s="2126" t="s">
        <v>884</v>
      </c>
      <c r="P202" s="2127" t="s">
        <v>885</v>
      </c>
      <c r="Q202" s="2128" t="s">
        <v>886</v>
      </c>
      <c r="R202" s="2127" t="s">
        <v>887</v>
      </c>
      <c r="S202" s="2129" t="s">
        <v>888</v>
      </c>
    </row>
    <row r="203" spans="2:19" s="1948" customFormat="1" ht="15.75" x14ac:dyDescent="0.3">
      <c r="B203" s="2435"/>
      <c r="C203" s="2306" t="s">
        <v>889</v>
      </c>
      <c r="D203" s="2384">
        <v>96448.825485874579</v>
      </c>
      <c r="E203" s="2307">
        <v>0.2</v>
      </c>
      <c r="F203" s="2447">
        <v>1</v>
      </c>
      <c r="G203" s="2309">
        <v>19289.765097174917</v>
      </c>
      <c r="H203" s="1341"/>
      <c r="I203" s="2306" t="s">
        <v>889</v>
      </c>
      <c r="J203" s="2384">
        <v>96448.825485874579</v>
      </c>
      <c r="K203" s="2307">
        <v>0.2</v>
      </c>
      <c r="L203" s="2447">
        <v>1</v>
      </c>
      <c r="M203" s="2309">
        <v>19289.765097174917</v>
      </c>
      <c r="N203" s="1341"/>
      <c r="O203" s="2306" t="s">
        <v>889</v>
      </c>
      <c r="P203" s="2384">
        <v>96448.825485874579</v>
      </c>
      <c r="Q203" s="2307">
        <v>0.2</v>
      </c>
      <c r="R203" s="2447">
        <v>1</v>
      </c>
      <c r="S203" s="2309">
        <v>19289.765097174917</v>
      </c>
    </row>
    <row r="204" spans="2:19" s="1948" customFormat="1" ht="15.75" x14ac:dyDescent="0.3">
      <c r="B204" s="2435"/>
      <c r="C204" s="2390" t="s">
        <v>926</v>
      </c>
      <c r="D204" s="2384">
        <v>39894.1454618313</v>
      </c>
      <c r="E204" s="2391">
        <v>5.3220000000000001</v>
      </c>
      <c r="F204" s="2447">
        <v>1</v>
      </c>
      <c r="G204" s="2309">
        <v>212316.64214786619</v>
      </c>
      <c r="H204" s="1341"/>
      <c r="I204" s="2390" t="s">
        <v>926</v>
      </c>
      <c r="J204" s="2384">
        <v>39894.1454618313</v>
      </c>
      <c r="K204" s="2391">
        <v>5.9842650047701182</v>
      </c>
      <c r="L204" s="2447">
        <v>1</v>
      </c>
      <c r="M204" s="2309">
        <v>238737.13858244568</v>
      </c>
      <c r="N204" s="1341"/>
      <c r="O204" s="2390" t="s">
        <v>926</v>
      </c>
      <c r="P204" s="2384">
        <v>39894.1454618313</v>
      </c>
      <c r="Q204" s="2391">
        <v>6.9270888876212036</v>
      </c>
      <c r="R204" s="2447">
        <v>1</v>
      </c>
      <c r="S204" s="2309">
        <v>276350.29170979548</v>
      </c>
    </row>
    <row r="205" spans="2:19" s="1948" customFormat="1" ht="15.75" x14ac:dyDescent="0.3">
      <c r="B205" s="2435"/>
      <c r="C205" s="2390" t="s">
        <v>928</v>
      </c>
      <c r="D205" s="2384">
        <v>27427.225005009019</v>
      </c>
      <c r="E205" s="2391">
        <v>2.661</v>
      </c>
      <c r="F205" s="2447">
        <v>1</v>
      </c>
      <c r="G205" s="2309">
        <v>72983.845738328993</v>
      </c>
      <c r="H205" s="1341"/>
      <c r="I205" s="2390" t="s">
        <v>928</v>
      </c>
      <c r="J205" s="2384">
        <v>27427.225005009019</v>
      </c>
      <c r="K205" s="2391">
        <v>2.9921325023850591</v>
      </c>
      <c r="L205" s="2447">
        <v>1</v>
      </c>
      <c r="M205" s="2309">
        <v>82065.891387715703</v>
      </c>
      <c r="N205" s="1341"/>
      <c r="O205" s="2390" t="s">
        <v>928</v>
      </c>
      <c r="P205" s="2384">
        <v>27427.225005009019</v>
      </c>
      <c r="Q205" s="2391">
        <v>3.4635444438106018</v>
      </c>
      <c r="R205" s="2447">
        <v>1</v>
      </c>
      <c r="S205" s="2309">
        <v>94995.412775242192</v>
      </c>
    </row>
    <row r="206" spans="2:19" s="1948" customFormat="1" ht="15.75" x14ac:dyDescent="0.3">
      <c r="B206" s="2435"/>
      <c r="C206" s="2390" t="s">
        <v>2263</v>
      </c>
      <c r="D206" s="2384">
        <v>644840.71328391111</v>
      </c>
      <c r="E206" s="2391">
        <v>4</v>
      </c>
      <c r="F206" s="2451">
        <v>1</v>
      </c>
      <c r="G206" s="2309">
        <v>2579362.8531356445</v>
      </c>
      <c r="H206" s="1341"/>
      <c r="I206" s="2390" t="s">
        <v>2263</v>
      </c>
      <c r="J206" s="2384">
        <v>644840.71328391111</v>
      </c>
      <c r="K206" s="2391">
        <v>4</v>
      </c>
      <c r="L206" s="2447">
        <v>1</v>
      </c>
      <c r="M206" s="2309">
        <v>2579362.8531356445</v>
      </c>
      <c r="N206" s="1341"/>
      <c r="O206" s="2390" t="s">
        <v>2263</v>
      </c>
      <c r="P206" s="2384">
        <v>644840.71328391111</v>
      </c>
      <c r="Q206" s="2391">
        <v>4.5</v>
      </c>
      <c r="R206" s="2451">
        <v>1</v>
      </c>
      <c r="S206" s="2309">
        <v>2901783.2097776001</v>
      </c>
    </row>
    <row r="207" spans="2:19" s="1948" customFormat="1" ht="15.75" x14ac:dyDescent="0.3">
      <c r="B207" s="2435"/>
      <c r="C207" s="2370"/>
      <c r="D207" s="2366"/>
      <c r="E207" s="2366"/>
      <c r="F207" s="2394" t="s">
        <v>890</v>
      </c>
      <c r="G207" s="2309">
        <v>2883953.1061190143</v>
      </c>
      <c r="H207" s="1341"/>
      <c r="I207" s="2370"/>
      <c r="J207" s="2366"/>
      <c r="K207" s="2366"/>
      <c r="L207" s="2394" t="s">
        <v>890</v>
      </c>
      <c r="M207" s="2309">
        <v>2919455.6482029809</v>
      </c>
      <c r="N207" s="1341"/>
      <c r="O207" s="2370"/>
      <c r="P207" s="2366"/>
      <c r="Q207" s="2366"/>
      <c r="R207" s="2394" t="s">
        <v>890</v>
      </c>
      <c r="S207" s="2309">
        <v>3292418.6793598128</v>
      </c>
    </row>
    <row r="208" spans="2:19" s="1948" customFormat="1" ht="15.75" x14ac:dyDescent="0.3">
      <c r="B208" s="2435"/>
      <c r="C208" s="2375" t="s">
        <v>891</v>
      </c>
      <c r="D208" s="2355"/>
      <c r="E208" s="2355"/>
      <c r="F208" s="2366"/>
      <c r="G208" s="2401"/>
      <c r="H208" s="1341"/>
      <c r="I208" s="2375" t="s">
        <v>891</v>
      </c>
      <c r="J208" s="2355"/>
      <c r="K208" s="2355"/>
      <c r="L208" s="2366"/>
      <c r="M208" s="2401"/>
      <c r="N208" s="1341"/>
      <c r="O208" s="2375" t="s">
        <v>891</v>
      </c>
      <c r="P208" s="2355"/>
      <c r="Q208" s="2355"/>
      <c r="R208" s="2366"/>
      <c r="S208" s="2401"/>
    </row>
    <row r="209" spans="2:19" s="1948" customFormat="1" x14ac:dyDescent="0.25">
      <c r="B209" s="2435"/>
      <c r="C209" s="2126" t="s">
        <v>884</v>
      </c>
      <c r="D209" s="2127" t="s">
        <v>892</v>
      </c>
      <c r="E209" s="2128" t="s">
        <v>893</v>
      </c>
      <c r="F209" s="2127" t="s">
        <v>887</v>
      </c>
      <c r="G209" s="2402" t="s">
        <v>888</v>
      </c>
      <c r="H209" s="1341"/>
      <c r="I209" s="2126" t="s">
        <v>884</v>
      </c>
      <c r="J209" s="2127" t="s">
        <v>892</v>
      </c>
      <c r="K209" s="2128" t="s">
        <v>893</v>
      </c>
      <c r="L209" s="2127" t="s">
        <v>887</v>
      </c>
      <c r="M209" s="2402" t="s">
        <v>888</v>
      </c>
      <c r="N209" s="1341"/>
      <c r="O209" s="2126" t="s">
        <v>884</v>
      </c>
      <c r="P209" s="2127" t="s">
        <v>892</v>
      </c>
      <c r="Q209" s="2128" t="s">
        <v>893</v>
      </c>
      <c r="R209" s="2127" t="s">
        <v>887</v>
      </c>
      <c r="S209" s="2402" t="s">
        <v>888</v>
      </c>
    </row>
    <row r="210" spans="2:19" s="1948" customFormat="1" ht="15.75" x14ac:dyDescent="0.3">
      <c r="B210" s="2435"/>
      <c r="C210" s="2306" t="s">
        <v>2167</v>
      </c>
      <c r="D210" s="2403" t="s">
        <v>894</v>
      </c>
      <c r="E210" s="2307">
        <v>90</v>
      </c>
      <c r="F210" s="2384">
        <v>31489.721498697658</v>
      </c>
      <c r="G210" s="2404">
        <v>2834074.9348827894</v>
      </c>
      <c r="H210" s="1341"/>
      <c r="I210" s="2306" t="s">
        <v>2167</v>
      </c>
      <c r="J210" s="2403" t="s">
        <v>894</v>
      </c>
      <c r="K210" s="2307">
        <v>101.19952093748789</v>
      </c>
      <c r="L210" s="2384">
        <v>31489.721498697658</v>
      </c>
      <c r="M210" s="2404">
        <v>3186744.7301231162</v>
      </c>
      <c r="N210" s="1341"/>
      <c r="O210" s="2306" t="s">
        <v>2167</v>
      </c>
      <c r="P210" s="2403" t="s">
        <v>894</v>
      </c>
      <c r="Q210" s="2307">
        <v>117.14355503305303</v>
      </c>
      <c r="R210" s="2384">
        <v>31489.721498697658</v>
      </c>
      <c r="S210" s="2404">
        <v>3688817.9233582024</v>
      </c>
    </row>
    <row r="211" spans="2:19" s="1948" customFormat="1" ht="15.75" x14ac:dyDescent="0.3">
      <c r="B211" s="2435"/>
      <c r="C211" s="2390" t="s">
        <v>2166</v>
      </c>
      <c r="D211" s="2403" t="s">
        <v>894</v>
      </c>
      <c r="E211" s="2307">
        <v>117</v>
      </c>
      <c r="F211" s="2384">
        <v>16121.017832097778</v>
      </c>
      <c r="G211" s="2404">
        <v>1886159.0863554399</v>
      </c>
      <c r="H211" s="1341"/>
      <c r="I211" s="2390" t="s">
        <v>2166</v>
      </c>
      <c r="J211" s="2403" t="s">
        <v>894</v>
      </c>
      <c r="K211" s="2307">
        <v>131.55937721873426</v>
      </c>
      <c r="L211" s="2384">
        <v>16121.017832097778</v>
      </c>
      <c r="M211" s="2404">
        <v>2120871.0661228932</v>
      </c>
      <c r="N211" s="1341"/>
      <c r="O211" s="2306" t="s">
        <v>2166</v>
      </c>
      <c r="P211" s="2403" t="s">
        <v>894</v>
      </c>
      <c r="Q211" s="2307">
        <v>152.28662154296896</v>
      </c>
      <c r="R211" s="2384">
        <v>16121.017832097778</v>
      </c>
      <c r="S211" s="2404">
        <v>2455015.341484128</v>
      </c>
    </row>
    <row r="212" spans="2:19" s="1948" customFormat="1" ht="16.5" x14ac:dyDescent="0.3">
      <c r="B212" s="2435"/>
      <c r="C212" s="2390" t="s">
        <v>1895</v>
      </c>
      <c r="D212" s="2147" t="s">
        <v>4335</v>
      </c>
      <c r="E212" s="2307">
        <v>1.08</v>
      </c>
      <c r="F212" s="2384">
        <v>220959.50124884793</v>
      </c>
      <c r="G212" s="2404">
        <v>238636.26134875577</v>
      </c>
      <c r="H212" s="1341"/>
      <c r="I212" s="2390" t="s">
        <v>1895</v>
      </c>
      <c r="J212" s="2147" t="s">
        <v>4335</v>
      </c>
      <c r="K212" s="2307">
        <v>1.2143942512498549</v>
      </c>
      <c r="L212" s="2384">
        <v>220959.50124884793</v>
      </c>
      <c r="M212" s="2404">
        <v>268331.94807563606</v>
      </c>
      <c r="N212" s="1341"/>
      <c r="O212" s="2306" t="s">
        <v>1895</v>
      </c>
      <c r="P212" s="2403" t="s">
        <v>4335</v>
      </c>
      <c r="Q212" s="2307">
        <v>1.4057226603966366</v>
      </c>
      <c r="R212" s="2384">
        <v>220959.50124884793</v>
      </c>
      <c r="S212" s="2404">
        <v>310607.77793544444</v>
      </c>
    </row>
    <row r="213" spans="2:19" s="1948" customFormat="1" ht="16.5" x14ac:dyDescent="0.3">
      <c r="B213" s="2435"/>
      <c r="C213" s="2390" t="s">
        <v>980</v>
      </c>
      <c r="D213" s="2147" t="s">
        <v>4335</v>
      </c>
      <c r="E213" s="2307">
        <v>78.75</v>
      </c>
      <c r="F213" s="2384">
        <v>372449.24864756566</v>
      </c>
      <c r="G213" s="2404">
        <v>29330378.330995794</v>
      </c>
      <c r="H213" s="1341"/>
      <c r="I213" s="2390" t="s">
        <v>980</v>
      </c>
      <c r="J213" s="2147" t="s">
        <v>4335</v>
      </c>
      <c r="K213" s="2307">
        <v>88.549580820301912</v>
      </c>
      <c r="L213" s="2384">
        <v>372449.24864756566</v>
      </c>
      <c r="M213" s="2404">
        <v>32980224.844578337</v>
      </c>
      <c r="N213" s="1341"/>
      <c r="O213" s="2306" t="s">
        <v>980</v>
      </c>
      <c r="P213" s="2403" t="s">
        <v>4335</v>
      </c>
      <c r="Q213" s="2307">
        <v>102.50061065392141</v>
      </c>
      <c r="R213" s="2384">
        <v>372449.24864756566</v>
      </c>
      <c r="S213" s="2404">
        <v>38176275.423969693</v>
      </c>
    </row>
    <row r="214" spans="2:19" s="1948" customFormat="1" ht="15.75" x14ac:dyDescent="0.3">
      <c r="B214" s="2435"/>
      <c r="C214" s="2390" t="s">
        <v>1596</v>
      </c>
      <c r="D214" s="2147" t="s">
        <v>1597</v>
      </c>
      <c r="E214" s="2307">
        <v>50</v>
      </c>
      <c r="F214" s="2384">
        <v>134214.4721471587</v>
      </c>
      <c r="G214" s="2404">
        <v>6710723.607357935</v>
      </c>
      <c r="H214" s="1341"/>
      <c r="I214" s="2390" t="s">
        <v>1596</v>
      </c>
      <c r="J214" s="2147" t="s">
        <v>1597</v>
      </c>
      <c r="K214" s="2307">
        <v>56.221956076382163</v>
      </c>
      <c r="L214" s="2384">
        <v>134214.4721471587</v>
      </c>
      <c r="M214" s="2404">
        <v>7545800.1578723732</v>
      </c>
      <c r="N214" s="1341"/>
      <c r="O214" s="2306" t="s">
        <v>1596</v>
      </c>
      <c r="P214" s="2403" t="s">
        <v>1597</v>
      </c>
      <c r="Q214" s="2307">
        <v>65.079752796140582</v>
      </c>
      <c r="R214" s="2384">
        <v>134214.4721471587</v>
      </c>
      <c r="S214" s="2404">
        <v>8734644.669001583</v>
      </c>
    </row>
    <row r="215" spans="2:19" s="1948" customFormat="1" ht="15.75" x14ac:dyDescent="0.3">
      <c r="B215" s="2435"/>
      <c r="C215" s="2306" t="s">
        <v>902</v>
      </c>
      <c r="D215" s="2147" t="s">
        <v>903</v>
      </c>
      <c r="E215" s="2307">
        <v>7</v>
      </c>
      <c r="F215" s="2384">
        <v>96726.106992586661</v>
      </c>
      <c r="G215" s="2404">
        <v>677082.74894810666</v>
      </c>
      <c r="H215" s="1341"/>
      <c r="I215" s="2306" t="s">
        <v>902</v>
      </c>
      <c r="J215" s="2147" t="s">
        <v>903</v>
      </c>
      <c r="K215" s="2307">
        <v>7.8710738506935023</v>
      </c>
      <c r="L215" s="2384">
        <v>96726.106992586661</v>
      </c>
      <c r="M215" s="2404">
        <v>761338.33142873074</v>
      </c>
      <c r="N215" s="1341"/>
      <c r="O215" s="2306" t="s">
        <v>902</v>
      </c>
      <c r="P215" s="2403" t="s">
        <v>903</v>
      </c>
      <c r="Q215" s="2307">
        <v>9.1111653914596804</v>
      </c>
      <c r="R215" s="2384">
        <v>96726.106992586661</v>
      </c>
      <c r="S215" s="2404">
        <v>881287.55848148174</v>
      </c>
    </row>
    <row r="216" spans="2:19" s="1948" customFormat="1" ht="15.75" x14ac:dyDescent="0.3">
      <c r="B216" s="2435"/>
      <c r="C216" s="2390" t="s">
        <v>988</v>
      </c>
      <c r="D216" s="2147" t="s">
        <v>904</v>
      </c>
      <c r="E216" s="2307">
        <v>5</v>
      </c>
      <c r="F216" s="2384">
        <v>9470.8830294530144</v>
      </c>
      <c r="G216" s="2404">
        <v>47354.41514726507</v>
      </c>
      <c r="H216" s="1341"/>
      <c r="I216" s="2390" t="s">
        <v>988</v>
      </c>
      <c r="J216" s="2147" t="s">
        <v>904</v>
      </c>
      <c r="K216" s="2307">
        <v>5.6221956076382167</v>
      </c>
      <c r="L216" s="2384">
        <v>9470.8830294530144</v>
      </c>
      <c r="M216" s="2404">
        <v>53247.156968646064</v>
      </c>
      <c r="N216" s="1341"/>
      <c r="O216" s="2306" t="s">
        <v>988</v>
      </c>
      <c r="P216" s="2403" t="s">
        <v>904</v>
      </c>
      <c r="Q216" s="2307">
        <v>6.5079752796140582</v>
      </c>
      <c r="R216" s="2384">
        <v>9470.8830294530144</v>
      </c>
      <c r="S216" s="2404">
        <v>61636.272631796521</v>
      </c>
    </row>
    <row r="217" spans="2:19" s="1948" customFormat="1" ht="15.75" x14ac:dyDescent="0.3">
      <c r="B217" s="2435"/>
      <c r="C217" s="2306" t="s">
        <v>905</v>
      </c>
      <c r="D217" s="2150" t="s">
        <v>3</v>
      </c>
      <c r="E217" s="2307">
        <v>7402.5</v>
      </c>
      <c r="F217" s="2384">
        <v>2256.9424964936889</v>
      </c>
      <c r="G217" s="2404">
        <v>16707016.830294531</v>
      </c>
      <c r="H217" s="2448"/>
      <c r="I217" s="2306" t="s">
        <v>905</v>
      </c>
      <c r="J217" s="2150" t="s">
        <v>3</v>
      </c>
      <c r="K217" s="2307">
        <v>8323.6605971083791</v>
      </c>
      <c r="L217" s="2384">
        <v>2256.9424964936889</v>
      </c>
      <c r="M217" s="2404">
        <v>18786023.328003936</v>
      </c>
      <c r="N217" s="1341"/>
      <c r="O217" s="2306" t="s">
        <v>905</v>
      </c>
      <c r="P217" s="2403" t="s">
        <v>3</v>
      </c>
      <c r="Q217" s="2307">
        <v>9635.0574014686117</v>
      </c>
      <c r="R217" s="2384">
        <v>2256.9424964936889</v>
      </c>
      <c r="S217" s="2404">
        <v>21745770.505530562</v>
      </c>
    </row>
    <row r="218" spans="2:19" s="1948" customFormat="1" ht="15.75" x14ac:dyDescent="0.3">
      <c r="B218" s="2435"/>
      <c r="C218" s="2390" t="s">
        <v>2138</v>
      </c>
      <c r="D218" s="2150" t="s">
        <v>1</v>
      </c>
      <c r="E218" s="2307">
        <v>38</v>
      </c>
      <c r="F218" s="2384">
        <v>47019.635343618516</v>
      </c>
      <c r="G218" s="2404">
        <v>1786746.1430575037</v>
      </c>
      <c r="H218" s="1341"/>
      <c r="I218" s="2390" t="s">
        <v>2138</v>
      </c>
      <c r="J218" s="2150" t="s">
        <v>1</v>
      </c>
      <c r="K218" s="2307">
        <v>42.728686618050446</v>
      </c>
      <c r="L218" s="2384">
        <v>47019.635343618516</v>
      </c>
      <c r="M218" s="2404">
        <v>2009087.2634924843</v>
      </c>
      <c r="N218" s="1341"/>
      <c r="O218" s="2306" t="s">
        <v>2138</v>
      </c>
      <c r="P218" s="2403" t="s">
        <v>1</v>
      </c>
      <c r="Q218" s="2307">
        <v>49.460612125066838</v>
      </c>
      <c r="R218" s="2384">
        <v>47019.635343618516</v>
      </c>
      <c r="S218" s="2404">
        <v>2325619.945992799</v>
      </c>
    </row>
    <row r="219" spans="2:19" s="1948" customFormat="1" ht="15.75" x14ac:dyDescent="0.3">
      <c r="B219" s="2435"/>
      <c r="C219" s="2390" t="s">
        <v>985</v>
      </c>
      <c r="D219" s="2150" t="s">
        <v>3</v>
      </c>
      <c r="E219" s="2307">
        <v>370.125</v>
      </c>
      <c r="F219" s="2384">
        <v>3186.5448687637754</v>
      </c>
      <c r="G219" s="2404">
        <v>1179419.9195511923</v>
      </c>
      <c r="H219" s="1341"/>
      <c r="I219" s="2390" t="s">
        <v>985</v>
      </c>
      <c r="J219" s="2150" t="s">
        <v>3</v>
      </c>
      <c r="K219" s="2307">
        <v>416.18302985541897</v>
      </c>
      <c r="L219" s="2384">
        <v>3186.5448687637754</v>
      </c>
      <c r="M219" s="2404">
        <v>1326185.8982523466</v>
      </c>
      <c r="N219" s="1341"/>
      <c r="O219" s="2306" t="s">
        <v>985</v>
      </c>
      <c r="P219" s="2403" t="s">
        <v>3</v>
      </c>
      <c r="Q219" s="2307">
        <v>481.75287007343064</v>
      </c>
      <c r="R219" s="2384">
        <v>3186.5448687637754</v>
      </c>
      <c r="S219" s="2404">
        <v>1535127.1361447121</v>
      </c>
    </row>
    <row r="220" spans="2:19" s="1948" customFormat="1" ht="15.75" x14ac:dyDescent="0.3">
      <c r="B220" s="2435"/>
      <c r="C220" s="2390" t="s">
        <v>1812</v>
      </c>
      <c r="D220" s="2147" t="s">
        <v>1</v>
      </c>
      <c r="E220" s="2307">
        <v>15</v>
      </c>
      <c r="F220" s="2384">
        <v>1532.5714285714287</v>
      </c>
      <c r="G220" s="2404">
        <v>22988.571428571431</v>
      </c>
      <c r="H220" s="1341"/>
      <c r="I220" s="2390" t="s">
        <v>1812</v>
      </c>
      <c r="J220" s="2147" t="s">
        <v>1</v>
      </c>
      <c r="K220" s="2307">
        <v>16.866586822914648</v>
      </c>
      <c r="L220" s="2384">
        <v>1532.5714285714287</v>
      </c>
      <c r="M220" s="2404">
        <v>25849.249062318337</v>
      </c>
      <c r="N220" s="1341"/>
      <c r="O220" s="2306" t="s">
        <v>1812</v>
      </c>
      <c r="P220" s="2403" t="s">
        <v>1</v>
      </c>
      <c r="Q220" s="2307">
        <v>19.523925838842175</v>
      </c>
      <c r="R220" s="2384">
        <v>1532.5714285714287</v>
      </c>
      <c r="S220" s="2404">
        <v>29921.81091415698</v>
      </c>
    </row>
    <row r="221" spans="2:19" s="1948" customFormat="1" ht="15.75" x14ac:dyDescent="0.3">
      <c r="B221" s="2435"/>
      <c r="C221" s="2306" t="s">
        <v>1594</v>
      </c>
      <c r="D221" s="2147" t="s">
        <v>1</v>
      </c>
      <c r="E221" s="2307">
        <v>10</v>
      </c>
      <c r="F221" s="2384">
        <v>418.88852734922864</v>
      </c>
      <c r="G221" s="2404">
        <v>4188.8852734922866</v>
      </c>
      <c r="H221" s="1341"/>
      <c r="I221" s="2306" t="s">
        <v>1594</v>
      </c>
      <c r="J221" s="2147" t="s">
        <v>1</v>
      </c>
      <c r="K221" s="2307">
        <v>11.244391215276433</v>
      </c>
      <c r="L221" s="2384">
        <v>418.88852734922864</v>
      </c>
      <c r="M221" s="2404">
        <v>4710.1464771057481</v>
      </c>
      <c r="N221" s="1341"/>
      <c r="O221" s="2306" t="s">
        <v>1594</v>
      </c>
      <c r="P221" s="2403" t="s">
        <v>1</v>
      </c>
      <c r="Q221" s="2307">
        <v>13.015950559228116</v>
      </c>
      <c r="R221" s="2384">
        <v>418.88852734922864</v>
      </c>
      <c r="S221" s="2404">
        <v>5452.2323618054343</v>
      </c>
    </row>
    <row r="222" spans="2:19" s="1948" customFormat="1" ht="15.75" x14ac:dyDescent="0.3">
      <c r="B222" s="2435"/>
      <c r="C222" s="2306" t="s">
        <v>1595</v>
      </c>
      <c r="D222" s="2147" t="s">
        <v>1</v>
      </c>
      <c r="E222" s="2307">
        <v>8</v>
      </c>
      <c r="F222" s="2384">
        <v>332.09296734121415</v>
      </c>
      <c r="G222" s="2404">
        <v>2656.7437387297132</v>
      </c>
      <c r="H222" s="1341"/>
      <c r="I222" s="2306" t="s">
        <v>1595</v>
      </c>
      <c r="J222" s="2147" t="s">
        <v>1</v>
      </c>
      <c r="K222" s="2307">
        <v>8.995512972221146</v>
      </c>
      <c r="L222" s="2384">
        <v>332.09296734121415</v>
      </c>
      <c r="M222" s="2404">
        <v>2987.3465957013054</v>
      </c>
      <c r="N222" s="1341"/>
      <c r="O222" s="2306" t="s">
        <v>1595</v>
      </c>
      <c r="P222" s="2403" t="s">
        <v>1</v>
      </c>
      <c r="Q222" s="2307">
        <v>10.412760447382492</v>
      </c>
      <c r="R222" s="2384">
        <v>332.09296734121415</v>
      </c>
      <c r="S222" s="2404">
        <v>3458.0045151844806</v>
      </c>
    </row>
    <row r="223" spans="2:19" s="1948" customFormat="1" ht="15.75" x14ac:dyDescent="0.3">
      <c r="B223" s="2435"/>
      <c r="C223" s="2390" t="s">
        <v>908</v>
      </c>
      <c r="D223" s="2147" t="s">
        <v>1</v>
      </c>
      <c r="E223" s="2307">
        <v>8</v>
      </c>
      <c r="F223" s="2384">
        <v>10102.504508114607</v>
      </c>
      <c r="G223" s="2404">
        <v>80820.036064916858</v>
      </c>
      <c r="H223" s="1341"/>
      <c r="I223" s="2390" t="s">
        <v>908</v>
      </c>
      <c r="J223" s="2147" t="s">
        <v>1</v>
      </c>
      <c r="K223" s="2307">
        <v>8.995512972221146</v>
      </c>
      <c r="L223" s="2384">
        <v>10102.504508114607</v>
      </c>
      <c r="M223" s="2404">
        <v>90877.21035466755</v>
      </c>
      <c r="N223" s="1341"/>
      <c r="O223" s="2306" t="s">
        <v>908</v>
      </c>
      <c r="P223" s="2403" t="s">
        <v>1</v>
      </c>
      <c r="Q223" s="2307">
        <v>10.412760447382492</v>
      </c>
      <c r="R223" s="2384">
        <v>10102.504508114607</v>
      </c>
      <c r="S223" s="2404">
        <v>105194.9593615991</v>
      </c>
    </row>
    <row r="224" spans="2:19" s="1948" customFormat="1" ht="15.75" x14ac:dyDescent="0.3">
      <c r="B224" s="2435"/>
      <c r="C224" s="2306" t="s">
        <v>909</v>
      </c>
      <c r="D224" s="2147" t="s">
        <v>1</v>
      </c>
      <c r="E224" s="2307">
        <v>8</v>
      </c>
      <c r="F224" s="2384">
        <v>4701.963534361852</v>
      </c>
      <c r="G224" s="2404">
        <v>37615.708274894816</v>
      </c>
      <c r="H224" s="1341"/>
      <c r="I224" s="2306" t="s">
        <v>909</v>
      </c>
      <c r="J224" s="2147" t="s">
        <v>1</v>
      </c>
      <c r="K224" s="2307">
        <v>8.995512972221146</v>
      </c>
      <c r="L224" s="2384">
        <v>4701.963534361852</v>
      </c>
      <c r="M224" s="2404">
        <v>42296.573968262826</v>
      </c>
      <c r="N224" s="1341"/>
      <c r="O224" s="2306" t="s">
        <v>909</v>
      </c>
      <c r="P224" s="2403" t="s">
        <v>1</v>
      </c>
      <c r="Q224" s="2307">
        <v>10.412760447382492</v>
      </c>
      <c r="R224" s="2384">
        <v>4701.963534361852</v>
      </c>
      <c r="S224" s="2404">
        <v>48960.419915637882</v>
      </c>
    </row>
    <row r="225" spans="2:19" s="1948" customFormat="1" ht="15.75" x14ac:dyDescent="0.3">
      <c r="B225" s="2435"/>
      <c r="C225" s="2306" t="s">
        <v>910</v>
      </c>
      <c r="D225" s="2147" t="s">
        <v>1</v>
      </c>
      <c r="E225" s="2307">
        <v>20</v>
      </c>
      <c r="F225" s="2384">
        <v>3414.2761043356804</v>
      </c>
      <c r="G225" s="2404">
        <v>68285.522086713609</v>
      </c>
      <c r="H225" s="1341"/>
      <c r="I225" s="2306" t="s">
        <v>910</v>
      </c>
      <c r="J225" s="2147" t="s">
        <v>1</v>
      </c>
      <c r="K225" s="2307">
        <v>22.488782430552867</v>
      </c>
      <c r="L225" s="2384">
        <v>3414.2761043356804</v>
      </c>
      <c r="M225" s="2404">
        <v>76782.912468240742</v>
      </c>
      <c r="N225" s="1341"/>
      <c r="O225" s="2306" t="s">
        <v>910</v>
      </c>
      <c r="P225" s="2403" t="s">
        <v>1</v>
      </c>
      <c r="Q225" s="2307">
        <v>26.031901118456233</v>
      </c>
      <c r="R225" s="2384">
        <v>3414.2761043356804</v>
      </c>
      <c r="S225" s="2404">
        <v>88880.097939174389</v>
      </c>
    </row>
    <row r="226" spans="2:19" s="1948" customFormat="1" ht="15.75" x14ac:dyDescent="0.3">
      <c r="B226" s="2435"/>
      <c r="C226" s="2306" t="s">
        <v>911</v>
      </c>
      <c r="D226" s="2150" t="s">
        <v>3</v>
      </c>
      <c r="E226" s="2307">
        <v>4</v>
      </c>
      <c r="F226" s="2384">
        <v>66633.540372670817</v>
      </c>
      <c r="G226" s="2404">
        <v>266534.16149068327</v>
      </c>
      <c r="H226" s="1341"/>
      <c r="I226" s="2306" t="s">
        <v>911</v>
      </c>
      <c r="J226" s="2150" t="s">
        <v>3</v>
      </c>
      <c r="K226" s="2307">
        <v>4.497756486110573</v>
      </c>
      <c r="L226" s="2384">
        <v>66633.540372670817</v>
      </c>
      <c r="M226" s="2404">
        <v>299701.43840369087</v>
      </c>
      <c r="N226" s="1341"/>
      <c r="O226" s="2306" t="s">
        <v>911</v>
      </c>
      <c r="P226" s="2403" t="s">
        <v>3</v>
      </c>
      <c r="Q226" s="2307">
        <v>5.2063802236912462</v>
      </c>
      <c r="R226" s="2384">
        <v>66633.540372670817</v>
      </c>
      <c r="S226" s="2404">
        <v>346919.5468308056</v>
      </c>
    </row>
    <row r="227" spans="2:19" s="1948" customFormat="1" ht="15.75" x14ac:dyDescent="0.3">
      <c r="B227" s="2435"/>
      <c r="C227" s="2306" t="s">
        <v>912</v>
      </c>
      <c r="D227" s="2150" t="s">
        <v>913</v>
      </c>
      <c r="E227" s="2307">
        <v>2</v>
      </c>
      <c r="F227" s="2384">
        <v>3869.0442797034666</v>
      </c>
      <c r="G227" s="2404">
        <v>7738.0885594069332</v>
      </c>
      <c r="H227" s="1341"/>
      <c r="I227" s="2306" t="s">
        <v>912</v>
      </c>
      <c r="J227" s="2150" t="s">
        <v>913</v>
      </c>
      <c r="K227" s="2307">
        <v>2.2488782430552865</v>
      </c>
      <c r="L227" s="2384">
        <v>3869.0442797034666</v>
      </c>
      <c r="M227" s="2404">
        <v>8701.0095020426379</v>
      </c>
      <c r="N227" s="1341"/>
      <c r="O227" s="2306" t="s">
        <v>912</v>
      </c>
      <c r="P227" s="2403" t="s">
        <v>913</v>
      </c>
      <c r="Q227" s="2307">
        <v>2.6031901118456231</v>
      </c>
      <c r="R227" s="2384">
        <v>3869.0442797034666</v>
      </c>
      <c r="S227" s="2404">
        <v>10071.857811216936</v>
      </c>
    </row>
    <row r="228" spans="2:19" s="1948" customFormat="1" ht="15.75" x14ac:dyDescent="0.3">
      <c r="B228" s="2435"/>
      <c r="C228" s="2370"/>
      <c r="D228" s="2366"/>
      <c r="E228" s="2366"/>
      <c r="F228" s="2394" t="s">
        <v>890</v>
      </c>
      <c r="G228" s="2309">
        <v>57168185.973618507</v>
      </c>
      <c r="H228" s="1341"/>
      <c r="I228" s="2370"/>
      <c r="J228" s="2366"/>
      <c r="K228" s="2366"/>
      <c r="L228" s="2394" t="s">
        <v>890</v>
      </c>
      <c r="M228" s="2309">
        <v>64282144.815504521</v>
      </c>
      <c r="N228" s="1341"/>
      <c r="O228" s="2370"/>
      <c r="P228" s="2366"/>
      <c r="Q228" s="2366"/>
      <c r="R228" s="2394" t="s">
        <v>890</v>
      </c>
      <c r="S228" s="2309">
        <v>74409828.219337657</v>
      </c>
    </row>
    <row r="229" spans="2:19" s="1948" customFormat="1" ht="15.75" x14ac:dyDescent="0.3">
      <c r="B229" s="2435"/>
      <c r="C229" s="2375" t="s">
        <v>898</v>
      </c>
      <c r="D229" s="2355"/>
      <c r="E229" s="2355"/>
      <c r="F229" s="2366"/>
      <c r="G229" s="2401"/>
      <c r="H229" s="1341"/>
      <c r="I229" s="2375" t="s">
        <v>898</v>
      </c>
      <c r="J229" s="2355"/>
      <c r="K229" s="2355"/>
      <c r="L229" s="2366"/>
      <c r="M229" s="2401"/>
      <c r="N229" s="1341"/>
      <c r="O229" s="2375" t="s">
        <v>898</v>
      </c>
      <c r="P229" s="2355"/>
      <c r="Q229" s="2355"/>
      <c r="R229" s="2366"/>
      <c r="S229" s="2401"/>
    </row>
    <row r="230" spans="2:19" s="1948" customFormat="1" x14ac:dyDescent="0.25">
      <c r="B230" s="2435"/>
      <c r="C230" s="2126" t="s">
        <v>884</v>
      </c>
      <c r="D230" s="2127" t="s">
        <v>885</v>
      </c>
      <c r="E230" s="2128" t="s">
        <v>886</v>
      </c>
      <c r="F230" s="2128" t="s">
        <v>893</v>
      </c>
      <c r="G230" s="2449" t="s">
        <v>888</v>
      </c>
      <c r="H230" s="1341"/>
      <c r="I230" s="2126" t="s">
        <v>884</v>
      </c>
      <c r="J230" s="2127" t="s">
        <v>885</v>
      </c>
      <c r="K230" s="2128" t="s">
        <v>886</v>
      </c>
      <c r="L230" s="2128" t="s">
        <v>893</v>
      </c>
      <c r="M230" s="2127" t="s">
        <v>888</v>
      </c>
      <c r="N230" s="1341"/>
      <c r="O230" s="2126" t="s">
        <v>884</v>
      </c>
      <c r="P230" s="2127" t="s">
        <v>885</v>
      </c>
      <c r="Q230" s="2128" t="s">
        <v>886</v>
      </c>
      <c r="R230" s="2128" t="s">
        <v>893</v>
      </c>
      <c r="S230" s="2127" t="s">
        <v>888</v>
      </c>
    </row>
    <row r="231" spans="2:19" s="1948" customFormat="1" ht="15.75" x14ac:dyDescent="0.3">
      <c r="B231" s="2435"/>
      <c r="C231" s="2306" t="s">
        <v>899</v>
      </c>
      <c r="D231" s="2282">
        <v>133931.74620661701</v>
      </c>
      <c r="E231" s="2307">
        <v>1</v>
      </c>
      <c r="F231" s="2385">
        <v>1</v>
      </c>
      <c r="G231" s="2395">
        <v>133931.74620661701</v>
      </c>
      <c r="H231" s="1341"/>
      <c r="I231" s="2306" t="s">
        <v>899</v>
      </c>
      <c r="J231" s="2282">
        <v>133931.74620661701</v>
      </c>
      <c r="K231" s="2307">
        <v>1</v>
      </c>
      <c r="L231" s="2385">
        <v>1</v>
      </c>
      <c r="M231" s="2452">
        <v>133931.74620661701</v>
      </c>
      <c r="N231" s="1341"/>
      <c r="O231" s="2306" t="s">
        <v>899</v>
      </c>
      <c r="P231" s="2282">
        <v>133931.74620661701</v>
      </c>
      <c r="Q231" s="2307">
        <v>1</v>
      </c>
      <c r="R231" s="2385">
        <v>1</v>
      </c>
      <c r="S231" s="2452">
        <v>133931.74620661701</v>
      </c>
    </row>
    <row r="232" spans="2:19" s="1948" customFormat="1" ht="15.75" x14ac:dyDescent="0.3">
      <c r="B232" s="2435"/>
      <c r="C232" s="2306" t="s">
        <v>990</v>
      </c>
      <c r="D232" s="2282">
        <v>100448.75998254272</v>
      </c>
      <c r="E232" s="2307">
        <v>3</v>
      </c>
      <c r="F232" s="2385">
        <v>2</v>
      </c>
      <c r="G232" s="2395">
        <v>602692.5598952563</v>
      </c>
      <c r="H232" s="1341"/>
      <c r="I232" s="2306" t="s">
        <v>990</v>
      </c>
      <c r="J232" s="2282">
        <v>100448.75998254272</v>
      </c>
      <c r="K232" s="2307">
        <v>3</v>
      </c>
      <c r="L232" s="2385">
        <v>2</v>
      </c>
      <c r="M232" s="2452">
        <v>602692.5598952563</v>
      </c>
      <c r="N232" s="1341"/>
      <c r="O232" s="2306" t="s">
        <v>990</v>
      </c>
      <c r="P232" s="2282">
        <v>100448.75998254272</v>
      </c>
      <c r="Q232" s="2307">
        <v>3</v>
      </c>
      <c r="R232" s="2385">
        <v>2</v>
      </c>
      <c r="S232" s="2452">
        <v>602692.5598952563</v>
      </c>
    </row>
    <row r="233" spans="2:19" s="1948" customFormat="1" ht="15.75" x14ac:dyDescent="0.3">
      <c r="B233" s="2435"/>
      <c r="C233" s="2306" t="s">
        <v>1154</v>
      </c>
      <c r="D233" s="2282">
        <v>64040.167561799884</v>
      </c>
      <c r="E233" s="2307">
        <v>6</v>
      </c>
      <c r="F233" s="2385">
        <v>3</v>
      </c>
      <c r="G233" s="2395">
        <v>1152723.0161123979</v>
      </c>
      <c r="H233" s="1341"/>
      <c r="I233" s="2306" t="s">
        <v>1154</v>
      </c>
      <c r="J233" s="2282">
        <v>64040.167561799884</v>
      </c>
      <c r="K233" s="2307">
        <v>6</v>
      </c>
      <c r="L233" s="2385">
        <v>3</v>
      </c>
      <c r="M233" s="2452">
        <v>1152723.0161123979</v>
      </c>
      <c r="N233" s="1341"/>
      <c r="O233" s="2306" t="s">
        <v>1154</v>
      </c>
      <c r="P233" s="2282">
        <v>64040.167561799884</v>
      </c>
      <c r="Q233" s="2307">
        <v>7</v>
      </c>
      <c r="R233" s="2385">
        <v>3</v>
      </c>
      <c r="S233" s="2452">
        <v>1344843.5187977976</v>
      </c>
    </row>
    <row r="234" spans="2:19" s="1948" customFormat="1" ht="15.75" x14ac:dyDescent="0.3">
      <c r="B234" s="2435"/>
      <c r="C234" s="2306" t="s">
        <v>2603</v>
      </c>
      <c r="D234" s="2282">
        <v>290020.70325447264</v>
      </c>
      <c r="E234" s="2307">
        <v>2.4000000000000004</v>
      </c>
      <c r="F234" s="2385">
        <v>1</v>
      </c>
      <c r="G234" s="2395">
        <v>696049.68781073438</v>
      </c>
      <c r="H234" s="1341"/>
      <c r="I234" s="2306" t="s">
        <v>2603</v>
      </c>
      <c r="J234" s="2282">
        <v>290020.70325447264</v>
      </c>
      <c r="K234" s="2307">
        <v>2.4000000000000004</v>
      </c>
      <c r="L234" s="2385">
        <v>1</v>
      </c>
      <c r="M234" s="2452">
        <v>696049.68781073438</v>
      </c>
      <c r="N234" s="1341"/>
      <c r="O234" s="2306" t="s">
        <v>2603</v>
      </c>
      <c r="P234" s="2282">
        <v>290020.70325447264</v>
      </c>
      <c r="Q234" s="2307">
        <v>2.8000000000000003</v>
      </c>
      <c r="R234" s="2385">
        <v>1</v>
      </c>
      <c r="S234" s="2452">
        <v>812057.96911252348</v>
      </c>
    </row>
    <row r="235" spans="2:19" s="1948" customFormat="1" ht="15.75" x14ac:dyDescent="0.3">
      <c r="B235" s="2435"/>
      <c r="C235" s="2306" t="s">
        <v>2602</v>
      </c>
      <c r="D235" s="2282">
        <v>282139.34593835432</v>
      </c>
      <c r="E235" s="2307">
        <v>6</v>
      </c>
      <c r="F235" s="2385">
        <v>2</v>
      </c>
      <c r="G235" s="2395">
        <v>3385672.1512602521</v>
      </c>
      <c r="H235" s="1341"/>
      <c r="I235" s="2306" t="s">
        <v>2602</v>
      </c>
      <c r="J235" s="2282">
        <v>282139.34593835432</v>
      </c>
      <c r="K235" s="2307">
        <v>6</v>
      </c>
      <c r="L235" s="2385">
        <v>2</v>
      </c>
      <c r="M235" s="2452">
        <v>3385672.1512602521</v>
      </c>
      <c r="N235" s="1341"/>
      <c r="O235" s="2306" t="s">
        <v>2602</v>
      </c>
      <c r="P235" s="2282">
        <v>282139.34593835432</v>
      </c>
      <c r="Q235" s="2307">
        <v>7</v>
      </c>
      <c r="R235" s="2385">
        <v>2</v>
      </c>
      <c r="S235" s="2452">
        <v>3949950.8431369606</v>
      </c>
    </row>
    <row r="236" spans="2:19" s="1948" customFormat="1" ht="15.75" x14ac:dyDescent="0.3">
      <c r="B236" s="2435"/>
      <c r="C236" s="2370"/>
      <c r="D236" s="2366"/>
      <c r="E236" s="2366"/>
      <c r="F236" s="2394" t="s">
        <v>890</v>
      </c>
      <c r="G236" s="2395">
        <v>5971069.1612852579</v>
      </c>
      <c r="H236" s="1341"/>
      <c r="I236" s="2370"/>
      <c r="J236" s="2366"/>
      <c r="K236" s="2366"/>
      <c r="L236" s="2394" t="s">
        <v>890</v>
      </c>
      <c r="M236" s="2395">
        <v>5971069.1612852579</v>
      </c>
      <c r="N236" s="1341"/>
      <c r="O236" s="2370"/>
      <c r="P236" s="2366"/>
      <c r="Q236" s="2366"/>
      <c r="R236" s="2394" t="s">
        <v>890</v>
      </c>
      <c r="S236" s="2395">
        <v>6843476.6371491551</v>
      </c>
    </row>
    <row r="237" spans="2:19" s="1948" customFormat="1" ht="16.5" thickBot="1" x14ac:dyDescent="0.35">
      <c r="B237" s="2435"/>
      <c r="C237" s="2423"/>
      <c r="D237" s="2453"/>
      <c r="E237" s="2454" t="s">
        <v>900</v>
      </c>
      <c r="F237" s="2455"/>
      <c r="G237" s="2427">
        <v>66023208.241022781</v>
      </c>
      <c r="H237" s="1341"/>
      <c r="I237" s="2423"/>
      <c r="J237" s="2424"/>
      <c r="K237" s="2425" t="s">
        <v>900</v>
      </c>
      <c r="L237" s="2426"/>
      <c r="M237" s="2427">
        <v>73172669.624992758</v>
      </c>
      <c r="N237" s="1341"/>
      <c r="O237" s="2423"/>
      <c r="P237" s="2424"/>
      <c r="Q237" s="2425" t="s">
        <v>900</v>
      </c>
      <c r="R237" s="2426"/>
      <c r="S237" s="2427">
        <v>84545723.535846621</v>
      </c>
    </row>
    <row r="238" spans="2:19" s="1948" customFormat="1" x14ac:dyDescent="0.25">
      <c r="B238" s="2435"/>
      <c r="C238" s="1341"/>
      <c r="D238" s="1341"/>
      <c r="E238" s="1341"/>
      <c r="F238" s="1341"/>
      <c r="G238" s="1341"/>
      <c r="H238" s="1341"/>
      <c r="I238" s="1341"/>
      <c r="J238" s="1341"/>
      <c r="K238" s="1341"/>
      <c r="L238" s="1341"/>
      <c r="M238" s="1341"/>
      <c r="N238" s="1341"/>
      <c r="O238" s="1341"/>
      <c r="P238" s="1341"/>
      <c r="Q238" s="1341"/>
      <c r="R238" s="1341"/>
      <c r="S238" s="1341"/>
    </row>
    <row r="239" spans="2:19" s="1948" customFormat="1" ht="15.75" thickBot="1" x14ac:dyDescent="0.3">
      <c r="B239" s="2435"/>
      <c r="C239" s="1341"/>
      <c r="D239" s="1341"/>
      <c r="E239" s="1341"/>
      <c r="F239" s="1341"/>
      <c r="G239" s="1341"/>
      <c r="H239" s="1341"/>
      <c r="I239" s="1341"/>
      <c r="J239" s="1341"/>
      <c r="K239" s="1341"/>
      <c r="L239" s="1341"/>
      <c r="M239" s="1341"/>
      <c r="N239" s="1341"/>
      <c r="O239" s="1341"/>
      <c r="P239" s="1341"/>
      <c r="Q239" s="1341"/>
      <c r="R239" s="1341"/>
      <c r="S239" s="1341"/>
    </row>
    <row r="240" spans="2:19" s="1948" customFormat="1" ht="15.75" x14ac:dyDescent="0.3">
      <c r="B240" s="2435"/>
      <c r="C240" s="2343"/>
      <c r="D240" s="2344"/>
      <c r="E240" s="2347" t="s">
        <v>875</v>
      </c>
      <c r="F240" s="2348"/>
      <c r="G240" s="2349"/>
      <c r="H240" s="1341"/>
      <c r="I240" s="2343"/>
      <c r="J240" s="2344"/>
      <c r="K240" s="2347" t="s">
        <v>875</v>
      </c>
      <c r="L240" s="2348"/>
      <c r="M240" s="2349"/>
      <c r="N240" s="1341"/>
      <c r="O240" s="2343"/>
      <c r="P240" s="2344"/>
      <c r="Q240" s="2347" t="s">
        <v>875</v>
      </c>
      <c r="R240" s="2348"/>
      <c r="S240" s="2349"/>
    </row>
    <row r="241" spans="2:19" s="1948" customFormat="1" ht="16.5" thickBot="1" x14ac:dyDescent="0.35">
      <c r="B241" s="2435"/>
      <c r="C241" s="2241" t="s">
        <v>877</v>
      </c>
      <c r="D241" s="2242">
        <v>10</v>
      </c>
      <c r="E241" s="2437" t="s">
        <v>3366</v>
      </c>
      <c r="F241" s="2355"/>
      <c r="G241" s="2356"/>
      <c r="H241" s="1341"/>
      <c r="I241" s="2241" t="s">
        <v>877</v>
      </c>
      <c r="J241" s="2242">
        <v>11</v>
      </c>
      <c r="K241" s="2437" t="s">
        <v>3366</v>
      </c>
      <c r="L241" s="2355"/>
      <c r="M241" s="2356"/>
      <c r="N241" s="1341"/>
      <c r="O241" s="2241" t="s">
        <v>877</v>
      </c>
      <c r="P241" s="2242">
        <v>12</v>
      </c>
      <c r="Q241" s="2437" t="s">
        <v>3366</v>
      </c>
      <c r="R241" s="2355"/>
      <c r="S241" s="2356"/>
    </row>
    <row r="242" spans="2:19" s="1948" customFormat="1" ht="15.75" x14ac:dyDescent="0.3">
      <c r="B242" s="2435"/>
      <c r="C242" s="2343" t="s">
        <v>880</v>
      </c>
      <c r="D242" s="2345"/>
      <c r="E242" s="2344"/>
      <c r="F242" s="2228" t="s">
        <v>881</v>
      </c>
      <c r="G242" s="2119" t="s">
        <v>883</v>
      </c>
      <c r="H242" s="1341"/>
      <c r="I242" s="2343" t="s">
        <v>880</v>
      </c>
      <c r="J242" s="2345"/>
      <c r="K242" s="2344"/>
      <c r="L242" s="2228" t="s">
        <v>881</v>
      </c>
      <c r="M242" s="2119" t="s">
        <v>883</v>
      </c>
      <c r="N242" s="1341"/>
      <c r="O242" s="2343" t="s">
        <v>880</v>
      </c>
      <c r="P242" s="2345"/>
      <c r="Q242" s="2344"/>
      <c r="R242" s="2228" t="s">
        <v>881</v>
      </c>
      <c r="S242" s="2119" t="s">
        <v>883</v>
      </c>
    </row>
    <row r="243" spans="2:19" s="1948" customFormat="1" ht="16.5" thickBot="1" x14ac:dyDescent="0.35">
      <c r="B243" s="2435"/>
      <c r="C243" s="2363" t="s">
        <v>2725</v>
      </c>
      <c r="D243" s="2364"/>
      <c r="E243" s="2365"/>
      <c r="F243" s="2366"/>
      <c r="G243" s="2371"/>
      <c r="H243" s="1341"/>
      <c r="I243" s="2363" t="s">
        <v>2726</v>
      </c>
      <c r="J243" s="2364"/>
      <c r="K243" s="2365"/>
      <c r="L243" s="2366"/>
      <c r="M243" s="2371"/>
      <c r="N243" s="1341"/>
      <c r="O243" s="2363" t="s">
        <v>2727</v>
      </c>
      <c r="P243" s="2364"/>
      <c r="Q243" s="2365"/>
      <c r="R243" s="2366"/>
      <c r="S243" s="2371"/>
    </row>
    <row r="244" spans="2:19" s="1948" customFormat="1" ht="15.75" x14ac:dyDescent="0.3">
      <c r="B244" s="2435"/>
      <c r="C244" s="2450"/>
      <c r="D244" s="2366"/>
      <c r="E244" s="2354"/>
      <c r="F244" s="2366"/>
      <c r="G244" s="2371"/>
      <c r="H244" s="1341"/>
      <c r="I244" s="2450"/>
      <c r="J244" s="2366"/>
      <c r="K244" s="2354"/>
      <c r="L244" s="2366"/>
      <c r="M244" s="2371"/>
      <c r="N244" s="1341"/>
      <c r="O244" s="2450"/>
      <c r="P244" s="2366"/>
      <c r="Q244" s="2354"/>
      <c r="R244" s="2366"/>
      <c r="S244" s="2371"/>
    </row>
    <row r="245" spans="2:19" s="1948" customFormat="1" ht="15.75" x14ac:dyDescent="0.3">
      <c r="B245" s="2435"/>
      <c r="C245" s="2375" t="s">
        <v>882</v>
      </c>
      <c r="D245" s="2366"/>
      <c r="E245" s="2355"/>
      <c r="F245" s="2366"/>
      <c r="G245" s="2371"/>
      <c r="H245" s="1341"/>
      <c r="I245" s="2375" t="s">
        <v>882</v>
      </c>
      <c r="J245" s="2366"/>
      <c r="K245" s="2355"/>
      <c r="L245" s="2366"/>
      <c r="M245" s="2371"/>
      <c r="N245" s="1341"/>
      <c r="O245" s="2375" t="s">
        <v>882</v>
      </c>
      <c r="P245" s="2366"/>
      <c r="Q245" s="2355"/>
      <c r="R245" s="2366"/>
      <c r="S245" s="2371"/>
    </row>
    <row r="246" spans="2:19" s="1948" customFormat="1" x14ac:dyDescent="0.25">
      <c r="B246" s="2435"/>
      <c r="C246" s="2126" t="s">
        <v>884</v>
      </c>
      <c r="D246" s="2127" t="s">
        <v>885</v>
      </c>
      <c r="E246" s="2128" t="s">
        <v>886</v>
      </c>
      <c r="F246" s="2127" t="s">
        <v>887</v>
      </c>
      <c r="G246" s="2129" t="s">
        <v>888</v>
      </c>
      <c r="H246" s="1341"/>
      <c r="I246" s="2126" t="s">
        <v>884</v>
      </c>
      <c r="J246" s="2127" t="s">
        <v>885</v>
      </c>
      <c r="K246" s="2128" t="s">
        <v>886</v>
      </c>
      <c r="L246" s="2127" t="s">
        <v>887</v>
      </c>
      <c r="M246" s="2129" t="s">
        <v>888</v>
      </c>
      <c r="N246" s="1341"/>
      <c r="O246" s="2126" t="s">
        <v>884</v>
      </c>
      <c r="P246" s="2127" t="s">
        <v>885</v>
      </c>
      <c r="Q246" s="2128" t="s">
        <v>886</v>
      </c>
      <c r="R246" s="2127" t="s">
        <v>887</v>
      </c>
      <c r="S246" s="2129" t="s">
        <v>888</v>
      </c>
    </row>
    <row r="247" spans="2:19" s="1948" customFormat="1" ht="15.75" x14ac:dyDescent="0.3">
      <c r="B247" s="2435"/>
      <c r="C247" s="2306" t="s">
        <v>889</v>
      </c>
      <c r="D247" s="2384">
        <v>96448.825485874579</v>
      </c>
      <c r="E247" s="2307">
        <v>0.2</v>
      </c>
      <c r="F247" s="2447">
        <v>1</v>
      </c>
      <c r="G247" s="2309">
        <v>19289.765097174917</v>
      </c>
      <c r="H247" s="1341"/>
      <c r="I247" s="2306" t="s">
        <v>889</v>
      </c>
      <c r="J247" s="2384">
        <v>96448.825485874579</v>
      </c>
      <c r="K247" s="2307">
        <v>0.2</v>
      </c>
      <c r="L247" s="2447">
        <v>1</v>
      </c>
      <c r="M247" s="2309">
        <v>19289.765097174917</v>
      </c>
      <c r="N247" s="1341"/>
      <c r="O247" s="2306" t="s">
        <v>889</v>
      </c>
      <c r="P247" s="2384">
        <v>96448.825485874579</v>
      </c>
      <c r="Q247" s="2307">
        <v>0.2</v>
      </c>
      <c r="R247" s="2447">
        <v>1</v>
      </c>
      <c r="S247" s="2309">
        <v>19289.765097174917</v>
      </c>
    </row>
    <row r="248" spans="2:19" s="1948" customFormat="1" ht="15.75" x14ac:dyDescent="0.3">
      <c r="B248" s="2435"/>
      <c r="C248" s="2390" t="s">
        <v>926</v>
      </c>
      <c r="D248" s="2384">
        <v>39894.1454618313</v>
      </c>
      <c r="E248" s="2391">
        <v>3.2266666666666666</v>
      </c>
      <c r="F248" s="2447">
        <v>1</v>
      </c>
      <c r="G248" s="2309">
        <v>128725.10935684232</v>
      </c>
      <c r="H248" s="1341"/>
      <c r="I248" s="2390" t="s">
        <v>926</v>
      </c>
      <c r="J248" s="2384">
        <v>39894.1454618313</v>
      </c>
      <c r="K248" s="2391">
        <v>3.6281902321291954</v>
      </c>
      <c r="L248" s="2447">
        <v>1</v>
      </c>
      <c r="M248" s="2309">
        <v>144743.54888375758</v>
      </c>
      <c r="N248" s="1341"/>
      <c r="O248" s="2390" t="s">
        <v>926</v>
      </c>
      <c r="P248" s="2384">
        <v>39894.1454618313</v>
      </c>
      <c r="Q248" s="2391">
        <v>4.1998133804442714</v>
      </c>
      <c r="R248" s="2447">
        <v>1</v>
      </c>
      <c r="S248" s="2309">
        <v>167547.96591198922</v>
      </c>
    </row>
    <row r="249" spans="2:19" s="1948" customFormat="1" ht="15.75" x14ac:dyDescent="0.3">
      <c r="B249" s="2435"/>
      <c r="C249" s="2390" t="s">
        <v>928</v>
      </c>
      <c r="D249" s="2384">
        <v>27427.225005009019</v>
      </c>
      <c r="E249" s="2391">
        <v>1.6133333333333333</v>
      </c>
      <c r="F249" s="2447">
        <v>1</v>
      </c>
      <c r="G249" s="2309">
        <v>44249.256341414548</v>
      </c>
      <c r="H249" s="1341"/>
      <c r="I249" s="2390" t="s">
        <v>928</v>
      </c>
      <c r="J249" s="2384">
        <v>27427.225005009019</v>
      </c>
      <c r="K249" s="2391">
        <v>1.8140951160645977</v>
      </c>
      <c r="L249" s="2447">
        <v>1</v>
      </c>
      <c r="M249" s="2309">
        <v>49755.594928791674</v>
      </c>
      <c r="N249" s="1341"/>
      <c r="O249" s="2390" t="s">
        <v>928</v>
      </c>
      <c r="P249" s="2384">
        <v>27427.225005009019</v>
      </c>
      <c r="Q249" s="2391">
        <v>2.0999066902221357</v>
      </c>
      <c r="R249" s="2447">
        <v>1</v>
      </c>
      <c r="S249" s="2309">
        <v>57594.61328224629</v>
      </c>
    </row>
    <row r="250" spans="2:19" s="1948" customFormat="1" ht="15.75" x14ac:dyDescent="0.3">
      <c r="B250" s="2435"/>
      <c r="C250" s="2390" t="s">
        <v>2263</v>
      </c>
      <c r="D250" s="2384">
        <v>644840.71328391111</v>
      </c>
      <c r="E250" s="2391">
        <v>1</v>
      </c>
      <c r="F250" s="2447">
        <v>1</v>
      </c>
      <c r="G250" s="2309">
        <v>644840.71328391111</v>
      </c>
      <c r="H250" s="1341"/>
      <c r="I250" s="2390" t="s">
        <v>2263</v>
      </c>
      <c r="J250" s="2384">
        <v>644840.71328391111</v>
      </c>
      <c r="K250" s="2391">
        <v>1.5</v>
      </c>
      <c r="L250" s="2447">
        <v>1</v>
      </c>
      <c r="M250" s="2309">
        <v>967261.06992586667</v>
      </c>
      <c r="N250" s="1341"/>
      <c r="O250" s="2390" t="s">
        <v>2263</v>
      </c>
      <c r="P250" s="2384">
        <v>644840.71328391111</v>
      </c>
      <c r="Q250" s="2391">
        <v>2</v>
      </c>
      <c r="R250" s="2447">
        <v>1</v>
      </c>
      <c r="S250" s="2309">
        <v>1289681.4265678222</v>
      </c>
    </row>
    <row r="251" spans="2:19" s="1948" customFormat="1" ht="15.75" x14ac:dyDescent="0.3">
      <c r="B251" s="2435"/>
      <c r="C251" s="2370"/>
      <c r="D251" s="2366"/>
      <c r="E251" s="2366"/>
      <c r="F251" s="2394" t="s">
        <v>890</v>
      </c>
      <c r="G251" s="2309">
        <v>837104.8440793429</v>
      </c>
      <c r="H251" s="1341"/>
      <c r="I251" s="2370"/>
      <c r="J251" s="2366"/>
      <c r="K251" s="2366"/>
      <c r="L251" s="2394" t="s">
        <v>890</v>
      </c>
      <c r="M251" s="2309">
        <v>1181049.9788355909</v>
      </c>
      <c r="N251" s="1341"/>
      <c r="O251" s="2370"/>
      <c r="P251" s="2366"/>
      <c r="Q251" s="2366"/>
      <c r="R251" s="2394" t="s">
        <v>890</v>
      </c>
      <c r="S251" s="2309">
        <v>1534113.7708592326</v>
      </c>
    </row>
    <row r="252" spans="2:19" s="1948" customFormat="1" ht="15.75" x14ac:dyDescent="0.3">
      <c r="B252" s="2435"/>
      <c r="C252" s="2375" t="s">
        <v>891</v>
      </c>
      <c r="D252" s="2355"/>
      <c r="E252" s="2355"/>
      <c r="F252" s="2366"/>
      <c r="G252" s="2401"/>
      <c r="H252" s="1341"/>
      <c r="I252" s="2375" t="s">
        <v>891</v>
      </c>
      <c r="J252" s="2355"/>
      <c r="K252" s="2355"/>
      <c r="L252" s="2366"/>
      <c r="M252" s="2401"/>
      <c r="N252" s="1341"/>
      <c r="O252" s="2375" t="s">
        <v>891</v>
      </c>
      <c r="P252" s="2355"/>
      <c r="Q252" s="2355"/>
      <c r="R252" s="2366"/>
      <c r="S252" s="2401"/>
    </row>
    <row r="253" spans="2:19" s="1948" customFormat="1" x14ac:dyDescent="0.25">
      <c r="B253" s="2435"/>
      <c r="C253" s="2126" t="s">
        <v>884</v>
      </c>
      <c r="D253" s="2127" t="s">
        <v>892</v>
      </c>
      <c r="E253" s="2128" t="s">
        <v>893</v>
      </c>
      <c r="F253" s="2127" t="s">
        <v>887</v>
      </c>
      <c r="G253" s="2402" t="s">
        <v>888</v>
      </c>
      <c r="H253" s="1341"/>
      <c r="I253" s="2126" t="s">
        <v>884</v>
      </c>
      <c r="J253" s="2127" t="s">
        <v>892</v>
      </c>
      <c r="K253" s="2128" t="s">
        <v>893</v>
      </c>
      <c r="L253" s="2127" t="s">
        <v>887</v>
      </c>
      <c r="M253" s="2402" t="s">
        <v>888</v>
      </c>
      <c r="N253" s="1341"/>
      <c r="O253" s="2126" t="s">
        <v>884</v>
      </c>
      <c r="P253" s="2127" t="s">
        <v>892</v>
      </c>
      <c r="Q253" s="2128" t="s">
        <v>893</v>
      </c>
      <c r="R253" s="2127" t="s">
        <v>887</v>
      </c>
      <c r="S253" s="2402" t="s">
        <v>888</v>
      </c>
    </row>
    <row r="254" spans="2:19" s="1948" customFormat="1" ht="15.75" x14ac:dyDescent="0.3">
      <c r="B254" s="2435"/>
      <c r="C254" s="2306" t="s">
        <v>2167</v>
      </c>
      <c r="D254" s="2403" t="s">
        <v>894</v>
      </c>
      <c r="E254" s="2307">
        <v>80</v>
      </c>
      <c r="F254" s="2384">
        <v>31489.721498697658</v>
      </c>
      <c r="G254" s="2456">
        <v>2519177.7198958127</v>
      </c>
      <c r="H254" s="1341"/>
      <c r="I254" s="2306" t="s">
        <v>2167</v>
      </c>
      <c r="J254" s="2403" t="s">
        <v>894</v>
      </c>
      <c r="K254" s="2307">
        <v>89.955129722211467</v>
      </c>
      <c r="L254" s="2384">
        <v>31489.721498697658</v>
      </c>
      <c r="M254" s="2456">
        <v>2832661.9823316592</v>
      </c>
      <c r="N254" s="1341"/>
      <c r="O254" s="2306" t="s">
        <v>2167</v>
      </c>
      <c r="P254" s="2403" t="s">
        <v>894</v>
      </c>
      <c r="Q254" s="2307">
        <v>104.12760447382493</v>
      </c>
      <c r="R254" s="2384">
        <v>31489.721498697658</v>
      </c>
      <c r="S254" s="2456">
        <v>3278949.2652072916</v>
      </c>
    </row>
    <row r="255" spans="2:19" s="1948" customFormat="1" ht="15.75" x14ac:dyDescent="0.3">
      <c r="B255" s="2435"/>
      <c r="C255" s="2390" t="s">
        <v>2166</v>
      </c>
      <c r="D255" s="2403" t="s">
        <v>894</v>
      </c>
      <c r="E255" s="2307">
        <v>104</v>
      </c>
      <c r="F255" s="2384">
        <v>16121.017832097778</v>
      </c>
      <c r="G255" s="2456">
        <v>1676585.8545381688</v>
      </c>
      <c r="H255" s="1341"/>
      <c r="I255" s="2390" t="s">
        <v>2166</v>
      </c>
      <c r="J255" s="2403" t="s">
        <v>894</v>
      </c>
      <c r="K255" s="2307">
        <v>116.9416686388749</v>
      </c>
      <c r="L255" s="2384">
        <v>16121.017832097778</v>
      </c>
      <c r="M255" s="2456">
        <v>1885218.7254425718</v>
      </c>
      <c r="N255" s="1341"/>
      <c r="O255" s="2390" t="s">
        <v>2166</v>
      </c>
      <c r="P255" s="2403" t="s">
        <v>894</v>
      </c>
      <c r="Q255" s="2307">
        <v>135.3658858159724</v>
      </c>
      <c r="R255" s="2384">
        <v>16121.017832097778</v>
      </c>
      <c r="S255" s="2456">
        <v>2182235.8590970025</v>
      </c>
    </row>
    <row r="256" spans="2:19" s="1948" customFormat="1" ht="16.5" x14ac:dyDescent="0.3">
      <c r="B256" s="2435"/>
      <c r="C256" s="2390" t="s">
        <v>980</v>
      </c>
      <c r="D256" s="2147" t="s">
        <v>4335</v>
      </c>
      <c r="E256" s="2307">
        <v>48.4</v>
      </c>
      <c r="F256" s="2384">
        <v>372449.24864756566</v>
      </c>
      <c r="G256" s="2456">
        <v>18026543.634542178</v>
      </c>
      <c r="H256" s="1341"/>
      <c r="I256" s="2390" t="s">
        <v>980</v>
      </c>
      <c r="J256" s="2147" t="s">
        <v>4335</v>
      </c>
      <c r="K256" s="2307">
        <v>54.422853481937935</v>
      </c>
      <c r="L256" s="2384">
        <v>372449.24864756566</v>
      </c>
      <c r="M256" s="2456">
        <v>20269750.888604335</v>
      </c>
      <c r="N256" s="1341"/>
      <c r="O256" s="2390" t="s">
        <v>980</v>
      </c>
      <c r="P256" s="2147" t="s">
        <v>4335</v>
      </c>
      <c r="Q256" s="2307">
        <v>62.997200706664074</v>
      </c>
      <c r="R256" s="2384">
        <v>372449.24864756566</v>
      </c>
      <c r="S256" s="2456">
        <v>23463260.070096929</v>
      </c>
    </row>
    <row r="257" spans="2:19" s="1948" customFormat="1" ht="16.5" x14ac:dyDescent="0.3">
      <c r="B257" s="2435"/>
      <c r="C257" s="2306" t="s">
        <v>2630</v>
      </c>
      <c r="D257" s="2147" t="s">
        <v>4335</v>
      </c>
      <c r="E257" s="2307">
        <v>12</v>
      </c>
      <c r="F257" s="2384">
        <v>16804.548988178725</v>
      </c>
      <c r="G257" s="2456">
        <v>201654.58785814472</v>
      </c>
      <c r="H257" s="1341"/>
      <c r="I257" s="2306" t="s">
        <v>2630</v>
      </c>
      <c r="J257" s="2147" t="s">
        <v>4335</v>
      </c>
      <c r="K257" s="2307">
        <v>13.493269458331719</v>
      </c>
      <c r="L257" s="2384">
        <v>16804.548988178725</v>
      </c>
      <c r="M257" s="2456">
        <v>226748.30762323117</v>
      </c>
      <c r="N257" s="1341"/>
      <c r="O257" s="2306" t="s">
        <v>2630</v>
      </c>
      <c r="P257" s="2147" t="s">
        <v>4335</v>
      </c>
      <c r="Q257" s="2307">
        <v>15.619140671073739</v>
      </c>
      <c r="R257" s="2384">
        <v>16804.548988178725</v>
      </c>
      <c r="S257" s="2456">
        <v>262472.61456031335</v>
      </c>
    </row>
    <row r="258" spans="2:19" s="1948" customFormat="1" ht="15.75" x14ac:dyDescent="0.3">
      <c r="B258" s="2435"/>
      <c r="C258" s="2306" t="s">
        <v>902</v>
      </c>
      <c r="D258" s="2147" t="s">
        <v>903</v>
      </c>
      <c r="E258" s="2307">
        <v>11</v>
      </c>
      <c r="F258" s="2384">
        <v>96726.106992586661</v>
      </c>
      <c r="G258" s="2456">
        <v>1063987.1769184533</v>
      </c>
      <c r="H258" s="1341"/>
      <c r="I258" s="2306" t="s">
        <v>902</v>
      </c>
      <c r="J258" s="2147" t="s">
        <v>903</v>
      </c>
      <c r="K258" s="2307">
        <v>12.368830336804075</v>
      </c>
      <c r="L258" s="2384">
        <v>96726.106992586661</v>
      </c>
      <c r="M258" s="2456">
        <v>1196388.8065308626</v>
      </c>
      <c r="N258" s="1341"/>
      <c r="O258" s="2306" t="s">
        <v>902</v>
      </c>
      <c r="P258" s="2147" t="s">
        <v>903</v>
      </c>
      <c r="Q258" s="2307">
        <v>14.317545615150927</v>
      </c>
      <c r="R258" s="2384">
        <v>96726.106992586661</v>
      </c>
      <c r="S258" s="2456">
        <v>1384880.4490423286</v>
      </c>
    </row>
    <row r="259" spans="2:19" s="1948" customFormat="1" ht="15.75" x14ac:dyDescent="0.3">
      <c r="B259" s="2435"/>
      <c r="C259" s="2390" t="s">
        <v>988</v>
      </c>
      <c r="D259" s="2147" t="s">
        <v>904</v>
      </c>
      <c r="E259" s="2307">
        <v>15</v>
      </c>
      <c r="F259" s="2384">
        <v>9470.8830294530144</v>
      </c>
      <c r="G259" s="2456">
        <v>142063.24544179521</v>
      </c>
      <c r="H259" s="1341"/>
      <c r="I259" s="2390" t="s">
        <v>988</v>
      </c>
      <c r="J259" s="2147" t="s">
        <v>904</v>
      </c>
      <c r="K259" s="2307">
        <v>16.866586822914648</v>
      </c>
      <c r="L259" s="2384">
        <v>9470.8830294530144</v>
      </c>
      <c r="M259" s="2456">
        <v>159741.47090593819</v>
      </c>
      <c r="N259" s="1341"/>
      <c r="O259" s="2390" t="s">
        <v>988</v>
      </c>
      <c r="P259" s="2147" t="s">
        <v>904</v>
      </c>
      <c r="Q259" s="2307">
        <v>19.523925838842175</v>
      </c>
      <c r="R259" s="2384">
        <v>9470.8830294530144</v>
      </c>
      <c r="S259" s="2456">
        <v>184908.81789538957</v>
      </c>
    </row>
    <row r="260" spans="2:19" s="1948" customFormat="1" ht="15.75" x14ac:dyDescent="0.3">
      <c r="B260" s="2435"/>
      <c r="C260" s="2306" t="s">
        <v>905</v>
      </c>
      <c r="D260" s="2150" t="s">
        <v>3</v>
      </c>
      <c r="E260" s="2307">
        <v>5324</v>
      </c>
      <c r="F260" s="2384">
        <v>2256.9424964936889</v>
      </c>
      <c r="G260" s="2456">
        <v>12015961.8513324</v>
      </c>
      <c r="H260" s="1341"/>
      <c r="I260" s="2306" t="s">
        <v>905</v>
      </c>
      <c r="J260" s="2150" t="s">
        <v>3</v>
      </c>
      <c r="K260" s="2307">
        <v>5986.5138830131727</v>
      </c>
      <c r="L260" s="2384">
        <v>2256.9424964936889</v>
      </c>
      <c r="M260" s="2456">
        <v>13511217.588421877</v>
      </c>
      <c r="N260" s="1341"/>
      <c r="O260" s="2306" t="s">
        <v>905</v>
      </c>
      <c r="P260" s="2150" t="s">
        <v>3</v>
      </c>
      <c r="Q260" s="2307">
        <v>6929.6920777330488</v>
      </c>
      <c r="R260" s="2384">
        <v>2256.9424964936889</v>
      </c>
      <c r="S260" s="2456">
        <v>15639916.537851365</v>
      </c>
    </row>
    <row r="261" spans="2:19" s="1948" customFormat="1" ht="15.75" x14ac:dyDescent="0.3">
      <c r="B261" s="2435"/>
      <c r="C261" s="2390" t="s">
        <v>985</v>
      </c>
      <c r="D261" s="2150" t="s">
        <v>3</v>
      </c>
      <c r="E261" s="2307">
        <v>266.2</v>
      </c>
      <c r="F261" s="2384">
        <v>3186.5448687637754</v>
      </c>
      <c r="G261" s="2456">
        <v>848258.24406491697</v>
      </c>
      <c r="H261" s="1341"/>
      <c r="I261" s="2390" t="s">
        <v>985</v>
      </c>
      <c r="J261" s="2150" t="s">
        <v>3</v>
      </c>
      <c r="K261" s="2307">
        <v>299.32569415065859</v>
      </c>
      <c r="L261" s="2384">
        <v>3186.5448687637754</v>
      </c>
      <c r="M261" s="2456">
        <v>953814.75478493632</v>
      </c>
      <c r="N261" s="1341"/>
      <c r="O261" s="2390" t="s">
        <v>985</v>
      </c>
      <c r="P261" s="2150" t="s">
        <v>3</v>
      </c>
      <c r="Q261" s="2307">
        <v>346.48460388665239</v>
      </c>
      <c r="R261" s="2384">
        <v>3186.5448687637754</v>
      </c>
      <c r="S261" s="2456">
        <v>1104088.7366206616</v>
      </c>
    </row>
    <row r="262" spans="2:19" s="1948" customFormat="1" ht="15.75" x14ac:dyDescent="0.3">
      <c r="B262" s="2435"/>
      <c r="C262" s="2390" t="s">
        <v>1812</v>
      </c>
      <c r="D262" s="2147" t="s">
        <v>1</v>
      </c>
      <c r="E262" s="2307">
        <v>80</v>
      </c>
      <c r="F262" s="2384">
        <v>1532.5714285714287</v>
      </c>
      <c r="G262" s="2456">
        <v>122605.71428571429</v>
      </c>
      <c r="H262" s="1341"/>
      <c r="I262" s="2390" t="s">
        <v>1812</v>
      </c>
      <c r="J262" s="2147" t="s">
        <v>1</v>
      </c>
      <c r="K262" s="2307">
        <v>89.955129722211467</v>
      </c>
      <c r="L262" s="2384">
        <v>1532.5714285714287</v>
      </c>
      <c r="M262" s="2456">
        <v>137862.66166569781</v>
      </c>
      <c r="N262" s="1341"/>
      <c r="O262" s="2390" t="s">
        <v>1812</v>
      </c>
      <c r="P262" s="2147" t="s">
        <v>1</v>
      </c>
      <c r="Q262" s="2307">
        <v>104.12760447382493</v>
      </c>
      <c r="R262" s="2384">
        <v>1532.5714285714287</v>
      </c>
      <c r="S262" s="2456">
        <v>159582.99154217055</v>
      </c>
    </row>
    <row r="263" spans="2:19" s="1948" customFormat="1" ht="15.75" x14ac:dyDescent="0.3">
      <c r="B263" s="2435"/>
      <c r="C263" s="2306" t="s">
        <v>1594</v>
      </c>
      <c r="D263" s="2147" t="s">
        <v>1</v>
      </c>
      <c r="E263" s="2307">
        <v>60</v>
      </c>
      <c r="F263" s="2384">
        <v>418.88852734922864</v>
      </c>
      <c r="G263" s="2456">
        <v>25133.311640953718</v>
      </c>
      <c r="H263" s="2448"/>
      <c r="I263" s="2306" t="s">
        <v>1594</v>
      </c>
      <c r="J263" s="2147" t="s">
        <v>1</v>
      </c>
      <c r="K263" s="2307">
        <v>67.466347291658593</v>
      </c>
      <c r="L263" s="2384">
        <v>418.88852734922864</v>
      </c>
      <c r="M263" s="2456">
        <v>28260.878862634487</v>
      </c>
      <c r="N263" s="1341"/>
      <c r="O263" s="2306" t="s">
        <v>1594</v>
      </c>
      <c r="P263" s="2147" t="s">
        <v>1</v>
      </c>
      <c r="Q263" s="2307">
        <v>78.095703355368698</v>
      </c>
      <c r="R263" s="2384">
        <v>418.88852734922864</v>
      </c>
      <c r="S263" s="2456">
        <v>32713.394170832609</v>
      </c>
    </row>
    <row r="264" spans="2:19" s="1948" customFormat="1" ht="15.75" x14ac:dyDescent="0.3">
      <c r="B264" s="2435"/>
      <c r="C264" s="2306" t="s">
        <v>1595</v>
      </c>
      <c r="D264" s="2147" t="s">
        <v>1</v>
      </c>
      <c r="E264" s="2307">
        <v>67</v>
      </c>
      <c r="F264" s="2384">
        <v>332.09296734121415</v>
      </c>
      <c r="G264" s="2456">
        <v>22250.228811861347</v>
      </c>
      <c r="H264" s="1341"/>
      <c r="I264" s="2306" t="s">
        <v>1595</v>
      </c>
      <c r="J264" s="2147" t="s">
        <v>1</v>
      </c>
      <c r="K264" s="2307">
        <v>75.337421142352099</v>
      </c>
      <c r="L264" s="2384">
        <v>332.09296734121415</v>
      </c>
      <c r="M264" s="2456">
        <v>25019.027738998433</v>
      </c>
      <c r="N264" s="1341"/>
      <c r="O264" s="2306" t="s">
        <v>1595</v>
      </c>
      <c r="P264" s="2147" t="s">
        <v>1</v>
      </c>
      <c r="Q264" s="2307">
        <v>87.206868746828377</v>
      </c>
      <c r="R264" s="2384">
        <v>332.09296734121415</v>
      </c>
      <c r="S264" s="2456">
        <v>28960.787814670024</v>
      </c>
    </row>
    <row r="265" spans="2:19" s="1948" customFormat="1" ht="15.75" x14ac:dyDescent="0.3">
      <c r="B265" s="2435"/>
      <c r="C265" s="2390" t="s">
        <v>908</v>
      </c>
      <c r="D265" s="2147" t="s">
        <v>1</v>
      </c>
      <c r="E265" s="2307">
        <v>67</v>
      </c>
      <c r="F265" s="2384">
        <v>10102.504508114607</v>
      </c>
      <c r="G265" s="2456">
        <v>676867.8020436787</v>
      </c>
      <c r="H265" s="1341"/>
      <c r="I265" s="2390" t="s">
        <v>908</v>
      </c>
      <c r="J265" s="2147" t="s">
        <v>1</v>
      </c>
      <c r="K265" s="2307">
        <v>75.337421142352099</v>
      </c>
      <c r="L265" s="2384">
        <v>10102.504508114607</v>
      </c>
      <c r="M265" s="2456">
        <v>761096.63672034082</v>
      </c>
      <c r="N265" s="1341"/>
      <c r="O265" s="2390" t="s">
        <v>908</v>
      </c>
      <c r="P265" s="2147" t="s">
        <v>1</v>
      </c>
      <c r="Q265" s="2307">
        <v>87.206868746828377</v>
      </c>
      <c r="R265" s="2384">
        <v>10102.504508114607</v>
      </c>
      <c r="S265" s="2456">
        <v>881007.7846533925</v>
      </c>
    </row>
    <row r="266" spans="2:19" s="1948" customFormat="1" ht="15.75" x14ac:dyDescent="0.3">
      <c r="B266" s="2435"/>
      <c r="C266" s="2306" t="s">
        <v>909</v>
      </c>
      <c r="D266" s="2147" t="s">
        <v>1</v>
      </c>
      <c r="E266" s="2307">
        <v>67</v>
      </c>
      <c r="F266" s="2384">
        <v>4701.963534361852</v>
      </c>
      <c r="G266" s="2456">
        <v>315031.5568022441</v>
      </c>
      <c r="H266" s="1341"/>
      <c r="I266" s="2306" t="s">
        <v>909</v>
      </c>
      <c r="J266" s="2147" t="s">
        <v>1</v>
      </c>
      <c r="K266" s="2307">
        <v>75.337421142352099</v>
      </c>
      <c r="L266" s="2384">
        <v>4701.963534361852</v>
      </c>
      <c r="M266" s="2456">
        <v>354233.80698420119</v>
      </c>
      <c r="N266" s="1341"/>
      <c r="O266" s="2306" t="s">
        <v>909</v>
      </c>
      <c r="P266" s="2147" t="s">
        <v>1</v>
      </c>
      <c r="Q266" s="2307">
        <v>87.206868746828377</v>
      </c>
      <c r="R266" s="2384">
        <v>4701.963534361852</v>
      </c>
      <c r="S266" s="2456">
        <v>410043.51679346728</v>
      </c>
    </row>
    <row r="267" spans="2:19" s="1948" customFormat="1" ht="15.75" x14ac:dyDescent="0.3">
      <c r="B267" s="2435"/>
      <c r="C267" s="2306" t="s">
        <v>910</v>
      </c>
      <c r="D267" s="2147" t="s">
        <v>1</v>
      </c>
      <c r="E267" s="2307">
        <v>4</v>
      </c>
      <c r="F267" s="2384">
        <v>3414.2761043356804</v>
      </c>
      <c r="G267" s="2456">
        <v>13657.104417342722</v>
      </c>
      <c r="H267" s="1341"/>
      <c r="I267" s="2306" t="s">
        <v>910</v>
      </c>
      <c r="J267" s="2147" t="s">
        <v>1</v>
      </c>
      <c r="K267" s="2307">
        <v>4.497756486110573</v>
      </c>
      <c r="L267" s="2384">
        <v>3414.2761043356804</v>
      </c>
      <c r="M267" s="2456">
        <v>15356.582493648146</v>
      </c>
      <c r="N267" s="1341"/>
      <c r="O267" s="2306" t="s">
        <v>910</v>
      </c>
      <c r="P267" s="2147" t="s">
        <v>1</v>
      </c>
      <c r="Q267" s="2307">
        <v>5.2063802236912462</v>
      </c>
      <c r="R267" s="2384">
        <v>3414.2761043356804</v>
      </c>
      <c r="S267" s="2456">
        <v>17776.019587834875</v>
      </c>
    </row>
    <row r="268" spans="2:19" s="1948" customFormat="1" ht="15.75" x14ac:dyDescent="0.3">
      <c r="B268" s="2435"/>
      <c r="C268" s="2306" t="s">
        <v>911</v>
      </c>
      <c r="D268" s="2150" t="s">
        <v>3</v>
      </c>
      <c r="E268" s="2307">
        <v>6</v>
      </c>
      <c r="F268" s="2384">
        <v>66633.540372670817</v>
      </c>
      <c r="G268" s="2456">
        <v>399801.24223602493</v>
      </c>
      <c r="H268" s="1341"/>
      <c r="I268" s="2306" t="s">
        <v>911</v>
      </c>
      <c r="J268" s="2150" t="s">
        <v>3</v>
      </c>
      <c r="K268" s="2307">
        <v>6.7466347291658595</v>
      </c>
      <c r="L268" s="2384">
        <v>66633.540372670817</v>
      </c>
      <c r="M268" s="2456">
        <v>449552.15760553634</v>
      </c>
      <c r="N268" s="1341"/>
      <c r="O268" s="2306" t="s">
        <v>911</v>
      </c>
      <c r="P268" s="2150" t="s">
        <v>3</v>
      </c>
      <c r="Q268" s="2307">
        <v>7.8095703355368693</v>
      </c>
      <c r="R268" s="2384">
        <v>66633.540372670817</v>
      </c>
      <c r="S268" s="2456">
        <v>520379.32024620834</v>
      </c>
    </row>
    <row r="269" spans="2:19" s="1948" customFormat="1" ht="15.75" x14ac:dyDescent="0.3">
      <c r="B269" s="2435"/>
      <c r="C269" s="2306" t="s">
        <v>912</v>
      </c>
      <c r="D269" s="2150" t="s">
        <v>913</v>
      </c>
      <c r="E269" s="2307">
        <v>2</v>
      </c>
      <c r="F269" s="2384">
        <v>3869.0442797034666</v>
      </c>
      <c r="G269" s="2456">
        <v>7738.0885594069332</v>
      </c>
      <c r="H269" s="1341"/>
      <c r="I269" s="2306" t="s">
        <v>912</v>
      </c>
      <c r="J269" s="2150" t="s">
        <v>913</v>
      </c>
      <c r="K269" s="2307">
        <v>2.2488782430552865</v>
      </c>
      <c r="L269" s="2384">
        <v>3869.0442797034666</v>
      </c>
      <c r="M269" s="2456">
        <v>8701.0095020426379</v>
      </c>
      <c r="N269" s="1341"/>
      <c r="O269" s="2306" t="s">
        <v>912</v>
      </c>
      <c r="P269" s="2150" t="s">
        <v>913</v>
      </c>
      <c r="Q269" s="2307">
        <v>2.6031901118456231</v>
      </c>
      <c r="R269" s="2384">
        <v>3869.0442797034666</v>
      </c>
      <c r="S269" s="2456">
        <v>10071.857811216936</v>
      </c>
    </row>
    <row r="270" spans="2:19" s="1948" customFormat="1" ht="15.75" x14ac:dyDescent="0.3">
      <c r="B270" s="2435"/>
      <c r="C270" s="2370"/>
      <c r="D270" s="2366"/>
      <c r="E270" s="2366"/>
      <c r="F270" s="2394" t="s">
        <v>890</v>
      </c>
      <c r="G270" s="2309">
        <v>38077317.363389105</v>
      </c>
      <c r="H270" s="1341"/>
      <c r="I270" s="2370"/>
      <c r="J270" s="2366"/>
      <c r="K270" s="2366"/>
      <c r="L270" s="2394" t="s">
        <v>890</v>
      </c>
      <c r="M270" s="2309">
        <v>42815625.286218517</v>
      </c>
      <c r="N270" s="1341"/>
      <c r="O270" s="2370"/>
      <c r="P270" s="2366"/>
      <c r="Q270" s="2366"/>
      <c r="R270" s="2394" t="s">
        <v>890</v>
      </c>
      <c r="S270" s="2309">
        <v>49561248.022991084</v>
      </c>
    </row>
    <row r="271" spans="2:19" s="1948" customFormat="1" ht="15.75" x14ac:dyDescent="0.3">
      <c r="B271" s="2435"/>
      <c r="C271" s="2375" t="s">
        <v>898</v>
      </c>
      <c r="D271" s="2355"/>
      <c r="E271" s="2355"/>
      <c r="F271" s="2366"/>
      <c r="G271" s="2401"/>
      <c r="H271" s="1341"/>
      <c r="I271" s="2375" t="s">
        <v>898</v>
      </c>
      <c r="J271" s="2355"/>
      <c r="K271" s="2355"/>
      <c r="L271" s="2366"/>
      <c r="M271" s="2401"/>
      <c r="N271" s="1341"/>
      <c r="O271" s="2375" t="s">
        <v>898</v>
      </c>
      <c r="P271" s="2355"/>
      <c r="Q271" s="2355"/>
      <c r="R271" s="2366"/>
      <c r="S271" s="2401"/>
    </row>
    <row r="272" spans="2:19" s="1948" customFormat="1" x14ac:dyDescent="0.25">
      <c r="B272" s="2435"/>
      <c r="C272" s="2126" t="s">
        <v>884</v>
      </c>
      <c r="D272" s="2127" t="s">
        <v>885</v>
      </c>
      <c r="E272" s="2128" t="s">
        <v>886</v>
      </c>
      <c r="F272" s="2128" t="s">
        <v>893</v>
      </c>
      <c r="G272" s="2449" t="s">
        <v>888</v>
      </c>
      <c r="H272" s="1341"/>
      <c r="I272" s="2126" t="s">
        <v>884</v>
      </c>
      <c r="J272" s="2127" t="s">
        <v>885</v>
      </c>
      <c r="K272" s="2128" t="s">
        <v>886</v>
      </c>
      <c r="L272" s="2128" t="s">
        <v>893</v>
      </c>
      <c r="M272" s="2127" t="s">
        <v>888</v>
      </c>
      <c r="N272" s="1341"/>
      <c r="O272" s="2126" t="s">
        <v>884</v>
      </c>
      <c r="P272" s="2127" t="s">
        <v>885</v>
      </c>
      <c r="Q272" s="2128" t="s">
        <v>886</v>
      </c>
      <c r="R272" s="2128" t="s">
        <v>893</v>
      </c>
      <c r="S272" s="2127" t="s">
        <v>888</v>
      </c>
    </row>
    <row r="273" spans="2:25" s="1948" customFormat="1" ht="15.75" x14ac:dyDescent="0.3">
      <c r="B273" s="2435"/>
      <c r="C273" s="2306" t="s">
        <v>899</v>
      </c>
      <c r="D273" s="2282">
        <v>133931.74620661701</v>
      </c>
      <c r="E273" s="2307">
        <v>1</v>
      </c>
      <c r="F273" s="2385">
        <v>1</v>
      </c>
      <c r="G273" s="2404">
        <v>133931.74620661701</v>
      </c>
      <c r="H273" s="1341"/>
      <c r="I273" s="2306" t="s">
        <v>899</v>
      </c>
      <c r="J273" s="2282">
        <v>133931.74620661701</v>
      </c>
      <c r="K273" s="2307">
        <v>1</v>
      </c>
      <c r="L273" s="2385">
        <v>1</v>
      </c>
      <c r="M273" s="2404">
        <v>133931.74620661701</v>
      </c>
      <c r="N273" s="1341"/>
      <c r="O273" s="2306" t="s">
        <v>899</v>
      </c>
      <c r="P273" s="2282">
        <v>133931.74620661701</v>
      </c>
      <c r="Q273" s="2307">
        <v>1</v>
      </c>
      <c r="R273" s="2385">
        <v>1</v>
      </c>
      <c r="S273" s="2404">
        <v>133931.74620661701</v>
      </c>
    </row>
    <row r="274" spans="2:25" s="1948" customFormat="1" ht="15.75" x14ac:dyDescent="0.3">
      <c r="B274" s="2435"/>
      <c r="C274" s="2306" t="s">
        <v>990</v>
      </c>
      <c r="D274" s="2282">
        <v>100448.75998254272</v>
      </c>
      <c r="E274" s="2307">
        <v>4</v>
      </c>
      <c r="F274" s="2385">
        <v>2</v>
      </c>
      <c r="G274" s="2404">
        <v>803590.07986034174</v>
      </c>
      <c r="H274" s="1341"/>
      <c r="I274" s="2306" t="s">
        <v>990</v>
      </c>
      <c r="J274" s="2282">
        <v>100448.75998254272</v>
      </c>
      <c r="K274" s="2307">
        <v>4</v>
      </c>
      <c r="L274" s="2385">
        <v>2</v>
      </c>
      <c r="M274" s="2404">
        <v>803590.07986034174</v>
      </c>
      <c r="N274" s="1341"/>
      <c r="O274" s="2306" t="s">
        <v>990</v>
      </c>
      <c r="P274" s="2282">
        <v>100448.75998254272</v>
      </c>
      <c r="Q274" s="2307">
        <v>4</v>
      </c>
      <c r="R274" s="2385">
        <v>2</v>
      </c>
      <c r="S274" s="2404">
        <v>803590.07986034174</v>
      </c>
    </row>
    <row r="275" spans="2:25" s="1948" customFormat="1" ht="15.75" x14ac:dyDescent="0.3">
      <c r="B275" s="2435"/>
      <c r="C275" s="2306" t="s">
        <v>1154</v>
      </c>
      <c r="D275" s="2282">
        <v>64040.167561799884</v>
      </c>
      <c r="E275" s="2307">
        <v>8</v>
      </c>
      <c r="F275" s="2385">
        <v>3</v>
      </c>
      <c r="G275" s="2404">
        <v>1536964.0214831973</v>
      </c>
      <c r="H275" s="1341"/>
      <c r="I275" s="2306" t="s">
        <v>1154</v>
      </c>
      <c r="J275" s="2282">
        <v>64040.167561799884</v>
      </c>
      <c r="K275" s="2307">
        <v>8</v>
      </c>
      <c r="L275" s="2385">
        <v>3</v>
      </c>
      <c r="M275" s="2404">
        <v>1536964.0214831973</v>
      </c>
      <c r="N275" s="1341"/>
      <c r="O275" s="2306" t="s">
        <v>1154</v>
      </c>
      <c r="P275" s="2282">
        <v>64040.167561799884</v>
      </c>
      <c r="Q275" s="2307">
        <v>8</v>
      </c>
      <c r="R275" s="2385">
        <v>3</v>
      </c>
      <c r="S275" s="2404">
        <v>1536964.0214831973</v>
      </c>
    </row>
    <row r="276" spans="2:25" s="1948" customFormat="1" ht="15.75" x14ac:dyDescent="0.3">
      <c r="B276" s="2435"/>
      <c r="C276" s="2306" t="s">
        <v>2603</v>
      </c>
      <c r="D276" s="2282">
        <v>290020.70325447264</v>
      </c>
      <c r="E276" s="2307">
        <v>3.2</v>
      </c>
      <c r="F276" s="2385">
        <v>1</v>
      </c>
      <c r="G276" s="2404">
        <v>928066.25041431247</v>
      </c>
      <c r="H276" s="1341"/>
      <c r="I276" s="2306" t="s">
        <v>2603</v>
      </c>
      <c r="J276" s="2282">
        <v>290020.70325447264</v>
      </c>
      <c r="K276" s="2307">
        <v>3.2</v>
      </c>
      <c r="L276" s="2385">
        <v>1</v>
      </c>
      <c r="M276" s="2404">
        <v>928066.25041431247</v>
      </c>
      <c r="N276" s="1341"/>
      <c r="O276" s="2306" t="s">
        <v>2603</v>
      </c>
      <c r="P276" s="2282">
        <v>290020.70325447264</v>
      </c>
      <c r="Q276" s="2307">
        <v>3.2</v>
      </c>
      <c r="R276" s="2385">
        <v>1</v>
      </c>
      <c r="S276" s="2404">
        <v>928066.25041431247</v>
      </c>
    </row>
    <row r="277" spans="2:25" s="1948" customFormat="1" ht="15.75" x14ac:dyDescent="0.3">
      <c r="B277" s="2435"/>
      <c r="C277" s="2306" t="s">
        <v>2602</v>
      </c>
      <c r="D277" s="2282">
        <v>282139.34593835432</v>
      </c>
      <c r="E277" s="2307">
        <v>8</v>
      </c>
      <c r="F277" s="2385">
        <v>2</v>
      </c>
      <c r="G277" s="2404">
        <v>4514229.5350136692</v>
      </c>
      <c r="H277" s="1341"/>
      <c r="I277" s="2306" t="s">
        <v>2602</v>
      </c>
      <c r="J277" s="2282">
        <v>282139.34593835432</v>
      </c>
      <c r="K277" s="2307">
        <v>8</v>
      </c>
      <c r="L277" s="2385">
        <v>2</v>
      </c>
      <c r="M277" s="2404">
        <v>4514229.5350136692</v>
      </c>
      <c r="N277" s="1341"/>
      <c r="O277" s="2306" t="s">
        <v>2602</v>
      </c>
      <c r="P277" s="2282">
        <v>282139.34593835432</v>
      </c>
      <c r="Q277" s="2307">
        <v>8</v>
      </c>
      <c r="R277" s="2385">
        <v>2</v>
      </c>
      <c r="S277" s="2404">
        <v>4514229.5350136692</v>
      </c>
    </row>
    <row r="278" spans="2:25" s="1948" customFormat="1" ht="15.75" x14ac:dyDescent="0.3">
      <c r="B278" s="2435"/>
      <c r="C278" s="2370"/>
      <c r="D278" s="2366"/>
      <c r="E278" s="2366"/>
      <c r="F278" s="2394" t="s">
        <v>890</v>
      </c>
      <c r="G278" s="2395">
        <v>7916781.6329781376</v>
      </c>
      <c r="H278" s="1341"/>
      <c r="I278" s="2370"/>
      <c r="J278" s="2366"/>
      <c r="K278" s="2366"/>
      <c r="L278" s="2394" t="s">
        <v>890</v>
      </c>
      <c r="M278" s="2395">
        <v>7916781.6329781376</v>
      </c>
      <c r="N278" s="1341"/>
      <c r="O278" s="2370"/>
      <c r="P278" s="2366"/>
      <c r="Q278" s="2366"/>
      <c r="R278" s="2394" t="s">
        <v>890</v>
      </c>
      <c r="S278" s="2395">
        <v>7916781.6329781376</v>
      </c>
    </row>
    <row r="279" spans="2:25" s="1948" customFormat="1" ht="16.5" thickBot="1" x14ac:dyDescent="0.35">
      <c r="B279" s="2435"/>
      <c r="C279" s="2423"/>
      <c r="D279" s="2453"/>
      <c r="E279" s="2454" t="s">
        <v>900</v>
      </c>
      <c r="F279" s="2455"/>
      <c r="G279" s="2427">
        <v>46831203.840446591</v>
      </c>
      <c r="H279" s="1341"/>
      <c r="I279" s="2423"/>
      <c r="J279" s="2424"/>
      <c r="K279" s="2425" t="s">
        <v>900</v>
      </c>
      <c r="L279" s="2426"/>
      <c r="M279" s="2427">
        <v>51913456.898032248</v>
      </c>
      <c r="N279" s="1341"/>
      <c r="O279" s="2423"/>
      <c r="P279" s="2424"/>
      <c r="Q279" s="2425" t="s">
        <v>900</v>
      </c>
      <c r="R279" s="2426"/>
      <c r="S279" s="2427">
        <v>59012143.426828459</v>
      </c>
    </row>
    <row r="280" spans="2:25" x14ac:dyDescent="0.25">
      <c r="I280" s="2434"/>
      <c r="J280" s="2321"/>
      <c r="O280" s="2434"/>
      <c r="T280" s="1948"/>
      <c r="U280" s="1948"/>
      <c r="V280" s="1948"/>
      <c r="W280" s="1948"/>
      <c r="X280" s="1948"/>
      <c r="Y280" s="1948"/>
    </row>
    <row r="281" spans="2:25" ht="15.75" thickBot="1" x14ac:dyDescent="0.3">
      <c r="I281" s="2434"/>
      <c r="J281" s="2321"/>
      <c r="O281" s="2434"/>
      <c r="T281" s="1948"/>
      <c r="U281" s="1948"/>
      <c r="V281" s="1948"/>
      <c r="W281" s="1948"/>
      <c r="X281" s="1948"/>
      <c r="Y281" s="1948"/>
    </row>
    <row r="282" spans="2:25" ht="15.75" x14ac:dyDescent="0.3">
      <c r="C282" s="2343"/>
      <c r="D282" s="2344"/>
      <c r="E282" s="2350" t="s">
        <v>875</v>
      </c>
      <c r="F282" s="2351"/>
      <c r="G282" s="2352"/>
      <c r="I282" s="2343"/>
      <c r="J282" s="2344"/>
      <c r="K282" s="2457" t="s">
        <v>875</v>
      </c>
      <c r="L282" s="2458"/>
      <c r="M282" s="2459"/>
      <c r="O282" s="2343"/>
      <c r="P282" s="2344"/>
      <c r="Q282" s="2457" t="s">
        <v>875</v>
      </c>
      <c r="R282" s="2458"/>
      <c r="S282" s="2459"/>
      <c r="U282" s="2343"/>
      <c r="V282" s="2344"/>
      <c r="W282" s="2350" t="s">
        <v>875</v>
      </c>
      <c r="X282" s="2351"/>
      <c r="Y282" s="2352"/>
    </row>
    <row r="283" spans="2:25" ht="16.5" thickBot="1" x14ac:dyDescent="0.35">
      <c r="C283" s="2241" t="s">
        <v>877</v>
      </c>
      <c r="D283" s="2242">
        <v>13</v>
      </c>
      <c r="E283" s="2460" t="s">
        <v>3366</v>
      </c>
      <c r="F283" s="2358"/>
      <c r="G283" s="2359"/>
      <c r="I283" s="2241" t="s">
        <v>877</v>
      </c>
      <c r="J283" s="2242">
        <v>14</v>
      </c>
      <c r="K283" s="2461" t="s">
        <v>3366</v>
      </c>
      <c r="L283" s="2415"/>
      <c r="M283" s="2462"/>
      <c r="O283" s="2241" t="s">
        <v>877</v>
      </c>
      <c r="P283" s="2242">
        <v>15</v>
      </c>
      <c r="Q283" s="2461" t="s">
        <v>3366</v>
      </c>
      <c r="R283" s="2415"/>
      <c r="S283" s="2462"/>
      <c r="U283" s="2241" t="s">
        <v>877</v>
      </c>
      <c r="V283" s="2242">
        <v>16</v>
      </c>
      <c r="W283" s="2460" t="s">
        <v>3366</v>
      </c>
      <c r="X283" s="2358"/>
      <c r="Y283" s="2359"/>
    </row>
    <row r="284" spans="2:25" ht="15.75" x14ac:dyDescent="0.3">
      <c r="C284" s="2343" t="s">
        <v>880</v>
      </c>
      <c r="D284" s="2345"/>
      <c r="E284" s="2344"/>
      <c r="F284" s="2361" t="s">
        <v>881</v>
      </c>
      <c r="G284" s="2362" t="s">
        <v>883</v>
      </c>
      <c r="I284" s="2343" t="s">
        <v>880</v>
      </c>
      <c r="J284" s="2345"/>
      <c r="K284" s="2344"/>
      <c r="L284" s="2413" t="s">
        <v>881</v>
      </c>
      <c r="M284" s="2463" t="s">
        <v>883</v>
      </c>
      <c r="O284" s="2343" t="s">
        <v>880</v>
      </c>
      <c r="P284" s="2345"/>
      <c r="Q284" s="2344"/>
      <c r="R284" s="2413" t="s">
        <v>881</v>
      </c>
      <c r="S284" s="2463" t="s">
        <v>883</v>
      </c>
      <c r="U284" s="2343" t="s">
        <v>880</v>
      </c>
      <c r="V284" s="2345"/>
      <c r="W284" s="2344"/>
      <c r="X284" s="2361" t="s">
        <v>881</v>
      </c>
      <c r="Y284" s="2362" t="s">
        <v>883</v>
      </c>
    </row>
    <row r="285" spans="2:25" ht="16.5" thickBot="1" x14ac:dyDescent="0.35">
      <c r="C285" s="2363" t="s">
        <v>2085</v>
      </c>
      <c r="D285" s="2364"/>
      <c r="E285" s="2365"/>
      <c r="F285" s="2464"/>
      <c r="G285" s="2369"/>
      <c r="I285" s="2363" t="s">
        <v>2086</v>
      </c>
      <c r="J285" s="2364"/>
      <c r="K285" s="2365"/>
      <c r="L285" s="2408"/>
      <c r="M285" s="2465"/>
      <c r="O285" s="2363" t="s">
        <v>2090</v>
      </c>
      <c r="P285" s="2364"/>
      <c r="Q285" s="2365"/>
      <c r="R285" s="2408"/>
      <c r="S285" s="2367"/>
      <c r="U285" s="2363" t="s">
        <v>2089</v>
      </c>
      <c r="V285" s="2364"/>
      <c r="W285" s="2365"/>
      <c r="X285" s="2368"/>
      <c r="Y285" s="2466"/>
    </row>
    <row r="286" spans="2:25" ht="15.75" x14ac:dyDescent="0.3">
      <c r="C286" s="2376" t="s">
        <v>882</v>
      </c>
      <c r="D286" s="2368"/>
      <c r="E286" s="2358"/>
      <c r="F286" s="2368"/>
      <c r="G286" s="2374"/>
      <c r="I286" s="2414" t="s">
        <v>882</v>
      </c>
      <c r="J286" s="2408"/>
      <c r="K286" s="2415"/>
      <c r="L286" s="2408"/>
      <c r="M286" s="2416"/>
      <c r="O286" s="2414" t="s">
        <v>882</v>
      </c>
      <c r="P286" s="2408"/>
      <c r="Q286" s="2415"/>
      <c r="R286" s="2408"/>
      <c r="S286" s="2416"/>
      <c r="U286" s="2376" t="s">
        <v>882</v>
      </c>
      <c r="V286" s="2368"/>
      <c r="W286" s="2358"/>
      <c r="X286" s="2368"/>
      <c r="Y286" s="2374"/>
    </row>
    <row r="287" spans="2:25" x14ac:dyDescent="0.25">
      <c r="C287" s="2380" t="s">
        <v>884</v>
      </c>
      <c r="D287" s="2381" t="s">
        <v>885</v>
      </c>
      <c r="E287" s="2382" t="s">
        <v>886</v>
      </c>
      <c r="F287" s="2381" t="s">
        <v>887</v>
      </c>
      <c r="G287" s="2383" t="s">
        <v>888</v>
      </c>
      <c r="I287" s="2417" t="s">
        <v>884</v>
      </c>
      <c r="J287" s="2418" t="s">
        <v>885</v>
      </c>
      <c r="K287" s="2419" t="s">
        <v>886</v>
      </c>
      <c r="L287" s="2418" t="s">
        <v>893</v>
      </c>
      <c r="M287" s="2420" t="s">
        <v>888</v>
      </c>
      <c r="O287" s="2417" t="s">
        <v>884</v>
      </c>
      <c r="P287" s="2418" t="s">
        <v>885</v>
      </c>
      <c r="Q287" s="2419" t="s">
        <v>886</v>
      </c>
      <c r="R287" s="2418" t="s">
        <v>893</v>
      </c>
      <c r="S287" s="2420" t="s">
        <v>888</v>
      </c>
      <c r="U287" s="2380" t="s">
        <v>884</v>
      </c>
      <c r="V287" s="2381" t="s">
        <v>885</v>
      </c>
      <c r="W287" s="2382" t="s">
        <v>886</v>
      </c>
      <c r="X287" s="2381" t="s">
        <v>893</v>
      </c>
      <c r="Y287" s="2383" t="s">
        <v>888</v>
      </c>
    </row>
    <row r="288" spans="2:25" ht="15.75" x14ac:dyDescent="0.3">
      <c r="C288" s="2306" t="s">
        <v>889</v>
      </c>
      <c r="D288" s="2384">
        <v>96448.825485874579</v>
      </c>
      <c r="E288" s="2307">
        <v>0.2</v>
      </c>
      <c r="F288" s="2447">
        <v>1</v>
      </c>
      <c r="G288" s="2389">
        <v>19289.765097174917</v>
      </c>
      <c r="I288" s="2306" t="s">
        <v>889</v>
      </c>
      <c r="J288" s="2384">
        <v>75000</v>
      </c>
      <c r="K288" s="2307">
        <v>0.2</v>
      </c>
      <c r="L288" s="2447">
        <v>1</v>
      </c>
      <c r="M288" s="2404">
        <v>15000</v>
      </c>
      <c r="O288" s="2306" t="s">
        <v>889</v>
      </c>
      <c r="P288" s="2384">
        <v>96448.825485874579</v>
      </c>
      <c r="Q288" s="2307">
        <v>0.2</v>
      </c>
      <c r="R288" s="2447">
        <v>1</v>
      </c>
      <c r="S288" s="2404">
        <v>19289.765097174917</v>
      </c>
      <c r="U288" s="2306" t="s">
        <v>889</v>
      </c>
      <c r="V288" s="2386">
        <v>96448.825485874579</v>
      </c>
      <c r="W288" s="2467">
        <v>0.2</v>
      </c>
      <c r="X288" s="2468">
        <v>1</v>
      </c>
      <c r="Y288" s="2389">
        <v>19289.765097174917</v>
      </c>
    </row>
    <row r="289" spans="3:25" ht="15.75" x14ac:dyDescent="0.3">
      <c r="C289" s="2390" t="s">
        <v>926</v>
      </c>
      <c r="D289" s="2384">
        <v>39894.1454618313</v>
      </c>
      <c r="E289" s="2307">
        <v>6.6754666666666678</v>
      </c>
      <c r="F289" s="2447">
        <v>1</v>
      </c>
      <c r="G289" s="2389">
        <v>266312.03822560614</v>
      </c>
      <c r="I289" s="2390" t="s">
        <v>926</v>
      </c>
      <c r="J289" s="2384">
        <v>34800</v>
      </c>
      <c r="K289" s="2307">
        <v>11.096094308521854</v>
      </c>
      <c r="L289" s="2447">
        <v>1</v>
      </c>
      <c r="M289" s="2404">
        <v>386144.08193656051</v>
      </c>
      <c r="O289" s="2390" t="s">
        <v>926</v>
      </c>
      <c r="P289" s="2384">
        <v>39894.1454618313</v>
      </c>
      <c r="Q289" s="2307">
        <v>22.374091484826415</v>
      </c>
      <c r="R289" s="2447">
        <v>1</v>
      </c>
      <c r="S289" s="2404">
        <v>892595.26027198613</v>
      </c>
      <c r="U289" s="2306" t="s">
        <v>926</v>
      </c>
      <c r="V289" s="2386">
        <v>39894.1454618313</v>
      </c>
      <c r="W289" s="2467">
        <v>2.1803591013432797</v>
      </c>
      <c r="X289" s="2468">
        <v>1</v>
      </c>
      <c r="Y289" s="2389">
        <v>86983.563148016576</v>
      </c>
    </row>
    <row r="290" spans="3:25" ht="15.75" x14ac:dyDescent="0.3">
      <c r="C290" s="2390" t="s">
        <v>928</v>
      </c>
      <c r="D290" s="2384">
        <v>27427.225005009019</v>
      </c>
      <c r="E290" s="2391">
        <v>3.3377333333333339</v>
      </c>
      <c r="F290" s="2447">
        <v>1</v>
      </c>
      <c r="G290" s="2389">
        <v>91544.76314005212</v>
      </c>
      <c r="I290" s="2390" t="s">
        <v>928</v>
      </c>
      <c r="J290" s="2384">
        <v>120</v>
      </c>
      <c r="K290" s="2391">
        <v>5.5480471542609271</v>
      </c>
      <c r="L290" s="2447">
        <v>1</v>
      </c>
      <c r="M290" s="2404">
        <v>665.76565851131124</v>
      </c>
      <c r="O290" s="2390" t="s">
        <v>928</v>
      </c>
      <c r="P290" s="2384">
        <v>27427.225005009019</v>
      </c>
      <c r="Q290" s="2391">
        <v>11.187045742413208</v>
      </c>
      <c r="R290" s="2447">
        <v>1</v>
      </c>
      <c r="S290" s="2404">
        <v>306829.62071849522</v>
      </c>
      <c r="U290" s="2306" t="s">
        <v>928</v>
      </c>
      <c r="V290" s="2386">
        <v>27427.225005009019</v>
      </c>
      <c r="W290" s="2467">
        <v>1.0901795506716399</v>
      </c>
      <c r="X290" s="2468">
        <v>1</v>
      </c>
      <c r="Y290" s="2389">
        <v>29900.599832130698</v>
      </c>
    </row>
    <row r="291" spans="3:25" ht="15.75" x14ac:dyDescent="0.3">
      <c r="C291" s="2390" t="s">
        <v>2263</v>
      </c>
      <c r="D291" s="2384">
        <v>644840.71328391111</v>
      </c>
      <c r="E291" s="2391">
        <v>4</v>
      </c>
      <c r="F291" s="2447">
        <v>1</v>
      </c>
      <c r="G291" s="2389">
        <v>2579362.8531356445</v>
      </c>
      <c r="I291" s="2390" t="s">
        <v>2263</v>
      </c>
      <c r="J291" s="2384">
        <v>644840.71328391111</v>
      </c>
      <c r="K291" s="2391">
        <v>4</v>
      </c>
      <c r="L291" s="2451">
        <v>1</v>
      </c>
      <c r="M291" s="2389">
        <v>2579362.8531356445</v>
      </c>
      <c r="O291" s="2390" t="s">
        <v>2263</v>
      </c>
      <c r="P291" s="2384">
        <v>644840.71328391111</v>
      </c>
      <c r="Q291" s="2391">
        <v>4.5</v>
      </c>
      <c r="R291" s="2451">
        <v>1</v>
      </c>
      <c r="S291" s="2404"/>
      <c r="U291" s="2370"/>
      <c r="V291" s="2469"/>
      <c r="W291" s="2470"/>
      <c r="X291" s="2468"/>
      <c r="Y291" s="2389"/>
    </row>
    <row r="292" spans="3:25" ht="15.75" x14ac:dyDescent="0.3">
      <c r="C292" s="2396"/>
      <c r="D292" s="2368"/>
      <c r="E292" s="2368"/>
      <c r="F292" s="2361" t="s">
        <v>890</v>
      </c>
      <c r="G292" s="2471">
        <v>2956509.4195984779</v>
      </c>
      <c r="I292" s="2412"/>
      <c r="J292" s="2408"/>
      <c r="K292" s="2408"/>
      <c r="L292" s="2413" t="s">
        <v>890</v>
      </c>
      <c r="M292" s="2471">
        <v>2981172.7007307163</v>
      </c>
      <c r="O292" s="2412"/>
      <c r="P292" s="2408"/>
      <c r="Q292" s="2408"/>
      <c r="R292" s="2413" t="s">
        <v>890</v>
      </c>
      <c r="S292" s="2472">
        <v>1218714.6460876563</v>
      </c>
      <c r="U292" s="2396"/>
      <c r="V292" s="2368"/>
      <c r="W292" s="2368"/>
      <c r="X292" s="2361" t="s">
        <v>890</v>
      </c>
      <c r="Y292" s="2471">
        <v>136173.9280773222</v>
      </c>
    </row>
    <row r="293" spans="3:25" ht="15.75" x14ac:dyDescent="0.3">
      <c r="C293" s="2396"/>
      <c r="D293" s="2368"/>
      <c r="E293" s="2368"/>
      <c r="F293" s="2368"/>
      <c r="G293" s="2369"/>
      <c r="I293" s="2412"/>
      <c r="J293" s="2408"/>
      <c r="K293" s="2408"/>
      <c r="L293" s="2408"/>
      <c r="M293" s="2465"/>
      <c r="O293" s="2412"/>
      <c r="P293" s="2408"/>
      <c r="Q293" s="2408"/>
      <c r="R293" s="2408"/>
      <c r="S293" s="2465"/>
      <c r="U293" s="2396"/>
      <c r="V293" s="2368"/>
      <c r="W293" s="2368"/>
      <c r="X293" s="2368"/>
      <c r="Y293" s="2369"/>
    </row>
    <row r="294" spans="3:25" ht="15.75" x14ac:dyDescent="0.3">
      <c r="C294" s="2376" t="s">
        <v>891</v>
      </c>
      <c r="D294" s="2358"/>
      <c r="E294" s="2358"/>
      <c r="F294" s="2368"/>
      <c r="G294" s="2374"/>
      <c r="I294" s="2414" t="s">
        <v>891</v>
      </c>
      <c r="J294" s="2415"/>
      <c r="K294" s="2415"/>
      <c r="L294" s="2408"/>
      <c r="M294" s="2416"/>
      <c r="O294" s="2414" t="s">
        <v>891</v>
      </c>
      <c r="P294" s="2415"/>
      <c r="Q294" s="2415"/>
      <c r="R294" s="2408"/>
      <c r="S294" s="2416"/>
      <c r="U294" s="2376" t="s">
        <v>891</v>
      </c>
      <c r="V294" s="2358"/>
      <c r="W294" s="2358"/>
      <c r="X294" s="2368"/>
      <c r="Y294" s="2374"/>
    </row>
    <row r="295" spans="3:25" x14ac:dyDescent="0.25">
      <c r="C295" s="2380" t="s">
        <v>884</v>
      </c>
      <c r="D295" s="2473" t="s">
        <v>892</v>
      </c>
      <c r="E295" s="2474" t="s">
        <v>893</v>
      </c>
      <c r="F295" s="2381" t="s">
        <v>887</v>
      </c>
      <c r="G295" s="2383" t="s">
        <v>888</v>
      </c>
      <c r="I295" s="2417" t="s">
        <v>884</v>
      </c>
      <c r="J295" s="2418" t="s">
        <v>892</v>
      </c>
      <c r="K295" s="2419" t="s">
        <v>893</v>
      </c>
      <c r="L295" s="2418" t="s">
        <v>887</v>
      </c>
      <c r="M295" s="2420" t="s">
        <v>888</v>
      </c>
      <c r="O295" s="2417" t="s">
        <v>884</v>
      </c>
      <c r="P295" s="2418" t="s">
        <v>892</v>
      </c>
      <c r="Q295" s="2419" t="s">
        <v>893</v>
      </c>
      <c r="R295" s="2418" t="s">
        <v>887</v>
      </c>
      <c r="S295" s="2420" t="s">
        <v>888</v>
      </c>
      <c r="U295" s="2380" t="s">
        <v>884</v>
      </c>
      <c r="V295" s="2381" t="s">
        <v>892</v>
      </c>
      <c r="W295" s="2382" t="s">
        <v>893</v>
      </c>
      <c r="X295" s="2381" t="s">
        <v>887</v>
      </c>
      <c r="Y295" s="2383" t="s">
        <v>888</v>
      </c>
    </row>
    <row r="296" spans="3:25" ht="15.75" x14ac:dyDescent="0.3">
      <c r="C296" s="2306" t="s">
        <v>2167</v>
      </c>
      <c r="D296" s="2405" t="s">
        <v>894</v>
      </c>
      <c r="E296" s="2307">
        <v>75.540000000000006</v>
      </c>
      <c r="F296" s="2386">
        <v>31489.721498697658</v>
      </c>
      <c r="G296" s="2389">
        <v>2378733.5620116214</v>
      </c>
      <c r="I296" s="2306" t="s">
        <v>2167</v>
      </c>
      <c r="J296" s="2403" t="s">
        <v>894</v>
      </c>
      <c r="K296" s="2307">
        <v>125.56409999786395</v>
      </c>
      <c r="L296" s="2384">
        <v>31489.721498697658</v>
      </c>
      <c r="M296" s="2404">
        <v>3953978.539167359</v>
      </c>
      <c r="O296" s="2306" t="s">
        <v>2167</v>
      </c>
      <c r="P296" s="2403" t="s">
        <v>894</v>
      </c>
      <c r="Q296" s="2307">
        <v>145.91798794452009</v>
      </c>
      <c r="R296" s="2384">
        <v>31489.721498697658</v>
      </c>
      <c r="S296" s="2404">
        <v>4594916.8020232599</v>
      </c>
      <c r="U296" s="2306" t="s">
        <v>2167</v>
      </c>
      <c r="V296" s="2405" t="s">
        <v>894</v>
      </c>
      <c r="W296" s="2387">
        <v>166.36800658128419</v>
      </c>
      <c r="X296" s="2386">
        <v>31489.721498697658</v>
      </c>
      <c r="Y296" s="2389">
        <v>5238882.1935381386</v>
      </c>
    </row>
    <row r="297" spans="3:25" ht="15.75" x14ac:dyDescent="0.3">
      <c r="C297" s="2306" t="s">
        <v>2166</v>
      </c>
      <c r="D297" s="2405" t="s">
        <v>894</v>
      </c>
      <c r="E297" s="2307">
        <v>98.202000000000012</v>
      </c>
      <c r="F297" s="2386">
        <v>16121.017832097778</v>
      </c>
      <c r="G297" s="2389">
        <v>1583116.1931476661</v>
      </c>
      <c r="I297" s="2306" t="s">
        <v>2166</v>
      </c>
      <c r="J297" s="2403" t="s">
        <v>894</v>
      </c>
      <c r="K297" s="2307">
        <v>163.23332999722314</v>
      </c>
      <c r="L297" s="2384">
        <v>16121.017832097778</v>
      </c>
      <c r="M297" s="2404">
        <v>2631487.4236779353</v>
      </c>
      <c r="O297" s="2306" t="s">
        <v>2166</v>
      </c>
      <c r="P297" s="2403" t="s">
        <v>894</v>
      </c>
      <c r="Q297" s="2307">
        <v>189.69338432787612</v>
      </c>
      <c r="R297" s="2384">
        <v>16121.017832097778</v>
      </c>
      <c r="S297" s="2404">
        <v>3058050.4313806682</v>
      </c>
      <c r="U297" s="2306" t="s">
        <v>2166</v>
      </c>
      <c r="V297" s="2405" t="s">
        <v>894</v>
      </c>
      <c r="W297" s="2387">
        <v>216.27840855566944</v>
      </c>
      <c r="X297" s="2386">
        <v>16121.017832097778</v>
      </c>
      <c r="Y297" s="2389">
        <v>3486628.0810236759</v>
      </c>
    </row>
    <row r="298" spans="3:25" ht="16.5" x14ac:dyDescent="0.3">
      <c r="C298" s="2306" t="s">
        <v>1895</v>
      </c>
      <c r="D298" s="2147" t="s">
        <v>4335</v>
      </c>
      <c r="E298" s="2307">
        <v>1.93</v>
      </c>
      <c r="F298" s="2386">
        <v>220959.50124884793</v>
      </c>
      <c r="G298" s="2389">
        <v>426451.83741027646</v>
      </c>
      <c r="I298" s="2306" t="s">
        <v>1895</v>
      </c>
      <c r="J298" s="2147" t="s">
        <v>4335</v>
      </c>
      <c r="K298" s="2307">
        <v>3.2080846306046782</v>
      </c>
      <c r="L298" s="2384">
        <v>220959.50124884793</v>
      </c>
      <c r="M298" s="2404">
        <v>708856.77994250425</v>
      </c>
      <c r="O298" s="2306" t="s">
        <v>1895</v>
      </c>
      <c r="P298" s="2147" t="s">
        <v>4335</v>
      </c>
      <c r="Q298" s="2307">
        <v>3.7281138037188737</v>
      </c>
      <c r="R298" s="2384">
        <v>220959.50124884793</v>
      </c>
      <c r="S298" s="2404">
        <v>823762.16666866769</v>
      </c>
      <c r="U298" s="2306" t="s">
        <v>1895</v>
      </c>
      <c r="V298" s="2147" t="s">
        <v>4335</v>
      </c>
      <c r="W298" s="2387">
        <v>4.2505990561540701</v>
      </c>
      <c r="X298" s="2386">
        <v>220959.50124884793</v>
      </c>
      <c r="Y298" s="2389">
        <v>939210.24745662708</v>
      </c>
    </row>
    <row r="299" spans="3:25" ht="16.5" x14ac:dyDescent="0.3">
      <c r="C299" s="2306" t="s">
        <v>980</v>
      </c>
      <c r="D299" s="2147" t="s">
        <v>4335</v>
      </c>
      <c r="E299" s="2307">
        <v>19.8</v>
      </c>
      <c r="F299" s="2386">
        <v>372449.24864756566</v>
      </c>
      <c r="G299" s="2389">
        <v>7374495.1232218007</v>
      </c>
      <c r="I299" s="2306" t="s">
        <v>980</v>
      </c>
      <c r="J299" s="2147" t="s">
        <v>4335</v>
      </c>
      <c r="K299" s="2307">
        <v>32.911956313975459</v>
      </c>
      <c r="L299" s="2384">
        <v>372449.24864756566</v>
      </c>
      <c r="M299" s="2404">
        <v>12258033.400661664</v>
      </c>
      <c r="O299" s="2306" t="s">
        <v>980</v>
      </c>
      <c r="P299" s="2147" t="s">
        <v>4335</v>
      </c>
      <c r="Q299" s="2307">
        <v>38.246970628825757</v>
      </c>
      <c r="R299" s="2384">
        <v>372449.24864756566</v>
      </c>
      <c r="S299" s="2404">
        <v>14245055.473751666</v>
      </c>
      <c r="U299" s="2306" t="s">
        <v>980</v>
      </c>
      <c r="V299" s="2147" t="s">
        <v>4335</v>
      </c>
      <c r="W299" s="2307">
        <v>43.607182026865594</v>
      </c>
      <c r="X299" s="2386">
        <v>372449.24864756566</v>
      </c>
      <c r="Y299" s="2389">
        <v>16241462.181543721</v>
      </c>
    </row>
    <row r="300" spans="3:25" ht="15.75" x14ac:dyDescent="0.3">
      <c r="C300" s="2306" t="s">
        <v>984</v>
      </c>
      <c r="D300" s="2147" t="s">
        <v>2232</v>
      </c>
      <c r="E300" s="2307">
        <v>33.599999999999994</v>
      </c>
      <c r="F300" s="2386">
        <v>36154.069324784614</v>
      </c>
      <c r="G300" s="2389">
        <v>1214776.7293127629</v>
      </c>
      <c r="I300" s="2306" t="s">
        <v>984</v>
      </c>
      <c r="J300" s="2147" t="s">
        <v>2232</v>
      </c>
      <c r="K300" s="2307">
        <v>55.850592532806829</v>
      </c>
      <c r="L300" s="2384">
        <v>36154.069324784614</v>
      </c>
      <c r="M300" s="2404">
        <v>2019226.1942613961</v>
      </c>
      <c r="O300" s="2306" t="s">
        <v>984</v>
      </c>
      <c r="P300" s="2147" t="s">
        <v>2232</v>
      </c>
      <c r="Q300" s="2307">
        <v>64.903950158007333</v>
      </c>
      <c r="R300" s="2384">
        <v>36154.069324784614</v>
      </c>
      <c r="S300" s="2404">
        <v>2346541.9134649625</v>
      </c>
      <c r="U300" s="2306" t="s">
        <v>984</v>
      </c>
      <c r="V300" s="2147" t="s">
        <v>2232</v>
      </c>
      <c r="W300" s="2307">
        <v>74.000066469832504</v>
      </c>
      <c r="X300" s="2386">
        <v>36154.069324784614</v>
      </c>
      <c r="Y300" s="2389">
        <v>2675403.5331889936</v>
      </c>
    </row>
    <row r="301" spans="3:25" ht="15.75" x14ac:dyDescent="0.3">
      <c r="C301" s="2306" t="s">
        <v>902</v>
      </c>
      <c r="D301" s="2147" t="s">
        <v>903</v>
      </c>
      <c r="E301" s="2307">
        <v>32</v>
      </c>
      <c r="F301" s="2386">
        <v>96726.106992586661</v>
      </c>
      <c r="G301" s="2389">
        <v>3095235.4237627732</v>
      </c>
      <c r="I301" s="2306" t="s">
        <v>902</v>
      </c>
      <c r="J301" s="2147" t="s">
        <v>903</v>
      </c>
      <c r="K301" s="2307">
        <v>47</v>
      </c>
      <c r="L301" s="2384">
        <v>96726.106992586661</v>
      </c>
      <c r="M301" s="2404">
        <v>4546127.0286515728</v>
      </c>
      <c r="O301" s="2306" t="s">
        <v>902</v>
      </c>
      <c r="P301" s="2147" t="s">
        <v>903</v>
      </c>
      <c r="Q301" s="2307">
        <v>53</v>
      </c>
      <c r="R301" s="2384">
        <v>96726.106992586661</v>
      </c>
      <c r="S301" s="2404">
        <v>5126483.6706070928</v>
      </c>
      <c r="U301" s="2306" t="s">
        <v>902</v>
      </c>
      <c r="V301" s="2147" t="s">
        <v>903</v>
      </c>
      <c r="W301" s="2307">
        <v>59</v>
      </c>
      <c r="X301" s="2386">
        <v>96726.106992586661</v>
      </c>
      <c r="Y301" s="2389">
        <v>5706840.3125626128</v>
      </c>
    </row>
    <row r="302" spans="3:25" ht="15.75" x14ac:dyDescent="0.3">
      <c r="C302" s="2306" t="s">
        <v>988</v>
      </c>
      <c r="D302" s="2147" t="s">
        <v>904</v>
      </c>
      <c r="E302" s="2307">
        <v>5</v>
      </c>
      <c r="F302" s="2386">
        <v>9470.8830294530144</v>
      </c>
      <c r="G302" s="2389">
        <v>47354.41514726507</v>
      </c>
      <c r="I302" s="2306" t="s">
        <v>988</v>
      </c>
      <c r="J302" s="2147" t="s">
        <v>904</v>
      </c>
      <c r="K302" s="2307">
        <v>5</v>
      </c>
      <c r="L302" s="2384">
        <v>9470.8830294530144</v>
      </c>
      <c r="M302" s="2404">
        <v>47354.41514726507</v>
      </c>
      <c r="O302" s="2306" t="s">
        <v>988</v>
      </c>
      <c r="P302" s="2147" t="s">
        <v>904</v>
      </c>
      <c r="Q302" s="2307">
        <v>5</v>
      </c>
      <c r="R302" s="2384">
        <v>9470.8830294530144</v>
      </c>
      <c r="S302" s="2404">
        <v>47354.41514726507</v>
      </c>
      <c r="U302" s="2306" t="s">
        <v>988</v>
      </c>
      <c r="V302" s="2147" t="s">
        <v>904</v>
      </c>
      <c r="W302" s="2307">
        <v>5</v>
      </c>
      <c r="X302" s="2386">
        <v>9470.8830294530144</v>
      </c>
      <c r="Y302" s="2389">
        <v>47354.41514726507</v>
      </c>
    </row>
    <row r="303" spans="3:25" ht="15.75" x14ac:dyDescent="0.3">
      <c r="C303" s="2306" t="s">
        <v>978</v>
      </c>
      <c r="D303" s="2407" t="s">
        <v>894</v>
      </c>
      <c r="E303" s="2307">
        <v>7.96</v>
      </c>
      <c r="F303" s="2386">
        <v>105968.82388298938</v>
      </c>
      <c r="G303" s="2389">
        <v>843511.83810859546</v>
      </c>
      <c r="I303" s="2306" t="s">
        <v>978</v>
      </c>
      <c r="J303" s="2406" t="s">
        <v>894</v>
      </c>
      <c r="K303" s="2307">
        <v>13.231271326224476</v>
      </c>
      <c r="L303" s="2384">
        <v>105968.82388298938</v>
      </c>
      <c r="M303" s="2404">
        <v>1402102.260916729</v>
      </c>
      <c r="O303" s="2306" t="s">
        <v>978</v>
      </c>
      <c r="P303" s="2406" t="s">
        <v>894</v>
      </c>
      <c r="Q303" s="2307">
        <v>15.376054858861263</v>
      </c>
      <c r="R303" s="2384">
        <v>105968.82388298938</v>
      </c>
      <c r="S303" s="2404">
        <v>1629382.4493538523</v>
      </c>
      <c r="U303" s="2306" t="s">
        <v>978</v>
      </c>
      <c r="V303" s="2407" t="s">
        <v>894</v>
      </c>
      <c r="W303" s="2307">
        <v>17.530968127972226</v>
      </c>
      <c r="X303" s="2386">
        <v>105968.82388298938</v>
      </c>
      <c r="Y303" s="2389">
        <v>1857736.074051389</v>
      </c>
    </row>
    <row r="304" spans="3:25" ht="15.75" x14ac:dyDescent="0.3">
      <c r="C304" s="2306" t="s">
        <v>906</v>
      </c>
      <c r="D304" s="2407" t="s">
        <v>4</v>
      </c>
      <c r="E304" s="2307">
        <v>9</v>
      </c>
      <c r="F304" s="2386">
        <v>3116.7301142055703</v>
      </c>
      <c r="G304" s="2389">
        <v>28050.571027850132</v>
      </c>
      <c r="I304" s="2306" t="s">
        <v>906</v>
      </c>
      <c r="J304" s="2406" t="s">
        <v>4</v>
      </c>
      <c r="K304" s="2307">
        <v>14.959980142716118</v>
      </c>
      <c r="L304" s="2384">
        <v>3116.7301142055703</v>
      </c>
      <c r="M304" s="2404">
        <v>46626.220618720668</v>
      </c>
      <c r="O304" s="2306" t="s">
        <v>906</v>
      </c>
      <c r="P304" s="2406" t="s">
        <v>4</v>
      </c>
      <c r="Q304" s="2307">
        <v>17.384986649466253</v>
      </c>
      <c r="R304" s="2384">
        <v>3116.7301142055703</v>
      </c>
      <c r="S304" s="2404">
        <v>54184.31142545327</v>
      </c>
      <c r="U304" s="2306" t="s">
        <v>906</v>
      </c>
      <c r="V304" s="2407" t="s">
        <v>4</v>
      </c>
      <c r="W304" s="2307">
        <v>19.821446375847994</v>
      </c>
      <c r="X304" s="2386">
        <v>3116.7301142055703</v>
      </c>
      <c r="Y304" s="2389">
        <v>61778.098826716305</v>
      </c>
    </row>
    <row r="305" spans="3:25" ht="15.75" x14ac:dyDescent="0.3">
      <c r="C305" s="2306" t="s">
        <v>905</v>
      </c>
      <c r="D305" s="2147" t="s">
        <v>3</v>
      </c>
      <c r="E305" s="2307">
        <v>1782.43</v>
      </c>
      <c r="F305" s="2386">
        <v>2256.9424964936889</v>
      </c>
      <c r="G305" s="2389">
        <v>4022842.0140252458</v>
      </c>
      <c r="I305" s="2306" t="s">
        <v>905</v>
      </c>
      <c r="J305" s="2150" t="s">
        <v>3</v>
      </c>
      <c r="K305" s="2307">
        <v>2962.7908228646102</v>
      </c>
      <c r="L305" s="2384">
        <v>2256.9424964936889</v>
      </c>
      <c r="M305" s="2404">
        <v>6686848.5163446441</v>
      </c>
      <c r="O305" s="2306" t="s">
        <v>905</v>
      </c>
      <c r="P305" s="2150" t="s">
        <v>3</v>
      </c>
      <c r="Q305" s="2307">
        <v>3443.0579726231258</v>
      </c>
      <c r="R305" s="2384">
        <v>2256.9424964936889</v>
      </c>
      <c r="S305" s="2404">
        <v>7770783.8563045366</v>
      </c>
      <c r="U305" s="2306" t="s">
        <v>905</v>
      </c>
      <c r="V305" s="2147" t="s">
        <v>3</v>
      </c>
      <c r="W305" s="2387">
        <v>3925.5934070780827</v>
      </c>
      <c r="X305" s="2386">
        <v>2256.9424964936889</v>
      </c>
      <c r="Y305" s="2389">
        <v>8859838.5843899734</v>
      </c>
    </row>
    <row r="306" spans="3:25" ht="15.75" x14ac:dyDescent="0.3">
      <c r="C306" s="2306" t="s">
        <v>2138</v>
      </c>
      <c r="D306" s="2147" t="s">
        <v>1599</v>
      </c>
      <c r="E306" s="2307">
        <v>4</v>
      </c>
      <c r="F306" s="2386">
        <v>47019.635343618516</v>
      </c>
      <c r="G306" s="2389">
        <v>188078.54137447407</v>
      </c>
      <c r="I306" s="2306" t="s">
        <v>2138</v>
      </c>
      <c r="J306" s="2150" t="s">
        <v>1</v>
      </c>
      <c r="K306" s="2307">
        <v>4</v>
      </c>
      <c r="L306" s="2384">
        <v>47019.635343618516</v>
      </c>
      <c r="M306" s="2404">
        <v>188078.54137447407</v>
      </c>
      <c r="O306" s="2306" t="s">
        <v>2138</v>
      </c>
      <c r="P306" s="2150" t="s">
        <v>1</v>
      </c>
      <c r="Q306" s="2307">
        <v>4</v>
      </c>
      <c r="R306" s="2384">
        <v>47019.635343618516</v>
      </c>
      <c r="S306" s="2404">
        <v>188078.54137447407</v>
      </c>
      <c r="U306" s="2306" t="s">
        <v>2138</v>
      </c>
      <c r="V306" s="2147" t="s">
        <v>1</v>
      </c>
      <c r="W306" s="2387">
        <v>4</v>
      </c>
      <c r="X306" s="2386">
        <v>47019.635343618516</v>
      </c>
      <c r="Y306" s="2389">
        <v>188078.54137447407</v>
      </c>
    </row>
    <row r="307" spans="3:25" ht="15.75" x14ac:dyDescent="0.3">
      <c r="C307" s="2306" t="s">
        <v>985</v>
      </c>
      <c r="D307" s="2147" t="s">
        <v>3</v>
      </c>
      <c r="E307" s="2307">
        <v>89.121500000000012</v>
      </c>
      <c r="F307" s="2386">
        <v>3186.5448687637754</v>
      </c>
      <c r="G307" s="2389">
        <v>283989.65852153086</v>
      </c>
      <c r="I307" s="2306" t="s">
        <v>985</v>
      </c>
      <c r="J307" s="2150" t="s">
        <v>3</v>
      </c>
      <c r="K307" s="2307">
        <v>148.1395411432305</v>
      </c>
      <c r="L307" s="2384">
        <v>3186.5448687637754</v>
      </c>
      <c r="M307" s="2404">
        <v>472053.29469098133</v>
      </c>
      <c r="O307" s="2306" t="s">
        <v>985</v>
      </c>
      <c r="P307" s="2150" t="s">
        <v>3</v>
      </c>
      <c r="Q307" s="2307">
        <v>172.15289863115629</v>
      </c>
      <c r="R307" s="2384">
        <v>3186.5448687637754</v>
      </c>
      <c r="S307" s="2404">
        <v>548572.93577592145</v>
      </c>
      <c r="U307" s="2306" t="s">
        <v>985</v>
      </c>
      <c r="V307" s="2147" t="s">
        <v>3</v>
      </c>
      <c r="W307" s="2387">
        <v>196.27967035390415</v>
      </c>
      <c r="X307" s="2386">
        <v>3186.5448687637754</v>
      </c>
      <c r="Y307" s="2389">
        <v>625453.97640887857</v>
      </c>
    </row>
    <row r="308" spans="3:25" ht="15.75" x14ac:dyDescent="0.3">
      <c r="C308" s="2475" t="s">
        <v>916</v>
      </c>
      <c r="D308" s="2147" t="s">
        <v>1</v>
      </c>
      <c r="E308" s="2307">
        <v>58</v>
      </c>
      <c r="F308" s="2386">
        <v>13219.234622320177</v>
      </c>
      <c r="G308" s="2389">
        <v>766715.60809457023</v>
      </c>
      <c r="I308" s="2475" t="s">
        <v>916</v>
      </c>
      <c r="J308" s="2147" t="s">
        <v>1</v>
      </c>
      <c r="K308" s="2307">
        <v>58</v>
      </c>
      <c r="L308" s="2384">
        <v>13219.234622320177</v>
      </c>
      <c r="M308" s="2404">
        <v>766715.60809457023</v>
      </c>
      <c r="O308" s="2475" t="s">
        <v>916</v>
      </c>
      <c r="P308" s="2147" t="s">
        <v>1</v>
      </c>
      <c r="Q308" s="2307">
        <v>58</v>
      </c>
      <c r="R308" s="2384">
        <v>13219.234622320177</v>
      </c>
      <c r="S308" s="2404">
        <v>766715.60809457023</v>
      </c>
      <c r="U308" s="2475" t="s">
        <v>916</v>
      </c>
      <c r="V308" s="2147" t="s">
        <v>1</v>
      </c>
      <c r="W308" s="2387">
        <v>58</v>
      </c>
      <c r="X308" s="2386">
        <v>13219.234622320177</v>
      </c>
      <c r="Y308" s="2389">
        <v>766715.60809457023</v>
      </c>
    </row>
    <row r="309" spans="3:25" ht="15.75" x14ac:dyDescent="0.3">
      <c r="C309" s="2306" t="s">
        <v>908</v>
      </c>
      <c r="D309" s="2147" t="s">
        <v>1</v>
      </c>
      <c r="E309" s="2307">
        <v>39</v>
      </c>
      <c r="F309" s="2386">
        <v>10102.504508114607</v>
      </c>
      <c r="G309" s="2389">
        <v>393997.67581646971</v>
      </c>
      <c r="I309" s="2306" t="s">
        <v>908</v>
      </c>
      <c r="J309" s="2147" t="s">
        <v>1</v>
      </c>
      <c r="K309" s="2307">
        <v>39</v>
      </c>
      <c r="L309" s="2384">
        <v>10102.504508114607</v>
      </c>
      <c r="M309" s="2404">
        <v>393997.67581646971</v>
      </c>
      <c r="O309" s="2306" t="s">
        <v>908</v>
      </c>
      <c r="P309" s="2147" t="s">
        <v>1</v>
      </c>
      <c r="Q309" s="2307">
        <v>39</v>
      </c>
      <c r="R309" s="2384">
        <v>10102.504508114607</v>
      </c>
      <c r="S309" s="2404">
        <v>393997.67581646971</v>
      </c>
      <c r="U309" s="2306" t="s">
        <v>908</v>
      </c>
      <c r="V309" s="2147" t="s">
        <v>1</v>
      </c>
      <c r="W309" s="2387">
        <v>39</v>
      </c>
      <c r="X309" s="2386">
        <v>10102.504508114607</v>
      </c>
      <c r="Y309" s="2389">
        <v>393997.67581646971</v>
      </c>
    </row>
    <row r="310" spans="3:25" ht="15.75" x14ac:dyDescent="0.3">
      <c r="C310" s="2306" t="s">
        <v>909</v>
      </c>
      <c r="D310" s="2147" t="s">
        <v>1</v>
      </c>
      <c r="E310" s="2307">
        <v>39</v>
      </c>
      <c r="F310" s="2386">
        <v>4701.963534361852</v>
      </c>
      <c r="G310" s="2389">
        <v>183376.57784011224</v>
      </c>
      <c r="I310" s="2306" t="s">
        <v>909</v>
      </c>
      <c r="J310" s="2147" t="s">
        <v>1</v>
      </c>
      <c r="K310" s="2307">
        <v>39</v>
      </c>
      <c r="L310" s="2384">
        <v>4701.963534361852</v>
      </c>
      <c r="M310" s="2404">
        <v>183376.57784011224</v>
      </c>
      <c r="O310" s="2306" t="s">
        <v>909</v>
      </c>
      <c r="P310" s="2147" t="s">
        <v>1</v>
      </c>
      <c r="Q310" s="2307">
        <v>39</v>
      </c>
      <c r="R310" s="2384">
        <v>4701.963534361852</v>
      </c>
      <c r="S310" s="2404">
        <v>183376.57784011224</v>
      </c>
      <c r="U310" s="2306" t="s">
        <v>909</v>
      </c>
      <c r="V310" s="2147" t="s">
        <v>1</v>
      </c>
      <c r="W310" s="2387">
        <v>39</v>
      </c>
      <c r="X310" s="2386">
        <v>4701.963534361852</v>
      </c>
      <c r="Y310" s="2389">
        <v>183376.57784011224</v>
      </c>
    </row>
    <row r="311" spans="3:25" ht="15.75" x14ac:dyDescent="0.3">
      <c r="C311" s="2306" t="s">
        <v>910</v>
      </c>
      <c r="D311" s="2410" t="s">
        <v>1</v>
      </c>
      <c r="E311" s="2307">
        <v>10</v>
      </c>
      <c r="F311" s="2386">
        <v>3414.2761043356804</v>
      </c>
      <c r="G311" s="2389">
        <v>34142.761043356804</v>
      </c>
      <c r="I311" s="2306" t="s">
        <v>910</v>
      </c>
      <c r="J311" s="2410" t="s">
        <v>1</v>
      </c>
      <c r="K311" s="2307">
        <v>10</v>
      </c>
      <c r="L311" s="2384">
        <v>3414.2761043356804</v>
      </c>
      <c r="M311" s="2404">
        <v>34142.761043356804</v>
      </c>
      <c r="O311" s="2306" t="s">
        <v>910</v>
      </c>
      <c r="P311" s="2410" t="s">
        <v>1</v>
      </c>
      <c r="Q311" s="2307">
        <v>10</v>
      </c>
      <c r="R311" s="2384">
        <v>3414.2761043356804</v>
      </c>
      <c r="S311" s="2404">
        <v>34142.761043356804</v>
      </c>
      <c r="U311" s="2306" t="s">
        <v>910</v>
      </c>
      <c r="V311" s="2410" t="s">
        <v>1</v>
      </c>
      <c r="W311" s="2387">
        <v>10</v>
      </c>
      <c r="X311" s="2386">
        <v>3414.2761043356804</v>
      </c>
      <c r="Y311" s="2389">
        <v>34142.761043356804</v>
      </c>
    </row>
    <row r="312" spans="3:25" ht="15.75" x14ac:dyDescent="0.3">
      <c r="C312" s="2306" t="s">
        <v>2107</v>
      </c>
      <c r="D312" s="2341" t="s">
        <v>3</v>
      </c>
      <c r="E312" s="2307">
        <v>4</v>
      </c>
      <c r="F312" s="2386">
        <v>8228.1675015027067</v>
      </c>
      <c r="G312" s="2389">
        <v>32912.670006010827</v>
      </c>
      <c r="I312" s="2306" t="s">
        <v>2107</v>
      </c>
      <c r="J312" s="2341" t="s">
        <v>3</v>
      </c>
      <c r="K312" s="2307">
        <v>4</v>
      </c>
      <c r="L312" s="2384">
        <v>8228.1675015027067</v>
      </c>
      <c r="M312" s="2404">
        <v>32912.670006010827</v>
      </c>
      <c r="O312" s="2306" t="s">
        <v>2107</v>
      </c>
      <c r="P312" s="2341" t="s">
        <v>3</v>
      </c>
      <c r="Q312" s="2307">
        <v>4</v>
      </c>
      <c r="R312" s="2384">
        <v>8228.1675015027067</v>
      </c>
      <c r="S312" s="2404">
        <v>32912.670006010827</v>
      </c>
      <c r="U312" s="2306" t="s">
        <v>2107</v>
      </c>
      <c r="V312" s="2341" t="s">
        <v>3</v>
      </c>
      <c r="W312" s="2387">
        <v>4</v>
      </c>
      <c r="X312" s="2386">
        <v>8228.1675015027067</v>
      </c>
      <c r="Y312" s="2389">
        <v>32912.670006010827</v>
      </c>
    </row>
    <row r="313" spans="3:25" ht="15.75" x14ac:dyDescent="0.3">
      <c r="C313" s="2306" t="s">
        <v>911</v>
      </c>
      <c r="D313" s="2410" t="s">
        <v>3</v>
      </c>
      <c r="E313" s="2307">
        <v>9</v>
      </c>
      <c r="F313" s="2386">
        <v>66633.540372670817</v>
      </c>
      <c r="G313" s="2389">
        <v>599701.8633540374</v>
      </c>
      <c r="I313" s="2306" t="s">
        <v>911</v>
      </c>
      <c r="J313" s="2410" t="s">
        <v>3</v>
      </c>
      <c r="K313" s="2307">
        <v>9</v>
      </c>
      <c r="L313" s="2384">
        <v>66633.540372670817</v>
      </c>
      <c r="M313" s="2404">
        <v>599701.8633540374</v>
      </c>
      <c r="O313" s="2306" t="s">
        <v>911</v>
      </c>
      <c r="P313" s="2410" t="s">
        <v>3</v>
      </c>
      <c r="Q313" s="2307">
        <v>9</v>
      </c>
      <c r="R313" s="2384">
        <v>66633.540372670817</v>
      </c>
      <c r="S313" s="2404">
        <v>599701.8633540374</v>
      </c>
      <c r="U313" s="2306" t="s">
        <v>911</v>
      </c>
      <c r="V313" s="2410" t="s">
        <v>3</v>
      </c>
      <c r="W313" s="2387">
        <v>9</v>
      </c>
      <c r="X313" s="2386">
        <v>66633.540372670817</v>
      </c>
      <c r="Y313" s="2389">
        <v>599701.8633540374</v>
      </c>
    </row>
    <row r="314" spans="3:25" ht="15.75" x14ac:dyDescent="0.3">
      <c r="C314" s="2306" t="s">
        <v>912</v>
      </c>
      <c r="D314" s="2147" t="s">
        <v>913</v>
      </c>
      <c r="E314" s="2307">
        <v>2</v>
      </c>
      <c r="F314" s="2386">
        <v>3869.0442797034666</v>
      </c>
      <c r="G314" s="2389">
        <v>7738.0885594069332</v>
      </c>
      <c r="I314" s="2306" t="s">
        <v>912</v>
      </c>
      <c r="J314" s="2150" t="s">
        <v>913</v>
      </c>
      <c r="K314" s="2307">
        <v>2</v>
      </c>
      <c r="L314" s="2384">
        <v>3869.0442797034666</v>
      </c>
      <c r="M314" s="2404">
        <v>7738.0885594069332</v>
      </c>
      <c r="O314" s="2306" t="s">
        <v>912</v>
      </c>
      <c r="P314" s="2150" t="s">
        <v>913</v>
      </c>
      <c r="Q314" s="2307">
        <v>2</v>
      </c>
      <c r="R314" s="2384">
        <v>3869.0442797034666</v>
      </c>
      <c r="S314" s="2404">
        <v>7738.0885594069332</v>
      </c>
      <c r="U314" s="2306" t="s">
        <v>912</v>
      </c>
      <c r="V314" s="2147" t="s">
        <v>913</v>
      </c>
      <c r="W314" s="2387">
        <v>2</v>
      </c>
      <c r="X314" s="2386">
        <v>3869.0442797034666</v>
      </c>
      <c r="Y314" s="2389">
        <v>7738.0885594069332</v>
      </c>
    </row>
    <row r="315" spans="3:25" ht="15.75" x14ac:dyDescent="0.3">
      <c r="C315" s="2412"/>
      <c r="D315" s="2408"/>
      <c r="E315" s="2408"/>
      <c r="F315" s="2408"/>
      <c r="G315" s="2416"/>
      <c r="I315" s="2412"/>
      <c r="J315" s="2408"/>
      <c r="K315" s="2408"/>
      <c r="L315" s="2408"/>
      <c r="M315" s="2416"/>
      <c r="O315" s="2370"/>
      <c r="P315" s="1973"/>
      <c r="Q315" s="2476"/>
      <c r="R315" s="2408"/>
      <c r="S315" s="2416"/>
      <c r="U315" s="2370"/>
      <c r="V315" s="2341"/>
      <c r="W315" s="2477"/>
      <c r="X315" s="2368"/>
      <c r="Y315" s="2374"/>
    </row>
    <row r="316" spans="3:25" ht="15.75" x14ac:dyDescent="0.3">
      <c r="C316" s="2412"/>
      <c r="D316" s="2408"/>
      <c r="E316" s="2408"/>
      <c r="F316" s="2408"/>
      <c r="G316" s="2416"/>
      <c r="I316" s="2412"/>
      <c r="J316" s="2408"/>
      <c r="K316" s="2408"/>
      <c r="L316" s="2408"/>
      <c r="M316" s="2416"/>
      <c r="O316" s="2370"/>
      <c r="P316" s="1973"/>
      <c r="Q316" s="2476"/>
      <c r="R316" s="2408"/>
      <c r="S316" s="2416"/>
      <c r="U316" s="2370"/>
      <c r="V316" s="2341"/>
      <c r="W316" s="2477"/>
      <c r="X316" s="2368"/>
      <c r="Y316" s="2374"/>
    </row>
    <row r="317" spans="3:25" ht="15.75" x14ac:dyDescent="0.3">
      <c r="C317" s="2412"/>
      <c r="D317" s="2408"/>
      <c r="E317" s="2408"/>
      <c r="F317" s="2408"/>
      <c r="G317" s="2416"/>
      <c r="I317" s="2412"/>
      <c r="J317" s="2408"/>
      <c r="K317" s="2408"/>
      <c r="L317" s="2408"/>
      <c r="M317" s="2416"/>
      <c r="O317" s="2370"/>
      <c r="P317" s="1973"/>
      <c r="Q317" s="2476"/>
      <c r="R317" s="2408"/>
      <c r="S317" s="2416"/>
      <c r="U317" s="2370"/>
      <c r="V317" s="2341"/>
      <c r="W317" s="2477"/>
      <c r="X317" s="2368"/>
      <c r="Y317" s="2374"/>
    </row>
    <row r="318" spans="3:25" ht="15.75" x14ac:dyDescent="0.3">
      <c r="C318" s="2412"/>
      <c r="D318" s="2408"/>
      <c r="E318" s="2408"/>
      <c r="F318" s="2408"/>
      <c r="G318" s="2416"/>
      <c r="I318" s="2412"/>
      <c r="J318" s="2408"/>
      <c r="K318" s="2408"/>
      <c r="L318" s="2408"/>
      <c r="M318" s="2416"/>
      <c r="N318" s="2434"/>
      <c r="O318" s="2370"/>
      <c r="P318" s="1973"/>
      <c r="Q318" s="2476"/>
      <c r="R318" s="2408"/>
      <c r="S318" s="2416"/>
      <c r="U318" s="2370"/>
      <c r="V318" s="2341"/>
      <c r="W318" s="2477"/>
      <c r="X318" s="2368"/>
      <c r="Y318" s="2374"/>
    </row>
    <row r="319" spans="3:25" ht="15.75" x14ac:dyDescent="0.3">
      <c r="C319" s="2412"/>
      <c r="D319" s="2408"/>
      <c r="E319" s="2408"/>
      <c r="F319" s="2413" t="s">
        <v>890</v>
      </c>
      <c r="G319" s="2472">
        <v>23505221.151785828</v>
      </c>
      <c r="I319" s="2412"/>
      <c r="J319" s="2408"/>
      <c r="K319" s="2408"/>
      <c r="L319" s="2413" t="s">
        <v>890</v>
      </c>
      <c r="M319" s="2472">
        <v>36979357.860169202</v>
      </c>
      <c r="N319" s="2434"/>
      <c r="O319" s="2412"/>
      <c r="P319" s="2408"/>
      <c r="Q319" s="2408"/>
      <c r="R319" s="2413" t="s">
        <v>890</v>
      </c>
      <c r="S319" s="2472">
        <v>42451752.21199178</v>
      </c>
      <c r="U319" s="2396"/>
      <c r="V319" s="2368"/>
      <c r="W319" s="2368"/>
      <c r="X319" s="2361" t="s">
        <v>890</v>
      </c>
      <c r="Y319" s="2471">
        <v>47947251.484226428</v>
      </c>
    </row>
    <row r="320" spans="3:25" ht="15.75" x14ac:dyDescent="0.3">
      <c r="C320" s="2414" t="s">
        <v>898</v>
      </c>
      <c r="D320" s="2415"/>
      <c r="E320" s="2415"/>
      <c r="F320" s="2408"/>
      <c r="G320" s="2416"/>
      <c r="I320" s="2414" t="s">
        <v>898</v>
      </c>
      <c r="J320" s="2415"/>
      <c r="K320" s="2415"/>
      <c r="L320" s="2408"/>
      <c r="M320" s="2416"/>
      <c r="N320" s="2434"/>
      <c r="O320" s="2414" t="s">
        <v>898</v>
      </c>
      <c r="P320" s="2415"/>
      <c r="Q320" s="2415"/>
      <c r="R320" s="2408"/>
      <c r="S320" s="2416"/>
      <c r="U320" s="2376" t="s">
        <v>898</v>
      </c>
      <c r="V320" s="2358"/>
      <c r="W320" s="2358"/>
      <c r="X320" s="2368"/>
      <c r="Y320" s="2374"/>
    </row>
    <row r="321" spans="3:25" x14ac:dyDescent="0.25">
      <c r="C321" s="2417" t="s">
        <v>884</v>
      </c>
      <c r="D321" s="2418" t="s">
        <v>885</v>
      </c>
      <c r="E321" s="2419" t="s">
        <v>886</v>
      </c>
      <c r="F321" s="2419" t="s">
        <v>893</v>
      </c>
      <c r="G321" s="2420" t="s">
        <v>888</v>
      </c>
      <c r="I321" s="2417" t="s">
        <v>884</v>
      </c>
      <c r="J321" s="2418" t="s">
        <v>885</v>
      </c>
      <c r="K321" s="2419" t="s">
        <v>886</v>
      </c>
      <c r="L321" s="2419" t="s">
        <v>893</v>
      </c>
      <c r="M321" s="2420" t="s">
        <v>888</v>
      </c>
      <c r="N321" s="2434"/>
      <c r="O321" s="2417" t="s">
        <v>884</v>
      </c>
      <c r="P321" s="2418" t="s">
        <v>885</v>
      </c>
      <c r="Q321" s="2419" t="s">
        <v>886</v>
      </c>
      <c r="R321" s="2419" t="s">
        <v>893</v>
      </c>
      <c r="S321" s="2420" t="s">
        <v>888</v>
      </c>
      <c r="U321" s="2380" t="s">
        <v>884</v>
      </c>
      <c r="V321" s="2381" t="s">
        <v>885</v>
      </c>
      <c r="W321" s="2382" t="s">
        <v>886</v>
      </c>
      <c r="X321" s="2382" t="s">
        <v>893</v>
      </c>
      <c r="Y321" s="2383" t="s">
        <v>888</v>
      </c>
    </row>
    <row r="322" spans="3:25" ht="15.75" x14ac:dyDescent="0.3">
      <c r="C322" s="2421" t="s">
        <v>899</v>
      </c>
      <c r="D322" s="2282">
        <v>133931.74620661701</v>
      </c>
      <c r="E322" s="2478">
        <v>2</v>
      </c>
      <c r="F322" s="2479">
        <v>1</v>
      </c>
      <c r="G322" s="2404">
        <v>267863.49241323402</v>
      </c>
      <c r="I322" s="2421" t="s">
        <v>899</v>
      </c>
      <c r="J322" s="2282">
        <v>133931.74620661701</v>
      </c>
      <c r="K322" s="2478">
        <v>2</v>
      </c>
      <c r="L322" s="2479">
        <v>1</v>
      </c>
      <c r="M322" s="2404">
        <v>267863.49241323402</v>
      </c>
      <c r="N322" s="2434"/>
      <c r="O322" s="2421" t="s">
        <v>899</v>
      </c>
      <c r="P322" s="2282">
        <v>133931.74620661701</v>
      </c>
      <c r="Q322" s="2478">
        <v>2</v>
      </c>
      <c r="R322" s="2479">
        <v>1</v>
      </c>
      <c r="S322" s="2404">
        <v>267863.49241323402</v>
      </c>
      <c r="U322" s="2475" t="s">
        <v>899</v>
      </c>
      <c r="V322" s="2282">
        <v>133931.74620661701</v>
      </c>
      <c r="W322" s="2467">
        <v>2</v>
      </c>
      <c r="X322" s="2480">
        <v>1</v>
      </c>
      <c r="Y322" s="2389">
        <v>267863.49241323402</v>
      </c>
    </row>
    <row r="323" spans="3:25" ht="15.75" x14ac:dyDescent="0.3">
      <c r="C323" s="2421" t="s">
        <v>990</v>
      </c>
      <c r="D323" s="2282">
        <v>100448.75998254272</v>
      </c>
      <c r="E323" s="2478">
        <v>7</v>
      </c>
      <c r="F323" s="2479">
        <v>2</v>
      </c>
      <c r="G323" s="2404">
        <v>1406282.639755598</v>
      </c>
      <c r="I323" s="2421" t="s">
        <v>990</v>
      </c>
      <c r="J323" s="2282">
        <v>100448.75998254272</v>
      </c>
      <c r="K323" s="2478">
        <v>7</v>
      </c>
      <c r="L323" s="2479">
        <v>2</v>
      </c>
      <c r="M323" s="2404">
        <v>1406282.639755598</v>
      </c>
      <c r="N323" s="2434"/>
      <c r="O323" s="2421" t="s">
        <v>990</v>
      </c>
      <c r="P323" s="2282">
        <v>100448.75998254272</v>
      </c>
      <c r="Q323" s="2478">
        <v>8</v>
      </c>
      <c r="R323" s="2479">
        <v>2</v>
      </c>
      <c r="S323" s="2404">
        <v>1607180.1597206835</v>
      </c>
      <c r="U323" s="2475" t="s">
        <v>990</v>
      </c>
      <c r="V323" s="2282">
        <v>100448.75998254272</v>
      </c>
      <c r="W323" s="2467">
        <v>8</v>
      </c>
      <c r="X323" s="2480">
        <v>2</v>
      </c>
      <c r="Y323" s="2389">
        <v>1607180.1597206835</v>
      </c>
    </row>
    <row r="324" spans="3:25" ht="15.75" x14ac:dyDescent="0.3">
      <c r="C324" s="2421" t="s">
        <v>1154</v>
      </c>
      <c r="D324" s="2282">
        <v>64040.167561799884</v>
      </c>
      <c r="E324" s="2478">
        <v>7</v>
      </c>
      <c r="F324" s="2479">
        <v>3</v>
      </c>
      <c r="G324" s="2404">
        <v>1344843.5187977976</v>
      </c>
      <c r="I324" s="2421" t="s">
        <v>1154</v>
      </c>
      <c r="J324" s="2282">
        <v>64040.167561799884</v>
      </c>
      <c r="K324" s="2478">
        <v>7</v>
      </c>
      <c r="L324" s="2479">
        <v>3</v>
      </c>
      <c r="M324" s="2404">
        <v>1344843.5187977976</v>
      </c>
      <c r="N324" s="2434"/>
      <c r="O324" s="2421" t="s">
        <v>1154</v>
      </c>
      <c r="P324" s="2282">
        <v>64040.167561799884</v>
      </c>
      <c r="Q324" s="2478">
        <v>8</v>
      </c>
      <c r="R324" s="2479">
        <v>3</v>
      </c>
      <c r="S324" s="2404">
        <v>1536964.0214831973</v>
      </c>
      <c r="U324" s="2475" t="s">
        <v>1154</v>
      </c>
      <c r="V324" s="2282">
        <v>64040.167561799884</v>
      </c>
      <c r="W324" s="2467">
        <v>8</v>
      </c>
      <c r="X324" s="2480">
        <v>3</v>
      </c>
      <c r="Y324" s="2389">
        <v>1536964.0214831973</v>
      </c>
    </row>
    <row r="325" spans="3:25" ht="15.75" x14ac:dyDescent="0.3">
      <c r="C325" s="2306" t="s">
        <v>2603</v>
      </c>
      <c r="D325" s="2282">
        <v>290020.70325447264</v>
      </c>
      <c r="E325" s="2307">
        <v>2.8000000000000003</v>
      </c>
      <c r="F325" s="2479">
        <v>1</v>
      </c>
      <c r="G325" s="2404">
        <v>812057.96911252348</v>
      </c>
      <c r="I325" s="2306" t="s">
        <v>2603</v>
      </c>
      <c r="J325" s="2282">
        <v>290020.70325447264</v>
      </c>
      <c r="K325" s="2307">
        <v>2.8000000000000003</v>
      </c>
      <c r="L325" s="2479">
        <v>1</v>
      </c>
      <c r="M325" s="2404">
        <v>812057.96911252348</v>
      </c>
      <c r="N325" s="2434"/>
      <c r="O325" s="2306" t="s">
        <v>2603</v>
      </c>
      <c r="P325" s="2282">
        <v>290020.70325447264</v>
      </c>
      <c r="Q325" s="2307">
        <v>3.2</v>
      </c>
      <c r="R325" s="2479">
        <v>1</v>
      </c>
      <c r="S325" s="2404">
        <v>928066.25041431247</v>
      </c>
      <c r="U325" s="2306" t="s">
        <v>2603</v>
      </c>
      <c r="V325" s="2282">
        <v>290020.70325447264</v>
      </c>
      <c r="W325" s="2307">
        <v>3.2</v>
      </c>
      <c r="X325" s="2480">
        <v>1</v>
      </c>
      <c r="Y325" s="2389">
        <v>928066.25041431247</v>
      </c>
    </row>
    <row r="326" spans="3:25" ht="15.75" x14ac:dyDescent="0.3">
      <c r="C326" s="2306" t="s">
        <v>2602</v>
      </c>
      <c r="D326" s="2282">
        <v>282139.34593835432</v>
      </c>
      <c r="E326" s="2307">
        <v>7</v>
      </c>
      <c r="F326" s="2479">
        <v>2</v>
      </c>
      <c r="G326" s="2404">
        <v>3949950.8431369606</v>
      </c>
      <c r="I326" s="2306" t="s">
        <v>2602</v>
      </c>
      <c r="J326" s="2282">
        <v>282139.34593835432</v>
      </c>
      <c r="K326" s="2307">
        <v>7</v>
      </c>
      <c r="L326" s="2479">
        <v>2</v>
      </c>
      <c r="M326" s="2404">
        <v>3949950.8431369606</v>
      </c>
      <c r="N326" s="2434"/>
      <c r="O326" s="2306" t="s">
        <v>2602</v>
      </c>
      <c r="P326" s="2282">
        <v>282139.34593835432</v>
      </c>
      <c r="Q326" s="2307">
        <v>8</v>
      </c>
      <c r="R326" s="2479">
        <v>2</v>
      </c>
      <c r="S326" s="2404">
        <v>4514229.5350136692</v>
      </c>
      <c r="U326" s="2306" t="s">
        <v>2602</v>
      </c>
      <c r="V326" s="2282">
        <v>282139.34593835432</v>
      </c>
      <c r="W326" s="2387">
        <v>8</v>
      </c>
      <c r="X326" s="2480">
        <v>2</v>
      </c>
      <c r="Y326" s="2389">
        <v>4514229.5350136692</v>
      </c>
    </row>
    <row r="327" spans="3:25" ht="16.5" thickBot="1" x14ac:dyDescent="0.35">
      <c r="C327" s="2370"/>
      <c r="D327" s="2366"/>
      <c r="E327" s="2366"/>
      <c r="F327" s="2394" t="s">
        <v>890</v>
      </c>
      <c r="G327" s="2395">
        <v>7780998.4632161129</v>
      </c>
      <c r="I327" s="2370"/>
      <c r="J327" s="2366"/>
      <c r="K327" s="2366"/>
      <c r="L327" s="2394" t="s">
        <v>890</v>
      </c>
      <c r="M327" s="2395">
        <v>7780998.4632161129</v>
      </c>
      <c r="N327" s="2434"/>
      <c r="O327" s="2370"/>
      <c r="P327" s="2366"/>
      <c r="Q327" s="2366"/>
      <c r="R327" s="2394" t="s">
        <v>890</v>
      </c>
      <c r="S327" s="2395">
        <v>8854303.4590450972</v>
      </c>
      <c r="U327" s="2370"/>
      <c r="V327" s="2366"/>
      <c r="W327" s="2366"/>
      <c r="X327" s="2481" t="s">
        <v>890</v>
      </c>
      <c r="Y327" s="2397">
        <v>8854303.4590450972</v>
      </c>
    </row>
    <row r="328" spans="3:25" ht="16.5" thickBot="1" x14ac:dyDescent="0.35">
      <c r="C328" s="2429"/>
      <c r="D328" s="2430"/>
      <c r="E328" s="2431" t="s">
        <v>900</v>
      </c>
      <c r="F328" s="2431"/>
      <c r="G328" s="2482">
        <v>34242729.034600422</v>
      </c>
      <c r="I328" s="2429"/>
      <c r="J328" s="2430"/>
      <c r="K328" s="2431" t="s">
        <v>900</v>
      </c>
      <c r="L328" s="2431"/>
      <c r="M328" s="2483">
        <v>47741529.024116032</v>
      </c>
      <c r="N328" s="2434"/>
      <c r="O328" s="2429"/>
      <c r="P328" s="2430"/>
      <c r="Q328" s="2431" t="s">
        <v>900</v>
      </c>
      <c r="R328" s="2431"/>
      <c r="S328" s="2483">
        <v>52524770.317124531</v>
      </c>
      <c r="U328" s="2484"/>
      <c r="V328" s="2485"/>
      <c r="W328" s="2486" t="s">
        <v>900</v>
      </c>
      <c r="X328" s="2486"/>
      <c r="Y328" s="2487">
        <v>56937728.87134885</v>
      </c>
    </row>
    <row r="329" spans="3:25" x14ac:dyDescent="0.25">
      <c r="H329" s="2433"/>
      <c r="N329" s="2433"/>
      <c r="T329" s="2433"/>
    </row>
    <row r="330" spans="3:25" ht="15.75" thickBot="1" x14ac:dyDescent="0.3">
      <c r="H330" s="2434"/>
      <c r="N330" s="2434"/>
      <c r="T330" s="2434"/>
    </row>
    <row r="331" spans="3:25" ht="15.75" x14ac:dyDescent="0.3">
      <c r="C331" s="2343"/>
      <c r="D331" s="2344"/>
      <c r="E331" s="2343" t="s">
        <v>875</v>
      </c>
      <c r="F331" s="2345"/>
      <c r="G331" s="2346"/>
      <c r="I331" s="2343"/>
      <c r="J331" s="2344"/>
      <c r="K331" s="2343" t="s">
        <v>875</v>
      </c>
      <c r="L331" s="2345"/>
      <c r="M331" s="2346"/>
      <c r="O331" s="2343"/>
      <c r="P331" s="2344"/>
      <c r="Q331" s="2343" t="s">
        <v>875</v>
      </c>
      <c r="R331" s="2345"/>
      <c r="S331" s="2346"/>
      <c r="U331" s="2343"/>
      <c r="V331" s="2344"/>
      <c r="W331" s="2343" t="s">
        <v>875</v>
      </c>
      <c r="X331" s="2345"/>
      <c r="Y331" s="2346"/>
    </row>
    <row r="332" spans="3:25" ht="16.5" thickBot="1" x14ac:dyDescent="0.35">
      <c r="C332" s="2241" t="s">
        <v>877</v>
      </c>
      <c r="D332" s="2242">
        <v>17</v>
      </c>
      <c r="E332" s="2445" t="s">
        <v>3366</v>
      </c>
      <c r="F332" s="2355"/>
      <c r="G332" s="2356"/>
      <c r="I332" s="2241" t="s">
        <v>877</v>
      </c>
      <c r="J332" s="2242">
        <v>18</v>
      </c>
      <c r="K332" s="2445" t="s">
        <v>3366</v>
      </c>
      <c r="L332" s="2355"/>
      <c r="M332" s="2356"/>
      <c r="O332" s="2241" t="s">
        <v>877</v>
      </c>
      <c r="P332" s="2242">
        <v>19</v>
      </c>
      <c r="Q332" s="2445" t="s">
        <v>3366</v>
      </c>
      <c r="R332" s="2355"/>
      <c r="S332" s="2356"/>
      <c r="U332" s="2241" t="s">
        <v>877</v>
      </c>
      <c r="V332" s="2242">
        <v>20</v>
      </c>
      <c r="W332" s="2445" t="s">
        <v>3366</v>
      </c>
      <c r="X332" s="2355"/>
      <c r="Y332" s="2356"/>
    </row>
    <row r="333" spans="3:25" ht="15.75" x14ac:dyDescent="0.3">
      <c r="C333" s="2343" t="s">
        <v>880</v>
      </c>
      <c r="D333" s="2345"/>
      <c r="E333" s="2344"/>
      <c r="F333" s="2228" t="s">
        <v>881</v>
      </c>
      <c r="G333" s="2119" t="s">
        <v>883</v>
      </c>
      <c r="I333" s="2343" t="s">
        <v>880</v>
      </c>
      <c r="J333" s="2345"/>
      <c r="K333" s="2344"/>
      <c r="L333" s="2228" t="s">
        <v>881</v>
      </c>
      <c r="M333" s="2119" t="s">
        <v>883</v>
      </c>
      <c r="O333" s="2343" t="s">
        <v>880</v>
      </c>
      <c r="P333" s="2345"/>
      <c r="Q333" s="2344"/>
      <c r="R333" s="2228" t="s">
        <v>881</v>
      </c>
      <c r="S333" s="2119" t="s">
        <v>883</v>
      </c>
      <c r="U333" s="2343" t="s">
        <v>880</v>
      </c>
      <c r="V333" s="2345"/>
      <c r="W333" s="2344"/>
      <c r="X333" s="2228" t="s">
        <v>881</v>
      </c>
      <c r="Y333" s="2119" t="s">
        <v>883</v>
      </c>
    </row>
    <row r="334" spans="3:25" ht="16.5" thickBot="1" x14ac:dyDescent="0.35">
      <c r="C334" s="2363" t="s">
        <v>2706</v>
      </c>
      <c r="D334" s="2364"/>
      <c r="E334" s="2365"/>
      <c r="F334" s="2366"/>
      <c r="G334" s="2371"/>
      <c r="I334" s="2363" t="s">
        <v>2707</v>
      </c>
      <c r="J334" s="2364"/>
      <c r="K334" s="2365"/>
      <c r="L334" s="2366"/>
      <c r="M334" s="2371"/>
      <c r="O334" s="2363" t="s">
        <v>2708</v>
      </c>
      <c r="P334" s="2364"/>
      <c r="Q334" s="2365"/>
      <c r="R334" s="2366"/>
      <c r="S334" s="2371"/>
      <c r="U334" s="2363" t="s">
        <v>2709</v>
      </c>
      <c r="V334" s="2364"/>
      <c r="W334" s="2365"/>
      <c r="X334" s="2366"/>
      <c r="Y334" s="2371"/>
    </row>
    <row r="335" spans="3:25" ht="15.75" x14ac:dyDescent="0.3">
      <c r="C335" s="2442" t="s">
        <v>1717</v>
      </c>
      <c r="D335" s="2354" t="s">
        <v>1716</v>
      </c>
      <c r="E335" s="2354" t="s">
        <v>1718</v>
      </c>
      <c r="F335" s="2366"/>
      <c r="G335" s="2371"/>
      <c r="I335" s="2443"/>
      <c r="J335" s="2444"/>
      <c r="K335" s="2444"/>
      <c r="L335" s="2366"/>
      <c r="M335" s="2371"/>
      <c r="O335" s="2443"/>
      <c r="P335" s="2444"/>
      <c r="Q335" s="2444"/>
      <c r="R335" s="2366"/>
      <c r="S335" s="2371"/>
      <c r="U335" s="2443"/>
      <c r="V335" s="2444"/>
      <c r="W335" s="2444"/>
      <c r="X335" s="2366"/>
      <c r="Y335" s="2371"/>
    </row>
    <row r="336" spans="3:25" ht="15.75" x14ac:dyDescent="0.3">
      <c r="C336" s="2445" t="s">
        <v>882</v>
      </c>
      <c r="D336" s="2354"/>
      <c r="E336" s="2446"/>
      <c r="F336" s="2366"/>
      <c r="G336" s="2371"/>
      <c r="I336" s="2375" t="s">
        <v>882</v>
      </c>
      <c r="J336" s="2366"/>
      <c r="K336" s="2355"/>
      <c r="L336" s="2366"/>
      <c r="M336" s="2371"/>
      <c r="O336" s="2375" t="s">
        <v>882</v>
      </c>
      <c r="P336" s="2366"/>
      <c r="Q336" s="2355"/>
      <c r="R336" s="2366"/>
      <c r="S336" s="2371"/>
      <c r="U336" s="2375" t="s">
        <v>882</v>
      </c>
      <c r="V336" s="2366"/>
      <c r="W336" s="2355"/>
      <c r="X336" s="2366"/>
      <c r="Y336" s="2371"/>
    </row>
    <row r="337" spans="3:25" x14ac:dyDescent="0.25">
      <c r="C337" s="2126" t="s">
        <v>884</v>
      </c>
      <c r="D337" s="2127" t="s">
        <v>885</v>
      </c>
      <c r="E337" s="2128" t="s">
        <v>886</v>
      </c>
      <c r="F337" s="2127" t="s">
        <v>893</v>
      </c>
      <c r="G337" s="2129" t="s">
        <v>888</v>
      </c>
      <c r="I337" s="2126" t="s">
        <v>884</v>
      </c>
      <c r="J337" s="2127" t="s">
        <v>885</v>
      </c>
      <c r="K337" s="2128" t="s">
        <v>886</v>
      </c>
      <c r="L337" s="2127" t="s">
        <v>893</v>
      </c>
      <c r="M337" s="2129" t="s">
        <v>888</v>
      </c>
      <c r="O337" s="2126" t="s">
        <v>884</v>
      </c>
      <c r="P337" s="2127" t="s">
        <v>885</v>
      </c>
      <c r="Q337" s="2128" t="s">
        <v>886</v>
      </c>
      <c r="R337" s="2127" t="s">
        <v>893</v>
      </c>
      <c r="S337" s="2129" t="s">
        <v>888</v>
      </c>
      <c r="U337" s="2126" t="s">
        <v>884</v>
      </c>
      <c r="V337" s="2127" t="s">
        <v>885</v>
      </c>
      <c r="W337" s="2128" t="s">
        <v>886</v>
      </c>
      <c r="X337" s="2127" t="s">
        <v>893</v>
      </c>
      <c r="Y337" s="2129" t="s">
        <v>888</v>
      </c>
    </row>
    <row r="338" spans="3:25" ht="15.75" x14ac:dyDescent="0.3">
      <c r="C338" s="2306" t="s">
        <v>889</v>
      </c>
      <c r="D338" s="2384">
        <v>96448.825485874579</v>
      </c>
      <c r="E338" s="2307">
        <v>0.2</v>
      </c>
      <c r="F338" s="2447">
        <v>1</v>
      </c>
      <c r="G338" s="2309">
        <v>19289.765097174917</v>
      </c>
      <c r="I338" s="2306" t="s">
        <v>889</v>
      </c>
      <c r="J338" s="2384">
        <v>96448.825485874579</v>
      </c>
      <c r="K338" s="2307">
        <v>0.2</v>
      </c>
      <c r="L338" s="2447">
        <v>1</v>
      </c>
      <c r="M338" s="2309">
        <v>19289.765097174917</v>
      </c>
      <c r="O338" s="2306" t="s">
        <v>889</v>
      </c>
      <c r="P338" s="2384">
        <v>96448.825485874579</v>
      </c>
      <c r="Q338" s="2307">
        <v>0.2</v>
      </c>
      <c r="R338" s="2447">
        <v>1</v>
      </c>
      <c r="S338" s="2309">
        <v>19289.765097174917</v>
      </c>
      <c r="U338" s="2306" t="s">
        <v>889</v>
      </c>
      <c r="V338" s="2384">
        <v>96448.825485874579</v>
      </c>
      <c r="W338" s="2307">
        <v>0.2</v>
      </c>
      <c r="X338" s="2447">
        <v>1</v>
      </c>
      <c r="Y338" s="2309">
        <v>19289.765097174917</v>
      </c>
    </row>
    <row r="339" spans="3:25" ht="15.75" x14ac:dyDescent="0.3">
      <c r="C339" s="2390" t="s">
        <v>926</v>
      </c>
      <c r="D339" s="2384">
        <v>39894.1454618313</v>
      </c>
      <c r="E339" s="2307">
        <v>1.3079500000000002</v>
      </c>
      <c r="F339" s="2447">
        <v>1</v>
      </c>
      <c r="G339" s="2309">
        <v>52179.547556802252</v>
      </c>
      <c r="I339" s="2390" t="s">
        <v>926</v>
      </c>
      <c r="J339" s="2384">
        <v>39894.1454618313</v>
      </c>
      <c r="K339" s="2307">
        <v>2.174100669740616</v>
      </c>
      <c r="L339" s="2447">
        <v>1</v>
      </c>
      <c r="M339" s="2309">
        <v>86733.888367296982</v>
      </c>
      <c r="O339" s="2390" t="s">
        <v>926</v>
      </c>
      <c r="P339" s="2384">
        <v>39894.1454618313</v>
      </c>
      <c r="Q339" s="2307">
        <v>2.5265214764632646</v>
      </c>
      <c r="R339" s="2447">
        <v>1</v>
      </c>
      <c r="S339" s="2309">
        <v>100793.41529446626</v>
      </c>
      <c r="U339" s="2390" t="s">
        <v>926</v>
      </c>
      <c r="V339" s="2384">
        <v>39894.1454618313</v>
      </c>
      <c r="W339" s="2307">
        <v>2.8806067541433764</v>
      </c>
      <c r="X339" s="2447">
        <v>1</v>
      </c>
      <c r="Y339" s="2309">
        <v>114919.34486812957</v>
      </c>
    </row>
    <row r="340" spans="3:25" ht="15.75" x14ac:dyDescent="0.3">
      <c r="C340" s="2390" t="s">
        <v>928</v>
      </c>
      <c r="D340" s="2384">
        <v>27427.225005009019</v>
      </c>
      <c r="E340" s="2307">
        <v>0.65397500000000008</v>
      </c>
      <c r="F340" s="2447">
        <v>1</v>
      </c>
      <c r="G340" s="2309">
        <v>17936.719472650777</v>
      </c>
      <c r="I340" s="2390" t="s">
        <v>928</v>
      </c>
      <c r="J340" s="2384">
        <v>27427.225005009019</v>
      </c>
      <c r="K340" s="2307">
        <v>1.087050334870308</v>
      </c>
      <c r="L340" s="2447">
        <v>1</v>
      </c>
      <c r="M340" s="2309">
        <v>29814.77412625834</v>
      </c>
      <c r="O340" s="2390" t="s">
        <v>928</v>
      </c>
      <c r="P340" s="2384">
        <v>27427.225005009019</v>
      </c>
      <c r="Q340" s="2307">
        <v>1.2632607382316323</v>
      </c>
      <c r="R340" s="2447">
        <v>1</v>
      </c>
      <c r="S340" s="2309">
        <v>34647.736507472779</v>
      </c>
      <c r="U340" s="2390" t="s">
        <v>928</v>
      </c>
      <c r="V340" s="2384">
        <v>27427.225005009019</v>
      </c>
      <c r="W340" s="2307">
        <v>1.4403033770716882</v>
      </c>
      <c r="X340" s="2447">
        <v>1</v>
      </c>
      <c r="Y340" s="2309">
        <v>39503.524798419538</v>
      </c>
    </row>
    <row r="341" spans="3:25" ht="15.75" x14ac:dyDescent="0.3">
      <c r="C341" s="2390" t="s">
        <v>2263</v>
      </c>
      <c r="D341" s="2384">
        <v>644840.71328391111</v>
      </c>
      <c r="E341" s="2307">
        <v>4</v>
      </c>
      <c r="F341" s="2451">
        <v>1</v>
      </c>
      <c r="G341" s="2309">
        <v>2579362.8531356445</v>
      </c>
      <c r="I341" s="2390" t="s">
        <v>2263</v>
      </c>
      <c r="J341" s="2384">
        <v>644840.71328391111</v>
      </c>
      <c r="K341" s="2391">
        <v>4</v>
      </c>
      <c r="L341" s="2451">
        <v>1</v>
      </c>
      <c r="M341" s="2309">
        <v>2579362.8531356445</v>
      </c>
      <c r="O341" s="2390" t="s">
        <v>2263</v>
      </c>
      <c r="P341" s="2384">
        <v>644840.71328391111</v>
      </c>
      <c r="Q341" s="2391">
        <v>5</v>
      </c>
      <c r="R341" s="2451">
        <v>1</v>
      </c>
      <c r="S341" s="2309">
        <v>3224203.5664195558</v>
      </c>
      <c r="U341" s="2390" t="s">
        <v>2263</v>
      </c>
      <c r="V341" s="2384">
        <v>644840.71328391111</v>
      </c>
      <c r="W341" s="2391">
        <v>5</v>
      </c>
      <c r="X341" s="2451">
        <v>1</v>
      </c>
      <c r="Y341" s="2309">
        <v>3224203.5664195558</v>
      </c>
    </row>
    <row r="342" spans="3:25" ht="15.75" x14ac:dyDescent="0.3">
      <c r="C342" s="2370"/>
      <c r="D342" s="2366"/>
      <c r="E342" s="2354"/>
      <c r="F342" s="2394" t="s">
        <v>890</v>
      </c>
      <c r="G342" s="2395">
        <v>2668768.8852622723</v>
      </c>
      <c r="I342" s="2370"/>
      <c r="J342" s="2366"/>
      <c r="K342" s="2366"/>
      <c r="L342" s="2394" t="s">
        <v>890</v>
      </c>
      <c r="M342" s="2395">
        <v>2715201.2807263746</v>
      </c>
      <c r="O342" s="2370"/>
      <c r="P342" s="2366"/>
      <c r="Q342" s="2366"/>
      <c r="R342" s="2394" t="s">
        <v>890</v>
      </c>
      <c r="S342" s="2395">
        <v>3378934.4833186697</v>
      </c>
      <c r="U342" s="2370"/>
      <c r="V342" s="2366"/>
      <c r="W342" s="2366"/>
      <c r="X342" s="2394" t="s">
        <v>890</v>
      </c>
      <c r="Y342" s="2395">
        <v>3397916.20118328</v>
      </c>
    </row>
    <row r="343" spans="3:25" ht="15.75" x14ac:dyDescent="0.3">
      <c r="C343" s="2375" t="s">
        <v>891</v>
      </c>
      <c r="D343" s="2355"/>
      <c r="E343" s="2355"/>
      <c r="F343" s="2366"/>
      <c r="G343" s="2401"/>
      <c r="I343" s="2375" t="s">
        <v>891</v>
      </c>
      <c r="J343" s="2355"/>
      <c r="K343" s="2355"/>
      <c r="L343" s="2366"/>
      <c r="M343" s="2401"/>
      <c r="O343" s="2375" t="s">
        <v>891</v>
      </c>
      <c r="P343" s="2355"/>
      <c r="Q343" s="2355"/>
      <c r="R343" s="2366"/>
      <c r="S343" s="2401"/>
      <c r="U343" s="2375" t="s">
        <v>891</v>
      </c>
      <c r="V343" s="2355"/>
      <c r="W343" s="2355"/>
      <c r="X343" s="2366"/>
      <c r="Y343" s="2401"/>
    </row>
    <row r="344" spans="3:25" x14ac:dyDescent="0.25">
      <c r="C344" s="2126" t="s">
        <v>884</v>
      </c>
      <c r="D344" s="2127" t="s">
        <v>892</v>
      </c>
      <c r="E344" s="2128" t="s">
        <v>893</v>
      </c>
      <c r="F344" s="2127" t="s">
        <v>887</v>
      </c>
      <c r="G344" s="2402" t="s">
        <v>888</v>
      </c>
      <c r="I344" s="2126" t="s">
        <v>884</v>
      </c>
      <c r="J344" s="2127" t="s">
        <v>892</v>
      </c>
      <c r="K344" s="2128" t="s">
        <v>893</v>
      </c>
      <c r="L344" s="2127" t="s">
        <v>887</v>
      </c>
      <c r="M344" s="2402" t="s">
        <v>888</v>
      </c>
      <c r="O344" s="2126" t="s">
        <v>884</v>
      </c>
      <c r="P344" s="2127" t="s">
        <v>892</v>
      </c>
      <c r="Q344" s="2128" t="s">
        <v>893</v>
      </c>
      <c r="R344" s="2127" t="s">
        <v>887</v>
      </c>
      <c r="S344" s="2402" t="s">
        <v>888</v>
      </c>
      <c r="U344" s="2126" t="s">
        <v>884</v>
      </c>
      <c r="V344" s="2127" t="s">
        <v>892</v>
      </c>
      <c r="W344" s="2128" t="s">
        <v>893</v>
      </c>
      <c r="X344" s="2127" t="s">
        <v>887</v>
      </c>
      <c r="Y344" s="2402" t="s">
        <v>888</v>
      </c>
    </row>
    <row r="345" spans="3:25" ht="15.75" x14ac:dyDescent="0.3">
      <c r="C345" s="2306" t="s">
        <v>2167</v>
      </c>
      <c r="D345" s="2403" t="s">
        <v>894</v>
      </c>
      <c r="E345" s="2307">
        <v>75.540000000000006</v>
      </c>
      <c r="F345" s="2488">
        <v>31489.721498697658</v>
      </c>
      <c r="G345" s="2395">
        <v>2378733.5620116214</v>
      </c>
      <c r="I345" s="2306" t="s">
        <v>2167</v>
      </c>
      <c r="J345" s="2403" t="s">
        <v>894</v>
      </c>
      <c r="K345" s="2307">
        <v>125.56409999786395</v>
      </c>
      <c r="L345" s="2386">
        <v>31489.721498697658</v>
      </c>
      <c r="M345" s="2395">
        <v>3953978.539167359</v>
      </c>
      <c r="O345" s="2306" t="s">
        <v>2167</v>
      </c>
      <c r="P345" s="2403" t="s">
        <v>894</v>
      </c>
      <c r="Q345" s="2307">
        <v>145.91798794452009</v>
      </c>
      <c r="R345" s="2386">
        <v>31489.721498697658</v>
      </c>
      <c r="S345" s="2395">
        <v>4594916.8020232599</v>
      </c>
      <c r="U345" s="2306" t="s">
        <v>2167</v>
      </c>
      <c r="V345" s="2403" t="s">
        <v>894</v>
      </c>
      <c r="W345" s="2387">
        <v>166.36800658128419</v>
      </c>
      <c r="X345" s="2386">
        <v>31489.721498697658</v>
      </c>
      <c r="Y345" s="2395">
        <v>5238882.1935381386</v>
      </c>
    </row>
    <row r="346" spans="3:25" ht="15.75" x14ac:dyDescent="0.3">
      <c r="C346" s="2306" t="s">
        <v>2166</v>
      </c>
      <c r="D346" s="2403" t="s">
        <v>894</v>
      </c>
      <c r="E346" s="2307">
        <v>98.202000000000012</v>
      </c>
      <c r="F346" s="2488">
        <v>16121.017832097778</v>
      </c>
      <c r="G346" s="2395">
        <v>1583116.1931476661</v>
      </c>
      <c r="I346" s="2306" t="s">
        <v>2166</v>
      </c>
      <c r="J346" s="2403" t="s">
        <v>894</v>
      </c>
      <c r="K346" s="2307">
        <v>163.23332999722314</v>
      </c>
      <c r="L346" s="2386">
        <v>16121.017832097778</v>
      </c>
      <c r="M346" s="2395">
        <v>2631487.4236779353</v>
      </c>
      <c r="O346" s="2306" t="s">
        <v>2166</v>
      </c>
      <c r="P346" s="2403" t="s">
        <v>894</v>
      </c>
      <c r="Q346" s="2307">
        <v>189.69338432787612</v>
      </c>
      <c r="R346" s="2386">
        <v>16121.017832097778</v>
      </c>
      <c r="S346" s="2395">
        <v>3058050.4313806682</v>
      </c>
      <c r="U346" s="2306" t="s">
        <v>2166</v>
      </c>
      <c r="V346" s="2403" t="s">
        <v>894</v>
      </c>
      <c r="W346" s="2387">
        <v>216.27840855566947</v>
      </c>
      <c r="X346" s="2386">
        <v>16121.017832097778</v>
      </c>
      <c r="Y346" s="2395">
        <v>3486628.0810236759</v>
      </c>
    </row>
    <row r="347" spans="3:25" ht="16.5" x14ac:dyDescent="0.3">
      <c r="C347" s="2306" t="s">
        <v>1895</v>
      </c>
      <c r="D347" s="2147" t="s">
        <v>4335</v>
      </c>
      <c r="E347" s="2307">
        <v>0.88200000000000012</v>
      </c>
      <c r="F347" s="2488">
        <v>220959.50124884793</v>
      </c>
      <c r="G347" s="2395">
        <v>194886.28010148389</v>
      </c>
      <c r="I347" s="2306" t="s">
        <v>1895</v>
      </c>
      <c r="J347" s="2147" t="s">
        <v>4335</v>
      </c>
      <c r="K347" s="2307">
        <v>1.4660780539861797</v>
      </c>
      <c r="L347" s="2386">
        <v>220959.50124884793</v>
      </c>
      <c r="M347" s="2395">
        <v>323943.87560066784</v>
      </c>
      <c r="O347" s="2306" t="s">
        <v>1895</v>
      </c>
      <c r="P347" s="2147" t="s">
        <v>4335</v>
      </c>
      <c r="Q347" s="2307">
        <v>1.7037286916476928</v>
      </c>
      <c r="R347" s="2386">
        <v>220959.50124884793</v>
      </c>
      <c r="S347" s="2395">
        <v>376455.04196982644</v>
      </c>
      <c r="U347" s="2306" t="s">
        <v>1895</v>
      </c>
      <c r="V347" s="2147" t="s">
        <v>4335</v>
      </c>
      <c r="W347" s="2387">
        <v>1.9425017448331039</v>
      </c>
      <c r="X347" s="2386">
        <v>220959.50124884793</v>
      </c>
      <c r="Y347" s="2395">
        <v>429214.2167133395</v>
      </c>
    </row>
    <row r="348" spans="3:25" ht="16.5" x14ac:dyDescent="0.3">
      <c r="C348" s="2306" t="s">
        <v>2631</v>
      </c>
      <c r="D348" s="2147" t="s">
        <v>4335</v>
      </c>
      <c r="E348" s="2307">
        <v>18.73725</v>
      </c>
      <c r="F348" s="2488">
        <v>397329.35283510323</v>
      </c>
      <c r="G348" s="2395">
        <v>7444859.4164095381</v>
      </c>
      <c r="I348" s="2306" t="s">
        <v>2631</v>
      </c>
      <c r="J348" s="2147" t="s">
        <v>4335</v>
      </c>
      <c r="K348" s="2307">
        <v>31.145431992123061</v>
      </c>
      <c r="L348" s="2386">
        <v>397329.35283510323</v>
      </c>
      <c r="M348" s="2395">
        <v>12374994.337199977</v>
      </c>
      <c r="O348" s="2306" t="s">
        <v>2631</v>
      </c>
      <c r="P348" s="2147" t="s">
        <v>4335</v>
      </c>
      <c r="Q348" s="2307">
        <v>36.194093455301278</v>
      </c>
      <c r="R348" s="2386">
        <v>397329.35283510323</v>
      </c>
      <c r="S348" s="2395">
        <v>14380975.729048101</v>
      </c>
      <c r="U348" s="2306" t="s">
        <v>2631</v>
      </c>
      <c r="V348" s="2147" t="s">
        <v>4335</v>
      </c>
      <c r="W348" s="2387">
        <v>41.266599567317542</v>
      </c>
      <c r="X348" s="2386">
        <v>397329.35283510323</v>
      </c>
      <c r="Y348" s="2395">
        <v>16396431.299787629</v>
      </c>
    </row>
    <row r="349" spans="3:25" ht="15.75" x14ac:dyDescent="0.3">
      <c r="C349" s="2306" t="s">
        <v>902</v>
      </c>
      <c r="D349" s="2147" t="s">
        <v>903</v>
      </c>
      <c r="E349" s="2307">
        <v>27</v>
      </c>
      <c r="F349" s="2488">
        <v>96726.106992586661</v>
      </c>
      <c r="G349" s="2395">
        <v>2611604.8887998397</v>
      </c>
      <c r="I349" s="2306" t="s">
        <v>902</v>
      </c>
      <c r="J349" s="2147" t="s">
        <v>903</v>
      </c>
      <c r="K349" s="2307">
        <v>44.879940428148352</v>
      </c>
      <c r="L349" s="2386">
        <v>96726.106992586661</v>
      </c>
      <c r="M349" s="2395">
        <v>4341061.9196739933</v>
      </c>
      <c r="O349" s="2306" t="s">
        <v>902</v>
      </c>
      <c r="P349" s="2147" t="s">
        <v>903</v>
      </c>
      <c r="Q349" s="2307">
        <v>52.154959948398755</v>
      </c>
      <c r="R349" s="2386">
        <v>96726.106992586661</v>
      </c>
      <c r="S349" s="2395">
        <v>5044746.2361628897</v>
      </c>
      <c r="U349" s="2306" t="s">
        <v>902</v>
      </c>
      <c r="V349" s="2147" t="s">
        <v>903</v>
      </c>
      <c r="W349" s="2387">
        <v>59.464339127543987</v>
      </c>
      <c r="X349" s="2386">
        <v>96726.106992586661</v>
      </c>
      <c r="Y349" s="2395">
        <v>5751754.0286942767</v>
      </c>
    </row>
    <row r="350" spans="3:25" ht="15.75" x14ac:dyDescent="0.3">
      <c r="C350" s="2306" t="s">
        <v>2618</v>
      </c>
      <c r="D350" s="2147" t="s">
        <v>1</v>
      </c>
      <c r="E350" s="2307">
        <v>2</v>
      </c>
      <c r="F350" s="2488">
        <v>370942.47084752558</v>
      </c>
      <c r="G350" s="2395">
        <v>741884.94169505115</v>
      </c>
      <c r="I350" s="2306" t="s">
        <v>2618</v>
      </c>
      <c r="J350" s="2147" t="s">
        <v>1</v>
      </c>
      <c r="K350" s="2307">
        <v>3.3244400317146927</v>
      </c>
      <c r="L350" s="2386">
        <v>370942.47084752558</v>
      </c>
      <c r="M350" s="2395">
        <v>1233175.9995486743</v>
      </c>
      <c r="O350" s="2306" t="s">
        <v>2618</v>
      </c>
      <c r="P350" s="2147" t="s">
        <v>1</v>
      </c>
      <c r="Q350" s="2307">
        <v>3.8633303665480558</v>
      </c>
      <c r="R350" s="2386">
        <v>370942.47084752558</v>
      </c>
      <c r="S350" s="2395">
        <v>1433073.3118676124</v>
      </c>
      <c r="U350" s="2306" t="s">
        <v>2618</v>
      </c>
      <c r="V350" s="2147" t="s">
        <v>1</v>
      </c>
      <c r="W350" s="2387">
        <v>4.4047658612995546</v>
      </c>
      <c r="X350" s="2386">
        <v>370942.47084752558</v>
      </c>
      <c r="Y350" s="2395">
        <v>1633914.732095286</v>
      </c>
    </row>
    <row r="351" spans="3:25" ht="15.75" x14ac:dyDescent="0.3">
      <c r="C351" s="2390" t="s">
        <v>988</v>
      </c>
      <c r="D351" s="2147" t="s">
        <v>904</v>
      </c>
      <c r="E351" s="2307">
        <v>5</v>
      </c>
      <c r="F351" s="2488">
        <v>9470.8830294530144</v>
      </c>
      <c r="G351" s="2395">
        <v>47354.41514726507</v>
      </c>
      <c r="I351" s="2390" t="s">
        <v>988</v>
      </c>
      <c r="J351" s="2147" t="s">
        <v>904</v>
      </c>
      <c r="K351" s="2307">
        <v>8.3111000792867316</v>
      </c>
      <c r="L351" s="2386">
        <v>9470.8830294530144</v>
      </c>
      <c r="M351" s="2395">
        <v>78713.456697002315</v>
      </c>
      <c r="O351" s="2390" t="s">
        <v>988</v>
      </c>
      <c r="P351" s="2147" t="s">
        <v>904</v>
      </c>
      <c r="Q351" s="2307">
        <v>9.6583259163701403</v>
      </c>
      <c r="R351" s="2386">
        <v>9470.8830294530144</v>
      </c>
      <c r="S351" s="2395">
        <v>91472.8750142762</v>
      </c>
      <c r="U351" s="2390" t="s">
        <v>988</v>
      </c>
      <c r="V351" s="2147" t="s">
        <v>904</v>
      </c>
      <c r="W351" s="2387">
        <v>11.011914653248887</v>
      </c>
      <c r="X351" s="2386">
        <v>9470.8830294530144</v>
      </c>
      <c r="Y351" s="2395">
        <v>104292.55561123986</v>
      </c>
    </row>
    <row r="352" spans="3:25" ht="15.75" x14ac:dyDescent="0.3">
      <c r="C352" s="2306" t="s">
        <v>905</v>
      </c>
      <c r="D352" s="2150" t="s">
        <v>3</v>
      </c>
      <c r="E352" s="2307">
        <v>2097.9629999999997</v>
      </c>
      <c r="F352" s="2488">
        <v>2256.9424964936889</v>
      </c>
      <c r="G352" s="2395">
        <v>4734981.850771388</v>
      </c>
      <c r="I352" s="2306" t="s">
        <v>905</v>
      </c>
      <c r="J352" s="2150" t="s">
        <v>3</v>
      </c>
      <c r="K352" s="2307">
        <v>3487.2760911281257</v>
      </c>
      <c r="L352" s="2386">
        <v>2256.9424964936889</v>
      </c>
      <c r="M352" s="2395">
        <v>7870581.6070734644</v>
      </c>
      <c r="O352" s="2306" t="s">
        <v>905</v>
      </c>
      <c r="P352" s="2150" t="s">
        <v>3</v>
      </c>
      <c r="Q352" s="2307">
        <v>4052.5620828971291</v>
      </c>
      <c r="R352" s="2386">
        <v>2256.9424964936889</v>
      </c>
      <c r="S352" s="2395">
        <v>9146399.5845695101</v>
      </c>
      <c r="U352" s="2306" t="s">
        <v>905</v>
      </c>
      <c r="V352" s="2150" t="s">
        <v>3</v>
      </c>
      <c r="W352" s="2387">
        <v>4620.5179003347985</v>
      </c>
      <c r="X352" s="2386">
        <v>2256.9424964936889</v>
      </c>
      <c r="Y352" s="2395">
        <v>10428243.205075398</v>
      </c>
    </row>
    <row r="353" spans="3:25" ht="15.75" x14ac:dyDescent="0.3">
      <c r="C353" s="2390" t="s">
        <v>985</v>
      </c>
      <c r="D353" s="2150" t="s">
        <v>3</v>
      </c>
      <c r="E353" s="2307">
        <v>104.89814999999999</v>
      </c>
      <c r="F353" s="2488">
        <v>3186.5448687637754</v>
      </c>
      <c r="G353" s="2395">
        <v>334262.66162531276</v>
      </c>
      <c r="I353" s="2390" t="s">
        <v>985</v>
      </c>
      <c r="J353" s="2150" t="s">
        <v>3</v>
      </c>
      <c r="K353" s="2307">
        <v>174.36380455640628</v>
      </c>
      <c r="L353" s="2386">
        <v>3186.5448687637754</v>
      </c>
      <c r="M353" s="2395">
        <v>555618.08670734626</v>
      </c>
      <c r="O353" s="2390" t="s">
        <v>985</v>
      </c>
      <c r="P353" s="2150" t="s">
        <v>3</v>
      </c>
      <c r="Q353" s="2307">
        <v>202.62810414485645</v>
      </c>
      <c r="R353" s="2386">
        <v>3186.5448687637754</v>
      </c>
      <c r="S353" s="2395">
        <v>645683.54553012422</v>
      </c>
      <c r="U353" s="2390" t="s">
        <v>985</v>
      </c>
      <c r="V353" s="2150" t="s">
        <v>3</v>
      </c>
      <c r="W353" s="2387">
        <v>231.0258950167399</v>
      </c>
      <c r="X353" s="2386">
        <v>3186.5448687637754</v>
      </c>
      <c r="Y353" s="2395">
        <v>736174.3803171512</v>
      </c>
    </row>
    <row r="354" spans="3:25" ht="15.75" x14ac:dyDescent="0.3">
      <c r="C354" s="2390" t="s">
        <v>1812</v>
      </c>
      <c r="D354" s="2147" t="s">
        <v>1</v>
      </c>
      <c r="E354" s="2307">
        <v>44</v>
      </c>
      <c r="F354" s="2488">
        <v>1532.5714285714287</v>
      </c>
      <c r="G354" s="2395">
        <v>67433.142857142855</v>
      </c>
      <c r="I354" s="2390" t="s">
        <v>1812</v>
      </c>
      <c r="J354" s="2147" t="s">
        <v>1</v>
      </c>
      <c r="K354" s="2307">
        <v>73.137680697723241</v>
      </c>
      <c r="L354" s="2386">
        <v>1532.5714285714287</v>
      </c>
      <c r="M354" s="2395">
        <v>112088.71978931071</v>
      </c>
      <c r="O354" s="2390" t="s">
        <v>1812</v>
      </c>
      <c r="P354" s="2147" t="s">
        <v>1</v>
      </c>
      <c r="Q354" s="2307">
        <v>84.993268064057233</v>
      </c>
      <c r="R354" s="2386">
        <v>1532.5714285714287</v>
      </c>
      <c r="S354" s="2395">
        <v>130258.25425588658</v>
      </c>
      <c r="U354" s="2390" t="s">
        <v>1812</v>
      </c>
      <c r="V354" s="2147" t="s">
        <v>1</v>
      </c>
      <c r="W354" s="2387">
        <v>96.9048489485902</v>
      </c>
      <c r="X354" s="2386">
        <v>1532.5714285714287</v>
      </c>
      <c r="Y354" s="2395">
        <v>148513.6027886394</v>
      </c>
    </row>
    <row r="355" spans="3:25" ht="15.75" x14ac:dyDescent="0.3">
      <c r="C355" s="2306" t="s">
        <v>1594</v>
      </c>
      <c r="D355" s="2147" t="s">
        <v>1</v>
      </c>
      <c r="E355" s="2307">
        <v>8</v>
      </c>
      <c r="F355" s="2488">
        <v>418.88852734922864</v>
      </c>
      <c r="G355" s="2395">
        <v>3351.1082187938291</v>
      </c>
      <c r="I355" s="2306" t="s">
        <v>1594</v>
      </c>
      <c r="J355" s="2147" t="s">
        <v>1</v>
      </c>
      <c r="K355" s="2307">
        <v>13.297760126858771</v>
      </c>
      <c r="L355" s="2386">
        <v>418.88852734922864</v>
      </c>
      <c r="M355" s="2395">
        <v>5570.2791565831621</v>
      </c>
      <c r="O355" s="2306" t="s">
        <v>1594</v>
      </c>
      <c r="P355" s="2147" t="s">
        <v>1</v>
      </c>
      <c r="Q355" s="2307">
        <v>15.453321466192223</v>
      </c>
      <c r="R355" s="2386">
        <v>418.88852734922864</v>
      </c>
      <c r="S355" s="2395">
        <v>6473.2190716274836</v>
      </c>
      <c r="U355" s="2306" t="s">
        <v>1594</v>
      </c>
      <c r="V355" s="2147" t="s">
        <v>1</v>
      </c>
      <c r="W355" s="2387">
        <v>17.619063445198218</v>
      </c>
      <c r="X355" s="2386">
        <v>418.88852734922864</v>
      </c>
      <c r="Y355" s="2395">
        <v>7380.4235398317087</v>
      </c>
    </row>
    <row r="356" spans="3:25" ht="15.75" x14ac:dyDescent="0.3">
      <c r="C356" s="2306" t="s">
        <v>1595</v>
      </c>
      <c r="D356" s="2147" t="s">
        <v>1</v>
      </c>
      <c r="E356" s="2307">
        <v>15</v>
      </c>
      <c r="F356" s="2488">
        <v>332.09296734121415</v>
      </c>
      <c r="G356" s="2395">
        <v>4981.3945101182126</v>
      </c>
      <c r="I356" s="2306" t="s">
        <v>1595</v>
      </c>
      <c r="J356" s="2147" t="s">
        <v>1</v>
      </c>
      <c r="K356" s="2307">
        <v>24.933300237860195</v>
      </c>
      <c r="L356" s="2386">
        <v>332.09296734121415</v>
      </c>
      <c r="M356" s="2395">
        <v>8280.1736616003927</v>
      </c>
      <c r="O356" s="2306" t="s">
        <v>1595</v>
      </c>
      <c r="P356" s="2147" t="s">
        <v>1</v>
      </c>
      <c r="Q356" s="2307">
        <v>28.974977749110419</v>
      </c>
      <c r="R356" s="2386">
        <v>332.09296734121415</v>
      </c>
      <c r="S356" s="2395">
        <v>9622.3863393477332</v>
      </c>
      <c r="U356" s="2306" t="s">
        <v>1595</v>
      </c>
      <c r="V356" s="2147" t="s">
        <v>1</v>
      </c>
      <c r="W356" s="2387">
        <v>33.035743959746661</v>
      </c>
      <c r="X356" s="2386">
        <v>332.09296734121415</v>
      </c>
      <c r="Y356" s="2395">
        <v>10970.938239916861</v>
      </c>
    </row>
    <row r="357" spans="3:25" ht="15.75" x14ac:dyDescent="0.3">
      <c r="C357" s="2390" t="s">
        <v>908</v>
      </c>
      <c r="D357" s="2147" t="s">
        <v>1</v>
      </c>
      <c r="E357" s="2307">
        <v>10</v>
      </c>
      <c r="F357" s="2488">
        <v>10102.504508114607</v>
      </c>
      <c r="G357" s="2395">
        <v>101025.04508114608</v>
      </c>
      <c r="I357" s="2390" t="s">
        <v>908</v>
      </c>
      <c r="J357" s="2147" t="s">
        <v>1</v>
      </c>
      <c r="K357" s="2307">
        <v>16.622200158573463</v>
      </c>
      <c r="L357" s="2386">
        <v>10102.504508114607</v>
      </c>
      <c r="M357" s="2395">
        <v>167925.85203677174</v>
      </c>
      <c r="O357" s="2390" t="s">
        <v>908</v>
      </c>
      <c r="P357" s="2147" t="s">
        <v>1</v>
      </c>
      <c r="Q357" s="2307">
        <v>19.316651832740281</v>
      </c>
      <c r="R357" s="2386">
        <v>10102.504508114607</v>
      </c>
      <c r="S357" s="2395">
        <v>195146.56222193898</v>
      </c>
      <c r="U357" s="2390" t="s">
        <v>908</v>
      </c>
      <c r="V357" s="2147" t="s">
        <v>1</v>
      </c>
      <c r="W357" s="2387">
        <v>22.023829306497774</v>
      </c>
      <c r="X357" s="2386">
        <v>10102.504508114607</v>
      </c>
      <c r="Y357" s="2395">
        <v>222495.83485484036</v>
      </c>
    </row>
    <row r="358" spans="3:25" ht="15.75" x14ac:dyDescent="0.3">
      <c r="C358" s="2306" t="s">
        <v>909</v>
      </c>
      <c r="D358" s="2147" t="s">
        <v>1</v>
      </c>
      <c r="E358" s="2307">
        <v>6</v>
      </c>
      <c r="F358" s="2488">
        <v>4701.963534361852</v>
      </c>
      <c r="G358" s="2395">
        <v>28211.781206171112</v>
      </c>
      <c r="I358" s="2306" t="s">
        <v>909</v>
      </c>
      <c r="J358" s="2147" t="s">
        <v>1</v>
      </c>
      <c r="K358" s="2307">
        <v>9.9733200951440786</v>
      </c>
      <c r="L358" s="2386">
        <v>4701.963534361852</v>
      </c>
      <c r="M358" s="2395">
        <v>46894.187403885735</v>
      </c>
      <c r="O358" s="2306" t="s">
        <v>909</v>
      </c>
      <c r="P358" s="2147" t="s">
        <v>1</v>
      </c>
      <c r="Q358" s="2307">
        <v>11.589991099644168</v>
      </c>
      <c r="R358" s="2386">
        <v>4701.963534361852</v>
      </c>
      <c r="S358" s="2395">
        <v>54495.715514105301</v>
      </c>
      <c r="U358" s="2306" t="s">
        <v>909</v>
      </c>
      <c r="V358" s="2147" t="s">
        <v>1</v>
      </c>
      <c r="W358" s="2387">
        <v>13.214297583898663</v>
      </c>
      <c r="X358" s="2386">
        <v>4701.963534361852</v>
      </c>
      <c r="Y358" s="2395">
        <v>62133.145371697436</v>
      </c>
    </row>
    <row r="359" spans="3:25" ht="15.75" x14ac:dyDescent="0.3">
      <c r="C359" s="2306" t="s">
        <v>910</v>
      </c>
      <c r="D359" s="2147" t="s">
        <v>1</v>
      </c>
      <c r="E359" s="2307">
        <v>7</v>
      </c>
      <c r="F359" s="2488">
        <v>3414.2761043356804</v>
      </c>
      <c r="G359" s="2395">
        <v>23899.932730349763</v>
      </c>
      <c r="I359" s="2306" t="s">
        <v>910</v>
      </c>
      <c r="J359" s="2147" t="s">
        <v>1</v>
      </c>
      <c r="K359" s="2307">
        <v>11.635540111001424</v>
      </c>
      <c r="L359" s="2386">
        <v>3414.2761043356804</v>
      </c>
      <c r="M359" s="2395">
        <v>39726.946562031495</v>
      </c>
      <c r="O359" s="2306" t="s">
        <v>910</v>
      </c>
      <c r="P359" s="2147" t="s">
        <v>1</v>
      </c>
      <c r="Q359" s="2307">
        <v>13.521656282918196</v>
      </c>
      <c r="R359" s="2386">
        <v>3414.2761043356804</v>
      </c>
      <c r="S359" s="2395">
        <v>46166.667937808015</v>
      </c>
      <c r="U359" s="2306" t="s">
        <v>910</v>
      </c>
      <c r="V359" s="2147" t="s">
        <v>1</v>
      </c>
      <c r="W359" s="2387">
        <v>15.416680514548441</v>
      </c>
      <c r="X359" s="2386">
        <v>3414.2761043356804</v>
      </c>
      <c r="Y359" s="2395">
        <v>52636.803889000243</v>
      </c>
    </row>
    <row r="360" spans="3:25" ht="15.75" x14ac:dyDescent="0.3">
      <c r="C360" s="2306" t="s">
        <v>912</v>
      </c>
      <c r="D360" s="2150" t="s">
        <v>913</v>
      </c>
      <c r="E360" s="2307">
        <v>6</v>
      </c>
      <c r="F360" s="2488">
        <v>3869.0442797034666</v>
      </c>
      <c r="G360" s="2395">
        <v>23214.2656782208</v>
      </c>
      <c r="I360" s="2306" t="s">
        <v>912</v>
      </c>
      <c r="J360" s="2150" t="s">
        <v>913</v>
      </c>
      <c r="K360" s="2307">
        <v>9.9733200951440786</v>
      </c>
      <c r="L360" s="2386">
        <v>3869.0442797034666</v>
      </c>
      <c r="M360" s="2395">
        <v>38587.217063768832</v>
      </c>
      <c r="O360" s="2306" t="s">
        <v>912</v>
      </c>
      <c r="P360" s="2150" t="s">
        <v>913</v>
      </c>
      <c r="Q360" s="2307">
        <v>11.589991099644168</v>
      </c>
      <c r="R360" s="2386">
        <v>3869.0442797034666</v>
      </c>
      <c r="S360" s="2395">
        <v>44842.188765892359</v>
      </c>
      <c r="U360" s="2306" t="s">
        <v>912</v>
      </c>
      <c r="V360" s="2150" t="s">
        <v>913</v>
      </c>
      <c r="W360" s="2387">
        <v>13.214297583898663</v>
      </c>
      <c r="X360" s="2386">
        <v>3869.0442797034666</v>
      </c>
      <c r="Y360" s="2395">
        <v>51126.702477282459</v>
      </c>
    </row>
    <row r="361" spans="3:25" ht="15.75" x14ac:dyDescent="0.3">
      <c r="C361" s="2370"/>
      <c r="D361" s="2366"/>
      <c r="E361" s="2366"/>
      <c r="F361" s="2394" t="s">
        <v>890</v>
      </c>
      <c r="G361" s="2395">
        <v>16361951.124831825</v>
      </c>
      <c r="I361" s="2370"/>
      <c r="J361" s="2366"/>
      <c r="K361" s="2354"/>
      <c r="L361" s="2394" t="s">
        <v>890</v>
      </c>
      <c r="M361" s="2395">
        <v>27197162.658175081</v>
      </c>
      <c r="O361" s="2370"/>
      <c r="P361" s="2366"/>
      <c r="Q361" s="2366"/>
      <c r="R361" s="2394" t="s">
        <v>890</v>
      </c>
      <c r="S361" s="2395">
        <v>31605811.318268947</v>
      </c>
      <c r="U361" s="2370"/>
      <c r="V361" s="2366"/>
      <c r="W361" s="2366"/>
      <c r="X361" s="2394" t="s">
        <v>890</v>
      </c>
      <c r="Y361" s="2395">
        <v>36035281.869455539</v>
      </c>
    </row>
    <row r="362" spans="3:25" ht="15.75" x14ac:dyDescent="0.3">
      <c r="C362" s="2375" t="s">
        <v>898</v>
      </c>
      <c r="D362" s="2355"/>
      <c r="E362" s="2355"/>
      <c r="F362" s="2366"/>
      <c r="G362" s="2401"/>
      <c r="I362" s="2375" t="s">
        <v>898</v>
      </c>
      <c r="J362" s="2355"/>
      <c r="K362" s="2355"/>
      <c r="L362" s="2366"/>
      <c r="M362" s="2401"/>
      <c r="O362" s="2375" t="s">
        <v>898</v>
      </c>
      <c r="P362" s="2355"/>
      <c r="Q362" s="2355"/>
      <c r="R362" s="2366"/>
      <c r="S362" s="2401"/>
      <c r="U362" s="2375" t="s">
        <v>898</v>
      </c>
      <c r="V362" s="2355"/>
      <c r="W362" s="2355"/>
      <c r="X362" s="2366"/>
      <c r="Y362" s="2401"/>
    </row>
    <row r="363" spans="3:25" x14ac:dyDescent="0.25">
      <c r="C363" s="2126" t="s">
        <v>884</v>
      </c>
      <c r="D363" s="2127" t="s">
        <v>885</v>
      </c>
      <c r="E363" s="2128" t="s">
        <v>886</v>
      </c>
      <c r="F363" s="2128" t="s">
        <v>893</v>
      </c>
      <c r="G363" s="2449" t="s">
        <v>888</v>
      </c>
      <c r="I363" s="2126" t="s">
        <v>884</v>
      </c>
      <c r="J363" s="2127" t="s">
        <v>885</v>
      </c>
      <c r="K363" s="2128" t="s">
        <v>886</v>
      </c>
      <c r="L363" s="2128" t="s">
        <v>893</v>
      </c>
      <c r="M363" s="2449" t="s">
        <v>888</v>
      </c>
      <c r="O363" s="2126" t="s">
        <v>884</v>
      </c>
      <c r="P363" s="2127" t="s">
        <v>885</v>
      </c>
      <c r="Q363" s="2128" t="s">
        <v>886</v>
      </c>
      <c r="R363" s="2128" t="s">
        <v>893</v>
      </c>
      <c r="S363" s="2449" t="s">
        <v>888</v>
      </c>
      <c r="U363" s="2126" t="s">
        <v>884</v>
      </c>
      <c r="V363" s="2127" t="s">
        <v>885</v>
      </c>
      <c r="W363" s="2128" t="s">
        <v>886</v>
      </c>
      <c r="X363" s="2128" t="s">
        <v>893</v>
      </c>
      <c r="Y363" s="2449" t="s">
        <v>888</v>
      </c>
    </row>
    <row r="364" spans="3:25" ht="15.75" x14ac:dyDescent="0.3">
      <c r="C364" s="2306" t="s">
        <v>899</v>
      </c>
      <c r="D364" s="2282">
        <v>133931.74620661701</v>
      </c>
      <c r="E364" s="2307">
        <v>2</v>
      </c>
      <c r="F364" s="2385">
        <v>1</v>
      </c>
      <c r="G364" s="2404">
        <v>267863.49241323402</v>
      </c>
      <c r="I364" s="2306" t="s">
        <v>899</v>
      </c>
      <c r="J364" s="2282">
        <v>133931.74620661701</v>
      </c>
      <c r="K364" s="2307">
        <v>2</v>
      </c>
      <c r="L364" s="2385">
        <v>1</v>
      </c>
      <c r="M364" s="2404">
        <v>267863.49241323402</v>
      </c>
      <c r="O364" s="2306" t="s">
        <v>899</v>
      </c>
      <c r="P364" s="2282">
        <v>133931.74620661701</v>
      </c>
      <c r="Q364" s="2307">
        <v>2</v>
      </c>
      <c r="R364" s="2385">
        <v>1</v>
      </c>
      <c r="S364" s="2404">
        <v>267863.49241323402</v>
      </c>
      <c r="U364" s="2306" t="s">
        <v>899</v>
      </c>
      <c r="V364" s="2282">
        <v>133931.74620661701</v>
      </c>
      <c r="W364" s="2307">
        <v>2</v>
      </c>
      <c r="X364" s="2385">
        <v>1</v>
      </c>
      <c r="Y364" s="2404">
        <v>267863.49241323402</v>
      </c>
    </row>
    <row r="365" spans="3:25" ht="15.75" x14ac:dyDescent="0.3">
      <c r="C365" s="2306" t="s">
        <v>990</v>
      </c>
      <c r="D365" s="2282">
        <v>100448.75998254272</v>
      </c>
      <c r="E365" s="2307">
        <v>5</v>
      </c>
      <c r="F365" s="2385">
        <v>2</v>
      </c>
      <c r="G365" s="2404">
        <v>1004487.5998254272</v>
      </c>
      <c r="I365" s="2306" t="s">
        <v>990</v>
      </c>
      <c r="J365" s="2282">
        <v>100448.75998254272</v>
      </c>
      <c r="K365" s="2307">
        <v>5</v>
      </c>
      <c r="L365" s="2385">
        <v>2</v>
      </c>
      <c r="M365" s="2404">
        <v>1004487.5998254272</v>
      </c>
      <c r="O365" s="2306" t="s">
        <v>990</v>
      </c>
      <c r="P365" s="2282">
        <v>100448.75998254272</v>
      </c>
      <c r="Q365" s="2307">
        <v>5</v>
      </c>
      <c r="R365" s="2385">
        <v>2</v>
      </c>
      <c r="S365" s="2404">
        <v>1004487.5998254272</v>
      </c>
      <c r="U365" s="2306" t="s">
        <v>990</v>
      </c>
      <c r="V365" s="2282">
        <v>100448.75998254272</v>
      </c>
      <c r="W365" s="2307">
        <v>5</v>
      </c>
      <c r="X365" s="2385">
        <v>2</v>
      </c>
      <c r="Y365" s="2404">
        <v>1004487.5998254272</v>
      </c>
    </row>
    <row r="366" spans="3:25" ht="15.75" x14ac:dyDescent="0.3">
      <c r="C366" s="2306" t="s">
        <v>1154</v>
      </c>
      <c r="D366" s="2282">
        <v>64040.167561799884</v>
      </c>
      <c r="E366" s="2307">
        <v>7</v>
      </c>
      <c r="F366" s="2385">
        <v>3</v>
      </c>
      <c r="G366" s="2404">
        <v>1344843.5187977976</v>
      </c>
      <c r="I366" s="2306" t="s">
        <v>1154</v>
      </c>
      <c r="J366" s="2282">
        <v>64040.167561799884</v>
      </c>
      <c r="K366" s="2307">
        <v>7</v>
      </c>
      <c r="L366" s="2385">
        <v>3</v>
      </c>
      <c r="M366" s="2404">
        <v>1344843.5187977976</v>
      </c>
      <c r="O366" s="2306" t="s">
        <v>1154</v>
      </c>
      <c r="P366" s="2282">
        <v>64040.167561799884</v>
      </c>
      <c r="Q366" s="2307">
        <v>7</v>
      </c>
      <c r="R366" s="2385">
        <v>3</v>
      </c>
      <c r="S366" s="2404">
        <v>1344843.5187977976</v>
      </c>
      <c r="U366" s="2306" t="s">
        <v>1154</v>
      </c>
      <c r="V366" s="2282">
        <v>64040.167561799884</v>
      </c>
      <c r="W366" s="2307">
        <v>7</v>
      </c>
      <c r="X366" s="2385">
        <v>3</v>
      </c>
      <c r="Y366" s="2404">
        <v>1344843.5187977976</v>
      </c>
    </row>
    <row r="367" spans="3:25" ht="15.75" x14ac:dyDescent="0.3">
      <c r="C367" s="2306" t="s">
        <v>2603</v>
      </c>
      <c r="D367" s="2282">
        <v>290020.70325447264</v>
      </c>
      <c r="E367" s="2307">
        <v>2.8000000000000003</v>
      </c>
      <c r="F367" s="2385">
        <v>1</v>
      </c>
      <c r="G367" s="2404">
        <v>812057.96911252348</v>
      </c>
      <c r="I367" s="2306" t="s">
        <v>2603</v>
      </c>
      <c r="J367" s="2282">
        <v>290020.70325447264</v>
      </c>
      <c r="K367" s="2307">
        <v>2.8000000000000003</v>
      </c>
      <c r="L367" s="2385">
        <v>1</v>
      </c>
      <c r="M367" s="2404">
        <v>812057.96911252348</v>
      </c>
      <c r="O367" s="2306" t="s">
        <v>2603</v>
      </c>
      <c r="P367" s="2282">
        <v>290020.70325447264</v>
      </c>
      <c r="Q367" s="2307">
        <v>2.8000000000000003</v>
      </c>
      <c r="R367" s="2385">
        <v>1</v>
      </c>
      <c r="S367" s="2404">
        <v>812057.96911252348</v>
      </c>
      <c r="U367" s="2306" t="s">
        <v>2603</v>
      </c>
      <c r="V367" s="2282">
        <v>290020.70325447264</v>
      </c>
      <c r="W367" s="2307">
        <v>2.8000000000000003</v>
      </c>
      <c r="X367" s="2385">
        <v>1</v>
      </c>
      <c r="Y367" s="2404">
        <v>812057.96911252348</v>
      </c>
    </row>
    <row r="368" spans="3:25" ht="15.75" x14ac:dyDescent="0.3">
      <c r="C368" s="2306" t="s">
        <v>2602</v>
      </c>
      <c r="D368" s="2282">
        <v>282139.34593835432</v>
      </c>
      <c r="E368" s="2307">
        <v>7</v>
      </c>
      <c r="F368" s="2385">
        <v>2</v>
      </c>
      <c r="G368" s="2404">
        <v>3949950.8431369606</v>
      </c>
      <c r="I368" s="2306" t="s">
        <v>2602</v>
      </c>
      <c r="J368" s="2282">
        <v>282139.34593835432</v>
      </c>
      <c r="K368" s="2307">
        <v>7</v>
      </c>
      <c r="L368" s="2385">
        <v>2</v>
      </c>
      <c r="M368" s="2404">
        <v>3949950.8431369606</v>
      </c>
      <c r="O368" s="2306" t="s">
        <v>2602</v>
      </c>
      <c r="P368" s="2282">
        <v>282139.34593835432</v>
      </c>
      <c r="Q368" s="2307">
        <v>8</v>
      </c>
      <c r="R368" s="2385">
        <v>2</v>
      </c>
      <c r="S368" s="2404">
        <v>4514229.5350136692</v>
      </c>
      <c r="U368" s="2306" t="s">
        <v>2602</v>
      </c>
      <c r="V368" s="2282">
        <v>282139.34593835432</v>
      </c>
      <c r="W368" s="2307">
        <v>8</v>
      </c>
      <c r="X368" s="2385">
        <v>2</v>
      </c>
      <c r="Y368" s="2404">
        <v>4514229.5350136692</v>
      </c>
    </row>
    <row r="369" spans="3:25" ht="15.75" x14ac:dyDescent="0.3">
      <c r="C369" s="2370"/>
      <c r="D369" s="2366"/>
      <c r="E369" s="2366"/>
      <c r="F369" s="2394" t="s">
        <v>890</v>
      </c>
      <c r="G369" s="2395">
        <v>7379203.4232859425</v>
      </c>
      <c r="I369" s="2370"/>
      <c r="J369" s="2366"/>
      <c r="K369" s="2366"/>
      <c r="L369" s="2394" t="s">
        <v>890</v>
      </c>
      <c r="M369" s="2395">
        <v>7379203.4232859425</v>
      </c>
      <c r="O369" s="2370"/>
      <c r="P369" s="2366"/>
      <c r="Q369" s="2366"/>
      <c r="R369" s="2394" t="s">
        <v>890</v>
      </c>
      <c r="S369" s="2395">
        <v>7943482.115162652</v>
      </c>
      <c r="U369" s="2370"/>
      <c r="V369" s="2366"/>
      <c r="W369" s="2366"/>
      <c r="X369" s="2394" t="s">
        <v>890</v>
      </c>
      <c r="Y369" s="2395">
        <v>7943482.115162652</v>
      </c>
    </row>
    <row r="370" spans="3:25" ht="16.5" thickBot="1" x14ac:dyDescent="0.35">
      <c r="C370" s="2423"/>
      <c r="D370" s="2424"/>
      <c r="E370" s="2425" t="s">
        <v>900</v>
      </c>
      <c r="F370" s="2426"/>
      <c r="G370" s="2427">
        <v>26409923.433380041</v>
      </c>
      <c r="I370" s="2423"/>
      <c r="J370" s="2424"/>
      <c r="K370" s="2425" t="s">
        <v>900</v>
      </c>
      <c r="L370" s="2426"/>
      <c r="M370" s="2427">
        <v>37291567.3621874</v>
      </c>
      <c r="O370" s="2423"/>
      <c r="P370" s="2424"/>
      <c r="Q370" s="2425" t="s">
        <v>900</v>
      </c>
      <c r="R370" s="2426"/>
      <c r="S370" s="2427">
        <v>42928227.916750267</v>
      </c>
      <c r="U370" s="2423"/>
      <c r="V370" s="2424"/>
      <c r="W370" s="2425" t="s">
        <v>900</v>
      </c>
      <c r="X370" s="2426"/>
      <c r="Y370" s="2427">
        <v>47376680.185801476</v>
      </c>
    </row>
    <row r="371" spans="3:25" x14ac:dyDescent="0.25">
      <c r="I371" s="1341"/>
    </row>
    <row r="372" spans="3:25" ht="15.75" thickBot="1" x14ac:dyDescent="0.3">
      <c r="I372" s="1341"/>
    </row>
    <row r="373" spans="3:25" ht="15.75" x14ac:dyDescent="0.3">
      <c r="C373" s="2343"/>
      <c r="D373" s="2344"/>
      <c r="E373" s="2343" t="s">
        <v>875</v>
      </c>
      <c r="F373" s="2345"/>
      <c r="G373" s="2346"/>
      <c r="I373" s="2343"/>
      <c r="J373" s="2344"/>
      <c r="K373" s="2343" t="s">
        <v>875</v>
      </c>
      <c r="L373" s="2345"/>
      <c r="M373" s="2346"/>
      <c r="O373" s="2343"/>
      <c r="P373" s="2344"/>
      <c r="Q373" s="2343" t="s">
        <v>875</v>
      </c>
      <c r="R373" s="2345"/>
      <c r="S373" s="2346"/>
      <c r="U373" s="2343"/>
      <c r="V373" s="2344"/>
      <c r="W373" s="2343" t="s">
        <v>875</v>
      </c>
      <c r="X373" s="2345"/>
      <c r="Y373" s="2346"/>
    </row>
    <row r="374" spans="3:25" ht="16.5" thickBot="1" x14ac:dyDescent="0.35">
      <c r="C374" s="2241" t="s">
        <v>877</v>
      </c>
      <c r="D374" s="2242">
        <v>21</v>
      </c>
      <c r="E374" s="2445" t="s">
        <v>3366</v>
      </c>
      <c r="F374" s="2355"/>
      <c r="G374" s="2356"/>
      <c r="I374" s="2241" t="s">
        <v>877</v>
      </c>
      <c r="J374" s="2242">
        <v>22</v>
      </c>
      <c r="K374" s="2445" t="s">
        <v>3366</v>
      </c>
      <c r="L374" s="2355"/>
      <c r="M374" s="2356"/>
      <c r="O374" s="2241" t="s">
        <v>877</v>
      </c>
      <c r="P374" s="2242">
        <v>23</v>
      </c>
      <c r="Q374" s="2445" t="s">
        <v>3366</v>
      </c>
      <c r="R374" s="2355"/>
      <c r="S374" s="2356"/>
      <c r="U374" s="2241" t="s">
        <v>877</v>
      </c>
      <c r="V374" s="2242">
        <v>24</v>
      </c>
      <c r="W374" s="2445" t="s">
        <v>3366</v>
      </c>
      <c r="X374" s="2355"/>
      <c r="Y374" s="2356"/>
    </row>
    <row r="375" spans="3:25" ht="15.75" x14ac:dyDescent="0.3">
      <c r="C375" s="2343" t="s">
        <v>880</v>
      </c>
      <c r="D375" s="2345"/>
      <c r="E375" s="2344"/>
      <c r="F375" s="2228" t="s">
        <v>881</v>
      </c>
      <c r="G375" s="2119" t="s">
        <v>883</v>
      </c>
      <c r="I375" s="2343" t="s">
        <v>880</v>
      </c>
      <c r="J375" s="2345"/>
      <c r="K375" s="2344"/>
      <c r="L375" s="2228" t="s">
        <v>881</v>
      </c>
      <c r="M375" s="2119" t="s">
        <v>883</v>
      </c>
      <c r="O375" s="2343" t="s">
        <v>880</v>
      </c>
      <c r="P375" s="2345"/>
      <c r="Q375" s="2344"/>
      <c r="R375" s="2228" t="s">
        <v>881</v>
      </c>
      <c r="S375" s="2119" t="s">
        <v>883</v>
      </c>
      <c r="U375" s="2343" t="s">
        <v>880</v>
      </c>
      <c r="V375" s="2345"/>
      <c r="W375" s="2344"/>
      <c r="X375" s="2228" t="s">
        <v>881</v>
      </c>
      <c r="Y375" s="2119" t="s">
        <v>883</v>
      </c>
    </row>
    <row r="376" spans="3:25" ht="16.5" thickBot="1" x14ac:dyDescent="0.35">
      <c r="C376" s="2363" t="s">
        <v>2710</v>
      </c>
      <c r="D376" s="2364"/>
      <c r="E376" s="2365"/>
      <c r="F376" s="2366"/>
      <c r="G376" s="2371"/>
      <c r="I376" s="2363" t="s">
        <v>2711</v>
      </c>
      <c r="J376" s="2364"/>
      <c r="K376" s="2365"/>
      <c r="L376" s="2366"/>
      <c r="M376" s="2371"/>
      <c r="O376" s="2363" t="s">
        <v>2712</v>
      </c>
      <c r="P376" s="2364"/>
      <c r="Q376" s="2365"/>
      <c r="R376" s="2366"/>
      <c r="S376" s="2371"/>
      <c r="U376" s="2363" t="s">
        <v>2713</v>
      </c>
      <c r="V376" s="2364"/>
      <c r="W376" s="2365"/>
      <c r="X376" s="2366"/>
      <c r="Y376" s="2371"/>
    </row>
    <row r="377" spans="3:25" ht="15.75" x14ac:dyDescent="0.3">
      <c r="C377" s="2450" t="s">
        <v>2697</v>
      </c>
      <c r="D377" s="2366" t="s">
        <v>2698</v>
      </c>
      <c r="E377" s="2354" t="s">
        <v>2699</v>
      </c>
      <c r="F377" s="2366"/>
      <c r="G377" s="2371"/>
      <c r="I377" s="2450"/>
      <c r="J377" s="2366"/>
      <c r="K377" s="2354"/>
      <c r="L377" s="2366"/>
      <c r="M377" s="2371"/>
      <c r="O377" s="2450"/>
      <c r="P377" s="2366"/>
      <c r="Q377" s="2354"/>
      <c r="R377" s="2366"/>
      <c r="S377" s="2371"/>
      <c r="U377" s="2450"/>
      <c r="V377" s="2366"/>
      <c r="W377" s="2354"/>
      <c r="X377" s="2366"/>
      <c r="Y377" s="2371"/>
    </row>
    <row r="378" spans="3:25" ht="15.75" x14ac:dyDescent="0.3">
      <c r="C378" s="2375" t="s">
        <v>882</v>
      </c>
      <c r="D378" s="2366"/>
      <c r="E378" s="2355"/>
      <c r="F378" s="2366"/>
      <c r="G378" s="2371"/>
      <c r="I378" s="2375" t="s">
        <v>882</v>
      </c>
      <c r="J378" s="2366"/>
      <c r="K378" s="2355"/>
      <c r="L378" s="2366"/>
      <c r="M378" s="2371"/>
      <c r="O378" s="2375" t="s">
        <v>882</v>
      </c>
      <c r="P378" s="2366"/>
      <c r="Q378" s="2355"/>
      <c r="R378" s="2366"/>
      <c r="S378" s="2371"/>
      <c r="U378" s="2375" t="s">
        <v>882</v>
      </c>
      <c r="V378" s="2366"/>
      <c r="W378" s="2355"/>
      <c r="X378" s="2366"/>
      <c r="Y378" s="2371"/>
    </row>
    <row r="379" spans="3:25" x14ac:dyDescent="0.25">
      <c r="C379" s="2126" t="s">
        <v>884</v>
      </c>
      <c r="D379" s="2127" t="s">
        <v>885</v>
      </c>
      <c r="E379" s="2128" t="s">
        <v>886</v>
      </c>
      <c r="F379" s="2127" t="s">
        <v>893</v>
      </c>
      <c r="G379" s="2129" t="s">
        <v>888</v>
      </c>
      <c r="I379" s="2126" t="s">
        <v>884</v>
      </c>
      <c r="J379" s="2127" t="s">
        <v>885</v>
      </c>
      <c r="K379" s="2128" t="s">
        <v>886</v>
      </c>
      <c r="L379" s="2127" t="s">
        <v>893</v>
      </c>
      <c r="M379" s="2129" t="s">
        <v>888</v>
      </c>
      <c r="O379" s="2126" t="s">
        <v>884</v>
      </c>
      <c r="P379" s="2127" t="s">
        <v>885</v>
      </c>
      <c r="Q379" s="2128" t="s">
        <v>886</v>
      </c>
      <c r="R379" s="2127" t="s">
        <v>893</v>
      </c>
      <c r="S379" s="2129" t="s">
        <v>888</v>
      </c>
      <c r="U379" s="2126" t="s">
        <v>884</v>
      </c>
      <c r="V379" s="2127" t="s">
        <v>885</v>
      </c>
      <c r="W379" s="2128" t="s">
        <v>886</v>
      </c>
      <c r="X379" s="2127" t="s">
        <v>893</v>
      </c>
      <c r="Y379" s="2129" t="s">
        <v>888</v>
      </c>
    </row>
    <row r="380" spans="3:25" ht="15.75" x14ac:dyDescent="0.3">
      <c r="C380" s="2306" t="s">
        <v>889</v>
      </c>
      <c r="D380" s="2384">
        <v>96448.825485874579</v>
      </c>
      <c r="E380" s="2307">
        <v>0.2</v>
      </c>
      <c r="F380" s="2447">
        <v>1</v>
      </c>
      <c r="G380" s="2309">
        <v>19289.765097174917</v>
      </c>
      <c r="I380" s="2306" t="s">
        <v>889</v>
      </c>
      <c r="J380" s="2384">
        <v>96448.825485874579</v>
      </c>
      <c r="K380" s="2307">
        <v>0.2</v>
      </c>
      <c r="L380" s="2451">
        <v>1</v>
      </c>
      <c r="M380" s="2309">
        <v>19289.765097174917</v>
      </c>
      <c r="O380" s="2306" t="s">
        <v>889</v>
      </c>
      <c r="P380" s="2384">
        <v>96448.825485874579</v>
      </c>
      <c r="Q380" s="2307">
        <v>0.2</v>
      </c>
      <c r="R380" s="2451">
        <v>1</v>
      </c>
      <c r="S380" s="2309">
        <v>19289.765097174917</v>
      </c>
      <c r="U380" s="2306" t="s">
        <v>889</v>
      </c>
      <c r="V380" s="2384">
        <v>96448.825485874579</v>
      </c>
      <c r="W380" s="2307">
        <v>0.2</v>
      </c>
      <c r="X380" s="2447">
        <v>1</v>
      </c>
      <c r="Y380" s="2309">
        <v>19289.765097174917</v>
      </c>
    </row>
    <row r="381" spans="3:25" ht="15.75" x14ac:dyDescent="0.3">
      <c r="C381" s="2390" t="s">
        <v>926</v>
      </c>
      <c r="D381" s="2384">
        <v>39894.1454618313</v>
      </c>
      <c r="E381" s="2307">
        <v>1.3079500000000002</v>
      </c>
      <c r="F381" s="2447">
        <v>1</v>
      </c>
      <c r="G381" s="2309">
        <v>52179.547556802252</v>
      </c>
      <c r="I381" s="2390" t="s">
        <v>926</v>
      </c>
      <c r="J381" s="2384">
        <v>39894.1454618313</v>
      </c>
      <c r="K381" s="2307">
        <v>2.174100669740616</v>
      </c>
      <c r="L381" s="2451">
        <v>1</v>
      </c>
      <c r="M381" s="2309">
        <v>86733.888367296982</v>
      </c>
      <c r="O381" s="2390" t="s">
        <v>926</v>
      </c>
      <c r="P381" s="2384">
        <v>39894.1454618313</v>
      </c>
      <c r="Q381" s="2307">
        <v>2.5265214764632646</v>
      </c>
      <c r="R381" s="2451">
        <v>1</v>
      </c>
      <c r="S381" s="2309">
        <v>100793.41529446626</v>
      </c>
      <c r="U381" s="2390" t="s">
        <v>926</v>
      </c>
      <c r="V381" s="2384">
        <v>39894.1454618313</v>
      </c>
      <c r="W381" s="2307">
        <v>2.8806067541433764</v>
      </c>
      <c r="X381" s="2447">
        <v>1</v>
      </c>
      <c r="Y381" s="2309">
        <v>114919.34486812957</v>
      </c>
    </row>
    <row r="382" spans="3:25" ht="15.75" x14ac:dyDescent="0.3">
      <c r="C382" s="2390" t="s">
        <v>928</v>
      </c>
      <c r="D382" s="2384">
        <v>27427.225005009019</v>
      </c>
      <c r="E382" s="2307">
        <v>0.65397500000000008</v>
      </c>
      <c r="F382" s="2447">
        <v>1</v>
      </c>
      <c r="G382" s="2309">
        <v>17936.719472650777</v>
      </c>
      <c r="I382" s="2390" t="s">
        <v>928</v>
      </c>
      <c r="J382" s="2384">
        <v>27427.225005009019</v>
      </c>
      <c r="K382" s="2307">
        <v>1.087050334870308</v>
      </c>
      <c r="L382" s="2451">
        <v>1</v>
      </c>
      <c r="M382" s="2309">
        <v>29814.77412625834</v>
      </c>
      <c r="O382" s="2390" t="s">
        <v>928</v>
      </c>
      <c r="P382" s="2384">
        <v>27427.225005009019</v>
      </c>
      <c r="Q382" s="2391">
        <v>1.2632607382316323</v>
      </c>
      <c r="R382" s="2451">
        <v>1</v>
      </c>
      <c r="S382" s="2309">
        <v>34647.736507472779</v>
      </c>
      <c r="U382" s="2390" t="s">
        <v>928</v>
      </c>
      <c r="V382" s="2384">
        <v>27427.225005009019</v>
      </c>
      <c r="W382" s="2391">
        <v>1.4403033770716882</v>
      </c>
      <c r="X382" s="2447">
        <v>1</v>
      </c>
      <c r="Y382" s="2309">
        <v>39503.524798419538</v>
      </c>
    </row>
    <row r="383" spans="3:25" ht="15.75" x14ac:dyDescent="0.3">
      <c r="C383" s="2390" t="s">
        <v>2263</v>
      </c>
      <c r="D383" s="2384">
        <v>644840.71328391111</v>
      </c>
      <c r="E383" s="2391">
        <v>3</v>
      </c>
      <c r="F383" s="2451">
        <v>1</v>
      </c>
      <c r="G383" s="2309">
        <v>1934522.1398517333</v>
      </c>
      <c r="I383" s="2390" t="s">
        <v>2263</v>
      </c>
      <c r="J383" s="2384">
        <v>644840.71328391111</v>
      </c>
      <c r="K383" s="2391">
        <v>3</v>
      </c>
      <c r="L383" s="2451">
        <v>1</v>
      </c>
      <c r="M383" s="2309">
        <v>1934522.1398517333</v>
      </c>
      <c r="O383" s="2390" t="s">
        <v>2263</v>
      </c>
      <c r="P383" s="2384">
        <v>644840.71328391111</v>
      </c>
      <c r="Q383" s="2391">
        <v>4</v>
      </c>
      <c r="R383" s="2451">
        <v>1</v>
      </c>
      <c r="S383" s="2309">
        <v>2579362.8531356445</v>
      </c>
      <c r="U383" s="2390" t="s">
        <v>2263</v>
      </c>
      <c r="V383" s="2384">
        <v>644840.71328391111</v>
      </c>
      <c r="W383" s="2391">
        <v>4</v>
      </c>
      <c r="X383" s="2451">
        <v>1</v>
      </c>
      <c r="Y383" s="2309">
        <v>2579362.8531356445</v>
      </c>
    </row>
    <row r="384" spans="3:25" ht="15.75" x14ac:dyDescent="0.3">
      <c r="C384" s="2370"/>
      <c r="D384" s="2366"/>
      <c r="E384" s="2366"/>
      <c r="F384" s="2394" t="s">
        <v>890</v>
      </c>
      <c r="G384" s="2309">
        <v>2023928.1719783612</v>
      </c>
      <c r="I384" s="2370"/>
      <c r="J384" s="2366"/>
      <c r="K384" s="2366"/>
      <c r="L384" s="2394" t="s">
        <v>890</v>
      </c>
      <c r="M384" s="2309">
        <v>2070360.5674424635</v>
      </c>
      <c r="O384" s="2370"/>
      <c r="P384" s="2366"/>
      <c r="Q384" s="2366"/>
      <c r="R384" s="2394" t="s">
        <v>890</v>
      </c>
      <c r="S384" s="2309">
        <v>2734093.7700347584</v>
      </c>
      <c r="U384" s="2370"/>
      <c r="V384" s="2366"/>
      <c r="W384" s="2366"/>
      <c r="X384" s="2451">
        <v>1</v>
      </c>
      <c r="Y384" s="2309">
        <v>2753075.4878993686</v>
      </c>
    </row>
    <row r="385" spans="3:25" ht="15.75" x14ac:dyDescent="0.3">
      <c r="C385" s="2375" t="s">
        <v>891</v>
      </c>
      <c r="D385" s="2355"/>
      <c r="E385" s="2355"/>
      <c r="F385" s="2366"/>
      <c r="G385" s="2401"/>
      <c r="I385" s="2375" t="s">
        <v>891</v>
      </c>
      <c r="J385" s="2355"/>
      <c r="K385" s="2355"/>
      <c r="L385" s="2366"/>
      <c r="M385" s="2401"/>
      <c r="O385" s="2375" t="s">
        <v>891</v>
      </c>
      <c r="P385" s="2355"/>
      <c r="Q385" s="2355"/>
      <c r="R385" s="2366"/>
      <c r="S385" s="2401"/>
      <c r="U385" s="2375" t="s">
        <v>891</v>
      </c>
      <c r="V385" s="2355"/>
      <c r="W385" s="2355"/>
      <c r="X385" s="2366"/>
      <c r="Y385" s="2401"/>
    </row>
    <row r="386" spans="3:25" x14ac:dyDescent="0.25">
      <c r="C386" s="2126" t="s">
        <v>884</v>
      </c>
      <c r="D386" s="2127" t="s">
        <v>892</v>
      </c>
      <c r="E386" s="2128" t="s">
        <v>893</v>
      </c>
      <c r="F386" s="2127" t="s">
        <v>887</v>
      </c>
      <c r="G386" s="2402" t="s">
        <v>888</v>
      </c>
      <c r="I386" s="2126" t="s">
        <v>884</v>
      </c>
      <c r="J386" s="2127" t="s">
        <v>892</v>
      </c>
      <c r="K386" s="2128" t="s">
        <v>893</v>
      </c>
      <c r="L386" s="2127" t="s">
        <v>887</v>
      </c>
      <c r="M386" s="2402" t="s">
        <v>888</v>
      </c>
      <c r="O386" s="2126" t="s">
        <v>884</v>
      </c>
      <c r="P386" s="2127" t="s">
        <v>892</v>
      </c>
      <c r="Q386" s="2128" t="s">
        <v>893</v>
      </c>
      <c r="R386" s="2127" t="s">
        <v>887</v>
      </c>
      <c r="S386" s="2402" t="s">
        <v>888</v>
      </c>
      <c r="U386" s="2126" t="s">
        <v>884</v>
      </c>
      <c r="V386" s="2127" t="s">
        <v>892</v>
      </c>
      <c r="W386" s="2128" t="s">
        <v>893</v>
      </c>
      <c r="X386" s="2127" t="s">
        <v>887</v>
      </c>
      <c r="Y386" s="2402" t="s">
        <v>888</v>
      </c>
    </row>
    <row r="387" spans="3:25" ht="15.75" x14ac:dyDescent="0.3">
      <c r="C387" s="2306" t="s">
        <v>2167</v>
      </c>
      <c r="D387" s="2403" t="s">
        <v>894</v>
      </c>
      <c r="E387" s="2307">
        <v>29.4</v>
      </c>
      <c r="F387" s="2488">
        <v>31489.721498697658</v>
      </c>
      <c r="G387" s="2456">
        <v>925797.8120617111</v>
      </c>
      <c r="I387" s="2306" t="s">
        <v>2167</v>
      </c>
      <c r="J387" s="2403" t="s">
        <v>894</v>
      </c>
      <c r="K387" s="2307">
        <v>48.86926846620598</v>
      </c>
      <c r="L387" s="2488">
        <v>31489.721498697658</v>
      </c>
      <c r="M387" s="2456">
        <v>1538879.6538459139</v>
      </c>
      <c r="O387" s="2306" t="s">
        <v>2167</v>
      </c>
      <c r="P387" s="2403" t="s">
        <v>894</v>
      </c>
      <c r="Q387" s="2307">
        <v>56.790956388256419</v>
      </c>
      <c r="R387" s="2488">
        <v>31489.721498697658</v>
      </c>
      <c r="S387" s="2456">
        <v>1788331.4003108793</v>
      </c>
      <c r="U387" s="2306" t="s">
        <v>2167</v>
      </c>
      <c r="V387" s="2403" t="s">
        <v>894</v>
      </c>
      <c r="W387" s="2387">
        <v>64.750058161103453</v>
      </c>
      <c r="X387" s="2488">
        <v>31489.721498697658</v>
      </c>
      <c r="Y387" s="2456">
        <v>2038961.2985176232</v>
      </c>
    </row>
    <row r="388" spans="3:25" ht="15.75" x14ac:dyDescent="0.3">
      <c r="C388" s="2306" t="s">
        <v>2166</v>
      </c>
      <c r="D388" s="2403" t="s">
        <v>894</v>
      </c>
      <c r="E388" s="2307">
        <v>38.22</v>
      </c>
      <c r="F388" s="2488">
        <v>16121.017832097778</v>
      </c>
      <c r="G388" s="2456">
        <v>616145.30154277699</v>
      </c>
      <c r="I388" s="2306" t="s">
        <v>2166</v>
      </c>
      <c r="J388" s="2403" t="s">
        <v>894</v>
      </c>
      <c r="K388" s="2307">
        <v>63.530049006067777</v>
      </c>
      <c r="L388" s="2488">
        <v>16121.017832097778</v>
      </c>
      <c r="M388" s="2456">
        <v>1024169.0529008643</v>
      </c>
      <c r="O388" s="2306" t="s">
        <v>2166</v>
      </c>
      <c r="P388" s="2403" t="s">
        <v>894</v>
      </c>
      <c r="Q388" s="2307">
        <v>73.828243304733348</v>
      </c>
      <c r="R388" s="2488">
        <v>16121.017832097778</v>
      </c>
      <c r="S388" s="2456">
        <v>1190186.4268280596</v>
      </c>
      <c r="U388" s="2306" t="s">
        <v>2166</v>
      </c>
      <c r="V388" s="2403" t="s">
        <v>894</v>
      </c>
      <c r="W388" s="2387">
        <v>84.175075609434487</v>
      </c>
      <c r="X388" s="2488">
        <v>16121.017832097778</v>
      </c>
      <c r="Y388" s="2456">
        <v>1356987.894917872</v>
      </c>
    </row>
    <row r="389" spans="3:25" ht="16.5" x14ac:dyDescent="0.3">
      <c r="C389" s="2390" t="s">
        <v>1895</v>
      </c>
      <c r="D389" s="2147" t="s">
        <v>4335</v>
      </c>
      <c r="E389" s="2307">
        <v>1.08</v>
      </c>
      <c r="F389" s="2488">
        <v>220959.50124884793</v>
      </c>
      <c r="G389" s="2456">
        <v>238636.26134875577</v>
      </c>
      <c r="I389" s="2390" t="s">
        <v>1895</v>
      </c>
      <c r="J389" s="2147" t="s">
        <v>4335</v>
      </c>
      <c r="K389" s="2307">
        <v>1.7951976171259343</v>
      </c>
      <c r="L389" s="2488">
        <v>220959.50124884793</v>
      </c>
      <c r="M389" s="2456">
        <v>396665.97012326668</v>
      </c>
      <c r="O389" s="2390" t="s">
        <v>1895</v>
      </c>
      <c r="P389" s="2147" t="s">
        <v>4335</v>
      </c>
      <c r="Q389" s="2307">
        <v>2.0861983979359504</v>
      </c>
      <c r="R389" s="2488">
        <v>220959.50124884793</v>
      </c>
      <c r="S389" s="2456">
        <v>460965.3575140732</v>
      </c>
      <c r="U389" s="2390" t="s">
        <v>1895</v>
      </c>
      <c r="V389" s="2147" t="s">
        <v>4335</v>
      </c>
      <c r="W389" s="2387">
        <v>2.3785735651017594</v>
      </c>
      <c r="X389" s="2488">
        <v>220959.50124884793</v>
      </c>
      <c r="Y389" s="2456">
        <v>525568.4286285789</v>
      </c>
    </row>
    <row r="390" spans="3:25" ht="16.5" x14ac:dyDescent="0.3">
      <c r="C390" s="2390" t="s">
        <v>980</v>
      </c>
      <c r="D390" s="2147" t="s">
        <v>4335</v>
      </c>
      <c r="E390" s="2307">
        <v>9.06</v>
      </c>
      <c r="F390" s="2488">
        <v>372449.24864756566</v>
      </c>
      <c r="G390" s="2456">
        <v>3374390.1927469452</v>
      </c>
      <c r="I390" s="2390" t="s">
        <v>980</v>
      </c>
      <c r="J390" s="2147" t="s">
        <v>4335</v>
      </c>
      <c r="K390" s="2307">
        <v>15.059713343667559</v>
      </c>
      <c r="L390" s="2488">
        <v>372449.24864756566</v>
      </c>
      <c r="M390" s="2456">
        <v>5608978.9196967008</v>
      </c>
      <c r="O390" s="2390" t="s">
        <v>980</v>
      </c>
      <c r="P390" s="2147" t="s">
        <v>4335</v>
      </c>
      <c r="Q390" s="2307">
        <v>17.500886560462693</v>
      </c>
      <c r="R390" s="2488">
        <v>372449.24864756566</v>
      </c>
      <c r="S390" s="2456">
        <v>6518192.0501106093</v>
      </c>
      <c r="U390" s="2390" t="s">
        <v>980</v>
      </c>
      <c r="V390" s="2147" t="s">
        <v>4335</v>
      </c>
      <c r="W390" s="2387">
        <v>19.953589351686983</v>
      </c>
      <c r="X390" s="2488">
        <v>372449.24864756566</v>
      </c>
      <c r="Y390" s="2456">
        <v>7431699.3618578836</v>
      </c>
    </row>
    <row r="391" spans="3:25" ht="15.75" x14ac:dyDescent="0.3">
      <c r="C391" s="2390" t="s">
        <v>1596</v>
      </c>
      <c r="D391" s="2147" t="s">
        <v>1597</v>
      </c>
      <c r="E391" s="2307">
        <v>24</v>
      </c>
      <c r="F391" s="2488">
        <v>134214.4721471587</v>
      </c>
      <c r="G391" s="2456">
        <v>3221147.3315318087</v>
      </c>
      <c r="I391" s="2390" t="s">
        <v>1596</v>
      </c>
      <c r="J391" s="2147" t="s">
        <v>1597</v>
      </c>
      <c r="K391" s="2307">
        <v>39.893280380576314</v>
      </c>
      <c r="L391" s="2488">
        <v>134214.4721471587</v>
      </c>
      <c r="M391" s="2456">
        <v>5354255.5684976522</v>
      </c>
      <c r="O391" s="2390" t="s">
        <v>1596</v>
      </c>
      <c r="P391" s="2147" t="s">
        <v>1597</v>
      </c>
      <c r="Q391" s="2307">
        <v>46.359964398576672</v>
      </c>
      <c r="R391" s="2488">
        <v>134214.4721471587</v>
      </c>
      <c r="S391" s="2456">
        <v>6222178.1505160378</v>
      </c>
      <c r="U391" s="2390" t="s">
        <v>1596</v>
      </c>
      <c r="V391" s="2147" t="s">
        <v>1597</v>
      </c>
      <c r="W391" s="2387">
        <v>52.857190335594652</v>
      </c>
      <c r="X391" s="2488">
        <v>134214.4721471587</v>
      </c>
      <c r="Y391" s="2456">
        <v>7094199.9000737341</v>
      </c>
    </row>
    <row r="392" spans="3:25" ht="15.75" x14ac:dyDescent="0.3">
      <c r="C392" s="2306" t="s">
        <v>902</v>
      </c>
      <c r="D392" s="2147" t="s">
        <v>903</v>
      </c>
      <c r="E392" s="2307">
        <v>11</v>
      </c>
      <c r="F392" s="2488">
        <v>96726.106992586661</v>
      </c>
      <c r="G392" s="2456">
        <v>1063987.1769184533</v>
      </c>
      <c r="I392" s="2306" t="s">
        <v>902</v>
      </c>
      <c r="J392" s="2147" t="s">
        <v>903</v>
      </c>
      <c r="K392" s="2307">
        <v>18.28442017443081</v>
      </c>
      <c r="L392" s="2488">
        <v>96726.106992586661</v>
      </c>
      <c r="M392" s="2456">
        <v>1768580.7820894045</v>
      </c>
      <c r="O392" s="2306" t="s">
        <v>902</v>
      </c>
      <c r="P392" s="2147" t="s">
        <v>903</v>
      </c>
      <c r="Q392" s="2307">
        <v>21.248317016014308</v>
      </c>
      <c r="R392" s="2488">
        <v>96726.106992586661</v>
      </c>
      <c r="S392" s="2456">
        <v>2055266.9851033997</v>
      </c>
      <c r="U392" s="2306" t="s">
        <v>902</v>
      </c>
      <c r="V392" s="2147" t="s">
        <v>903</v>
      </c>
      <c r="W392" s="2387">
        <v>24.22621223714755</v>
      </c>
      <c r="X392" s="2488">
        <v>96726.106992586661</v>
      </c>
      <c r="Y392" s="2456">
        <v>2343307.196875446</v>
      </c>
    </row>
    <row r="393" spans="3:25" ht="15.75" x14ac:dyDescent="0.3">
      <c r="C393" s="2390" t="s">
        <v>988</v>
      </c>
      <c r="D393" s="2147" t="s">
        <v>904</v>
      </c>
      <c r="E393" s="2307">
        <v>5</v>
      </c>
      <c r="F393" s="2488">
        <v>9470.8830294530144</v>
      </c>
      <c r="G393" s="2456">
        <v>47354.41514726507</v>
      </c>
      <c r="I393" s="2390" t="s">
        <v>988</v>
      </c>
      <c r="J393" s="2147" t="s">
        <v>904</v>
      </c>
      <c r="K393" s="2307">
        <v>8.3111000792867316</v>
      </c>
      <c r="L393" s="2488">
        <v>9470.8830294530144</v>
      </c>
      <c r="M393" s="2456">
        <v>78713.456697002315</v>
      </c>
      <c r="O393" s="2390" t="s">
        <v>988</v>
      </c>
      <c r="P393" s="2147" t="s">
        <v>904</v>
      </c>
      <c r="Q393" s="2307">
        <v>9.6583259163701403</v>
      </c>
      <c r="R393" s="2488">
        <v>9470.8830294530144</v>
      </c>
      <c r="S393" s="2456">
        <v>91472.8750142762</v>
      </c>
      <c r="U393" s="2390" t="s">
        <v>988</v>
      </c>
      <c r="V393" s="2147" t="s">
        <v>904</v>
      </c>
      <c r="W393" s="2387">
        <v>11.011914653248887</v>
      </c>
      <c r="X393" s="2488">
        <v>9470.8830294530144</v>
      </c>
      <c r="Y393" s="2456">
        <v>104292.55561123986</v>
      </c>
    </row>
    <row r="394" spans="3:25" ht="15.75" x14ac:dyDescent="0.3">
      <c r="C394" s="2306" t="s">
        <v>905</v>
      </c>
      <c r="D394" s="2150" t="s">
        <v>3</v>
      </c>
      <c r="E394" s="2307">
        <v>860.45</v>
      </c>
      <c r="F394" s="2488">
        <v>2256.9424964936889</v>
      </c>
      <c r="G394" s="2456">
        <v>1941986.1711079946</v>
      </c>
      <c r="I394" s="2306" t="s">
        <v>905</v>
      </c>
      <c r="J394" s="2150" t="s">
        <v>3</v>
      </c>
      <c r="K394" s="2307">
        <v>1430.2572126444538</v>
      </c>
      <c r="L394" s="2488">
        <v>2256.9424964936889</v>
      </c>
      <c r="M394" s="2456">
        <v>3228008.2841338785</v>
      </c>
      <c r="O394" s="2306" t="s">
        <v>905</v>
      </c>
      <c r="P394" s="2150" t="s">
        <v>3</v>
      </c>
      <c r="Q394" s="2307">
        <v>1662.1013069481373</v>
      </c>
      <c r="R394" s="2488">
        <v>2256.9424964936889</v>
      </c>
      <c r="S394" s="2456">
        <v>3751267.0731289522</v>
      </c>
      <c r="U394" s="2306" t="s">
        <v>905</v>
      </c>
      <c r="V394" s="2150" t="s">
        <v>3</v>
      </c>
      <c r="W394" s="2387">
        <v>1895.0403926776009</v>
      </c>
      <c r="X394" s="2488">
        <v>2256.9424964936889</v>
      </c>
      <c r="Y394" s="2456">
        <v>4276997.1948061651</v>
      </c>
    </row>
    <row r="395" spans="3:25" ht="15.75" x14ac:dyDescent="0.3">
      <c r="C395" s="2390" t="s">
        <v>2138</v>
      </c>
      <c r="D395" s="2150" t="s">
        <v>1</v>
      </c>
      <c r="E395" s="2307">
        <v>38</v>
      </c>
      <c r="F395" s="2488">
        <v>47019.635343618516</v>
      </c>
      <c r="G395" s="2456">
        <v>1786746.1430575037</v>
      </c>
      <c r="I395" s="2390" t="s">
        <v>2138</v>
      </c>
      <c r="J395" s="2150" t="s">
        <v>1</v>
      </c>
      <c r="K395" s="2307">
        <v>63.164360602579158</v>
      </c>
      <c r="L395" s="2488">
        <v>47019.635343618516</v>
      </c>
      <c r="M395" s="2456">
        <v>2969965.202246096</v>
      </c>
      <c r="O395" s="2390" t="s">
        <v>2138</v>
      </c>
      <c r="P395" s="2150" t="s">
        <v>1</v>
      </c>
      <c r="Q395" s="2307">
        <v>73.403276964413067</v>
      </c>
      <c r="R395" s="2488">
        <v>47019.635343618516</v>
      </c>
      <c r="S395" s="2456">
        <v>3451395.3158933357</v>
      </c>
      <c r="U395" s="2390" t="s">
        <v>2138</v>
      </c>
      <c r="V395" s="2150" t="s">
        <v>1</v>
      </c>
      <c r="W395" s="2387">
        <v>83.690551364691544</v>
      </c>
      <c r="X395" s="2488">
        <v>47019.635343618516</v>
      </c>
      <c r="Y395" s="2456">
        <v>3935099.2068741713</v>
      </c>
    </row>
    <row r="396" spans="3:25" ht="15.75" x14ac:dyDescent="0.3">
      <c r="C396" s="2390" t="s">
        <v>985</v>
      </c>
      <c r="D396" s="2150" t="s">
        <v>3</v>
      </c>
      <c r="E396" s="2307">
        <v>43.022500000000008</v>
      </c>
      <c r="F396" s="2488">
        <v>3186.5448687637754</v>
      </c>
      <c r="G396" s="2456">
        <v>137093.12661638955</v>
      </c>
      <c r="I396" s="2390" t="s">
        <v>985</v>
      </c>
      <c r="J396" s="2150" t="s">
        <v>3</v>
      </c>
      <c r="K396" s="2307">
        <v>71.512860632222697</v>
      </c>
      <c r="L396" s="2488">
        <v>3186.5448687637754</v>
      </c>
      <c r="M396" s="2456">
        <v>227878.93909822823</v>
      </c>
      <c r="O396" s="2390" t="s">
        <v>985</v>
      </c>
      <c r="P396" s="2150" t="s">
        <v>3</v>
      </c>
      <c r="Q396" s="2307">
        <v>83.105065347406878</v>
      </c>
      <c r="R396" s="2488">
        <v>3186.5448687637754</v>
      </c>
      <c r="S396" s="2456">
        <v>264818.0195510576</v>
      </c>
      <c r="U396" s="2390" t="s">
        <v>985</v>
      </c>
      <c r="V396" s="2150" t="s">
        <v>3</v>
      </c>
      <c r="W396" s="2387">
        <v>94.752019633880067</v>
      </c>
      <c r="X396" s="2488">
        <v>3186.5448687637754</v>
      </c>
      <c r="Y396" s="2456">
        <v>301931.56196934503</v>
      </c>
    </row>
    <row r="397" spans="3:25" ht="15.75" x14ac:dyDescent="0.3">
      <c r="C397" s="2390" t="s">
        <v>1812</v>
      </c>
      <c r="D397" s="2147" t="s">
        <v>1</v>
      </c>
      <c r="E397" s="2307">
        <v>11</v>
      </c>
      <c r="F397" s="2488">
        <v>1532.5714285714287</v>
      </c>
      <c r="G397" s="2456">
        <v>16858.285714285714</v>
      </c>
      <c r="I397" s="2390" t="s">
        <v>1812</v>
      </c>
      <c r="J397" s="2147" t="s">
        <v>1</v>
      </c>
      <c r="K397" s="2307">
        <v>18.28442017443081</v>
      </c>
      <c r="L397" s="2488">
        <v>1532.5714285714287</v>
      </c>
      <c r="M397" s="2456">
        <v>28022.179947327677</v>
      </c>
      <c r="O397" s="2390" t="s">
        <v>1812</v>
      </c>
      <c r="P397" s="2147" t="s">
        <v>1</v>
      </c>
      <c r="Q397" s="2307">
        <v>21.248317016014308</v>
      </c>
      <c r="R397" s="2488">
        <v>1532.5714285714287</v>
      </c>
      <c r="S397" s="2456">
        <v>32564.563563971646</v>
      </c>
      <c r="U397" s="2390" t="s">
        <v>1812</v>
      </c>
      <c r="V397" s="2147" t="s">
        <v>1</v>
      </c>
      <c r="W397" s="2387">
        <v>24.22621223714755</v>
      </c>
      <c r="X397" s="2488">
        <v>1532.5714285714287</v>
      </c>
      <c r="Y397" s="2456">
        <v>37128.40069715985</v>
      </c>
    </row>
    <row r="398" spans="3:25" ht="15.75" x14ac:dyDescent="0.3">
      <c r="C398" s="2306" t="s">
        <v>1594</v>
      </c>
      <c r="D398" s="2147" t="s">
        <v>1</v>
      </c>
      <c r="E398" s="2307">
        <v>8</v>
      </c>
      <c r="F398" s="2488">
        <v>418.88852734922864</v>
      </c>
      <c r="G398" s="2456">
        <v>3351.1082187938291</v>
      </c>
      <c r="I398" s="2306" t="s">
        <v>1594</v>
      </c>
      <c r="J398" s="2147" t="s">
        <v>1</v>
      </c>
      <c r="K398" s="2307">
        <v>13.297760126858771</v>
      </c>
      <c r="L398" s="2488">
        <v>418.88852734922864</v>
      </c>
      <c r="M398" s="2456">
        <v>5570.2791565831621</v>
      </c>
      <c r="O398" s="2306" t="s">
        <v>1594</v>
      </c>
      <c r="P398" s="2147" t="s">
        <v>1</v>
      </c>
      <c r="Q398" s="2307">
        <v>15.453321466192223</v>
      </c>
      <c r="R398" s="2488">
        <v>418.88852734922864</v>
      </c>
      <c r="S398" s="2456">
        <v>6473.2190716274836</v>
      </c>
      <c r="U398" s="2306" t="s">
        <v>1594</v>
      </c>
      <c r="V398" s="2147" t="s">
        <v>1</v>
      </c>
      <c r="W398" s="2387">
        <v>17.619063445198218</v>
      </c>
      <c r="X398" s="2488">
        <v>418.88852734922864</v>
      </c>
      <c r="Y398" s="2456">
        <v>7380.4235398317087</v>
      </c>
    </row>
    <row r="399" spans="3:25" ht="15.75" x14ac:dyDescent="0.3">
      <c r="C399" s="2306" t="s">
        <v>1595</v>
      </c>
      <c r="D399" s="2147" t="s">
        <v>1</v>
      </c>
      <c r="E399" s="2307">
        <v>8</v>
      </c>
      <c r="F399" s="2488">
        <v>332.09296734121415</v>
      </c>
      <c r="G399" s="2456">
        <v>2656.7437387297132</v>
      </c>
      <c r="I399" s="2306" t="s">
        <v>1595</v>
      </c>
      <c r="J399" s="2147" t="s">
        <v>1</v>
      </c>
      <c r="K399" s="2307">
        <v>13.297760126858771</v>
      </c>
      <c r="L399" s="2488">
        <v>332.09296734121415</v>
      </c>
      <c r="M399" s="2456">
        <v>4416.0926195202092</v>
      </c>
      <c r="O399" s="2306" t="s">
        <v>1595</v>
      </c>
      <c r="P399" s="2147" t="s">
        <v>1</v>
      </c>
      <c r="Q399" s="2307">
        <v>15.453321466192223</v>
      </c>
      <c r="R399" s="2488">
        <v>332.09296734121415</v>
      </c>
      <c r="S399" s="2456">
        <v>5131.9393809854573</v>
      </c>
      <c r="U399" s="2306" t="s">
        <v>1595</v>
      </c>
      <c r="V399" s="2147" t="s">
        <v>1</v>
      </c>
      <c r="W399" s="2387">
        <v>17.619063445198218</v>
      </c>
      <c r="X399" s="2488">
        <v>332.09296734121415</v>
      </c>
      <c r="Y399" s="2456">
        <v>5851.167061288992</v>
      </c>
    </row>
    <row r="400" spans="3:25" ht="15.75" x14ac:dyDescent="0.3">
      <c r="C400" s="2390" t="s">
        <v>908</v>
      </c>
      <c r="D400" s="2147" t="s">
        <v>1</v>
      </c>
      <c r="E400" s="2307">
        <v>8</v>
      </c>
      <c r="F400" s="2488">
        <v>10102.504508114607</v>
      </c>
      <c r="G400" s="2456">
        <v>80820.036064916858</v>
      </c>
      <c r="I400" s="2390" t="s">
        <v>908</v>
      </c>
      <c r="J400" s="2147" t="s">
        <v>1</v>
      </c>
      <c r="K400" s="2307">
        <v>13.297760126858771</v>
      </c>
      <c r="L400" s="2488">
        <v>10102.504508114607</v>
      </c>
      <c r="M400" s="2456">
        <v>134340.68162941741</v>
      </c>
      <c r="O400" s="2390" t="s">
        <v>908</v>
      </c>
      <c r="P400" s="2147" t="s">
        <v>1</v>
      </c>
      <c r="Q400" s="2307">
        <v>15.453321466192223</v>
      </c>
      <c r="R400" s="2488">
        <v>10102.504508114607</v>
      </c>
      <c r="S400" s="2456">
        <v>156117.24977755116</v>
      </c>
      <c r="U400" s="2390" t="s">
        <v>908</v>
      </c>
      <c r="V400" s="2147" t="s">
        <v>1</v>
      </c>
      <c r="W400" s="2387">
        <v>17.619063445198218</v>
      </c>
      <c r="X400" s="2488">
        <v>10102.504508114607</v>
      </c>
      <c r="Y400" s="2456">
        <v>177996.66788387229</v>
      </c>
    </row>
    <row r="401" spans="3:25" ht="15.75" x14ac:dyDescent="0.3">
      <c r="C401" s="2306" t="s">
        <v>909</v>
      </c>
      <c r="D401" s="2147" t="s">
        <v>1</v>
      </c>
      <c r="E401" s="2307">
        <v>8</v>
      </c>
      <c r="F401" s="2488">
        <v>4701.963534361852</v>
      </c>
      <c r="G401" s="2456">
        <v>37615.708274894816</v>
      </c>
      <c r="I401" s="2306" t="s">
        <v>909</v>
      </c>
      <c r="J401" s="2147" t="s">
        <v>1</v>
      </c>
      <c r="K401" s="2307">
        <v>13.297760126858771</v>
      </c>
      <c r="L401" s="2488">
        <v>4701.963534361852</v>
      </c>
      <c r="M401" s="2456">
        <v>62525.583205180978</v>
      </c>
      <c r="O401" s="2306" t="s">
        <v>909</v>
      </c>
      <c r="P401" s="2147" t="s">
        <v>1</v>
      </c>
      <c r="Q401" s="2307">
        <v>15.453321466192223</v>
      </c>
      <c r="R401" s="2488">
        <v>4701.963534361852</v>
      </c>
      <c r="S401" s="2456">
        <v>72660.954018807068</v>
      </c>
      <c r="U401" s="2306" t="s">
        <v>909</v>
      </c>
      <c r="V401" s="2147" t="s">
        <v>1</v>
      </c>
      <c r="W401" s="2387">
        <v>17.619063445198218</v>
      </c>
      <c r="X401" s="2488">
        <v>4701.963534361852</v>
      </c>
      <c r="Y401" s="2456">
        <v>82844.193828929929</v>
      </c>
    </row>
    <row r="402" spans="3:25" ht="15.75" x14ac:dyDescent="0.3">
      <c r="C402" s="2306" t="s">
        <v>910</v>
      </c>
      <c r="D402" s="2147" t="s">
        <v>1</v>
      </c>
      <c r="E402" s="2307">
        <v>12</v>
      </c>
      <c r="F402" s="2488">
        <v>3414.2761043356804</v>
      </c>
      <c r="G402" s="2456">
        <v>40971.313252028165</v>
      </c>
      <c r="I402" s="2306" t="s">
        <v>910</v>
      </c>
      <c r="J402" s="2147" t="s">
        <v>1</v>
      </c>
      <c r="K402" s="2307">
        <v>19.946640190288157</v>
      </c>
      <c r="L402" s="2488">
        <v>3414.2761043356804</v>
      </c>
      <c r="M402" s="2456">
        <v>68103.336963482565</v>
      </c>
      <c r="O402" s="2306" t="s">
        <v>910</v>
      </c>
      <c r="P402" s="2147" t="s">
        <v>1</v>
      </c>
      <c r="Q402" s="2307">
        <v>23.179982199288336</v>
      </c>
      <c r="R402" s="2488">
        <v>3414.2761043356804</v>
      </c>
      <c r="S402" s="2456">
        <v>79142.859321956596</v>
      </c>
      <c r="U402" s="2306" t="s">
        <v>910</v>
      </c>
      <c r="V402" s="2147" t="s">
        <v>1</v>
      </c>
      <c r="W402" s="2387">
        <v>26.428595167797326</v>
      </c>
      <c r="X402" s="2488">
        <v>3414.2761043356804</v>
      </c>
      <c r="Y402" s="2456">
        <v>90234.520952571838</v>
      </c>
    </row>
    <row r="403" spans="3:25" ht="15.75" x14ac:dyDescent="0.3">
      <c r="C403" s="2306" t="s">
        <v>911</v>
      </c>
      <c r="D403" s="2150" t="s">
        <v>3</v>
      </c>
      <c r="E403" s="2307">
        <v>4</v>
      </c>
      <c r="F403" s="2488">
        <v>66633.540372670817</v>
      </c>
      <c r="G403" s="2456">
        <v>266534.16149068327</v>
      </c>
      <c r="I403" s="2306" t="s">
        <v>911</v>
      </c>
      <c r="J403" s="2150" t="s">
        <v>3</v>
      </c>
      <c r="K403" s="2307">
        <v>6.6488800634293854</v>
      </c>
      <c r="L403" s="2488">
        <v>66633.540372670817</v>
      </c>
      <c r="M403" s="2456">
        <v>443038.41813956806</v>
      </c>
      <c r="O403" s="2306" t="s">
        <v>911</v>
      </c>
      <c r="P403" s="2150" t="s">
        <v>3</v>
      </c>
      <c r="Q403" s="2307">
        <v>7.7266607330961117</v>
      </c>
      <c r="R403" s="2488">
        <v>66633.540372670817</v>
      </c>
      <c r="S403" s="2456">
        <v>514854.75990469003</v>
      </c>
      <c r="U403" s="2306" t="s">
        <v>911</v>
      </c>
      <c r="V403" s="2150" t="s">
        <v>3</v>
      </c>
      <c r="W403" s="2387">
        <v>8.8095317225991092</v>
      </c>
      <c r="X403" s="2488">
        <v>66633.540372670817</v>
      </c>
      <c r="Y403" s="2456">
        <v>587010.28770213202</v>
      </c>
    </row>
    <row r="404" spans="3:25" ht="15.75" x14ac:dyDescent="0.3">
      <c r="C404" s="2306" t="s">
        <v>912</v>
      </c>
      <c r="D404" s="2150" t="s">
        <v>913</v>
      </c>
      <c r="E404" s="2307">
        <v>2</v>
      </c>
      <c r="F404" s="2488">
        <v>3869.0442797034666</v>
      </c>
      <c r="G404" s="2456">
        <v>7738.0885594069332</v>
      </c>
      <c r="I404" s="2306" t="s">
        <v>912</v>
      </c>
      <c r="J404" s="2150" t="s">
        <v>913</v>
      </c>
      <c r="K404" s="2307">
        <v>3.3244400317146927</v>
      </c>
      <c r="L404" s="2488">
        <v>3869.0442797034666</v>
      </c>
      <c r="M404" s="2456">
        <v>12862.405687922943</v>
      </c>
      <c r="O404" s="2306" t="s">
        <v>912</v>
      </c>
      <c r="P404" s="2150" t="s">
        <v>913</v>
      </c>
      <c r="Q404" s="2307">
        <v>3.8633303665480558</v>
      </c>
      <c r="R404" s="2488">
        <v>3869.0442797034666</v>
      </c>
      <c r="S404" s="2456">
        <v>14947.396255297452</v>
      </c>
      <c r="U404" s="2306" t="s">
        <v>912</v>
      </c>
      <c r="V404" s="2150" t="s">
        <v>913</v>
      </c>
      <c r="W404" s="2387">
        <v>4.4047658612995546</v>
      </c>
      <c r="X404" s="2488">
        <v>3869.0442797034666</v>
      </c>
      <c r="Y404" s="2456">
        <v>17042.234159094154</v>
      </c>
    </row>
    <row r="405" spans="3:25" ht="15.75" x14ac:dyDescent="0.3">
      <c r="C405" s="2370"/>
      <c r="D405" s="2366"/>
      <c r="E405" s="2366"/>
      <c r="F405" s="2394" t="s">
        <v>890</v>
      </c>
      <c r="G405" s="2309">
        <v>13809829.377393344</v>
      </c>
      <c r="I405" s="2370"/>
      <c r="J405" s="2366"/>
      <c r="K405" s="2366"/>
      <c r="L405" s="2394" t="s">
        <v>890</v>
      </c>
      <c r="M405" s="2309">
        <v>22954974.806678012</v>
      </c>
      <c r="O405" s="2370"/>
      <c r="P405" s="2366"/>
      <c r="Q405" s="2366"/>
      <c r="R405" s="2394" t="s">
        <v>890</v>
      </c>
      <c r="S405" s="2309">
        <v>23697448.768126629</v>
      </c>
      <c r="U405" s="2370"/>
      <c r="V405" s="2366"/>
      <c r="W405" s="2366"/>
      <c r="X405" s="2394" t="s">
        <v>890</v>
      </c>
      <c r="Y405" s="2309">
        <v>27018583.302521441</v>
      </c>
    </row>
    <row r="406" spans="3:25" ht="15.75" x14ac:dyDescent="0.3">
      <c r="C406" s="2375" t="s">
        <v>898</v>
      </c>
      <c r="D406" s="2355"/>
      <c r="E406" s="2355"/>
      <c r="F406" s="2366"/>
      <c r="G406" s="2401"/>
      <c r="I406" s="2375" t="s">
        <v>898</v>
      </c>
      <c r="J406" s="2355"/>
      <c r="K406" s="2355"/>
      <c r="L406" s="2366"/>
      <c r="M406" s="2401"/>
      <c r="O406" s="2375" t="s">
        <v>898</v>
      </c>
      <c r="P406" s="2355"/>
      <c r="Q406" s="2355"/>
      <c r="R406" s="2366"/>
      <c r="S406" s="2401"/>
      <c r="U406" s="2375" t="s">
        <v>898</v>
      </c>
      <c r="V406" s="2355"/>
      <c r="W406" s="2355"/>
      <c r="X406" s="2366"/>
      <c r="Y406" s="2401"/>
    </row>
    <row r="407" spans="3:25" x14ac:dyDescent="0.25">
      <c r="C407" s="2126" t="s">
        <v>884</v>
      </c>
      <c r="D407" s="2127" t="s">
        <v>885</v>
      </c>
      <c r="E407" s="2128" t="s">
        <v>886</v>
      </c>
      <c r="F407" s="2128" t="s">
        <v>893</v>
      </c>
      <c r="G407" s="2449" t="s">
        <v>888</v>
      </c>
      <c r="I407" s="2126" t="s">
        <v>884</v>
      </c>
      <c r="J407" s="2127" t="s">
        <v>885</v>
      </c>
      <c r="K407" s="2128" t="s">
        <v>886</v>
      </c>
      <c r="L407" s="2128" t="s">
        <v>893</v>
      </c>
      <c r="M407" s="2449" t="s">
        <v>888</v>
      </c>
      <c r="O407" s="2126" t="s">
        <v>884</v>
      </c>
      <c r="P407" s="2127" t="s">
        <v>885</v>
      </c>
      <c r="Q407" s="2128" t="s">
        <v>886</v>
      </c>
      <c r="R407" s="2128" t="s">
        <v>893</v>
      </c>
      <c r="S407" s="2449" t="s">
        <v>888</v>
      </c>
      <c r="U407" s="2126" t="s">
        <v>884</v>
      </c>
      <c r="V407" s="2127" t="s">
        <v>885</v>
      </c>
      <c r="W407" s="2128" t="s">
        <v>886</v>
      </c>
      <c r="X407" s="2128" t="s">
        <v>893</v>
      </c>
      <c r="Y407" s="2449" t="s">
        <v>888</v>
      </c>
    </row>
    <row r="408" spans="3:25" ht="15.75" x14ac:dyDescent="0.3">
      <c r="C408" s="2306" t="s">
        <v>899</v>
      </c>
      <c r="D408" s="2282">
        <v>133931.74620661701</v>
      </c>
      <c r="E408" s="2307">
        <v>1</v>
      </c>
      <c r="F408" s="2385">
        <v>1</v>
      </c>
      <c r="G408" s="2395">
        <v>133931.74620661701</v>
      </c>
      <c r="I408" s="2306" t="s">
        <v>899</v>
      </c>
      <c r="J408" s="2282">
        <v>133931.74620661701</v>
      </c>
      <c r="K408" s="2307">
        <v>1</v>
      </c>
      <c r="L408" s="2385">
        <v>1</v>
      </c>
      <c r="M408" s="2395">
        <v>133931.74620661701</v>
      </c>
      <c r="O408" s="2306" t="s">
        <v>899</v>
      </c>
      <c r="P408" s="2282">
        <v>133931.74620661701</v>
      </c>
      <c r="Q408" s="2307">
        <v>1</v>
      </c>
      <c r="R408" s="2385">
        <v>1</v>
      </c>
      <c r="S408" s="2395">
        <v>133931.74620661701</v>
      </c>
      <c r="U408" s="2306" t="s">
        <v>899</v>
      </c>
      <c r="V408" s="2282">
        <v>133931.74620661701</v>
      </c>
      <c r="W408" s="2307">
        <v>1</v>
      </c>
      <c r="X408" s="2385">
        <v>1</v>
      </c>
      <c r="Y408" s="2395">
        <v>133931.74620661701</v>
      </c>
    </row>
    <row r="409" spans="3:25" ht="15.75" x14ac:dyDescent="0.3">
      <c r="C409" s="2306" t="s">
        <v>990</v>
      </c>
      <c r="D409" s="2282">
        <v>100448.75998254272</v>
      </c>
      <c r="E409" s="2307">
        <v>3</v>
      </c>
      <c r="F409" s="2385">
        <v>2</v>
      </c>
      <c r="G409" s="2395">
        <v>602692.5598952563</v>
      </c>
      <c r="I409" s="2306" t="s">
        <v>990</v>
      </c>
      <c r="J409" s="2282">
        <v>100448.75998254272</v>
      </c>
      <c r="K409" s="2307">
        <v>3</v>
      </c>
      <c r="L409" s="2385">
        <v>2</v>
      </c>
      <c r="M409" s="2395">
        <v>602692.5598952563</v>
      </c>
      <c r="O409" s="2306" t="s">
        <v>990</v>
      </c>
      <c r="P409" s="2282">
        <v>100448.75998254272</v>
      </c>
      <c r="Q409" s="2307">
        <v>3</v>
      </c>
      <c r="R409" s="2385">
        <v>2</v>
      </c>
      <c r="S409" s="2395">
        <v>602692.5598952563</v>
      </c>
      <c r="U409" s="2306" t="s">
        <v>990</v>
      </c>
      <c r="V409" s="2282">
        <v>100448.75998254272</v>
      </c>
      <c r="W409" s="2307">
        <v>3</v>
      </c>
      <c r="X409" s="2385">
        <v>2</v>
      </c>
      <c r="Y409" s="2395">
        <v>602692.5598952563</v>
      </c>
    </row>
    <row r="410" spans="3:25" ht="15.75" x14ac:dyDescent="0.3">
      <c r="C410" s="2306" t="s">
        <v>1154</v>
      </c>
      <c r="D410" s="2282">
        <v>64040.167561799884</v>
      </c>
      <c r="E410" s="2307">
        <v>5</v>
      </c>
      <c r="F410" s="2385">
        <v>3</v>
      </c>
      <c r="G410" s="2395">
        <v>960602.51342699816</v>
      </c>
      <c r="I410" s="2306" t="s">
        <v>1154</v>
      </c>
      <c r="J410" s="2282">
        <v>64040.167561799884</v>
      </c>
      <c r="K410" s="2307">
        <v>5</v>
      </c>
      <c r="L410" s="2385">
        <v>3</v>
      </c>
      <c r="M410" s="2395">
        <v>960602.51342699816</v>
      </c>
      <c r="O410" s="2306" t="s">
        <v>1154</v>
      </c>
      <c r="P410" s="2282">
        <v>64040.167561799884</v>
      </c>
      <c r="Q410" s="2307">
        <v>6</v>
      </c>
      <c r="R410" s="2385">
        <v>3</v>
      </c>
      <c r="S410" s="2395">
        <v>1152723.0161123979</v>
      </c>
      <c r="U410" s="2306" t="s">
        <v>1154</v>
      </c>
      <c r="V410" s="2282">
        <v>64040.167561799884</v>
      </c>
      <c r="W410" s="2307">
        <v>6</v>
      </c>
      <c r="X410" s="2385">
        <v>3</v>
      </c>
      <c r="Y410" s="2395">
        <v>1152723.0161123979</v>
      </c>
    </row>
    <row r="411" spans="3:25" ht="15.75" x14ac:dyDescent="0.3">
      <c r="C411" s="2306" t="s">
        <v>2603</v>
      </c>
      <c r="D411" s="2282">
        <v>290020.70325447264</v>
      </c>
      <c r="E411" s="2307">
        <v>2</v>
      </c>
      <c r="F411" s="2385">
        <v>1</v>
      </c>
      <c r="G411" s="2404">
        <v>580041.40650894528</v>
      </c>
      <c r="I411" s="2306" t="s">
        <v>2603</v>
      </c>
      <c r="J411" s="2282">
        <v>290020.70325447264</v>
      </c>
      <c r="K411" s="2307">
        <v>2</v>
      </c>
      <c r="L411" s="2385">
        <v>1</v>
      </c>
      <c r="M411" s="2404">
        <v>580041.40650894528</v>
      </c>
      <c r="O411" s="2306" t="s">
        <v>2603</v>
      </c>
      <c r="P411" s="2282">
        <v>290020.70325447264</v>
      </c>
      <c r="Q411" s="2307">
        <v>2.4000000000000004</v>
      </c>
      <c r="R411" s="2385">
        <v>1</v>
      </c>
      <c r="S411" s="2404">
        <v>696049.68781073438</v>
      </c>
      <c r="U411" s="2306" t="s">
        <v>2603</v>
      </c>
      <c r="V411" s="2282">
        <v>290020.70325447264</v>
      </c>
      <c r="W411" s="2307">
        <v>2.4000000000000004</v>
      </c>
      <c r="X411" s="2385">
        <v>1</v>
      </c>
      <c r="Y411" s="2404">
        <v>696049.68781073438</v>
      </c>
    </row>
    <row r="412" spans="3:25" ht="15.75" x14ac:dyDescent="0.3">
      <c r="C412" s="2306" t="s">
        <v>2602</v>
      </c>
      <c r="D412" s="2282">
        <v>282139.34593835432</v>
      </c>
      <c r="E412" s="2307">
        <v>5</v>
      </c>
      <c r="F412" s="2385">
        <v>2</v>
      </c>
      <c r="G412" s="2404">
        <v>2821393.4593835431</v>
      </c>
      <c r="I412" s="2306" t="s">
        <v>2602</v>
      </c>
      <c r="J412" s="2282">
        <v>282139.34593835432</v>
      </c>
      <c r="K412" s="2307">
        <v>5</v>
      </c>
      <c r="L412" s="2385">
        <v>2</v>
      </c>
      <c r="M412" s="2404">
        <v>2821393.4593835431</v>
      </c>
      <c r="O412" s="2306" t="s">
        <v>2602</v>
      </c>
      <c r="P412" s="2282">
        <v>282139.34593835432</v>
      </c>
      <c r="Q412" s="2307">
        <v>6</v>
      </c>
      <c r="R412" s="2385">
        <v>2</v>
      </c>
      <c r="S412" s="2404">
        <v>3385672.1512602521</v>
      </c>
      <c r="U412" s="2306" t="s">
        <v>2602</v>
      </c>
      <c r="V412" s="2282">
        <v>282139.34593835432</v>
      </c>
      <c r="W412" s="2307">
        <v>6</v>
      </c>
      <c r="X412" s="2385">
        <v>2</v>
      </c>
      <c r="Y412" s="2404">
        <v>3385672.1512602521</v>
      </c>
    </row>
    <row r="413" spans="3:25" ht="15.75" x14ac:dyDescent="0.3">
      <c r="C413" s="2370"/>
      <c r="D413" s="2366"/>
      <c r="E413" s="2366"/>
      <c r="F413" s="2394" t="s">
        <v>890</v>
      </c>
      <c r="G413" s="2395">
        <v>5098661.6854213597</v>
      </c>
      <c r="I413" s="2370"/>
      <c r="J413" s="2366"/>
      <c r="K413" s="2366"/>
      <c r="L413" s="2394" t="s">
        <v>890</v>
      </c>
      <c r="M413" s="2395">
        <v>5098661.6854213597</v>
      </c>
      <c r="O413" s="2370"/>
      <c r="P413" s="2366"/>
      <c r="Q413" s="2366"/>
      <c r="R413" s="2394" t="s">
        <v>890</v>
      </c>
      <c r="S413" s="2395">
        <v>5971069.1612852579</v>
      </c>
      <c r="U413" s="2370"/>
      <c r="V413" s="2366"/>
      <c r="W413" s="2366"/>
      <c r="X413" s="2394" t="s">
        <v>890</v>
      </c>
      <c r="Y413" s="2395">
        <v>5971069.1612852579</v>
      </c>
    </row>
    <row r="414" spans="3:25" ht="16.5" thickBot="1" x14ac:dyDescent="0.35">
      <c r="C414" s="2423"/>
      <c r="D414" s="2453"/>
      <c r="E414" s="2454" t="s">
        <v>900</v>
      </c>
      <c r="F414" s="2455"/>
      <c r="G414" s="2427">
        <v>20932419.234793067</v>
      </c>
      <c r="I414" s="2423"/>
      <c r="J414" s="2453"/>
      <c r="K414" s="2454" t="s">
        <v>900</v>
      </c>
      <c r="L414" s="2455"/>
      <c r="M414" s="2427">
        <v>30123997.059541833</v>
      </c>
      <c r="O414" s="2423"/>
      <c r="P414" s="2453"/>
      <c r="Q414" s="2454" t="s">
        <v>900</v>
      </c>
      <c r="R414" s="2455"/>
      <c r="S414" s="2427">
        <v>32402611.699446648</v>
      </c>
      <c r="U414" s="2423"/>
      <c r="V414" s="2453"/>
      <c r="W414" s="2454" t="s">
        <v>900</v>
      </c>
      <c r="X414" s="2455"/>
      <c r="Y414" s="2427">
        <v>35742727.951706067</v>
      </c>
    </row>
    <row r="415" spans="3:25" ht="15.75" x14ac:dyDescent="0.3">
      <c r="C415" s="2366"/>
      <c r="D415" s="2366"/>
      <c r="E415" s="2489"/>
      <c r="F415" s="2490"/>
      <c r="G415" s="2491"/>
      <c r="I415" s="2366"/>
      <c r="J415" s="2366"/>
      <c r="K415" s="2489"/>
      <c r="L415" s="2490"/>
      <c r="M415" s="2491"/>
      <c r="O415" s="2366"/>
      <c r="P415" s="2366"/>
      <c r="Q415" s="2489"/>
      <c r="R415" s="2490"/>
      <c r="S415" s="2491"/>
      <c r="U415" s="2366"/>
      <c r="V415" s="2366"/>
      <c r="W415" s="2489"/>
      <c r="X415" s="2490"/>
      <c r="Y415" s="2491"/>
    </row>
    <row r="416" spans="3:25" ht="15.75" thickBot="1" x14ac:dyDescent="0.3">
      <c r="I416" s="1341"/>
    </row>
    <row r="417" spans="3:25" ht="15.75" x14ac:dyDescent="0.3">
      <c r="C417" s="2343"/>
      <c r="D417" s="2344"/>
      <c r="E417" s="2343" t="s">
        <v>875</v>
      </c>
      <c r="F417" s="2345"/>
      <c r="G417" s="2346"/>
      <c r="I417" s="2343"/>
      <c r="J417" s="2344"/>
      <c r="K417" s="2343" t="s">
        <v>875</v>
      </c>
      <c r="L417" s="2345"/>
      <c r="M417" s="2346"/>
      <c r="O417" s="2343"/>
      <c r="P417" s="2344"/>
      <c r="Q417" s="2343" t="s">
        <v>875</v>
      </c>
      <c r="R417" s="2345"/>
      <c r="S417" s="2346"/>
      <c r="U417" s="2343"/>
      <c r="V417" s="2344"/>
      <c r="W417" s="2343" t="s">
        <v>875</v>
      </c>
      <c r="X417" s="2345"/>
      <c r="Y417" s="2346"/>
    </row>
    <row r="418" spans="3:25" ht="16.5" thickBot="1" x14ac:dyDescent="0.35">
      <c r="C418" s="2241" t="s">
        <v>877</v>
      </c>
      <c r="D418" s="2242">
        <v>25</v>
      </c>
      <c r="E418" s="2445" t="s">
        <v>3366</v>
      </c>
      <c r="F418" s="2355"/>
      <c r="G418" s="2356"/>
      <c r="I418" s="2241" t="s">
        <v>877</v>
      </c>
      <c r="J418" s="2242">
        <v>26</v>
      </c>
      <c r="K418" s="2445" t="s">
        <v>3366</v>
      </c>
      <c r="L418" s="2355"/>
      <c r="M418" s="2356"/>
      <c r="O418" s="2241" t="s">
        <v>877</v>
      </c>
      <c r="P418" s="2242">
        <v>27</v>
      </c>
      <c r="Q418" s="2445" t="s">
        <v>3366</v>
      </c>
      <c r="R418" s="2355"/>
      <c r="S418" s="2356"/>
      <c r="U418" s="2241" t="s">
        <v>877</v>
      </c>
      <c r="V418" s="2242">
        <v>28</v>
      </c>
      <c r="W418" s="2445" t="s">
        <v>3366</v>
      </c>
      <c r="X418" s="2355"/>
      <c r="Y418" s="2356"/>
    </row>
    <row r="419" spans="3:25" ht="15.75" x14ac:dyDescent="0.3">
      <c r="C419" s="2343" t="s">
        <v>880</v>
      </c>
      <c r="D419" s="2345"/>
      <c r="E419" s="2344"/>
      <c r="F419" s="2228" t="s">
        <v>881</v>
      </c>
      <c r="G419" s="2119" t="s">
        <v>883</v>
      </c>
      <c r="I419" s="2343" t="s">
        <v>880</v>
      </c>
      <c r="J419" s="2345"/>
      <c r="K419" s="2344"/>
      <c r="L419" s="2228" t="s">
        <v>881</v>
      </c>
      <c r="M419" s="2119" t="s">
        <v>883</v>
      </c>
      <c r="O419" s="2343" t="s">
        <v>880</v>
      </c>
      <c r="P419" s="2345"/>
      <c r="Q419" s="2344"/>
      <c r="R419" s="2228" t="s">
        <v>881</v>
      </c>
      <c r="S419" s="2119" t="s">
        <v>883</v>
      </c>
      <c r="U419" s="2343" t="s">
        <v>880</v>
      </c>
      <c r="V419" s="2345"/>
      <c r="W419" s="2344"/>
      <c r="X419" s="2228" t="s">
        <v>881</v>
      </c>
      <c r="Y419" s="2119" t="s">
        <v>883</v>
      </c>
    </row>
    <row r="420" spans="3:25" ht="16.5" thickBot="1" x14ac:dyDescent="0.35">
      <c r="C420" s="2363" t="s">
        <v>2714</v>
      </c>
      <c r="D420" s="2364"/>
      <c r="E420" s="2365"/>
      <c r="F420" s="2366"/>
      <c r="G420" s="2371"/>
      <c r="I420" s="2363" t="s">
        <v>2715</v>
      </c>
      <c r="J420" s="2364"/>
      <c r="K420" s="2365"/>
      <c r="L420" s="2366"/>
      <c r="M420" s="2371"/>
      <c r="O420" s="2363" t="s">
        <v>2716</v>
      </c>
      <c r="P420" s="2364"/>
      <c r="Q420" s="2365"/>
      <c r="R420" s="2366"/>
      <c r="S420" s="2371"/>
      <c r="U420" s="2363" t="s">
        <v>2717</v>
      </c>
      <c r="V420" s="2364"/>
      <c r="W420" s="2365"/>
      <c r="X420" s="2366"/>
      <c r="Y420" s="2371"/>
    </row>
    <row r="421" spans="3:25" ht="15.75" x14ac:dyDescent="0.3">
      <c r="C421" s="2450" t="s">
        <v>2700</v>
      </c>
      <c r="D421" s="2366" t="s">
        <v>2701</v>
      </c>
      <c r="E421" s="2354" t="s">
        <v>2702</v>
      </c>
      <c r="F421" s="2366"/>
      <c r="G421" s="2371"/>
      <c r="I421" s="2450"/>
      <c r="J421" s="2366"/>
      <c r="K421" s="2354"/>
      <c r="L421" s="2366"/>
      <c r="M421" s="2371"/>
      <c r="O421" s="2450"/>
      <c r="P421" s="2366"/>
      <c r="Q421" s="2354"/>
      <c r="R421" s="2366"/>
      <c r="S421" s="2371"/>
      <c r="U421" s="2450"/>
      <c r="V421" s="2366"/>
      <c r="W421" s="2354"/>
      <c r="X421" s="2366"/>
      <c r="Y421" s="2371"/>
    </row>
    <row r="422" spans="3:25" ht="15.75" x14ac:dyDescent="0.3">
      <c r="C422" s="2375" t="s">
        <v>882</v>
      </c>
      <c r="D422" s="2366"/>
      <c r="E422" s="2355"/>
      <c r="F422" s="2366"/>
      <c r="G422" s="2371"/>
      <c r="I422" s="2375" t="s">
        <v>882</v>
      </c>
      <c r="J422" s="2366"/>
      <c r="K422" s="2355"/>
      <c r="L422" s="2366"/>
      <c r="M422" s="2371"/>
      <c r="O422" s="2375" t="s">
        <v>882</v>
      </c>
      <c r="P422" s="2366"/>
      <c r="Q422" s="2355"/>
      <c r="R422" s="2366"/>
      <c r="S422" s="2371"/>
      <c r="U422" s="2375" t="s">
        <v>882</v>
      </c>
      <c r="V422" s="2366"/>
      <c r="W422" s="2355"/>
      <c r="X422" s="2366"/>
      <c r="Y422" s="2371"/>
    </row>
    <row r="423" spans="3:25" x14ac:dyDescent="0.25">
      <c r="C423" s="2126" t="s">
        <v>884</v>
      </c>
      <c r="D423" s="2127" t="s">
        <v>885</v>
      </c>
      <c r="E423" s="2128" t="s">
        <v>886</v>
      </c>
      <c r="F423" s="2127" t="s">
        <v>893</v>
      </c>
      <c r="G423" s="2129" t="s">
        <v>888</v>
      </c>
      <c r="I423" s="2126" t="s">
        <v>884</v>
      </c>
      <c r="J423" s="2127" t="s">
        <v>885</v>
      </c>
      <c r="K423" s="2128" t="s">
        <v>886</v>
      </c>
      <c r="L423" s="2127" t="s">
        <v>893</v>
      </c>
      <c r="M423" s="2129" t="s">
        <v>888</v>
      </c>
      <c r="O423" s="2126" t="s">
        <v>884</v>
      </c>
      <c r="P423" s="2127" t="s">
        <v>885</v>
      </c>
      <c r="Q423" s="2128" t="s">
        <v>886</v>
      </c>
      <c r="R423" s="2127" t="s">
        <v>893</v>
      </c>
      <c r="S423" s="2129" t="s">
        <v>888</v>
      </c>
      <c r="U423" s="2126" t="s">
        <v>884</v>
      </c>
      <c r="V423" s="2127" t="s">
        <v>885</v>
      </c>
      <c r="W423" s="2128" t="s">
        <v>886</v>
      </c>
      <c r="X423" s="2127" t="s">
        <v>893</v>
      </c>
      <c r="Y423" s="2129" t="s">
        <v>888</v>
      </c>
    </row>
    <row r="424" spans="3:25" ht="15.75" x14ac:dyDescent="0.3">
      <c r="C424" s="2306" t="s">
        <v>889</v>
      </c>
      <c r="D424" s="2384">
        <v>96448.825485874579</v>
      </c>
      <c r="E424" s="2307">
        <v>0.2</v>
      </c>
      <c r="F424" s="2451">
        <v>1</v>
      </c>
      <c r="G424" s="2309">
        <v>19289.765097174917</v>
      </c>
      <c r="I424" s="2306" t="s">
        <v>889</v>
      </c>
      <c r="J424" s="2384">
        <v>96448.825485874579</v>
      </c>
      <c r="K424" s="2307">
        <v>0.2</v>
      </c>
      <c r="L424" s="2451">
        <v>1</v>
      </c>
      <c r="M424" s="2309">
        <v>19289.765097174917</v>
      </c>
      <c r="O424" s="2306" t="s">
        <v>889</v>
      </c>
      <c r="P424" s="2384">
        <v>96448.825485874579</v>
      </c>
      <c r="Q424" s="2307">
        <v>0.2</v>
      </c>
      <c r="R424" s="2451">
        <v>1</v>
      </c>
      <c r="S424" s="2309">
        <v>19289.765097174917</v>
      </c>
      <c r="U424" s="2306" t="s">
        <v>889</v>
      </c>
      <c r="V424" s="2384">
        <v>96448.825485874579</v>
      </c>
      <c r="W424" s="2307">
        <v>0.2</v>
      </c>
      <c r="X424" s="2451">
        <v>1</v>
      </c>
      <c r="Y424" s="2309">
        <v>19289.765097174917</v>
      </c>
    </row>
    <row r="425" spans="3:25" ht="15.75" x14ac:dyDescent="0.3">
      <c r="C425" s="2390" t="s">
        <v>926</v>
      </c>
      <c r="D425" s="2384">
        <v>39894.1454618313</v>
      </c>
      <c r="E425" s="2307">
        <v>1.0666666666666667</v>
      </c>
      <c r="F425" s="2451">
        <v>1</v>
      </c>
      <c r="G425" s="2309">
        <v>42553.755159286717</v>
      </c>
      <c r="I425" s="2390" t="s">
        <v>926</v>
      </c>
      <c r="J425" s="2384">
        <v>39894.1454618313</v>
      </c>
      <c r="K425" s="2307">
        <v>1.7730346835811694</v>
      </c>
      <c r="L425" s="2451">
        <v>1</v>
      </c>
      <c r="M425" s="2309">
        <v>70733.703575659209</v>
      </c>
      <c r="O425" s="2390" t="s">
        <v>926</v>
      </c>
      <c r="P425" s="2384">
        <v>39894.1454618313</v>
      </c>
      <c r="Q425" s="2307">
        <v>2.0604428621589634</v>
      </c>
      <c r="R425" s="2451">
        <v>1</v>
      </c>
      <c r="S425" s="2309">
        <v>82199.607258761709</v>
      </c>
      <c r="U425" s="2390" t="s">
        <v>926</v>
      </c>
      <c r="V425" s="2384">
        <v>39894.1454618313</v>
      </c>
      <c r="W425" s="2307">
        <v>2.3492084593597626</v>
      </c>
      <c r="X425" s="2451">
        <v>1</v>
      </c>
      <c r="Y425" s="2309">
        <v>93719.663997862968</v>
      </c>
    </row>
    <row r="426" spans="3:25" ht="15.75" x14ac:dyDescent="0.3">
      <c r="C426" s="2390" t="s">
        <v>928</v>
      </c>
      <c r="D426" s="2384">
        <v>27427.225005009019</v>
      </c>
      <c r="E426" s="2391">
        <v>0.53333333333333333</v>
      </c>
      <c r="F426" s="2451">
        <v>1</v>
      </c>
      <c r="G426" s="2309">
        <v>14627.85333600481</v>
      </c>
      <c r="I426" s="2390" t="s">
        <v>928</v>
      </c>
      <c r="J426" s="2384">
        <v>27427.225005009019</v>
      </c>
      <c r="K426" s="2391">
        <v>0.88651734179058472</v>
      </c>
      <c r="L426" s="2451">
        <v>1</v>
      </c>
      <c r="M426" s="2309">
        <v>24314.710604132852</v>
      </c>
      <c r="O426" s="2390" t="s">
        <v>928</v>
      </c>
      <c r="P426" s="2384">
        <v>27427.225005009019</v>
      </c>
      <c r="Q426" s="2391">
        <v>1.0302214310794817</v>
      </c>
      <c r="R426" s="2451">
        <v>1</v>
      </c>
      <c r="S426" s="2309">
        <v>28256.114995199336</v>
      </c>
      <c r="U426" s="2390" t="s">
        <v>928</v>
      </c>
      <c r="V426" s="2384">
        <v>27427.225005009019</v>
      </c>
      <c r="W426" s="2391">
        <v>1.1746042296798813</v>
      </c>
      <c r="X426" s="2451">
        <v>1</v>
      </c>
      <c r="Y426" s="2309">
        <v>32216.134499265398</v>
      </c>
    </row>
    <row r="427" spans="3:25" ht="15.75" x14ac:dyDescent="0.3">
      <c r="C427" s="2390" t="s">
        <v>2263</v>
      </c>
      <c r="D427" s="2384">
        <v>644840.71328391111</v>
      </c>
      <c r="E427" s="2391">
        <v>1</v>
      </c>
      <c r="F427" s="2451">
        <v>1</v>
      </c>
      <c r="G427" s="2309">
        <v>644840.71328391111</v>
      </c>
      <c r="I427" s="2390" t="s">
        <v>2263</v>
      </c>
      <c r="J427" s="2384">
        <v>644840.71328391111</v>
      </c>
      <c r="K427" s="2391">
        <v>1.5</v>
      </c>
      <c r="L427" s="2451">
        <v>1</v>
      </c>
      <c r="M427" s="2309">
        <v>967261.06992586667</v>
      </c>
      <c r="O427" s="2390" t="s">
        <v>2263</v>
      </c>
      <c r="P427" s="2384">
        <v>644840.71328391111</v>
      </c>
      <c r="Q427" s="2391">
        <v>2</v>
      </c>
      <c r="R427" s="2451">
        <v>1</v>
      </c>
      <c r="S427" s="2309">
        <v>1289681.4265678222</v>
      </c>
      <c r="U427" s="2390" t="s">
        <v>2263</v>
      </c>
      <c r="V427" s="2384">
        <v>644840.71328391111</v>
      </c>
      <c r="W427" s="2391">
        <v>2.5</v>
      </c>
      <c r="X427" s="2451">
        <v>1</v>
      </c>
      <c r="Y427" s="2309">
        <v>1612101.7832097779</v>
      </c>
    </row>
    <row r="428" spans="3:25" ht="15.75" x14ac:dyDescent="0.3">
      <c r="C428" s="2370"/>
      <c r="D428" s="2366"/>
      <c r="E428" s="2366"/>
      <c r="F428" s="2394" t="s">
        <v>890</v>
      </c>
      <c r="G428" s="2309">
        <v>721312.08687637758</v>
      </c>
      <c r="I428" s="2370"/>
      <c r="J428" s="2366"/>
      <c r="K428" s="2366"/>
      <c r="L428" s="2394" t="s">
        <v>890</v>
      </c>
      <c r="M428" s="2309">
        <v>1081599.2492028337</v>
      </c>
      <c r="O428" s="2370"/>
      <c r="P428" s="2366"/>
      <c r="Q428" s="2366"/>
      <c r="R428" s="2394" t="s">
        <v>890</v>
      </c>
      <c r="S428" s="2309">
        <v>1419426.9139189583</v>
      </c>
      <c r="U428" s="2370"/>
      <c r="V428" s="2366"/>
      <c r="W428" s="2366"/>
      <c r="X428" s="2394" t="s">
        <v>890</v>
      </c>
      <c r="Y428" s="2309">
        <v>1757327.3468040812</v>
      </c>
    </row>
    <row r="429" spans="3:25" ht="15.75" x14ac:dyDescent="0.3">
      <c r="C429" s="2375" t="s">
        <v>891</v>
      </c>
      <c r="D429" s="2355"/>
      <c r="E429" s="2355"/>
      <c r="F429" s="2366"/>
      <c r="G429" s="2401"/>
      <c r="I429" s="2375" t="s">
        <v>891</v>
      </c>
      <c r="J429" s="2355"/>
      <c r="K429" s="2355"/>
      <c r="L429" s="2366"/>
      <c r="M429" s="2401"/>
      <c r="O429" s="2375" t="s">
        <v>891</v>
      </c>
      <c r="P429" s="2355"/>
      <c r="Q429" s="2355"/>
      <c r="R429" s="2366"/>
      <c r="S429" s="2401"/>
      <c r="U429" s="2375" t="s">
        <v>891</v>
      </c>
      <c r="V429" s="2355"/>
      <c r="W429" s="2355"/>
      <c r="X429" s="2366"/>
      <c r="Y429" s="2401"/>
    </row>
    <row r="430" spans="3:25" x14ac:dyDescent="0.25">
      <c r="C430" s="2126" t="s">
        <v>884</v>
      </c>
      <c r="D430" s="2127" t="s">
        <v>892</v>
      </c>
      <c r="E430" s="2128" t="s">
        <v>893</v>
      </c>
      <c r="F430" s="2127" t="s">
        <v>887</v>
      </c>
      <c r="G430" s="2402" t="s">
        <v>888</v>
      </c>
      <c r="I430" s="2126" t="s">
        <v>884</v>
      </c>
      <c r="J430" s="2127" t="s">
        <v>892</v>
      </c>
      <c r="K430" s="2128" t="s">
        <v>893</v>
      </c>
      <c r="L430" s="2127" t="s">
        <v>887</v>
      </c>
      <c r="M430" s="2402" t="s">
        <v>888</v>
      </c>
      <c r="O430" s="2126" t="s">
        <v>884</v>
      </c>
      <c r="P430" s="2127" t="s">
        <v>892</v>
      </c>
      <c r="Q430" s="2128" t="s">
        <v>893</v>
      </c>
      <c r="R430" s="2127" t="s">
        <v>887</v>
      </c>
      <c r="S430" s="2402" t="s">
        <v>888</v>
      </c>
      <c r="U430" s="2126" t="s">
        <v>884</v>
      </c>
      <c r="V430" s="2127" t="s">
        <v>892</v>
      </c>
      <c r="W430" s="2128" t="s">
        <v>893</v>
      </c>
      <c r="X430" s="2127" t="s">
        <v>887</v>
      </c>
      <c r="Y430" s="2402" t="s">
        <v>888</v>
      </c>
    </row>
    <row r="431" spans="3:25" ht="15.75" x14ac:dyDescent="0.3">
      <c r="C431" s="2306" t="s">
        <v>2167</v>
      </c>
      <c r="D431" s="2403" t="s">
        <v>894</v>
      </c>
      <c r="E431" s="2307">
        <v>19.599999999999998</v>
      </c>
      <c r="F431" s="2488">
        <v>31489.721498697658</v>
      </c>
      <c r="G431" s="2456">
        <v>617198.54137447407</v>
      </c>
      <c r="I431" s="2306" t="s">
        <v>2167</v>
      </c>
      <c r="J431" s="2403" t="s">
        <v>894</v>
      </c>
      <c r="K431" s="2307">
        <v>32.579512310803985</v>
      </c>
      <c r="L431" s="2488">
        <v>31489.721498697658</v>
      </c>
      <c r="M431" s="2456">
        <v>1025919.7692306093</v>
      </c>
      <c r="O431" s="2306" t="s">
        <v>2167</v>
      </c>
      <c r="P431" s="2403" t="s">
        <v>894</v>
      </c>
      <c r="Q431" s="2307">
        <v>37.860637592170946</v>
      </c>
      <c r="R431" s="2488">
        <v>31489.721498697658</v>
      </c>
      <c r="S431" s="2456">
        <v>1192220.9335405861</v>
      </c>
      <c r="U431" s="2306" t="s">
        <v>2167</v>
      </c>
      <c r="V431" s="2403" t="s">
        <v>894</v>
      </c>
      <c r="W431" s="2387">
        <v>43.166705440735633</v>
      </c>
      <c r="X431" s="2488">
        <v>31489.721498697658</v>
      </c>
      <c r="Y431" s="2456">
        <v>1359307.5323450819</v>
      </c>
    </row>
    <row r="432" spans="3:25" ht="15.75" x14ac:dyDescent="0.3">
      <c r="C432" s="2306" t="s">
        <v>2166</v>
      </c>
      <c r="D432" s="2403" t="s">
        <v>894</v>
      </c>
      <c r="E432" s="2307">
        <v>25.479999999999997</v>
      </c>
      <c r="F432" s="2488">
        <v>16121.017832097778</v>
      </c>
      <c r="G432" s="2456">
        <v>410763.53436185134</v>
      </c>
      <c r="I432" s="2306" t="s">
        <v>2166</v>
      </c>
      <c r="J432" s="2403" t="s">
        <v>894</v>
      </c>
      <c r="K432" s="2307">
        <v>42.353366004045178</v>
      </c>
      <c r="L432" s="2488">
        <v>16121.017832097778</v>
      </c>
      <c r="M432" s="2456">
        <v>682779.36860057607</v>
      </c>
      <c r="O432" s="2306" t="s">
        <v>2166</v>
      </c>
      <c r="P432" s="2403" t="s">
        <v>894</v>
      </c>
      <c r="Q432" s="2307">
        <v>49.218828869822225</v>
      </c>
      <c r="R432" s="2488">
        <v>16121.017832097778</v>
      </c>
      <c r="S432" s="2456">
        <v>793457.61788537295</v>
      </c>
      <c r="U432" s="2306" t="s">
        <v>2166</v>
      </c>
      <c r="V432" s="2403" t="s">
        <v>894</v>
      </c>
      <c r="W432" s="2387">
        <v>56.11671707295632</v>
      </c>
      <c r="X432" s="2488">
        <v>16121.017832097778</v>
      </c>
      <c r="Y432" s="2456">
        <v>904658.59661191457</v>
      </c>
    </row>
    <row r="433" spans="3:25" ht="16.5" x14ac:dyDescent="0.3">
      <c r="C433" s="2390" t="s">
        <v>980</v>
      </c>
      <c r="D433" s="2147" t="s">
        <v>4335</v>
      </c>
      <c r="E433" s="2307">
        <v>20.22</v>
      </c>
      <c r="F433" s="2488">
        <v>372449.24864756566</v>
      </c>
      <c r="G433" s="2456">
        <v>7530923.8076537773</v>
      </c>
      <c r="I433" s="2390" t="s">
        <v>980</v>
      </c>
      <c r="J433" s="2147" t="s">
        <v>4335</v>
      </c>
      <c r="K433" s="2307">
        <v>33.610088720635538</v>
      </c>
      <c r="L433" s="2488">
        <v>372449.24864756566</v>
      </c>
      <c r="M433" s="2456">
        <v>12518052.290978728</v>
      </c>
      <c r="O433" s="2390" t="s">
        <v>980</v>
      </c>
      <c r="P433" s="2147" t="s">
        <v>4335</v>
      </c>
      <c r="Q433" s="2307">
        <v>39.058270005800843</v>
      </c>
      <c r="R433" s="2488">
        <v>372449.24864756566</v>
      </c>
      <c r="S433" s="2456">
        <v>14547223.317134274</v>
      </c>
      <c r="U433" s="2390" t="s">
        <v>980</v>
      </c>
      <c r="V433" s="2147" t="s">
        <v>4335</v>
      </c>
      <c r="W433" s="2387">
        <v>44.532182857738498</v>
      </c>
      <c r="X433" s="2488">
        <v>372449.24864756566</v>
      </c>
      <c r="Y433" s="2456">
        <v>16585978.046000706</v>
      </c>
    </row>
    <row r="434" spans="3:25" ht="16.5" x14ac:dyDescent="0.3">
      <c r="C434" s="2306" t="s">
        <v>2630</v>
      </c>
      <c r="D434" s="2147" t="s">
        <v>4335</v>
      </c>
      <c r="E434" s="2307">
        <v>1.68</v>
      </c>
      <c r="F434" s="2488">
        <v>16804.548988178725</v>
      </c>
      <c r="G434" s="2456">
        <v>28231.642300140258</v>
      </c>
      <c r="I434" s="2306" t="s">
        <v>2630</v>
      </c>
      <c r="J434" s="2147" t="s">
        <v>4335</v>
      </c>
      <c r="K434" s="2307">
        <v>2.7925296266403419</v>
      </c>
      <c r="L434" s="2488">
        <v>16804.548988178725</v>
      </c>
      <c r="M434" s="2456">
        <v>46927.200911818072</v>
      </c>
      <c r="O434" s="2306" t="s">
        <v>2630</v>
      </c>
      <c r="P434" s="2147" t="s">
        <v>4335</v>
      </c>
      <c r="Q434" s="2307">
        <v>3.2451975079003668</v>
      </c>
      <c r="R434" s="2488">
        <v>16804.548988178725</v>
      </c>
      <c r="S434" s="2456">
        <v>54534.080497827228</v>
      </c>
      <c r="U434" s="2306" t="s">
        <v>2630</v>
      </c>
      <c r="V434" s="2147" t="s">
        <v>4335</v>
      </c>
      <c r="W434" s="2387">
        <v>3.7000033234916256</v>
      </c>
      <c r="X434" s="2488">
        <v>16804.548988178725</v>
      </c>
      <c r="Y434" s="2456">
        <v>62176.887106039117</v>
      </c>
    </row>
    <row r="435" spans="3:25" ht="15.75" x14ac:dyDescent="0.3">
      <c r="C435" s="2306" t="s">
        <v>902</v>
      </c>
      <c r="D435" s="2147" t="s">
        <v>903</v>
      </c>
      <c r="E435" s="2307">
        <v>11</v>
      </c>
      <c r="F435" s="2488">
        <v>96726.106992586661</v>
      </c>
      <c r="G435" s="2456">
        <v>1063987.1769184533</v>
      </c>
      <c r="I435" s="2306" t="s">
        <v>902</v>
      </c>
      <c r="J435" s="2147" t="s">
        <v>903</v>
      </c>
      <c r="K435" s="2307">
        <v>18.28442017443081</v>
      </c>
      <c r="L435" s="2488">
        <v>96726.106992586661</v>
      </c>
      <c r="M435" s="2456">
        <v>1768580.7820894045</v>
      </c>
      <c r="O435" s="2306" t="s">
        <v>902</v>
      </c>
      <c r="P435" s="2147" t="s">
        <v>903</v>
      </c>
      <c r="Q435" s="2307">
        <v>21.248317016014308</v>
      </c>
      <c r="R435" s="2488">
        <v>96726.106992586661</v>
      </c>
      <c r="S435" s="2456">
        <v>2055266.9851033997</v>
      </c>
      <c r="U435" s="2306" t="s">
        <v>902</v>
      </c>
      <c r="V435" s="2147" t="s">
        <v>903</v>
      </c>
      <c r="W435" s="2387">
        <v>24.22621223714755</v>
      </c>
      <c r="X435" s="2488">
        <v>96726.106992586661</v>
      </c>
      <c r="Y435" s="2456">
        <v>2343307.196875446</v>
      </c>
    </row>
    <row r="436" spans="3:25" ht="15.75" x14ac:dyDescent="0.3">
      <c r="C436" s="2390" t="s">
        <v>988</v>
      </c>
      <c r="D436" s="2147" t="s">
        <v>904</v>
      </c>
      <c r="E436" s="2307">
        <v>5</v>
      </c>
      <c r="F436" s="2488">
        <v>9470.8830294530144</v>
      </c>
      <c r="G436" s="2456">
        <v>47354.41514726507</v>
      </c>
      <c r="I436" s="2390" t="s">
        <v>988</v>
      </c>
      <c r="J436" s="2147" t="s">
        <v>904</v>
      </c>
      <c r="K436" s="2307">
        <v>8.3111000792867316</v>
      </c>
      <c r="L436" s="2488">
        <v>9470.8830294530144</v>
      </c>
      <c r="M436" s="2456">
        <v>78713.456697002315</v>
      </c>
      <c r="O436" s="2390" t="s">
        <v>988</v>
      </c>
      <c r="P436" s="2147" t="s">
        <v>904</v>
      </c>
      <c r="Q436" s="2307">
        <v>9.6583259163701403</v>
      </c>
      <c r="R436" s="2488">
        <v>9470.8830294530144</v>
      </c>
      <c r="S436" s="2456">
        <v>91472.8750142762</v>
      </c>
      <c r="U436" s="2390" t="s">
        <v>988</v>
      </c>
      <c r="V436" s="2147" t="s">
        <v>904</v>
      </c>
      <c r="W436" s="2387">
        <v>11.011914653248887</v>
      </c>
      <c r="X436" s="2488">
        <v>9470.8830294530144</v>
      </c>
      <c r="Y436" s="2456">
        <v>104292.55561123986</v>
      </c>
    </row>
    <row r="437" spans="3:25" ht="15.75" x14ac:dyDescent="0.3">
      <c r="C437" s="2306" t="s">
        <v>905</v>
      </c>
      <c r="D437" s="2150" t="s">
        <v>3</v>
      </c>
      <c r="E437" s="2307">
        <v>1520</v>
      </c>
      <c r="F437" s="2488">
        <v>2256.9424964936889</v>
      </c>
      <c r="G437" s="2456">
        <v>3430552.594670407</v>
      </c>
      <c r="I437" s="2306" t="s">
        <v>905</v>
      </c>
      <c r="J437" s="2150" t="s">
        <v>3</v>
      </c>
      <c r="K437" s="2307">
        <v>2526.5744241031666</v>
      </c>
      <c r="L437" s="2488">
        <v>2256.9424964936889</v>
      </c>
      <c r="M437" s="2456">
        <v>5702333.1883125054</v>
      </c>
      <c r="O437" s="2306" t="s">
        <v>905</v>
      </c>
      <c r="P437" s="2150" t="s">
        <v>3</v>
      </c>
      <c r="Q437" s="2307">
        <v>2936.1310785765222</v>
      </c>
      <c r="R437" s="2488">
        <v>2256.9424964936889</v>
      </c>
      <c r="S437" s="2456">
        <v>6626679.006515203</v>
      </c>
      <c r="U437" s="2306" t="s">
        <v>905</v>
      </c>
      <c r="V437" s="2150" t="s">
        <v>3</v>
      </c>
      <c r="W437" s="2387">
        <v>3347.6220545876613</v>
      </c>
      <c r="X437" s="2488">
        <v>2256.9424964936889</v>
      </c>
      <c r="Y437" s="2456">
        <v>7555390.477198408</v>
      </c>
    </row>
    <row r="438" spans="3:25" ht="15.75" x14ac:dyDescent="0.3">
      <c r="C438" s="2390" t="s">
        <v>985</v>
      </c>
      <c r="D438" s="2150" t="s">
        <v>3</v>
      </c>
      <c r="E438" s="2307">
        <v>76</v>
      </c>
      <c r="F438" s="2488">
        <v>3186.5448687637754</v>
      </c>
      <c r="G438" s="2456">
        <v>242177.41002604694</v>
      </c>
      <c r="I438" s="2390" t="s">
        <v>985</v>
      </c>
      <c r="J438" s="2150" t="s">
        <v>3</v>
      </c>
      <c r="K438" s="2307">
        <v>126.32872120515832</v>
      </c>
      <c r="L438" s="2488">
        <v>3186.5448687637754</v>
      </c>
      <c r="M438" s="2456">
        <v>402552.1383337868</v>
      </c>
      <c r="O438" s="2390" t="s">
        <v>985</v>
      </c>
      <c r="P438" s="2150" t="s">
        <v>3</v>
      </c>
      <c r="Q438" s="2307">
        <v>146.80655392882613</v>
      </c>
      <c r="R438" s="2488">
        <v>3186.5448687637754</v>
      </c>
      <c r="S438" s="2456">
        <v>467805.6711227934</v>
      </c>
      <c r="U438" s="2390" t="s">
        <v>985</v>
      </c>
      <c r="V438" s="2150" t="s">
        <v>3</v>
      </c>
      <c r="W438" s="2387">
        <v>167.38110272938309</v>
      </c>
      <c r="X438" s="2488">
        <v>3186.5448687637754</v>
      </c>
      <c r="Y438" s="2456">
        <v>533367.39403033804</v>
      </c>
    </row>
    <row r="439" spans="3:25" ht="15.75" x14ac:dyDescent="0.3">
      <c r="C439" s="2390" t="s">
        <v>1812</v>
      </c>
      <c r="D439" s="2147" t="s">
        <v>1</v>
      </c>
      <c r="E439" s="2307">
        <v>70</v>
      </c>
      <c r="F439" s="2488">
        <v>1532.5714285714287</v>
      </c>
      <c r="G439" s="2456">
        <v>107280</v>
      </c>
      <c r="I439" s="2390" t="s">
        <v>1812</v>
      </c>
      <c r="J439" s="2147" t="s">
        <v>1</v>
      </c>
      <c r="K439" s="2307">
        <v>116.35540111001424</v>
      </c>
      <c r="L439" s="2488">
        <v>1532.5714285714287</v>
      </c>
      <c r="M439" s="2456">
        <v>178322.96330117612</v>
      </c>
      <c r="O439" s="2390" t="s">
        <v>1812</v>
      </c>
      <c r="P439" s="2147" t="s">
        <v>1</v>
      </c>
      <c r="Q439" s="2307">
        <v>135.21656282918195</v>
      </c>
      <c r="R439" s="2488">
        <v>1532.5714285714287</v>
      </c>
      <c r="S439" s="2456">
        <v>207229.04086163774</v>
      </c>
      <c r="U439" s="2390" t="s">
        <v>1812</v>
      </c>
      <c r="V439" s="2147" t="s">
        <v>1</v>
      </c>
      <c r="W439" s="2387">
        <v>154.1668051454844</v>
      </c>
      <c r="X439" s="2488">
        <v>1532.5714285714287</v>
      </c>
      <c r="Y439" s="2456">
        <v>236271.64080010811</v>
      </c>
    </row>
    <row r="440" spans="3:25" ht="15.75" x14ac:dyDescent="0.3">
      <c r="C440" s="2306" t="s">
        <v>1594</v>
      </c>
      <c r="D440" s="2147" t="s">
        <v>1</v>
      </c>
      <c r="E440" s="2307">
        <v>50</v>
      </c>
      <c r="F440" s="2488">
        <v>418.88852734922864</v>
      </c>
      <c r="G440" s="2456">
        <v>20944.42636746143</v>
      </c>
      <c r="H440" s="2448"/>
      <c r="I440" s="2306" t="s">
        <v>1594</v>
      </c>
      <c r="J440" s="2147" t="s">
        <v>1</v>
      </c>
      <c r="K440" s="2307">
        <v>83.111000792867316</v>
      </c>
      <c r="L440" s="2488">
        <v>418.88852734922864</v>
      </c>
      <c r="M440" s="2456">
        <v>34814.244728644764</v>
      </c>
      <c r="O440" s="2306" t="s">
        <v>1594</v>
      </c>
      <c r="P440" s="2147" t="s">
        <v>1</v>
      </c>
      <c r="Q440" s="2307">
        <v>96.583259163701399</v>
      </c>
      <c r="R440" s="2488">
        <v>418.88852734922864</v>
      </c>
      <c r="S440" s="2456">
        <v>40457.619197671775</v>
      </c>
      <c r="U440" s="2306" t="s">
        <v>1594</v>
      </c>
      <c r="V440" s="2147" t="s">
        <v>1</v>
      </c>
      <c r="W440" s="2387">
        <v>110.11914653248887</v>
      </c>
      <c r="X440" s="2488">
        <v>418.88852734922864</v>
      </c>
      <c r="Y440" s="2456">
        <v>46127.647123948183</v>
      </c>
    </row>
    <row r="441" spans="3:25" ht="15.75" x14ac:dyDescent="0.3">
      <c r="C441" s="2306" t="s">
        <v>1595</v>
      </c>
      <c r="D441" s="2147" t="s">
        <v>1</v>
      </c>
      <c r="E441" s="2307">
        <v>50</v>
      </c>
      <c r="F441" s="2488">
        <v>332.09296734121415</v>
      </c>
      <c r="G441" s="2456">
        <v>16604.648367060709</v>
      </c>
      <c r="I441" s="2306" t="s">
        <v>1595</v>
      </c>
      <c r="J441" s="2147" t="s">
        <v>1</v>
      </c>
      <c r="K441" s="2307">
        <v>83.111000792867316</v>
      </c>
      <c r="L441" s="2488">
        <v>332.09296734121415</v>
      </c>
      <c r="M441" s="2456">
        <v>27600.578872001308</v>
      </c>
      <c r="O441" s="2306" t="s">
        <v>1595</v>
      </c>
      <c r="P441" s="2147" t="s">
        <v>1</v>
      </c>
      <c r="Q441" s="2307">
        <v>96.583259163701399</v>
      </c>
      <c r="R441" s="2488">
        <v>332.09296734121415</v>
      </c>
      <c r="S441" s="2456">
        <v>32074.621131159111</v>
      </c>
      <c r="U441" s="2306" t="s">
        <v>1595</v>
      </c>
      <c r="V441" s="2147" t="s">
        <v>1</v>
      </c>
      <c r="W441" s="2387">
        <v>110.11914653248887</v>
      </c>
      <c r="X441" s="2488">
        <v>332.09296734121415</v>
      </c>
      <c r="Y441" s="2456">
        <v>36569.794133056203</v>
      </c>
    </row>
    <row r="442" spans="3:25" ht="15.75" x14ac:dyDescent="0.3">
      <c r="C442" s="2390" t="s">
        <v>908</v>
      </c>
      <c r="D442" s="2147" t="s">
        <v>1</v>
      </c>
      <c r="E442" s="2307">
        <v>50</v>
      </c>
      <c r="F442" s="2488">
        <v>10102.504508114607</v>
      </c>
      <c r="G442" s="2456">
        <v>505125.22540573037</v>
      </c>
      <c r="I442" s="2390" t="s">
        <v>908</v>
      </c>
      <c r="J442" s="2147" t="s">
        <v>1</v>
      </c>
      <c r="K442" s="2307">
        <v>83.111000792867316</v>
      </c>
      <c r="L442" s="2488">
        <v>10102.504508114607</v>
      </c>
      <c r="M442" s="2456">
        <v>839629.2601838588</v>
      </c>
      <c r="O442" s="2390" t="s">
        <v>908</v>
      </c>
      <c r="P442" s="2147" t="s">
        <v>1</v>
      </c>
      <c r="Q442" s="2307">
        <v>96.583259163701399</v>
      </c>
      <c r="R442" s="2488">
        <v>10102.504508114607</v>
      </c>
      <c r="S442" s="2456">
        <v>975732.81110969489</v>
      </c>
      <c r="U442" s="2390" t="s">
        <v>908</v>
      </c>
      <c r="V442" s="2147" t="s">
        <v>1</v>
      </c>
      <c r="W442" s="2387">
        <v>110.11914653248887</v>
      </c>
      <c r="X442" s="2488">
        <v>10102.504508114607</v>
      </c>
      <c r="Y442" s="2456">
        <v>1112479.1742742017</v>
      </c>
    </row>
    <row r="443" spans="3:25" ht="15.75" x14ac:dyDescent="0.3">
      <c r="C443" s="2306" t="s">
        <v>909</v>
      </c>
      <c r="D443" s="2147" t="s">
        <v>1</v>
      </c>
      <c r="E443" s="2307">
        <v>55</v>
      </c>
      <c r="F443" s="2488">
        <v>4701.963534361852</v>
      </c>
      <c r="G443" s="2456">
        <v>258607.99438990187</v>
      </c>
      <c r="I443" s="2306" t="s">
        <v>909</v>
      </c>
      <c r="J443" s="2147" t="s">
        <v>1</v>
      </c>
      <c r="K443" s="2307">
        <v>91.422100872154047</v>
      </c>
      <c r="L443" s="2488">
        <v>4701.963534361852</v>
      </c>
      <c r="M443" s="2456">
        <v>429863.38453561917</v>
      </c>
      <c r="O443" s="2306" t="s">
        <v>909</v>
      </c>
      <c r="P443" s="2147" t="s">
        <v>1</v>
      </c>
      <c r="Q443" s="2307">
        <v>106.24158508007153</v>
      </c>
      <c r="R443" s="2488">
        <v>4701.963534361852</v>
      </c>
      <c r="S443" s="2456">
        <v>499544.05887929851</v>
      </c>
      <c r="U443" s="2306" t="s">
        <v>909</v>
      </c>
      <c r="V443" s="2147" t="s">
        <v>1</v>
      </c>
      <c r="W443" s="2387">
        <v>121.13106118573775</v>
      </c>
      <c r="X443" s="2488">
        <v>4701.963534361852</v>
      </c>
      <c r="Y443" s="2456">
        <v>569553.83257389325</v>
      </c>
    </row>
    <row r="444" spans="3:25" ht="15.75" x14ac:dyDescent="0.3">
      <c r="C444" s="2306" t="s">
        <v>910</v>
      </c>
      <c r="D444" s="2147" t="s">
        <v>1</v>
      </c>
      <c r="E444" s="2307">
        <v>4</v>
      </c>
      <c r="F444" s="2488">
        <v>3414.2761043356804</v>
      </c>
      <c r="G444" s="2456">
        <v>13657.104417342722</v>
      </c>
      <c r="I444" s="2306" t="s">
        <v>910</v>
      </c>
      <c r="J444" s="2147" t="s">
        <v>1</v>
      </c>
      <c r="K444" s="2307">
        <v>6.6488800634293854</v>
      </c>
      <c r="L444" s="2488">
        <v>3414.2761043356804</v>
      </c>
      <c r="M444" s="2456">
        <v>22701.112321160854</v>
      </c>
      <c r="O444" s="2306" t="s">
        <v>910</v>
      </c>
      <c r="P444" s="2147" t="s">
        <v>1</v>
      </c>
      <c r="Q444" s="2307">
        <v>7.7266607330961117</v>
      </c>
      <c r="R444" s="2488">
        <v>3414.2761043356804</v>
      </c>
      <c r="S444" s="2456">
        <v>26380.953107318866</v>
      </c>
      <c r="U444" s="2306" t="s">
        <v>910</v>
      </c>
      <c r="V444" s="2147" t="s">
        <v>1</v>
      </c>
      <c r="W444" s="2387">
        <v>8.8095317225991092</v>
      </c>
      <c r="X444" s="2488">
        <v>3414.2761043356804</v>
      </c>
      <c r="Y444" s="2456">
        <v>30078.173650857283</v>
      </c>
    </row>
    <row r="445" spans="3:25" ht="15.75" x14ac:dyDescent="0.3">
      <c r="C445" s="2306" t="s">
        <v>911</v>
      </c>
      <c r="D445" s="2150" t="s">
        <v>3</v>
      </c>
      <c r="E445" s="2307">
        <v>7</v>
      </c>
      <c r="F445" s="2488">
        <v>66633.540372670817</v>
      </c>
      <c r="G445" s="2456">
        <v>466434.78260869574</v>
      </c>
      <c r="I445" s="2306" t="s">
        <v>911</v>
      </c>
      <c r="J445" s="2150" t="s">
        <v>3</v>
      </c>
      <c r="K445" s="2307">
        <v>11.635540111001424</v>
      </c>
      <c r="L445" s="2488">
        <v>66633.540372670817</v>
      </c>
      <c r="M445" s="2456">
        <v>775317.23174424411</v>
      </c>
      <c r="O445" s="2306" t="s">
        <v>911</v>
      </c>
      <c r="P445" s="2150" t="s">
        <v>3</v>
      </c>
      <c r="Q445" s="2307">
        <v>13.521656282918196</v>
      </c>
      <c r="R445" s="2488">
        <v>66633.540372670817</v>
      </c>
      <c r="S445" s="2456">
        <v>900995.82983320765</v>
      </c>
      <c r="U445" s="2306" t="s">
        <v>911</v>
      </c>
      <c r="V445" s="2150" t="s">
        <v>3</v>
      </c>
      <c r="W445" s="2387">
        <v>15.416680514548441</v>
      </c>
      <c r="X445" s="2488">
        <v>66633.540372670817</v>
      </c>
      <c r="Y445" s="2456">
        <v>1027268.003478731</v>
      </c>
    </row>
    <row r="446" spans="3:25" ht="15.75" x14ac:dyDescent="0.3">
      <c r="C446" s="2306" t="s">
        <v>912</v>
      </c>
      <c r="D446" s="2150" t="s">
        <v>913</v>
      </c>
      <c r="E446" s="2307">
        <v>2</v>
      </c>
      <c r="F446" s="2488">
        <v>3869.0442797034666</v>
      </c>
      <c r="G446" s="2456">
        <v>7738.0885594069332</v>
      </c>
      <c r="I446" s="2306" t="s">
        <v>912</v>
      </c>
      <c r="J446" s="2150" t="s">
        <v>913</v>
      </c>
      <c r="K446" s="2307">
        <v>3.3244400317146927</v>
      </c>
      <c r="L446" s="2488">
        <v>3869.0442797034666</v>
      </c>
      <c r="M446" s="2456">
        <v>12862.405687922943</v>
      </c>
      <c r="O446" s="2306" t="s">
        <v>912</v>
      </c>
      <c r="P446" s="2150" t="s">
        <v>913</v>
      </c>
      <c r="Q446" s="2307">
        <v>3.8633303665480558</v>
      </c>
      <c r="R446" s="2488">
        <v>3869.0442797034666</v>
      </c>
      <c r="S446" s="2456">
        <v>14947.396255297452</v>
      </c>
      <c r="U446" s="2306" t="s">
        <v>912</v>
      </c>
      <c r="V446" s="2150" t="s">
        <v>913</v>
      </c>
      <c r="W446" s="2387">
        <v>4.4047658612995546</v>
      </c>
      <c r="X446" s="2488">
        <v>3869.0442797034666</v>
      </c>
      <c r="Y446" s="2456">
        <v>17042.234159094154</v>
      </c>
    </row>
    <row r="447" spans="3:25" ht="15.75" x14ac:dyDescent="0.3">
      <c r="C447" s="2370"/>
      <c r="D447" s="2366"/>
      <c r="E447" s="2366"/>
      <c r="F447" s="2394" t="s">
        <v>890</v>
      </c>
      <c r="G447" s="2309">
        <v>13739619.316831689</v>
      </c>
      <c r="I447" s="2370"/>
      <c r="J447" s="2366"/>
      <c r="K447" s="2366"/>
      <c r="L447" s="2394" t="s">
        <v>890</v>
      </c>
      <c r="M447" s="2309">
        <v>22838270.238697872</v>
      </c>
      <c r="O447" s="2370"/>
      <c r="P447" s="2366"/>
      <c r="Q447" s="2366"/>
      <c r="R447" s="2394" t="s">
        <v>890</v>
      </c>
      <c r="S447" s="2309">
        <v>26540344.265763056</v>
      </c>
      <c r="U447" s="2370"/>
      <c r="V447" s="2366"/>
      <c r="W447" s="2366"/>
      <c r="X447" s="2394" t="s">
        <v>890</v>
      </c>
      <c r="Y447" s="2309">
        <v>30259903.057016067</v>
      </c>
    </row>
    <row r="448" spans="3:25" ht="15.75" x14ac:dyDescent="0.3">
      <c r="C448" s="2375" t="s">
        <v>898</v>
      </c>
      <c r="D448" s="2355"/>
      <c r="E448" s="2355"/>
      <c r="F448" s="2366"/>
      <c r="G448" s="2401"/>
      <c r="I448" s="2375" t="s">
        <v>898</v>
      </c>
      <c r="J448" s="2355"/>
      <c r="K448" s="2355"/>
      <c r="L448" s="2366"/>
      <c r="M448" s="2401"/>
      <c r="O448" s="2375" t="s">
        <v>898</v>
      </c>
      <c r="P448" s="2355"/>
      <c r="Q448" s="2355"/>
      <c r="R448" s="2366"/>
      <c r="S448" s="2401"/>
      <c r="U448" s="2375" t="s">
        <v>898</v>
      </c>
      <c r="V448" s="2355"/>
      <c r="W448" s="2355"/>
      <c r="X448" s="2366"/>
      <c r="Y448" s="2401"/>
    </row>
    <row r="449" spans="3:25" x14ac:dyDescent="0.25">
      <c r="C449" s="2126" t="s">
        <v>884</v>
      </c>
      <c r="D449" s="2127" t="s">
        <v>885</v>
      </c>
      <c r="E449" s="2128" t="s">
        <v>886</v>
      </c>
      <c r="F449" s="2128" t="s">
        <v>893</v>
      </c>
      <c r="G449" s="2449" t="s">
        <v>888</v>
      </c>
      <c r="I449" s="2126" t="s">
        <v>884</v>
      </c>
      <c r="J449" s="2127" t="s">
        <v>885</v>
      </c>
      <c r="K449" s="2128" t="s">
        <v>886</v>
      </c>
      <c r="L449" s="2128" t="s">
        <v>893</v>
      </c>
      <c r="M449" s="2449" t="s">
        <v>888</v>
      </c>
      <c r="O449" s="2126" t="s">
        <v>884</v>
      </c>
      <c r="P449" s="2127" t="s">
        <v>885</v>
      </c>
      <c r="Q449" s="2128" t="s">
        <v>886</v>
      </c>
      <c r="R449" s="2128" t="s">
        <v>893</v>
      </c>
      <c r="S449" s="2449" t="s">
        <v>888</v>
      </c>
      <c r="U449" s="2126" t="s">
        <v>884</v>
      </c>
      <c r="V449" s="2127" t="s">
        <v>885</v>
      </c>
      <c r="W449" s="2128" t="s">
        <v>886</v>
      </c>
      <c r="X449" s="2128" t="s">
        <v>893</v>
      </c>
      <c r="Y449" s="2449" t="s">
        <v>888</v>
      </c>
    </row>
    <row r="450" spans="3:25" ht="15.75" x14ac:dyDescent="0.3">
      <c r="C450" s="2306" t="s">
        <v>899</v>
      </c>
      <c r="D450" s="2282">
        <v>133931.74620661701</v>
      </c>
      <c r="E450" s="2307">
        <v>1</v>
      </c>
      <c r="F450" s="2385">
        <v>1</v>
      </c>
      <c r="G450" s="2404">
        <v>133931.74620661701</v>
      </c>
      <c r="I450" s="2306" t="s">
        <v>899</v>
      </c>
      <c r="J450" s="2282">
        <v>133931.74620661701</v>
      </c>
      <c r="K450" s="2307">
        <v>1</v>
      </c>
      <c r="L450" s="2385">
        <v>1</v>
      </c>
      <c r="M450" s="2404">
        <v>133931.74620661701</v>
      </c>
      <c r="O450" s="2306" t="s">
        <v>899</v>
      </c>
      <c r="P450" s="2282">
        <v>133931.74620661701</v>
      </c>
      <c r="Q450" s="2307">
        <v>1</v>
      </c>
      <c r="R450" s="2385">
        <v>1</v>
      </c>
      <c r="S450" s="2404">
        <v>133931.74620661701</v>
      </c>
      <c r="U450" s="2306" t="s">
        <v>899</v>
      </c>
      <c r="V450" s="2282">
        <v>133931.74620661701</v>
      </c>
      <c r="W450" s="2307">
        <v>1</v>
      </c>
      <c r="X450" s="2385">
        <v>1</v>
      </c>
      <c r="Y450" s="2404">
        <v>133931.74620661701</v>
      </c>
    </row>
    <row r="451" spans="3:25" ht="15.75" x14ac:dyDescent="0.3">
      <c r="C451" s="2306" t="s">
        <v>990</v>
      </c>
      <c r="D451" s="2282">
        <v>100448.75998254272</v>
      </c>
      <c r="E451" s="2307">
        <v>4</v>
      </c>
      <c r="F451" s="2385">
        <v>2</v>
      </c>
      <c r="G451" s="2404">
        <v>803590.07986034174</v>
      </c>
      <c r="I451" s="2306" t="s">
        <v>990</v>
      </c>
      <c r="J451" s="2282">
        <v>100448.75998254272</v>
      </c>
      <c r="K451" s="2307">
        <v>4</v>
      </c>
      <c r="L451" s="2385">
        <v>2</v>
      </c>
      <c r="M451" s="2404">
        <v>803590.07986034174</v>
      </c>
      <c r="O451" s="2306" t="s">
        <v>990</v>
      </c>
      <c r="P451" s="2282">
        <v>100448.75998254272</v>
      </c>
      <c r="Q451" s="2307">
        <v>5</v>
      </c>
      <c r="R451" s="2385">
        <v>2</v>
      </c>
      <c r="S451" s="2404">
        <v>1004487.5998254272</v>
      </c>
      <c r="U451" s="2306" t="s">
        <v>990</v>
      </c>
      <c r="V451" s="2282">
        <v>100448.75998254272</v>
      </c>
      <c r="W451" s="2307">
        <v>6</v>
      </c>
      <c r="X451" s="2385">
        <v>2</v>
      </c>
      <c r="Y451" s="2404">
        <v>1205385.1197905126</v>
      </c>
    </row>
    <row r="452" spans="3:25" ht="15.75" x14ac:dyDescent="0.3">
      <c r="C452" s="2306" t="s">
        <v>1154</v>
      </c>
      <c r="D452" s="2282">
        <v>64040.167561799884</v>
      </c>
      <c r="E452" s="2307">
        <v>8</v>
      </c>
      <c r="F452" s="2385">
        <v>3</v>
      </c>
      <c r="G452" s="2404">
        <v>1536964.0214831973</v>
      </c>
      <c r="I452" s="2306" t="s">
        <v>1154</v>
      </c>
      <c r="J452" s="2282">
        <v>64040.167561799884</v>
      </c>
      <c r="K452" s="2307">
        <v>8</v>
      </c>
      <c r="L452" s="2385">
        <v>3</v>
      </c>
      <c r="M452" s="2404">
        <v>1536964.0214831973</v>
      </c>
      <c r="O452" s="2306" t="s">
        <v>1154</v>
      </c>
      <c r="P452" s="2282">
        <v>64040.167561799884</v>
      </c>
      <c r="Q452" s="2307">
        <v>9</v>
      </c>
      <c r="R452" s="2385">
        <v>3</v>
      </c>
      <c r="S452" s="2404">
        <v>1729084.5241685968</v>
      </c>
      <c r="U452" s="2306" t="s">
        <v>1154</v>
      </c>
      <c r="V452" s="2282">
        <v>64040.167561799884</v>
      </c>
      <c r="W452" s="2307">
        <v>10</v>
      </c>
      <c r="X452" s="2385">
        <v>3</v>
      </c>
      <c r="Y452" s="2404">
        <v>1921205.0268539963</v>
      </c>
    </row>
    <row r="453" spans="3:25" ht="15.75" x14ac:dyDescent="0.3">
      <c r="C453" s="2306" t="s">
        <v>2603</v>
      </c>
      <c r="D453" s="2282">
        <v>290020.70325447264</v>
      </c>
      <c r="E453" s="2307">
        <v>3.2</v>
      </c>
      <c r="F453" s="2385">
        <v>1</v>
      </c>
      <c r="G453" s="2404">
        <v>928066.25041431247</v>
      </c>
      <c r="I453" s="2306" t="s">
        <v>2603</v>
      </c>
      <c r="J453" s="2282">
        <v>290020.70325447264</v>
      </c>
      <c r="K453" s="2307">
        <v>3.2</v>
      </c>
      <c r="L453" s="2385">
        <v>1</v>
      </c>
      <c r="M453" s="2404">
        <v>928066.25041431247</v>
      </c>
      <c r="O453" s="2306" t="s">
        <v>2603</v>
      </c>
      <c r="P453" s="2282">
        <v>290020.70325447264</v>
      </c>
      <c r="Q453" s="2307">
        <v>3.6</v>
      </c>
      <c r="R453" s="2385">
        <v>1</v>
      </c>
      <c r="S453" s="2404">
        <v>1044074.5317161016</v>
      </c>
      <c r="U453" s="2306" t="s">
        <v>2603</v>
      </c>
      <c r="V453" s="2282">
        <v>290020.70325447264</v>
      </c>
      <c r="W453" s="2307">
        <v>4</v>
      </c>
      <c r="X453" s="2385">
        <v>1</v>
      </c>
      <c r="Y453" s="2404">
        <v>1160082.8130178906</v>
      </c>
    </row>
    <row r="454" spans="3:25" ht="15.75" x14ac:dyDescent="0.3">
      <c r="C454" s="2306" t="s">
        <v>2602</v>
      </c>
      <c r="D454" s="2282">
        <v>282139.34593835432</v>
      </c>
      <c r="E454" s="2307">
        <v>8</v>
      </c>
      <c r="F454" s="2385">
        <v>2</v>
      </c>
      <c r="G454" s="2404">
        <v>4514229.5350136692</v>
      </c>
      <c r="I454" s="2306" t="s">
        <v>2602</v>
      </c>
      <c r="J454" s="2282">
        <v>282139.34593835432</v>
      </c>
      <c r="K454" s="2307">
        <v>8</v>
      </c>
      <c r="L454" s="2385">
        <v>2</v>
      </c>
      <c r="M454" s="2404">
        <v>4514229.5350136692</v>
      </c>
      <c r="O454" s="2306" t="s">
        <v>2602</v>
      </c>
      <c r="P454" s="2282">
        <v>282139.34593835432</v>
      </c>
      <c r="Q454" s="2307">
        <v>9</v>
      </c>
      <c r="R454" s="2385">
        <v>2</v>
      </c>
      <c r="S454" s="2404">
        <v>5078508.2268903777</v>
      </c>
      <c r="U454" s="2306" t="s">
        <v>2602</v>
      </c>
      <c r="V454" s="2282">
        <v>282139.34593835432</v>
      </c>
      <c r="W454" s="2307">
        <v>10</v>
      </c>
      <c r="X454" s="2385">
        <v>2</v>
      </c>
      <c r="Y454" s="2404">
        <v>5642786.9187670862</v>
      </c>
    </row>
    <row r="455" spans="3:25" ht="15.75" x14ac:dyDescent="0.3">
      <c r="C455" s="2370"/>
      <c r="D455" s="2366"/>
      <c r="E455" s="2366"/>
      <c r="F455" s="2394" t="s">
        <v>890</v>
      </c>
      <c r="G455" s="2395">
        <v>7916781.6329781376</v>
      </c>
      <c r="I455" s="2370"/>
      <c r="J455" s="2366"/>
      <c r="K455" s="2366"/>
      <c r="L455" s="2394" t="s">
        <v>890</v>
      </c>
      <c r="M455" s="2395">
        <v>7916781.6329781376</v>
      </c>
      <c r="O455" s="2370"/>
      <c r="P455" s="2366"/>
      <c r="Q455" s="2366"/>
      <c r="R455" s="2394" t="s">
        <v>890</v>
      </c>
      <c r="S455" s="2395">
        <v>8990086.62880712</v>
      </c>
      <c r="U455" s="2370"/>
      <c r="V455" s="2366"/>
      <c r="W455" s="2366"/>
      <c r="X455" s="2394" t="s">
        <v>890</v>
      </c>
      <c r="Y455" s="2395">
        <v>10063391.624636102</v>
      </c>
    </row>
    <row r="456" spans="3:25" ht="16.5" thickBot="1" x14ac:dyDescent="0.35">
      <c r="C456" s="2423"/>
      <c r="D456" s="2453"/>
      <c r="E456" s="2454" t="s">
        <v>900</v>
      </c>
      <c r="F456" s="2455"/>
      <c r="G456" s="2427">
        <v>22377713.036686204</v>
      </c>
      <c r="I456" s="2423"/>
      <c r="J456" s="2453"/>
      <c r="K456" s="2454" t="s">
        <v>900</v>
      </c>
      <c r="L456" s="2455"/>
      <c r="M456" s="2427">
        <v>31836651.120878842</v>
      </c>
      <c r="O456" s="2423"/>
      <c r="P456" s="2453"/>
      <c r="Q456" s="2454" t="s">
        <v>900</v>
      </c>
      <c r="R456" s="2455"/>
      <c r="S456" s="2427">
        <v>36949857.808489129</v>
      </c>
      <c r="U456" s="2423"/>
      <c r="V456" s="2453"/>
      <c r="W456" s="2454" t="s">
        <v>900</v>
      </c>
      <c r="X456" s="2455"/>
      <c r="Y456" s="2427">
        <v>42080622.028456256</v>
      </c>
    </row>
    <row r="457" spans="3:25" x14ac:dyDescent="0.25">
      <c r="I457" s="1341"/>
    </row>
    <row r="458" spans="3:25" ht="15.75" thickBot="1" x14ac:dyDescent="0.3">
      <c r="I458" s="1341"/>
    </row>
    <row r="459" spans="3:25" ht="15.75" x14ac:dyDescent="0.3">
      <c r="C459" s="2343"/>
      <c r="D459" s="2344"/>
      <c r="E459" s="2457" t="s">
        <v>875</v>
      </c>
      <c r="F459" s="2458"/>
      <c r="G459" s="2459"/>
      <c r="I459" s="2343"/>
      <c r="J459" s="2344"/>
      <c r="K459" s="2457" t="s">
        <v>875</v>
      </c>
      <c r="L459" s="2458"/>
      <c r="M459" s="2459"/>
    </row>
    <row r="460" spans="3:25" ht="16.5" thickBot="1" x14ac:dyDescent="0.35">
      <c r="C460" s="2241" t="s">
        <v>877</v>
      </c>
      <c r="D460" s="2242">
        <v>29</v>
      </c>
      <c r="E460" s="2461" t="s">
        <v>3366</v>
      </c>
      <c r="F460" s="2415"/>
      <c r="G460" s="2462"/>
      <c r="I460" s="2241" t="s">
        <v>877</v>
      </c>
      <c r="J460" s="2242">
        <v>30</v>
      </c>
      <c r="K460" s="2461" t="s">
        <v>3366</v>
      </c>
      <c r="L460" s="2415"/>
      <c r="M460" s="2462"/>
    </row>
    <row r="461" spans="3:25" ht="15.75" x14ac:dyDescent="0.3">
      <c r="C461" s="2343" t="s">
        <v>880</v>
      </c>
      <c r="D461" s="2345"/>
      <c r="E461" s="2344"/>
      <c r="F461" s="2413" t="s">
        <v>881</v>
      </c>
      <c r="G461" s="2463" t="s">
        <v>883</v>
      </c>
      <c r="I461" s="2343" t="s">
        <v>880</v>
      </c>
      <c r="J461" s="2345"/>
      <c r="K461" s="2344"/>
      <c r="L461" s="2413" t="s">
        <v>881</v>
      </c>
      <c r="M461" s="2463" t="s">
        <v>883</v>
      </c>
    </row>
    <row r="462" spans="3:25" ht="16.5" thickBot="1" x14ac:dyDescent="0.35">
      <c r="C462" s="2363" t="s">
        <v>2088</v>
      </c>
      <c r="D462" s="2364"/>
      <c r="E462" s="2365"/>
      <c r="F462" s="2408"/>
      <c r="G462" s="2367"/>
      <c r="I462" s="2363" t="s">
        <v>2087</v>
      </c>
      <c r="J462" s="2364"/>
      <c r="K462" s="2365"/>
      <c r="L462" s="2408"/>
      <c r="M462" s="2367"/>
    </row>
    <row r="463" spans="3:25" ht="15.75" x14ac:dyDescent="0.3">
      <c r="C463" s="2414" t="s">
        <v>882</v>
      </c>
      <c r="D463" s="2408"/>
      <c r="E463" s="2415"/>
      <c r="F463" s="2408"/>
      <c r="G463" s="2416"/>
      <c r="I463" s="2414" t="s">
        <v>882</v>
      </c>
      <c r="J463" s="2408"/>
      <c r="K463" s="2415"/>
      <c r="L463" s="2408"/>
      <c r="M463" s="2416"/>
    </row>
    <row r="464" spans="3:25" x14ac:dyDescent="0.25">
      <c r="C464" s="2126" t="s">
        <v>884</v>
      </c>
      <c r="D464" s="2127" t="s">
        <v>885</v>
      </c>
      <c r="E464" s="2419" t="s">
        <v>886</v>
      </c>
      <c r="F464" s="2418" t="s">
        <v>893</v>
      </c>
      <c r="G464" s="2420" t="s">
        <v>888</v>
      </c>
      <c r="I464" s="2417" t="s">
        <v>884</v>
      </c>
      <c r="J464" s="2418" t="s">
        <v>885</v>
      </c>
      <c r="K464" s="2419" t="s">
        <v>886</v>
      </c>
      <c r="L464" s="2418" t="s">
        <v>893</v>
      </c>
      <c r="M464" s="2420" t="s">
        <v>888</v>
      </c>
    </row>
    <row r="465" spans="3:13" ht="15.75" x14ac:dyDescent="0.3">
      <c r="C465" s="2306" t="s">
        <v>889</v>
      </c>
      <c r="D465" s="2384">
        <v>96448.825485874579</v>
      </c>
      <c r="E465" s="2307">
        <v>0.2</v>
      </c>
      <c r="F465" s="2451">
        <v>1</v>
      </c>
      <c r="G465" s="2404">
        <v>19289.765097174917</v>
      </c>
      <c r="I465" s="2306" t="s">
        <v>889</v>
      </c>
      <c r="J465" s="2384">
        <v>96448.825485874579</v>
      </c>
      <c r="K465" s="2307">
        <v>0.2</v>
      </c>
      <c r="L465" s="2451">
        <v>1</v>
      </c>
      <c r="M465" s="2404">
        <v>19289.765097174917</v>
      </c>
    </row>
    <row r="466" spans="3:13" ht="15.75" x14ac:dyDescent="0.3">
      <c r="C466" s="2390" t="s">
        <v>926</v>
      </c>
      <c r="D466" s="2384">
        <v>39894.1454618313</v>
      </c>
      <c r="E466" s="2307">
        <v>0.08</v>
      </c>
      <c r="F466" s="2451">
        <v>1</v>
      </c>
      <c r="G466" s="2404">
        <v>3191.531636946504</v>
      </c>
      <c r="I466" s="2390" t="s">
        <v>926</v>
      </c>
      <c r="J466" s="2384">
        <v>39894.1454618313</v>
      </c>
      <c r="K466" s="2307">
        <v>0.13102735110117272</v>
      </c>
      <c r="L466" s="2451">
        <v>1</v>
      </c>
      <c r="M466" s="2404">
        <v>5227.2242043086262</v>
      </c>
    </row>
    <row r="467" spans="3:13" ht="15.75" x14ac:dyDescent="0.3">
      <c r="C467" s="2390" t="s">
        <v>928</v>
      </c>
      <c r="D467" s="2384">
        <v>27427.225005009019</v>
      </c>
      <c r="E467" s="2391">
        <v>0.04</v>
      </c>
      <c r="F467" s="2451">
        <v>1</v>
      </c>
      <c r="G467" s="2404">
        <v>1097.0890002003607</v>
      </c>
      <c r="I467" s="2390" t="s">
        <v>928</v>
      </c>
      <c r="J467" s="2384">
        <v>27427.225005009019</v>
      </c>
      <c r="K467" s="2391">
        <v>6.5513675550586362E-2</v>
      </c>
      <c r="L467" s="2451">
        <v>1</v>
      </c>
      <c r="M467" s="2404">
        <v>1796.8583202310901</v>
      </c>
    </row>
    <row r="468" spans="3:13" ht="15.75" x14ac:dyDescent="0.3">
      <c r="C468" s="2390" t="s">
        <v>2263</v>
      </c>
      <c r="D468" s="2384">
        <v>644840.71328391111</v>
      </c>
      <c r="E468" s="2391">
        <v>1</v>
      </c>
      <c r="F468" s="2451">
        <v>1</v>
      </c>
      <c r="G468" s="2404">
        <v>644840.71328391111</v>
      </c>
      <c r="I468" s="2390" t="s">
        <v>2263</v>
      </c>
      <c r="J468" s="2384">
        <v>644840.71328391111</v>
      </c>
      <c r="K468" s="2391">
        <v>1.5</v>
      </c>
      <c r="L468" s="2451">
        <v>1</v>
      </c>
      <c r="M468" s="2404">
        <v>967261.06992586667</v>
      </c>
    </row>
    <row r="469" spans="3:13" ht="15.75" x14ac:dyDescent="0.3">
      <c r="C469" s="2412"/>
      <c r="D469" s="2408"/>
      <c r="E469" s="2408"/>
      <c r="F469" s="2413" t="s">
        <v>890</v>
      </c>
      <c r="G469" s="2472">
        <v>668419.0990182329</v>
      </c>
      <c r="I469" s="2412"/>
      <c r="J469" s="2408"/>
      <c r="K469" s="2408"/>
      <c r="L469" s="2413" t="s">
        <v>890</v>
      </c>
      <c r="M469" s="2472">
        <v>993574.91754758125</v>
      </c>
    </row>
    <row r="470" spans="3:13" ht="15.75" x14ac:dyDescent="0.3">
      <c r="C470" s="2412"/>
      <c r="D470" s="2408"/>
      <c r="E470" s="2408"/>
      <c r="F470" s="2408"/>
      <c r="G470" s="2465"/>
      <c r="I470" s="2412"/>
      <c r="J470" s="2408"/>
      <c r="K470" s="2408"/>
      <c r="L470" s="2408"/>
      <c r="M470" s="2465"/>
    </row>
    <row r="471" spans="3:13" ht="15.75" x14ac:dyDescent="0.3">
      <c r="C471" s="2414" t="s">
        <v>891</v>
      </c>
      <c r="D471" s="2415"/>
      <c r="E471" s="2415"/>
      <c r="F471" s="2408"/>
      <c r="G471" s="2416"/>
      <c r="I471" s="2414" t="s">
        <v>891</v>
      </c>
      <c r="J471" s="2415"/>
      <c r="K471" s="2415"/>
      <c r="L471" s="2408"/>
      <c r="M471" s="2416"/>
    </row>
    <row r="472" spans="3:13" x14ac:dyDescent="0.25">
      <c r="C472" s="2417" t="s">
        <v>884</v>
      </c>
      <c r="D472" s="2418" t="s">
        <v>892</v>
      </c>
      <c r="E472" s="2419" t="s">
        <v>893</v>
      </c>
      <c r="F472" s="2418" t="s">
        <v>887</v>
      </c>
      <c r="G472" s="2420" t="s">
        <v>888</v>
      </c>
      <c r="I472" s="2417" t="s">
        <v>884</v>
      </c>
      <c r="J472" s="2418" t="s">
        <v>892</v>
      </c>
      <c r="K472" s="2419" t="s">
        <v>893</v>
      </c>
      <c r="L472" s="2418" t="s">
        <v>887</v>
      </c>
      <c r="M472" s="2420" t="s">
        <v>888</v>
      </c>
    </row>
    <row r="473" spans="3:13" ht="15.75" x14ac:dyDescent="0.3">
      <c r="C473" s="2306" t="s">
        <v>2167</v>
      </c>
      <c r="D473" s="2147" t="s">
        <v>894</v>
      </c>
      <c r="E473" s="2307">
        <v>13.44</v>
      </c>
      <c r="F473" s="2488">
        <v>31489.721498697658</v>
      </c>
      <c r="G473" s="2456">
        <v>423221.8569424965</v>
      </c>
      <c r="I473" s="2306" t="s">
        <v>2167</v>
      </c>
      <c r="J473" s="2403" t="s">
        <v>894</v>
      </c>
      <c r="K473" s="2307">
        <v>22.012594984997016</v>
      </c>
      <c r="L473" s="2488">
        <v>31489.721498697658</v>
      </c>
      <c r="M473" s="2456">
        <v>693170.48554118478</v>
      </c>
    </row>
    <row r="474" spans="3:13" ht="15.75" x14ac:dyDescent="0.3">
      <c r="C474" s="2306" t="s">
        <v>2166</v>
      </c>
      <c r="D474" s="2147" t="s">
        <v>894</v>
      </c>
      <c r="E474" s="2307">
        <v>17.472000000000001</v>
      </c>
      <c r="F474" s="2488">
        <v>16121.017832097778</v>
      </c>
      <c r="G474" s="2456">
        <v>281666.42356241238</v>
      </c>
      <c r="I474" s="2306" t="s">
        <v>2166</v>
      </c>
      <c r="J474" s="2403" t="s">
        <v>894</v>
      </c>
      <c r="K474" s="2307">
        <v>28.616373480496122</v>
      </c>
      <c r="L474" s="2488">
        <v>16121.017832097778</v>
      </c>
      <c r="M474" s="2456">
        <v>461325.06716904795</v>
      </c>
    </row>
    <row r="475" spans="3:13" ht="15.75" x14ac:dyDescent="0.3">
      <c r="C475" s="2306" t="s">
        <v>1895</v>
      </c>
      <c r="D475" s="2147" t="s">
        <v>894</v>
      </c>
      <c r="E475" s="2307">
        <v>1.2</v>
      </c>
      <c r="F475" s="2488">
        <v>220959.50124884793</v>
      </c>
      <c r="G475" s="2456">
        <v>265151.40149861749</v>
      </c>
      <c r="I475" s="2306" t="s">
        <v>1895</v>
      </c>
      <c r="J475" s="2403" t="s">
        <v>894</v>
      </c>
      <c r="K475" s="2307">
        <v>1.9654102665175908</v>
      </c>
      <c r="L475" s="2488">
        <v>220959.50124884793</v>
      </c>
      <c r="M475" s="2456">
        <v>434276.07223909214</v>
      </c>
    </row>
    <row r="476" spans="3:13" ht="15.75" x14ac:dyDescent="0.3">
      <c r="C476" s="2306" t="s">
        <v>980</v>
      </c>
      <c r="D476" s="2147" t="s">
        <v>894</v>
      </c>
      <c r="E476" s="2307">
        <v>12</v>
      </c>
      <c r="F476" s="2488">
        <v>372449.24864756566</v>
      </c>
      <c r="G476" s="2456">
        <v>4469390.9837707877</v>
      </c>
      <c r="I476" s="2306" t="s">
        <v>980</v>
      </c>
      <c r="J476" s="2403" t="s">
        <v>894</v>
      </c>
      <c r="K476" s="2307">
        <v>19.654102665175909</v>
      </c>
      <c r="L476" s="2488">
        <v>372449.24864756566</v>
      </c>
      <c r="M476" s="2456">
        <v>7320155.7704868848</v>
      </c>
    </row>
    <row r="477" spans="3:13" ht="15.75" x14ac:dyDescent="0.3">
      <c r="C477" s="2306" t="s">
        <v>984</v>
      </c>
      <c r="D477" s="2147" t="s">
        <v>2232</v>
      </c>
      <c r="E477" s="2307">
        <v>11.2</v>
      </c>
      <c r="F477" s="2488">
        <v>36154.069324784614</v>
      </c>
      <c r="G477" s="2456">
        <v>404925.57643758768</v>
      </c>
      <c r="I477" s="2306" t="s">
        <v>984</v>
      </c>
      <c r="J477" s="2403" t="s">
        <v>2232</v>
      </c>
      <c r="K477" s="2307">
        <v>18.34382915416418</v>
      </c>
      <c r="L477" s="2488">
        <v>36154.069324784614</v>
      </c>
      <c r="M477" s="2456">
        <v>663204.07092165691</v>
      </c>
    </row>
    <row r="478" spans="3:13" ht="15.75" x14ac:dyDescent="0.3">
      <c r="C478" s="2306" t="s">
        <v>902</v>
      </c>
      <c r="D478" s="2147" t="s">
        <v>903</v>
      </c>
      <c r="E478" s="2307">
        <v>9</v>
      </c>
      <c r="F478" s="2488">
        <v>96726.106992586661</v>
      </c>
      <c r="G478" s="2456">
        <v>870534.96293327992</v>
      </c>
      <c r="I478" s="2306" t="s">
        <v>902</v>
      </c>
      <c r="J478" s="2403" t="s">
        <v>903</v>
      </c>
      <c r="K478" s="2307">
        <v>8</v>
      </c>
      <c r="L478" s="2488">
        <v>96726.106992586661</v>
      </c>
      <c r="M478" s="2456">
        <v>773808.85594069329</v>
      </c>
    </row>
    <row r="479" spans="3:13" ht="15.75" x14ac:dyDescent="0.3">
      <c r="C479" s="2306" t="s">
        <v>988</v>
      </c>
      <c r="D479" s="2147" t="s">
        <v>904</v>
      </c>
      <c r="E479" s="2307">
        <v>5</v>
      </c>
      <c r="F479" s="2488">
        <v>9470.8830294530144</v>
      </c>
      <c r="G479" s="2456">
        <v>47354.41514726507</v>
      </c>
      <c r="I479" s="2306" t="s">
        <v>988</v>
      </c>
      <c r="J479" s="2403" t="s">
        <v>904</v>
      </c>
      <c r="K479" s="2307">
        <v>5</v>
      </c>
      <c r="L479" s="2488">
        <v>9470.8830294530144</v>
      </c>
      <c r="M479" s="2456">
        <v>47354.41514726507</v>
      </c>
    </row>
    <row r="480" spans="3:13" ht="15.75" x14ac:dyDescent="0.3">
      <c r="C480" s="2306" t="s">
        <v>905</v>
      </c>
      <c r="D480" s="2147" t="s">
        <v>3</v>
      </c>
      <c r="E480" s="2307">
        <v>1183</v>
      </c>
      <c r="F480" s="2488">
        <v>2256.9424964936889</v>
      </c>
      <c r="G480" s="2456">
        <v>2669962.9733520341</v>
      </c>
      <c r="I480" s="2306" t="s">
        <v>905</v>
      </c>
      <c r="J480" s="2403" t="s">
        <v>3</v>
      </c>
      <c r="K480" s="2307">
        <v>1937.5669544085918</v>
      </c>
      <c r="L480" s="2488">
        <v>2256.9424964936889</v>
      </c>
      <c r="M480" s="2456">
        <v>4372977.1992066009</v>
      </c>
    </row>
    <row r="481" spans="3:13" ht="15.75" x14ac:dyDescent="0.3">
      <c r="C481" s="2306" t="s">
        <v>978</v>
      </c>
      <c r="D481" s="2147" t="s">
        <v>894</v>
      </c>
      <c r="E481" s="2307">
        <v>0.52</v>
      </c>
      <c r="F481" s="2488">
        <v>105968.82388298938</v>
      </c>
      <c r="G481" s="2456">
        <v>55103.78841915448</v>
      </c>
      <c r="I481" s="2306" t="s">
        <v>978</v>
      </c>
      <c r="J481" s="2403" t="s">
        <v>894</v>
      </c>
      <c r="K481" s="2307">
        <v>0.8516777821576228</v>
      </c>
      <c r="L481" s="2488">
        <v>105968.82388298938</v>
      </c>
      <c r="M481" s="2456">
        <v>90251.292902516128</v>
      </c>
    </row>
    <row r="482" spans="3:13" ht="15.75" x14ac:dyDescent="0.3">
      <c r="C482" s="2306" t="s">
        <v>906</v>
      </c>
      <c r="D482" s="2147" t="s">
        <v>4</v>
      </c>
      <c r="E482" s="2307">
        <v>5.22</v>
      </c>
      <c r="F482" s="2488">
        <v>3116.7301142055703</v>
      </c>
      <c r="G482" s="2456">
        <v>16269.331196153076</v>
      </c>
      <c r="I482" s="2306" t="s">
        <v>906</v>
      </c>
      <c r="J482" s="2403" t="s">
        <v>4</v>
      </c>
      <c r="K482" s="2307">
        <v>8.5495346593515205</v>
      </c>
      <c r="L482" s="2488">
        <v>3116.7301142055703</v>
      </c>
      <c r="M482" s="2456">
        <v>26646.592135245148</v>
      </c>
    </row>
    <row r="483" spans="3:13" ht="15.75" x14ac:dyDescent="0.3">
      <c r="C483" s="2306" t="s">
        <v>2138</v>
      </c>
      <c r="D483" s="2147" t="s">
        <v>1599</v>
      </c>
      <c r="E483" s="2307">
        <v>1</v>
      </c>
      <c r="F483" s="2488">
        <v>47019.635343618516</v>
      </c>
      <c r="G483" s="2456">
        <v>47019.635343618516</v>
      </c>
      <c r="I483" s="2306" t="s">
        <v>2138</v>
      </c>
      <c r="J483" s="2403" t="s">
        <v>1599</v>
      </c>
      <c r="K483" s="2307">
        <v>4</v>
      </c>
      <c r="L483" s="2488">
        <v>47019.635343618516</v>
      </c>
      <c r="M483" s="2456">
        <v>188078.54137447407</v>
      </c>
    </row>
    <row r="484" spans="3:13" ht="15.75" x14ac:dyDescent="0.3">
      <c r="C484" s="2306" t="s">
        <v>985</v>
      </c>
      <c r="D484" s="2147" t="s">
        <v>3</v>
      </c>
      <c r="E484" s="2307">
        <v>59.150000000000006</v>
      </c>
      <c r="F484" s="2488">
        <v>3186.5448687637754</v>
      </c>
      <c r="G484" s="2456">
        <v>188484.12898737733</v>
      </c>
      <c r="I484" s="2306" t="s">
        <v>985</v>
      </c>
      <c r="J484" s="2403" t="s">
        <v>3</v>
      </c>
      <c r="K484" s="2307">
        <v>96.878347720429588</v>
      </c>
      <c r="L484" s="2488">
        <v>3186.5448687637754</v>
      </c>
      <c r="M484" s="2456">
        <v>308707.20182284771</v>
      </c>
    </row>
    <row r="485" spans="3:13" ht="15.75" x14ac:dyDescent="0.3">
      <c r="C485" s="2306" t="s">
        <v>916</v>
      </c>
      <c r="D485" s="2147" t="s">
        <v>1</v>
      </c>
      <c r="E485" s="2307">
        <v>2</v>
      </c>
      <c r="F485" s="2488">
        <v>13219.234622320177</v>
      </c>
      <c r="G485" s="2456">
        <v>26438.469244640353</v>
      </c>
      <c r="I485" s="2306" t="s">
        <v>916</v>
      </c>
      <c r="J485" s="2403" t="s">
        <v>1</v>
      </c>
      <c r="K485" s="2307">
        <v>2</v>
      </c>
      <c r="L485" s="2488">
        <v>13219.234622320177</v>
      </c>
      <c r="M485" s="2456">
        <v>26438.469244640353</v>
      </c>
    </row>
    <row r="486" spans="3:13" ht="15.75" x14ac:dyDescent="0.3">
      <c r="C486" s="2306" t="s">
        <v>908</v>
      </c>
      <c r="D486" s="2147" t="s">
        <v>1</v>
      </c>
      <c r="E486" s="2307">
        <v>2</v>
      </c>
      <c r="F486" s="2488">
        <v>10102.504508114607</v>
      </c>
      <c r="G486" s="2456">
        <v>20205.009016229214</v>
      </c>
      <c r="I486" s="2390" t="s">
        <v>908</v>
      </c>
      <c r="J486" s="2147" t="s">
        <v>1</v>
      </c>
      <c r="K486" s="2307">
        <v>2</v>
      </c>
      <c r="L486" s="2488">
        <v>10102.504508114607</v>
      </c>
      <c r="M486" s="2456">
        <v>20205.009016229214</v>
      </c>
    </row>
    <row r="487" spans="3:13" ht="15.75" x14ac:dyDescent="0.3">
      <c r="C487" s="2306" t="s">
        <v>909</v>
      </c>
      <c r="D487" s="2147" t="s">
        <v>1</v>
      </c>
      <c r="E487" s="2307">
        <v>1</v>
      </c>
      <c r="F487" s="2488">
        <v>4701.963534361852</v>
      </c>
      <c r="G487" s="2456">
        <v>4701.963534361852</v>
      </c>
      <c r="I487" s="2306" t="s">
        <v>909</v>
      </c>
      <c r="J487" s="2147" t="s">
        <v>1</v>
      </c>
      <c r="K487" s="2307">
        <v>1</v>
      </c>
      <c r="L487" s="2488">
        <v>4701.963534361852</v>
      </c>
      <c r="M487" s="2456">
        <v>4701.963534361852</v>
      </c>
    </row>
    <row r="488" spans="3:13" ht="15.75" x14ac:dyDescent="0.3">
      <c r="C488" s="2306" t="s">
        <v>910</v>
      </c>
      <c r="D488" s="2147" t="s">
        <v>1</v>
      </c>
      <c r="E488" s="2307">
        <v>2</v>
      </c>
      <c r="F488" s="2488">
        <v>3414.2761043356804</v>
      </c>
      <c r="G488" s="2456">
        <v>6828.5522086713609</v>
      </c>
      <c r="I488" s="2306" t="s">
        <v>910</v>
      </c>
      <c r="J488" s="2410" t="s">
        <v>1</v>
      </c>
      <c r="K488" s="2307">
        <v>2</v>
      </c>
      <c r="L488" s="2488">
        <v>3414.2761043356804</v>
      </c>
      <c r="M488" s="2456">
        <v>6828.5522086713609</v>
      </c>
    </row>
    <row r="489" spans="3:13" ht="15.75" x14ac:dyDescent="0.3">
      <c r="C489" s="2306" t="s">
        <v>2107</v>
      </c>
      <c r="D489" s="2147" t="s">
        <v>3</v>
      </c>
      <c r="E489" s="2307">
        <v>1</v>
      </c>
      <c r="F489" s="2488">
        <v>8228.1675015027067</v>
      </c>
      <c r="G489" s="2456">
        <v>8228.1675015027067</v>
      </c>
      <c r="I489" s="2306" t="s">
        <v>2107</v>
      </c>
      <c r="J489" s="2341" t="s">
        <v>3</v>
      </c>
      <c r="K489" s="2307">
        <v>1</v>
      </c>
      <c r="L489" s="2488">
        <v>8228.1675015027067</v>
      </c>
      <c r="M489" s="2456">
        <v>8228.1675015027067</v>
      </c>
    </row>
    <row r="490" spans="3:13" ht="15.75" x14ac:dyDescent="0.3">
      <c r="C490" s="2306" t="s">
        <v>911</v>
      </c>
      <c r="D490" s="2147" t="s">
        <v>3</v>
      </c>
      <c r="E490" s="2307">
        <v>6</v>
      </c>
      <c r="F490" s="2488">
        <v>66633.540372670817</v>
      </c>
      <c r="G490" s="2456">
        <v>399801.24223602493</v>
      </c>
      <c r="I490" s="2306" t="s">
        <v>911</v>
      </c>
      <c r="J490" s="2410" t="s">
        <v>3</v>
      </c>
      <c r="K490" s="2307">
        <v>6</v>
      </c>
      <c r="L490" s="2488">
        <v>66633.540372670817</v>
      </c>
      <c r="M490" s="2456">
        <v>399801.24223602493</v>
      </c>
    </row>
    <row r="491" spans="3:13" ht="15.75" x14ac:dyDescent="0.3">
      <c r="C491" s="2306" t="s">
        <v>912</v>
      </c>
      <c r="D491" s="2147" t="s">
        <v>913</v>
      </c>
      <c r="E491" s="2307">
        <v>2</v>
      </c>
      <c r="F491" s="2488">
        <v>3869.0442797034666</v>
      </c>
      <c r="G491" s="2456">
        <v>7738.0885594069332</v>
      </c>
      <c r="I491" s="2306" t="s">
        <v>912</v>
      </c>
      <c r="J491" s="2150" t="s">
        <v>913</v>
      </c>
      <c r="K491" s="2307">
        <v>2</v>
      </c>
      <c r="L491" s="2488">
        <v>3869.0442797034666</v>
      </c>
      <c r="M491" s="2456">
        <v>7738.0885594069332</v>
      </c>
    </row>
    <row r="492" spans="3:13" ht="15.75" x14ac:dyDescent="0.3">
      <c r="C492" s="2412"/>
      <c r="D492" s="2408"/>
      <c r="E492" s="2408"/>
      <c r="F492" s="2413" t="s">
        <v>890</v>
      </c>
      <c r="G492" s="2472">
        <v>10213026.969891626</v>
      </c>
      <c r="I492" s="2412"/>
      <c r="J492" s="2408"/>
      <c r="K492" s="2408"/>
      <c r="L492" s="2413" t="s">
        <v>890</v>
      </c>
      <c r="M492" s="2472">
        <v>15853897.057188349</v>
      </c>
    </row>
    <row r="493" spans="3:13" ht="15.75" x14ac:dyDescent="0.3">
      <c r="C493" s="2414" t="s">
        <v>898</v>
      </c>
      <c r="D493" s="2415"/>
      <c r="E493" s="2415"/>
      <c r="F493" s="2408"/>
      <c r="G493" s="2416"/>
      <c r="I493" s="2414" t="s">
        <v>898</v>
      </c>
      <c r="J493" s="2415"/>
      <c r="K493" s="2415"/>
      <c r="L493" s="2408"/>
      <c r="M493" s="2416"/>
    </row>
    <row r="494" spans="3:13" x14ac:dyDescent="0.25">
      <c r="C494" s="2417" t="s">
        <v>884</v>
      </c>
      <c r="D494" s="2418" t="s">
        <v>885</v>
      </c>
      <c r="E494" s="2419" t="s">
        <v>886</v>
      </c>
      <c r="F494" s="2419" t="s">
        <v>893</v>
      </c>
      <c r="G494" s="2420" t="s">
        <v>888</v>
      </c>
      <c r="I494" s="2417" t="s">
        <v>884</v>
      </c>
      <c r="J494" s="2418" t="s">
        <v>885</v>
      </c>
      <c r="K494" s="2419" t="s">
        <v>886</v>
      </c>
      <c r="L494" s="2419" t="s">
        <v>893</v>
      </c>
      <c r="M494" s="2420" t="s">
        <v>888</v>
      </c>
    </row>
    <row r="495" spans="3:13" ht="15.75" x14ac:dyDescent="0.3">
      <c r="C495" s="2421" t="s">
        <v>899</v>
      </c>
      <c r="D495" s="2282">
        <v>133931.74620661701</v>
      </c>
      <c r="E495" s="2307">
        <v>0.25</v>
      </c>
      <c r="F495" s="2385">
        <v>1</v>
      </c>
      <c r="G495" s="2404">
        <v>33482.936551654253</v>
      </c>
      <c r="I495" s="2421" t="s">
        <v>899</v>
      </c>
      <c r="J495" s="2282">
        <v>133931.74620661701</v>
      </c>
      <c r="K495" s="2478">
        <v>0.25</v>
      </c>
      <c r="L495" s="2479">
        <v>1</v>
      </c>
      <c r="M495" s="2404">
        <v>33482.936551654253</v>
      </c>
    </row>
    <row r="496" spans="3:13" ht="15.75" x14ac:dyDescent="0.3">
      <c r="C496" s="2421" t="s">
        <v>990</v>
      </c>
      <c r="D496" s="2282">
        <v>100448.75998254272</v>
      </c>
      <c r="E496" s="2307">
        <v>7</v>
      </c>
      <c r="F496" s="2385">
        <v>2</v>
      </c>
      <c r="G496" s="2404">
        <v>1406282.639755598</v>
      </c>
      <c r="I496" s="2421" t="s">
        <v>990</v>
      </c>
      <c r="J496" s="2282">
        <v>100448.75998254272</v>
      </c>
      <c r="K496" s="2478">
        <v>0.5</v>
      </c>
      <c r="L496" s="2479">
        <v>2</v>
      </c>
      <c r="M496" s="2404">
        <v>100448.75998254272</v>
      </c>
    </row>
    <row r="497" spans="3:13" ht="15.75" x14ac:dyDescent="0.3">
      <c r="C497" s="2421" t="s">
        <v>1154</v>
      </c>
      <c r="D497" s="2282">
        <v>64040.167561799884</v>
      </c>
      <c r="E497" s="2307">
        <v>7</v>
      </c>
      <c r="F497" s="2385">
        <v>3</v>
      </c>
      <c r="G497" s="2404">
        <v>1344843.5187977976</v>
      </c>
      <c r="I497" s="2421" t="s">
        <v>1154</v>
      </c>
      <c r="J497" s="2282">
        <v>64040.167561799884</v>
      </c>
      <c r="K497" s="2478">
        <v>0.33333333333333331</v>
      </c>
      <c r="L497" s="2479">
        <v>3</v>
      </c>
      <c r="M497" s="2404">
        <v>64040.167561799884</v>
      </c>
    </row>
    <row r="498" spans="3:13" ht="15.75" x14ac:dyDescent="0.3">
      <c r="C498" s="2306" t="s">
        <v>2603</v>
      </c>
      <c r="D498" s="2282">
        <v>290020.70325447264</v>
      </c>
      <c r="E498" s="2307">
        <v>2.8000000000000003</v>
      </c>
      <c r="F498" s="2385">
        <v>1</v>
      </c>
      <c r="G498" s="2404">
        <v>812057.96911252348</v>
      </c>
      <c r="I498" s="2412"/>
      <c r="J498" s="2492"/>
      <c r="K498" s="2493"/>
      <c r="L498" s="2479"/>
      <c r="M498" s="2404"/>
    </row>
    <row r="499" spans="3:13" ht="15.75" x14ac:dyDescent="0.3">
      <c r="C499" s="2306" t="s">
        <v>2602</v>
      </c>
      <c r="D499" s="2282">
        <v>282139.34593835432</v>
      </c>
      <c r="E499" s="2307">
        <v>7</v>
      </c>
      <c r="F499" s="2385">
        <v>2</v>
      </c>
      <c r="G499" s="2404">
        <v>3949950.8431369606</v>
      </c>
      <c r="I499" s="2412"/>
      <c r="J499" s="2492"/>
      <c r="K499" s="2493"/>
      <c r="L499" s="2479"/>
      <c r="M499" s="2404"/>
    </row>
    <row r="500" spans="3:13" ht="16.5" thickBot="1" x14ac:dyDescent="0.35">
      <c r="C500" s="2412"/>
      <c r="D500" s="2408"/>
      <c r="E500" s="2408"/>
      <c r="F500" s="2413" t="s">
        <v>890</v>
      </c>
      <c r="G500" s="2472">
        <v>7546617.9073545337</v>
      </c>
      <c r="I500" s="2412"/>
      <c r="J500" s="2408"/>
      <c r="K500" s="2408"/>
      <c r="L500" s="2413" t="s">
        <v>890</v>
      </c>
      <c r="M500" s="2472">
        <v>197971.86409599683</v>
      </c>
    </row>
    <row r="501" spans="3:13" ht="16.5" thickBot="1" x14ac:dyDescent="0.35">
      <c r="C501" s="2429"/>
      <c r="D501" s="2430"/>
      <c r="E501" s="2431" t="s">
        <v>900</v>
      </c>
      <c r="F501" s="2431"/>
      <c r="G501" s="2483">
        <v>18428063.976264395</v>
      </c>
      <c r="I501" s="2429"/>
      <c r="J501" s="2430"/>
      <c r="K501" s="2431" t="s">
        <v>900</v>
      </c>
      <c r="L501" s="2431"/>
      <c r="M501" s="2483">
        <v>17045443.838831928</v>
      </c>
    </row>
    <row r="502" spans="3:13" x14ac:dyDescent="0.25">
      <c r="H502" s="2433"/>
    </row>
    <row r="503" spans="3:13" ht="15.75" thickBot="1" x14ac:dyDescent="0.3">
      <c r="H503" s="2434"/>
    </row>
    <row r="504" spans="3:13" ht="15.75" x14ac:dyDescent="0.3">
      <c r="C504" s="2343"/>
      <c r="D504" s="2344"/>
      <c r="E504" s="2343" t="s">
        <v>875</v>
      </c>
      <c r="F504" s="2345"/>
      <c r="G504" s="2346"/>
      <c r="I504" s="2343"/>
      <c r="J504" s="2344"/>
      <c r="K504" s="2343" t="s">
        <v>875</v>
      </c>
      <c r="L504" s="2345"/>
      <c r="M504" s="2346"/>
    </row>
    <row r="505" spans="3:13" ht="16.5" thickBot="1" x14ac:dyDescent="0.35">
      <c r="C505" s="2241" t="s">
        <v>877</v>
      </c>
      <c r="D505" s="2242">
        <v>31</v>
      </c>
      <c r="E505" s="2445" t="s">
        <v>3366</v>
      </c>
      <c r="F505" s="2355"/>
      <c r="G505" s="2356"/>
      <c r="I505" s="2241" t="s">
        <v>877</v>
      </c>
      <c r="J505" s="2242">
        <v>33</v>
      </c>
      <c r="K505" s="2445" t="s">
        <v>3366</v>
      </c>
      <c r="L505" s="2355"/>
      <c r="M505" s="2356"/>
    </row>
    <row r="506" spans="3:13" ht="15.75" x14ac:dyDescent="0.3">
      <c r="C506" s="2343" t="s">
        <v>880</v>
      </c>
      <c r="D506" s="2345"/>
      <c r="E506" s="2344"/>
      <c r="F506" s="2228" t="s">
        <v>881</v>
      </c>
      <c r="G506" s="2119" t="s">
        <v>883</v>
      </c>
      <c r="I506" s="2343" t="s">
        <v>880</v>
      </c>
      <c r="J506" s="2345"/>
      <c r="K506" s="2344"/>
      <c r="L506" s="2228" t="s">
        <v>881</v>
      </c>
      <c r="M506" s="2119" t="s">
        <v>883</v>
      </c>
    </row>
    <row r="507" spans="3:13" ht="16.5" thickBot="1" x14ac:dyDescent="0.35">
      <c r="C507" s="2363" t="s">
        <v>2718</v>
      </c>
      <c r="D507" s="2364"/>
      <c r="E507" s="2365"/>
      <c r="F507" s="2366"/>
      <c r="G507" s="2371"/>
      <c r="I507" s="2363" t="s">
        <v>2719</v>
      </c>
      <c r="J507" s="2364"/>
      <c r="K507" s="2365"/>
      <c r="L507" s="2366"/>
      <c r="M507" s="2371"/>
    </row>
    <row r="508" spans="3:13" ht="15.75" x14ac:dyDescent="0.3">
      <c r="C508" s="2450" t="s">
        <v>2697</v>
      </c>
      <c r="D508" s="2366" t="s">
        <v>2698</v>
      </c>
      <c r="E508" s="2354" t="s">
        <v>2699</v>
      </c>
      <c r="F508" s="2366"/>
      <c r="G508" s="2371"/>
      <c r="I508" s="2450"/>
      <c r="J508" s="2366"/>
      <c r="K508" s="2354"/>
      <c r="L508" s="2366"/>
      <c r="M508" s="2371"/>
    </row>
    <row r="509" spans="3:13" ht="15.75" x14ac:dyDescent="0.3">
      <c r="C509" s="2375" t="s">
        <v>882</v>
      </c>
      <c r="D509" s="2366"/>
      <c r="E509" s="2355"/>
      <c r="F509" s="2366"/>
      <c r="G509" s="2371"/>
      <c r="I509" s="2375" t="s">
        <v>882</v>
      </c>
      <c r="J509" s="2366"/>
      <c r="K509" s="2355"/>
      <c r="L509" s="2366"/>
      <c r="M509" s="2371"/>
    </row>
    <row r="510" spans="3:13" x14ac:dyDescent="0.25">
      <c r="C510" s="2126" t="s">
        <v>884</v>
      </c>
      <c r="D510" s="2127" t="s">
        <v>885</v>
      </c>
      <c r="E510" s="2128" t="s">
        <v>886</v>
      </c>
      <c r="F510" s="2494" t="s">
        <v>893</v>
      </c>
      <c r="G510" s="2129" t="s">
        <v>888</v>
      </c>
      <c r="I510" s="2126" t="s">
        <v>884</v>
      </c>
      <c r="J510" s="2127" t="s">
        <v>885</v>
      </c>
      <c r="K510" s="2128" t="s">
        <v>886</v>
      </c>
      <c r="L510" s="2494" t="s">
        <v>893</v>
      </c>
      <c r="M510" s="2129" t="s">
        <v>888</v>
      </c>
    </row>
    <row r="511" spans="3:13" ht="15.75" x14ac:dyDescent="0.3">
      <c r="C511" s="2306" t="s">
        <v>889</v>
      </c>
      <c r="D511" s="2384">
        <v>96448.825485874579</v>
      </c>
      <c r="E511" s="2307">
        <v>0.2</v>
      </c>
      <c r="F511" s="2495">
        <v>1</v>
      </c>
      <c r="G511" s="2309">
        <v>19289.765097174917</v>
      </c>
      <c r="I511" s="2306" t="s">
        <v>889</v>
      </c>
      <c r="J511" s="2384">
        <v>96448.825485874579</v>
      </c>
      <c r="K511" s="2307">
        <v>0.2</v>
      </c>
      <c r="L511" s="2495">
        <v>1</v>
      </c>
      <c r="M511" s="2309">
        <v>19289.765097174917</v>
      </c>
    </row>
    <row r="512" spans="3:13" ht="15.75" x14ac:dyDescent="0.3">
      <c r="C512" s="2390" t="s">
        <v>926</v>
      </c>
      <c r="D512" s="2384">
        <v>39894.1454618313</v>
      </c>
      <c r="E512" s="2307">
        <v>0.25</v>
      </c>
      <c r="F512" s="2495">
        <v>1</v>
      </c>
      <c r="G512" s="2309">
        <v>9973.536365457825</v>
      </c>
      <c r="I512" s="2390" t="s">
        <v>926</v>
      </c>
      <c r="J512" s="2384">
        <v>39894.1454618313</v>
      </c>
      <c r="K512" s="2307">
        <v>0.40946047219116477</v>
      </c>
      <c r="L512" s="2495">
        <v>1</v>
      </c>
      <c r="M512" s="2309">
        <v>16335.075638464457</v>
      </c>
    </row>
    <row r="513" spans="3:13" ht="15.75" x14ac:dyDescent="0.3">
      <c r="C513" s="2390" t="s">
        <v>928</v>
      </c>
      <c r="D513" s="2384">
        <v>27427.225005009019</v>
      </c>
      <c r="E513" s="2391">
        <v>0.125</v>
      </c>
      <c r="F513" s="2495">
        <v>1</v>
      </c>
      <c r="G513" s="2309">
        <v>3428.4031256261273</v>
      </c>
      <c r="I513" s="2390" t="s">
        <v>928</v>
      </c>
      <c r="J513" s="2384">
        <v>27427.225005009019</v>
      </c>
      <c r="K513" s="2391">
        <v>0.20473023609558239</v>
      </c>
      <c r="L513" s="2495">
        <v>1</v>
      </c>
      <c r="M513" s="2309">
        <v>5615.1822507221568</v>
      </c>
    </row>
    <row r="514" spans="3:13" ht="15.75" x14ac:dyDescent="0.3">
      <c r="C514" s="2370"/>
      <c r="D514" s="2366"/>
      <c r="E514" s="2366"/>
      <c r="F514" s="2394" t="s">
        <v>890</v>
      </c>
      <c r="G514" s="2309">
        <v>32691.704588258868</v>
      </c>
      <c r="I514" s="2370"/>
      <c r="J514" s="2366"/>
      <c r="K514" s="2366"/>
      <c r="L514" s="2394" t="s">
        <v>890</v>
      </c>
      <c r="M514" s="2309">
        <v>41240.022986361531</v>
      </c>
    </row>
    <row r="515" spans="3:13" ht="15.75" x14ac:dyDescent="0.3">
      <c r="C515" s="2375" t="s">
        <v>891</v>
      </c>
      <c r="D515" s="2355"/>
      <c r="E515" s="2355"/>
      <c r="F515" s="2366"/>
      <c r="G515" s="2401"/>
      <c r="I515" s="2375" t="s">
        <v>891</v>
      </c>
      <c r="J515" s="2355"/>
      <c r="K515" s="2355"/>
      <c r="L515" s="2366"/>
      <c r="M515" s="2401"/>
    </row>
    <row r="516" spans="3:13" x14ac:dyDescent="0.25">
      <c r="C516" s="2126" t="s">
        <v>884</v>
      </c>
      <c r="D516" s="2127" t="s">
        <v>892</v>
      </c>
      <c r="E516" s="2128" t="s">
        <v>893</v>
      </c>
      <c r="F516" s="2127" t="s">
        <v>887</v>
      </c>
      <c r="G516" s="2402" t="s">
        <v>888</v>
      </c>
      <c r="I516" s="2126" t="s">
        <v>884</v>
      </c>
      <c r="J516" s="2127" t="s">
        <v>892</v>
      </c>
      <c r="K516" s="2128" t="s">
        <v>893</v>
      </c>
      <c r="L516" s="2127" t="s">
        <v>887</v>
      </c>
      <c r="M516" s="2402" t="s">
        <v>888</v>
      </c>
    </row>
    <row r="517" spans="3:13" ht="15.75" x14ac:dyDescent="0.3">
      <c r="C517" s="2306" t="s">
        <v>2167</v>
      </c>
      <c r="D517" s="2403" t="s">
        <v>894</v>
      </c>
      <c r="E517" s="2307">
        <v>3.75</v>
      </c>
      <c r="F517" s="2488">
        <v>31489.721498697658</v>
      </c>
      <c r="G517" s="2456">
        <v>118086.45562011622</v>
      </c>
      <c r="I517" s="2306" t="s">
        <v>2167</v>
      </c>
      <c r="J517" s="2403" t="s">
        <v>894</v>
      </c>
      <c r="K517" s="2307">
        <v>6.1419070828674718</v>
      </c>
      <c r="L517" s="2488">
        <v>31489.721498697658</v>
      </c>
      <c r="M517" s="2456">
        <v>193406.94351037525</v>
      </c>
    </row>
    <row r="518" spans="3:13" ht="15.75" x14ac:dyDescent="0.3">
      <c r="C518" s="2306" t="s">
        <v>2166</v>
      </c>
      <c r="D518" s="2403" t="s">
        <v>894</v>
      </c>
      <c r="E518" s="2307">
        <v>4.875</v>
      </c>
      <c r="F518" s="2488">
        <v>16121.017832097778</v>
      </c>
      <c r="G518" s="2456">
        <v>78589.961931476661</v>
      </c>
      <c r="I518" s="2306" t="s">
        <v>2166</v>
      </c>
      <c r="J518" s="2403" t="s">
        <v>894</v>
      </c>
      <c r="K518" s="2307">
        <v>7.9844792077277127</v>
      </c>
      <c r="L518" s="2488">
        <v>16121.017832097778</v>
      </c>
      <c r="M518" s="2456">
        <v>128717.93168779238</v>
      </c>
    </row>
    <row r="519" spans="3:13" ht="16.5" x14ac:dyDescent="0.3">
      <c r="C519" s="2306" t="s">
        <v>1895</v>
      </c>
      <c r="D519" s="2147" t="s">
        <v>4335</v>
      </c>
      <c r="E519" s="2307">
        <v>1.08</v>
      </c>
      <c r="F519" s="2488">
        <v>220959.50124884793</v>
      </c>
      <c r="G519" s="2456">
        <v>238636.26134875577</v>
      </c>
      <c r="I519" s="2306" t="s">
        <v>1895</v>
      </c>
      <c r="J519" s="2147" t="s">
        <v>4335</v>
      </c>
      <c r="K519" s="2307">
        <v>1.7688692398658319</v>
      </c>
      <c r="L519" s="2488">
        <v>220959.50124884793</v>
      </c>
      <c r="M519" s="2456">
        <v>390848.46501518297</v>
      </c>
    </row>
    <row r="520" spans="3:13" ht="16.5" x14ac:dyDescent="0.3">
      <c r="C520" s="2306" t="s">
        <v>980</v>
      </c>
      <c r="D520" s="2147" t="s">
        <v>4335</v>
      </c>
      <c r="E520" s="2307">
        <v>3.75</v>
      </c>
      <c r="F520" s="2488">
        <v>372449.24864756566</v>
      </c>
      <c r="G520" s="2456">
        <v>1396684.6824283712</v>
      </c>
      <c r="I520" s="2306" t="s">
        <v>980</v>
      </c>
      <c r="J520" s="2147" t="s">
        <v>4335</v>
      </c>
      <c r="K520" s="2307">
        <v>6.1419070828674718</v>
      </c>
      <c r="L520" s="2488">
        <v>372449.24864756566</v>
      </c>
      <c r="M520" s="2456">
        <v>2287548.6782771517</v>
      </c>
    </row>
    <row r="521" spans="3:13" ht="15.75" x14ac:dyDescent="0.3">
      <c r="C521" s="2390" t="s">
        <v>1596</v>
      </c>
      <c r="D521" s="2147" t="s">
        <v>1597</v>
      </c>
      <c r="E521" s="2307">
        <v>6</v>
      </c>
      <c r="F521" s="2488">
        <v>134214.4721471587</v>
      </c>
      <c r="G521" s="2456">
        <v>805286.83288295218</v>
      </c>
      <c r="I521" s="2390" t="s">
        <v>1596</v>
      </c>
      <c r="J521" s="2147" t="s">
        <v>1597</v>
      </c>
      <c r="K521" s="2307">
        <v>9.8270513325879545</v>
      </c>
      <c r="L521" s="2488">
        <v>134214.4721471587</v>
      </c>
      <c r="M521" s="2456">
        <v>1318932.5073663248</v>
      </c>
    </row>
    <row r="522" spans="3:13" ht="15.75" x14ac:dyDescent="0.3">
      <c r="C522" s="2306" t="s">
        <v>902</v>
      </c>
      <c r="D522" s="2147" t="s">
        <v>903</v>
      </c>
      <c r="E522" s="2307">
        <v>6</v>
      </c>
      <c r="F522" s="2488">
        <v>96726.106992586661</v>
      </c>
      <c r="G522" s="2456">
        <v>580356.64195552003</v>
      </c>
      <c r="I522" s="2306" t="s">
        <v>902</v>
      </c>
      <c r="J522" s="2147" t="s">
        <v>903</v>
      </c>
      <c r="K522" s="2307">
        <v>9.8270513325879545</v>
      </c>
      <c r="L522" s="2488">
        <v>96726.106992586661</v>
      </c>
      <c r="M522" s="2456">
        <v>950532.41861754376</v>
      </c>
    </row>
    <row r="523" spans="3:13" ht="15.75" x14ac:dyDescent="0.3">
      <c r="C523" s="2306" t="s">
        <v>988</v>
      </c>
      <c r="D523" s="2147" t="s">
        <v>904</v>
      </c>
      <c r="E523" s="2307">
        <v>5</v>
      </c>
      <c r="F523" s="2488">
        <v>9470.8830294530144</v>
      </c>
      <c r="G523" s="2456">
        <v>47354.41514726507</v>
      </c>
      <c r="I523" s="2306" t="s">
        <v>988</v>
      </c>
      <c r="J523" s="2147" t="s">
        <v>904</v>
      </c>
      <c r="K523" s="2307">
        <v>8.1892094438232945</v>
      </c>
      <c r="L523" s="2488">
        <v>9470.8830294530144</v>
      </c>
      <c r="M523" s="2456">
        <v>77559.044746142405</v>
      </c>
    </row>
    <row r="524" spans="3:13" ht="15.75" x14ac:dyDescent="0.3">
      <c r="C524" s="2306" t="s">
        <v>905</v>
      </c>
      <c r="D524" s="2150" t="s">
        <v>3</v>
      </c>
      <c r="E524" s="2307">
        <v>281.25</v>
      </c>
      <c r="F524" s="2488">
        <v>2256.9424964936889</v>
      </c>
      <c r="G524" s="2456">
        <v>634765.07713885</v>
      </c>
      <c r="I524" s="2306" t="s">
        <v>905</v>
      </c>
      <c r="J524" s="2150" t="s">
        <v>3</v>
      </c>
      <c r="K524" s="2307">
        <v>460.64303121506038</v>
      </c>
      <c r="L524" s="2488">
        <v>2256.9424964936889</v>
      </c>
      <c r="M524" s="2456">
        <v>1039644.8328629386</v>
      </c>
    </row>
    <row r="525" spans="3:13" ht="15.75" x14ac:dyDescent="0.3">
      <c r="C525" s="2306" t="s">
        <v>2138</v>
      </c>
      <c r="D525" s="2150" t="s">
        <v>1</v>
      </c>
      <c r="E525" s="2307">
        <v>38</v>
      </c>
      <c r="F525" s="2488">
        <v>47019.635343618516</v>
      </c>
      <c r="G525" s="2456">
        <v>1786746.1430575037</v>
      </c>
      <c r="I525" s="2306" t="s">
        <v>2138</v>
      </c>
      <c r="J525" s="2150" t="s">
        <v>1</v>
      </c>
      <c r="K525" s="2307">
        <v>62.237991773057047</v>
      </c>
      <c r="L525" s="2488">
        <v>47019.635343618516</v>
      </c>
      <c r="M525" s="2456">
        <v>2926407.6776882717</v>
      </c>
    </row>
    <row r="526" spans="3:13" ht="15.75" x14ac:dyDescent="0.3">
      <c r="C526" s="2306" t="s">
        <v>985</v>
      </c>
      <c r="D526" s="2150" t="s">
        <v>3</v>
      </c>
      <c r="E526" s="2307">
        <v>14.0625</v>
      </c>
      <c r="F526" s="2488">
        <v>3186.5448687637754</v>
      </c>
      <c r="G526" s="2456">
        <v>44810.78721699059</v>
      </c>
      <c r="I526" s="2306" t="s">
        <v>985</v>
      </c>
      <c r="J526" s="2150" t="s">
        <v>3</v>
      </c>
      <c r="K526" s="2307">
        <v>23.032151560753018</v>
      </c>
      <c r="L526" s="2488">
        <v>3186.5448687637754</v>
      </c>
      <c r="M526" s="2456">
        <v>73392.984372507111</v>
      </c>
    </row>
    <row r="527" spans="3:13" ht="15.75" x14ac:dyDescent="0.3">
      <c r="C527" s="2390" t="s">
        <v>1812</v>
      </c>
      <c r="D527" s="2147" t="s">
        <v>1</v>
      </c>
      <c r="E527" s="2307">
        <v>11</v>
      </c>
      <c r="F527" s="2488">
        <v>1532.5714285714287</v>
      </c>
      <c r="G527" s="2456">
        <v>16858.285714285714</v>
      </c>
      <c r="I527" s="2390" t="s">
        <v>1812</v>
      </c>
      <c r="J527" s="2147" t="s">
        <v>1</v>
      </c>
      <c r="K527" s="2307">
        <v>18.016260776411251</v>
      </c>
      <c r="L527" s="2488">
        <v>1532.5714285714287</v>
      </c>
      <c r="M527" s="2456">
        <v>27611.206515619986</v>
      </c>
    </row>
    <row r="528" spans="3:13" ht="15.75" x14ac:dyDescent="0.3">
      <c r="C528" s="2306" t="s">
        <v>1594</v>
      </c>
      <c r="D528" s="2147" t="s">
        <v>1</v>
      </c>
      <c r="E528" s="2307">
        <v>8</v>
      </c>
      <c r="F528" s="2488">
        <v>418.88852734922864</v>
      </c>
      <c r="G528" s="2456">
        <v>3351.1082187938291</v>
      </c>
      <c r="I528" s="2306" t="s">
        <v>1594</v>
      </c>
      <c r="J528" s="2147" t="s">
        <v>1</v>
      </c>
      <c r="K528" s="2307">
        <v>13.102735110117273</v>
      </c>
      <c r="L528" s="2488">
        <v>418.88852734922864</v>
      </c>
      <c r="M528" s="2456">
        <v>5488.5854145240573</v>
      </c>
    </row>
    <row r="529" spans="3:13" ht="15.75" x14ac:dyDescent="0.3">
      <c r="C529" s="2306" t="s">
        <v>1595</v>
      </c>
      <c r="D529" s="2147" t="s">
        <v>1</v>
      </c>
      <c r="E529" s="2307">
        <v>8</v>
      </c>
      <c r="F529" s="2488">
        <v>332.09296734121415</v>
      </c>
      <c r="G529" s="2456">
        <v>2656.7437387297132</v>
      </c>
      <c r="I529" s="2306" t="s">
        <v>1595</v>
      </c>
      <c r="J529" s="2147" t="s">
        <v>1</v>
      </c>
      <c r="K529" s="2307">
        <v>13.102735110117273</v>
      </c>
      <c r="L529" s="2488">
        <v>332.09296734121415</v>
      </c>
      <c r="M529" s="2456">
        <v>4351.326183004755</v>
      </c>
    </row>
    <row r="530" spans="3:13" ht="15.75" x14ac:dyDescent="0.3">
      <c r="C530" s="2390" t="s">
        <v>908</v>
      </c>
      <c r="D530" s="2147" t="s">
        <v>1</v>
      </c>
      <c r="E530" s="2307">
        <v>8</v>
      </c>
      <c r="F530" s="2488">
        <v>10102.504508114607</v>
      </c>
      <c r="G530" s="2456">
        <v>80820.036064916858</v>
      </c>
      <c r="I530" s="2390" t="s">
        <v>908</v>
      </c>
      <c r="J530" s="2147" t="s">
        <v>1</v>
      </c>
      <c r="K530" s="2307">
        <v>13.102735110117273</v>
      </c>
      <c r="L530" s="2488">
        <v>10102.504508114607</v>
      </c>
      <c r="M530" s="2456">
        <v>132370.44051859129</v>
      </c>
    </row>
    <row r="531" spans="3:13" ht="15.75" x14ac:dyDescent="0.3">
      <c r="C531" s="2306" t="s">
        <v>909</v>
      </c>
      <c r="D531" s="2147" t="s">
        <v>1</v>
      </c>
      <c r="E531" s="2307">
        <v>8</v>
      </c>
      <c r="F531" s="2488">
        <v>4701.963534361852</v>
      </c>
      <c r="G531" s="2456">
        <v>37615.708274894816</v>
      </c>
      <c r="I531" s="2306" t="s">
        <v>909</v>
      </c>
      <c r="J531" s="2147" t="s">
        <v>1</v>
      </c>
      <c r="K531" s="2307">
        <v>13.102735110117273</v>
      </c>
      <c r="L531" s="2488">
        <v>4701.963534361852</v>
      </c>
      <c r="M531" s="2456">
        <v>61608.582688174138</v>
      </c>
    </row>
    <row r="532" spans="3:13" ht="15.75" x14ac:dyDescent="0.3">
      <c r="C532" s="2306" t="s">
        <v>910</v>
      </c>
      <c r="D532" s="2147" t="s">
        <v>1</v>
      </c>
      <c r="E532" s="2307">
        <v>12</v>
      </c>
      <c r="F532" s="2488">
        <v>3414.2761043356804</v>
      </c>
      <c r="G532" s="2456">
        <v>40971.313252028165</v>
      </c>
      <c r="I532" s="2306" t="s">
        <v>910</v>
      </c>
      <c r="J532" s="2147" t="s">
        <v>1</v>
      </c>
      <c r="K532" s="2307">
        <v>19.654102665175909</v>
      </c>
      <c r="L532" s="2488">
        <v>3414.2761043356804</v>
      </c>
      <c r="M532" s="2456">
        <v>67104.533081870322</v>
      </c>
    </row>
    <row r="533" spans="3:13" ht="15.75" x14ac:dyDescent="0.3">
      <c r="C533" s="2306" t="s">
        <v>911</v>
      </c>
      <c r="D533" s="2150" t="s">
        <v>3</v>
      </c>
      <c r="E533" s="2307">
        <v>4</v>
      </c>
      <c r="F533" s="2488">
        <v>66633.540372670817</v>
      </c>
      <c r="G533" s="2456">
        <v>266534.16149068327</v>
      </c>
      <c r="I533" s="2306" t="s">
        <v>911</v>
      </c>
      <c r="J533" s="2150" t="s">
        <v>3</v>
      </c>
      <c r="K533" s="2307">
        <v>6.5513675550586363</v>
      </c>
      <c r="L533" s="2488">
        <v>66633.540372670817</v>
      </c>
      <c r="M533" s="2456">
        <v>436540.81447620533</v>
      </c>
    </row>
    <row r="534" spans="3:13" ht="15.75" x14ac:dyDescent="0.3">
      <c r="C534" s="2306" t="s">
        <v>912</v>
      </c>
      <c r="D534" s="2150" t="s">
        <v>913</v>
      </c>
      <c r="E534" s="2307">
        <v>2</v>
      </c>
      <c r="F534" s="2488">
        <v>3869.0442797034666</v>
      </c>
      <c r="G534" s="2456">
        <v>7738.0885594069332</v>
      </c>
      <c r="I534" s="2306" t="s">
        <v>912</v>
      </c>
      <c r="J534" s="2150" t="s">
        <v>913</v>
      </c>
      <c r="K534" s="2307">
        <v>3.2756837775293182</v>
      </c>
      <c r="L534" s="2488">
        <v>3869.0442797034666</v>
      </c>
      <c r="M534" s="2456">
        <v>12673.765581567252</v>
      </c>
    </row>
    <row r="535" spans="3:13" ht="15.75" x14ac:dyDescent="0.3">
      <c r="C535" s="2370"/>
      <c r="D535" s="2366"/>
      <c r="E535" s="2366"/>
      <c r="F535" s="2394" t="s">
        <v>890</v>
      </c>
      <c r="G535" s="2309">
        <v>6187862.7040415397</v>
      </c>
      <c r="I535" s="2370"/>
      <c r="J535" s="2366"/>
      <c r="K535" s="2366"/>
      <c r="L535" s="2394" t="s">
        <v>890</v>
      </c>
      <c r="M535" s="2309">
        <v>10134740.738603786</v>
      </c>
    </row>
    <row r="536" spans="3:13" ht="15.75" x14ac:dyDescent="0.3">
      <c r="C536" s="2375" t="s">
        <v>898</v>
      </c>
      <c r="D536" s="2355"/>
      <c r="E536" s="2355"/>
      <c r="F536" s="2366"/>
      <c r="G536" s="2401"/>
      <c r="I536" s="2375" t="s">
        <v>898</v>
      </c>
      <c r="J536" s="2355"/>
      <c r="K536" s="2355"/>
      <c r="L536" s="2366"/>
      <c r="M536" s="2401"/>
    </row>
    <row r="537" spans="3:13" x14ac:dyDescent="0.25">
      <c r="C537" s="2126" t="s">
        <v>884</v>
      </c>
      <c r="D537" s="2127" t="s">
        <v>885</v>
      </c>
      <c r="E537" s="2128" t="s">
        <v>886</v>
      </c>
      <c r="F537" s="2128" t="s">
        <v>893</v>
      </c>
      <c r="G537" s="2449" t="s">
        <v>888</v>
      </c>
      <c r="I537" s="2126" t="s">
        <v>884</v>
      </c>
      <c r="J537" s="2127" t="s">
        <v>885</v>
      </c>
      <c r="K537" s="2128" t="s">
        <v>886</v>
      </c>
      <c r="L537" s="2128" t="s">
        <v>893</v>
      </c>
      <c r="M537" s="2449" t="s">
        <v>888</v>
      </c>
    </row>
    <row r="538" spans="3:13" ht="15.75" x14ac:dyDescent="0.3">
      <c r="C538" s="2306" t="s">
        <v>899</v>
      </c>
      <c r="D538" s="2282">
        <v>133931.74620661701</v>
      </c>
      <c r="E538" s="2307">
        <v>1</v>
      </c>
      <c r="F538" s="2447">
        <v>1</v>
      </c>
      <c r="G538" s="2404">
        <v>133931.74620661701</v>
      </c>
      <c r="I538" s="2306" t="s">
        <v>899</v>
      </c>
      <c r="J538" s="2282">
        <v>133931.74620661701</v>
      </c>
      <c r="K538" s="2307">
        <v>1</v>
      </c>
      <c r="L538" s="2447">
        <v>1</v>
      </c>
      <c r="M538" s="2404">
        <v>133931.74620661701</v>
      </c>
    </row>
    <row r="539" spans="3:13" ht="15.75" x14ac:dyDescent="0.3">
      <c r="C539" s="2306" t="s">
        <v>990</v>
      </c>
      <c r="D539" s="2282">
        <v>100448.75998254272</v>
      </c>
      <c r="E539" s="2307">
        <v>3</v>
      </c>
      <c r="F539" s="2447">
        <v>2</v>
      </c>
      <c r="G539" s="2404">
        <v>602692.5598952563</v>
      </c>
      <c r="I539" s="2306" t="s">
        <v>990</v>
      </c>
      <c r="J539" s="2282">
        <v>100448.75998254272</v>
      </c>
      <c r="K539" s="2307">
        <v>3</v>
      </c>
      <c r="L539" s="2447">
        <v>2</v>
      </c>
      <c r="M539" s="2404">
        <v>602692.5598952563</v>
      </c>
    </row>
    <row r="540" spans="3:13" ht="15.75" x14ac:dyDescent="0.3">
      <c r="C540" s="2306" t="s">
        <v>1154</v>
      </c>
      <c r="D540" s="2282">
        <v>64040.167561799884</v>
      </c>
      <c r="E540" s="2307">
        <v>3</v>
      </c>
      <c r="F540" s="2447">
        <v>3</v>
      </c>
      <c r="G540" s="2404">
        <v>576361.50805619895</v>
      </c>
      <c r="I540" s="2306" t="s">
        <v>1154</v>
      </c>
      <c r="J540" s="2282">
        <v>64040.167561799884</v>
      </c>
      <c r="K540" s="2307">
        <v>3</v>
      </c>
      <c r="L540" s="2447">
        <v>3</v>
      </c>
      <c r="M540" s="2404">
        <v>576361.50805619895</v>
      </c>
    </row>
    <row r="541" spans="3:13" ht="15.75" x14ac:dyDescent="0.3">
      <c r="C541" s="2306" t="s">
        <v>2603</v>
      </c>
      <c r="D541" s="2282">
        <v>290020.70325447264</v>
      </c>
      <c r="E541" s="2307">
        <v>1.2000000000000002</v>
      </c>
      <c r="F541" s="2447">
        <v>1</v>
      </c>
      <c r="G541" s="2404">
        <v>348024.84390536719</v>
      </c>
      <c r="I541" s="2306" t="s">
        <v>2603</v>
      </c>
      <c r="J541" s="2282">
        <v>290020.70325447264</v>
      </c>
      <c r="K541" s="2307">
        <v>1.2000000000000002</v>
      </c>
      <c r="L541" s="2447">
        <v>1</v>
      </c>
      <c r="M541" s="2404">
        <v>348024.84390536719</v>
      </c>
    </row>
    <row r="542" spans="3:13" ht="15.75" x14ac:dyDescent="0.3">
      <c r="C542" s="2306" t="s">
        <v>2602</v>
      </c>
      <c r="D542" s="2282">
        <v>282139.34593835432</v>
      </c>
      <c r="E542" s="2307">
        <v>3</v>
      </c>
      <c r="F542" s="2447">
        <v>2</v>
      </c>
      <c r="G542" s="2404">
        <v>1692836.0756301261</v>
      </c>
      <c r="I542" s="2306" t="s">
        <v>2602</v>
      </c>
      <c r="J542" s="2282">
        <v>282139.34593835432</v>
      </c>
      <c r="K542" s="2307">
        <v>3</v>
      </c>
      <c r="L542" s="2447">
        <v>2</v>
      </c>
      <c r="M542" s="2404">
        <v>1692836.0756301261</v>
      </c>
    </row>
    <row r="543" spans="3:13" ht="15.75" x14ac:dyDescent="0.3">
      <c r="C543" s="2370"/>
      <c r="D543" s="2366"/>
      <c r="E543" s="2366"/>
      <c r="F543" s="2394" t="s">
        <v>890</v>
      </c>
      <c r="G543" s="2395">
        <v>3353846.7336935652</v>
      </c>
      <c r="I543" s="2370"/>
      <c r="J543" s="2366"/>
      <c r="K543" s="2366"/>
      <c r="L543" s="2394" t="s">
        <v>890</v>
      </c>
      <c r="M543" s="2395">
        <v>3353846.7336935652</v>
      </c>
    </row>
    <row r="544" spans="3:13" ht="16.5" thickBot="1" x14ac:dyDescent="0.35">
      <c r="C544" s="2423"/>
      <c r="D544" s="2453"/>
      <c r="E544" s="2454" t="s">
        <v>900</v>
      </c>
      <c r="F544" s="2455"/>
      <c r="G544" s="2427">
        <v>9574401.1423233636</v>
      </c>
      <c r="I544" s="2423"/>
      <c r="J544" s="2453"/>
      <c r="K544" s="2454" t="s">
        <v>900</v>
      </c>
      <c r="L544" s="2455"/>
      <c r="M544" s="2427">
        <v>13529827.495283712</v>
      </c>
    </row>
    <row r="545" spans="3:13" ht="15.75" thickBot="1" x14ac:dyDescent="0.3">
      <c r="I545" s="1341"/>
    </row>
    <row r="546" spans="3:13" ht="15.75" x14ac:dyDescent="0.3">
      <c r="C546" s="2343"/>
      <c r="D546" s="2344"/>
      <c r="E546" s="2343" t="s">
        <v>875</v>
      </c>
      <c r="F546" s="2345"/>
      <c r="G546" s="2346"/>
      <c r="I546" s="2343"/>
      <c r="J546" s="2344"/>
      <c r="K546" s="2343" t="s">
        <v>875</v>
      </c>
      <c r="L546" s="2345"/>
      <c r="M546" s="2346"/>
    </row>
    <row r="547" spans="3:13" ht="16.5" thickBot="1" x14ac:dyDescent="0.35">
      <c r="C547" s="2241" t="s">
        <v>877</v>
      </c>
      <c r="D547" s="2242">
        <v>33</v>
      </c>
      <c r="E547" s="2445" t="s">
        <v>3366</v>
      </c>
      <c r="F547" s="2355"/>
      <c r="G547" s="2356"/>
      <c r="I547" s="2241" t="s">
        <v>877</v>
      </c>
      <c r="J547" s="2242">
        <v>34</v>
      </c>
      <c r="K547" s="2445" t="s">
        <v>3366</v>
      </c>
      <c r="L547" s="2355"/>
      <c r="M547" s="2356"/>
    </row>
    <row r="548" spans="3:13" ht="15.75" x14ac:dyDescent="0.3">
      <c r="C548" s="2343" t="s">
        <v>880</v>
      </c>
      <c r="D548" s="2345"/>
      <c r="E548" s="2344"/>
      <c r="F548" s="2228" t="s">
        <v>881</v>
      </c>
      <c r="G548" s="2119" t="s">
        <v>883</v>
      </c>
      <c r="I548" s="2343" t="s">
        <v>880</v>
      </c>
      <c r="J548" s="2345"/>
      <c r="K548" s="2344"/>
      <c r="L548" s="2228" t="s">
        <v>881</v>
      </c>
      <c r="M548" s="2119" t="s">
        <v>883</v>
      </c>
    </row>
    <row r="549" spans="3:13" ht="16.5" thickBot="1" x14ac:dyDescent="0.35">
      <c r="C549" s="2363" t="s">
        <v>2720</v>
      </c>
      <c r="D549" s="2364"/>
      <c r="E549" s="2365"/>
      <c r="F549" s="2366"/>
      <c r="G549" s="2371"/>
      <c r="I549" s="2363" t="s">
        <v>2721</v>
      </c>
      <c r="J549" s="2364"/>
      <c r="K549" s="2365"/>
      <c r="L549" s="2366"/>
      <c r="M549" s="2371"/>
    </row>
    <row r="550" spans="3:13" ht="15.75" x14ac:dyDescent="0.3">
      <c r="C550" s="2450" t="s">
        <v>2700</v>
      </c>
      <c r="D550" s="2366" t="s">
        <v>2701</v>
      </c>
      <c r="E550" s="2354" t="s">
        <v>2702</v>
      </c>
      <c r="F550" s="2366"/>
      <c r="G550" s="2371"/>
      <c r="I550" s="2450"/>
      <c r="J550" s="2366"/>
      <c r="K550" s="2354"/>
      <c r="L550" s="2366"/>
      <c r="M550" s="2371"/>
    </row>
    <row r="551" spans="3:13" ht="15.75" x14ac:dyDescent="0.3">
      <c r="C551" s="2375" t="s">
        <v>882</v>
      </c>
      <c r="D551" s="2366"/>
      <c r="E551" s="2355"/>
      <c r="F551" s="2366"/>
      <c r="G551" s="2371"/>
      <c r="I551" s="2375" t="s">
        <v>882</v>
      </c>
      <c r="J551" s="2366"/>
      <c r="K551" s="2355"/>
      <c r="L551" s="2366"/>
      <c r="M551" s="2371"/>
    </row>
    <row r="552" spans="3:13" x14ac:dyDescent="0.25">
      <c r="C552" s="2126" t="s">
        <v>884</v>
      </c>
      <c r="D552" s="2127" t="s">
        <v>885</v>
      </c>
      <c r="E552" s="2128" t="s">
        <v>886</v>
      </c>
      <c r="F552" s="2494" t="s">
        <v>893</v>
      </c>
      <c r="G552" s="2129" t="s">
        <v>888</v>
      </c>
      <c r="I552" s="2126" t="s">
        <v>884</v>
      </c>
      <c r="J552" s="2127" t="s">
        <v>885</v>
      </c>
      <c r="K552" s="2128" t="s">
        <v>886</v>
      </c>
      <c r="L552" s="2494" t="s">
        <v>893</v>
      </c>
      <c r="M552" s="2129" t="s">
        <v>888</v>
      </c>
    </row>
    <row r="553" spans="3:13" ht="15.75" x14ac:dyDescent="0.3">
      <c r="C553" s="2306" t="s">
        <v>889</v>
      </c>
      <c r="D553" s="2384">
        <v>96448.825485874579</v>
      </c>
      <c r="E553" s="2307">
        <v>0.2</v>
      </c>
      <c r="F553" s="2495">
        <v>1</v>
      </c>
      <c r="G553" s="2309">
        <v>19289.765097174917</v>
      </c>
      <c r="I553" s="2306" t="s">
        <v>889</v>
      </c>
      <c r="J553" s="2384">
        <v>96448.825485874579</v>
      </c>
      <c r="K553" s="2307">
        <v>0.2</v>
      </c>
      <c r="L553" s="2495">
        <v>1</v>
      </c>
      <c r="M553" s="2309">
        <v>19289.765097174917</v>
      </c>
    </row>
    <row r="554" spans="3:13" ht="15.75" x14ac:dyDescent="0.3">
      <c r="C554" s="2390" t="s">
        <v>926</v>
      </c>
      <c r="D554" s="2384">
        <v>39894.1454618313</v>
      </c>
      <c r="E554" s="2307">
        <v>0.3</v>
      </c>
      <c r="F554" s="2495">
        <v>1</v>
      </c>
      <c r="G554" s="2309">
        <v>11968.243638549389</v>
      </c>
      <c r="I554" s="2390" t="s">
        <v>926</v>
      </c>
      <c r="J554" s="2384">
        <v>39894.1454618313</v>
      </c>
      <c r="K554" s="2307">
        <v>0.49135256662939769</v>
      </c>
      <c r="L554" s="2495">
        <v>1</v>
      </c>
      <c r="M554" s="2309">
        <v>19602.090766157347</v>
      </c>
    </row>
    <row r="555" spans="3:13" ht="15.75" x14ac:dyDescent="0.3">
      <c r="C555" s="2390" t="s">
        <v>928</v>
      </c>
      <c r="D555" s="2384">
        <v>27427.225005009019</v>
      </c>
      <c r="E555" s="2391">
        <v>0.15</v>
      </c>
      <c r="F555" s="2495">
        <v>1</v>
      </c>
      <c r="G555" s="2309">
        <v>4114.0837507513525</v>
      </c>
      <c r="I555" s="2390" t="s">
        <v>928</v>
      </c>
      <c r="J555" s="2384">
        <v>27427.225005009019</v>
      </c>
      <c r="K555" s="2391">
        <v>0.24567628331469885</v>
      </c>
      <c r="L555" s="2495">
        <v>1</v>
      </c>
      <c r="M555" s="2309">
        <v>6738.2187008665878</v>
      </c>
    </row>
    <row r="556" spans="3:13" ht="15.75" x14ac:dyDescent="0.3">
      <c r="C556" s="2370"/>
      <c r="D556" s="2366"/>
      <c r="E556" s="2366"/>
      <c r="F556" s="2394" t="s">
        <v>890</v>
      </c>
      <c r="G556" s="2309">
        <v>35372.09248647566</v>
      </c>
      <c r="I556" s="2370"/>
      <c r="J556" s="2366"/>
      <c r="K556" s="2366"/>
      <c r="L556" s="2394" t="s">
        <v>890</v>
      </c>
      <c r="M556" s="2309">
        <v>45630.074564198854</v>
      </c>
    </row>
    <row r="557" spans="3:13" ht="15.75" x14ac:dyDescent="0.3">
      <c r="C557" s="2375" t="s">
        <v>891</v>
      </c>
      <c r="D557" s="2355"/>
      <c r="E557" s="2355"/>
      <c r="F557" s="2366"/>
      <c r="G557" s="2401"/>
      <c r="I557" s="2375" t="s">
        <v>891</v>
      </c>
      <c r="J557" s="2355"/>
      <c r="K557" s="2355"/>
      <c r="L557" s="2366"/>
      <c r="M557" s="2401"/>
    </row>
    <row r="558" spans="3:13" x14ac:dyDescent="0.25">
      <c r="C558" s="2126" t="s">
        <v>884</v>
      </c>
      <c r="D558" s="2127" t="s">
        <v>892</v>
      </c>
      <c r="E558" s="2128" t="s">
        <v>893</v>
      </c>
      <c r="F558" s="2127" t="s">
        <v>887</v>
      </c>
      <c r="G558" s="2402" t="s">
        <v>888</v>
      </c>
      <c r="I558" s="2126" t="s">
        <v>884</v>
      </c>
      <c r="J558" s="2127" t="s">
        <v>892</v>
      </c>
      <c r="K558" s="2128" t="s">
        <v>893</v>
      </c>
      <c r="L558" s="2127" t="s">
        <v>887</v>
      </c>
      <c r="M558" s="2402" t="s">
        <v>888</v>
      </c>
    </row>
    <row r="559" spans="3:13" ht="15.75" x14ac:dyDescent="0.3">
      <c r="C559" s="2306" t="s">
        <v>2167</v>
      </c>
      <c r="D559" s="2403" t="s">
        <v>894</v>
      </c>
      <c r="E559" s="2307">
        <v>7.3499999999999988</v>
      </c>
      <c r="F559" s="2488">
        <v>31489.721498697658</v>
      </c>
      <c r="G559" s="2456">
        <v>231449.45301542775</v>
      </c>
      <c r="I559" s="2306" t="s">
        <v>2167</v>
      </c>
      <c r="J559" s="2403" t="s">
        <v>894</v>
      </c>
      <c r="K559" s="2307">
        <v>12.038137882420243</v>
      </c>
      <c r="L559" s="2488">
        <v>31489.721498697658</v>
      </c>
      <c r="M559" s="2456">
        <v>379077.60928033543</v>
      </c>
    </row>
    <row r="560" spans="3:13" ht="15.75" x14ac:dyDescent="0.3">
      <c r="C560" s="2306" t="s">
        <v>2166</v>
      </c>
      <c r="D560" s="2403" t="s">
        <v>894</v>
      </c>
      <c r="E560" s="2307">
        <v>9.5549999999999979</v>
      </c>
      <c r="F560" s="2488">
        <v>16121.017832097778</v>
      </c>
      <c r="G560" s="2456">
        <v>154036.32538569422</v>
      </c>
      <c r="I560" s="2306" t="s">
        <v>2166</v>
      </c>
      <c r="J560" s="2403" t="s">
        <v>894</v>
      </c>
      <c r="K560" s="2307">
        <v>15.649579247146313</v>
      </c>
      <c r="L560" s="2488">
        <v>16121.017832097778</v>
      </c>
      <c r="M560" s="2456">
        <v>252287.14610807304</v>
      </c>
    </row>
    <row r="561" spans="3:13" ht="16.5" x14ac:dyDescent="0.3">
      <c r="C561" s="2306" t="s">
        <v>980</v>
      </c>
      <c r="D561" s="2147" t="s">
        <v>4335</v>
      </c>
      <c r="E561" s="2307">
        <v>4.5</v>
      </c>
      <c r="F561" s="2488">
        <v>372449.24864756566</v>
      </c>
      <c r="G561" s="2456">
        <v>1676021.6189140454</v>
      </c>
      <c r="I561" s="2306" t="s">
        <v>980</v>
      </c>
      <c r="J561" s="2147" t="s">
        <v>4335</v>
      </c>
      <c r="K561" s="2307">
        <v>7.3702884994409654</v>
      </c>
      <c r="L561" s="2488">
        <v>372449.24864756566</v>
      </c>
      <c r="M561" s="2456">
        <v>2745058.4139325819</v>
      </c>
    </row>
    <row r="562" spans="3:13" ht="16.5" x14ac:dyDescent="0.3">
      <c r="C562" s="2306" t="s">
        <v>2630</v>
      </c>
      <c r="D562" s="2147" t="s">
        <v>4335</v>
      </c>
      <c r="E562" s="2307">
        <v>1.68</v>
      </c>
      <c r="F562" s="2488">
        <v>16804.548988178725</v>
      </c>
      <c r="G562" s="2456">
        <v>28231.642300140258</v>
      </c>
      <c r="I562" s="2306" t="s">
        <v>2630</v>
      </c>
      <c r="J562" s="2147" t="s">
        <v>4335</v>
      </c>
      <c r="K562" s="2307">
        <v>2.7515743731246269</v>
      </c>
      <c r="L562" s="2488">
        <v>16804.548988178725</v>
      </c>
      <c r="M562" s="2456">
        <v>46238.966347789959</v>
      </c>
    </row>
    <row r="563" spans="3:13" ht="15.75" x14ac:dyDescent="0.3">
      <c r="C563" s="2306" t="s">
        <v>902</v>
      </c>
      <c r="D563" s="2147" t="s">
        <v>903</v>
      </c>
      <c r="E563" s="2307">
        <v>7</v>
      </c>
      <c r="F563" s="2488">
        <v>96726.106992586661</v>
      </c>
      <c r="G563" s="2456">
        <v>677082.74894810666</v>
      </c>
      <c r="I563" s="2306" t="s">
        <v>902</v>
      </c>
      <c r="J563" s="2147" t="s">
        <v>903</v>
      </c>
      <c r="K563" s="2307">
        <v>11.464893221352614</v>
      </c>
      <c r="L563" s="2488">
        <v>96726.106992586661</v>
      </c>
      <c r="M563" s="2456">
        <v>1108954.4883871346</v>
      </c>
    </row>
    <row r="564" spans="3:13" ht="15.75" x14ac:dyDescent="0.3">
      <c r="C564" s="2306" t="s">
        <v>988</v>
      </c>
      <c r="D564" s="2147" t="s">
        <v>904</v>
      </c>
      <c r="E564" s="2307">
        <v>5</v>
      </c>
      <c r="F564" s="2488">
        <v>9470.8830294530144</v>
      </c>
      <c r="G564" s="2456">
        <v>47354.41514726507</v>
      </c>
      <c r="I564" s="2306" t="s">
        <v>988</v>
      </c>
      <c r="J564" s="2147" t="s">
        <v>904</v>
      </c>
      <c r="K564" s="2307">
        <v>8.1892094438232945</v>
      </c>
      <c r="L564" s="2488">
        <v>9470.8830294530144</v>
      </c>
      <c r="M564" s="2456">
        <v>77559.044746142405</v>
      </c>
    </row>
    <row r="565" spans="3:13" ht="15.75" x14ac:dyDescent="0.3">
      <c r="C565" s="2306" t="s">
        <v>905</v>
      </c>
      <c r="D565" s="2150" t="s">
        <v>3</v>
      </c>
      <c r="E565" s="2307">
        <v>405</v>
      </c>
      <c r="F565" s="2488">
        <v>2256.9424964936889</v>
      </c>
      <c r="G565" s="2456">
        <v>914061.71107994404</v>
      </c>
      <c r="I565" s="2306" t="s">
        <v>905</v>
      </c>
      <c r="J565" s="2150" t="s">
        <v>3</v>
      </c>
      <c r="K565" s="2307">
        <v>663.32596494968698</v>
      </c>
      <c r="L565" s="2488">
        <v>2256.9424964936889</v>
      </c>
      <c r="M565" s="2456">
        <v>1497088.5593226317</v>
      </c>
    </row>
    <row r="566" spans="3:13" ht="15.75" x14ac:dyDescent="0.3">
      <c r="C566" s="2306" t="s">
        <v>985</v>
      </c>
      <c r="D566" s="2150" t="s">
        <v>3</v>
      </c>
      <c r="E566" s="2307">
        <v>20.25</v>
      </c>
      <c r="F566" s="2488">
        <v>3186.5448687637754</v>
      </c>
      <c r="G566" s="2456">
        <v>64527.533592466454</v>
      </c>
      <c r="I566" s="2306" t="s">
        <v>985</v>
      </c>
      <c r="J566" s="2150" t="s">
        <v>3</v>
      </c>
      <c r="K566" s="2307">
        <v>33.166298247484349</v>
      </c>
      <c r="L566" s="2488">
        <v>3186.5448687637754</v>
      </c>
      <c r="M566" s="2456">
        <v>105685.89749641025</v>
      </c>
    </row>
    <row r="567" spans="3:13" ht="15.75" x14ac:dyDescent="0.3">
      <c r="C567" s="2390" t="s">
        <v>1812</v>
      </c>
      <c r="D567" s="2147" t="s">
        <v>1</v>
      </c>
      <c r="E567" s="2307">
        <v>30</v>
      </c>
      <c r="F567" s="2488">
        <v>1532.5714285714287</v>
      </c>
      <c r="G567" s="2456">
        <v>45977.142857142862</v>
      </c>
      <c r="I567" s="2390" t="s">
        <v>1812</v>
      </c>
      <c r="J567" s="2147" t="s">
        <v>1</v>
      </c>
      <c r="K567" s="2307">
        <v>49.135256662939774</v>
      </c>
      <c r="L567" s="2488">
        <v>1532.5714285714287</v>
      </c>
      <c r="M567" s="2456">
        <v>75303.290497145412</v>
      </c>
    </row>
    <row r="568" spans="3:13" ht="15.75" x14ac:dyDescent="0.3">
      <c r="C568" s="2306" t="s">
        <v>1594</v>
      </c>
      <c r="D568" s="2147" t="s">
        <v>1</v>
      </c>
      <c r="E568" s="2307">
        <v>20</v>
      </c>
      <c r="F568" s="2488">
        <v>418.88852734922864</v>
      </c>
      <c r="G568" s="2456">
        <v>8377.7705469845732</v>
      </c>
      <c r="I568" s="2306" t="s">
        <v>1594</v>
      </c>
      <c r="J568" s="2147" t="s">
        <v>1</v>
      </c>
      <c r="K568" s="2307">
        <v>32.756837775293178</v>
      </c>
      <c r="L568" s="2488">
        <v>418.88852734922864</v>
      </c>
      <c r="M568" s="2456">
        <v>13721.463536310142</v>
      </c>
    </row>
    <row r="569" spans="3:13" ht="15.75" x14ac:dyDescent="0.3">
      <c r="C569" s="2306" t="s">
        <v>1595</v>
      </c>
      <c r="D569" s="2147" t="s">
        <v>1</v>
      </c>
      <c r="E569" s="2307">
        <v>20</v>
      </c>
      <c r="F569" s="2488">
        <v>332.09296734121415</v>
      </c>
      <c r="G569" s="2456">
        <v>6641.8593468242834</v>
      </c>
      <c r="I569" s="2306" t="s">
        <v>1595</v>
      </c>
      <c r="J569" s="2147" t="s">
        <v>1</v>
      </c>
      <c r="K569" s="2307">
        <v>32.756837775293178</v>
      </c>
      <c r="L569" s="2488">
        <v>332.09296734121415</v>
      </c>
      <c r="M569" s="2456">
        <v>10878.315457511888</v>
      </c>
    </row>
    <row r="570" spans="3:13" ht="15.75" x14ac:dyDescent="0.3">
      <c r="C570" s="2390" t="s">
        <v>908</v>
      </c>
      <c r="D570" s="2147" t="s">
        <v>1</v>
      </c>
      <c r="E570" s="2307">
        <v>15</v>
      </c>
      <c r="F570" s="2488">
        <v>10102.504508114607</v>
      </c>
      <c r="G570" s="2456">
        <v>151537.56762171912</v>
      </c>
      <c r="I570" s="2390" t="s">
        <v>908</v>
      </c>
      <c r="J570" s="2147" t="s">
        <v>1</v>
      </c>
      <c r="K570" s="2307">
        <v>24.567628331469887</v>
      </c>
      <c r="L570" s="2488">
        <v>10102.504508114607</v>
      </c>
      <c r="M570" s="2456">
        <v>248194.57597235867</v>
      </c>
    </row>
    <row r="571" spans="3:13" ht="15.75" x14ac:dyDescent="0.3">
      <c r="C571" s="2306" t="s">
        <v>909</v>
      </c>
      <c r="D571" s="2147" t="s">
        <v>1</v>
      </c>
      <c r="E571" s="2307">
        <v>19</v>
      </c>
      <c r="F571" s="2488">
        <v>4701.963534361852</v>
      </c>
      <c r="G571" s="2456">
        <v>89337.30715287519</v>
      </c>
      <c r="I571" s="2306" t="s">
        <v>909</v>
      </c>
      <c r="J571" s="2147" t="s">
        <v>1</v>
      </c>
      <c r="K571" s="2307">
        <v>31.118995886528523</v>
      </c>
      <c r="L571" s="2488">
        <v>4701.963534361852</v>
      </c>
      <c r="M571" s="2456">
        <v>146320.3838844136</v>
      </c>
    </row>
    <row r="572" spans="3:13" ht="15.75" x14ac:dyDescent="0.3">
      <c r="C572" s="2306" t="s">
        <v>910</v>
      </c>
      <c r="D572" s="2147" t="s">
        <v>1</v>
      </c>
      <c r="E572" s="2307">
        <v>4</v>
      </c>
      <c r="F572" s="2488">
        <v>3414.2761043356804</v>
      </c>
      <c r="G572" s="2456">
        <v>13657.104417342722</v>
      </c>
      <c r="I572" s="2306" t="s">
        <v>910</v>
      </c>
      <c r="J572" s="2147" t="s">
        <v>1</v>
      </c>
      <c r="K572" s="2307">
        <v>6.5513675550586363</v>
      </c>
      <c r="L572" s="2488">
        <v>3414.2761043356804</v>
      </c>
      <c r="M572" s="2456">
        <v>22368.177693956772</v>
      </c>
    </row>
    <row r="573" spans="3:13" ht="15.75" x14ac:dyDescent="0.3">
      <c r="C573" s="2306" t="s">
        <v>911</v>
      </c>
      <c r="D573" s="2150" t="s">
        <v>3</v>
      </c>
      <c r="E573" s="2307">
        <v>2</v>
      </c>
      <c r="F573" s="2488">
        <v>66633.540372670817</v>
      </c>
      <c r="G573" s="2456">
        <v>133267.08074534163</v>
      </c>
      <c r="I573" s="2306" t="s">
        <v>911</v>
      </c>
      <c r="J573" s="2150" t="s">
        <v>3</v>
      </c>
      <c r="K573" s="2307">
        <v>3.2756837775293182</v>
      </c>
      <c r="L573" s="2488">
        <v>66633.540372670817</v>
      </c>
      <c r="M573" s="2456">
        <v>218270.40723810266</v>
      </c>
    </row>
    <row r="574" spans="3:13" ht="15.75" x14ac:dyDescent="0.3">
      <c r="C574" s="2306" t="s">
        <v>912</v>
      </c>
      <c r="D574" s="2150" t="s">
        <v>913</v>
      </c>
      <c r="E574" s="2307">
        <v>10</v>
      </c>
      <c r="F574" s="2488">
        <v>3869.0442797034666</v>
      </c>
      <c r="G574" s="2456">
        <v>38690.442797034666</v>
      </c>
      <c r="I574" s="2306" t="s">
        <v>912</v>
      </c>
      <c r="J574" s="2150" t="s">
        <v>913</v>
      </c>
      <c r="K574" s="2307">
        <v>16.378418887646589</v>
      </c>
      <c r="L574" s="2488">
        <v>3869.0442797034666</v>
      </c>
      <c r="M574" s="2456">
        <v>63368.827907836247</v>
      </c>
    </row>
    <row r="575" spans="3:13" ht="15.75" x14ac:dyDescent="0.3">
      <c r="C575" s="2370"/>
      <c r="D575" s="2366"/>
      <c r="E575" s="2366"/>
      <c r="F575" s="2394" t="s">
        <v>890</v>
      </c>
      <c r="G575" s="2309">
        <v>4280251.7238683542</v>
      </c>
      <c r="I575" s="2370"/>
      <c r="J575" s="2366"/>
      <c r="K575" s="2366"/>
      <c r="L575" s="2394" t="s">
        <v>890</v>
      </c>
      <c r="M575" s="2309">
        <v>7010375.5678087343</v>
      </c>
    </row>
    <row r="576" spans="3:13" ht="15.75" x14ac:dyDescent="0.3">
      <c r="C576" s="2375" t="s">
        <v>898</v>
      </c>
      <c r="D576" s="2355"/>
      <c r="E576" s="2355"/>
      <c r="F576" s="2366"/>
      <c r="G576" s="2401"/>
      <c r="I576" s="2375" t="s">
        <v>898</v>
      </c>
      <c r="J576" s="2355"/>
      <c r="K576" s="2355"/>
      <c r="L576" s="2366"/>
      <c r="M576" s="2401"/>
    </row>
    <row r="577" spans="3:13" x14ac:dyDescent="0.25">
      <c r="C577" s="2126" t="s">
        <v>884</v>
      </c>
      <c r="D577" s="2127" t="s">
        <v>885</v>
      </c>
      <c r="E577" s="2128" t="s">
        <v>886</v>
      </c>
      <c r="F577" s="2128" t="s">
        <v>893</v>
      </c>
      <c r="G577" s="2449" t="s">
        <v>888</v>
      </c>
      <c r="I577" s="2126" t="s">
        <v>884</v>
      </c>
      <c r="J577" s="2127" t="s">
        <v>885</v>
      </c>
      <c r="K577" s="2128" t="s">
        <v>886</v>
      </c>
      <c r="L577" s="2128" t="s">
        <v>893</v>
      </c>
      <c r="M577" s="2449" t="s">
        <v>888</v>
      </c>
    </row>
    <row r="578" spans="3:13" ht="15.75" x14ac:dyDescent="0.3">
      <c r="C578" s="2421" t="s">
        <v>899</v>
      </c>
      <c r="D578" s="2282">
        <v>133931.74620661701</v>
      </c>
      <c r="E578" s="2307">
        <v>1</v>
      </c>
      <c r="F578" s="2447">
        <v>1</v>
      </c>
      <c r="G578" s="2404">
        <v>133931.74620661701</v>
      </c>
      <c r="I578" s="2421" t="s">
        <v>899</v>
      </c>
      <c r="J578" s="2282">
        <v>133931.74620661701</v>
      </c>
      <c r="K578" s="2307">
        <v>1</v>
      </c>
      <c r="L578" s="2447">
        <v>1</v>
      </c>
      <c r="M578" s="2404">
        <v>133931.74620661701</v>
      </c>
    </row>
    <row r="579" spans="3:13" ht="15.75" x14ac:dyDescent="0.3">
      <c r="C579" s="2421" t="s">
        <v>990</v>
      </c>
      <c r="D579" s="2282">
        <v>100448.75998254272</v>
      </c>
      <c r="E579" s="2307">
        <v>4</v>
      </c>
      <c r="F579" s="2447">
        <v>2</v>
      </c>
      <c r="G579" s="2404">
        <v>803590.07986034174</v>
      </c>
      <c r="I579" s="2421" t="s">
        <v>990</v>
      </c>
      <c r="J579" s="2282">
        <v>100448.75998254272</v>
      </c>
      <c r="K579" s="2307">
        <v>4</v>
      </c>
      <c r="L579" s="2447">
        <v>2</v>
      </c>
      <c r="M579" s="2404">
        <v>803590.07986034174</v>
      </c>
    </row>
    <row r="580" spans="3:13" ht="15.75" x14ac:dyDescent="0.3">
      <c r="C580" s="2421" t="s">
        <v>1154</v>
      </c>
      <c r="D580" s="2282">
        <v>64040.167561799884</v>
      </c>
      <c r="E580" s="2307">
        <v>4</v>
      </c>
      <c r="F580" s="2447">
        <v>3</v>
      </c>
      <c r="G580" s="2404">
        <v>768482.01074159867</v>
      </c>
      <c r="I580" s="2421" t="s">
        <v>1154</v>
      </c>
      <c r="J580" s="2282">
        <v>64040.167561799884</v>
      </c>
      <c r="K580" s="2307">
        <v>4</v>
      </c>
      <c r="L580" s="2447">
        <v>3</v>
      </c>
      <c r="M580" s="2404">
        <v>768482.01074159867</v>
      </c>
    </row>
    <row r="581" spans="3:13" ht="15.75" x14ac:dyDescent="0.3">
      <c r="C581" s="2306" t="s">
        <v>2603</v>
      </c>
      <c r="D581" s="2282">
        <v>290020.70325447264</v>
      </c>
      <c r="E581" s="2307">
        <v>1.6</v>
      </c>
      <c r="F581" s="2447">
        <v>1</v>
      </c>
      <c r="G581" s="2404">
        <v>464033.12520715623</v>
      </c>
      <c r="I581" s="2306" t="s">
        <v>2603</v>
      </c>
      <c r="J581" s="2282">
        <v>290020.70325447264</v>
      </c>
      <c r="K581" s="2307">
        <v>1.6</v>
      </c>
      <c r="L581" s="2447">
        <v>1</v>
      </c>
      <c r="M581" s="2404">
        <v>464033.12520715623</v>
      </c>
    </row>
    <row r="582" spans="3:13" ht="15.75" x14ac:dyDescent="0.3">
      <c r="C582" s="2306" t="s">
        <v>2602</v>
      </c>
      <c r="D582" s="2282">
        <v>282139.34593835432</v>
      </c>
      <c r="E582" s="2307">
        <v>4</v>
      </c>
      <c r="F582" s="2447">
        <v>2</v>
      </c>
      <c r="G582" s="2404">
        <v>2257114.7675068346</v>
      </c>
      <c r="I582" s="2306" t="s">
        <v>2602</v>
      </c>
      <c r="J582" s="2282">
        <v>282139.34593835432</v>
      </c>
      <c r="K582" s="2307">
        <v>4</v>
      </c>
      <c r="L582" s="2447">
        <v>2</v>
      </c>
      <c r="M582" s="2404">
        <v>2257114.7675068346</v>
      </c>
    </row>
    <row r="583" spans="3:13" ht="15.75" x14ac:dyDescent="0.3">
      <c r="C583" s="2370"/>
      <c r="D583" s="2366"/>
      <c r="E583" s="2366"/>
      <c r="F583" s="2394" t="s">
        <v>890</v>
      </c>
      <c r="G583" s="2395">
        <v>4427151.7295225486</v>
      </c>
      <c r="I583" s="2370"/>
      <c r="J583" s="2366"/>
      <c r="K583" s="2366"/>
      <c r="L583" s="2394" t="s">
        <v>890</v>
      </c>
      <c r="M583" s="2395">
        <v>4427151.7295225486</v>
      </c>
    </row>
    <row r="584" spans="3:13" ht="16.5" thickBot="1" x14ac:dyDescent="0.35">
      <c r="C584" s="2423"/>
      <c r="D584" s="2453"/>
      <c r="E584" s="2454" t="s">
        <v>900</v>
      </c>
      <c r="F584" s="2455"/>
      <c r="G584" s="2427">
        <v>8742775.5458773784</v>
      </c>
      <c r="I584" s="2423"/>
      <c r="J584" s="2453"/>
      <c r="K584" s="2454" t="s">
        <v>900</v>
      </c>
      <c r="L584" s="2455"/>
      <c r="M584" s="2427">
        <v>11483157.371895481</v>
      </c>
    </row>
    <row r="585" spans="3:13" x14ac:dyDescent="0.25">
      <c r="I585" s="1341"/>
    </row>
    <row r="586" spans="3:13" x14ac:dyDescent="0.25">
      <c r="I586" s="1341"/>
    </row>
    <row r="587" spans="3:13" x14ac:dyDescent="0.25">
      <c r="I587" s="1341"/>
      <c r="J587" s="2321"/>
    </row>
    <row r="588" spans="3:13" x14ac:dyDescent="0.25">
      <c r="I588" s="1341"/>
      <c r="J588" s="2321"/>
    </row>
    <row r="589" spans="3:13" x14ac:dyDescent="0.25">
      <c r="I589" s="1341"/>
      <c r="J589" s="2321"/>
    </row>
    <row r="590" spans="3:13" x14ac:dyDescent="0.25">
      <c r="I590" s="1341"/>
      <c r="J590" s="2321"/>
    </row>
    <row r="591" spans="3:13" x14ac:dyDescent="0.25">
      <c r="I591" s="1341"/>
      <c r="J591" s="2321"/>
    </row>
    <row r="592" spans="3:13" x14ac:dyDescent="0.25">
      <c r="I592" s="1341"/>
      <c r="J592" s="2321"/>
    </row>
    <row r="593" spans="9:10" x14ac:dyDescent="0.25">
      <c r="I593" s="1341"/>
      <c r="J593" s="2321"/>
    </row>
    <row r="594" spans="9:10" x14ac:dyDescent="0.25">
      <c r="I594" s="1341"/>
      <c r="J594" s="2321"/>
    </row>
    <row r="595" spans="9:10" x14ac:dyDescent="0.25">
      <c r="I595" s="1341"/>
      <c r="J595" s="2321"/>
    </row>
    <row r="596" spans="9:10" x14ac:dyDescent="0.25">
      <c r="I596" s="1341"/>
      <c r="J596" s="2321"/>
    </row>
    <row r="597" spans="9:10" x14ac:dyDescent="0.25">
      <c r="I597" s="1341"/>
      <c r="J597" s="2321"/>
    </row>
    <row r="598" spans="9:10" x14ac:dyDescent="0.25">
      <c r="I598" s="1341"/>
      <c r="J598" s="2321"/>
    </row>
    <row r="599" spans="9:10" x14ac:dyDescent="0.25">
      <c r="I599" s="1341"/>
      <c r="J599" s="2321"/>
    </row>
    <row r="600" spans="9:10" x14ac:dyDescent="0.25">
      <c r="I600" s="1341"/>
      <c r="J600" s="2321"/>
    </row>
    <row r="601" spans="9:10" x14ac:dyDescent="0.25">
      <c r="I601" s="1341"/>
      <c r="J601" s="2321"/>
    </row>
    <row r="602" spans="9:10" x14ac:dyDescent="0.25">
      <c r="I602" s="1341"/>
      <c r="J602" s="2321"/>
    </row>
    <row r="603" spans="9:10" x14ac:dyDescent="0.25">
      <c r="I603" s="1341"/>
      <c r="J603" s="2321"/>
    </row>
    <row r="604" spans="9:10" x14ac:dyDescent="0.25">
      <c r="I604" s="1341"/>
      <c r="J604" s="2321"/>
    </row>
    <row r="605" spans="9:10" x14ac:dyDescent="0.25">
      <c r="I605" s="1341"/>
      <c r="J605" s="2321"/>
    </row>
    <row r="606" spans="9:10" x14ac:dyDescent="0.25">
      <c r="I606" s="1341"/>
      <c r="J606" s="2321"/>
    </row>
    <row r="607" spans="9:10" x14ac:dyDescent="0.25">
      <c r="I607" s="1341"/>
      <c r="J607" s="2321"/>
    </row>
    <row r="608" spans="9:10" x14ac:dyDescent="0.25">
      <c r="I608" s="1341"/>
      <c r="J608" s="2321"/>
    </row>
    <row r="609" spans="9:10" x14ac:dyDescent="0.25">
      <c r="I609" s="1341"/>
      <c r="J609" s="2321"/>
    </row>
    <row r="610" spans="9:10" x14ac:dyDescent="0.25">
      <c r="I610" s="1341"/>
      <c r="J610" s="2321"/>
    </row>
    <row r="611" spans="9:10" x14ac:dyDescent="0.25">
      <c r="I611" s="1341"/>
      <c r="J611" s="2321"/>
    </row>
    <row r="612" spans="9:10" x14ac:dyDescent="0.25">
      <c r="I612" s="1341"/>
      <c r="J612" s="2321"/>
    </row>
    <row r="613" spans="9:10" x14ac:dyDescent="0.25">
      <c r="I613" s="1341"/>
      <c r="J613" s="2321"/>
    </row>
    <row r="614" spans="9:10" x14ac:dyDescent="0.25">
      <c r="I614" s="1341"/>
      <c r="J614" s="2321"/>
    </row>
    <row r="615" spans="9:10" x14ac:dyDescent="0.25">
      <c r="I615" s="1341"/>
      <c r="J615" s="2321"/>
    </row>
    <row r="616" spans="9:10" x14ac:dyDescent="0.25">
      <c r="I616" s="1341"/>
      <c r="J616" s="2321"/>
    </row>
    <row r="617" spans="9:10" x14ac:dyDescent="0.25">
      <c r="I617" s="1341"/>
      <c r="J617" s="2321"/>
    </row>
    <row r="618" spans="9:10" x14ac:dyDescent="0.25">
      <c r="I618" s="1341"/>
      <c r="J618" s="2321"/>
    </row>
    <row r="619" spans="9:10" x14ac:dyDescent="0.25">
      <c r="I619" s="1341"/>
      <c r="J619" s="2321"/>
    </row>
    <row r="620" spans="9:10" x14ac:dyDescent="0.25">
      <c r="I620" s="1341"/>
      <c r="J620" s="2321"/>
    </row>
    <row r="621" spans="9:10" x14ac:dyDescent="0.25">
      <c r="I621" s="1341"/>
      <c r="J621" s="2321"/>
    </row>
    <row r="622" spans="9:10" x14ac:dyDescent="0.25">
      <c r="I622" s="1341"/>
      <c r="J622" s="2321"/>
    </row>
    <row r="623" spans="9:10" x14ac:dyDescent="0.25">
      <c r="I623" s="1341"/>
      <c r="J623" s="2321"/>
    </row>
    <row r="624" spans="9:10" x14ac:dyDescent="0.25">
      <c r="I624" s="1341"/>
      <c r="J624" s="2321"/>
    </row>
    <row r="625" spans="9:10" x14ac:dyDescent="0.25">
      <c r="I625" s="1341"/>
      <c r="J625" s="2321"/>
    </row>
    <row r="626" spans="9:10" x14ac:dyDescent="0.25">
      <c r="I626" s="1341"/>
      <c r="J626" s="2321"/>
    </row>
    <row r="627" spans="9:10" x14ac:dyDescent="0.25">
      <c r="I627" s="1341"/>
      <c r="J627" s="2321"/>
    </row>
    <row r="628" spans="9:10" x14ac:dyDescent="0.25">
      <c r="I628" s="1341"/>
      <c r="J628" s="2321"/>
    </row>
    <row r="629" spans="9:10" x14ac:dyDescent="0.25">
      <c r="I629" s="1341"/>
      <c r="J629" s="2321"/>
    </row>
    <row r="630" spans="9:10" x14ac:dyDescent="0.25">
      <c r="I630" s="1341"/>
      <c r="J630" s="2321"/>
    </row>
    <row r="631" spans="9:10" x14ac:dyDescent="0.25">
      <c r="I631" s="1341"/>
      <c r="J631" s="2321"/>
    </row>
    <row r="632" spans="9:10" x14ac:dyDescent="0.25">
      <c r="I632" s="1341"/>
      <c r="J632" s="2321"/>
    </row>
    <row r="633" spans="9:10" x14ac:dyDescent="0.25">
      <c r="I633" s="1341"/>
      <c r="J633" s="2321"/>
    </row>
    <row r="634" spans="9:10" x14ac:dyDescent="0.25">
      <c r="I634" s="1341"/>
      <c r="J634" s="2321"/>
    </row>
    <row r="635" spans="9:10" x14ac:dyDescent="0.25">
      <c r="I635" s="1341"/>
      <c r="J635" s="2321"/>
    </row>
    <row r="636" spans="9:10" x14ac:dyDescent="0.25">
      <c r="I636" s="1341"/>
      <c r="J636" s="2321"/>
    </row>
    <row r="637" spans="9:10" x14ac:dyDescent="0.25">
      <c r="I637" s="1341"/>
      <c r="J637" s="2321"/>
    </row>
    <row r="638" spans="9:10" x14ac:dyDescent="0.25">
      <c r="I638" s="1341"/>
      <c r="J638" s="2321"/>
    </row>
    <row r="639" spans="9:10" x14ac:dyDescent="0.25">
      <c r="I639" s="1341"/>
      <c r="J639" s="2321"/>
    </row>
    <row r="640" spans="9:10" x14ac:dyDescent="0.25">
      <c r="I640" s="1341"/>
      <c r="J640" s="2321"/>
    </row>
    <row r="641" spans="9:10" x14ac:dyDescent="0.25">
      <c r="I641" s="1341"/>
      <c r="J641" s="2321"/>
    </row>
    <row r="642" spans="9:10" x14ac:dyDescent="0.25">
      <c r="I642" s="1341"/>
      <c r="J642" s="2321"/>
    </row>
    <row r="643" spans="9:10" x14ac:dyDescent="0.25">
      <c r="I643" s="1341"/>
      <c r="J643" s="2321"/>
    </row>
    <row r="644" spans="9:10" x14ac:dyDescent="0.25">
      <c r="I644" s="1341"/>
      <c r="J644" s="2321"/>
    </row>
    <row r="645" spans="9:10" x14ac:dyDescent="0.25">
      <c r="I645" s="1341"/>
      <c r="J645" s="2321"/>
    </row>
    <row r="646" spans="9:10" x14ac:dyDescent="0.25">
      <c r="I646" s="1341"/>
      <c r="J646" s="2321"/>
    </row>
    <row r="647" spans="9:10" x14ac:dyDescent="0.25">
      <c r="I647" s="1341"/>
      <c r="J647" s="2321"/>
    </row>
    <row r="648" spans="9:10" x14ac:dyDescent="0.25">
      <c r="I648" s="1341"/>
      <c r="J648" s="2321"/>
    </row>
    <row r="649" spans="9:10" x14ac:dyDescent="0.25">
      <c r="I649" s="1341"/>
      <c r="J649" s="2321"/>
    </row>
    <row r="650" spans="9:10" x14ac:dyDescent="0.25">
      <c r="I650" s="1341"/>
      <c r="J650" s="2321"/>
    </row>
    <row r="651" spans="9:10" x14ac:dyDescent="0.25">
      <c r="I651" s="1341"/>
      <c r="J651" s="2321"/>
    </row>
    <row r="652" spans="9:10" x14ac:dyDescent="0.25">
      <c r="I652" s="1341"/>
      <c r="J652" s="2321"/>
    </row>
    <row r="653" spans="9:10" x14ac:dyDescent="0.25">
      <c r="I653" s="1341"/>
      <c r="J653" s="2321"/>
    </row>
    <row r="654" spans="9:10" x14ac:dyDescent="0.25">
      <c r="I654" s="1341"/>
      <c r="J654" s="2321"/>
    </row>
    <row r="655" spans="9:10" x14ac:dyDescent="0.25">
      <c r="I655" s="1341"/>
      <c r="J655" s="2321"/>
    </row>
    <row r="656" spans="9:10" x14ac:dyDescent="0.25">
      <c r="I656" s="1341"/>
      <c r="J656" s="2321"/>
    </row>
    <row r="657" spans="9:10" x14ac:dyDescent="0.25">
      <c r="I657" s="1341"/>
      <c r="J657" s="2321"/>
    </row>
    <row r="658" spans="9:10" x14ac:dyDescent="0.25">
      <c r="I658" s="1341"/>
      <c r="J658" s="2321"/>
    </row>
    <row r="659" spans="9:10" x14ac:dyDescent="0.25">
      <c r="I659" s="1341"/>
      <c r="J659" s="2321"/>
    </row>
    <row r="660" spans="9:10" x14ac:dyDescent="0.25">
      <c r="I660" s="1341"/>
      <c r="J660" s="2321"/>
    </row>
    <row r="661" spans="9:10" x14ac:dyDescent="0.25">
      <c r="I661" s="1341"/>
      <c r="J661" s="2321"/>
    </row>
    <row r="662" spans="9:10" x14ac:dyDescent="0.25">
      <c r="I662" s="1341"/>
      <c r="J662" s="2321"/>
    </row>
    <row r="663" spans="9:10" x14ac:dyDescent="0.25">
      <c r="I663" s="1341"/>
      <c r="J663" s="2321"/>
    </row>
    <row r="664" spans="9:10" x14ac:dyDescent="0.25">
      <c r="I664" s="1341"/>
      <c r="J664" s="2321"/>
    </row>
    <row r="665" spans="9:10" x14ac:dyDescent="0.25">
      <c r="I665" s="1341"/>
      <c r="J665" s="2321"/>
    </row>
    <row r="666" spans="9:10" x14ac:dyDescent="0.25">
      <c r="I666" s="1341"/>
      <c r="J666" s="2321"/>
    </row>
    <row r="667" spans="9:10" x14ac:dyDescent="0.25">
      <c r="I667" s="1341"/>
      <c r="J667" s="2321"/>
    </row>
    <row r="668" spans="9:10" x14ac:dyDescent="0.25">
      <c r="I668" s="1341"/>
      <c r="J668" s="2321"/>
    </row>
    <row r="669" spans="9:10" x14ac:dyDescent="0.25">
      <c r="I669" s="1341"/>
      <c r="J669" s="2321"/>
    </row>
    <row r="670" spans="9:10" x14ac:dyDescent="0.25">
      <c r="I670" s="1341"/>
      <c r="J670" s="2321"/>
    </row>
    <row r="671" spans="9:10" x14ac:dyDescent="0.25">
      <c r="I671" s="1341"/>
      <c r="J671" s="2321"/>
    </row>
    <row r="672" spans="9:10" x14ac:dyDescent="0.25">
      <c r="I672" s="1341"/>
      <c r="J672" s="2321"/>
    </row>
    <row r="673" spans="9:10" x14ac:dyDescent="0.25">
      <c r="I673" s="1341"/>
      <c r="J673" s="2321"/>
    </row>
    <row r="674" spans="9:10" x14ac:dyDescent="0.25">
      <c r="I674" s="1341"/>
      <c r="J674" s="2321"/>
    </row>
    <row r="675" spans="9:10" x14ac:dyDescent="0.25">
      <c r="I675" s="1341"/>
      <c r="J675" s="2321"/>
    </row>
    <row r="676" spans="9:10" x14ac:dyDescent="0.25">
      <c r="I676" s="1341"/>
      <c r="J676" s="2321"/>
    </row>
    <row r="677" spans="9:10" x14ac:dyDescent="0.25">
      <c r="I677" s="1341"/>
      <c r="J677" s="2321"/>
    </row>
    <row r="678" spans="9:10" x14ac:dyDescent="0.25">
      <c r="I678" s="1341"/>
      <c r="J678" s="2321"/>
    </row>
    <row r="679" spans="9:10" x14ac:dyDescent="0.25">
      <c r="I679" s="1341"/>
      <c r="J679" s="2321"/>
    </row>
    <row r="680" spans="9:10" x14ac:dyDescent="0.25">
      <c r="I680" s="1341"/>
      <c r="J680" s="2321"/>
    </row>
    <row r="681" spans="9:10" x14ac:dyDescent="0.25">
      <c r="I681" s="1341"/>
      <c r="J681" s="2321"/>
    </row>
    <row r="682" spans="9:10" x14ac:dyDescent="0.25">
      <c r="I682" s="1341"/>
      <c r="J682" s="2321"/>
    </row>
    <row r="683" spans="9:10" x14ac:dyDescent="0.25">
      <c r="I683" s="1341"/>
      <c r="J683" s="2321"/>
    </row>
    <row r="684" spans="9:10" x14ac:dyDescent="0.25">
      <c r="I684" s="1341"/>
      <c r="J684" s="2321"/>
    </row>
    <row r="685" spans="9:10" x14ac:dyDescent="0.25">
      <c r="I685" s="1341"/>
      <c r="J685" s="2321"/>
    </row>
    <row r="686" spans="9:10" x14ac:dyDescent="0.25">
      <c r="I686" s="1341"/>
      <c r="J686" s="2321"/>
    </row>
    <row r="687" spans="9:10" x14ac:dyDescent="0.25">
      <c r="I687" s="1341"/>
      <c r="J687" s="2321"/>
    </row>
    <row r="688" spans="9:10" x14ac:dyDescent="0.25">
      <c r="I688" s="1341"/>
      <c r="J688" s="2321"/>
    </row>
    <row r="689" spans="9:10" x14ac:dyDescent="0.25">
      <c r="I689" s="1341"/>
      <c r="J689" s="2321"/>
    </row>
    <row r="690" spans="9:10" x14ac:dyDescent="0.25">
      <c r="I690" s="1341"/>
      <c r="J690" s="2321"/>
    </row>
    <row r="691" spans="9:10" x14ac:dyDescent="0.25">
      <c r="I691" s="1341"/>
      <c r="J691" s="2321"/>
    </row>
    <row r="692" spans="9:10" x14ac:dyDescent="0.25">
      <c r="I692" s="1341"/>
      <c r="J692" s="2321"/>
    </row>
    <row r="693" spans="9:10" x14ac:dyDescent="0.25">
      <c r="I693" s="1341"/>
      <c r="J693" s="2321"/>
    </row>
    <row r="694" spans="9:10" x14ac:dyDescent="0.25">
      <c r="I694" s="1341"/>
      <c r="J694" s="2321"/>
    </row>
    <row r="695" spans="9:10" x14ac:dyDescent="0.25">
      <c r="I695" s="1341"/>
      <c r="J695" s="2321"/>
    </row>
    <row r="696" spans="9:10" x14ac:dyDescent="0.25">
      <c r="I696" s="1341"/>
      <c r="J696" s="2321"/>
    </row>
    <row r="697" spans="9:10" x14ac:dyDescent="0.25">
      <c r="I697" s="1341"/>
      <c r="J697" s="2321"/>
    </row>
    <row r="698" spans="9:10" x14ac:dyDescent="0.25">
      <c r="I698" s="1341"/>
      <c r="J698" s="2321"/>
    </row>
    <row r="699" spans="9:10" x14ac:dyDescent="0.25">
      <c r="I699" s="1341"/>
      <c r="J699" s="2321"/>
    </row>
    <row r="700" spans="9:10" x14ac:dyDescent="0.25">
      <c r="I700" s="1341"/>
      <c r="J700" s="2321"/>
    </row>
    <row r="701" spans="9:10" x14ac:dyDescent="0.25">
      <c r="I701" s="1341"/>
      <c r="J701" s="2321"/>
    </row>
    <row r="702" spans="9:10" x14ac:dyDescent="0.25">
      <c r="I702" s="1341"/>
      <c r="J702" s="2321"/>
    </row>
    <row r="703" spans="9:10" x14ac:dyDescent="0.25">
      <c r="I703" s="1341"/>
      <c r="J703" s="2321"/>
    </row>
    <row r="704" spans="9:10" x14ac:dyDescent="0.25">
      <c r="I704" s="1341"/>
      <c r="J704" s="2321"/>
    </row>
    <row r="705" spans="9:10" x14ac:dyDescent="0.25">
      <c r="I705" s="1341"/>
      <c r="J705" s="2321"/>
    </row>
    <row r="706" spans="9:10" x14ac:dyDescent="0.25">
      <c r="I706" s="1341"/>
      <c r="J706" s="2321"/>
    </row>
    <row r="707" spans="9:10" x14ac:dyDescent="0.25">
      <c r="I707" s="1341"/>
      <c r="J707" s="2321"/>
    </row>
    <row r="708" spans="9:10" x14ac:dyDescent="0.25">
      <c r="I708" s="1341"/>
      <c r="J708" s="2321"/>
    </row>
    <row r="709" spans="9:10" x14ac:dyDescent="0.25">
      <c r="I709" s="1341"/>
      <c r="J709" s="2321"/>
    </row>
    <row r="710" spans="9:10" x14ac:dyDescent="0.25">
      <c r="I710" s="1341"/>
      <c r="J710" s="2321"/>
    </row>
    <row r="711" spans="9:10" x14ac:dyDescent="0.25">
      <c r="I711" s="1341"/>
      <c r="J711" s="2321"/>
    </row>
    <row r="712" spans="9:10" x14ac:dyDescent="0.25">
      <c r="I712" s="1341"/>
      <c r="J712" s="2321"/>
    </row>
    <row r="713" spans="9:10" x14ac:dyDescent="0.25">
      <c r="I713" s="1341"/>
      <c r="J713" s="2321"/>
    </row>
    <row r="714" spans="9:10" x14ac:dyDescent="0.25">
      <c r="I714" s="1341"/>
      <c r="J714" s="2321"/>
    </row>
    <row r="715" spans="9:10" x14ac:dyDescent="0.25">
      <c r="I715" s="1341"/>
      <c r="J715" s="2321"/>
    </row>
    <row r="716" spans="9:10" x14ac:dyDescent="0.25">
      <c r="I716" s="1341"/>
      <c r="J716" s="2321"/>
    </row>
    <row r="717" spans="9:10" x14ac:dyDescent="0.25">
      <c r="I717" s="1341"/>
      <c r="J717" s="2321"/>
    </row>
    <row r="718" spans="9:10" x14ac:dyDescent="0.25">
      <c r="I718" s="1341"/>
      <c r="J718" s="2321"/>
    </row>
    <row r="719" spans="9:10" x14ac:dyDescent="0.25">
      <c r="I719" s="1341"/>
      <c r="J719" s="2321"/>
    </row>
    <row r="720" spans="9:10" x14ac:dyDescent="0.25">
      <c r="I720" s="1341"/>
      <c r="J720" s="2321"/>
    </row>
    <row r="721" spans="9:10" x14ac:dyDescent="0.25">
      <c r="I721" s="1341"/>
      <c r="J721" s="2321"/>
    </row>
    <row r="722" spans="9:10" x14ac:dyDescent="0.25">
      <c r="I722" s="1341"/>
      <c r="J722" s="2321"/>
    </row>
    <row r="723" spans="9:10" x14ac:dyDescent="0.25">
      <c r="I723" s="1341"/>
      <c r="J723" s="2321"/>
    </row>
    <row r="724" spans="9:10" x14ac:dyDescent="0.25">
      <c r="I724" s="1341"/>
      <c r="J724" s="2321"/>
    </row>
    <row r="725" spans="9:10" x14ac:dyDescent="0.25">
      <c r="I725" s="1341"/>
      <c r="J725" s="2321"/>
    </row>
    <row r="726" spans="9:10" x14ac:dyDescent="0.25">
      <c r="I726" s="1341"/>
      <c r="J726" s="2321"/>
    </row>
    <row r="727" spans="9:10" x14ac:dyDescent="0.25">
      <c r="I727" s="1341"/>
      <c r="J727" s="2321"/>
    </row>
    <row r="728" spans="9:10" x14ac:dyDescent="0.25">
      <c r="I728" s="1341"/>
      <c r="J728" s="2321"/>
    </row>
    <row r="729" spans="9:10" x14ac:dyDescent="0.25">
      <c r="I729" s="1341"/>
      <c r="J729" s="2321"/>
    </row>
    <row r="730" spans="9:10" x14ac:dyDescent="0.25">
      <c r="I730" s="1341"/>
      <c r="J730" s="2321"/>
    </row>
    <row r="731" spans="9:10" x14ac:dyDescent="0.25">
      <c r="I731" s="1341"/>
      <c r="J731" s="2321"/>
    </row>
    <row r="732" spans="9:10" x14ac:dyDescent="0.25">
      <c r="I732" s="1341"/>
      <c r="J732" s="2321"/>
    </row>
    <row r="733" spans="9:10" x14ac:dyDescent="0.25">
      <c r="I733" s="1341"/>
      <c r="J733" s="2321"/>
    </row>
    <row r="734" spans="9:10" x14ac:dyDescent="0.25">
      <c r="I734" s="1341"/>
      <c r="J734" s="2321"/>
    </row>
    <row r="735" spans="9:10" x14ac:dyDescent="0.25">
      <c r="I735" s="1341"/>
      <c r="J735" s="2321"/>
    </row>
    <row r="736" spans="9:10" x14ac:dyDescent="0.25">
      <c r="I736" s="1341"/>
      <c r="J736" s="2321"/>
    </row>
    <row r="737" spans="9:10" x14ac:dyDescent="0.25">
      <c r="I737" s="1341"/>
      <c r="J737" s="2321"/>
    </row>
    <row r="738" spans="9:10" x14ac:dyDescent="0.25">
      <c r="I738" s="1341"/>
      <c r="J738" s="2321"/>
    </row>
    <row r="739" spans="9:10" x14ac:dyDescent="0.25">
      <c r="I739" s="1341"/>
      <c r="J739" s="2321"/>
    </row>
    <row r="740" spans="9:10" x14ac:dyDescent="0.25">
      <c r="I740" s="1341"/>
      <c r="J740" s="2321"/>
    </row>
    <row r="741" spans="9:10" x14ac:dyDescent="0.25">
      <c r="I741" s="1341"/>
      <c r="J741" s="2321"/>
    </row>
  </sheetData>
  <mergeCells count="3">
    <mergeCell ref="K67:L67"/>
    <mergeCell ref="N67:O67"/>
    <mergeCell ref="Q67:R67"/>
  </mergeCells>
  <pageMargins left="0.7" right="0.7" top="0.75" bottom="0.75" header="0.3" footer="0.3"/>
  <pageSetup paperSize="9" scale="92" orientation="landscape" horizontalDpi="4294967295" verticalDpi="4294967295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50"/>
  <dimension ref="A2:Y183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7.5703125" style="522" customWidth="1"/>
    <col min="3" max="3" width="48.140625" style="522" customWidth="1"/>
    <col min="4" max="4" width="14.140625" style="522" customWidth="1"/>
    <col min="5" max="5" width="27.5703125" style="522" bestFit="1" customWidth="1"/>
    <col min="6" max="6" width="14.7109375" style="522" customWidth="1"/>
    <col min="7" max="7" width="26.140625" style="522" bestFit="1" customWidth="1"/>
    <col min="8" max="8" width="11.42578125" style="522"/>
    <col min="9" max="9" width="21.140625" style="522" customWidth="1"/>
    <col min="10" max="10" width="14.7109375" style="522" bestFit="1" customWidth="1"/>
    <col min="11" max="11" width="13.7109375" style="522" customWidth="1"/>
    <col min="12" max="12" width="12.5703125" style="522" customWidth="1"/>
    <col min="13" max="13" width="16.7109375" style="522" bestFit="1" customWidth="1"/>
    <col min="14" max="14" width="11.42578125" style="522"/>
    <col min="15" max="15" width="21" style="522" customWidth="1"/>
    <col min="16" max="16" width="14.7109375" style="522" customWidth="1"/>
    <col min="17" max="17" width="13.7109375" style="522" customWidth="1"/>
    <col min="18" max="18" width="11.5703125" style="522" bestFit="1" customWidth="1"/>
    <col min="19" max="19" width="17.7109375" style="522" bestFit="1" customWidth="1"/>
    <col min="20" max="20" width="11.42578125" style="522"/>
    <col min="21" max="21" width="50.28515625" style="522" customWidth="1"/>
    <col min="22" max="22" width="14.7109375" style="522" bestFit="1" customWidth="1"/>
    <col min="23" max="24" width="11.5703125" style="522" bestFit="1" customWidth="1"/>
    <col min="25" max="25" width="14.7109375" style="522" customWidth="1"/>
    <col min="26" max="16384" width="11.42578125" style="522"/>
  </cols>
  <sheetData>
    <row r="2" spans="1:8" ht="18.75" x14ac:dyDescent="0.3">
      <c r="B2" s="549" t="s">
        <v>2804</v>
      </c>
    </row>
    <row r="3" spans="1:8" ht="18.75" x14ac:dyDescent="0.3">
      <c r="B3" s="549" t="s">
        <v>2848</v>
      </c>
    </row>
    <row r="4" spans="1:8" ht="18.75" x14ac:dyDescent="0.3">
      <c r="B4" s="549" t="s">
        <v>1017</v>
      </c>
    </row>
    <row r="5" spans="1:8" x14ac:dyDescent="0.3">
      <c r="B5" s="1342" t="s">
        <v>3372</v>
      </c>
    </row>
    <row r="6" spans="1:8" ht="18.75" x14ac:dyDescent="0.3">
      <c r="B6" s="549"/>
    </row>
    <row r="9" spans="1:8" s="2219" customFormat="1" ht="25.5" x14ac:dyDescent="0.25">
      <c r="A9" s="576"/>
      <c r="B9" s="2218" t="s">
        <v>775</v>
      </c>
      <c r="C9" s="2218" t="s">
        <v>920</v>
      </c>
      <c r="D9" s="1928" t="s">
        <v>1873</v>
      </c>
      <c r="E9" s="1928" t="s">
        <v>3396</v>
      </c>
      <c r="G9" s="2220"/>
      <c r="H9" s="2220"/>
    </row>
    <row r="10" spans="1:8" s="1341" customFormat="1" ht="15.75" x14ac:dyDescent="0.3">
      <c r="A10" s="2221"/>
      <c r="B10" s="2222" t="s">
        <v>2650</v>
      </c>
      <c r="C10" s="2222" t="s">
        <v>3351</v>
      </c>
      <c r="D10" s="1470">
        <v>500</v>
      </c>
      <c r="E10" s="2223">
        <v>144906891.47612333</v>
      </c>
      <c r="G10" s="2224"/>
      <c r="H10" s="2225"/>
    </row>
    <row r="11" spans="1:8" s="1341" customFormat="1" ht="15.75" x14ac:dyDescent="0.3">
      <c r="A11" s="2221"/>
      <c r="B11" s="2222" t="s">
        <v>2651</v>
      </c>
      <c r="C11" s="2222" t="s">
        <v>3352</v>
      </c>
      <c r="D11" s="1470">
        <v>500</v>
      </c>
      <c r="E11" s="2223">
        <v>217105255.39005297</v>
      </c>
      <c r="G11" s="2224"/>
      <c r="H11" s="2225"/>
    </row>
    <row r="12" spans="1:8" s="1341" customFormat="1" ht="15.75" x14ac:dyDescent="0.3">
      <c r="A12" s="2221"/>
      <c r="B12" s="2222" t="s">
        <v>2652</v>
      </c>
      <c r="C12" s="2222" t="s">
        <v>3353</v>
      </c>
      <c r="D12" s="1470">
        <v>500</v>
      </c>
      <c r="E12" s="2223">
        <v>288148930.08203518</v>
      </c>
      <c r="G12" s="2224"/>
      <c r="H12" s="2225"/>
    </row>
    <row r="13" spans="1:8" s="1341" customFormat="1" ht="15.75" x14ac:dyDescent="0.3">
      <c r="A13" s="2221"/>
      <c r="B13" s="2222" t="s">
        <v>2497</v>
      </c>
      <c r="C13" s="2222" t="s">
        <v>1877</v>
      </c>
      <c r="D13" s="1470">
        <v>230</v>
      </c>
      <c r="E13" s="2223">
        <v>31221431.24825228</v>
      </c>
      <c r="G13" s="2224"/>
      <c r="H13" s="2225"/>
    </row>
    <row r="14" spans="1:8" s="1341" customFormat="1" ht="15.75" x14ac:dyDescent="0.3">
      <c r="A14" s="2221"/>
      <c r="B14" s="2222" t="s">
        <v>2498</v>
      </c>
      <c r="C14" s="2222" t="s">
        <v>1824</v>
      </c>
      <c r="D14" s="1470">
        <v>230</v>
      </c>
      <c r="E14" s="2223">
        <v>35990311.648385383</v>
      </c>
      <c r="G14" s="2224"/>
      <c r="H14" s="2225"/>
    </row>
    <row r="15" spans="1:8" s="1341" customFormat="1" ht="15.75" x14ac:dyDescent="0.3">
      <c r="A15" s="2221"/>
      <c r="B15" s="2222" t="s">
        <v>2499</v>
      </c>
      <c r="C15" s="2222" t="s">
        <v>1827</v>
      </c>
      <c r="D15" s="1470">
        <v>230</v>
      </c>
      <c r="E15" s="2223">
        <v>45972930.054231547</v>
      </c>
      <c r="G15" s="2224"/>
      <c r="H15" s="2225"/>
    </row>
    <row r="16" spans="1:8" s="1341" customFormat="1" ht="15.75" x14ac:dyDescent="0.3">
      <c r="A16" s="2221"/>
      <c r="B16" s="2222" t="s">
        <v>2500</v>
      </c>
      <c r="C16" s="2222" t="s">
        <v>1828</v>
      </c>
      <c r="D16" s="1470">
        <v>230</v>
      </c>
      <c r="E16" s="2223">
        <v>53105777.29696621</v>
      </c>
      <c r="G16" s="2224"/>
      <c r="H16" s="2225"/>
    </row>
    <row r="17" spans="1:8" s="1341" customFormat="1" ht="15.75" x14ac:dyDescent="0.3">
      <c r="A17" s="2221"/>
      <c r="B17" s="2222" t="s">
        <v>2501</v>
      </c>
      <c r="C17" s="2222" t="s">
        <v>1829</v>
      </c>
      <c r="D17" s="1470">
        <v>230</v>
      </c>
      <c r="E17" s="2223">
        <v>57050956.824812979</v>
      </c>
      <c r="G17" s="2224"/>
      <c r="H17" s="2225"/>
    </row>
    <row r="18" spans="1:8" s="1341" customFormat="1" ht="15.75" x14ac:dyDescent="0.3">
      <c r="A18" s="2221"/>
      <c r="B18" s="2222" t="s">
        <v>2502</v>
      </c>
      <c r="C18" s="2222" t="s">
        <v>248</v>
      </c>
      <c r="D18" s="1470">
        <v>230</v>
      </c>
      <c r="E18" s="2223">
        <v>63755442.747298442</v>
      </c>
      <c r="G18" s="2224"/>
      <c r="H18" s="2225"/>
    </row>
    <row r="19" spans="1:8" s="1341" customFormat="1" ht="15.75" x14ac:dyDescent="0.3">
      <c r="A19" s="2221"/>
      <c r="B19" s="2222" t="s">
        <v>2503</v>
      </c>
      <c r="C19" s="2222" t="s">
        <v>1830</v>
      </c>
      <c r="D19" s="1470">
        <v>230</v>
      </c>
      <c r="E19" s="2223">
        <v>69409454.603714585</v>
      </c>
      <c r="G19" s="2224"/>
      <c r="H19" s="2225"/>
    </row>
    <row r="20" spans="1:8" s="1341" customFormat="1" ht="15.75" x14ac:dyDescent="0.3">
      <c r="A20" s="2221"/>
      <c r="B20" s="2222" t="s">
        <v>2504</v>
      </c>
      <c r="C20" s="2222" t="s">
        <v>247</v>
      </c>
      <c r="D20" s="1470">
        <v>230</v>
      </c>
      <c r="E20" s="2223">
        <v>73174060.274499029</v>
      </c>
      <c r="G20" s="2224"/>
      <c r="H20" s="2225"/>
    </row>
    <row r="21" spans="1:8" s="1341" customFormat="1" ht="15.75" x14ac:dyDescent="0.3">
      <c r="A21" s="2221"/>
      <c r="B21" s="2222" t="s">
        <v>2505</v>
      </c>
      <c r="C21" s="2222" t="s">
        <v>1825</v>
      </c>
      <c r="D21" s="1470">
        <v>230</v>
      </c>
      <c r="E21" s="2223">
        <v>78789406.090223834</v>
      </c>
      <c r="G21" s="2224"/>
      <c r="H21" s="2225"/>
    </row>
    <row r="22" spans="1:8" s="1341" customFormat="1" ht="15.75" x14ac:dyDescent="0.3">
      <c r="A22" s="2221"/>
      <c r="B22" s="2222" t="s">
        <v>2506</v>
      </c>
      <c r="C22" s="2222" t="s">
        <v>1826</v>
      </c>
      <c r="D22" s="1470">
        <v>230</v>
      </c>
      <c r="E22" s="2223">
        <v>84724125.065687746</v>
      </c>
      <c r="G22" s="2224"/>
      <c r="H22" s="2225"/>
    </row>
    <row r="23" spans="1:8" s="1341" customFormat="1" ht="15.75" x14ac:dyDescent="0.3">
      <c r="A23" s="2221"/>
      <c r="B23" s="2222" t="s">
        <v>2507</v>
      </c>
      <c r="C23" s="2222" t="s">
        <v>2752</v>
      </c>
      <c r="D23" s="1470">
        <v>230</v>
      </c>
      <c r="E23" s="2223">
        <v>39031764.029572174</v>
      </c>
      <c r="G23" s="2224"/>
      <c r="H23" s="2225"/>
    </row>
    <row r="24" spans="1:8" s="1341" customFormat="1" ht="15.75" x14ac:dyDescent="0.3">
      <c r="A24" s="2221"/>
      <c r="B24" s="2222" t="s">
        <v>2508</v>
      </c>
      <c r="C24" s="2222" t="s">
        <v>2753</v>
      </c>
      <c r="D24" s="1470">
        <v>230</v>
      </c>
      <c r="E24" s="2223">
        <v>45053471.453146912</v>
      </c>
      <c r="G24" s="2224"/>
      <c r="H24" s="2225"/>
    </row>
    <row r="25" spans="1:8" s="1341" customFormat="1" ht="15.75" x14ac:dyDescent="0.3">
      <c r="A25" s="2221"/>
      <c r="B25" s="2222" t="s">
        <v>2509</v>
      </c>
      <c r="C25" s="2222" t="s">
        <v>2754</v>
      </c>
      <c r="D25" s="1470">
        <v>230</v>
      </c>
      <c r="E25" s="2223">
        <v>52043661.751026884</v>
      </c>
      <c r="G25" s="2224"/>
      <c r="H25" s="2225"/>
    </row>
    <row r="26" spans="1:8" s="1341" customFormat="1" ht="15.75" x14ac:dyDescent="0.3">
      <c r="A26" s="2221"/>
      <c r="B26" s="2222" t="s">
        <v>2510</v>
      </c>
      <c r="C26" s="2222" t="s">
        <v>2755</v>
      </c>
      <c r="D26" s="1470">
        <v>230</v>
      </c>
      <c r="E26" s="2223">
        <v>55909937.688316718</v>
      </c>
      <c r="G26" s="2224"/>
      <c r="H26" s="2225"/>
    </row>
    <row r="27" spans="1:8" s="1341" customFormat="1" ht="15.75" x14ac:dyDescent="0.3">
      <c r="A27" s="2221"/>
      <c r="B27" s="2222" t="s">
        <v>2511</v>
      </c>
      <c r="C27" s="2222" t="s">
        <v>2756</v>
      </c>
      <c r="D27" s="1470">
        <v>230</v>
      </c>
      <c r="E27" s="2223">
        <v>62480333.892352469</v>
      </c>
      <c r="G27" s="2224"/>
      <c r="H27" s="2225"/>
    </row>
    <row r="28" spans="1:8" s="1341" customFormat="1" ht="15.75" x14ac:dyDescent="0.3">
      <c r="A28" s="2221"/>
      <c r="B28" s="2222" t="s">
        <v>2512</v>
      </c>
      <c r="C28" s="2222" t="s">
        <v>2757</v>
      </c>
      <c r="D28" s="1470">
        <v>230</v>
      </c>
      <c r="E28" s="2223">
        <v>68021265.511640295</v>
      </c>
      <c r="G28" s="2224"/>
      <c r="H28" s="2225"/>
    </row>
    <row r="29" spans="1:8" s="1341" customFormat="1" ht="15.75" x14ac:dyDescent="0.3">
      <c r="A29" s="2221"/>
      <c r="B29" s="2222" t="s">
        <v>2513</v>
      </c>
      <c r="C29" s="2222" t="s">
        <v>2758</v>
      </c>
      <c r="D29" s="1470">
        <v>230</v>
      </c>
      <c r="E29" s="2223">
        <v>71710579.069009051</v>
      </c>
      <c r="G29" s="2224"/>
      <c r="H29" s="2225"/>
    </row>
    <row r="30" spans="1:8" s="1341" customFormat="1" ht="15.75" x14ac:dyDescent="0.3">
      <c r="A30" s="2221"/>
      <c r="B30" s="2222" t="s">
        <v>2514</v>
      </c>
      <c r="C30" s="2222" t="s">
        <v>2759</v>
      </c>
      <c r="D30" s="1470">
        <v>230</v>
      </c>
      <c r="E30" s="2223">
        <v>77213617.968419358</v>
      </c>
      <c r="G30" s="2224"/>
      <c r="H30" s="2225"/>
    </row>
    <row r="31" spans="1:8" s="1341" customFormat="1" ht="15.75" x14ac:dyDescent="0.3">
      <c r="A31" s="2221"/>
      <c r="B31" s="2222" t="s">
        <v>2515</v>
      </c>
      <c r="C31" s="2222" t="s">
        <v>1852</v>
      </c>
      <c r="D31" s="1470">
        <v>230</v>
      </c>
      <c r="E31" s="2223">
        <v>41023180.561693206</v>
      </c>
      <c r="G31" s="2224"/>
      <c r="H31" s="2225"/>
    </row>
    <row r="32" spans="1:8" s="1341" customFormat="1" ht="15.75" x14ac:dyDescent="0.3">
      <c r="A32" s="2221"/>
      <c r="B32" s="2222" t="s">
        <v>2516</v>
      </c>
      <c r="C32" s="2222" t="s">
        <v>1853</v>
      </c>
      <c r="D32" s="1470">
        <v>230</v>
      </c>
      <c r="E32" s="2223">
        <v>47352117.955858491</v>
      </c>
      <c r="G32" s="2224"/>
      <c r="H32" s="2225"/>
    </row>
    <row r="33" spans="1:8" s="1341" customFormat="1" ht="15.75" x14ac:dyDescent="0.3">
      <c r="A33" s="2221"/>
      <c r="B33" s="2222" t="s">
        <v>2517</v>
      </c>
      <c r="C33" s="2222" t="s">
        <v>1854</v>
      </c>
      <c r="D33" s="1470">
        <v>230</v>
      </c>
      <c r="E33" s="2223">
        <v>54698950.615875199</v>
      </c>
      <c r="G33" s="2224"/>
      <c r="H33" s="2225"/>
    </row>
    <row r="34" spans="1:8" s="1341" customFormat="1" ht="15.75" x14ac:dyDescent="0.3">
      <c r="A34" s="2221"/>
      <c r="B34" s="2222" t="s">
        <v>2518</v>
      </c>
      <c r="C34" s="2222" t="s">
        <v>1855</v>
      </c>
      <c r="D34" s="1470">
        <v>230</v>
      </c>
      <c r="E34" s="2223">
        <v>58762485.52955737</v>
      </c>
      <c r="G34" s="2224"/>
      <c r="H34" s="2225"/>
    </row>
    <row r="35" spans="1:8" s="1341" customFormat="1" ht="15.75" x14ac:dyDescent="0.3">
      <c r="A35" s="2221"/>
      <c r="B35" s="2222" t="s">
        <v>2519</v>
      </c>
      <c r="C35" s="2222" t="s">
        <v>1856</v>
      </c>
      <c r="D35" s="1470">
        <v>230</v>
      </c>
      <c r="E35" s="2223">
        <v>65668106.029717393</v>
      </c>
      <c r="G35" s="2224"/>
      <c r="H35" s="2225"/>
    </row>
    <row r="36" spans="1:8" s="1341" customFormat="1" ht="15.75" x14ac:dyDescent="0.3">
      <c r="A36" s="2221"/>
      <c r="B36" s="2222" t="s">
        <v>2520</v>
      </c>
      <c r="C36" s="2222" t="s">
        <v>1857</v>
      </c>
      <c r="D36" s="1470">
        <v>230</v>
      </c>
      <c r="E36" s="2223">
        <v>74115865.952702999</v>
      </c>
      <c r="G36" s="2224"/>
      <c r="H36" s="2225"/>
    </row>
    <row r="37" spans="1:8" s="1341" customFormat="1" ht="15.75" x14ac:dyDescent="0.3">
      <c r="A37" s="2221"/>
      <c r="B37" s="2222" t="s">
        <v>2521</v>
      </c>
      <c r="C37" s="2222" t="s">
        <v>1858</v>
      </c>
      <c r="D37" s="1470">
        <v>230</v>
      </c>
      <c r="E37" s="2223">
        <v>77772806.273893923</v>
      </c>
      <c r="G37" s="2224"/>
      <c r="H37" s="2225"/>
    </row>
    <row r="38" spans="1:8" s="1341" customFormat="1" ht="15.75" x14ac:dyDescent="0.3">
      <c r="A38" s="2221"/>
      <c r="B38" s="2222" t="s">
        <v>2522</v>
      </c>
      <c r="C38" s="2222" t="s">
        <v>1859</v>
      </c>
      <c r="D38" s="1470" t="s">
        <v>1871</v>
      </c>
      <c r="E38" s="2223">
        <v>23795439.044076558</v>
      </c>
      <c r="G38" s="2224"/>
      <c r="H38" s="2225"/>
    </row>
    <row r="39" spans="1:8" s="1341" customFormat="1" ht="15.75" x14ac:dyDescent="0.3">
      <c r="A39" s="2221"/>
      <c r="B39" s="2222" t="s">
        <v>2523</v>
      </c>
      <c r="C39" s="2222" t="s">
        <v>1878</v>
      </c>
      <c r="D39" s="1470" t="s">
        <v>1871</v>
      </c>
      <c r="E39" s="2223">
        <v>27392612.143540222</v>
      </c>
      <c r="G39" s="2224"/>
      <c r="H39" s="2225"/>
    </row>
    <row r="40" spans="1:8" s="1341" customFormat="1" ht="15.75" x14ac:dyDescent="0.3">
      <c r="A40" s="2221"/>
      <c r="B40" s="2222" t="s">
        <v>2524</v>
      </c>
      <c r="C40" s="2222" t="s">
        <v>1838</v>
      </c>
      <c r="D40" s="1470" t="s">
        <v>1871</v>
      </c>
      <c r="E40" s="2223">
        <v>33199450.524006411</v>
      </c>
      <c r="G40" s="2224"/>
      <c r="H40" s="2225"/>
    </row>
    <row r="41" spans="1:8" s="1341" customFormat="1" ht="15.75" x14ac:dyDescent="0.3">
      <c r="A41" s="2221"/>
      <c r="B41" s="2222" t="s">
        <v>2525</v>
      </c>
      <c r="C41" s="2222" t="s">
        <v>1839</v>
      </c>
      <c r="D41" s="1470" t="s">
        <v>1871</v>
      </c>
      <c r="E41" s="2223">
        <v>37224356.834394857</v>
      </c>
      <c r="G41" s="2224"/>
      <c r="H41" s="2225"/>
    </row>
    <row r="42" spans="1:8" s="1341" customFormat="1" ht="15.75" x14ac:dyDescent="0.3">
      <c r="A42" s="2221"/>
      <c r="B42" s="2222" t="s">
        <v>2526</v>
      </c>
      <c r="C42" s="2222" t="s">
        <v>1840</v>
      </c>
      <c r="D42" s="1470" t="s">
        <v>1871</v>
      </c>
      <c r="E42" s="2223">
        <v>41803669.257251769</v>
      </c>
      <c r="G42" s="2224"/>
      <c r="H42" s="2225"/>
    </row>
    <row r="43" spans="1:8" s="1341" customFormat="1" ht="15.75" x14ac:dyDescent="0.3">
      <c r="A43" s="2221"/>
      <c r="B43" s="2222" t="s">
        <v>2527</v>
      </c>
      <c r="C43" s="2222" t="s">
        <v>1841</v>
      </c>
      <c r="D43" s="1470" t="s">
        <v>1871</v>
      </c>
      <c r="E43" s="2223">
        <v>47103145.072735615</v>
      </c>
      <c r="G43" s="2224"/>
      <c r="H43" s="2225"/>
    </row>
    <row r="44" spans="1:8" s="1341" customFormat="1" ht="15.75" x14ac:dyDescent="0.3">
      <c r="A44" s="2221"/>
      <c r="B44" s="2222" t="s">
        <v>2528</v>
      </c>
      <c r="C44" s="2222" t="s">
        <v>1842</v>
      </c>
      <c r="D44" s="1470" t="s">
        <v>1871</v>
      </c>
      <c r="E44" s="2223">
        <v>51512603.978057221</v>
      </c>
      <c r="G44" s="2224"/>
      <c r="H44" s="2225"/>
    </row>
    <row r="45" spans="1:8" s="1341" customFormat="1" ht="15.75" x14ac:dyDescent="0.3">
      <c r="A45" s="2221"/>
      <c r="B45" s="2222" t="s">
        <v>2529</v>
      </c>
      <c r="C45" s="2222" t="s">
        <v>1843</v>
      </c>
      <c r="D45" s="1470" t="s">
        <v>1871</v>
      </c>
      <c r="E45" s="2223">
        <v>55339428.120068587</v>
      </c>
      <c r="G45" s="2224"/>
      <c r="H45" s="2225"/>
    </row>
    <row r="46" spans="1:8" s="1341" customFormat="1" ht="15.75" x14ac:dyDescent="0.3">
      <c r="A46" s="2221"/>
      <c r="B46" s="2222" t="s">
        <v>2530</v>
      </c>
      <c r="C46" s="2222" t="s">
        <v>1860</v>
      </c>
      <c r="D46" s="1470" t="s">
        <v>1871</v>
      </c>
      <c r="E46" s="2223">
        <v>61842779.46487949</v>
      </c>
      <c r="G46" s="2224"/>
      <c r="H46" s="2225"/>
    </row>
    <row r="47" spans="1:8" s="1341" customFormat="1" ht="15.75" x14ac:dyDescent="0.3">
      <c r="A47" s="2221"/>
      <c r="B47" s="2222" t="s">
        <v>2531</v>
      </c>
      <c r="C47" s="2222" t="s">
        <v>1861</v>
      </c>
      <c r="D47" s="1470" t="s">
        <v>1871</v>
      </c>
      <c r="E47" s="2223">
        <v>67327170.965603143</v>
      </c>
      <c r="G47" s="2224"/>
      <c r="H47" s="2225"/>
    </row>
    <row r="48" spans="1:8" s="1341" customFormat="1" ht="15.75" x14ac:dyDescent="0.3">
      <c r="A48" s="2221"/>
      <c r="B48" s="2222" t="s">
        <v>2532</v>
      </c>
      <c r="C48" s="2222" t="s">
        <v>1862</v>
      </c>
      <c r="D48" s="1470" t="s">
        <v>1871</v>
      </c>
      <c r="E48" s="2223">
        <v>73242351.539492339</v>
      </c>
      <c r="G48" s="2224"/>
      <c r="H48" s="2225"/>
    </row>
    <row r="49" spans="1:9" s="1341" customFormat="1" ht="15.75" x14ac:dyDescent="0.3">
      <c r="A49" s="2221"/>
      <c r="B49" s="2222" t="s">
        <v>2533</v>
      </c>
      <c r="C49" s="2222" t="s">
        <v>1863</v>
      </c>
      <c r="D49" s="1470" t="s">
        <v>1871</v>
      </c>
      <c r="E49" s="2223">
        <v>24531380.457810886</v>
      </c>
      <c r="G49" s="2224"/>
      <c r="H49" s="2225"/>
    </row>
    <row r="50" spans="1:9" s="1341" customFormat="1" ht="15.75" x14ac:dyDescent="0.3">
      <c r="A50" s="2221"/>
      <c r="B50" s="2222" t="s">
        <v>2534</v>
      </c>
      <c r="C50" s="2222" t="s">
        <v>1864</v>
      </c>
      <c r="D50" s="1470" t="s">
        <v>1871</v>
      </c>
      <c r="E50" s="2223">
        <v>28881897.086515717</v>
      </c>
      <c r="G50" s="2224"/>
      <c r="H50" s="2225"/>
    </row>
    <row r="51" spans="1:9" s="1341" customFormat="1" ht="15.75" x14ac:dyDescent="0.3">
      <c r="A51" s="2221"/>
      <c r="B51" s="2222" t="s">
        <v>2535</v>
      </c>
      <c r="C51" s="2222" t="s">
        <v>1865</v>
      </c>
      <c r="D51" s="1470" t="s">
        <v>1871</v>
      </c>
      <c r="E51" s="2223">
        <v>35990311.648385383</v>
      </c>
      <c r="G51" s="2224"/>
      <c r="H51" s="2225"/>
    </row>
    <row r="52" spans="1:9" s="1341" customFormat="1" ht="15.75" x14ac:dyDescent="0.3">
      <c r="A52" s="2221"/>
      <c r="B52" s="2222" t="s">
        <v>2536</v>
      </c>
      <c r="C52" s="2222" t="s">
        <v>1866</v>
      </c>
      <c r="D52" s="1470" t="s">
        <v>1871</v>
      </c>
      <c r="E52" s="2223">
        <v>43096566.244589455</v>
      </c>
      <c r="G52" s="2224"/>
      <c r="H52" s="2225"/>
    </row>
    <row r="53" spans="1:9" s="1341" customFormat="1" ht="15.75" x14ac:dyDescent="0.3">
      <c r="A53" s="2221"/>
      <c r="B53" s="2222" t="s">
        <v>2537</v>
      </c>
      <c r="C53" s="2222" t="s">
        <v>1867</v>
      </c>
      <c r="D53" s="1470" t="s">
        <v>1871</v>
      </c>
      <c r="E53" s="2223">
        <v>48559943.373954244</v>
      </c>
      <c r="G53" s="2224"/>
      <c r="H53" s="2225"/>
    </row>
    <row r="54" spans="1:9" s="1341" customFormat="1" ht="15.75" x14ac:dyDescent="0.3">
      <c r="A54" s="2221"/>
      <c r="B54" s="2222" t="s">
        <v>2538</v>
      </c>
      <c r="C54" s="2222" t="s">
        <v>1868</v>
      </c>
      <c r="D54" s="1470" t="s">
        <v>1871</v>
      </c>
      <c r="E54" s="2223">
        <v>53105777.29696621</v>
      </c>
      <c r="G54" s="2224"/>
      <c r="H54" s="2225"/>
    </row>
    <row r="55" spans="1:9" s="1341" customFormat="1" ht="15.75" x14ac:dyDescent="0.3">
      <c r="A55" s="2221"/>
      <c r="B55" s="2222" t="s">
        <v>2539</v>
      </c>
      <c r="C55" s="2222" t="s">
        <v>1869</v>
      </c>
      <c r="D55" s="1470" t="s">
        <v>1871</v>
      </c>
      <c r="E55" s="2223">
        <v>57050956.824812979</v>
      </c>
      <c r="G55" s="2224"/>
      <c r="H55" s="2225"/>
    </row>
    <row r="56" spans="1:9" s="1341" customFormat="1" ht="15.75" x14ac:dyDescent="0.3">
      <c r="A56" s="2221"/>
      <c r="B56" s="2222" t="s">
        <v>2540</v>
      </c>
      <c r="C56" s="2222" t="s">
        <v>1870</v>
      </c>
      <c r="D56" s="1470" t="s">
        <v>1871</v>
      </c>
      <c r="E56" s="2223">
        <v>68072099.02604717</v>
      </c>
      <c r="G56" s="2224"/>
      <c r="H56" s="2225"/>
    </row>
    <row r="57" spans="1:9" s="1341" customFormat="1" ht="15.75" x14ac:dyDescent="0.3">
      <c r="A57" s="2221"/>
      <c r="B57" s="2222" t="s">
        <v>2541</v>
      </c>
      <c r="C57" s="2222" t="s">
        <v>1831</v>
      </c>
      <c r="D57" s="1470" t="s">
        <v>1872</v>
      </c>
      <c r="E57" s="2223">
        <v>17102952.126985669</v>
      </c>
      <c r="G57" s="2224"/>
      <c r="H57" s="2225"/>
    </row>
    <row r="58" spans="1:9" s="1341" customFormat="1" ht="15.75" x14ac:dyDescent="0.3">
      <c r="A58" s="2221"/>
      <c r="B58" s="2222" t="s">
        <v>2542</v>
      </c>
      <c r="C58" s="2222" t="s">
        <v>1832</v>
      </c>
      <c r="D58" s="1470" t="s">
        <v>1872</v>
      </c>
      <c r="E58" s="2223">
        <v>20280331.971147355</v>
      </c>
      <c r="G58" s="2224"/>
      <c r="H58" s="2225"/>
    </row>
    <row r="59" spans="1:9" s="1341" customFormat="1" ht="15.75" x14ac:dyDescent="0.3">
      <c r="A59" s="2221"/>
      <c r="B59" s="2222" t="s">
        <v>2543</v>
      </c>
      <c r="C59" s="2222" t="s">
        <v>1836</v>
      </c>
      <c r="D59" s="1470" t="s">
        <v>1872</v>
      </c>
      <c r="E59" s="2223">
        <v>23965187.999341592</v>
      </c>
      <c r="G59" s="2224"/>
      <c r="H59" s="2225"/>
    </row>
    <row r="60" spans="1:9" s="1341" customFormat="1" ht="15.75" x14ac:dyDescent="0.3">
      <c r="A60" s="2221"/>
      <c r="B60" s="2222" t="s">
        <v>2544</v>
      </c>
      <c r="C60" s="2222" t="s">
        <v>1833</v>
      </c>
      <c r="D60" s="1470" t="s">
        <v>1872</v>
      </c>
      <c r="E60" s="2223">
        <v>27593968.724870339</v>
      </c>
      <c r="G60" s="2224"/>
      <c r="H60" s="2225"/>
    </row>
    <row r="61" spans="1:9" s="1341" customFormat="1" ht="15.75" x14ac:dyDescent="0.3">
      <c r="A61" s="2221"/>
      <c r="B61" s="2222" t="s">
        <v>2545</v>
      </c>
      <c r="C61" s="2222" t="s">
        <v>1834</v>
      </c>
      <c r="D61" s="1470" t="s">
        <v>1872</v>
      </c>
      <c r="E61" s="2223">
        <v>30330769.355064824</v>
      </c>
      <c r="G61" s="2224"/>
      <c r="H61" s="2225"/>
    </row>
    <row r="62" spans="1:9" s="1341" customFormat="1" ht="15.75" x14ac:dyDescent="0.3">
      <c r="A62" s="2221"/>
      <c r="B62" s="2222" t="s">
        <v>2546</v>
      </c>
      <c r="C62" s="2222" t="s">
        <v>1835</v>
      </c>
      <c r="D62" s="1470" t="s">
        <v>1872</v>
      </c>
      <c r="E62" s="2223">
        <v>33370527.010371938</v>
      </c>
      <c r="G62" s="2224"/>
      <c r="H62" s="2225"/>
    </row>
    <row r="63" spans="1:9" s="1341" customFormat="1" ht="15.75" x14ac:dyDescent="0.3">
      <c r="A63" s="2221"/>
      <c r="B63" s="2222" t="s">
        <v>2547</v>
      </c>
      <c r="C63" s="2222" t="s">
        <v>1837</v>
      </c>
      <c r="D63" s="1470" t="s">
        <v>1872</v>
      </c>
      <c r="E63" s="2223">
        <v>35187938.600475997</v>
      </c>
      <c r="G63" s="2224"/>
      <c r="H63" s="2225"/>
    </row>
    <row r="64" spans="1:9" ht="15.75" x14ac:dyDescent="0.3">
      <c r="G64" s="1341"/>
      <c r="H64" s="1341"/>
      <c r="I64" s="1341"/>
    </row>
    <row r="69" spans="2:8" s="2227" customFormat="1" ht="25.5" x14ac:dyDescent="0.25">
      <c r="B69" s="2094" t="s">
        <v>938</v>
      </c>
      <c r="C69" s="2094" t="s">
        <v>776</v>
      </c>
      <c r="D69" s="2094" t="s">
        <v>925</v>
      </c>
      <c r="E69" s="2226" t="s">
        <v>975</v>
      </c>
      <c r="F69" s="2094" t="s">
        <v>976</v>
      </c>
      <c r="G69" s="2226" t="s">
        <v>3363</v>
      </c>
    </row>
    <row r="70" spans="2:8" x14ac:dyDescent="0.3">
      <c r="B70" s="2147">
        <v>1</v>
      </c>
      <c r="C70" s="2228" t="s">
        <v>2728</v>
      </c>
      <c r="D70" s="2229">
        <v>39804607.246741235</v>
      </c>
      <c r="E70" s="2229">
        <v>0</v>
      </c>
      <c r="F70" s="2229">
        <v>105102284.2293821</v>
      </c>
      <c r="G70" s="2229">
        <v>144906891.47612333</v>
      </c>
      <c r="H70" s="2230"/>
    </row>
    <row r="71" spans="2:8" x14ac:dyDescent="0.3">
      <c r="B71" s="2147">
        <v>2</v>
      </c>
      <c r="C71" s="2228" t="s">
        <v>2729</v>
      </c>
      <c r="D71" s="2229">
        <v>59451829.045979872</v>
      </c>
      <c r="E71" s="2229">
        <v>0</v>
      </c>
      <c r="F71" s="2229">
        <v>157653426.34407312</v>
      </c>
      <c r="G71" s="2229">
        <v>217105255.39005297</v>
      </c>
      <c r="H71" s="2230"/>
    </row>
    <row r="72" spans="2:8" x14ac:dyDescent="0.3">
      <c r="B72" s="2147">
        <v>3</v>
      </c>
      <c r="C72" s="2228" t="s">
        <v>2730</v>
      </c>
      <c r="D72" s="2229">
        <v>83744775.688360423</v>
      </c>
      <c r="E72" s="2229">
        <v>0</v>
      </c>
      <c r="F72" s="2229">
        <v>204404154.39367473</v>
      </c>
      <c r="G72" s="2229">
        <v>288148930.08203518</v>
      </c>
      <c r="H72" s="2230"/>
    </row>
    <row r="73" spans="2:8" x14ac:dyDescent="0.3">
      <c r="B73" s="2147">
        <v>4</v>
      </c>
      <c r="C73" s="743" t="s">
        <v>2736</v>
      </c>
      <c r="D73" s="2229">
        <v>14273540.607517809</v>
      </c>
      <c r="E73" s="2229">
        <v>0</v>
      </c>
      <c r="F73" s="2229">
        <v>28581838.340248637</v>
      </c>
      <c r="G73" s="2229">
        <v>42855378.947766446</v>
      </c>
      <c r="H73" s="2230"/>
    </row>
    <row r="74" spans="2:8" x14ac:dyDescent="0.3">
      <c r="B74" s="2147">
        <v>5</v>
      </c>
      <c r="C74" s="743" t="s">
        <v>2737</v>
      </c>
      <c r="D74" s="2229">
        <v>17810040.531380761</v>
      </c>
      <c r="E74" s="2229">
        <v>0</v>
      </c>
      <c r="F74" s="2229">
        <v>34515619.806622937</v>
      </c>
      <c r="G74" s="2229">
        <v>52325660.338003695</v>
      </c>
      <c r="H74" s="2230"/>
    </row>
    <row r="75" spans="2:8" x14ac:dyDescent="0.3">
      <c r="B75" s="2147">
        <v>6</v>
      </c>
      <c r="C75" s="743" t="s">
        <v>2738</v>
      </c>
      <c r="D75" s="2229">
        <v>21028214.837131113</v>
      </c>
      <c r="E75" s="2229">
        <v>0</v>
      </c>
      <c r="F75" s="2229">
        <v>48173608.430485576</v>
      </c>
      <c r="G75" s="2229">
        <v>69201823.267616689</v>
      </c>
      <c r="H75" s="2230"/>
    </row>
    <row r="76" spans="2:8" x14ac:dyDescent="0.3">
      <c r="B76" s="2147">
        <v>7</v>
      </c>
      <c r="C76" s="743" t="s">
        <v>2739</v>
      </c>
      <c r="D76" s="2229">
        <v>25187203.162541129</v>
      </c>
      <c r="E76" s="2229">
        <v>0</v>
      </c>
      <c r="F76" s="2229">
        <v>70947907.362561941</v>
      </c>
      <c r="G76" s="2229">
        <v>96135110.525103062</v>
      </c>
      <c r="H76" s="2230"/>
    </row>
    <row r="77" spans="2:8" x14ac:dyDescent="0.3">
      <c r="B77" s="2147">
        <v>8</v>
      </c>
      <c r="C77" s="743" t="s">
        <v>2735</v>
      </c>
      <c r="D77" s="2229">
        <v>9558207.3757005371</v>
      </c>
      <c r="E77" s="2229">
        <v>0</v>
      </c>
      <c r="F77" s="2229">
        <v>16011066.135751599</v>
      </c>
      <c r="G77" s="2229">
        <v>25569273.511452138</v>
      </c>
      <c r="H77" s="2230"/>
    </row>
    <row r="78" spans="2:8" x14ac:dyDescent="0.3">
      <c r="B78" s="2147">
        <v>9</v>
      </c>
      <c r="C78" s="743" t="s">
        <v>2735</v>
      </c>
      <c r="D78" s="2229">
        <v>11915873.991609173</v>
      </c>
      <c r="E78" s="2229">
        <v>0</v>
      </c>
      <c r="F78" s="2229">
        <v>19358221.895118296</v>
      </c>
      <c r="G78" s="2229">
        <v>31274095.886727467</v>
      </c>
      <c r="H78" s="2230"/>
    </row>
    <row r="79" spans="2:8" x14ac:dyDescent="0.3">
      <c r="B79" s="1185"/>
      <c r="C79" s="1185"/>
      <c r="D79" s="2153"/>
      <c r="E79" s="2153"/>
      <c r="F79" s="2153"/>
      <c r="G79" s="2153"/>
      <c r="H79" s="2230"/>
    </row>
    <row r="81" spans="3:25" ht="15.75" thickBot="1" x14ac:dyDescent="0.35"/>
    <row r="82" spans="3:25" x14ac:dyDescent="0.3">
      <c r="C82" s="2231" t="s">
        <v>876</v>
      </c>
      <c r="D82" s="2232"/>
      <c r="E82" s="2297" t="s">
        <v>875</v>
      </c>
      <c r="F82" s="2233"/>
      <c r="G82" s="2234"/>
      <c r="I82" s="2231" t="s">
        <v>876</v>
      </c>
      <c r="J82" s="2232"/>
      <c r="K82" s="2235" t="s">
        <v>875</v>
      </c>
      <c r="L82" s="2233"/>
      <c r="M82" s="2234"/>
      <c r="O82" s="2231" t="s">
        <v>876</v>
      </c>
      <c r="P82" s="2232"/>
      <c r="Q82" s="2235" t="s">
        <v>875</v>
      </c>
      <c r="R82" s="2233"/>
      <c r="S82" s="2234"/>
      <c r="U82" s="2231" t="s">
        <v>876</v>
      </c>
      <c r="V82" s="2232"/>
      <c r="W82" s="2235" t="s">
        <v>875</v>
      </c>
      <c r="X82" s="2233"/>
      <c r="Y82" s="2234"/>
    </row>
    <row r="83" spans="3:25" ht="15.75" thickBot="1" x14ac:dyDescent="0.35">
      <c r="C83" s="2236" t="s">
        <v>877</v>
      </c>
      <c r="D83" s="2237">
        <v>1</v>
      </c>
      <c r="E83" s="2298" t="s">
        <v>3366</v>
      </c>
      <c r="F83" s="2299"/>
      <c r="G83" s="2300"/>
      <c r="I83" s="2241" t="s">
        <v>877</v>
      </c>
      <c r="J83" s="2242">
        <v>2</v>
      </c>
      <c r="K83" s="2243" t="s">
        <v>3366</v>
      </c>
      <c r="L83" s="2239"/>
      <c r="M83" s="2240"/>
      <c r="O83" s="2241" t="s">
        <v>877</v>
      </c>
      <c r="P83" s="2242">
        <v>3</v>
      </c>
      <c r="Q83" s="2243" t="s">
        <v>3366</v>
      </c>
      <c r="R83" s="2239"/>
      <c r="S83" s="2240"/>
      <c r="U83" s="2241" t="s">
        <v>877</v>
      </c>
      <c r="V83" s="2242">
        <v>4</v>
      </c>
      <c r="W83" s="2243" t="s">
        <v>3366</v>
      </c>
      <c r="X83" s="2239"/>
      <c r="Y83" s="2240"/>
    </row>
    <row r="84" spans="3:25" x14ac:dyDescent="0.3">
      <c r="C84" s="2244" t="s">
        <v>880</v>
      </c>
      <c r="D84" s="2245"/>
      <c r="E84" s="2246"/>
      <c r="F84" s="2301" t="s">
        <v>881</v>
      </c>
      <c r="G84" s="2302" t="s">
        <v>1745</v>
      </c>
      <c r="I84" s="2244" t="s">
        <v>880</v>
      </c>
      <c r="J84" s="2245"/>
      <c r="K84" s="2246"/>
      <c r="L84" s="2301" t="s">
        <v>881</v>
      </c>
      <c r="M84" s="2302" t="s">
        <v>1745</v>
      </c>
      <c r="O84" s="2244" t="s">
        <v>880</v>
      </c>
      <c r="P84" s="2245"/>
      <c r="Q84" s="2246"/>
      <c r="R84" s="2301" t="s">
        <v>881</v>
      </c>
      <c r="S84" s="2302" t="s">
        <v>1745</v>
      </c>
      <c r="U84" s="2244" t="s">
        <v>880</v>
      </c>
      <c r="V84" s="2245"/>
      <c r="W84" s="2246"/>
      <c r="X84" s="2301" t="s">
        <v>881</v>
      </c>
      <c r="Y84" s="2302" t="s">
        <v>1745</v>
      </c>
    </row>
    <row r="85" spans="3:25" ht="12.75" customHeight="1" thickBot="1" x14ac:dyDescent="0.35">
      <c r="C85" s="2249" t="s">
        <v>2728</v>
      </c>
      <c r="D85" s="2250"/>
      <c r="E85" s="2251"/>
      <c r="F85" s="2303"/>
      <c r="G85" s="2304"/>
      <c r="I85" s="2249" t="s">
        <v>2729</v>
      </c>
      <c r="J85" s="2250"/>
      <c r="K85" s="2251"/>
      <c r="L85" s="2303"/>
      <c r="M85" s="2304"/>
      <c r="O85" s="2249" t="s">
        <v>2730</v>
      </c>
      <c r="P85" s="2250"/>
      <c r="Q85" s="2251"/>
      <c r="R85" s="2303"/>
      <c r="S85" s="2304"/>
      <c r="U85" s="2249" t="s">
        <v>2731</v>
      </c>
      <c r="V85" s="2250"/>
      <c r="W85" s="2251"/>
      <c r="X85" s="2303"/>
      <c r="Y85" s="2304"/>
    </row>
    <row r="86" spans="3:25" ht="15.75" thickBot="1" x14ac:dyDescent="0.35">
      <c r="C86" s="2254" t="s">
        <v>882</v>
      </c>
      <c r="D86" s="2177"/>
      <c r="E86" s="1206"/>
      <c r="F86" s="1206"/>
      <c r="G86" s="2255"/>
      <c r="I86" s="2254" t="s">
        <v>882</v>
      </c>
      <c r="J86" s="2177"/>
      <c r="K86" s="1206"/>
      <c r="L86" s="1206"/>
      <c r="M86" s="2255"/>
      <c r="O86" s="2254" t="s">
        <v>882</v>
      </c>
      <c r="P86" s="2177"/>
      <c r="Q86" s="1206"/>
      <c r="R86" s="1206"/>
      <c r="S86" s="2255"/>
      <c r="U86" s="2254" t="s">
        <v>882</v>
      </c>
      <c r="V86" s="2177"/>
      <c r="W86" s="1206"/>
      <c r="X86" s="1206"/>
      <c r="Y86" s="2255"/>
    </row>
    <row r="87" spans="3:25" ht="15.75" thickBot="1" x14ac:dyDescent="0.35">
      <c r="C87" s="2256" t="s">
        <v>884</v>
      </c>
      <c r="D87" s="2305" t="s">
        <v>885</v>
      </c>
      <c r="E87" s="2258" t="s">
        <v>1816</v>
      </c>
      <c r="F87" s="2258" t="s">
        <v>893</v>
      </c>
      <c r="G87" s="2259" t="s">
        <v>888</v>
      </c>
      <c r="I87" s="2256" t="s">
        <v>884</v>
      </c>
      <c r="J87" s="2305" t="s">
        <v>885</v>
      </c>
      <c r="K87" s="2258" t="s">
        <v>1816</v>
      </c>
      <c r="L87" s="2258" t="s">
        <v>893</v>
      </c>
      <c r="M87" s="2259" t="s">
        <v>888</v>
      </c>
      <c r="O87" s="2256" t="s">
        <v>884</v>
      </c>
      <c r="P87" s="2305" t="s">
        <v>885</v>
      </c>
      <c r="Q87" s="2258" t="s">
        <v>1816</v>
      </c>
      <c r="R87" s="2258" t="s">
        <v>893</v>
      </c>
      <c r="S87" s="2259" t="s">
        <v>888</v>
      </c>
      <c r="U87" s="2256" t="s">
        <v>884</v>
      </c>
      <c r="V87" s="2257" t="s">
        <v>885</v>
      </c>
      <c r="W87" s="2258" t="s">
        <v>1816</v>
      </c>
      <c r="X87" s="2258" t="s">
        <v>893</v>
      </c>
      <c r="Y87" s="2259" t="s">
        <v>888</v>
      </c>
    </row>
    <row r="88" spans="3:25" x14ac:dyDescent="0.3">
      <c r="C88" s="2306" t="s">
        <v>1815</v>
      </c>
      <c r="D88" s="2137">
        <v>353695.13123622525</v>
      </c>
      <c r="E88" s="2307">
        <v>60</v>
      </c>
      <c r="F88" s="2308">
        <v>1</v>
      </c>
      <c r="G88" s="2309">
        <v>21221707.874173515</v>
      </c>
      <c r="I88" s="2306" t="s">
        <v>1815</v>
      </c>
      <c r="J88" s="2137">
        <v>353695.13123622525</v>
      </c>
      <c r="K88" s="2307">
        <v>90</v>
      </c>
      <c r="L88" s="2308">
        <v>1</v>
      </c>
      <c r="M88" s="2309">
        <v>31832561.811260272</v>
      </c>
      <c r="O88" s="2306" t="s">
        <v>1815</v>
      </c>
      <c r="P88" s="2137">
        <v>353695.13123622525</v>
      </c>
      <c r="Q88" s="2307">
        <v>120</v>
      </c>
      <c r="R88" s="2308">
        <v>1</v>
      </c>
      <c r="S88" s="2309">
        <v>42443415.748347029</v>
      </c>
      <c r="U88" s="2306" t="s">
        <v>1815</v>
      </c>
      <c r="V88" s="2137">
        <v>353695.13123622525</v>
      </c>
      <c r="W88" s="2307">
        <v>24</v>
      </c>
      <c r="X88" s="2308">
        <v>1</v>
      </c>
      <c r="Y88" s="2309">
        <v>8488683.1496694051</v>
      </c>
    </row>
    <row r="89" spans="3:25" x14ac:dyDescent="0.3">
      <c r="C89" s="2306" t="s">
        <v>1587</v>
      </c>
      <c r="D89" s="2137">
        <v>225909.19655379685</v>
      </c>
      <c r="E89" s="2307">
        <v>40</v>
      </c>
      <c r="F89" s="2308">
        <v>2</v>
      </c>
      <c r="G89" s="2309">
        <v>18072735.724303748</v>
      </c>
      <c r="I89" s="2306" t="s">
        <v>1587</v>
      </c>
      <c r="J89" s="2137">
        <v>225909.19655379685</v>
      </c>
      <c r="K89" s="2307">
        <v>60</v>
      </c>
      <c r="L89" s="2308">
        <v>2</v>
      </c>
      <c r="M89" s="2309">
        <v>27109103.586455621</v>
      </c>
      <c r="O89" s="2306" t="s">
        <v>1587</v>
      </c>
      <c r="P89" s="2137">
        <v>225909.19655379685</v>
      </c>
      <c r="Q89" s="2307">
        <v>90</v>
      </c>
      <c r="R89" s="2308">
        <v>2</v>
      </c>
      <c r="S89" s="2309">
        <v>40663655.379683435</v>
      </c>
      <c r="U89" s="2306" t="s">
        <v>1587</v>
      </c>
      <c r="V89" s="2137">
        <v>225909.19655379685</v>
      </c>
      <c r="W89" s="2307">
        <v>18</v>
      </c>
      <c r="X89" s="2308">
        <v>2</v>
      </c>
      <c r="Y89" s="2309">
        <v>8132731.0759366862</v>
      </c>
    </row>
    <row r="90" spans="3:25" x14ac:dyDescent="0.3">
      <c r="C90" s="2306" t="s">
        <v>932</v>
      </c>
      <c r="D90" s="2137">
        <v>4251.3637355331075</v>
      </c>
      <c r="E90" s="2307">
        <v>24</v>
      </c>
      <c r="F90" s="2308">
        <v>5</v>
      </c>
      <c r="G90" s="2309">
        <v>510163.64826397283</v>
      </c>
      <c r="I90" s="2306" t="s">
        <v>932</v>
      </c>
      <c r="J90" s="2137">
        <v>4251.3637355331075</v>
      </c>
      <c r="K90" s="2307">
        <v>24</v>
      </c>
      <c r="L90" s="2308">
        <v>5</v>
      </c>
      <c r="M90" s="2309">
        <v>510163.64826397283</v>
      </c>
      <c r="O90" s="2306" t="s">
        <v>932</v>
      </c>
      <c r="P90" s="2137">
        <v>4251.3637355331075</v>
      </c>
      <c r="Q90" s="2307">
        <v>30</v>
      </c>
      <c r="R90" s="2308">
        <v>5</v>
      </c>
      <c r="S90" s="2309">
        <v>637704.56032996613</v>
      </c>
      <c r="U90" s="2306" t="s">
        <v>932</v>
      </c>
      <c r="V90" s="2137">
        <v>4251.3637355331075</v>
      </c>
      <c r="W90" s="2307">
        <v>15</v>
      </c>
      <c r="X90" s="2308">
        <v>5</v>
      </c>
      <c r="Y90" s="2309">
        <v>318852.28016498307</v>
      </c>
    </row>
    <row r="91" spans="3:25" x14ac:dyDescent="0.3">
      <c r="C91" s="2261"/>
      <c r="D91" s="2137"/>
      <c r="E91" s="2285"/>
      <c r="F91" s="2133"/>
      <c r="G91" s="2140"/>
      <c r="I91" s="2261"/>
      <c r="J91" s="2137"/>
      <c r="K91" s="2285"/>
      <c r="L91" s="2133"/>
      <c r="M91" s="2140"/>
      <c r="O91" s="2261"/>
      <c r="P91" s="2137"/>
      <c r="Q91" s="2285"/>
      <c r="R91" s="2133"/>
      <c r="S91" s="2140"/>
      <c r="U91" s="2261"/>
      <c r="V91" s="2137"/>
      <c r="W91" s="2285"/>
      <c r="X91" s="2133"/>
      <c r="Y91" s="2140"/>
    </row>
    <row r="92" spans="3:25" x14ac:dyDescent="0.3">
      <c r="C92" s="2261"/>
      <c r="D92" s="2137"/>
      <c r="E92" s="2285"/>
      <c r="F92" s="2133"/>
      <c r="G92" s="2140"/>
      <c r="I92" s="2261"/>
      <c r="J92" s="2137"/>
      <c r="K92" s="2285"/>
      <c r="L92" s="2133"/>
      <c r="M92" s="2140"/>
      <c r="O92" s="2261"/>
      <c r="P92" s="2137"/>
      <c r="Q92" s="2285"/>
      <c r="R92" s="2133"/>
      <c r="S92" s="2140"/>
      <c r="U92" s="2261"/>
      <c r="V92" s="2137"/>
      <c r="W92" s="2285"/>
      <c r="X92" s="2133"/>
      <c r="Y92" s="2140"/>
    </row>
    <row r="93" spans="3:25" ht="15.75" thickBot="1" x14ac:dyDescent="0.35">
      <c r="C93" s="2266"/>
      <c r="D93" s="2177"/>
      <c r="E93" s="1206"/>
      <c r="F93" s="2267" t="s">
        <v>890</v>
      </c>
      <c r="G93" s="2268">
        <v>39804607.246741235</v>
      </c>
      <c r="I93" s="2266"/>
      <c r="J93" s="2177"/>
      <c r="K93" s="1206"/>
      <c r="L93" s="2267" t="s">
        <v>890</v>
      </c>
      <c r="M93" s="2268">
        <v>59451829.045979872</v>
      </c>
      <c r="O93" s="2266"/>
      <c r="P93" s="2177"/>
      <c r="Q93" s="1206"/>
      <c r="R93" s="2267" t="s">
        <v>890</v>
      </c>
      <c r="S93" s="2268">
        <v>83744775.688360423</v>
      </c>
      <c r="U93" s="2266"/>
      <c r="V93" s="2177"/>
      <c r="W93" s="1206"/>
      <c r="X93" s="2267" t="s">
        <v>890</v>
      </c>
      <c r="Y93" s="2268">
        <v>16940266.505771074</v>
      </c>
    </row>
    <row r="94" spans="3:25" ht="16.5" thickTop="1" thickBot="1" x14ac:dyDescent="0.35">
      <c r="C94" s="2254" t="s">
        <v>891</v>
      </c>
      <c r="D94" s="2177"/>
      <c r="E94" s="1206"/>
      <c r="F94" s="2269"/>
      <c r="G94" s="2255"/>
      <c r="I94" s="2254" t="s">
        <v>891</v>
      </c>
      <c r="J94" s="2177"/>
      <c r="K94" s="1206"/>
      <c r="L94" s="2269"/>
      <c r="M94" s="2255"/>
      <c r="O94" s="2254" t="s">
        <v>891</v>
      </c>
      <c r="P94" s="2177"/>
      <c r="Q94" s="1206"/>
      <c r="R94" s="2269"/>
      <c r="S94" s="2255"/>
      <c r="U94" s="2254" t="s">
        <v>891</v>
      </c>
      <c r="V94" s="2177"/>
      <c r="W94" s="1206"/>
      <c r="X94" s="2269"/>
      <c r="Y94" s="2255"/>
    </row>
    <row r="95" spans="3:25" ht="15.75" thickBot="1" x14ac:dyDescent="0.35">
      <c r="C95" s="2270" t="s">
        <v>884</v>
      </c>
      <c r="D95" s="2271" t="s">
        <v>892</v>
      </c>
      <c r="E95" s="2258" t="s">
        <v>893</v>
      </c>
      <c r="F95" s="2272" t="s">
        <v>1748</v>
      </c>
      <c r="G95" s="2273" t="s">
        <v>888</v>
      </c>
      <c r="I95" s="2270" t="s">
        <v>884</v>
      </c>
      <c r="J95" s="2271" t="s">
        <v>892</v>
      </c>
      <c r="K95" s="2258" t="s">
        <v>893</v>
      </c>
      <c r="L95" s="2272" t="s">
        <v>1748</v>
      </c>
      <c r="M95" s="2273" t="s">
        <v>888</v>
      </c>
      <c r="O95" s="2270" t="s">
        <v>884</v>
      </c>
      <c r="P95" s="2271" t="s">
        <v>892</v>
      </c>
      <c r="Q95" s="2258" t="s">
        <v>893</v>
      </c>
      <c r="R95" s="2272" t="s">
        <v>1748</v>
      </c>
      <c r="S95" s="2273" t="s">
        <v>888</v>
      </c>
      <c r="U95" s="2270" t="s">
        <v>884</v>
      </c>
      <c r="V95" s="2271" t="s">
        <v>892</v>
      </c>
      <c r="W95" s="2258" t="s">
        <v>893</v>
      </c>
      <c r="X95" s="2272" t="s">
        <v>1748</v>
      </c>
      <c r="Y95" s="2273" t="s">
        <v>888</v>
      </c>
    </row>
    <row r="96" spans="3:25" x14ac:dyDescent="0.3">
      <c r="C96" s="2274"/>
      <c r="D96" s="2275"/>
      <c r="E96" s="2276"/>
      <c r="F96" s="2277"/>
      <c r="G96" s="2278"/>
      <c r="I96" s="2274"/>
      <c r="J96" s="2275"/>
      <c r="K96" s="2276"/>
      <c r="L96" s="2277"/>
      <c r="M96" s="2278"/>
      <c r="O96" s="2274"/>
      <c r="P96" s="2275"/>
      <c r="Q96" s="2276"/>
      <c r="R96" s="2277"/>
      <c r="S96" s="2278"/>
      <c r="U96" s="2274"/>
      <c r="V96" s="2275"/>
      <c r="W96" s="2276"/>
      <c r="X96" s="2277"/>
      <c r="Y96" s="2278"/>
    </row>
    <row r="97" spans="3:25" x14ac:dyDescent="0.3">
      <c r="C97" s="2126"/>
      <c r="D97" s="2279"/>
      <c r="E97" s="2127"/>
      <c r="F97" s="2280"/>
      <c r="G97" s="2281"/>
      <c r="I97" s="2126"/>
      <c r="J97" s="2279"/>
      <c r="K97" s="2127"/>
      <c r="L97" s="2280"/>
      <c r="M97" s="2281"/>
      <c r="O97" s="2126"/>
      <c r="P97" s="2279"/>
      <c r="Q97" s="2127"/>
      <c r="R97" s="2280"/>
      <c r="S97" s="2281"/>
      <c r="U97" s="2126"/>
      <c r="V97" s="2279"/>
      <c r="W97" s="2127"/>
      <c r="X97" s="2280"/>
      <c r="Y97" s="2281"/>
    </row>
    <row r="98" spans="3:25" x14ac:dyDescent="0.3">
      <c r="C98" s="2126"/>
      <c r="D98" s="2279"/>
      <c r="E98" s="2127"/>
      <c r="F98" s="2280"/>
      <c r="G98" s="2281"/>
      <c r="I98" s="2126"/>
      <c r="J98" s="2279"/>
      <c r="K98" s="2127"/>
      <c r="L98" s="2280"/>
      <c r="M98" s="2281"/>
      <c r="O98" s="2126"/>
      <c r="P98" s="2279"/>
      <c r="Q98" s="2127"/>
      <c r="R98" s="2280"/>
      <c r="S98" s="2281"/>
      <c r="U98" s="2126"/>
      <c r="V98" s="2279"/>
      <c r="W98" s="2127"/>
      <c r="X98" s="2280"/>
      <c r="Y98" s="2281"/>
    </row>
    <row r="99" spans="3:25" x14ac:dyDescent="0.3">
      <c r="C99" s="2126"/>
      <c r="D99" s="2279"/>
      <c r="E99" s="2127"/>
      <c r="F99" s="2280"/>
      <c r="G99" s="2281"/>
      <c r="I99" s="2126"/>
      <c r="J99" s="2279"/>
      <c r="K99" s="2127"/>
      <c r="L99" s="2280"/>
      <c r="M99" s="2281"/>
      <c r="O99" s="2126"/>
      <c r="P99" s="2279"/>
      <c r="Q99" s="2127"/>
      <c r="R99" s="2280"/>
      <c r="S99" s="2281"/>
      <c r="U99" s="2126"/>
      <c r="V99" s="2279"/>
      <c r="W99" s="2127"/>
      <c r="X99" s="2280"/>
      <c r="Y99" s="2281"/>
    </row>
    <row r="100" spans="3:25" ht="15.75" thickBot="1" x14ac:dyDescent="0.35">
      <c r="C100" s="2266"/>
      <c r="D100" s="2177"/>
      <c r="E100" s="1206"/>
      <c r="F100" s="2267" t="s">
        <v>890</v>
      </c>
      <c r="G100" s="2268">
        <v>0</v>
      </c>
      <c r="I100" s="2266"/>
      <c r="J100" s="2177"/>
      <c r="K100" s="1206"/>
      <c r="L100" s="2267" t="s">
        <v>890</v>
      </c>
      <c r="M100" s="2268">
        <v>0</v>
      </c>
      <c r="O100" s="2266"/>
      <c r="P100" s="2177"/>
      <c r="Q100" s="1206"/>
      <c r="R100" s="2267" t="s">
        <v>890</v>
      </c>
      <c r="S100" s="2268">
        <v>0</v>
      </c>
      <c r="U100" s="2266"/>
      <c r="V100" s="2177"/>
      <c r="W100" s="1206"/>
      <c r="X100" s="2267" t="s">
        <v>890</v>
      </c>
      <c r="Y100" s="2268">
        <v>0</v>
      </c>
    </row>
    <row r="101" spans="3:25" ht="16.5" thickTop="1" thickBot="1" x14ac:dyDescent="0.35">
      <c r="C101" s="2254" t="s">
        <v>898</v>
      </c>
      <c r="D101" s="2177"/>
      <c r="E101" s="1206"/>
      <c r="F101" s="2269"/>
      <c r="G101" s="2255"/>
      <c r="I101" s="2254" t="s">
        <v>898</v>
      </c>
      <c r="J101" s="2177"/>
      <c r="K101" s="1206"/>
      <c r="L101" s="2269"/>
      <c r="M101" s="2255"/>
      <c r="O101" s="2254" t="s">
        <v>898</v>
      </c>
      <c r="P101" s="2177"/>
      <c r="Q101" s="1206"/>
      <c r="R101" s="2269"/>
      <c r="S101" s="2255"/>
      <c r="U101" s="2254" t="s">
        <v>898</v>
      </c>
      <c r="V101" s="2177"/>
      <c r="W101" s="1206"/>
      <c r="X101" s="2269"/>
      <c r="Y101" s="2255"/>
    </row>
    <row r="102" spans="3:25" ht="15.75" thickBot="1" x14ac:dyDescent="0.35">
      <c r="C102" s="2270" t="s">
        <v>884</v>
      </c>
      <c r="D102" s="2271" t="s">
        <v>885</v>
      </c>
      <c r="E102" s="2258" t="s">
        <v>1816</v>
      </c>
      <c r="F102" s="2258" t="s">
        <v>893</v>
      </c>
      <c r="G102" s="2310" t="s">
        <v>888</v>
      </c>
      <c r="I102" s="2270" t="s">
        <v>884</v>
      </c>
      <c r="J102" s="2271" t="s">
        <v>885</v>
      </c>
      <c r="K102" s="2258" t="s">
        <v>1816</v>
      </c>
      <c r="L102" s="2258" t="s">
        <v>893</v>
      </c>
      <c r="M102" s="2310" t="s">
        <v>888</v>
      </c>
      <c r="O102" s="2270" t="s">
        <v>884</v>
      </c>
      <c r="P102" s="2271" t="s">
        <v>885</v>
      </c>
      <c r="Q102" s="2258" t="s">
        <v>1816</v>
      </c>
      <c r="R102" s="2258" t="s">
        <v>893</v>
      </c>
      <c r="S102" s="2310" t="s">
        <v>888</v>
      </c>
      <c r="U102" s="2270" t="s">
        <v>884</v>
      </c>
      <c r="V102" s="2271" t="s">
        <v>885</v>
      </c>
      <c r="W102" s="2258" t="s">
        <v>1816</v>
      </c>
      <c r="X102" s="2258" t="s">
        <v>893</v>
      </c>
      <c r="Y102" s="2310" t="s">
        <v>888</v>
      </c>
    </row>
    <row r="103" spans="3:25" x14ac:dyDescent="0.3">
      <c r="C103" s="2306" t="s">
        <v>1650</v>
      </c>
      <c r="D103" s="2282">
        <v>290020.70325447264</v>
      </c>
      <c r="E103" s="2307">
        <v>40</v>
      </c>
      <c r="F103" s="2308">
        <v>1</v>
      </c>
      <c r="G103" s="2309">
        <v>11600828.130178906</v>
      </c>
      <c r="I103" s="2306" t="s">
        <v>1650</v>
      </c>
      <c r="J103" s="2282">
        <v>290020.70325447264</v>
      </c>
      <c r="K103" s="2307">
        <v>60</v>
      </c>
      <c r="L103" s="2308">
        <v>1</v>
      </c>
      <c r="M103" s="2309">
        <v>17401242.195268359</v>
      </c>
      <c r="O103" s="2306" t="s">
        <v>1650</v>
      </c>
      <c r="P103" s="2282">
        <v>290020.70325447264</v>
      </c>
      <c r="Q103" s="2307">
        <v>60</v>
      </c>
      <c r="R103" s="2308">
        <v>1</v>
      </c>
      <c r="S103" s="2309">
        <v>17401242.195268359</v>
      </c>
      <c r="U103" s="2306" t="s">
        <v>1650</v>
      </c>
      <c r="V103" s="2282">
        <v>290020.70325447264</v>
      </c>
      <c r="W103" s="2307">
        <v>18</v>
      </c>
      <c r="X103" s="2308">
        <v>1</v>
      </c>
      <c r="Y103" s="2309">
        <v>5220372.6585805072</v>
      </c>
    </row>
    <row r="104" spans="3:25" x14ac:dyDescent="0.3">
      <c r="C104" s="2306" t="s">
        <v>2870</v>
      </c>
      <c r="D104" s="2282">
        <v>254469.82106837176</v>
      </c>
      <c r="E104" s="2307">
        <v>30</v>
      </c>
      <c r="F104" s="2308">
        <v>2</v>
      </c>
      <c r="G104" s="2309">
        <v>15268189.264102306</v>
      </c>
      <c r="I104" s="2306" t="s">
        <v>2870</v>
      </c>
      <c r="J104" s="2282">
        <v>254469.82106837176</v>
      </c>
      <c r="K104" s="2307">
        <v>45</v>
      </c>
      <c r="L104" s="2308">
        <v>2</v>
      </c>
      <c r="M104" s="2309">
        <v>22902283.896153457</v>
      </c>
      <c r="O104" s="2306" t="s">
        <v>2870</v>
      </c>
      <c r="P104" s="2282">
        <v>254469.82106837176</v>
      </c>
      <c r="Q104" s="2307">
        <v>60</v>
      </c>
      <c r="R104" s="2308">
        <v>2</v>
      </c>
      <c r="S104" s="2309">
        <v>30536378.528204612</v>
      </c>
      <c r="U104" s="2306" t="s">
        <v>2870</v>
      </c>
      <c r="V104" s="2282">
        <v>254469.82106837176</v>
      </c>
      <c r="W104" s="2307">
        <v>15</v>
      </c>
      <c r="X104" s="2308">
        <v>2</v>
      </c>
      <c r="Y104" s="2309">
        <v>7634094.6320511531</v>
      </c>
    </row>
    <row r="105" spans="3:25" x14ac:dyDescent="0.3">
      <c r="C105" s="2306" t="s">
        <v>934</v>
      </c>
      <c r="D105" s="2282">
        <v>64040.167561799884</v>
      </c>
      <c r="E105" s="2307">
        <v>60</v>
      </c>
      <c r="F105" s="2308">
        <v>2</v>
      </c>
      <c r="G105" s="2309">
        <v>7684820.1074159862</v>
      </c>
      <c r="I105" s="2306" t="s">
        <v>934</v>
      </c>
      <c r="J105" s="2282">
        <v>64040.167561799884</v>
      </c>
      <c r="K105" s="2307">
        <v>90</v>
      </c>
      <c r="L105" s="2308">
        <v>2</v>
      </c>
      <c r="M105" s="2309">
        <v>11527230.16112398</v>
      </c>
      <c r="O105" s="2306" t="s">
        <v>934</v>
      </c>
      <c r="P105" s="2282">
        <v>64040.167561799884</v>
      </c>
      <c r="Q105" s="2307">
        <v>120</v>
      </c>
      <c r="R105" s="2308">
        <v>2</v>
      </c>
      <c r="S105" s="2309">
        <v>15369640.214831972</v>
      </c>
      <c r="U105" s="2306" t="s">
        <v>934</v>
      </c>
      <c r="V105" s="2282">
        <v>64040.167561799884</v>
      </c>
      <c r="W105" s="2307">
        <v>30</v>
      </c>
      <c r="X105" s="2308">
        <v>2</v>
      </c>
      <c r="Y105" s="2309">
        <v>3842410.0537079931</v>
      </c>
    </row>
    <row r="106" spans="3:25" x14ac:dyDescent="0.3">
      <c r="C106" s="2306" t="s">
        <v>923</v>
      </c>
      <c r="D106" s="2282">
        <v>64040.167561799884</v>
      </c>
      <c r="E106" s="2307">
        <v>60</v>
      </c>
      <c r="F106" s="2308">
        <v>2</v>
      </c>
      <c r="G106" s="2309">
        <v>7684820.1074159862</v>
      </c>
      <c r="I106" s="2306" t="s">
        <v>923</v>
      </c>
      <c r="J106" s="2282">
        <v>64040.167561799884</v>
      </c>
      <c r="K106" s="2307">
        <v>90</v>
      </c>
      <c r="L106" s="2308">
        <v>2</v>
      </c>
      <c r="M106" s="2309">
        <v>11527230.16112398</v>
      </c>
      <c r="O106" s="2306" t="s">
        <v>923</v>
      </c>
      <c r="P106" s="2282">
        <v>64040.167561799884</v>
      </c>
      <c r="Q106" s="2307">
        <v>120</v>
      </c>
      <c r="R106" s="2308">
        <v>2</v>
      </c>
      <c r="S106" s="2309">
        <v>15369640.214831972</v>
      </c>
      <c r="U106" s="2306" t="s">
        <v>923</v>
      </c>
      <c r="V106" s="2282">
        <v>64040.167561799884</v>
      </c>
      <c r="W106" s="2307">
        <v>30</v>
      </c>
      <c r="X106" s="2308">
        <v>2</v>
      </c>
      <c r="Y106" s="2309">
        <v>3842410.0537079931</v>
      </c>
    </row>
    <row r="107" spans="3:25" x14ac:dyDescent="0.3">
      <c r="C107" s="2306" t="s">
        <v>935</v>
      </c>
      <c r="D107" s="2282">
        <v>56298.72089551598</v>
      </c>
      <c r="E107" s="2307">
        <v>60</v>
      </c>
      <c r="F107" s="2308">
        <v>1</v>
      </c>
      <c r="G107" s="2309">
        <v>3377923.2537309588</v>
      </c>
      <c r="I107" s="2306" t="s">
        <v>935</v>
      </c>
      <c r="J107" s="2282">
        <v>56298.72089551598</v>
      </c>
      <c r="K107" s="2307">
        <v>90</v>
      </c>
      <c r="L107" s="2308">
        <v>1</v>
      </c>
      <c r="M107" s="2309">
        <v>5066884.8805964384</v>
      </c>
      <c r="O107" s="2306" t="s">
        <v>935</v>
      </c>
      <c r="P107" s="2282">
        <v>56298.72089551598</v>
      </c>
      <c r="Q107" s="2307">
        <v>120</v>
      </c>
      <c r="R107" s="2308">
        <v>1</v>
      </c>
      <c r="S107" s="2309">
        <v>6755846.5074619176</v>
      </c>
      <c r="U107" s="2306" t="s">
        <v>935</v>
      </c>
      <c r="V107" s="2282">
        <v>56298.72089551598</v>
      </c>
      <c r="W107" s="2307">
        <v>30</v>
      </c>
      <c r="X107" s="2308">
        <v>1</v>
      </c>
      <c r="Y107" s="2309">
        <v>1688961.6268654794</v>
      </c>
    </row>
    <row r="108" spans="3:25" x14ac:dyDescent="0.3">
      <c r="C108" s="2306" t="s">
        <v>2604</v>
      </c>
      <c r="D108" s="2282">
        <v>290020.70325447264</v>
      </c>
      <c r="E108" s="2307">
        <v>30</v>
      </c>
      <c r="F108" s="2308">
        <v>1</v>
      </c>
      <c r="G108" s="2309">
        <v>8700621.0976341795</v>
      </c>
      <c r="I108" s="2306" t="s">
        <v>2604</v>
      </c>
      <c r="J108" s="2282">
        <v>290020.70325447264</v>
      </c>
      <c r="K108" s="2307">
        <v>45</v>
      </c>
      <c r="L108" s="2308">
        <v>1</v>
      </c>
      <c r="M108" s="2309">
        <v>13050931.646451268</v>
      </c>
      <c r="O108" s="2306" t="s">
        <v>2604</v>
      </c>
      <c r="P108" s="2282">
        <v>290020.70325447264</v>
      </c>
      <c r="Q108" s="2307">
        <v>60</v>
      </c>
      <c r="R108" s="2308">
        <v>1</v>
      </c>
      <c r="S108" s="2309">
        <v>17401242.195268359</v>
      </c>
      <c r="U108" s="2306" t="s">
        <v>2604</v>
      </c>
      <c r="V108" s="2282">
        <v>290020.70325447264</v>
      </c>
      <c r="W108" s="2307">
        <v>15</v>
      </c>
      <c r="X108" s="2308">
        <v>1</v>
      </c>
      <c r="Y108" s="2309">
        <v>4350310.5488170898</v>
      </c>
    </row>
    <row r="109" spans="3:25" x14ac:dyDescent="0.3">
      <c r="C109" s="2306" t="s">
        <v>2605</v>
      </c>
      <c r="D109" s="2282">
        <v>282139.34593835432</v>
      </c>
      <c r="E109" s="2307">
        <v>60</v>
      </c>
      <c r="F109" s="2308">
        <v>3</v>
      </c>
      <c r="G109" s="2309">
        <v>50785082.268903777</v>
      </c>
      <c r="I109" s="2306" t="s">
        <v>2605</v>
      </c>
      <c r="J109" s="2282">
        <v>282139.34593835432</v>
      </c>
      <c r="K109" s="2307">
        <v>90</v>
      </c>
      <c r="L109" s="2308">
        <v>3</v>
      </c>
      <c r="M109" s="2309">
        <v>76177623.403355658</v>
      </c>
      <c r="O109" s="2306" t="s">
        <v>2605</v>
      </c>
      <c r="P109" s="2282">
        <v>282139.34593835432</v>
      </c>
      <c r="Q109" s="2307">
        <v>120</v>
      </c>
      <c r="R109" s="2308">
        <v>3</v>
      </c>
      <c r="S109" s="2309">
        <v>101570164.53780755</v>
      </c>
      <c r="U109" s="2306" t="s">
        <v>2605</v>
      </c>
      <c r="V109" s="2282">
        <v>282139.34593835432</v>
      </c>
      <c r="W109" s="2307">
        <v>30</v>
      </c>
      <c r="X109" s="2308">
        <v>2</v>
      </c>
      <c r="Y109" s="2309">
        <v>16928360.756301258</v>
      </c>
    </row>
    <row r="110" spans="3:25" x14ac:dyDescent="0.3">
      <c r="C110" s="2261"/>
      <c r="D110" s="2282"/>
      <c r="E110" s="2285"/>
      <c r="F110" s="2133"/>
      <c r="G110" s="2140"/>
      <c r="I110" s="2261"/>
      <c r="J110" s="2282"/>
      <c r="K110" s="2285"/>
      <c r="L110" s="2133"/>
      <c r="M110" s="2140"/>
      <c r="O110" s="2261"/>
      <c r="P110" s="2282"/>
      <c r="Q110" s="2285"/>
      <c r="R110" s="2133"/>
      <c r="S110" s="2140"/>
      <c r="U110" s="2261"/>
      <c r="V110" s="2282"/>
      <c r="W110" s="2285"/>
      <c r="X110" s="2133"/>
      <c r="Y110" s="2140"/>
    </row>
    <row r="111" spans="3:25" x14ac:dyDescent="0.3">
      <c r="C111" s="2261"/>
      <c r="D111" s="2282"/>
      <c r="E111" s="2285"/>
      <c r="F111" s="2133"/>
      <c r="G111" s="2140"/>
      <c r="I111" s="2261"/>
      <c r="J111" s="2282"/>
      <c r="K111" s="2285"/>
      <c r="L111" s="2133"/>
      <c r="M111" s="2140"/>
      <c r="O111" s="2261"/>
      <c r="P111" s="2282"/>
      <c r="Q111" s="2285"/>
      <c r="R111" s="2133"/>
      <c r="S111" s="2140"/>
      <c r="U111" s="2261"/>
      <c r="V111" s="2282"/>
      <c r="W111" s="2285"/>
      <c r="X111" s="2133"/>
      <c r="Y111" s="2140"/>
    </row>
    <row r="112" spans="3:25" x14ac:dyDescent="0.3">
      <c r="C112" s="2261"/>
      <c r="D112" s="2311"/>
      <c r="E112" s="2285"/>
      <c r="F112" s="2312"/>
      <c r="G112" s="2313"/>
      <c r="I112" s="2261"/>
      <c r="J112" s="2311"/>
      <c r="K112" s="2285"/>
      <c r="L112" s="2312"/>
      <c r="M112" s="2313"/>
      <c r="O112" s="2261"/>
      <c r="P112" s="2311"/>
      <c r="Q112" s="2285"/>
      <c r="R112" s="2312"/>
      <c r="S112" s="2313"/>
      <c r="U112" s="2261"/>
      <c r="V112" s="2311"/>
      <c r="W112" s="2285"/>
      <c r="X112" s="2312"/>
      <c r="Y112" s="2313"/>
    </row>
    <row r="113" spans="3:25" x14ac:dyDescent="0.3">
      <c r="C113" s="2142"/>
      <c r="D113" s="2314"/>
      <c r="E113" s="2315"/>
      <c r="F113" s="2316" t="s">
        <v>890</v>
      </c>
      <c r="G113" s="2317">
        <v>105102284.2293821</v>
      </c>
      <c r="I113" s="2142"/>
      <c r="J113" s="2314"/>
      <c r="K113" s="2315"/>
      <c r="L113" s="2316" t="s">
        <v>890</v>
      </c>
      <c r="M113" s="2317">
        <v>157653426.34407312</v>
      </c>
      <c r="O113" s="2142"/>
      <c r="P113" s="2314"/>
      <c r="Q113" s="2315"/>
      <c r="R113" s="2316" t="s">
        <v>890</v>
      </c>
      <c r="S113" s="2317">
        <v>204404154.39367473</v>
      </c>
      <c r="U113" s="2142"/>
      <c r="V113" s="2314"/>
      <c r="W113" s="2315"/>
      <c r="X113" s="2316" t="s">
        <v>890</v>
      </c>
      <c r="Y113" s="2317">
        <v>43506920.330031469</v>
      </c>
    </row>
    <row r="114" spans="3:25" ht="15.75" thickBot="1" x14ac:dyDescent="0.35">
      <c r="C114" s="2286"/>
      <c r="D114" s="2287"/>
      <c r="E114" s="2288" t="s">
        <v>900</v>
      </c>
      <c r="F114" s="2169"/>
      <c r="G114" s="1086">
        <v>144906891.47612333</v>
      </c>
      <c r="I114" s="2286"/>
      <c r="J114" s="2287"/>
      <c r="K114" s="2288" t="s">
        <v>900</v>
      </c>
      <c r="L114" s="2169"/>
      <c r="M114" s="1086">
        <v>217105255.39005297</v>
      </c>
      <c r="O114" s="2286"/>
      <c r="P114" s="2287"/>
      <c r="Q114" s="2288" t="s">
        <v>900</v>
      </c>
      <c r="R114" s="2169"/>
      <c r="S114" s="1086">
        <v>288148930.08203518</v>
      </c>
      <c r="U114" s="2286"/>
      <c r="V114" s="2287"/>
      <c r="W114" s="2288" t="s">
        <v>900</v>
      </c>
      <c r="X114" s="2169"/>
      <c r="Y114" s="1086">
        <v>60447186.83580254</v>
      </c>
    </row>
    <row r="115" spans="3:25" x14ac:dyDescent="0.3">
      <c r="M115" s="524"/>
      <c r="Y115" s="2318"/>
    </row>
    <row r="116" spans="3:25" ht="15.75" thickBot="1" x14ac:dyDescent="0.35"/>
    <row r="117" spans="3:25" x14ac:dyDescent="0.3">
      <c r="C117" s="2231" t="s">
        <v>876</v>
      </c>
      <c r="D117" s="2232"/>
      <c r="E117" s="2235" t="s">
        <v>875</v>
      </c>
      <c r="F117" s="2233"/>
      <c r="G117" s="2234"/>
      <c r="I117" s="2231" t="s">
        <v>876</v>
      </c>
      <c r="J117" s="2232"/>
      <c r="K117" s="2235" t="s">
        <v>875</v>
      </c>
      <c r="L117" s="2233"/>
      <c r="M117" s="2234"/>
      <c r="O117" s="2231" t="s">
        <v>876</v>
      </c>
      <c r="P117" s="2232"/>
      <c r="Q117" s="2235" t="s">
        <v>875</v>
      </c>
      <c r="R117" s="2233"/>
      <c r="S117" s="2234"/>
      <c r="U117" s="2231" t="s">
        <v>876</v>
      </c>
      <c r="V117" s="2232"/>
      <c r="W117" s="2235" t="s">
        <v>875</v>
      </c>
      <c r="X117" s="2233"/>
      <c r="Y117" s="2234"/>
    </row>
    <row r="118" spans="3:25" ht="15.75" thickBot="1" x14ac:dyDescent="0.35">
      <c r="C118" s="2236" t="s">
        <v>877</v>
      </c>
      <c r="D118" s="2237">
        <v>4</v>
      </c>
      <c r="E118" s="2319" t="s">
        <v>3366</v>
      </c>
      <c r="F118" s="2239"/>
      <c r="G118" s="2240"/>
      <c r="I118" s="2241" t="s">
        <v>877</v>
      </c>
      <c r="J118" s="2242">
        <v>5</v>
      </c>
      <c r="K118" s="2243" t="s">
        <v>3366</v>
      </c>
      <c r="L118" s="2239"/>
      <c r="M118" s="2240"/>
      <c r="O118" s="2241" t="s">
        <v>877</v>
      </c>
      <c r="P118" s="2242">
        <v>6</v>
      </c>
      <c r="Q118" s="2243" t="s">
        <v>3366</v>
      </c>
      <c r="R118" s="2239"/>
      <c r="S118" s="2240"/>
      <c r="U118" s="2241" t="s">
        <v>877</v>
      </c>
      <c r="V118" s="2242">
        <v>7</v>
      </c>
      <c r="W118" s="2243" t="s">
        <v>3366</v>
      </c>
      <c r="X118" s="2239"/>
      <c r="Y118" s="2240"/>
    </row>
    <row r="119" spans="3:25" x14ac:dyDescent="0.3">
      <c r="C119" s="2244" t="s">
        <v>880</v>
      </c>
      <c r="D119" s="2245"/>
      <c r="E119" s="2246"/>
      <c r="F119" s="2301" t="s">
        <v>881</v>
      </c>
      <c r="G119" s="2302" t="s">
        <v>1745</v>
      </c>
      <c r="I119" s="2244" t="s">
        <v>880</v>
      </c>
      <c r="J119" s="2245"/>
      <c r="K119" s="2246"/>
      <c r="L119" s="2301" t="s">
        <v>881</v>
      </c>
      <c r="M119" s="2302" t="s">
        <v>1745</v>
      </c>
      <c r="O119" s="2244" t="s">
        <v>880</v>
      </c>
      <c r="P119" s="2245"/>
      <c r="Q119" s="2246"/>
      <c r="R119" s="2301" t="s">
        <v>881</v>
      </c>
      <c r="S119" s="2302" t="s">
        <v>1745</v>
      </c>
      <c r="U119" s="2244" t="s">
        <v>880</v>
      </c>
      <c r="V119" s="2245"/>
      <c r="W119" s="2246"/>
      <c r="X119" s="2301" t="s">
        <v>881</v>
      </c>
      <c r="Y119" s="2302" t="s">
        <v>1745</v>
      </c>
    </row>
    <row r="120" spans="3:25" ht="12.75" customHeight="1" thickBot="1" x14ac:dyDescent="0.35">
      <c r="C120" s="2249" t="s">
        <v>2736</v>
      </c>
      <c r="D120" s="2250"/>
      <c r="E120" s="2251"/>
      <c r="F120" s="2303"/>
      <c r="G120" s="2304"/>
      <c r="I120" s="2249" t="s">
        <v>2737</v>
      </c>
      <c r="J120" s="2250"/>
      <c r="K120" s="2251"/>
      <c r="L120" s="2303"/>
      <c r="M120" s="2304"/>
      <c r="O120" s="2249" t="s">
        <v>2738</v>
      </c>
      <c r="P120" s="2250"/>
      <c r="Q120" s="2251"/>
      <c r="R120" s="2303"/>
      <c r="S120" s="2304"/>
      <c r="U120" s="2249" t="s">
        <v>2739</v>
      </c>
      <c r="V120" s="2250"/>
      <c r="W120" s="2251"/>
      <c r="X120" s="2303"/>
      <c r="Y120" s="2304"/>
    </row>
    <row r="121" spans="3:25" ht="15.75" thickBot="1" x14ac:dyDescent="0.35">
      <c r="C121" s="2254" t="s">
        <v>882</v>
      </c>
      <c r="D121" s="2177"/>
      <c r="E121" s="1206"/>
      <c r="F121" s="1206"/>
      <c r="G121" s="2255"/>
      <c r="I121" s="2254" t="s">
        <v>882</v>
      </c>
      <c r="J121" s="2177"/>
      <c r="K121" s="1206"/>
      <c r="L121" s="1206"/>
      <c r="M121" s="2255"/>
      <c r="O121" s="2254" t="s">
        <v>882</v>
      </c>
      <c r="P121" s="2177"/>
      <c r="Q121" s="1206"/>
      <c r="R121" s="1206"/>
      <c r="S121" s="2255"/>
      <c r="U121" s="2254" t="s">
        <v>882</v>
      </c>
      <c r="V121" s="2177"/>
      <c r="W121" s="1206"/>
      <c r="X121" s="1206"/>
      <c r="Y121" s="2255"/>
    </row>
    <row r="122" spans="3:25" ht="15.75" thickBot="1" x14ac:dyDescent="0.35">
      <c r="C122" s="2256" t="s">
        <v>884</v>
      </c>
      <c r="D122" s="2305" t="s">
        <v>885</v>
      </c>
      <c r="E122" s="2258" t="s">
        <v>1816</v>
      </c>
      <c r="F122" s="2258" t="s">
        <v>893</v>
      </c>
      <c r="G122" s="2259" t="s">
        <v>888</v>
      </c>
      <c r="I122" s="2256" t="s">
        <v>884</v>
      </c>
      <c r="J122" s="2257" t="s">
        <v>885</v>
      </c>
      <c r="K122" s="2258" t="s">
        <v>1816</v>
      </c>
      <c r="L122" s="2258" t="s">
        <v>893</v>
      </c>
      <c r="M122" s="2259" t="s">
        <v>888</v>
      </c>
      <c r="O122" s="2256" t="s">
        <v>884</v>
      </c>
      <c r="P122" s="2257" t="s">
        <v>885</v>
      </c>
      <c r="Q122" s="2258" t="s">
        <v>1816</v>
      </c>
      <c r="R122" s="2258" t="s">
        <v>893</v>
      </c>
      <c r="S122" s="2259" t="s">
        <v>888</v>
      </c>
      <c r="U122" s="2256" t="s">
        <v>884</v>
      </c>
      <c r="V122" s="2257" t="s">
        <v>885</v>
      </c>
      <c r="W122" s="2258" t="s">
        <v>1816</v>
      </c>
      <c r="X122" s="2258" t="s">
        <v>893</v>
      </c>
      <c r="Y122" s="2259" t="s">
        <v>888</v>
      </c>
    </row>
    <row r="123" spans="3:25" x14ac:dyDescent="0.3">
      <c r="C123" s="2306" t="s">
        <v>1815</v>
      </c>
      <c r="D123" s="2137">
        <v>353695.13123622525</v>
      </c>
      <c r="E123" s="2307">
        <v>21.599999999999998</v>
      </c>
      <c r="F123" s="2308">
        <v>1</v>
      </c>
      <c r="G123" s="2309">
        <v>7639814.8347024648</v>
      </c>
      <c r="I123" s="2306" t="s">
        <v>1815</v>
      </c>
      <c r="J123" s="2137">
        <v>353695.13123622525</v>
      </c>
      <c r="K123" s="2307">
        <v>27</v>
      </c>
      <c r="L123" s="2308">
        <v>1</v>
      </c>
      <c r="M123" s="2309">
        <v>9549768.5433780812</v>
      </c>
      <c r="O123" s="2306" t="s">
        <v>1815</v>
      </c>
      <c r="P123" s="2137">
        <v>353695.13123622525</v>
      </c>
      <c r="Q123" s="2307">
        <v>31.5</v>
      </c>
      <c r="R123" s="2308">
        <v>1</v>
      </c>
      <c r="S123" s="2309">
        <v>11141396.633941095</v>
      </c>
      <c r="U123" s="2306" t="s">
        <v>1815</v>
      </c>
      <c r="V123" s="2137">
        <v>353695.13123622525</v>
      </c>
      <c r="W123" s="2307">
        <v>36</v>
      </c>
      <c r="X123" s="2308">
        <v>1</v>
      </c>
      <c r="Y123" s="2309">
        <v>12733024.724504109</v>
      </c>
    </row>
    <row r="124" spans="3:25" x14ac:dyDescent="0.3">
      <c r="C124" s="2306" t="s">
        <v>1587</v>
      </c>
      <c r="D124" s="2137">
        <v>225909.19655379685</v>
      </c>
      <c r="E124" s="2307">
        <v>14.399999999999999</v>
      </c>
      <c r="F124" s="2308">
        <v>2</v>
      </c>
      <c r="G124" s="2309">
        <v>6506184.860749349</v>
      </c>
      <c r="I124" s="2306" t="s">
        <v>1587</v>
      </c>
      <c r="J124" s="2137">
        <v>225909.19655379685</v>
      </c>
      <c r="K124" s="2307">
        <v>18</v>
      </c>
      <c r="L124" s="2308">
        <v>2</v>
      </c>
      <c r="M124" s="2309">
        <v>8132731.0759366862</v>
      </c>
      <c r="O124" s="2306" t="s">
        <v>1587</v>
      </c>
      <c r="P124" s="2137">
        <v>225909.19655379685</v>
      </c>
      <c r="Q124" s="2307">
        <v>21.599999999999998</v>
      </c>
      <c r="R124" s="2308">
        <v>2</v>
      </c>
      <c r="S124" s="2309">
        <v>9759277.2911240235</v>
      </c>
      <c r="U124" s="2306" t="s">
        <v>1587</v>
      </c>
      <c r="V124" s="2137">
        <v>225909.19655379685</v>
      </c>
      <c r="W124" s="2307">
        <v>27</v>
      </c>
      <c r="X124" s="2308">
        <v>2</v>
      </c>
      <c r="Y124" s="2309">
        <v>12199096.613905029</v>
      </c>
    </row>
    <row r="125" spans="3:25" x14ac:dyDescent="0.3">
      <c r="C125" s="2306" t="s">
        <v>932</v>
      </c>
      <c r="D125" s="2137">
        <v>4251.3637355331075</v>
      </c>
      <c r="E125" s="2307">
        <v>6</v>
      </c>
      <c r="F125" s="2308">
        <v>5</v>
      </c>
      <c r="G125" s="2309">
        <v>127540.91206599321</v>
      </c>
      <c r="I125" s="2306" t="s">
        <v>932</v>
      </c>
      <c r="J125" s="2137">
        <v>4251.3637355331075</v>
      </c>
      <c r="K125" s="2307">
        <v>6</v>
      </c>
      <c r="L125" s="2308">
        <v>5</v>
      </c>
      <c r="M125" s="2309">
        <v>127540.91206599321</v>
      </c>
      <c r="O125" s="2306" t="s">
        <v>932</v>
      </c>
      <c r="P125" s="2137">
        <v>4251.3637355331075</v>
      </c>
      <c r="Q125" s="2307">
        <v>6</v>
      </c>
      <c r="R125" s="2308">
        <v>5</v>
      </c>
      <c r="S125" s="2309">
        <v>127540.91206599321</v>
      </c>
      <c r="U125" s="2306" t="s">
        <v>932</v>
      </c>
      <c r="V125" s="2137">
        <v>4251.3637355331075</v>
      </c>
      <c r="W125" s="2307">
        <v>12</v>
      </c>
      <c r="X125" s="2308">
        <v>5</v>
      </c>
      <c r="Y125" s="2309">
        <v>255081.82413198642</v>
      </c>
    </row>
    <row r="126" spans="3:25" x14ac:dyDescent="0.3">
      <c r="C126" s="2261"/>
      <c r="D126" s="2137"/>
      <c r="E126" s="2285"/>
      <c r="F126" s="2133"/>
      <c r="G126" s="2140"/>
      <c r="I126" s="2261"/>
      <c r="J126" s="2137"/>
      <c r="K126" s="2285"/>
      <c r="L126" s="2133"/>
      <c r="M126" s="2140"/>
      <c r="O126" s="2261"/>
      <c r="P126" s="2137"/>
      <c r="Q126" s="2285"/>
      <c r="R126" s="2133"/>
      <c r="S126" s="2140"/>
      <c r="U126" s="2261"/>
      <c r="V126" s="2137"/>
      <c r="W126" s="2285"/>
      <c r="X126" s="2133"/>
      <c r="Y126" s="2140"/>
    </row>
    <row r="127" spans="3:25" x14ac:dyDescent="0.3">
      <c r="C127" s="2261"/>
      <c r="D127" s="2137"/>
      <c r="E127" s="2285"/>
      <c r="F127" s="2133"/>
      <c r="G127" s="2140"/>
      <c r="I127" s="2261"/>
      <c r="J127" s="2137"/>
      <c r="K127" s="2285"/>
      <c r="L127" s="2133"/>
      <c r="M127" s="2140"/>
      <c r="O127" s="2261"/>
      <c r="P127" s="2137"/>
      <c r="Q127" s="2285"/>
      <c r="R127" s="2133"/>
      <c r="S127" s="2140"/>
      <c r="U127" s="2261"/>
      <c r="V127" s="2137"/>
      <c r="W127" s="2285"/>
      <c r="X127" s="2133"/>
      <c r="Y127" s="2140"/>
    </row>
    <row r="128" spans="3:25" ht="15.75" thickBot="1" x14ac:dyDescent="0.35">
      <c r="C128" s="2266"/>
      <c r="D128" s="2177"/>
      <c r="E128" s="1206"/>
      <c r="F128" s="2267" t="s">
        <v>890</v>
      </c>
      <c r="G128" s="2268">
        <v>14273540.607517809</v>
      </c>
      <c r="I128" s="2266"/>
      <c r="J128" s="2177"/>
      <c r="K128" s="1206"/>
      <c r="L128" s="2267" t="s">
        <v>890</v>
      </c>
      <c r="M128" s="2268">
        <v>17810040.531380761</v>
      </c>
      <c r="O128" s="2266"/>
      <c r="P128" s="2177"/>
      <c r="Q128" s="1206"/>
      <c r="R128" s="2267" t="s">
        <v>890</v>
      </c>
      <c r="S128" s="2268">
        <v>21028214.837131113</v>
      </c>
      <c r="U128" s="2266"/>
      <c r="V128" s="2177"/>
      <c r="W128" s="1206"/>
      <c r="X128" s="2267" t="s">
        <v>890</v>
      </c>
      <c r="Y128" s="2268">
        <v>25187203.162541129</v>
      </c>
    </row>
    <row r="129" spans="3:25" ht="16.5" thickTop="1" thickBot="1" x14ac:dyDescent="0.35">
      <c r="C129" s="2254" t="s">
        <v>891</v>
      </c>
      <c r="D129" s="2177"/>
      <c r="E129" s="1206"/>
      <c r="F129" s="2269"/>
      <c r="G129" s="2255"/>
      <c r="I129" s="2254" t="s">
        <v>891</v>
      </c>
      <c r="J129" s="2177"/>
      <c r="K129" s="1206"/>
      <c r="L129" s="2269"/>
      <c r="M129" s="2255"/>
      <c r="O129" s="2254" t="s">
        <v>891</v>
      </c>
      <c r="P129" s="2177"/>
      <c r="Q129" s="1206"/>
      <c r="R129" s="2269"/>
      <c r="S129" s="2255"/>
      <c r="U129" s="2254" t="s">
        <v>891</v>
      </c>
      <c r="V129" s="2177"/>
      <c r="W129" s="1206"/>
      <c r="X129" s="2269"/>
      <c r="Y129" s="2255"/>
    </row>
    <row r="130" spans="3:25" ht="15.75" thickBot="1" x14ac:dyDescent="0.35">
      <c r="C130" s="2270" t="s">
        <v>884</v>
      </c>
      <c r="D130" s="2271" t="s">
        <v>892</v>
      </c>
      <c r="E130" s="2258" t="s">
        <v>893</v>
      </c>
      <c r="F130" s="2272" t="s">
        <v>1748</v>
      </c>
      <c r="G130" s="2273" t="s">
        <v>888</v>
      </c>
      <c r="I130" s="2270" t="s">
        <v>884</v>
      </c>
      <c r="J130" s="2271" t="s">
        <v>892</v>
      </c>
      <c r="K130" s="2258" t="s">
        <v>893</v>
      </c>
      <c r="L130" s="2272" t="s">
        <v>1748</v>
      </c>
      <c r="M130" s="2273" t="s">
        <v>888</v>
      </c>
      <c r="O130" s="2270" t="s">
        <v>884</v>
      </c>
      <c r="P130" s="2271" t="s">
        <v>892</v>
      </c>
      <c r="Q130" s="2258" t="s">
        <v>893</v>
      </c>
      <c r="R130" s="2272" t="s">
        <v>1748</v>
      </c>
      <c r="S130" s="2273" t="s">
        <v>888</v>
      </c>
      <c r="U130" s="2270" t="s">
        <v>884</v>
      </c>
      <c r="V130" s="2271" t="s">
        <v>892</v>
      </c>
      <c r="W130" s="2258" t="s">
        <v>893</v>
      </c>
      <c r="X130" s="2272" t="s">
        <v>1748</v>
      </c>
      <c r="Y130" s="2273" t="s">
        <v>888</v>
      </c>
    </row>
    <row r="131" spans="3:25" x14ac:dyDescent="0.3">
      <c r="C131" s="2274"/>
      <c r="D131" s="2275"/>
      <c r="E131" s="2276"/>
      <c r="F131" s="2277"/>
      <c r="G131" s="2278"/>
      <c r="I131" s="2274"/>
      <c r="J131" s="2275"/>
      <c r="K131" s="2276"/>
      <c r="L131" s="2277"/>
      <c r="M131" s="2278"/>
      <c r="O131" s="2274"/>
      <c r="P131" s="2275"/>
      <c r="Q131" s="2276"/>
      <c r="R131" s="2277"/>
      <c r="S131" s="2278"/>
      <c r="U131" s="2274"/>
      <c r="V131" s="2275"/>
      <c r="W131" s="2276"/>
      <c r="X131" s="2277"/>
      <c r="Y131" s="2278"/>
    </row>
    <row r="132" spans="3:25" x14ac:dyDescent="0.3">
      <c r="C132" s="2126"/>
      <c r="D132" s="2279"/>
      <c r="E132" s="2127"/>
      <c r="F132" s="2280"/>
      <c r="G132" s="2281"/>
      <c r="I132" s="2126"/>
      <c r="J132" s="2279"/>
      <c r="K132" s="2127"/>
      <c r="L132" s="2280"/>
      <c r="M132" s="2281"/>
      <c r="O132" s="2126"/>
      <c r="P132" s="2279"/>
      <c r="Q132" s="2127"/>
      <c r="R132" s="2280"/>
      <c r="S132" s="2281"/>
      <c r="U132" s="2126"/>
      <c r="V132" s="2279"/>
      <c r="W132" s="2127"/>
      <c r="X132" s="2280"/>
      <c r="Y132" s="2281"/>
    </row>
    <row r="133" spans="3:25" x14ac:dyDescent="0.3">
      <c r="C133" s="2126"/>
      <c r="D133" s="2279"/>
      <c r="E133" s="2127"/>
      <c r="F133" s="2280"/>
      <c r="G133" s="2281"/>
      <c r="I133" s="2126"/>
      <c r="J133" s="2279"/>
      <c r="K133" s="2127"/>
      <c r="L133" s="2280"/>
      <c r="M133" s="2281"/>
      <c r="O133" s="2126"/>
      <c r="P133" s="2279"/>
      <c r="Q133" s="2127"/>
      <c r="R133" s="2280"/>
      <c r="S133" s="2281"/>
      <c r="U133" s="2126"/>
      <c r="V133" s="2279"/>
      <c r="W133" s="2127"/>
      <c r="X133" s="2280"/>
      <c r="Y133" s="2281"/>
    </row>
    <row r="134" spans="3:25" x14ac:dyDescent="0.3">
      <c r="C134" s="2126"/>
      <c r="D134" s="2279"/>
      <c r="E134" s="2127"/>
      <c r="F134" s="2280"/>
      <c r="G134" s="2281"/>
      <c r="I134" s="2126"/>
      <c r="J134" s="2279"/>
      <c r="K134" s="2127"/>
      <c r="L134" s="2280"/>
      <c r="M134" s="2281"/>
      <c r="O134" s="2126"/>
      <c r="P134" s="2279"/>
      <c r="Q134" s="2127"/>
      <c r="R134" s="2280"/>
      <c r="S134" s="2281"/>
      <c r="U134" s="2126"/>
      <c r="V134" s="2279"/>
      <c r="W134" s="2127"/>
      <c r="X134" s="2280"/>
      <c r="Y134" s="2281"/>
    </row>
    <row r="135" spans="3:25" ht="15.75" thickBot="1" x14ac:dyDescent="0.35">
      <c r="C135" s="2266"/>
      <c r="D135" s="2177"/>
      <c r="E135" s="1206"/>
      <c r="F135" s="2267" t="s">
        <v>890</v>
      </c>
      <c r="G135" s="2268">
        <v>0</v>
      </c>
      <c r="I135" s="2266"/>
      <c r="J135" s="2177"/>
      <c r="K135" s="1206"/>
      <c r="L135" s="2267" t="s">
        <v>890</v>
      </c>
      <c r="M135" s="2268">
        <v>0</v>
      </c>
      <c r="O135" s="2266"/>
      <c r="P135" s="2177"/>
      <c r="Q135" s="1206"/>
      <c r="R135" s="2267" t="s">
        <v>890</v>
      </c>
      <c r="S135" s="2268">
        <v>0</v>
      </c>
      <c r="U135" s="2266"/>
      <c r="V135" s="2177"/>
      <c r="W135" s="1206"/>
      <c r="X135" s="2267" t="s">
        <v>890</v>
      </c>
      <c r="Y135" s="2268">
        <v>0</v>
      </c>
    </row>
    <row r="136" spans="3:25" ht="16.5" thickTop="1" thickBot="1" x14ac:dyDescent="0.35">
      <c r="C136" s="2254" t="s">
        <v>898</v>
      </c>
      <c r="D136" s="2177"/>
      <c r="E136" s="1206"/>
      <c r="F136" s="2269"/>
      <c r="G136" s="2255"/>
      <c r="I136" s="2254" t="s">
        <v>898</v>
      </c>
      <c r="J136" s="2177"/>
      <c r="K136" s="1206"/>
      <c r="L136" s="2269"/>
      <c r="M136" s="2255"/>
      <c r="O136" s="2254" t="s">
        <v>898</v>
      </c>
      <c r="P136" s="2177"/>
      <c r="Q136" s="1206"/>
      <c r="R136" s="2269"/>
      <c r="S136" s="2255"/>
      <c r="U136" s="2254" t="s">
        <v>898</v>
      </c>
      <c r="V136" s="2177"/>
      <c r="W136" s="1206"/>
      <c r="X136" s="2269"/>
      <c r="Y136" s="2255"/>
    </row>
    <row r="137" spans="3:25" ht="15.75" thickBot="1" x14ac:dyDescent="0.35">
      <c r="C137" s="2270" t="s">
        <v>884</v>
      </c>
      <c r="D137" s="2271" t="s">
        <v>885</v>
      </c>
      <c r="E137" s="2258" t="s">
        <v>1816</v>
      </c>
      <c r="F137" s="2258" t="s">
        <v>893</v>
      </c>
      <c r="G137" s="2310" t="s">
        <v>888</v>
      </c>
      <c r="I137" s="2270" t="s">
        <v>884</v>
      </c>
      <c r="J137" s="2271" t="s">
        <v>885</v>
      </c>
      <c r="K137" s="2258" t="s">
        <v>1816</v>
      </c>
      <c r="L137" s="2258" t="s">
        <v>893</v>
      </c>
      <c r="M137" s="2310" t="s">
        <v>888</v>
      </c>
      <c r="O137" s="2270" t="s">
        <v>884</v>
      </c>
      <c r="P137" s="2271" t="s">
        <v>885</v>
      </c>
      <c r="Q137" s="2258" t="s">
        <v>1816</v>
      </c>
      <c r="R137" s="2258" t="s">
        <v>893</v>
      </c>
      <c r="S137" s="2310" t="s">
        <v>888</v>
      </c>
      <c r="U137" s="2270" t="s">
        <v>884</v>
      </c>
      <c r="V137" s="2271" t="s">
        <v>885</v>
      </c>
      <c r="W137" s="2258" t="s">
        <v>1816</v>
      </c>
      <c r="X137" s="2258" t="s">
        <v>893</v>
      </c>
      <c r="Y137" s="2310" t="s">
        <v>888</v>
      </c>
    </row>
    <row r="138" spans="3:25" x14ac:dyDescent="0.3">
      <c r="C138" s="2306" t="s">
        <v>1650</v>
      </c>
      <c r="D138" s="2282">
        <v>290020.70325447264</v>
      </c>
      <c r="E138" s="2307">
        <v>10.799999999999999</v>
      </c>
      <c r="F138" s="2308">
        <v>1</v>
      </c>
      <c r="G138" s="2309">
        <v>3132223.595148304</v>
      </c>
      <c r="I138" s="2306" t="s">
        <v>1650</v>
      </c>
      <c r="J138" s="2282">
        <v>290020.70325447264</v>
      </c>
      <c r="K138" s="2307">
        <v>13.5</v>
      </c>
      <c r="L138" s="2308">
        <v>1</v>
      </c>
      <c r="M138" s="2309">
        <v>3915279.4939353806</v>
      </c>
      <c r="O138" s="2306" t="s">
        <v>1650</v>
      </c>
      <c r="P138" s="2282">
        <v>290020.70325447264</v>
      </c>
      <c r="Q138" s="2307">
        <v>18</v>
      </c>
      <c r="R138" s="2308">
        <v>1</v>
      </c>
      <c r="S138" s="2309">
        <v>5220372.6585805072</v>
      </c>
      <c r="U138" s="2306" t="s">
        <v>1650</v>
      </c>
      <c r="V138" s="2282">
        <v>290020.70325447264</v>
      </c>
      <c r="W138" s="2307">
        <v>27</v>
      </c>
      <c r="X138" s="2308">
        <v>1</v>
      </c>
      <c r="Y138" s="2309">
        <v>7830558.9878707612</v>
      </c>
    </row>
    <row r="139" spans="3:25" x14ac:dyDescent="0.3">
      <c r="C139" s="2306" t="s">
        <v>2870</v>
      </c>
      <c r="D139" s="2282">
        <v>254469.82106837176</v>
      </c>
      <c r="E139" s="2307">
        <v>18</v>
      </c>
      <c r="F139" s="2308">
        <v>2</v>
      </c>
      <c r="G139" s="2309">
        <v>9160913.558461383</v>
      </c>
      <c r="I139" s="2306" t="s">
        <v>2870</v>
      </c>
      <c r="J139" s="2282">
        <v>254469.82106837176</v>
      </c>
      <c r="K139" s="2307">
        <v>21.599999999999998</v>
      </c>
      <c r="L139" s="2308">
        <v>2</v>
      </c>
      <c r="M139" s="2309">
        <v>10993096.270153658</v>
      </c>
      <c r="O139" s="2306" t="s">
        <v>2870</v>
      </c>
      <c r="P139" s="2282">
        <v>254469.82106837176</v>
      </c>
      <c r="Q139" s="2307">
        <v>31.5</v>
      </c>
      <c r="R139" s="2308">
        <v>2</v>
      </c>
      <c r="S139" s="2309">
        <v>16031598.72730742</v>
      </c>
      <c r="U139" s="2306" t="s">
        <v>2870</v>
      </c>
      <c r="V139" s="2282">
        <v>254469.82106837176</v>
      </c>
      <c r="W139" s="2307">
        <v>45</v>
      </c>
      <c r="X139" s="2308">
        <v>2</v>
      </c>
      <c r="Y139" s="2309">
        <v>22902283.896153457</v>
      </c>
    </row>
    <row r="140" spans="3:25" x14ac:dyDescent="0.3">
      <c r="C140" s="2306" t="s">
        <v>923</v>
      </c>
      <c r="D140" s="2282">
        <v>64040.167561799884</v>
      </c>
      <c r="E140" s="2307">
        <v>18</v>
      </c>
      <c r="F140" s="2308">
        <v>2</v>
      </c>
      <c r="G140" s="2309">
        <v>2305446.0322247958</v>
      </c>
      <c r="I140" s="2306" t="s">
        <v>923</v>
      </c>
      <c r="J140" s="2282">
        <v>64040.167561799884</v>
      </c>
      <c r="K140" s="2307">
        <v>21.599999999999998</v>
      </c>
      <c r="L140" s="2308">
        <v>2</v>
      </c>
      <c r="M140" s="2309">
        <v>2766535.2386697549</v>
      </c>
      <c r="O140" s="2306" t="s">
        <v>923</v>
      </c>
      <c r="P140" s="2282">
        <v>64040.167561799884</v>
      </c>
      <c r="Q140" s="2307">
        <v>27</v>
      </c>
      <c r="R140" s="2308">
        <v>2</v>
      </c>
      <c r="S140" s="2309">
        <v>3458169.0483371937</v>
      </c>
      <c r="U140" s="2306" t="s">
        <v>923</v>
      </c>
      <c r="V140" s="2282">
        <v>64040.167561799884</v>
      </c>
      <c r="W140" s="2307">
        <v>45</v>
      </c>
      <c r="X140" s="2308">
        <v>2</v>
      </c>
      <c r="Y140" s="2309">
        <v>5763615.0805619899</v>
      </c>
    </row>
    <row r="141" spans="3:25" x14ac:dyDescent="0.3">
      <c r="C141" s="2306" t="s">
        <v>935</v>
      </c>
      <c r="D141" s="2282">
        <v>56298.72089551598</v>
      </c>
      <c r="E141" s="2307">
        <v>21.599999999999998</v>
      </c>
      <c r="F141" s="2308">
        <v>1</v>
      </c>
      <c r="G141" s="2309">
        <v>1216052.3713431451</v>
      </c>
      <c r="I141" s="2306" t="s">
        <v>935</v>
      </c>
      <c r="J141" s="2282">
        <v>56298.72089551598</v>
      </c>
      <c r="K141" s="2307">
        <v>27</v>
      </c>
      <c r="L141" s="2308">
        <v>1</v>
      </c>
      <c r="M141" s="2309">
        <v>1520065.4641789314</v>
      </c>
      <c r="O141" s="2306" t="s">
        <v>935</v>
      </c>
      <c r="P141" s="2282">
        <v>56298.72089551598</v>
      </c>
      <c r="Q141" s="2307">
        <v>31.5</v>
      </c>
      <c r="R141" s="2308">
        <v>1</v>
      </c>
      <c r="S141" s="2309">
        <v>1773409.7082087535</v>
      </c>
      <c r="U141" s="2306" t="s">
        <v>935</v>
      </c>
      <c r="V141" s="2282">
        <v>56298.72089551598</v>
      </c>
      <c r="W141" s="2307">
        <v>45</v>
      </c>
      <c r="X141" s="2308">
        <v>1</v>
      </c>
      <c r="Y141" s="2309">
        <v>2533442.4402982192</v>
      </c>
    </row>
    <row r="142" spans="3:25" x14ac:dyDescent="0.3">
      <c r="C142" s="2306" t="s">
        <v>2604</v>
      </c>
      <c r="D142" s="2282">
        <v>290020.70325447264</v>
      </c>
      <c r="E142" s="2307">
        <v>9</v>
      </c>
      <c r="F142" s="2308">
        <v>1</v>
      </c>
      <c r="G142" s="2309">
        <v>2610186.3292902536</v>
      </c>
      <c r="I142" s="2306" t="s">
        <v>2604</v>
      </c>
      <c r="J142" s="2282">
        <v>290020.70325447264</v>
      </c>
      <c r="K142" s="2307">
        <v>10.799999999999999</v>
      </c>
      <c r="L142" s="2308">
        <v>1</v>
      </c>
      <c r="M142" s="2309">
        <v>3132223.595148304</v>
      </c>
      <c r="O142" s="2306" t="s">
        <v>2604</v>
      </c>
      <c r="P142" s="2282">
        <v>290020.70325447264</v>
      </c>
      <c r="Q142" s="2307">
        <v>13.5</v>
      </c>
      <c r="R142" s="2308">
        <v>1</v>
      </c>
      <c r="S142" s="2309">
        <v>3915279.4939353806</v>
      </c>
      <c r="U142" s="2306" t="s">
        <v>2604</v>
      </c>
      <c r="V142" s="2282">
        <v>290020.70325447264</v>
      </c>
      <c r="W142" s="2307">
        <v>22.5</v>
      </c>
      <c r="X142" s="2308">
        <v>1</v>
      </c>
      <c r="Y142" s="2309">
        <v>6525465.8232256342</v>
      </c>
    </row>
    <row r="143" spans="3:25" x14ac:dyDescent="0.3">
      <c r="C143" s="2306" t="s">
        <v>2605</v>
      </c>
      <c r="D143" s="2282">
        <v>282139.34593835432</v>
      </c>
      <c r="E143" s="2307">
        <v>18</v>
      </c>
      <c r="F143" s="2308">
        <v>2</v>
      </c>
      <c r="G143" s="2309">
        <v>10157016.453780755</v>
      </c>
      <c r="I143" s="2306" t="s">
        <v>2605</v>
      </c>
      <c r="J143" s="2282">
        <v>282139.34593835432</v>
      </c>
      <c r="K143" s="2307">
        <v>21.599999999999998</v>
      </c>
      <c r="L143" s="2308">
        <v>2</v>
      </c>
      <c r="M143" s="2309">
        <v>12188419.744536906</v>
      </c>
      <c r="O143" s="2306" t="s">
        <v>2605</v>
      </c>
      <c r="P143" s="2282">
        <v>282139.34593835432</v>
      </c>
      <c r="Q143" s="2307">
        <v>31.5</v>
      </c>
      <c r="R143" s="2308">
        <v>2</v>
      </c>
      <c r="S143" s="2309">
        <v>17774778.794116322</v>
      </c>
      <c r="U143" s="2306" t="s">
        <v>2605</v>
      </c>
      <c r="V143" s="2282">
        <v>282139.34593835432</v>
      </c>
      <c r="W143" s="2307">
        <v>45</v>
      </c>
      <c r="X143" s="2308">
        <v>2</v>
      </c>
      <c r="Y143" s="2309">
        <v>25392541.134451889</v>
      </c>
    </row>
    <row r="144" spans="3:25" x14ac:dyDescent="0.3">
      <c r="C144" s="2261"/>
      <c r="D144" s="2282"/>
      <c r="E144" s="2285"/>
      <c r="F144" s="2133"/>
      <c r="G144" s="2140"/>
      <c r="I144" s="2261"/>
      <c r="J144" s="2282"/>
      <c r="K144" s="2285"/>
      <c r="L144" s="2133"/>
      <c r="M144" s="2140"/>
      <c r="O144" s="2261"/>
      <c r="P144" s="2282"/>
      <c r="Q144" s="2285"/>
      <c r="R144" s="2133"/>
      <c r="S144" s="2140"/>
      <c r="U144" s="2261"/>
      <c r="V144" s="2282"/>
      <c r="W144" s="2285"/>
      <c r="X144" s="2133"/>
      <c r="Y144" s="2140"/>
    </row>
    <row r="145" spans="3:25" x14ac:dyDescent="0.3">
      <c r="C145" s="2261"/>
      <c r="D145" s="2282"/>
      <c r="E145" s="2285"/>
      <c r="F145" s="2133"/>
      <c r="G145" s="2140"/>
      <c r="I145" s="2261"/>
      <c r="J145" s="2282"/>
      <c r="K145" s="2285"/>
      <c r="L145" s="2133"/>
      <c r="M145" s="2140"/>
      <c r="O145" s="2261"/>
      <c r="P145" s="2282"/>
      <c r="Q145" s="2285"/>
      <c r="R145" s="2133"/>
      <c r="S145" s="2140"/>
      <c r="U145" s="2261"/>
      <c r="V145" s="2282"/>
      <c r="W145" s="2285"/>
      <c r="X145" s="2133"/>
      <c r="Y145" s="2140"/>
    </row>
    <row r="146" spans="3:25" x14ac:dyDescent="0.3">
      <c r="C146" s="2261"/>
      <c r="D146" s="2282"/>
      <c r="E146" s="2285"/>
      <c r="F146" s="2133"/>
      <c r="G146" s="2140"/>
      <c r="I146" s="2261"/>
      <c r="J146" s="2311"/>
      <c r="K146" s="2285"/>
      <c r="L146" s="2312"/>
      <c r="M146" s="2313"/>
      <c r="O146" s="2261"/>
      <c r="P146" s="2311"/>
      <c r="Q146" s="2285"/>
      <c r="R146" s="2312"/>
      <c r="S146" s="2313"/>
      <c r="U146" s="2261"/>
      <c r="V146" s="2311"/>
      <c r="W146" s="2285"/>
      <c r="X146" s="2312"/>
      <c r="Y146" s="2313"/>
    </row>
    <row r="147" spans="3:25" x14ac:dyDescent="0.3">
      <c r="C147" s="2142"/>
      <c r="D147" s="2314"/>
      <c r="E147" s="2315">
        <v>0</v>
      </c>
      <c r="F147" s="2316" t="s">
        <v>890</v>
      </c>
      <c r="G147" s="2317">
        <v>28581838.340248637</v>
      </c>
      <c r="I147" s="2142"/>
      <c r="J147" s="2314"/>
      <c r="K147" s="2315"/>
      <c r="L147" s="2316" t="s">
        <v>890</v>
      </c>
      <c r="M147" s="2317">
        <v>34515619.806622937</v>
      </c>
      <c r="O147" s="2142"/>
      <c r="P147" s="2314"/>
      <c r="Q147" s="2315"/>
      <c r="R147" s="2316" t="s">
        <v>890</v>
      </c>
      <c r="S147" s="2317">
        <v>48173608.430485576</v>
      </c>
      <c r="U147" s="2142"/>
      <c r="V147" s="2314"/>
      <c r="W147" s="2315"/>
      <c r="X147" s="2316" t="s">
        <v>890</v>
      </c>
      <c r="Y147" s="2317">
        <v>70947907.362561941</v>
      </c>
    </row>
    <row r="148" spans="3:25" ht="15.75" thickBot="1" x14ac:dyDescent="0.35">
      <c r="C148" s="2286"/>
      <c r="D148" s="2287"/>
      <c r="E148" s="2288" t="s">
        <v>900</v>
      </c>
      <c r="F148" s="2169"/>
      <c r="G148" s="1086">
        <v>42855378.947766446</v>
      </c>
      <c r="I148" s="2286"/>
      <c r="J148" s="2287"/>
      <c r="K148" s="2288" t="s">
        <v>900</v>
      </c>
      <c r="L148" s="2169"/>
      <c r="M148" s="1086">
        <v>52325660.338003695</v>
      </c>
      <c r="O148" s="2286"/>
      <c r="P148" s="2287"/>
      <c r="Q148" s="2288" t="s">
        <v>900</v>
      </c>
      <c r="R148" s="2169"/>
      <c r="S148" s="1086">
        <v>69201823.267616689</v>
      </c>
      <c r="U148" s="2286"/>
      <c r="V148" s="2287"/>
      <c r="W148" s="2288" t="s">
        <v>900</v>
      </c>
      <c r="X148" s="2169"/>
      <c r="Y148" s="1086">
        <v>96135110.525103062</v>
      </c>
    </row>
    <row r="149" spans="3:25" x14ac:dyDescent="0.3">
      <c r="M149" s="524"/>
      <c r="Y149" s="2318"/>
    </row>
    <row r="150" spans="3:25" ht="15.75" thickBot="1" x14ac:dyDescent="0.35"/>
    <row r="151" spans="3:25" x14ac:dyDescent="0.3">
      <c r="C151" s="2231" t="s">
        <v>876</v>
      </c>
      <c r="D151" s="2232"/>
      <c r="E151" s="2235" t="s">
        <v>875</v>
      </c>
      <c r="F151" s="2233"/>
      <c r="G151" s="2234"/>
      <c r="I151" s="2231" t="s">
        <v>876</v>
      </c>
      <c r="J151" s="2232"/>
      <c r="K151" s="2235" t="s">
        <v>875</v>
      </c>
      <c r="L151" s="2233"/>
      <c r="M151" s="2234"/>
    </row>
    <row r="152" spans="3:25" ht="15.75" thickBot="1" x14ac:dyDescent="0.35">
      <c r="C152" s="2241" t="s">
        <v>877</v>
      </c>
      <c r="D152" s="2242">
        <v>8</v>
      </c>
      <c r="E152" s="2243" t="s">
        <v>878</v>
      </c>
      <c r="F152" s="2239" t="s">
        <v>2330</v>
      </c>
      <c r="G152" s="2240"/>
      <c r="I152" s="2241" t="s">
        <v>877</v>
      </c>
      <c r="J152" s="2242">
        <v>9</v>
      </c>
      <c r="K152" s="2243" t="s">
        <v>878</v>
      </c>
      <c r="L152" s="2239" t="s">
        <v>2330</v>
      </c>
      <c r="M152" s="2240"/>
    </row>
    <row r="153" spans="3:25" x14ac:dyDescent="0.3">
      <c r="C153" s="2244" t="s">
        <v>880</v>
      </c>
      <c r="D153" s="2245"/>
      <c r="E153" s="2246"/>
      <c r="F153" s="2301" t="s">
        <v>881</v>
      </c>
      <c r="G153" s="2302" t="s">
        <v>1745</v>
      </c>
      <c r="I153" s="2244" t="s">
        <v>880</v>
      </c>
      <c r="J153" s="2245"/>
      <c r="K153" s="2246"/>
      <c r="L153" s="2301" t="s">
        <v>881</v>
      </c>
      <c r="M153" s="2302" t="s">
        <v>1745</v>
      </c>
    </row>
    <row r="154" spans="3:25" ht="12.75" customHeight="1" thickBot="1" x14ac:dyDescent="0.35">
      <c r="C154" s="2249" t="s">
        <v>2735</v>
      </c>
      <c r="D154" s="2250"/>
      <c r="E154" s="2251"/>
      <c r="F154" s="2303"/>
      <c r="G154" s="2304"/>
      <c r="I154" s="2249" t="s">
        <v>2735</v>
      </c>
      <c r="J154" s="2250"/>
      <c r="K154" s="2251"/>
      <c r="L154" s="2303"/>
      <c r="M154" s="2304"/>
    </row>
    <row r="155" spans="3:25" ht="15.75" thickBot="1" x14ac:dyDescent="0.35">
      <c r="C155" s="2254" t="s">
        <v>882</v>
      </c>
      <c r="D155" s="2177"/>
      <c r="E155" s="1206"/>
      <c r="F155" s="1206"/>
      <c r="G155" s="2255"/>
      <c r="I155" s="2254" t="s">
        <v>882</v>
      </c>
      <c r="J155" s="2177"/>
      <c r="K155" s="1206"/>
      <c r="L155" s="1206"/>
      <c r="M155" s="2255"/>
    </row>
    <row r="156" spans="3:25" ht="15.75" thickBot="1" x14ac:dyDescent="0.35">
      <c r="C156" s="2256" t="s">
        <v>884</v>
      </c>
      <c r="D156" s="2305" t="s">
        <v>885</v>
      </c>
      <c r="E156" s="2258" t="s">
        <v>1816</v>
      </c>
      <c r="F156" s="2258" t="s">
        <v>893</v>
      </c>
      <c r="G156" s="2259" t="s">
        <v>888</v>
      </c>
      <c r="I156" s="2256" t="s">
        <v>884</v>
      </c>
      <c r="J156" s="2257" t="s">
        <v>885</v>
      </c>
      <c r="K156" s="2258" t="s">
        <v>1816</v>
      </c>
      <c r="L156" s="2258" t="s">
        <v>893</v>
      </c>
      <c r="M156" s="2259" t="s">
        <v>888</v>
      </c>
    </row>
    <row r="157" spans="3:25" x14ac:dyDescent="0.3">
      <c r="C157" s="2306" t="s">
        <v>1815</v>
      </c>
      <c r="D157" s="2137">
        <v>353695.13123622525</v>
      </c>
      <c r="E157" s="2307">
        <v>14.399999999999999</v>
      </c>
      <c r="F157" s="2308">
        <v>1</v>
      </c>
      <c r="G157" s="2309">
        <v>5093209.8898016429</v>
      </c>
      <c r="I157" s="2306" t="s">
        <v>1815</v>
      </c>
      <c r="J157" s="2137">
        <v>353695.13123622525</v>
      </c>
      <c r="K157" s="2307">
        <v>18</v>
      </c>
      <c r="L157" s="2308">
        <v>1</v>
      </c>
      <c r="M157" s="2309">
        <v>6366512.3622520547</v>
      </c>
    </row>
    <row r="158" spans="3:25" x14ac:dyDescent="0.3">
      <c r="C158" s="2306" t="s">
        <v>1587</v>
      </c>
      <c r="D158" s="2137">
        <v>225909.19655379685</v>
      </c>
      <c r="E158" s="2307">
        <v>9.6</v>
      </c>
      <c r="F158" s="2308">
        <v>2</v>
      </c>
      <c r="G158" s="2309">
        <v>4337456.5738328993</v>
      </c>
      <c r="I158" s="2306" t="s">
        <v>1587</v>
      </c>
      <c r="J158" s="2137">
        <v>225909.19655379685</v>
      </c>
      <c r="K158" s="2307">
        <v>12</v>
      </c>
      <c r="L158" s="2308">
        <v>2</v>
      </c>
      <c r="M158" s="2309">
        <v>5421820.7172911242</v>
      </c>
    </row>
    <row r="159" spans="3:25" ht="15.75" thickBot="1" x14ac:dyDescent="0.35">
      <c r="C159" s="2306" t="s">
        <v>932</v>
      </c>
      <c r="D159" s="2137">
        <v>4251.3637355331075</v>
      </c>
      <c r="E159" s="2307">
        <v>6</v>
      </c>
      <c r="F159" s="2308">
        <v>5</v>
      </c>
      <c r="G159" s="2309">
        <v>127540.91206599321</v>
      </c>
      <c r="I159" s="2306" t="s">
        <v>932</v>
      </c>
      <c r="J159" s="2320">
        <v>4251.3637355331075</v>
      </c>
      <c r="K159" s="2294">
        <v>6</v>
      </c>
      <c r="L159" s="2308">
        <v>5</v>
      </c>
      <c r="M159" s="2309">
        <v>127540.91206599321</v>
      </c>
    </row>
    <row r="160" spans="3:25" x14ac:dyDescent="0.3">
      <c r="C160" s="2261"/>
      <c r="D160" s="2137"/>
      <c r="E160" s="2285"/>
      <c r="F160" s="2133"/>
      <c r="G160" s="2309"/>
      <c r="I160" s="2306"/>
      <c r="J160" s="2279"/>
      <c r="K160" s="2127"/>
      <c r="L160" s="2133"/>
      <c r="M160" s="2140"/>
    </row>
    <row r="161" spans="3:13" x14ac:dyDescent="0.3">
      <c r="C161" s="2261"/>
      <c r="D161" s="2137"/>
      <c r="E161" s="2285"/>
      <c r="F161" s="2133"/>
      <c r="G161" s="2140"/>
      <c r="I161" s="2261"/>
      <c r="J161" s="2279"/>
      <c r="K161" s="2127"/>
      <c r="L161" s="2133"/>
      <c r="M161" s="2140"/>
    </row>
    <row r="162" spans="3:13" ht="15.75" thickBot="1" x14ac:dyDescent="0.35">
      <c r="C162" s="2266"/>
      <c r="D162" s="2177"/>
      <c r="E162" s="1206"/>
      <c r="F162" s="2267" t="s">
        <v>890</v>
      </c>
      <c r="G162" s="2268">
        <v>9558207.3757005371</v>
      </c>
      <c r="I162" s="2266"/>
      <c r="J162" s="2177"/>
      <c r="K162" s="1206"/>
      <c r="L162" s="2267" t="s">
        <v>890</v>
      </c>
      <c r="M162" s="2268">
        <v>11915873.991609173</v>
      </c>
    </row>
    <row r="163" spans="3:13" ht="16.5" thickTop="1" thickBot="1" x14ac:dyDescent="0.35">
      <c r="C163" s="2254" t="s">
        <v>891</v>
      </c>
      <c r="D163" s="2177"/>
      <c r="E163" s="1206"/>
      <c r="F163" s="2269"/>
      <c r="G163" s="2255"/>
      <c r="I163" s="2254" t="s">
        <v>891</v>
      </c>
      <c r="J163" s="2177"/>
      <c r="K163" s="1206"/>
      <c r="L163" s="2269"/>
      <c r="M163" s="2255"/>
    </row>
    <row r="164" spans="3:13" ht="15.75" thickBot="1" x14ac:dyDescent="0.35">
      <c r="C164" s="2270" t="s">
        <v>884</v>
      </c>
      <c r="D164" s="2271" t="s">
        <v>892</v>
      </c>
      <c r="E164" s="2258" t="s">
        <v>893</v>
      </c>
      <c r="F164" s="2272" t="s">
        <v>1748</v>
      </c>
      <c r="G164" s="2273" t="s">
        <v>888</v>
      </c>
      <c r="I164" s="2270" t="s">
        <v>884</v>
      </c>
      <c r="J164" s="2271" t="s">
        <v>892</v>
      </c>
      <c r="K164" s="2258" t="s">
        <v>893</v>
      </c>
      <c r="L164" s="2272" t="s">
        <v>1748</v>
      </c>
      <c r="M164" s="2273" t="s">
        <v>888</v>
      </c>
    </row>
    <row r="165" spans="3:13" x14ac:dyDescent="0.3">
      <c r="C165" s="2274"/>
      <c r="D165" s="2275"/>
      <c r="E165" s="2276"/>
      <c r="F165" s="2277"/>
      <c r="G165" s="2278"/>
      <c r="I165" s="2274"/>
      <c r="J165" s="2275"/>
      <c r="K165" s="2276"/>
      <c r="L165" s="2277"/>
      <c r="M165" s="2278"/>
    </row>
    <row r="166" spans="3:13" x14ac:dyDescent="0.3">
      <c r="C166" s="2126"/>
      <c r="D166" s="2279"/>
      <c r="E166" s="2127"/>
      <c r="F166" s="2280"/>
      <c r="G166" s="2281"/>
      <c r="I166" s="2126"/>
      <c r="J166" s="2279"/>
      <c r="K166" s="2127"/>
      <c r="L166" s="2280"/>
      <c r="M166" s="2281"/>
    </row>
    <row r="167" spans="3:13" x14ac:dyDescent="0.3">
      <c r="C167" s="2126"/>
      <c r="D167" s="2279"/>
      <c r="E167" s="2127"/>
      <c r="F167" s="2280"/>
      <c r="G167" s="2281"/>
      <c r="I167" s="2126"/>
      <c r="J167" s="2279"/>
      <c r="K167" s="2127"/>
      <c r="L167" s="2280"/>
      <c r="M167" s="2281"/>
    </row>
    <row r="168" spans="3:13" x14ac:dyDescent="0.3">
      <c r="C168" s="2126"/>
      <c r="D168" s="2279"/>
      <c r="E168" s="2127"/>
      <c r="F168" s="2280"/>
      <c r="G168" s="2281"/>
      <c r="I168" s="2126"/>
      <c r="J168" s="2279"/>
      <c r="K168" s="2127"/>
      <c r="L168" s="2280"/>
      <c r="M168" s="2281"/>
    </row>
    <row r="169" spans="3:13" ht="15.75" thickBot="1" x14ac:dyDescent="0.35">
      <c r="C169" s="2266"/>
      <c r="D169" s="2177"/>
      <c r="E169" s="1206"/>
      <c r="F169" s="2267" t="s">
        <v>890</v>
      </c>
      <c r="G169" s="2268">
        <v>0</v>
      </c>
      <c r="I169" s="2266"/>
      <c r="J169" s="2177"/>
      <c r="K169" s="1206"/>
      <c r="L169" s="2267" t="s">
        <v>890</v>
      </c>
      <c r="M169" s="2268">
        <v>0</v>
      </c>
    </row>
    <row r="170" spans="3:13" ht="16.5" thickTop="1" thickBot="1" x14ac:dyDescent="0.35">
      <c r="C170" s="2254" t="s">
        <v>898</v>
      </c>
      <c r="D170" s="2177"/>
      <c r="E170" s="1206"/>
      <c r="F170" s="2269"/>
      <c r="G170" s="2255"/>
      <c r="I170" s="2254" t="s">
        <v>898</v>
      </c>
      <c r="J170" s="2177"/>
      <c r="K170" s="1206"/>
      <c r="L170" s="2269"/>
      <c r="M170" s="2255"/>
    </row>
    <row r="171" spans="3:13" ht="15.75" thickBot="1" x14ac:dyDescent="0.35">
      <c r="C171" s="2270" t="s">
        <v>884</v>
      </c>
      <c r="D171" s="2271" t="s">
        <v>885</v>
      </c>
      <c r="E171" s="2258" t="s">
        <v>1816</v>
      </c>
      <c r="F171" s="2258" t="s">
        <v>893</v>
      </c>
      <c r="G171" s="2310" t="s">
        <v>888</v>
      </c>
      <c r="I171" s="2270" t="s">
        <v>884</v>
      </c>
      <c r="J171" s="2271" t="s">
        <v>885</v>
      </c>
      <c r="K171" s="2258" t="s">
        <v>1816</v>
      </c>
      <c r="L171" s="2258" t="s">
        <v>893</v>
      </c>
      <c r="M171" s="2310" t="s">
        <v>888</v>
      </c>
    </row>
    <row r="172" spans="3:13" x14ac:dyDescent="0.3">
      <c r="C172" s="2306" t="s">
        <v>1650</v>
      </c>
      <c r="D172" s="2282">
        <v>290020.70325447264</v>
      </c>
      <c r="E172" s="2307">
        <v>7.1999999999999993</v>
      </c>
      <c r="F172" s="2308">
        <v>1</v>
      </c>
      <c r="G172" s="2309">
        <v>2088149.0634322029</v>
      </c>
      <c r="I172" s="2306" t="s">
        <v>1650</v>
      </c>
      <c r="J172" s="2282">
        <v>290020.70325447264</v>
      </c>
      <c r="K172" s="2307">
        <v>9</v>
      </c>
      <c r="L172" s="2308">
        <v>1</v>
      </c>
      <c r="M172" s="2309">
        <v>2610186.3292902536</v>
      </c>
    </row>
    <row r="173" spans="3:13" x14ac:dyDescent="0.3">
      <c r="C173" s="2306" t="s">
        <v>2870</v>
      </c>
      <c r="D173" s="2282">
        <v>254469.82106837176</v>
      </c>
      <c r="E173" s="2307">
        <v>6</v>
      </c>
      <c r="F173" s="2308">
        <v>1</v>
      </c>
      <c r="G173" s="2309">
        <v>1526818.9264102306</v>
      </c>
      <c r="I173" s="2306" t="s">
        <v>2870</v>
      </c>
      <c r="J173" s="2282">
        <v>254469.82106837176</v>
      </c>
      <c r="K173" s="2307">
        <v>7.1999999999999993</v>
      </c>
      <c r="L173" s="2308">
        <v>1</v>
      </c>
      <c r="M173" s="2309">
        <v>1832182.7116922764</v>
      </c>
    </row>
    <row r="174" spans="3:13" x14ac:dyDescent="0.3">
      <c r="C174" s="2306" t="s">
        <v>934</v>
      </c>
      <c r="D174" s="2282">
        <v>64040.167561799884</v>
      </c>
      <c r="E174" s="2307">
        <v>12</v>
      </c>
      <c r="F174" s="2308">
        <v>2</v>
      </c>
      <c r="G174" s="2309">
        <v>1536964.0214831973</v>
      </c>
      <c r="I174" s="2306" t="s">
        <v>934</v>
      </c>
      <c r="J174" s="2282">
        <v>64040.167561799884</v>
      </c>
      <c r="K174" s="2307">
        <v>14.399999999999999</v>
      </c>
      <c r="L174" s="2308">
        <v>2</v>
      </c>
      <c r="M174" s="2309">
        <v>1844356.8257798364</v>
      </c>
    </row>
    <row r="175" spans="3:13" x14ac:dyDescent="0.3">
      <c r="C175" s="2306" t="s">
        <v>923</v>
      </c>
      <c r="D175" s="2282">
        <v>64040.167561799884</v>
      </c>
      <c r="E175" s="2307">
        <v>12</v>
      </c>
      <c r="F175" s="2308">
        <v>2</v>
      </c>
      <c r="G175" s="2309">
        <v>1536964.0214831973</v>
      </c>
      <c r="I175" s="2306" t="s">
        <v>923</v>
      </c>
      <c r="J175" s="2282">
        <v>64040.167561799884</v>
      </c>
      <c r="K175" s="2307">
        <v>14.399999999999999</v>
      </c>
      <c r="L175" s="2308">
        <v>2</v>
      </c>
      <c r="M175" s="2309">
        <v>1844356.8257798364</v>
      </c>
    </row>
    <row r="176" spans="3:13" x14ac:dyDescent="0.3">
      <c r="C176" s="2306" t="s">
        <v>935</v>
      </c>
      <c r="D176" s="2282">
        <v>56298.72089551598</v>
      </c>
      <c r="E176" s="2307">
        <v>14.399999999999999</v>
      </c>
      <c r="F176" s="2308">
        <v>1</v>
      </c>
      <c r="G176" s="2309">
        <v>810701.58089543006</v>
      </c>
      <c r="I176" s="2306" t="s">
        <v>935</v>
      </c>
      <c r="J176" s="2282">
        <v>56298.72089551598</v>
      </c>
      <c r="K176" s="2307">
        <v>18</v>
      </c>
      <c r="L176" s="2308">
        <v>1</v>
      </c>
      <c r="M176" s="2309">
        <v>1013376.9761192877</v>
      </c>
    </row>
    <row r="177" spans="3:13" x14ac:dyDescent="0.3">
      <c r="C177" s="2306" t="s">
        <v>2604</v>
      </c>
      <c r="D177" s="2282">
        <v>290020.70325447264</v>
      </c>
      <c r="E177" s="2307">
        <v>6</v>
      </c>
      <c r="F177" s="2308">
        <v>1</v>
      </c>
      <c r="G177" s="2309">
        <v>1740124.2195268357</v>
      </c>
      <c r="I177" s="2306" t="s">
        <v>2604</v>
      </c>
      <c r="J177" s="2282">
        <v>290020.70325447264</v>
      </c>
      <c r="K177" s="2307">
        <v>7.1999999999999993</v>
      </c>
      <c r="L177" s="2308">
        <v>1</v>
      </c>
      <c r="M177" s="2309">
        <v>2088149.0634322029</v>
      </c>
    </row>
    <row r="178" spans="3:13" x14ac:dyDescent="0.3">
      <c r="C178" s="2306" t="s">
        <v>2605</v>
      </c>
      <c r="D178" s="2282">
        <v>282139.34593835432</v>
      </c>
      <c r="E178" s="2307">
        <v>12</v>
      </c>
      <c r="F178" s="2308">
        <v>2</v>
      </c>
      <c r="G178" s="2309">
        <v>6771344.3025205042</v>
      </c>
      <c r="I178" s="2306" t="s">
        <v>2605</v>
      </c>
      <c r="J178" s="2282">
        <v>282139.34593835432</v>
      </c>
      <c r="K178" s="2307">
        <v>14.399999999999999</v>
      </c>
      <c r="L178" s="2308">
        <v>2</v>
      </c>
      <c r="M178" s="2309">
        <v>8125613.1630246034</v>
      </c>
    </row>
    <row r="179" spans="3:13" x14ac:dyDescent="0.3">
      <c r="C179" s="2261"/>
      <c r="D179" s="2282"/>
      <c r="E179" s="2285"/>
      <c r="F179" s="2133"/>
      <c r="G179" s="2140"/>
      <c r="I179" s="2261"/>
      <c r="J179" s="2282"/>
      <c r="K179" s="2285"/>
      <c r="L179" s="2133"/>
      <c r="M179" s="2140"/>
    </row>
    <row r="180" spans="3:13" x14ac:dyDescent="0.3">
      <c r="C180" s="2261"/>
      <c r="D180" s="2282"/>
      <c r="E180" s="2285"/>
      <c r="F180" s="2133"/>
      <c r="G180" s="2140"/>
      <c r="I180" s="2261"/>
      <c r="J180" s="2282"/>
      <c r="K180" s="2285"/>
      <c r="L180" s="2133"/>
      <c r="M180" s="2140"/>
    </row>
    <row r="181" spans="3:13" x14ac:dyDescent="0.3">
      <c r="C181" s="2261"/>
      <c r="D181" s="2282"/>
      <c r="E181" s="2285"/>
      <c r="F181" s="2133"/>
      <c r="G181" s="2140"/>
      <c r="I181" s="2261"/>
      <c r="J181" s="2311"/>
      <c r="K181" s="2285"/>
      <c r="L181" s="2312"/>
      <c r="M181" s="2313"/>
    </row>
    <row r="182" spans="3:13" x14ac:dyDescent="0.3">
      <c r="C182" s="2142"/>
      <c r="D182" s="2314"/>
      <c r="E182" s="2315">
        <v>0</v>
      </c>
      <c r="F182" s="2316" t="s">
        <v>890</v>
      </c>
      <c r="G182" s="2317">
        <v>16011066.135751599</v>
      </c>
      <c r="I182" s="2142"/>
      <c r="J182" s="2314"/>
      <c r="K182" s="2315"/>
      <c r="L182" s="2316" t="s">
        <v>890</v>
      </c>
      <c r="M182" s="2317">
        <v>19358221.895118296</v>
      </c>
    </row>
    <row r="183" spans="3:13" ht="15.75" thickBot="1" x14ac:dyDescent="0.35">
      <c r="C183" s="2286"/>
      <c r="D183" s="2287"/>
      <c r="E183" s="2288" t="s">
        <v>900</v>
      </c>
      <c r="F183" s="2169"/>
      <c r="G183" s="1086">
        <v>25569273.511452138</v>
      </c>
      <c r="I183" s="2286"/>
      <c r="J183" s="2287"/>
      <c r="K183" s="2288" t="s">
        <v>900</v>
      </c>
      <c r="L183" s="2169"/>
      <c r="M183" s="1086">
        <v>31274095.886727467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51"/>
  <dimension ref="A2:Y175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7.42578125" style="522" customWidth="1"/>
    <col min="3" max="3" width="67.7109375" style="522" customWidth="1"/>
    <col min="4" max="4" width="14.7109375" style="522" bestFit="1" customWidth="1"/>
    <col min="5" max="5" width="27.5703125" style="522" bestFit="1" customWidth="1"/>
    <col min="6" max="6" width="15.140625" style="522" customWidth="1"/>
    <col min="7" max="7" width="13.5703125" style="522" customWidth="1"/>
    <col min="8" max="8" width="11.42578125" style="522"/>
    <col min="9" max="9" width="58" style="522" bestFit="1" customWidth="1"/>
    <col min="10" max="10" width="14.7109375" style="522" bestFit="1" customWidth="1"/>
    <col min="11" max="12" width="11.5703125" style="522" bestFit="1" customWidth="1"/>
    <col min="13" max="13" width="14.5703125" style="522" customWidth="1"/>
    <col min="14" max="15" width="11.42578125" style="522"/>
    <col min="16" max="16" width="14.7109375" style="522" bestFit="1" customWidth="1"/>
    <col min="17" max="17" width="27.5703125" style="522" bestFit="1" customWidth="1"/>
    <col min="18" max="18" width="11.5703125" style="522" bestFit="1" customWidth="1"/>
    <col min="19" max="19" width="16.7109375" style="522" bestFit="1" customWidth="1"/>
    <col min="20" max="20" width="11.42578125" style="522"/>
    <col min="21" max="21" width="53.42578125" style="522" bestFit="1" customWidth="1"/>
    <col min="22" max="22" width="14.7109375" style="522" bestFit="1" customWidth="1"/>
    <col min="23" max="24" width="11.5703125" style="522" bestFit="1" customWidth="1"/>
    <col min="25" max="25" width="15.42578125" style="522" bestFit="1" customWidth="1"/>
    <col min="26" max="16384" width="11.42578125" style="522"/>
  </cols>
  <sheetData>
    <row r="2" spans="1:8" ht="18.75" x14ac:dyDescent="0.3">
      <c r="B2" s="549" t="s">
        <v>2804</v>
      </c>
    </row>
    <row r="3" spans="1:8" ht="18.75" x14ac:dyDescent="0.3">
      <c r="B3" s="549" t="s">
        <v>2848</v>
      </c>
    </row>
    <row r="4" spans="1:8" ht="18.75" x14ac:dyDescent="0.3">
      <c r="B4" s="549" t="s">
        <v>2615</v>
      </c>
    </row>
    <row r="5" spans="1:8" x14ac:dyDescent="0.3">
      <c r="B5" s="1342" t="s">
        <v>3372</v>
      </c>
    </row>
    <row r="6" spans="1:8" ht="18.75" x14ac:dyDescent="0.3">
      <c r="B6" s="549"/>
    </row>
    <row r="9" spans="1:8" s="2219" customFormat="1" ht="25.5" x14ac:dyDescent="0.25">
      <c r="A9" s="576"/>
      <c r="B9" s="2218" t="s">
        <v>775</v>
      </c>
      <c r="C9" s="2218" t="s">
        <v>920</v>
      </c>
      <c r="D9" s="1928" t="s">
        <v>1873</v>
      </c>
      <c r="E9" s="1928" t="s">
        <v>3396</v>
      </c>
      <c r="G9" s="2220"/>
      <c r="H9" s="2220"/>
    </row>
    <row r="10" spans="1:8" s="1341" customFormat="1" ht="15.75" x14ac:dyDescent="0.3">
      <c r="A10" s="2221"/>
      <c r="B10" s="2222" t="s">
        <v>2650</v>
      </c>
      <c r="C10" s="2222" t="s">
        <v>3351</v>
      </c>
      <c r="D10" s="1470">
        <v>500</v>
      </c>
      <c r="E10" s="2223">
        <v>70597831.748214334</v>
      </c>
      <c r="G10" s="2224"/>
      <c r="H10" s="3727"/>
    </row>
    <row r="11" spans="1:8" s="1341" customFormat="1" ht="15.75" x14ac:dyDescent="0.3">
      <c r="A11" s="2221"/>
      <c r="B11" s="2222" t="s">
        <v>2651</v>
      </c>
      <c r="C11" s="2222" t="s">
        <v>3352</v>
      </c>
      <c r="D11" s="1470">
        <v>500</v>
      </c>
      <c r="E11" s="2223">
        <v>92599981.250260174</v>
      </c>
      <c r="G11" s="2224"/>
      <c r="H11" s="2225"/>
    </row>
    <row r="12" spans="1:8" s="1341" customFormat="1" ht="15.75" x14ac:dyDescent="0.3">
      <c r="A12" s="2221"/>
      <c r="B12" s="2222" t="s">
        <v>2652</v>
      </c>
      <c r="C12" s="2222" t="s">
        <v>3353</v>
      </c>
      <c r="D12" s="1470">
        <v>500</v>
      </c>
      <c r="E12" s="2223">
        <v>114602130.75230598</v>
      </c>
      <c r="G12" s="2224"/>
      <c r="H12" s="2225"/>
    </row>
    <row r="13" spans="1:8" s="1341" customFormat="1" ht="15.75" x14ac:dyDescent="0.3">
      <c r="A13" s="2221"/>
      <c r="B13" s="2222" t="s">
        <v>2497</v>
      </c>
      <c r="C13" s="2222" t="s">
        <v>1877</v>
      </c>
      <c r="D13" s="1470">
        <v>230</v>
      </c>
      <c r="E13" s="2223">
        <v>6136512.3264217982</v>
      </c>
      <c r="G13" s="2224"/>
      <c r="H13" s="2225"/>
    </row>
    <row r="14" spans="1:8" s="1341" customFormat="1" ht="15.75" x14ac:dyDescent="0.3">
      <c r="A14" s="2221"/>
      <c r="B14" s="2222" t="s">
        <v>2498</v>
      </c>
      <c r="C14" s="2222" t="s">
        <v>1824</v>
      </c>
      <c r="D14" s="1470">
        <v>230</v>
      </c>
      <c r="E14" s="2223">
        <v>7615439.3105988363</v>
      </c>
      <c r="G14" s="2224"/>
      <c r="H14" s="2225"/>
    </row>
    <row r="15" spans="1:8" s="1341" customFormat="1" ht="15.75" x14ac:dyDescent="0.3">
      <c r="A15" s="2221"/>
      <c r="B15" s="2222" t="s">
        <v>2499</v>
      </c>
      <c r="C15" s="2222" t="s">
        <v>1827</v>
      </c>
      <c r="D15" s="1470">
        <v>230</v>
      </c>
      <c r="E15" s="2223">
        <v>11019371.450819712</v>
      </c>
      <c r="G15" s="2224"/>
      <c r="H15" s="2225"/>
    </row>
    <row r="16" spans="1:8" s="1341" customFormat="1" ht="15.75" x14ac:dyDescent="0.3">
      <c r="A16" s="2221"/>
      <c r="B16" s="2222" t="s">
        <v>2500</v>
      </c>
      <c r="C16" s="2222" t="s">
        <v>1828</v>
      </c>
      <c r="D16" s="1470">
        <v>230</v>
      </c>
      <c r="E16" s="2223">
        <v>13680744.37684565</v>
      </c>
      <c r="G16" s="2224"/>
      <c r="H16" s="2225"/>
    </row>
    <row r="17" spans="1:8" s="1341" customFormat="1" ht="15.75" x14ac:dyDescent="0.3">
      <c r="A17" s="2221"/>
      <c r="B17" s="2222" t="s">
        <v>2501</v>
      </c>
      <c r="C17" s="2222" t="s">
        <v>1829</v>
      </c>
      <c r="D17" s="1470">
        <v>230</v>
      </c>
      <c r="E17" s="2223">
        <v>15227624.294789076</v>
      </c>
      <c r="G17" s="2224"/>
      <c r="H17" s="2225"/>
    </row>
    <row r="18" spans="1:8" s="1341" customFormat="1" ht="15.75" x14ac:dyDescent="0.3">
      <c r="A18" s="2221"/>
      <c r="B18" s="2222" t="s">
        <v>2502</v>
      </c>
      <c r="C18" s="2222" t="s">
        <v>248</v>
      </c>
      <c r="D18" s="1470">
        <v>230</v>
      </c>
      <c r="E18" s="2223">
        <v>17970795.035450563</v>
      </c>
      <c r="G18" s="2224"/>
      <c r="H18" s="2225"/>
    </row>
    <row r="19" spans="1:8" s="1341" customFormat="1" ht="15.75" x14ac:dyDescent="0.3">
      <c r="A19" s="2221"/>
      <c r="B19" s="2222" t="s">
        <v>2503</v>
      </c>
      <c r="C19" s="2222" t="s">
        <v>1830</v>
      </c>
      <c r="D19" s="1470">
        <v>230</v>
      </c>
      <c r="E19" s="2223">
        <v>20390044.836594705</v>
      </c>
      <c r="G19" s="2224"/>
      <c r="H19" s="2225"/>
    </row>
    <row r="20" spans="1:8" s="1341" customFormat="1" ht="15.75" x14ac:dyDescent="0.3">
      <c r="A20" s="2221"/>
      <c r="B20" s="2222" t="s">
        <v>2504</v>
      </c>
      <c r="C20" s="2222" t="s">
        <v>247</v>
      </c>
      <c r="D20" s="1470">
        <v>230</v>
      </c>
      <c r="E20" s="2223">
        <v>22051905.770322442</v>
      </c>
      <c r="G20" s="2224"/>
      <c r="H20" s="2225"/>
    </row>
    <row r="21" spans="1:8" s="1341" customFormat="1" ht="15.75" x14ac:dyDescent="0.3">
      <c r="A21" s="2221"/>
      <c r="B21" s="2222" t="s">
        <v>2505</v>
      </c>
      <c r="C21" s="2222" t="s">
        <v>1825</v>
      </c>
      <c r="D21" s="1470">
        <v>230</v>
      </c>
      <c r="E21" s="2223">
        <v>24603341.367527753</v>
      </c>
      <c r="G21" s="2224"/>
      <c r="H21" s="2225"/>
    </row>
    <row r="22" spans="1:8" s="1341" customFormat="1" ht="15.75" x14ac:dyDescent="0.3">
      <c r="A22" s="2221"/>
      <c r="B22" s="2222" t="s">
        <v>2506</v>
      </c>
      <c r="C22" s="2222" t="s">
        <v>1826</v>
      </c>
      <c r="D22" s="1470">
        <v>230</v>
      </c>
      <c r="E22" s="2223">
        <v>27390479.82651436</v>
      </c>
      <c r="G22" s="2224"/>
      <c r="H22" s="2225"/>
    </row>
    <row r="23" spans="1:8" s="1341" customFormat="1" ht="15.75" x14ac:dyDescent="0.3">
      <c r="A23" s="2221"/>
      <c r="B23" s="2222" t="s">
        <v>2507</v>
      </c>
      <c r="C23" s="2222" t="s">
        <v>2752</v>
      </c>
      <c r="D23" s="1470">
        <v>230</v>
      </c>
      <c r="E23" s="2223">
        <v>8699518.1136478335</v>
      </c>
      <c r="G23" s="2224"/>
      <c r="H23" s="2225"/>
    </row>
    <row r="24" spans="1:8" s="1341" customFormat="1" ht="15.75" x14ac:dyDescent="0.3">
      <c r="A24" s="2221"/>
      <c r="B24" s="2222" t="s">
        <v>2508</v>
      </c>
      <c r="C24" s="2222" t="s">
        <v>2753</v>
      </c>
      <c r="D24" s="1470">
        <v>230</v>
      </c>
      <c r="E24" s="2223">
        <v>10798984.021803318</v>
      </c>
      <c r="G24" s="2224"/>
      <c r="H24" s="2225"/>
    </row>
    <row r="25" spans="1:8" s="1341" customFormat="1" ht="15.75" x14ac:dyDescent="0.3">
      <c r="A25" s="2221"/>
      <c r="B25" s="2222" t="s">
        <v>2509</v>
      </c>
      <c r="C25" s="2222" t="s">
        <v>2754</v>
      </c>
      <c r="D25" s="1470">
        <v>230</v>
      </c>
      <c r="E25" s="2223">
        <v>13407129.489308737</v>
      </c>
      <c r="G25" s="2224"/>
      <c r="H25" s="2225"/>
    </row>
    <row r="26" spans="1:8" s="1341" customFormat="1" ht="15.75" x14ac:dyDescent="0.3">
      <c r="A26" s="2221"/>
      <c r="B26" s="2222" t="s">
        <v>2510</v>
      </c>
      <c r="C26" s="2222" t="s">
        <v>2755</v>
      </c>
      <c r="D26" s="1470">
        <v>230</v>
      </c>
      <c r="E26" s="2223">
        <v>14923071.808893293</v>
      </c>
      <c r="G26" s="2224"/>
      <c r="H26" s="2225"/>
    </row>
    <row r="27" spans="1:8" s="1341" customFormat="1" ht="15.75" x14ac:dyDescent="0.3">
      <c r="A27" s="2221"/>
      <c r="B27" s="2222" t="s">
        <v>2511</v>
      </c>
      <c r="C27" s="2222" t="s">
        <v>2756</v>
      </c>
      <c r="D27" s="1470">
        <v>230</v>
      </c>
      <c r="E27" s="2223">
        <v>17611379.134741552</v>
      </c>
      <c r="G27" s="2224"/>
      <c r="H27" s="2225"/>
    </row>
    <row r="28" spans="1:8" s="1341" customFormat="1" ht="15.75" x14ac:dyDescent="0.3">
      <c r="A28" s="2221"/>
      <c r="B28" s="2222" t="s">
        <v>2512</v>
      </c>
      <c r="C28" s="2222" t="s">
        <v>2757</v>
      </c>
      <c r="D28" s="1470">
        <v>230</v>
      </c>
      <c r="E28" s="2223">
        <v>19982243.93986281</v>
      </c>
      <c r="G28" s="2224"/>
      <c r="H28" s="2225"/>
    </row>
    <row r="29" spans="1:8" s="1341" customFormat="1" ht="15.75" x14ac:dyDescent="0.3">
      <c r="A29" s="2221"/>
      <c r="B29" s="2222" t="s">
        <v>2513</v>
      </c>
      <c r="C29" s="2222" t="s">
        <v>2758</v>
      </c>
      <c r="D29" s="1470">
        <v>230</v>
      </c>
      <c r="E29" s="2223">
        <v>21610867.654915992</v>
      </c>
      <c r="G29" s="2224"/>
      <c r="H29" s="2225"/>
    </row>
    <row r="30" spans="1:8" s="1341" customFormat="1" ht="15.75" x14ac:dyDescent="0.3">
      <c r="A30" s="2221"/>
      <c r="B30" s="2222" t="s">
        <v>2514</v>
      </c>
      <c r="C30" s="2222" t="s">
        <v>2759</v>
      </c>
      <c r="D30" s="1470">
        <v>230</v>
      </c>
      <c r="E30" s="2223">
        <v>24111274.540177196</v>
      </c>
      <c r="G30" s="2224"/>
      <c r="H30" s="2225"/>
    </row>
    <row r="31" spans="1:8" s="1341" customFormat="1" ht="15.75" x14ac:dyDescent="0.3">
      <c r="A31" s="2221"/>
      <c r="B31" s="2222" t="s">
        <v>2515</v>
      </c>
      <c r="C31" s="2222" t="s">
        <v>1852</v>
      </c>
      <c r="D31" s="1470">
        <v>230</v>
      </c>
      <c r="E31" s="2223">
        <v>9143371.0786298662</v>
      </c>
      <c r="G31" s="2224"/>
      <c r="H31" s="2225"/>
    </row>
    <row r="32" spans="1:8" s="1341" customFormat="1" ht="15.75" x14ac:dyDescent="0.3">
      <c r="A32" s="2221"/>
      <c r="B32" s="2222" t="s">
        <v>2516</v>
      </c>
      <c r="C32" s="2222" t="s">
        <v>1853</v>
      </c>
      <c r="D32" s="1470">
        <v>230</v>
      </c>
      <c r="E32" s="2223">
        <v>11349952.594344303</v>
      </c>
      <c r="G32" s="2224"/>
      <c r="H32" s="2225"/>
    </row>
    <row r="33" spans="1:8" s="1341" customFormat="1" ht="15.75" x14ac:dyDescent="0.3">
      <c r="A33" s="2221"/>
      <c r="B33" s="2222" t="s">
        <v>2517</v>
      </c>
      <c r="C33" s="2222" t="s">
        <v>1854</v>
      </c>
      <c r="D33" s="1470">
        <v>230</v>
      </c>
      <c r="E33" s="2223">
        <v>14091166.70815102</v>
      </c>
      <c r="G33" s="2224"/>
      <c r="H33" s="2225"/>
    </row>
    <row r="34" spans="1:8" s="1341" customFormat="1" ht="15.75" x14ac:dyDescent="0.3">
      <c r="A34" s="2221"/>
      <c r="B34" s="2222" t="s">
        <v>2518</v>
      </c>
      <c r="C34" s="2222" t="s">
        <v>1855</v>
      </c>
      <c r="D34" s="1470">
        <v>230</v>
      </c>
      <c r="E34" s="2223">
        <v>15684453.023632748</v>
      </c>
      <c r="G34" s="2224"/>
      <c r="H34" s="2225"/>
    </row>
    <row r="35" spans="1:8" s="1341" customFormat="1" ht="15.75" x14ac:dyDescent="0.3">
      <c r="A35" s="2221"/>
      <c r="B35" s="2222" t="s">
        <v>2519</v>
      </c>
      <c r="C35" s="2222" t="s">
        <v>1856</v>
      </c>
      <c r="D35" s="1470">
        <v>230</v>
      </c>
      <c r="E35" s="2223">
        <v>18509918.886514079</v>
      </c>
      <c r="G35" s="2224"/>
      <c r="H35" s="2225"/>
    </row>
    <row r="36" spans="1:8" s="1341" customFormat="1" ht="15.75" x14ac:dyDescent="0.3">
      <c r="A36" s="2221"/>
      <c r="B36" s="2222" t="s">
        <v>2520</v>
      </c>
      <c r="C36" s="2222" t="s">
        <v>1857</v>
      </c>
      <c r="D36" s="1470">
        <v>230</v>
      </c>
      <c r="E36" s="2223">
        <v>22155664.530040327</v>
      </c>
      <c r="G36" s="2224"/>
      <c r="H36" s="2225"/>
    </row>
    <row r="37" spans="1:8" s="1341" customFormat="1" ht="15.75" x14ac:dyDescent="0.3">
      <c r="A37" s="2221"/>
      <c r="B37" s="2222" t="s">
        <v>2521</v>
      </c>
      <c r="C37" s="2222" t="s">
        <v>1858</v>
      </c>
      <c r="D37" s="1470">
        <v>230</v>
      </c>
      <c r="E37" s="2223">
        <v>23794864.913455397</v>
      </c>
      <c r="G37" s="2224"/>
      <c r="H37" s="2225"/>
    </row>
    <row r="38" spans="1:8" s="1341" customFormat="1" ht="15.75" x14ac:dyDescent="0.3">
      <c r="A38" s="2221"/>
      <c r="B38" s="2222" t="s">
        <v>2522</v>
      </c>
      <c r="C38" s="2222" t="s">
        <v>1859</v>
      </c>
      <c r="D38" s="1470" t="s">
        <v>1871</v>
      </c>
      <c r="E38" s="2223">
        <v>4116672.0044613802</v>
      </c>
      <c r="G38" s="2224"/>
      <c r="H38" s="2225"/>
    </row>
    <row r="39" spans="1:8" s="1341" customFormat="1" ht="15.75" x14ac:dyDescent="0.3">
      <c r="A39" s="2221"/>
      <c r="B39" s="2222" t="s">
        <v>2523</v>
      </c>
      <c r="C39" s="2222" t="s">
        <v>1878</v>
      </c>
      <c r="D39" s="1470" t="s">
        <v>1871</v>
      </c>
      <c r="E39" s="2223">
        <v>5107420.4819007013</v>
      </c>
      <c r="G39" s="2224"/>
      <c r="H39" s="2225"/>
    </row>
    <row r="40" spans="1:8" s="1341" customFormat="1" ht="15.75" x14ac:dyDescent="0.3">
      <c r="A40" s="2221"/>
      <c r="B40" s="2222" t="s">
        <v>2524</v>
      </c>
      <c r="C40" s="2222" t="s">
        <v>1838</v>
      </c>
      <c r="D40" s="1470" t="s">
        <v>1871</v>
      </c>
      <c r="E40" s="2223">
        <v>6844843.2072227709</v>
      </c>
      <c r="G40" s="2224"/>
      <c r="H40" s="2225"/>
    </row>
    <row r="41" spans="1:8" s="1341" customFormat="1" ht="15.75" x14ac:dyDescent="0.3">
      <c r="A41" s="2221"/>
      <c r="B41" s="2222" t="s">
        <v>2525</v>
      </c>
      <c r="C41" s="2222" t="s">
        <v>1839</v>
      </c>
      <c r="D41" s="1470" t="s">
        <v>1871</v>
      </c>
      <c r="E41" s="2223">
        <v>8140570.9918588428</v>
      </c>
      <c r="G41" s="2224"/>
      <c r="H41" s="2225"/>
    </row>
    <row r="42" spans="1:8" s="1341" customFormat="1" ht="15.75" x14ac:dyDescent="0.3">
      <c r="A42" s="2221"/>
      <c r="B42" s="2222" t="s">
        <v>2526</v>
      </c>
      <c r="C42" s="2222" t="s">
        <v>1840</v>
      </c>
      <c r="D42" s="1470" t="s">
        <v>1871</v>
      </c>
      <c r="E42" s="2223">
        <v>9698461.4535443597</v>
      </c>
      <c r="G42" s="2224"/>
      <c r="H42" s="2225"/>
    </row>
    <row r="43" spans="1:8" s="1341" customFormat="1" ht="15.75" x14ac:dyDescent="0.3">
      <c r="A43" s="2221"/>
      <c r="B43" s="2222" t="s">
        <v>2527</v>
      </c>
      <c r="C43" s="2222" t="s">
        <v>1841</v>
      </c>
      <c r="D43" s="1470" t="s">
        <v>1871</v>
      </c>
      <c r="E43" s="2223">
        <v>11604867.306919247</v>
      </c>
      <c r="G43" s="2224"/>
      <c r="H43" s="2225"/>
    </row>
    <row r="44" spans="1:8" s="1341" customFormat="1" ht="15.75" x14ac:dyDescent="0.3">
      <c r="A44" s="2221"/>
      <c r="B44" s="2222" t="s">
        <v>2528</v>
      </c>
      <c r="C44" s="2222" t="s">
        <v>1842</v>
      </c>
      <c r="D44" s="1470" t="s">
        <v>1871</v>
      </c>
      <c r="E44" s="2223">
        <v>13270322.045540281</v>
      </c>
      <c r="G44" s="2224"/>
      <c r="H44" s="2225"/>
    </row>
    <row r="45" spans="1:8" s="1341" customFormat="1" ht="15.75" x14ac:dyDescent="0.3">
      <c r="A45" s="2221"/>
      <c r="B45" s="2222" t="s">
        <v>2529</v>
      </c>
      <c r="C45" s="2222" t="s">
        <v>1843</v>
      </c>
      <c r="D45" s="1470" t="s">
        <v>1871</v>
      </c>
      <c r="E45" s="2223">
        <v>14770795.565945404</v>
      </c>
      <c r="G45" s="2224"/>
      <c r="H45" s="2225"/>
    </row>
    <row r="46" spans="1:8" s="1341" customFormat="1" ht="15.75" x14ac:dyDescent="0.3">
      <c r="A46" s="2221"/>
      <c r="B46" s="2222" t="s">
        <v>2530</v>
      </c>
      <c r="C46" s="2222" t="s">
        <v>1860</v>
      </c>
      <c r="D46" s="1470" t="s">
        <v>1871</v>
      </c>
      <c r="E46" s="2223">
        <v>17431671.184387047</v>
      </c>
      <c r="G46" s="2224"/>
      <c r="H46" s="2225"/>
    </row>
    <row r="47" spans="1:8" s="1341" customFormat="1" ht="15.75" x14ac:dyDescent="0.3">
      <c r="A47" s="2221"/>
      <c r="B47" s="2222" t="s">
        <v>2531</v>
      </c>
      <c r="C47" s="2222" t="s">
        <v>1861</v>
      </c>
      <c r="D47" s="1470" t="s">
        <v>1871</v>
      </c>
      <c r="E47" s="2223">
        <v>19778343.491496865</v>
      </c>
      <c r="G47" s="2224"/>
      <c r="H47" s="2225"/>
    </row>
    <row r="48" spans="1:8" s="1341" customFormat="1" ht="15.75" x14ac:dyDescent="0.3">
      <c r="A48" s="2221"/>
      <c r="B48" s="2222" t="s">
        <v>2532</v>
      </c>
      <c r="C48" s="2222" t="s">
        <v>1862</v>
      </c>
      <c r="D48" s="1470" t="s">
        <v>1871</v>
      </c>
      <c r="E48" s="2223">
        <v>22408756.277720131</v>
      </c>
      <c r="G48" s="2224"/>
      <c r="H48" s="2225"/>
    </row>
    <row r="49" spans="1:9" s="1341" customFormat="1" ht="15.75" x14ac:dyDescent="0.3">
      <c r="A49" s="2221"/>
      <c r="B49" s="2222" t="s">
        <v>2533</v>
      </c>
      <c r="C49" s="2222" t="s">
        <v>1863</v>
      </c>
      <c r="D49" s="1470" t="s">
        <v>1871</v>
      </c>
      <c r="E49" s="2223">
        <v>4243991.7571766805</v>
      </c>
      <c r="G49" s="2224"/>
      <c r="H49" s="2225"/>
    </row>
    <row r="50" spans="1:9" s="1341" customFormat="1" ht="15.75" x14ac:dyDescent="0.3">
      <c r="A50" s="2221"/>
      <c r="B50" s="2222" t="s">
        <v>2534</v>
      </c>
      <c r="C50" s="2222" t="s">
        <v>1864</v>
      </c>
      <c r="D50" s="1470" t="s">
        <v>1871</v>
      </c>
      <c r="E50" s="2223">
        <v>5449336.0432516299</v>
      </c>
      <c r="G50" s="2224"/>
      <c r="H50" s="2225"/>
    </row>
    <row r="51" spans="1:9" s="1341" customFormat="1" ht="15.75" x14ac:dyDescent="0.3">
      <c r="A51" s="2221"/>
      <c r="B51" s="2222" t="s">
        <v>2535</v>
      </c>
      <c r="C51" s="2222" t="s">
        <v>1865</v>
      </c>
      <c r="D51" s="1470" t="s">
        <v>1871</v>
      </c>
      <c r="E51" s="2223">
        <v>7615439.3105988363</v>
      </c>
      <c r="G51" s="2224"/>
      <c r="H51" s="2225"/>
    </row>
    <row r="52" spans="1:9" s="1341" customFormat="1" ht="15.75" x14ac:dyDescent="0.3">
      <c r="A52" s="2221"/>
      <c r="B52" s="2222" t="s">
        <v>2536</v>
      </c>
      <c r="C52" s="2222" t="s">
        <v>1866</v>
      </c>
      <c r="D52" s="1470" t="s">
        <v>1871</v>
      </c>
      <c r="E52" s="2223">
        <v>9998413.8696333617</v>
      </c>
      <c r="G52" s="2224"/>
      <c r="H52" s="2225"/>
    </row>
    <row r="53" spans="1:9" s="1341" customFormat="1" ht="15.75" x14ac:dyDescent="0.3">
      <c r="A53" s="2221"/>
      <c r="B53" s="2222" t="s">
        <v>2537</v>
      </c>
      <c r="C53" s="2222" t="s">
        <v>1867</v>
      </c>
      <c r="D53" s="1470" t="s">
        <v>1871</v>
      </c>
      <c r="E53" s="2223">
        <v>11963780.728782728</v>
      </c>
      <c r="G53" s="2224"/>
      <c r="H53" s="2225"/>
    </row>
    <row r="54" spans="1:9" s="1341" customFormat="1" ht="15.75" x14ac:dyDescent="0.3">
      <c r="A54" s="2221"/>
      <c r="B54" s="2222" t="s">
        <v>2538</v>
      </c>
      <c r="C54" s="2222" t="s">
        <v>1868</v>
      </c>
      <c r="D54" s="1470" t="s">
        <v>1871</v>
      </c>
      <c r="E54" s="2223">
        <v>13680744.37684565</v>
      </c>
      <c r="G54" s="2224"/>
      <c r="H54" s="2225"/>
    </row>
    <row r="55" spans="1:9" s="1341" customFormat="1" ht="15.75" x14ac:dyDescent="0.3">
      <c r="A55" s="2221"/>
      <c r="B55" s="2222" t="s">
        <v>2539</v>
      </c>
      <c r="C55" s="2222" t="s">
        <v>1869</v>
      </c>
      <c r="D55" s="1470" t="s">
        <v>1871</v>
      </c>
      <c r="E55" s="2223">
        <v>15227624.294789076</v>
      </c>
      <c r="G55" s="2224"/>
      <c r="H55" s="2225"/>
    </row>
    <row r="56" spans="1:9" s="1341" customFormat="1" ht="15.75" x14ac:dyDescent="0.3">
      <c r="A56" s="2221"/>
      <c r="B56" s="2222" t="s">
        <v>2540</v>
      </c>
      <c r="C56" s="2222" t="s">
        <v>1870</v>
      </c>
      <c r="D56" s="1470" t="s">
        <v>1871</v>
      </c>
      <c r="E56" s="2223">
        <v>19809373.420556318</v>
      </c>
      <c r="G56" s="2224"/>
      <c r="H56" s="2225"/>
    </row>
    <row r="57" spans="1:9" s="1341" customFormat="1" ht="15.75" x14ac:dyDescent="0.3">
      <c r="A57" s="2221"/>
      <c r="B57" s="2222" t="s">
        <v>2541</v>
      </c>
      <c r="C57" s="2222" t="s">
        <v>1831</v>
      </c>
      <c r="D57" s="1470" t="s">
        <v>1872</v>
      </c>
      <c r="E57" s="2223">
        <v>2934424.5060010697</v>
      </c>
      <c r="G57" s="2224"/>
      <c r="H57" s="2225"/>
    </row>
    <row r="58" spans="1:9" s="1341" customFormat="1" ht="15.75" x14ac:dyDescent="0.3">
      <c r="A58" s="2221"/>
      <c r="B58" s="2222" t="s">
        <v>2542</v>
      </c>
      <c r="C58" s="2222" t="s">
        <v>1832</v>
      </c>
      <c r="D58" s="1470" t="s">
        <v>1872</v>
      </c>
      <c r="E58" s="2223">
        <v>4081469.6600877005</v>
      </c>
      <c r="G58" s="2224"/>
      <c r="H58" s="2225"/>
    </row>
    <row r="59" spans="1:9" s="1341" customFormat="1" ht="15.75" x14ac:dyDescent="0.3">
      <c r="A59" s="2221"/>
      <c r="B59" s="2222" t="s">
        <v>2543</v>
      </c>
      <c r="C59" s="2222" t="s">
        <v>1836</v>
      </c>
      <c r="D59" s="1470" t="s">
        <v>1872</v>
      </c>
      <c r="E59" s="2223">
        <v>5641177.9753828989</v>
      </c>
      <c r="G59" s="2224"/>
      <c r="H59" s="2225"/>
    </row>
    <row r="60" spans="1:9" s="1341" customFormat="1" ht="15.75" x14ac:dyDescent="0.3">
      <c r="A60" s="2221"/>
      <c r="B60" s="2222" t="s">
        <v>2544</v>
      </c>
      <c r="C60" s="2222" t="s">
        <v>1833</v>
      </c>
      <c r="D60" s="1470" t="s">
        <v>1872</v>
      </c>
      <c r="E60" s="2223">
        <v>7416285.196253893</v>
      </c>
      <c r="G60" s="2224"/>
      <c r="H60" s="2225"/>
    </row>
    <row r="61" spans="1:9" s="1341" customFormat="1" ht="15.75" x14ac:dyDescent="0.3">
      <c r="A61" s="2221"/>
      <c r="B61" s="2222" t="s">
        <v>2545</v>
      </c>
      <c r="C61" s="2222" t="s">
        <v>1834</v>
      </c>
      <c r="D61" s="1470" t="s">
        <v>1872</v>
      </c>
      <c r="E61" s="2223">
        <v>8911119.3018764984</v>
      </c>
      <c r="G61" s="2224"/>
      <c r="H61" s="2225"/>
    </row>
    <row r="62" spans="1:9" s="1341" customFormat="1" ht="15.75" x14ac:dyDescent="0.3">
      <c r="A62" s="2221"/>
      <c r="B62" s="2222" t="s">
        <v>2546</v>
      </c>
      <c r="C62" s="2222" t="s">
        <v>1835</v>
      </c>
      <c r="D62" s="1470" t="s">
        <v>1872</v>
      </c>
      <c r="E62" s="2223">
        <v>10727972.458019</v>
      </c>
      <c r="G62" s="2224"/>
      <c r="H62" s="2225"/>
    </row>
    <row r="63" spans="1:9" s="1341" customFormat="1" ht="15.75" x14ac:dyDescent="0.3">
      <c r="A63" s="2221"/>
      <c r="B63" s="2222" t="s">
        <v>2547</v>
      </c>
      <c r="C63" s="2222" t="s">
        <v>1837</v>
      </c>
      <c r="D63" s="1470" t="s">
        <v>1872</v>
      </c>
      <c r="E63" s="2223">
        <v>11892656.472261183</v>
      </c>
      <c r="G63" s="2224"/>
      <c r="H63" s="2225"/>
    </row>
    <row r="64" spans="1:9" ht="15.75" x14ac:dyDescent="0.3">
      <c r="G64" s="1341"/>
      <c r="H64" s="1341"/>
      <c r="I64" s="1341"/>
    </row>
    <row r="69" spans="2:8" s="2291" customFormat="1" ht="25.5" x14ac:dyDescent="0.2">
      <c r="B69" s="2290" t="s">
        <v>938</v>
      </c>
      <c r="C69" s="2290" t="s">
        <v>776</v>
      </c>
      <c r="D69" s="2290" t="s">
        <v>925</v>
      </c>
      <c r="E69" s="2290" t="s">
        <v>975</v>
      </c>
      <c r="F69" s="2290" t="s">
        <v>976</v>
      </c>
      <c r="G69" s="2290" t="s">
        <v>3363</v>
      </c>
    </row>
    <row r="70" spans="2:8" x14ac:dyDescent="0.3">
      <c r="B70" s="2147">
        <v>1</v>
      </c>
      <c r="C70" s="2292" t="s">
        <v>2732</v>
      </c>
      <c r="D70" s="2229">
        <v>16010199.886953034</v>
      </c>
      <c r="E70" s="2229">
        <v>0</v>
      </c>
      <c r="F70" s="2229">
        <v>54587631.861261301</v>
      </c>
      <c r="G70" s="2229">
        <v>70597831.748214334</v>
      </c>
      <c r="H70" s="2230"/>
    </row>
    <row r="71" spans="2:8" x14ac:dyDescent="0.3">
      <c r="B71" s="2147">
        <v>2</v>
      </c>
      <c r="C71" s="2228" t="s">
        <v>2733</v>
      </c>
      <c r="D71" s="2229">
        <v>20892928.636180483</v>
      </c>
      <c r="E71" s="2229">
        <v>0</v>
      </c>
      <c r="F71" s="2229">
        <v>71707052.614079684</v>
      </c>
      <c r="G71" s="2229">
        <v>92599981.250260174</v>
      </c>
      <c r="H71" s="2230"/>
    </row>
    <row r="72" spans="2:8" x14ac:dyDescent="0.3">
      <c r="B72" s="2147">
        <v>3</v>
      </c>
      <c r="C72" s="2228" t="s">
        <v>2734</v>
      </c>
      <c r="D72" s="2229">
        <v>25775657.385407932</v>
      </c>
      <c r="E72" s="2229">
        <v>0</v>
      </c>
      <c r="F72" s="2229">
        <v>88826473.36689806</v>
      </c>
      <c r="G72" s="2229">
        <v>114602130.75230598</v>
      </c>
      <c r="H72" s="2230"/>
    </row>
    <row r="73" spans="2:8" x14ac:dyDescent="0.3">
      <c r="B73" s="2147">
        <v>4</v>
      </c>
      <c r="C73" s="743" t="s">
        <v>2736</v>
      </c>
      <c r="D73" s="2229">
        <v>1891289.6990291656</v>
      </c>
      <c r="E73" s="2229">
        <v>0</v>
      </c>
      <c r="F73" s="2229">
        <v>7703739.3387682736</v>
      </c>
      <c r="G73" s="2229">
        <v>9595029.0377974398</v>
      </c>
      <c r="H73" s="2230"/>
    </row>
    <row r="74" spans="2:8" x14ac:dyDescent="0.3">
      <c r="B74" s="2147">
        <v>5</v>
      </c>
      <c r="C74" s="743" t="s">
        <v>2737</v>
      </c>
      <c r="D74" s="2229">
        <v>2630404.8349137581</v>
      </c>
      <c r="E74" s="2229">
        <v>0</v>
      </c>
      <c r="F74" s="2229">
        <v>11555609.00815241</v>
      </c>
      <c r="G74" s="2229">
        <v>14186013.843066169</v>
      </c>
      <c r="H74" s="2230"/>
    </row>
    <row r="75" spans="2:8" x14ac:dyDescent="0.3">
      <c r="B75" s="2147">
        <v>6</v>
      </c>
      <c r="C75" s="743" t="s">
        <v>2738</v>
      </c>
      <c r="D75" s="2229">
        <v>3739077.5387406461</v>
      </c>
      <c r="E75" s="2229">
        <v>0</v>
      </c>
      <c r="F75" s="2229">
        <v>17212312.152123384</v>
      </c>
      <c r="G75" s="2229">
        <v>20951389.69086403</v>
      </c>
      <c r="H75" s="2230"/>
    </row>
    <row r="76" spans="2:8" x14ac:dyDescent="0.3">
      <c r="B76" s="2147">
        <v>7</v>
      </c>
      <c r="C76" s="743" t="s">
        <v>2739</v>
      </c>
      <c r="D76" s="2229">
        <v>5345595.302973236</v>
      </c>
      <c r="E76" s="2229">
        <v>0</v>
      </c>
      <c r="F76" s="2229">
        <v>25679131.129227575</v>
      </c>
      <c r="G76" s="2229">
        <v>31024726.432200812</v>
      </c>
      <c r="H76" s="2230"/>
    </row>
    <row r="77" spans="2:8" x14ac:dyDescent="0.3">
      <c r="B77" s="2147">
        <v>8</v>
      </c>
      <c r="C77" s="743" t="s">
        <v>2735</v>
      </c>
      <c r="D77" s="2229">
        <v>1260859.7993527772</v>
      </c>
      <c r="E77" s="2229">
        <v>0</v>
      </c>
      <c r="F77" s="2229">
        <v>5135826.2258455167</v>
      </c>
      <c r="G77" s="2229">
        <v>6396686.0251982938</v>
      </c>
      <c r="H77" s="2230"/>
    </row>
    <row r="78" spans="2:8" x14ac:dyDescent="0.3">
      <c r="B78" s="2147">
        <v>9</v>
      </c>
      <c r="C78" s="743" t="s">
        <v>2735</v>
      </c>
      <c r="D78" s="2229">
        <v>1753603.2232758387</v>
      </c>
      <c r="E78" s="2229">
        <v>0</v>
      </c>
      <c r="F78" s="2229">
        <v>7703739.3387682736</v>
      </c>
      <c r="G78" s="2229">
        <v>9457342.562044112</v>
      </c>
      <c r="H78" s="2230"/>
    </row>
    <row r="79" spans="2:8" x14ac:dyDescent="0.3">
      <c r="B79" s="1185"/>
      <c r="C79" s="1185"/>
      <c r="D79" s="2153"/>
      <c r="E79" s="2153"/>
      <c r="F79" s="2153"/>
      <c r="G79" s="2153"/>
      <c r="H79" s="2230"/>
    </row>
    <row r="80" spans="2:8" x14ac:dyDescent="0.3">
      <c r="B80" s="1185"/>
      <c r="C80" s="1185"/>
      <c r="D80" s="2153"/>
      <c r="E80" s="2153"/>
      <c r="F80" s="2153"/>
      <c r="G80" s="2153"/>
      <c r="H80" s="2230"/>
    </row>
    <row r="81" spans="3:19" ht="15.75" thickBot="1" x14ac:dyDescent="0.35"/>
    <row r="82" spans="3:19" x14ac:dyDescent="0.3">
      <c r="C82" s="2231" t="s">
        <v>876</v>
      </c>
      <c r="D82" s="2232"/>
      <c r="E82" s="2233" t="s">
        <v>875</v>
      </c>
      <c r="F82" s="2233"/>
      <c r="G82" s="2234"/>
      <c r="I82" s="2231" t="s">
        <v>876</v>
      </c>
      <c r="J82" s="2232"/>
      <c r="K82" s="2235" t="s">
        <v>875</v>
      </c>
      <c r="L82" s="2233"/>
      <c r="M82" s="2234"/>
      <c r="O82" s="2231" t="s">
        <v>876</v>
      </c>
      <c r="P82" s="2232"/>
      <c r="Q82" s="2235" t="s">
        <v>875</v>
      </c>
      <c r="R82" s="2233"/>
      <c r="S82" s="2234"/>
    </row>
    <row r="83" spans="3:19" ht="15.75" thickBot="1" x14ac:dyDescent="0.35">
      <c r="C83" s="2236" t="s">
        <v>877</v>
      </c>
      <c r="D83" s="2237">
        <v>1</v>
      </c>
      <c r="E83" s="2238" t="s">
        <v>878</v>
      </c>
      <c r="F83" s="2239" t="s">
        <v>2330</v>
      </c>
      <c r="G83" s="2240"/>
      <c r="I83" s="2241" t="s">
        <v>877</v>
      </c>
      <c r="J83" s="2242">
        <v>2</v>
      </c>
      <c r="K83" s="2243" t="s">
        <v>878</v>
      </c>
      <c r="L83" s="2239" t="s">
        <v>2330</v>
      </c>
      <c r="M83" s="2240"/>
      <c r="O83" s="2241" t="s">
        <v>877</v>
      </c>
      <c r="P83" s="2242">
        <v>3</v>
      </c>
      <c r="Q83" s="2243" t="s">
        <v>878</v>
      </c>
      <c r="R83" s="2239" t="s">
        <v>2330</v>
      </c>
      <c r="S83" s="2240"/>
    </row>
    <row r="84" spans="3:19" ht="15.75" thickBot="1" x14ac:dyDescent="0.35">
      <c r="C84" s="2244" t="s">
        <v>880</v>
      </c>
      <c r="D84" s="2245"/>
      <c r="E84" s="2246"/>
      <c r="F84" s="2293" t="s">
        <v>881</v>
      </c>
      <c r="G84" s="2294" t="s">
        <v>1745</v>
      </c>
      <c r="I84" s="2244" t="s">
        <v>880</v>
      </c>
      <c r="J84" s="2245"/>
      <c r="K84" s="2246"/>
      <c r="L84" s="2293" t="s">
        <v>881</v>
      </c>
      <c r="M84" s="2294" t="s">
        <v>1745</v>
      </c>
      <c r="O84" s="2244" t="s">
        <v>880</v>
      </c>
      <c r="P84" s="2245"/>
      <c r="Q84" s="2246"/>
      <c r="R84" s="2293" t="s">
        <v>881</v>
      </c>
      <c r="S84" s="2294" t="s">
        <v>1745</v>
      </c>
    </row>
    <row r="85" spans="3:19" ht="12.75" customHeight="1" thickBot="1" x14ac:dyDescent="0.35">
      <c r="C85" s="2249" t="s">
        <v>2732</v>
      </c>
      <c r="D85" s="2250"/>
      <c r="E85" s="2251"/>
      <c r="F85" s="2295"/>
      <c r="G85" s="2296"/>
      <c r="I85" s="2249" t="s">
        <v>2733</v>
      </c>
      <c r="J85" s="2250"/>
      <c r="K85" s="2251"/>
      <c r="L85" s="2295"/>
      <c r="M85" s="2296"/>
      <c r="O85" s="2249" t="s">
        <v>2734</v>
      </c>
      <c r="P85" s="2250"/>
      <c r="Q85" s="2251"/>
      <c r="R85" s="2295"/>
      <c r="S85" s="2296"/>
    </row>
    <row r="86" spans="3:19" ht="15.75" thickBot="1" x14ac:dyDescent="0.35">
      <c r="C86" s="2254" t="s">
        <v>882</v>
      </c>
      <c r="D86" s="2177"/>
      <c r="E86" s="1206"/>
      <c r="F86" s="1206"/>
      <c r="G86" s="2255"/>
      <c r="I86" s="2254" t="s">
        <v>882</v>
      </c>
      <c r="J86" s="2177"/>
      <c r="K86" s="1206"/>
      <c r="L86" s="1206"/>
      <c r="M86" s="2255"/>
      <c r="O86" s="2254" t="s">
        <v>882</v>
      </c>
      <c r="P86" s="2177"/>
      <c r="Q86" s="1206"/>
      <c r="R86" s="1206"/>
      <c r="S86" s="2255"/>
    </row>
    <row r="87" spans="3:19" ht="15.75" thickBot="1" x14ac:dyDescent="0.35">
      <c r="C87" s="2256" t="s">
        <v>884</v>
      </c>
      <c r="D87" s="2257" t="s">
        <v>885</v>
      </c>
      <c r="E87" s="2258" t="s">
        <v>1816</v>
      </c>
      <c r="F87" s="2258" t="s">
        <v>893</v>
      </c>
      <c r="G87" s="2259" t="s">
        <v>888</v>
      </c>
      <c r="I87" s="2256" t="s">
        <v>884</v>
      </c>
      <c r="J87" s="2257" t="s">
        <v>885</v>
      </c>
      <c r="K87" s="2258" t="s">
        <v>1816</v>
      </c>
      <c r="L87" s="2258" t="s">
        <v>893</v>
      </c>
      <c r="M87" s="2259" t="s">
        <v>888</v>
      </c>
      <c r="O87" s="2256" t="s">
        <v>884</v>
      </c>
      <c r="P87" s="2257" t="s">
        <v>885</v>
      </c>
      <c r="Q87" s="2258" t="s">
        <v>1816</v>
      </c>
      <c r="R87" s="2258" t="s">
        <v>893</v>
      </c>
      <c r="S87" s="2259" t="s">
        <v>888</v>
      </c>
    </row>
    <row r="88" spans="3:19" x14ac:dyDescent="0.3">
      <c r="C88" s="2261" t="s">
        <v>932</v>
      </c>
      <c r="D88" s="2262">
        <v>4251.3637355331075</v>
      </c>
      <c r="E88" s="2263">
        <v>48</v>
      </c>
      <c r="F88" s="2264">
        <v>3</v>
      </c>
      <c r="G88" s="2265">
        <v>612196.37791676749</v>
      </c>
      <c r="I88" s="2261" t="s">
        <v>932</v>
      </c>
      <c r="J88" s="2262">
        <v>4251.3637355331075</v>
      </c>
      <c r="K88" s="2263">
        <v>64</v>
      </c>
      <c r="L88" s="2264">
        <v>3</v>
      </c>
      <c r="M88" s="2265">
        <v>816261.83722235658</v>
      </c>
      <c r="O88" s="2261" t="s">
        <v>932</v>
      </c>
      <c r="P88" s="2262">
        <v>4251.3637355331075</v>
      </c>
      <c r="Q88" s="2263">
        <v>80</v>
      </c>
      <c r="R88" s="2264">
        <v>3</v>
      </c>
      <c r="S88" s="2265">
        <v>1020327.2965279459</v>
      </c>
    </row>
    <row r="89" spans="3:19" x14ac:dyDescent="0.3">
      <c r="C89" s="2261" t="s">
        <v>953</v>
      </c>
      <c r="D89" s="2262">
        <v>26026.308555399723</v>
      </c>
      <c r="E89" s="2263">
        <v>48</v>
      </c>
      <c r="F89" s="2264">
        <v>5</v>
      </c>
      <c r="G89" s="2265">
        <v>6246314.0532959336</v>
      </c>
      <c r="I89" s="2261" t="s">
        <v>953</v>
      </c>
      <c r="J89" s="2262">
        <v>26026.308555399723</v>
      </c>
      <c r="K89" s="2263">
        <v>64</v>
      </c>
      <c r="L89" s="2264">
        <v>5</v>
      </c>
      <c r="M89" s="2265">
        <v>8328418.7377279112</v>
      </c>
      <c r="O89" s="2261" t="s">
        <v>953</v>
      </c>
      <c r="P89" s="2262">
        <v>26026.308555399723</v>
      </c>
      <c r="Q89" s="2263">
        <v>80</v>
      </c>
      <c r="R89" s="2264">
        <v>5</v>
      </c>
      <c r="S89" s="2265">
        <v>10410523.42215989</v>
      </c>
    </row>
    <row r="90" spans="3:19" x14ac:dyDescent="0.3">
      <c r="C90" s="2261" t="s">
        <v>936</v>
      </c>
      <c r="D90" s="2262">
        <v>4513.8849929873777</v>
      </c>
      <c r="E90" s="2263">
        <v>48</v>
      </c>
      <c r="F90" s="2264">
        <v>4</v>
      </c>
      <c r="G90" s="2265">
        <v>866665.91865357652</v>
      </c>
      <c r="I90" s="2261" t="s">
        <v>936</v>
      </c>
      <c r="J90" s="2262">
        <v>4513.8849929873777</v>
      </c>
      <c r="K90" s="2263">
        <v>64</v>
      </c>
      <c r="L90" s="2264">
        <v>4</v>
      </c>
      <c r="M90" s="2265">
        <v>1155554.5582047687</v>
      </c>
      <c r="O90" s="2261" t="s">
        <v>936</v>
      </c>
      <c r="P90" s="2262">
        <v>4513.8849929873777</v>
      </c>
      <c r="Q90" s="2263">
        <v>80</v>
      </c>
      <c r="R90" s="2264">
        <v>4</v>
      </c>
      <c r="S90" s="2265">
        <v>1444443.1977559607</v>
      </c>
    </row>
    <row r="91" spans="3:19" x14ac:dyDescent="0.3">
      <c r="C91" s="2261" t="s">
        <v>955</v>
      </c>
      <c r="D91" s="2262">
        <v>49100.321378481269</v>
      </c>
      <c r="E91" s="2263">
        <v>3.2</v>
      </c>
      <c r="F91" s="2264">
        <v>4</v>
      </c>
      <c r="G91" s="2265">
        <v>628484.11364456022</v>
      </c>
      <c r="I91" s="2261" t="s">
        <v>955</v>
      </c>
      <c r="J91" s="2262">
        <v>49100.321378481269</v>
      </c>
      <c r="K91" s="2263">
        <v>3.2</v>
      </c>
      <c r="L91" s="2264">
        <v>4</v>
      </c>
      <c r="M91" s="2265">
        <v>628484.11364456022</v>
      </c>
      <c r="O91" s="2261" t="s">
        <v>955</v>
      </c>
      <c r="P91" s="2262">
        <v>49100.321378481269</v>
      </c>
      <c r="Q91" s="2263">
        <v>3.2</v>
      </c>
      <c r="R91" s="2264">
        <v>4</v>
      </c>
      <c r="S91" s="2265">
        <v>628484.11364456022</v>
      </c>
    </row>
    <row r="92" spans="3:19" x14ac:dyDescent="0.3">
      <c r="C92" s="2261" t="s">
        <v>954</v>
      </c>
      <c r="D92" s="2262">
        <v>57306.994189541183</v>
      </c>
      <c r="E92" s="2263">
        <v>3.2</v>
      </c>
      <c r="F92" s="2264">
        <v>4</v>
      </c>
      <c r="G92" s="2265">
        <v>733529.52562612714</v>
      </c>
      <c r="I92" s="2261" t="s">
        <v>954</v>
      </c>
      <c r="J92" s="2262">
        <v>57306.994189541183</v>
      </c>
      <c r="K92" s="2263">
        <v>3.2</v>
      </c>
      <c r="L92" s="2264">
        <v>4</v>
      </c>
      <c r="M92" s="2265">
        <v>733529.52562612714</v>
      </c>
      <c r="O92" s="2261" t="s">
        <v>954</v>
      </c>
      <c r="P92" s="2262">
        <v>57306.994189541183</v>
      </c>
      <c r="Q92" s="2263">
        <v>3.2</v>
      </c>
      <c r="R92" s="2264">
        <v>4</v>
      </c>
      <c r="S92" s="2265">
        <v>733529.52562612714</v>
      </c>
    </row>
    <row r="93" spans="3:19" x14ac:dyDescent="0.3">
      <c r="C93" s="2261" t="s">
        <v>1747</v>
      </c>
      <c r="D93" s="2262">
        <v>144229.3728711681</v>
      </c>
      <c r="E93" s="2263">
        <v>48</v>
      </c>
      <c r="F93" s="2264">
        <v>1</v>
      </c>
      <c r="G93" s="2265">
        <v>6923009.8978160694</v>
      </c>
      <c r="I93" s="2261" t="s">
        <v>1747</v>
      </c>
      <c r="J93" s="2262">
        <v>144229.3728711681</v>
      </c>
      <c r="K93" s="2263">
        <v>64</v>
      </c>
      <c r="L93" s="2264">
        <v>1</v>
      </c>
      <c r="M93" s="2265">
        <v>9230679.8637547586</v>
      </c>
      <c r="O93" s="2261" t="s">
        <v>1747</v>
      </c>
      <c r="P93" s="2262">
        <v>144229.3728711681</v>
      </c>
      <c r="Q93" s="2263">
        <v>80</v>
      </c>
      <c r="R93" s="2264">
        <v>1</v>
      </c>
      <c r="S93" s="2265">
        <v>11538349.829693448</v>
      </c>
    </row>
    <row r="94" spans="3:19" ht="15.75" thickBot="1" x14ac:dyDescent="0.35">
      <c r="C94" s="2266"/>
      <c r="D94" s="2177"/>
      <c r="E94" s="1206"/>
      <c r="F94" s="2267" t="s">
        <v>890</v>
      </c>
      <c r="G94" s="2268">
        <v>16010199.886953034</v>
      </c>
      <c r="I94" s="2266"/>
      <c r="J94" s="2177"/>
      <c r="K94" s="1206"/>
      <c r="L94" s="2267" t="s">
        <v>890</v>
      </c>
      <c r="M94" s="2268">
        <v>20892928.636180483</v>
      </c>
      <c r="O94" s="2266"/>
      <c r="P94" s="2177"/>
      <c r="Q94" s="1206"/>
      <c r="R94" s="2267" t="s">
        <v>890</v>
      </c>
      <c r="S94" s="2268">
        <v>25775657.385407932</v>
      </c>
    </row>
    <row r="95" spans="3:19" ht="16.5" thickTop="1" thickBot="1" x14ac:dyDescent="0.35">
      <c r="C95" s="2254" t="s">
        <v>891</v>
      </c>
      <c r="D95" s="2177"/>
      <c r="E95" s="1206"/>
      <c r="F95" s="2269"/>
      <c r="G95" s="2255"/>
      <c r="I95" s="2254" t="s">
        <v>891</v>
      </c>
      <c r="J95" s="2177"/>
      <c r="K95" s="1206"/>
      <c r="L95" s="2269"/>
      <c r="M95" s="2255"/>
      <c r="O95" s="2254" t="s">
        <v>891</v>
      </c>
      <c r="P95" s="2177"/>
      <c r="Q95" s="1206"/>
      <c r="R95" s="2269"/>
      <c r="S95" s="2255"/>
    </row>
    <row r="96" spans="3:19" ht="15.75" thickBot="1" x14ac:dyDescent="0.35">
      <c r="C96" s="2270" t="s">
        <v>884</v>
      </c>
      <c r="D96" s="2271" t="s">
        <v>892</v>
      </c>
      <c r="E96" s="2258" t="s">
        <v>893</v>
      </c>
      <c r="F96" s="2272" t="s">
        <v>1748</v>
      </c>
      <c r="G96" s="2273" t="s">
        <v>888</v>
      </c>
      <c r="I96" s="2270" t="s">
        <v>884</v>
      </c>
      <c r="J96" s="2271" t="s">
        <v>892</v>
      </c>
      <c r="K96" s="2258" t="s">
        <v>893</v>
      </c>
      <c r="L96" s="2272" t="s">
        <v>1748</v>
      </c>
      <c r="M96" s="2273" t="s">
        <v>888</v>
      </c>
      <c r="O96" s="2270" t="s">
        <v>884</v>
      </c>
      <c r="P96" s="2271" t="s">
        <v>892</v>
      </c>
      <c r="Q96" s="2258" t="s">
        <v>893</v>
      </c>
      <c r="R96" s="2272" t="s">
        <v>1748</v>
      </c>
      <c r="S96" s="2273" t="s">
        <v>888</v>
      </c>
    </row>
    <row r="97" spans="3:19" x14ac:dyDescent="0.3">
      <c r="C97" s="2274"/>
      <c r="D97" s="2275"/>
      <c r="E97" s="2276"/>
      <c r="F97" s="2277"/>
      <c r="G97" s="2278"/>
      <c r="I97" s="2274"/>
      <c r="J97" s="2275"/>
      <c r="K97" s="2276"/>
      <c r="L97" s="2277"/>
      <c r="M97" s="2278"/>
      <c r="O97" s="2274"/>
      <c r="P97" s="2275"/>
      <c r="Q97" s="2276"/>
      <c r="R97" s="2277"/>
      <c r="S97" s="2278"/>
    </row>
    <row r="98" spans="3:19" x14ac:dyDescent="0.3">
      <c r="C98" s="2126"/>
      <c r="D98" s="2279"/>
      <c r="E98" s="2127"/>
      <c r="F98" s="2280"/>
      <c r="G98" s="2281"/>
      <c r="I98" s="2126"/>
      <c r="J98" s="2279"/>
      <c r="K98" s="2127"/>
      <c r="L98" s="2280"/>
      <c r="M98" s="2281"/>
      <c r="O98" s="2126"/>
      <c r="P98" s="2279"/>
      <c r="Q98" s="2127"/>
      <c r="R98" s="2280"/>
      <c r="S98" s="2281"/>
    </row>
    <row r="99" spans="3:19" x14ac:dyDescent="0.3">
      <c r="C99" s="2126"/>
      <c r="D99" s="2279"/>
      <c r="E99" s="2127"/>
      <c r="F99" s="2280"/>
      <c r="G99" s="2281"/>
      <c r="I99" s="2126"/>
      <c r="J99" s="2279"/>
      <c r="K99" s="2127"/>
      <c r="L99" s="2280"/>
      <c r="M99" s="2281"/>
      <c r="O99" s="2126"/>
      <c r="P99" s="2279"/>
      <c r="Q99" s="2127"/>
      <c r="R99" s="2280"/>
      <c r="S99" s="2281"/>
    </row>
    <row r="100" spans="3:19" x14ac:dyDescent="0.3">
      <c r="C100" s="2126"/>
      <c r="D100" s="2279"/>
      <c r="E100" s="2127"/>
      <c r="F100" s="2280"/>
      <c r="G100" s="2281"/>
      <c r="I100" s="2126"/>
      <c r="J100" s="2279"/>
      <c r="K100" s="2127"/>
      <c r="L100" s="2280"/>
      <c r="M100" s="2281"/>
      <c r="O100" s="2126"/>
      <c r="P100" s="2279"/>
      <c r="Q100" s="2127"/>
      <c r="R100" s="2280"/>
      <c r="S100" s="2281"/>
    </row>
    <row r="101" spans="3:19" ht="15.75" thickBot="1" x14ac:dyDescent="0.35">
      <c r="C101" s="2266"/>
      <c r="D101" s="2177"/>
      <c r="E101" s="1206"/>
      <c r="F101" s="2267" t="s">
        <v>890</v>
      </c>
      <c r="G101" s="2268">
        <v>0</v>
      </c>
      <c r="I101" s="2266"/>
      <c r="J101" s="2177"/>
      <c r="K101" s="1206"/>
      <c r="L101" s="2267" t="s">
        <v>890</v>
      </c>
      <c r="M101" s="2268">
        <v>0</v>
      </c>
      <c r="O101" s="2266"/>
      <c r="P101" s="2177"/>
      <c r="Q101" s="1206"/>
      <c r="R101" s="2267" t="s">
        <v>890</v>
      </c>
      <c r="S101" s="2268">
        <v>0</v>
      </c>
    </row>
    <row r="102" spans="3:19" ht="16.5" thickTop="1" thickBot="1" x14ac:dyDescent="0.35">
      <c r="C102" s="2254" t="s">
        <v>898</v>
      </c>
      <c r="D102" s="2177"/>
      <c r="E102" s="1206"/>
      <c r="F102" s="2269"/>
      <c r="G102" s="2255"/>
      <c r="I102" s="2254" t="s">
        <v>898</v>
      </c>
      <c r="J102" s="2177"/>
      <c r="K102" s="1206"/>
      <c r="L102" s="2269"/>
      <c r="M102" s="2255"/>
      <c r="O102" s="2254" t="s">
        <v>898</v>
      </c>
      <c r="P102" s="2177"/>
      <c r="Q102" s="1206"/>
      <c r="R102" s="2269"/>
      <c r="S102" s="2255"/>
    </row>
    <row r="103" spans="3:19" ht="15.75" thickBot="1" x14ac:dyDescent="0.35">
      <c r="C103" s="2270" t="s">
        <v>884</v>
      </c>
      <c r="D103" s="2271" t="s">
        <v>885</v>
      </c>
      <c r="E103" s="2258" t="s">
        <v>1816</v>
      </c>
      <c r="F103" s="2258" t="s">
        <v>893</v>
      </c>
      <c r="G103" s="2259" t="s">
        <v>888</v>
      </c>
      <c r="I103" s="2270" t="s">
        <v>884</v>
      </c>
      <c r="J103" s="2271" t="s">
        <v>885</v>
      </c>
      <c r="K103" s="2258" t="s">
        <v>1816</v>
      </c>
      <c r="L103" s="2258" t="s">
        <v>893</v>
      </c>
      <c r="M103" s="2259" t="s">
        <v>888</v>
      </c>
      <c r="O103" s="2270" t="s">
        <v>884</v>
      </c>
      <c r="P103" s="2271" t="s">
        <v>885</v>
      </c>
      <c r="Q103" s="2258" t="s">
        <v>1816</v>
      </c>
      <c r="R103" s="2258" t="s">
        <v>893</v>
      </c>
      <c r="S103" s="2259" t="s">
        <v>888</v>
      </c>
    </row>
    <row r="104" spans="3:19" x14ac:dyDescent="0.3">
      <c r="C104" s="2261" t="s">
        <v>966</v>
      </c>
      <c r="D104" s="2282">
        <v>403671.20035076747</v>
      </c>
      <c r="E104" s="2263">
        <v>32</v>
      </c>
      <c r="F104" s="2264">
        <v>1</v>
      </c>
      <c r="G104" s="2265">
        <v>12917478.411224559</v>
      </c>
      <c r="I104" s="2261" t="s">
        <v>966</v>
      </c>
      <c r="J104" s="2282">
        <v>403671.20035076747</v>
      </c>
      <c r="K104" s="2263">
        <v>40</v>
      </c>
      <c r="L104" s="2264">
        <v>1</v>
      </c>
      <c r="M104" s="2265">
        <v>16146848.014030699</v>
      </c>
      <c r="O104" s="2261" t="s">
        <v>966</v>
      </c>
      <c r="P104" s="2282">
        <v>403671.20035076747</v>
      </c>
      <c r="Q104" s="2263">
        <v>48</v>
      </c>
      <c r="R104" s="2264">
        <v>1</v>
      </c>
      <c r="S104" s="2265">
        <v>19376217.616836838</v>
      </c>
    </row>
    <row r="105" spans="3:19" x14ac:dyDescent="0.3">
      <c r="C105" s="2261" t="s">
        <v>1590</v>
      </c>
      <c r="D105" s="2282">
        <v>261541.84908698621</v>
      </c>
      <c r="E105" s="2263">
        <v>48</v>
      </c>
      <c r="F105" s="2264">
        <v>1</v>
      </c>
      <c r="G105" s="2265">
        <v>12554008.756175339</v>
      </c>
      <c r="I105" s="2261" t="s">
        <v>1590</v>
      </c>
      <c r="J105" s="2282">
        <v>261541.84908698621</v>
      </c>
      <c r="K105" s="2263">
        <v>64</v>
      </c>
      <c r="L105" s="2264">
        <v>1</v>
      </c>
      <c r="M105" s="2265">
        <v>16738678.341567118</v>
      </c>
      <c r="O105" s="2261" t="s">
        <v>1590</v>
      </c>
      <c r="P105" s="2282">
        <v>261541.84908698621</v>
      </c>
      <c r="Q105" s="2263">
        <v>80</v>
      </c>
      <c r="R105" s="2264">
        <v>1</v>
      </c>
      <c r="S105" s="2265">
        <v>20923347.926958896</v>
      </c>
    </row>
    <row r="106" spans="3:19" x14ac:dyDescent="0.3">
      <c r="C106" s="2261" t="s">
        <v>1650</v>
      </c>
      <c r="D106" s="2282">
        <v>290020.70325447264</v>
      </c>
      <c r="E106" s="2263">
        <v>48</v>
      </c>
      <c r="F106" s="2264">
        <v>1</v>
      </c>
      <c r="G106" s="2265">
        <v>13920993.756214686</v>
      </c>
      <c r="I106" s="2261" t="s">
        <v>1650</v>
      </c>
      <c r="J106" s="2282">
        <v>290020.70325447264</v>
      </c>
      <c r="K106" s="2263">
        <v>64</v>
      </c>
      <c r="L106" s="2264">
        <v>1</v>
      </c>
      <c r="M106" s="2265">
        <v>18561325.008286249</v>
      </c>
      <c r="O106" s="2261" t="s">
        <v>1650</v>
      </c>
      <c r="P106" s="2282">
        <v>290020.70325447264</v>
      </c>
      <c r="Q106" s="2263">
        <v>80</v>
      </c>
      <c r="R106" s="2264">
        <v>1</v>
      </c>
      <c r="S106" s="2265">
        <v>23201656.260357812</v>
      </c>
    </row>
    <row r="107" spans="3:19" x14ac:dyDescent="0.3">
      <c r="C107" s="2261" t="s">
        <v>967</v>
      </c>
      <c r="D107" s="2282">
        <v>166435.72214626396</v>
      </c>
      <c r="E107" s="2263">
        <v>48</v>
      </c>
      <c r="F107" s="2264">
        <v>1</v>
      </c>
      <c r="G107" s="2265">
        <v>7988914.6630206704</v>
      </c>
      <c r="I107" s="2261" t="s">
        <v>967</v>
      </c>
      <c r="J107" s="2282">
        <v>166435.72214626396</v>
      </c>
      <c r="K107" s="2263">
        <v>64</v>
      </c>
      <c r="L107" s="2264">
        <v>1</v>
      </c>
      <c r="M107" s="2265">
        <v>10651886.217360893</v>
      </c>
      <c r="O107" s="2261" t="s">
        <v>967</v>
      </c>
      <c r="P107" s="2282">
        <v>166435.72214626396</v>
      </c>
      <c r="Q107" s="2263">
        <v>80</v>
      </c>
      <c r="R107" s="2264">
        <v>1</v>
      </c>
      <c r="S107" s="2265">
        <v>13314857.771701116</v>
      </c>
    </row>
    <row r="108" spans="3:19" x14ac:dyDescent="0.3">
      <c r="C108" s="2261" t="s">
        <v>969</v>
      </c>
      <c r="D108" s="2282">
        <v>93831.201492526641</v>
      </c>
      <c r="E108" s="2263">
        <v>48</v>
      </c>
      <c r="F108" s="2264">
        <v>1</v>
      </c>
      <c r="G108" s="2265">
        <v>4503897.671641279</v>
      </c>
      <c r="I108" s="2261" t="s">
        <v>969</v>
      </c>
      <c r="J108" s="2282">
        <v>93831.201492526641</v>
      </c>
      <c r="K108" s="2263">
        <v>64</v>
      </c>
      <c r="L108" s="2264">
        <v>1</v>
      </c>
      <c r="M108" s="2265">
        <v>6005196.895521705</v>
      </c>
      <c r="O108" s="2261" t="s">
        <v>969</v>
      </c>
      <c r="P108" s="2282">
        <v>93831.201492526641</v>
      </c>
      <c r="Q108" s="2263">
        <v>80</v>
      </c>
      <c r="R108" s="2264">
        <v>1</v>
      </c>
      <c r="S108" s="2265">
        <v>7506496.1194021311</v>
      </c>
    </row>
    <row r="109" spans="3:19" x14ac:dyDescent="0.3">
      <c r="C109" s="2261" t="s">
        <v>935</v>
      </c>
      <c r="D109" s="2282">
        <v>56298.72089551598</v>
      </c>
      <c r="E109" s="2263">
        <v>48</v>
      </c>
      <c r="F109" s="2264">
        <v>1</v>
      </c>
      <c r="G109" s="2265">
        <v>2702338.6029847669</v>
      </c>
      <c r="I109" s="2261" t="s">
        <v>935</v>
      </c>
      <c r="J109" s="2282">
        <v>56298.72089551598</v>
      </c>
      <c r="K109" s="2263">
        <v>64</v>
      </c>
      <c r="L109" s="2264">
        <v>1</v>
      </c>
      <c r="M109" s="2265">
        <v>3603118.1373130227</v>
      </c>
      <c r="O109" s="2261" t="s">
        <v>935</v>
      </c>
      <c r="P109" s="2282">
        <v>56298.72089551598</v>
      </c>
      <c r="Q109" s="2263">
        <v>80</v>
      </c>
      <c r="R109" s="2264">
        <v>1</v>
      </c>
      <c r="S109" s="2265">
        <v>4503897.6716412781</v>
      </c>
    </row>
    <row r="110" spans="3:19" ht="15.75" thickBot="1" x14ac:dyDescent="0.35">
      <c r="C110" s="2283"/>
      <c r="D110" s="2284"/>
      <c r="E110" s="2285"/>
      <c r="F110" s="2267" t="s">
        <v>890</v>
      </c>
      <c r="G110" s="2268">
        <v>54587631.861261301</v>
      </c>
      <c r="I110" s="2283"/>
      <c r="J110" s="2284"/>
      <c r="K110" s="2285"/>
      <c r="L110" s="2267" t="s">
        <v>890</v>
      </c>
      <c r="M110" s="2268">
        <v>71707052.614079684</v>
      </c>
      <c r="O110" s="2283"/>
      <c r="P110" s="2284"/>
      <c r="Q110" s="2285"/>
      <c r="R110" s="2267" t="s">
        <v>890</v>
      </c>
      <c r="S110" s="2268">
        <v>88826473.36689806</v>
      </c>
    </row>
    <row r="111" spans="3:19" ht="16.5" thickTop="1" thickBot="1" x14ac:dyDescent="0.35">
      <c r="C111" s="2286"/>
      <c r="D111" s="2287"/>
      <c r="E111" s="2288" t="s">
        <v>900</v>
      </c>
      <c r="F111" s="2169"/>
      <c r="G111" s="1086">
        <v>70597831.748214334</v>
      </c>
      <c r="I111" s="2286"/>
      <c r="J111" s="2287"/>
      <c r="K111" s="2288" t="s">
        <v>900</v>
      </c>
      <c r="L111" s="2169"/>
      <c r="M111" s="1086">
        <v>92599981.250260174</v>
      </c>
      <c r="O111" s="2286"/>
      <c r="P111" s="2287"/>
      <c r="Q111" s="2288" t="s">
        <v>900</v>
      </c>
      <c r="R111" s="2169"/>
      <c r="S111" s="1086">
        <v>114602130.75230598</v>
      </c>
    </row>
    <row r="113" spans="3:25" ht="15.75" thickBot="1" x14ac:dyDescent="0.35"/>
    <row r="114" spans="3:25" x14ac:dyDescent="0.3">
      <c r="C114" s="2231" t="s">
        <v>876</v>
      </c>
      <c r="D114" s="2232"/>
      <c r="E114" s="2235" t="s">
        <v>875</v>
      </c>
      <c r="F114" s="2233"/>
      <c r="G114" s="2234"/>
      <c r="I114" s="2231" t="s">
        <v>876</v>
      </c>
      <c r="J114" s="2232"/>
      <c r="K114" s="2235" t="s">
        <v>875</v>
      </c>
      <c r="L114" s="2233"/>
      <c r="M114" s="2234"/>
      <c r="O114" s="2231" t="s">
        <v>876</v>
      </c>
      <c r="P114" s="2232"/>
      <c r="Q114" s="2235" t="s">
        <v>875</v>
      </c>
      <c r="R114" s="2233"/>
      <c r="S114" s="2234"/>
      <c r="U114" s="2231" t="s">
        <v>876</v>
      </c>
      <c r="V114" s="2232"/>
      <c r="W114" s="2235" t="s">
        <v>875</v>
      </c>
      <c r="X114" s="2233"/>
      <c r="Y114" s="2234"/>
    </row>
    <row r="115" spans="3:25" ht="15.75" thickBot="1" x14ac:dyDescent="0.35">
      <c r="C115" s="2241" t="s">
        <v>877</v>
      </c>
      <c r="D115" s="2242">
        <v>4</v>
      </c>
      <c r="E115" s="2243" t="s">
        <v>878</v>
      </c>
      <c r="F115" s="2239" t="s">
        <v>2330</v>
      </c>
      <c r="G115" s="2240"/>
      <c r="I115" s="2241" t="s">
        <v>877</v>
      </c>
      <c r="J115" s="2242">
        <v>5</v>
      </c>
      <c r="K115" s="2243" t="s">
        <v>878</v>
      </c>
      <c r="L115" s="2239" t="s">
        <v>2330</v>
      </c>
      <c r="M115" s="2240"/>
      <c r="O115" s="2241" t="s">
        <v>877</v>
      </c>
      <c r="P115" s="2242">
        <v>6</v>
      </c>
      <c r="Q115" s="2243" t="s">
        <v>878</v>
      </c>
      <c r="R115" s="2239" t="s">
        <v>2330</v>
      </c>
      <c r="S115" s="2240"/>
      <c r="U115" s="2241" t="s">
        <v>877</v>
      </c>
      <c r="V115" s="2242">
        <v>7</v>
      </c>
      <c r="W115" s="2243" t="s">
        <v>878</v>
      </c>
      <c r="X115" s="2239" t="s">
        <v>2330</v>
      </c>
      <c r="Y115" s="2240"/>
    </row>
    <row r="116" spans="3:25" ht="15.75" thickBot="1" x14ac:dyDescent="0.35">
      <c r="C116" s="2244" t="s">
        <v>880</v>
      </c>
      <c r="D116" s="2245"/>
      <c r="E116" s="2246"/>
      <c r="F116" s="2293" t="s">
        <v>881</v>
      </c>
      <c r="G116" s="2294" t="s">
        <v>1745</v>
      </c>
      <c r="I116" s="2244" t="s">
        <v>880</v>
      </c>
      <c r="J116" s="2245"/>
      <c r="K116" s="2246"/>
      <c r="L116" s="2293" t="s">
        <v>881</v>
      </c>
      <c r="M116" s="2294" t="s">
        <v>1745</v>
      </c>
      <c r="O116" s="2244" t="s">
        <v>880</v>
      </c>
      <c r="P116" s="2245"/>
      <c r="Q116" s="2246"/>
      <c r="R116" s="2293" t="s">
        <v>881</v>
      </c>
      <c r="S116" s="2294" t="s">
        <v>1745</v>
      </c>
      <c r="U116" s="2244" t="s">
        <v>880</v>
      </c>
      <c r="V116" s="2245"/>
      <c r="W116" s="2246"/>
      <c r="X116" s="2293" t="s">
        <v>881</v>
      </c>
      <c r="Y116" s="2294" t="s">
        <v>1745</v>
      </c>
    </row>
    <row r="117" spans="3:25" ht="12.75" customHeight="1" thickBot="1" x14ac:dyDescent="0.35">
      <c r="C117" s="2249" t="s">
        <v>2736</v>
      </c>
      <c r="D117" s="2250"/>
      <c r="E117" s="2251"/>
      <c r="F117" s="2295"/>
      <c r="G117" s="2296"/>
      <c r="I117" s="2249" t="s">
        <v>2737</v>
      </c>
      <c r="J117" s="2250"/>
      <c r="K117" s="2251"/>
      <c r="L117" s="2295"/>
      <c r="M117" s="2296"/>
      <c r="O117" s="2249" t="s">
        <v>2738</v>
      </c>
      <c r="P117" s="2250"/>
      <c r="Q117" s="2251"/>
      <c r="R117" s="2295"/>
      <c r="S117" s="2296"/>
      <c r="U117" s="2249" t="s">
        <v>2739</v>
      </c>
      <c r="V117" s="2250"/>
      <c r="W117" s="2251"/>
      <c r="X117" s="2295"/>
      <c r="Y117" s="2296"/>
    </row>
    <row r="118" spans="3:25" ht="15.75" thickBot="1" x14ac:dyDescent="0.35">
      <c r="C118" s="2254" t="s">
        <v>882</v>
      </c>
      <c r="D118" s="2177"/>
      <c r="E118" s="1206"/>
      <c r="F118" s="1206"/>
      <c r="G118" s="2255"/>
      <c r="I118" s="2254" t="s">
        <v>882</v>
      </c>
      <c r="J118" s="2177"/>
      <c r="K118" s="1206"/>
      <c r="L118" s="1206"/>
      <c r="M118" s="2255"/>
      <c r="O118" s="2254" t="s">
        <v>882</v>
      </c>
      <c r="P118" s="2177"/>
      <c r="Q118" s="1206"/>
      <c r="R118" s="1206"/>
      <c r="S118" s="2255"/>
      <c r="U118" s="2254" t="s">
        <v>882</v>
      </c>
      <c r="V118" s="2177"/>
      <c r="W118" s="1206"/>
      <c r="X118" s="1206"/>
      <c r="Y118" s="2255"/>
    </row>
    <row r="119" spans="3:25" ht="15.75" thickBot="1" x14ac:dyDescent="0.35">
      <c r="C119" s="2256" t="s">
        <v>884</v>
      </c>
      <c r="D119" s="2257" t="s">
        <v>885</v>
      </c>
      <c r="E119" s="2258" t="s">
        <v>1816</v>
      </c>
      <c r="F119" s="2258" t="s">
        <v>893</v>
      </c>
      <c r="G119" s="2259" t="s">
        <v>888</v>
      </c>
      <c r="I119" s="2256" t="s">
        <v>884</v>
      </c>
      <c r="J119" s="2257" t="s">
        <v>885</v>
      </c>
      <c r="K119" s="2258" t="s">
        <v>1816</v>
      </c>
      <c r="L119" s="2258" t="s">
        <v>893</v>
      </c>
      <c r="M119" s="2259" t="s">
        <v>888</v>
      </c>
      <c r="O119" s="2256" t="s">
        <v>884</v>
      </c>
      <c r="P119" s="2257" t="s">
        <v>885</v>
      </c>
      <c r="Q119" s="2258" t="s">
        <v>1816</v>
      </c>
      <c r="R119" s="2258" t="s">
        <v>893</v>
      </c>
      <c r="S119" s="2259" t="s">
        <v>888</v>
      </c>
      <c r="U119" s="2256" t="s">
        <v>884</v>
      </c>
      <c r="V119" s="2257" t="s">
        <v>885</v>
      </c>
      <c r="W119" s="2258" t="s">
        <v>1816</v>
      </c>
      <c r="X119" s="2258" t="s">
        <v>893</v>
      </c>
      <c r="Y119" s="2259" t="s">
        <v>888</v>
      </c>
    </row>
    <row r="120" spans="3:25" x14ac:dyDescent="0.3">
      <c r="C120" s="2261" t="s">
        <v>932</v>
      </c>
      <c r="D120" s="2262">
        <v>4251.3637355331075</v>
      </c>
      <c r="E120" s="2263">
        <v>3.6</v>
      </c>
      <c r="F120" s="2264">
        <v>1</v>
      </c>
      <c r="G120" s="2265">
        <v>15304.909447919188</v>
      </c>
      <c r="I120" s="2261" t="s">
        <v>932</v>
      </c>
      <c r="J120" s="2262">
        <v>4251.3637355331075</v>
      </c>
      <c r="K120" s="2263">
        <v>3.6</v>
      </c>
      <c r="L120" s="2264">
        <v>1</v>
      </c>
      <c r="M120" s="2265">
        <v>15304.909447919188</v>
      </c>
      <c r="O120" s="2261" t="s">
        <v>932</v>
      </c>
      <c r="P120" s="2262">
        <v>4251.3637355331075</v>
      </c>
      <c r="Q120" s="2263">
        <v>3.6</v>
      </c>
      <c r="R120" s="2264">
        <v>1</v>
      </c>
      <c r="S120" s="2265">
        <v>15304.909447919188</v>
      </c>
      <c r="U120" s="2261" t="s">
        <v>932</v>
      </c>
      <c r="V120" s="2262">
        <v>4251.3637355331075</v>
      </c>
      <c r="W120" s="2263">
        <v>4.8000000000000007</v>
      </c>
      <c r="X120" s="2264">
        <v>1</v>
      </c>
      <c r="Y120" s="2265">
        <v>20406.545930558917</v>
      </c>
    </row>
    <row r="121" spans="3:25" x14ac:dyDescent="0.3">
      <c r="C121" s="2261" t="s">
        <v>953</v>
      </c>
      <c r="D121" s="2262">
        <v>26026.308555399723</v>
      </c>
      <c r="E121" s="2263">
        <v>14.4</v>
      </c>
      <c r="F121" s="2264">
        <v>1</v>
      </c>
      <c r="G121" s="2265">
        <v>374778.84319775604</v>
      </c>
      <c r="I121" s="2261" t="s">
        <v>953</v>
      </c>
      <c r="J121" s="2262">
        <v>26026.308555399723</v>
      </c>
      <c r="K121" s="2263">
        <v>21.6</v>
      </c>
      <c r="L121" s="2264">
        <v>1</v>
      </c>
      <c r="M121" s="2265">
        <v>562168.26479663409</v>
      </c>
      <c r="O121" s="2261" t="s">
        <v>953</v>
      </c>
      <c r="P121" s="2262">
        <v>26026.308555399723</v>
      </c>
      <c r="Q121" s="2263">
        <v>32.4</v>
      </c>
      <c r="R121" s="2264">
        <v>1</v>
      </c>
      <c r="S121" s="2265">
        <v>843252.39719495096</v>
      </c>
      <c r="U121" s="2261" t="s">
        <v>953</v>
      </c>
      <c r="V121" s="2262">
        <v>26026.308555399723</v>
      </c>
      <c r="W121" s="2263">
        <v>48</v>
      </c>
      <c r="X121" s="2264">
        <v>1</v>
      </c>
      <c r="Y121" s="2265">
        <v>1249262.8106591867</v>
      </c>
    </row>
    <row r="122" spans="3:25" x14ac:dyDescent="0.3">
      <c r="C122" s="2261" t="s">
        <v>936</v>
      </c>
      <c r="D122" s="2262">
        <v>4513.8849929873777</v>
      </c>
      <c r="E122" s="2263">
        <v>14.4</v>
      </c>
      <c r="F122" s="2264">
        <v>1</v>
      </c>
      <c r="G122" s="2265">
        <v>64999.943899018239</v>
      </c>
      <c r="I122" s="2261" t="s">
        <v>936</v>
      </c>
      <c r="J122" s="2262">
        <v>4513.8849929873777</v>
      </c>
      <c r="K122" s="2263">
        <v>21.6</v>
      </c>
      <c r="L122" s="2264">
        <v>1</v>
      </c>
      <c r="M122" s="2265">
        <v>97499.915848527366</v>
      </c>
      <c r="O122" s="2261" t="s">
        <v>936</v>
      </c>
      <c r="P122" s="2262">
        <v>4513.8849929873777</v>
      </c>
      <c r="Q122" s="2263">
        <v>32.4</v>
      </c>
      <c r="R122" s="2264">
        <v>1</v>
      </c>
      <c r="S122" s="2265">
        <v>146249.87377279103</v>
      </c>
      <c r="U122" s="2261" t="s">
        <v>936</v>
      </c>
      <c r="V122" s="2262">
        <v>4513.8849929873777</v>
      </c>
      <c r="W122" s="2263">
        <v>48</v>
      </c>
      <c r="X122" s="2264">
        <v>1</v>
      </c>
      <c r="Y122" s="2265">
        <v>216666.47966339413</v>
      </c>
    </row>
    <row r="123" spans="3:25" x14ac:dyDescent="0.3">
      <c r="C123" s="2261" t="s">
        <v>955</v>
      </c>
      <c r="D123" s="2262">
        <v>49100.321378481269</v>
      </c>
      <c r="E123" s="2263">
        <v>6</v>
      </c>
      <c r="F123" s="2264">
        <v>1</v>
      </c>
      <c r="G123" s="2265">
        <v>294601.92827088758</v>
      </c>
      <c r="I123" s="2261" t="s">
        <v>955</v>
      </c>
      <c r="J123" s="2262">
        <v>49100.321378481269</v>
      </c>
      <c r="K123" s="2263">
        <v>6</v>
      </c>
      <c r="L123" s="2264">
        <v>1</v>
      </c>
      <c r="M123" s="2265">
        <v>294601.92827088758</v>
      </c>
      <c r="O123" s="2261" t="s">
        <v>955</v>
      </c>
      <c r="P123" s="2262">
        <v>49100.321378481269</v>
      </c>
      <c r="Q123" s="2263">
        <v>6</v>
      </c>
      <c r="R123" s="2264">
        <v>1</v>
      </c>
      <c r="S123" s="2265">
        <v>294601.92827088758</v>
      </c>
      <c r="U123" s="2261" t="s">
        <v>955</v>
      </c>
      <c r="V123" s="2262">
        <v>49100.321378481269</v>
      </c>
      <c r="W123" s="2263">
        <v>6</v>
      </c>
      <c r="X123" s="2264">
        <v>1</v>
      </c>
      <c r="Y123" s="2265">
        <v>294601.92827088758</v>
      </c>
    </row>
    <row r="124" spans="3:25" x14ac:dyDescent="0.3">
      <c r="C124" s="2261" t="s">
        <v>954</v>
      </c>
      <c r="D124" s="2262">
        <v>57306.994189541183</v>
      </c>
      <c r="E124" s="2263">
        <v>1.8</v>
      </c>
      <c r="F124" s="2264">
        <v>1</v>
      </c>
      <c r="G124" s="2265">
        <v>103152.58954117414</v>
      </c>
      <c r="I124" s="2261" t="s">
        <v>954</v>
      </c>
      <c r="J124" s="2262">
        <v>57306.994189541183</v>
      </c>
      <c r="K124" s="2263">
        <v>1.8</v>
      </c>
      <c r="L124" s="2264">
        <v>1</v>
      </c>
      <c r="M124" s="2265">
        <v>103152.58954117414</v>
      </c>
      <c r="O124" s="2261" t="s">
        <v>954</v>
      </c>
      <c r="P124" s="2262">
        <v>57306.994189541183</v>
      </c>
      <c r="Q124" s="2263">
        <v>1.8</v>
      </c>
      <c r="R124" s="2264">
        <v>1</v>
      </c>
      <c r="S124" s="2265">
        <v>103152.58954117414</v>
      </c>
      <c r="U124" s="2261" t="s">
        <v>954</v>
      </c>
      <c r="V124" s="2262">
        <v>57306.994189541183</v>
      </c>
      <c r="W124" s="2263">
        <v>1.8</v>
      </c>
      <c r="X124" s="2264">
        <v>1</v>
      </c>
      <c r="Y124" s="2265">
        <v>103152.58954117414</v>
      </c>
    </row>
    <row r="125" spans="3:25" x14ac:dyDescent="0.3">
      <c r="C125" s="2261" t="s">
        <v>1747</v>
      </c>
      <c r="D125" s="2262">
        <v>144229.3728711681</v>
      </c>
      <c r="E125" s="2263">
        <v>7.2</v>
      </c>
      <c r="F125" s="2264">
        <v>1</v>
      </c>
      <c r="G125" s="2265">
        <v>1038451.4846724104</v>
      </c>
      <c r="I125" s="2261" t="s">
        <v>1747</v>
      </c>
      <c r="J125" s="2262">
        <v>144229.3728711681</v>
      </c>
      <c r="K125" s="2263">
        <v>10.8</v>
      </c>
      <c r="L125" s="2264">
        <v>1</v>
      </c>
      <c r="M125" s="2265">
        <v>1557677.2270086156</v>
      </c>
      <c r="O125" s="2261" t="s">
        <v>1747</v>
      </c>
      <c r="P125" s="2262">
        <v>144229.3728711681</v>
      </c>
      <c r="Q125" s="2263">
        <v>16.2</v>
      </c>
      <c r="R125" s="2264">
        <v>1</v>
      </c>
      <c r="S125" s="2265">
        <v>2336515.840512923</v>
      </c>
      <c r="U125" s="2261" t="s">
        <v>1747</v>
      </c>
      <c r="V125" s="2262">
        <v>144229.3728711681</v>
      </c>
      <c r="W125" s="2263">
        <v>24</v>
      </c>
      <c r="X125" s="2264">
        <v>1</v>
      </c>
      <c r="Y125" s="2265">
        <v>3461504.9489080347</v>
      </c>
    </row>
    <row r="126" spans="3:25" ht="15.75" thickBot="1" x14ac:dyDescent="0.35">
      <c r="C126" s="2266"/>
      <c r="D126" s="2177"/>
      <c r="E126" s="1206"/>
      <c r="F126" s="2267" t="s">
        <v>890</v>
      </c>
      <c r="G126" s="2268">
        <v>1891289.6990291656</v>
      </c>
      <c r="I126" s="2266"/>
      <c r="J126" s="2177"/>
      <c r="K126" s="1206"/>
      <c r="L126" s="2267" t="s">
        <v>890</v>
      </c>
      <c r="M126" s="2268">
        <v>2630404.8349137581</v>
      </c>
      <c r="O126" s="2266"/>
      <c r="P126" s="2177"/>
      <c r="Q126" s="1206"/>
      <c r="R126" s="2267" t="s">
        <v>890</v>
      </c>
      <c r="S126" s="2268">
        <v>3739077.5387406461</v>
      </c>
      <c r="U126" s="2266"/>
      <c r="V126" s="2177"/>
      <c r="W126" s="1206"/>
      <c r="X126" s="2267" t="s">
        <v>890</v>
      </c>
      <c r="Y126" s="2268">
        <v>5345595.302973236</v>
      </c>
    </row>
    <row r="127" spans="3:25" ht="16.5" thickTop="1" thickBot="1" x14ac:dyDescent="0.35">
      <c r="C127" s="2254" t="s">
        <v>891</v>
      </c>
      <c r="D127" s="2177"/>
      <c r="E127" s="1206"/>
      <c r="F127" s="2269"/>
      <c r="G127" s="2255"/>
      <c r="I127" s="2254" t="s">
        <v>891</v>
      </c>
      <c r="J127" s="2177"/>
      <c r="K127" s="1206"/>
      <c r="L127" s="2269"/>
      <c r="M127" s="2255"/>
      <c r="O127" s="2254" t="s">
        <v>891</v>
      </c>
      <c r="P127" s="2177"/>
      <c r="Q127" s="1206"/>
      <c r="R127" s="2269"/>
      <c r="S127" s="2255"/>
      <c r="U127" s="2254" t="s">
        <v>891</v>
      </c>
      <c r="V127" s="2177"/>
      <c r="W127" s="1206"/>
      <c r="X127" s="2269"/>
      <c r="Y127" s="2255"/>
    </row>
    <row r="128" spans="3:25" ht="15.75" thickBot="1" x14ac:dyDescent="0.35">
      <c r="C128" s="2270" t="s">
        <v>884</v>
      </c>
      <c r="D128" s="2271" t="s">
        <v>892</v>
      </c>
      <c r="E128" s="2258" t="s">
        <v>893</v>
      </c>
      <c r="F128" s="2272" t="s">
        <v>1748</v>
      </c>
      <c r="G128" s="2273" t="s">
        <v>888</v>
      </c>
      <c r="I128" s="2270" t="s">
        <v>884</v>
      </c>
      <c r="J128" s="2271" t="s">
        <v>892</v>
      </c>
      <c r="K128" s="2258" t="s">
        <v>893</v>
      </c>
      <c r="L128" s="2272" t="s">
        <v>1748</v>
      </c>
      <c r="M128" s="2273" t="s">
        <v>888</v>
      </c>
      <c r="O128" s="2270" t="s">
        <v>884</v>
      </c>
      <c r="P128" s="2271" t="s">
        <v>892</v>
      </c>
      <c r="Q128" s="2258" t="s">
        <v>893</v>
      </c>
      <c r="R128" s="2272" t="s">
        <v>1748</v>
      </c>
      <c r="S128" s="2273" t="s">
        <v>888</v>
      </c>
      <c r="U128" s="2270" t="s">
        <v>884</v>
      </c>
      <c r="V128" s="2271" t="s">
        <v>892</v>
      </c>
      <c r="W128" s="2258" t="s">
        <v>893</v>
      </c>
      <c r="X128" s="2272" t="s">
        <v>1748</v>
      </c>
      <c r="Y128" s="2273" t="s">
        <v>888</v>
      </c>
    </row>
    <row r="129" spans="3:25" x14ac:dyDescent="0.3">
      <c r="C129" s="2274"/>
      <c r="D129" s="2275"/>
      <c r="E129" s="2276"/>
      <c r="F129" s="2277"/>
      <c r="G129" s="2278"/>
      <c r="I129" s="2274"/>
      <c r="J129" s="2275"/>
      <c r="K129" s="2276"/>
      <c r="L129" s="2277"/>
      <c r="M129" s="2278"/>
      <c r="O129" s="2274"/>
      <c r="P129" s="2275"/>
      <c r="Q129" s="2276"/>
      <c r="R129" s="2277"/>
      <c r="S129" s="2278"/>
      <c r="U129" s="2274"/>
      <c r="V129" s="2275"/>
      <c r="W129" s="2276"/>
      <c r="X129" s="2277"/>
      <c r="Y129" s="2278"/>
    </row>
    <row r="130" spans="3:25" x14ac:dyDescent="0.3">
      <c r="C130" s="2126"/>
      <c r="D130" s="2279"/>
      <c r="E130" s="2127"/>
      <c r="F130" s="2280"/>
      <c r="G130" s="2281"/>
      <c r="I130" s="2126"/>
      <c r="J130" s="2279"/>
      <c r="K130" s="2127"/>
      <c r="L130" s="2280"/>
      <c r="M130" s="2281"/>
      <c r="O130" s="2126"/>
      <c r="P130" s="2279"/>
      <c r="Q130" s="2127"/>
      <c r="R130" s="2280"/>
      <c r="S130" s="2281"/>
      <c r="U130" s="2126"/>
      <c r="V130" s="2279"/>
      <c r="W130" s="2127"/>
      <c r="X130" s="2280"/>
      <c r="Y130" s="2281"/>
    </row>
    <row r="131" spans="3:25" x14ac:dyDescent="0.3">
      <c r="C131" s="2126"/>
      <c r="D131" s="2279"/>
      <c r="E131" s="2127"/>
      <c r="F131" s="2280"/>
      <c r="G131" s="2281"/>
      <c r="I131" s="2126"/>
      <c r="J131" s="2279"/>
      <c r="K131" s="2127"/>
      <c r="L131" s="2280"/>
      <c r="M131" s="2281"/>
      <c r="O131" s="2126"/>
      <c r="P131" s="2279"/>
      <c r="Q131" s="2127"/>
      <c r="R131" s="2280"/>
      <c r="S131" s="2281"/>
      <c r="U131" s="2126"/>
      <c r="V131" s="2279"/>
      <c r="W131" s="2127"/>
      <c r="X131" s="2280"/>
      <c r="Y131" s="2281"/>
    </row>
    <row r="132" spans="3:25" x14ac:dyDescent="0.3">
      <c r="C132" s="2126"/>
      <c r="D132" s="2279"/>
      <c r="E132" s="2127"/>
      <c r="F132" s="2280"/>
      <c r="G132" s="2281"/>
      <c r="I132" s="2126"/>
      <c r="J132" s="2279"/>
      <c r="K132" s="2127"/>
      <c r="L132" s="2280"/>
      <c r="M132" s="2281"/>
      <c r="O132" s="2126"/>
      <c r="P132" s="2279"/>
      <c r="Q132" s="2127"/>
      <c r="R132" s="2280"/>
      <c r="S132" s="2281"/>
      <c r="U132" s="2126"/>
      <c r="V132" s="2279"/>
      <c r="W132" s="2127"/>
      <c r="X132" s="2280"/>
      <c r="Y132" s="2281"/>
    </row>
    <row r="133" spans="3:25" ht="15.75" thickBot="1" x14ac:dyDescent="0.35">
      <c r="C133" s="2266"/>
      <c r="D133" s="2177"/>
      <c r="E133" s="1206"/>
      <c r="F133" s="2267" t="s">
        <v>890</v>
      </c>
      <c r="G133" s="2268">
        <v>0</v>
      </c>
      <c r="I133" s="2266"/>
      <c r="J133" s="2177"/>
      <c r="K133" s="1206"/>
      <c r="L133" s="2267" t="s">
        <v>890</v>
      </c>
      <c r="M133" s="2268">
        <v>0</v>
      </c>
      <c r="O133" s="2266"/>
      <c r="P133" s="2177"/>
      <c r="Q133" s="1206"/>
      <c r="R133" s="2267" t="s">
        <v>890</v>
      </c>
      <c r="S133" s="2268">
        <v>0</v>
      </c>
      <c r="U133" s="2266"/>
      <c r="V133" s="2177"/>
      <c r="W133" s="1206"/>
      <c r="X133" s="2267" t="s">
        <v>890</v>
      </c>
      <c r="Y133" s="2268">
        <v>0</v>
      </c>
    </row>
    <row r="134" spans="3:25" ht="16.5" thickTop="1" thickBot="1" x14ac:dyDescent="0.35">
      <c r="C134" s="2254" t="s">
        <v>898</v>
      </c>
      <c r="D134" s="2177"/>
      <c r="E134" s="1206"/>
      <c r="F134" s="2269"/>
      <c r="G134" s="2255"/>
      <c r="I134" s="2254" t="s">
        <v>898</v>
      </c>
      <c r="J134" s="2177"/>
      <c r="K134" s="1206"/>
      <c r="L134" s="2269"/>
      <c r="M134" s="2255"/>
      <c r="O134" s="2254" t="s">
        <v>898</v>
      </c>
      <c r="P134" s="2177"/>
      <c r="Q134" s="1206"/>
      <c r="R134" s="2269"/>
      <c r="S134" s="2255"/>
      <c r="U134" s="2254" t="s">
        <v>898</v>
      </c>
      <c r="V134" s="2177"/>
      <c r="W134" s="1206"/>
      <c r="X134" s="2269"/>
      <c r="Y134" s="2255"/>
    </row>
    <row r="135" spans="3:25" ht="15.75" thickBot="1" x14ac:dyDescent="0.35">
      <c r="C135" s="2270" t="s">
        <v>884</v>
      </c>
      <c r="D135" s="2271" t="s">
        <v>885</v>
      </c>
      <c r="E135" s="2258" t="s">
        <v>1816</v>
      </c>
      <c r="F135" s="2258" t="s">
        <v>893</v>
      </c>
      <c r="G135" s="2259" t="s">
        <v>888</v>
      </c>
      <c r="I135" s="2270" t="s">
        <v>884</v>
      </c>
      <c r="J135" s="2271" t="s">
        <v>885</v>
      </c>
      <c r="K135" s="2258" t="s">
        <v>1816</v>
      </c>
      <c r="L135" s="2258" t="s">
        <v>893</v>
      </c>
      <c r="M135" s="2259" t="s">
        <v>888</v>
      </c>
      <c r="O135" s="2270" t="s">
        <v>884</v>
      </c>
      <c r="P135" s="2271" t="s">
        <v>885</v>
      </c>
      <c r="Q135" s="2258" t="s">
        <v>1816</v>
      </c>
      <c r="R135" s="2258" t="s">
        <v>893</v>
      </c>
      <c r="S135" s="2259" t="s">
        <v>888</v>
      </c>
      <c r="U135" s="2270" t="s">
        <v>884</v>
      </c>
      <c r="V135" s="2271" t="s">
        <v>885</v>
      </c>
      <c r="W135" s="2258" t="s">
        <v>1816</v>
      </c>
      <c r="X135" s="2258" t="s">
        <v>893</v>
      </c>
      <c r="Y135" s="2259" t="s">
        <v>888</v>
      </c>
    </row>
    <row r="136" spans="3:25" x14ac:dyDescent="0.3">
      <c r="C136" s="2261" t="s">
        <v>966</v>
      </c>
      <c r="D136" s="2282">
        <v>403671.20035076747</v>
      </c>
      <c r="E136" s="2263">
        <v>3.6</v>
      </c>
      <c r="F136" s="2264">
        <v>1</v>
      </c>
      <c r="G136" s="2265">
        <v>1453216.3212627629</v>
      </c>
      <c r="I136" s="2261" t="s">
        <v>966</v>
      </c>
      <c r="J136" s="2282">
        <v>403671.20035076747</v>
      </c>
      <c r="K136" s="2263">
        <v>5.4</v>
      </c>
      <c r="L136" s="2264">
        <v>1</v>
      </c>
      <c r="M136" s="2265">
        <v>2179824.4818941443</v>
      </c>
      <c r="O136" s="2261" t="s">
        <v>966</v>
      </c>
      <c r="P136" s="2282">
        <v>403671.20035076747</v>
      </c>
      <c r="Q136" s="2263">
        <v>7.8000000000000007</v>
      </c>
      <c r="R136" s="2264">
        <v>1</v>
      </c>
      <c r="S136" s="2265">
        <v>3148635.3627359867</v>
      </c>
      <c r="U136" s="2261" t="s">
        <v>966</v>
      </c>
      <c r="V136" s="2282">
        <v>403671.20035076747</v>
      </c>
      <c r="W136" s="2263">
        <v>12</v>
      </c>
      <c r="X136" s="2264">
        <v>1</v>
      </c>
      <c r="Y136" s="2265">
        <v>4844054.4042092096</v>
      </c>
    </row>
    <row r="137" spans="3:25" x14ac:dyDescent="0.3">
      <c r="C137" s="2261" t="s">
        <v>1590</v>
      </c>
      <c r="D137" s="2282">
        <v>261541.84908698621</v>
      </c>
      <c r="E137" s="2263">
        <v>7.2</v>
      </c>
      <c r="F137" s="2264">
        <v>1</v>
      </c>
      <c r="G137" s="2265">
        <v>1883101.3134263009</v>
      </c>
      <c r="I137" s="2261" t="s">
        <v>1590</v>
      </c>
      <c r="J137" s="2282">
        <v>261541.84908698621</v>
      </c>
      <c r="K137" s="2263">
        <v>10.8</v>
      </c>
      <c r="L137" s="2264">
        <v>1</v>
      </c>
      <c r="M137" s="2265">
        <v>2824651.9701394513</v>
      </c>
      <c r="O137" s="2261" t="s">
        <v>1590</v>
      </c>
      <c r="P137" s="2282">
        <v>261541.84908698621</v>
      </c>
      <c r="Q137" s="2263">
        <v>16.2</v>
      </c>
      <c r="R137" s="2264">
        <v>1</v>
      </c>
      <c r="S137" s="2265">
        <v>4236977.9552091761</v>
      </c>
      <c r="U137" s="2261" t="s">
        <v>1590</v>
      </c>
      <c r="V137" s="2282">
        <v>261541.84908698621</v>
      </c>
      <c r="W137" s="2263">
        <v>24</v>
      </c>
      <c r="X137" s="2264">
        <v>1</v>
      </c>
      <c r="Y137" s="2265">
        <v>6277004.3780876696</v>
      </c>
    </row>
    <row r="138" spans="3:25" x14ac:dyDescent="0.3">
      <c r="C138" s="2261" t="s">
        <v>1650</v>
      </c>
      <c r="D138" s="2282">
        <v>290020.70325447264</v>
      </c>
      <c r="E138" s="2263">
        <v>7.2</v>
      </c>
      <c r="F138" s="2264">
        <v>1</v>
      </c>
      <c r="G138" s="2265">
        <v>2088149.0634322031</v>
      </c>
      <c r="I138" s="2261" t="s">
        <v>1650</v>
      </c>
      <c r="J138" s="2282">
        <v>290020.70325447264</v>
      </c>
      <c r="K138" s="2263">
        <v>10.8</v>
      </c>
      <c r="L138" s="2264">
        <v>1</v>
      </c>
      <c r="M138" s="2265">
        <v>3132223.5951483045</v>
      </c>
      <c r="O138" s="2261" t="s">
        <v>1650</v>
      </c>
      <c r="P138" s="2282">
        <v>290020.70325447264</v>
      </c>
      <c r="Q138" s="2263">
        <v>16.2</v>
      </c>
      <c r="R138" s="2264">
        <v>1</v>
      </c>
      <c r="S138" s="2265">
        <v>4698335.3927224567</v>
      </c>
      <c r="U138" s="2261" t="s">
        <v>1650</v>
      </c>
      <c r="V138" s="2282">
        <v>290020.70325447264</v>
      </c>
      <c r="W138" s="2263">
        <v>24</v>
      </c>
      <c r="X138" s="2264">
        <v>1</v>
      </c>
      <c r="Y138" s="2265">
        <v>6960496.8781073429</v>
      </c>
    </row>
    <row r="139" spans="3:25" x14ac:dyDescent="0.3">
      <c r="C139" s="2261" t="s">
        <v>967</v>
      </c>
      <c r="D139" s="2282">
        <v>166435.72214626396</v>
      </c>
      <c r="E139" s="2263">
        <v>7.2</v>
      </c>
      <c r="F139" s="2264">
        <v>1</v>
      </c>
      <c r="G139" s="2265">
        <v>1198337.1994531006</v>
      </c>
      <c r="I139" s="2261" t="s">
        <v>967</v>
      </c>
      <c r="J139" s="2282">
        <v>166435.72214626396</v>
      </c>
      <c r="K139" s="2263">
        <v>10.8</v>
      </c>
      <c r="L139" s="2264">
        <v>1</v>
      </c>
      <c r="M139" s="2265">
        <v>1797505.7991796508</v>
      </c>
      <c r="O139" s="2261" t="s">
        <v>967</v>
      </c>
      <c r="P139" s="2282">
        <v>166435.72214626396</v>
      </c>
      <c r="Q139" s="2263">
        <v>16.2</v>
      </c>
      <c r="R139" s="2264">
        <v>1</v>
      </c>
      <c r="S139" s="2265">
        <v>2696258.6987694758</v>
      </c>
      <c r="U139" s="2261" t="s">
        <v>967</v>
      </c>
      <c r="V139" s="2282">
        <v>166435.72214626396</v>
      </c>
      <c r="W139" s="2263">
        <v>24</v>
      </c>
      <c r="X139" s="2264">
        <v>1</v>
      </c>
      <c r="Y139" s="2265">
        <v>3994457.3315103352</v>
      </c>
    </row>
    <row r="140" spans="3:25" x14ac:dyDescent="0.3">
      <c r="C140" s="2261" t="s">
        <v>969</v>
      </c>
      <c r="D140" s="2282">
        <v>93831.201492526641</v>
      </c>
      <c r="E140" s="2263">
        <v>7.2</v>
      </c>
      <c r="F140" s="2264">
        <v>1</v>
      </c>
      <c r="G140" s="2265">
        <v>675584.65074619185</v>
      </c>
      <c r="I140" s="2261" t="s">
        <v>969</v>
      </c>
      <c r="J140" s="2282">
        <v>93831.201492526641</v>
      </c>
      <c r="K140" s="2263">
        <v>10.8</v>
      </c>
      <c r="L140" s="2264">
        <v>1</v>
      </c>
      <c r="M140" s="2265">
        <v>1013376.9761192878</v>
      </c>
      <c r="O140" s="2261" t="s">
        <v>969</v>
      </c>
      <c r="P140" s="2282">
        <v>93831.201492526641</v>
      </c>
      <c r="Q140" s="2263">
        <v>16.2</v>
      </c>
      <c r="R140" s="2264">
        <v>1</v>
      </c>
      <c r="S140" s="2265">
        <v>1520065.4641789314</v>
      </c>
      <c r="U140" s="2261" t="s">
        <v>969</v>
      </c>
      <c r="V140" s="2282">
        <v>93831.201492526641</v>
      </c>
      <c r="W140" s="2263">
        <v>24</v>
      </c>
      <c r="X140" s="2264">
        <v>1</v>
      </c>
      <c r="Y140" s="2265">
        <v>2251948.8358206395</v>
      </c>
    </row>
    <row r="141" spans="3:25" x14ac:dyDescent="0.3">
      <c r="C141" s="2261" t="s">
        <v>935</v>
      </c>
      <c r="D141" s="2282">
        <v>56298.72089551598</v>
      </c>
      <c r="E141" s="2263">
        <v>7.2</v>
      </c>
      <c r="F141" s="2264">
        <v>1</v>
      </c>
      <c r="G141" s="2265">
        <v>405350.79044771509</v>
      </c>
      <c r="I141" s="2261" t="s">
        <v>935</v>
      </c>
      <c r="J141" s="2282">
        <v>56298.72089551598</v>
      </c>
      <c r="K141" s="2263">
        <v>10.8</v>
      </c>
      <c r="L141" s="2264">
        <v>1</v>
      </c>
      <c r="M141" s="2265">
        <v>608026.18567157257</v>
      </c>
      <c r="O141" s="2261" t="s">
        <v>935</v>
      </c>
      <c r="P141" s="2282">
        <v>56298.72089551598</v>
      </c>
      <c r="Q141" s="2263">
        <v>16.2</v>
      </c>
      <c r="R141" s="2264">
        <v>1</v>
      </c>
      <c r="S141" s="2265">
        <v>912039.27850735886</v>
      </c>
      <c r="U141" s="2261" t="s">
        <v>935</v>
      </c>
      <c r="V141" s="2282">
        <v>56298.72089551598</v>
      </c>
      <c r="W141" s="2263">
        <v>24</v>
      </c>
      <c r="X141" s="2264">
        <v>1</v>
      </c>
      <c r="Y141" s="2265">
        <v>1351169.3014923835</v>
      </c>
    </row>
    <row r="142" spans="3:25" ht="15.75" thickBot="1" x14ac:dyDescent="0.35">
      <c r="C142" s="2283"/>
      <c r="D142" s="2284"/>
      <c r="E142" s="2285"/>
      <c r="F142" s="2267" t="s">
        <v>890</v>
      </c>
      <c r="G142" s="2268">
        <v>7703739.3387682736</v>
      </c>
      <c r="I142" s="2283"/>
      <c r="J142" s="2284"/>
      <c r="K142" s="2285"/>
      <c r="L142" s="2267" t="s">
        <v>890</v>
      </c>
      <c r="M142" s="2268">
        <v>11555609.00815241</v>
      </c>
      <c r="O142" s="2283"/>
      <c r="P142" s="2284"/>
      <c r="Q142" s="2285"/>
      <c r="R142" s="2267" t="s">
        <v>890</v>
      </c>
      <c r="S142" s="2268">
        <v>17212312.152123384</v>
      </c>
      <c r="U142" s="2283"/>
      <c r="V142" s="2284"/>
      <c r="W142" s="2285"/>
      <c r="X142" s="2267" t="s">
        <v>890</v>
      </c>
      <c r="Y142" s="2268">
        <v>25679131.129227575</v>
      </c>
    </row>
    <row r="143" spans="3:25" ht="16.5" thickTop="1" thickBot="1" x14ac:dyDescent="0.35">
      <c r="C143" s="2286"/>
      <c r="D143" s="2287"/>
      <c r="E143" s="2288" t="s">
        <v>900</v>
      </c>
      <c r="F143" s="2169"/>
      <c r="G143" s="1086">
        <v>9595029.0377974398</v>
      </c>
      <c r="I143" s="2286"/>
      <c r="J143" s="2287"/>
      <c r="K143" s="2288" t="s">
        <v>900</v>
      </c>
      <c r="L143" s="2169"/>
      <c r="M143" s="1086">
        <v>14186013.843066169</v>
      </c>
      <c r="O143" s="2286"/>
      <c r="P143" s="2287"/>
      <c r="Q143" s="2288" t="s">
        <v>900</v>
      </c>
      <c r="R143" s="2169"/>
      <c r="S143" s="1086">
        <v>20951389.69086403</v>
      </c>
      <c r="U143" s="2286"/>
      <c r="V143" s="2287"/>
      <c r="W143" s="2288" t="s">
        <v>900</v>
      </c>
      <c r="X143" s="2169"/>
      <c r="Y143" s="1086">
        <v>31024726.432200812</v>
      </c>
    </row>
    <row r="145" spans="3:19" ht="15.75" thickBot="1" x14ac:dyDescent="0.35"/>
    <row r="146" spans="3:19" x14ac:dyDescent="0.3">
      <c r="C146" s="2231" t="s">
        <v>876</v>
      </c>
      <c r="D146" s="2232"/>
      <c r="E146" s="2235" t="s">
        <v>875</v>
      </c>
      <c r="F146" s="2233"/>
      <c r="G146" s="2234"/>
      <c r="I146" s="2231" t="s">
        <v>876</v>
      </c>
      <c r="J146" s="2232"/>
      <c r="K146" s="2235" t="s">
        <v>875</v>
      </c>
      <c r="L146" s="2233"/>
      <c r="M146" s="2234"/>
      <c r="S146" s="548"/>
    </row>
    <row r="147" spans="3:19" ht="15.75" thickBot="1" x14ac:dyDescent="0.35">
      <c r="C147" s="2241" t="s">
        <v>877</v>
      </c>
      <c r="D147" s="2242">
        <v>8</v>
      </c>
      <c r="E147" s="2243" t="s">
        <v>878</v>
      </c>
      <c r="F147" s="2239" t="s">
        <v>2330</v>
      </c>
      <c r="G147" s="2240"/>
      <c r="I147" s="2241" t="s">
        <v>877</v>
      </c>
      <c r="J147" s="2242">
        <v>9</v>
      </c>
      <c r="K147" s="2243" t="s">
        <v>878</v>
      </c>
      <c r="L147" s="2239" t="s">
        <v>2330</v>
      </c>
      <c r="M147" s="2240"/>
      <c r="S147" s="548"/>
    </row>
    <row r="148" spans="3:19" ht="15.75" thickBot="1" x14ac:dyDescent="0.35">
      <c r="C148" s="2244" t="s">
        <v>880</v>
      </c>
      <c r="D148" s="2245"/>
      <c r="E148" s="2246"/>
      <c r="F148" s="2293" t="s">
        <v>881</v>
      </c>
      <c r="G148" s="2294" t="s">
        <v>1745</v>
      </c>
      <c r="I148" s="2244" t="s">
        <v>880</v>
      </c>
      <c r="J148" s="2245"/>
      <c r="K148" s="2246"/>
      <c r="L148" s="2293" t="s">
        <v>881</v>
      </c>
      <c r="M148" s="2294" t="s">
        <v>1745</v>
      </c>
      <c r="S148" s="548"/>
    </row>
    <row r="149" spans="3:19" ht="15" customHeight="1" thickBot="1" x14ac:dyDescent="0.35">
      <c r="C149" s="2249" t="s">
        <v>2735</v>
      </c>
      <c r="D149" s="2250"/>
      <c r="E149" s="2251"/>
      <c r="F149" s="2295"/>
      <c r="G149" s="2296"/>
      <c r="I149" s="2249" t="s">
        <v>2735</v>
      </c>
      <c r="J149" s="2250"/>
      <c r="K149" s="2251"/>
      <c r="L149" s="2295"/>
      <c r="M149" s="2296"/>
    </row>
    <row r="150" spans="3:19" ht="15.75" thickBot="1" x14ac:dyDescent="0.35">
      <c r="C150" s="2254" t="s">
        <v>882</v>
      </c>
      <c r="D150" s="2177"/>
      <c r="E150" s="1206"/>
      <c r="F150" s="1206"/>
      <c r="G150" s="2255"/>
      <c r="I150" s="2254" t="s">
        <v>882</v>
      </c>
      <c r="J150" s="2177"/>
      <c r="K150" s="1206"/>
      <c r="L150" s="1206"/>
      <c r="M150" s="2255"/>
      <c r="S150" s="548"/>
    </row>
    <row r="151" spans="3:19" ht="15.75" thickBot="1" x14ac:dyDescent="0.35">
      <c r="C151" s="2256" t="s">
        <v>884</v>
      </c>
      <c r="D151" s="2257" t="s">
        <v>885</v>
      </c>
      <c r="E151" s="2258" t="s">
        <v>1816</v>
      </c>
      <c r="F151" s="2258" t="s">
        <v>893</v>
      </c>
      <c r="G151" s="2259" t="s">
        <v>888</v>
      </c>
      <c r="I151" s="2256" t="s">
        <v>884</v>
      </c>
      <c r="J151" s="2257" t="s">
        <v>885</v>
      </c>
      <c r="K151" s="2258" t="s">
        <v>1816</v>
      </c>
      <c r="L151" s="2258" t="s">
        <v>893</v>
      </c>
      <c r="M151" s="2259" t="s">
        <v>888</v>
      </c>
      <c r="S151" s="548"/>
    </row>
    <row r="152" spans="3:19" x14ac:dyDescent="0.3">
      <c r="C152" s="2261" t="s">
        <v>932</v>
      </c>
      <c r="D152" s="2262">
        <v>4251.3637355331075</v>
      </c>
      <c r="E152" s="2263">
        <v>2.4000000000000004</v>
      </c>
      <c r="F152" s="2264">
        <v>1</v>
      </c>
      <c r="G152" s="2265">
        <v>10203.272965279459</v>
      </c>
      <c r="I152" s="2261" t="s">
        <v>932</v>
      </c>
      <c r="J152" s="2262">
        <v>4251.3637355331075</v>
      </c>
      <c r="K152" s="2263">
        <v>2.4000000000000004</v>
      </c>
      <c r="L152" s="2264">
        <v>1</v>
      </c>
      <c r="M152" s="2265">
        <v>10203.272965279459</v>
      </c>
      <c r="S152" s="548"/>
    </row>
    <row r="153" spans="3:19" x14ac:dyDescent="0.3">
      <c r="C153" s="2261" t="s">
        <v>953</v>
      </c>
      <c r="D153" s="2262">
        <v>26026.308555399723</v>
      </c>
      <c r="E153" s="2263">
        <v>9.6000000000000014</v>
      </c>
      <c r="F153" s="2264">
        <v>1</v>
      </c>
      <c r="G153" s="2265">
        <v>249852.56213183736</v>
      </c>
      <c r="I153" s="2261" t="s">
        <v>953</v>
      </c>
      <c r="J153" s="2262">
        <v>26026.308555399723</v>
      </c>
      <c r="K153" s="2263">
        <v>14.4</v>
      </c>
      <c r="L153" s="2264">
        <v>1</v>
      </c>
      <c r="M153" s="2265">
        <v>374778.84319775604</v>
      </c>
      <c r="S153" s="548"/>
    </row>
    <row r="154" spans="3:19" x14ac:dyDescent="0.3">
      <c r="C154" s="2261" t="s">
        <v>936</v>
      </c>
      <c r="D154" s="2262">
        <v>4513.8849929873777</v>
      </c>
      <c r="E154" s="2263">
        <v>9.6000000000000014</v>
      </c>
      <c r="F154" s="2264">
        <v>1</v>
      </c>
      <c r="G154" s="2265">
        <v>43333.295932678833</v>
      </c>
      <c r="I154" s="2261" t="s">
        <v>936</v>
      </c>
      <c r="J154" s="2262">
        <v>4513.8849929873777</v>
      </c>
      <c r="K154" s="2263">
        <v>14.4</v>
      </c>
      <c r="L154" s="2264">
        <v>1</v>
      </c>
      <c r="M154" s="2265">
        <v>64999.943899018239</v>
      </c>
      <c r="S154" s="548"/>
    </row>
    <row r="155" spans="3:19" x14ac:dyDescent="0.3">
      <c r="C155" s="2261" t="s">
        <v>955</v>
      </c>
      <c r="D155" s="2262">
        <v>49100.321378481269</v>
      </c>
      <c r="E155" s="2263">
        <v>4</v>
      </c>
      <c r="F155" s="2264">
        <v>1</v>
      </c>
      <c r="G155" s="2265">
        <v>196401.28551392508</v>
      </c>
      <c r="I155" s="2261" t="s">
        <v>955</v>
      </c>
      <c r="J155" s="2262">
        <v>49100.321378481269</v>
      </c>
      <c r="K155" s="2263">
        <v>4</v>
      </c>
      <c r="L155" s="2264">
        <v>1</v>
      </c>
      <c r="M155" s="2265">
        <v>196401.28551392508</v>
      </c>
      <c r="S155" s="548"/>
    </row>
    <row r="156" spans="3:19" x14ac:dyDescent="0.3">
      <c r="C156" s="2261" t="s">
        <v>954</v>
      </c>
      <c r="D156" s="2262">
        <v>57306.994189541183</v>
      </c>
      <c r="E156" s="2263">
        <v>1.2000000000000002</v>
      </c>
      <c r="F156" s="2264">
        <v>1</v>
      </c>
      <c r="G156" s="2265">
        <v>68768.393027449434</v>
      </c>
      <c r="I156" s="2261" t="s">
        <v>954</v>
      </c>
      <c r="J156" s="2262">
        <v>57306.994189541183</v>
      </c>
      <c r="K156" s="2263">
        <v>1.2000000000000002</v>
      </c>
      <c r="L156" s="2264">
        <v>1</v>
      </c>
      <c r="M156" s="2265">
        <v>68768.393027449434</v>
      </c>
      <c r="S156" s="548"/>
    </row>
    <row r="157" spans="3:19" x14ac:dyDescent="0.3">
      <c r="C157" s="2261" t="s">
        <v>1747</v>
      </c>
      <c r="D157" s="2262">
        <v>144229.3728711681</v>
      </c>
      <c r="E157" s="2263">
        <v>4.8000000000000007</v>
      </c>
      <c r="F157" s="2264">
        <v>1</v>
      </c>
      <c r="G157" s="2265">
        <v>692300.98978160694</v>
      </c>
      <c r="I157" s="2261" t="s">
        <v>1747</v>
      </c>
      <c r="J157" s="2262">
        <v>144229.3728711681</v>
      </c>
      <c r="K157" s="2263">
        <v>7.2</v>
      </c>
      <c r="L157" s="2264">
        <v>1</v>
      </c>
      <c r="M157" s="2265">
        <v>1038451.4846724104</v>
      </c>
      <c r="S157" s="548"/>
    </row>
    <row r="158" spans="3:19" ht="15.75" thickBot="1" x14ac:dyDescent="0.35">
      <c r="C158" s="2266"/>
      <c r="D158" s="2177"/>
      <c r="E158" s="1206"/>
      <c r="F158" s="2267" t="s">
        <v>890</v>
      </c>
      <c r="G158" s="2268">
        <v>1260859.7993527772</v>
      </c>
      <c r="I158" s="2266"/>
      <c r="J158" s="2177"/>
      <c r="K158" s="1206"/>
      <c r="L158" s="2267" t="s">
        <v>890</v>
      </c>
      <c r="M158" s="2268">
        <v>1753603.2232758387</v>
      </c>
      <c r="S158" s="548"/>
    </row>
    <row r="159" spans="3:19" ht="16.5" thickTop="1" thickBot="1" x14ac:dyDescent="0.35">
      <c r="C159" s="2254" t="s">
        <v>891</v>
      </c>
      <c r="D159" s="2177"/>
      <c r="E159" s="1206"/>
      <c r="F159" s="2269"/>
      <c r="G159" s="2255"/>
      <c r="I159" s="2254" t="s">
        <v>891</v>
      </c>
      <c r="J159" s="2177"/>
      <c r="K159" s="1206"/>
      <c r="L159" s="2269"/>
      <c r="M159" s="2255"/>
      <c r="S159" s="548"/>
    </row>
    <row r="160" spans="3:19" ht="15.75" thickBot="1" x14ac:dyDescent="0.35">
      <c r="C160" s="2270" t="s">
        <v>884</v>
      </c>
      <c r="D160" s="2271" t="s">
        <v>892</v>
      </c>
      <c r="E160" s="2258" t="s">
        <v>893</v>
      </c>
      <c r="F160" s="2272" t="s">
        <v>1748</v>
      </c>
      <c r="G160" s="2273" t="s">
        <v>888</v>
      </c>
      <c r="I160" s="2270" t="s">
        <v>884</v>
      </c>
      <c r="J160" s="2271" t="s">
        <v>892</v>
      </c>
      <c r="K160" s="2258" t="s">
        <v>893</v>
      </c>
      <c r="L160" s="2272" t="s">
        <v>1748</v>
      </c>
      <c r="M160" s="2273" t="s">
        <v>888</v>
      </c>
      <c r="S160" s="548"/>
    </row>
    <row r="161" spans="3:19" x14ac:dyDescent="0.3">
      <c r="C161" s="2274"/>
      <c r="D161" s="2275"/>
      <c r="E161" s="2276"/>
      <c r="F161" s="2277"/>
      <c r="G161" s="2278"/>
      <c r="I161" s="2274"/>
      <c r="J161" s="2275"/>
      <c r="K161" s="2276"/>
      <c r="L161" s="2277"/>
      <c r="M161" s="2278"/>
      <c r="S161" s="548"/>
    </row>
    <row r="162" spans="3:19" x14ac:dyDescent="0.3">
      <c r="C162" s="2126"/>
      <c r="D162" s="2279"/>
      <c r="E162" s="2127"/>
      <c r="F162" s="2280"/>
      <c r="G162" s="2281"/>
      <c r="I162" s="2126"/>
      <c r="J162" s="2279"/>
      <c r="K162" s="2127"/>
      <c r="L162" s="2280"/>
      <c r="M162" s="2281"/>
      <c r="S162" s="548"/>
    </row>
    <row r="163" spans="3:19" x14ac:dyDescent="0.3">
      <c r="C163" s="2126"/>
      <c r="D163" s="2279"/>
      <c r="E163" s="2127"/>
      <c r="F163" s="2280"/>
      <c r="G163" s="2281"/>
      <c r="I163" s="2126"/>
      <c r="J163" s="2279"/>
      <c r="K163" s="2127"/>
      <c r="L163" s="2280"/>
      <c r="M163" s="2281"/>
      <c r="S163" s="548"/>
    </row>
    <row r="164" spans="3:19" x14ac:dyDescent="0.3">
      <c r="C164" s="2126"/>
      <c r="D164" s="2279"/>
      <c r="E164" s="2127"/>
      <c r="F164" s="2280"/>
      <c r="G164" s="2281"/>
      <c r="I164" s="2126"/>
      <c r="J164" s="2279"/>
      <c r="K164" s="2127"/>
      <c r="L164" s="2280"/>
      <c r="M164" s="2281"/>
      <c r="S164" s="548"/>
    </row>
    <row r="165" spans="3:19" ht="15.75" thickBot="1" x14ac:dyDescent="0.35">
      <c r="C165" s="2266"/>
      <c r="D165" s="2177"/>
      <c r="E165" s="1206"/>
      <c r="F165" s="2267" t="s">
        <v>890</v>
      </c>
      <c r="G165" s="2268">
        <v>0</v>
      </c>
      <c r="I165" s="2266"/>
      <c r="J165" s="2177"/>
      <c r="K165" s="1206"/>
      <c r="L165" s="2267" t="s">
        <v>890</v>
      </c>
      <c r="M165" s="2268">
        <v>0</v>
      </c>
      <c r="S165" s="548"/>
    </row>
    <row r="166" spans="3:19" ht="16.5" thickTop="1" thickBot="1" x14ac:dyDescent="0.35">
      <c r="C166" s="2254" t="s">
        <v>898</v>
      </c>
      <c r="D166" s="2177"/>
      <c r="E166" s="1206"/>
      <c r="F166" s="2269"/>
      <c r="G166" s="2255"/>
      <c r="I166" s="2254" t="s">
        <v>898</v>
      </c>
      <c r="J166" s="2177"/>
      <c r="K166" s="1206"/>
      <c r="L166" s="2269"/>
      <c r="M166" s="2255"/>
      <c r="S166" s="548"/>
    </row>
    <row r="167" spans="3:19" ht="15.75" thickBot="1" x14ac:dyDescent="0.35">
      <c r="C167" s="2270" t="s">
        <v>884</v>
      </c>
      <c r="D167" s="2271" t="s">
        <v>885</v>
      </c>
      <c r="E167" s="2258" t="s">
        <v>1816</v>
      </c>
      <c r="F167" s="2258" t="s">
        <v>893</v>
      </c>
      <c r="G167" s="2259" t="s">
        <v>888</v>
      </c>
      <c r="I167" s="2270" t="s">
        <v>884</v>
      </c>
      <c r="J167" s="2271" t="s">
        <v>885</v>
      </c>
      <c r="K167" s="2258" t="s">
        <v>1816</v>
      </c>
      <c r="L167" s="2258" t="s">
        <v>893</v>
      </c>
      <c r="M167" s="2259" t="s">
        <v>888</v>
      </c>
      <c r="S167" s="548"/>
    </row>
    <row r="168" spans="3:19" x14ac:dyDescent="0.3">
      <c r="C168" s="2261" t="s">
        <v>966</v>
      </c>
      <c r="D168" s="2282">
        <v>403671.20035076747</v>
      </c>
      <c r="E168" s="2263">
        <v>2.4000000000000004</v>
      </c>
      <c r="F168" s="2264">
        <v>1</v>
      </c>
      <c r="G168" s="2265">
        <v>968810.88084184204</v>
      </c>
      <c r="I168" s="2261" t="s">
        <v>966</v>
      </c>
      <c r="J168" s="2282">
        <v>403671.20035076747</v>
      </c>
      <c r="K168" s="2263">
        <v>3.6</v>
      </c>
      <c r="L168" s="2264">
        <v>1</v>
      </c>
      <c r="M168" s="2265">
        <v>1453216.3212627629</v>
      </c>
      <c r="S168" s="548"/>
    </row>
    <row r="169" spans="3:19" x14ac:dyDescent="0.3">
      <c r="C169" s="2261" t="s">
        <v>1590</v>
      </c>
      <c r="D169" s="2282">
        <v>261541.84908698621</v>
      </c>
      <c r="E169" s="2263">
        <v>4.8000000000000007</v>
      </c>
      <c r="F169" s="2264">
        <v>1</v>
      </c>
      <c r="G169" s="2265">
        <v>1255400.8756175339</v>
      </c>
      <c r="I169" s="2261" t="s">
        <v>1590</v>
      </c>
      <c r="J169" s="2282">
        <v>261541.84908698621</v>
      </c>
      <c r="K169" s="2263">
        <v>7.2</v>
      </c>
      <c r="L169" s="2264">
        <v>1</v>
      </c>
      <c r="M169" s="2265">
        <v>1883101.3134263009</v>
      </c>
      <c r="S169" s="548"/>
    </row>
    <row r="170" spans="3:19" x14ac:dyDescent="0.3">
      <c r="C170" s="2261" t="s">
        <v>1650</v>
      </c>
      <c r="D170" s="2282">
        <v>290020.70325447264</v>
      </c>
      <c r="E170" s="2263">
        <v>4.8000000000000007</v>
      </c>
      <c r="F170" s="2264">
        <v>1</v>
      </c>
      <c r="G170" s="2265">
        <v>1392099.3756214688</v>
      </c>
      <c r="I170" s="2261" t="s">
        <v>1650</v>
      </c>
      <c r="J170" s="2282">
        <v>290020.70325447264</v>
      </c>
      <c r="K170" s="2263">
        <v>7.2</v>
      </c>
      <c r="L170" s="2264">
        <v>1</v>
      </c>
      <c r="M170" s="2265">
        <v>2088149.0634322031</v>
      </c>
    </row>
    <row r="171" spans="3:19" x14ac:dyDescent="0.3">
      <c r="C171" s="2261" t="s">
        <v>967</v>
      </c>
      <c r="D171" s="2282">
        <v>166435.72214626396</v>
      </c>
      <c r="E171" s="2263">
        <v>4.8000000000000007</v>
      </c>
      <c r="F171" s="2264">
        <v>1</v>
      </c>
      <c r="G171" s="2265">
        <v>798891.46630206716</v>
      </c>
      <c r="I171" s="2261" t="s">
        <v>967</v>
      </c>
      <c r="J171" s="2282">
        <v>166435.72214626396</v>
      </c>
      <c r="K171" s="2263">
        <v>7.2</v>
      </c>
      <c r="L171" s="2264">
        <v>1</v>
      </c>
      <c r="M171" s="2265">
        <v>1198337.1994531006</v>
      </c>
    </row>
    <row r="172" spans="3:19" x14ac:dyDescent="0.3">
      <c r="C172" s="2261" t="s">
        <v>969</v>
      </c>
      <c r="D172" s="2282">
        <v>93831.201492526641</v>
      </c>
      <c r="E172" s="2263">
        <v>4.8000000000000007</v>
      </c>
      <c r="F172" s="2264">
        <v>1</v>
      </c>
      <c r="G172" s="2265">
        <v>450389.76716412796</v>
      </c>
      <c r="I172" s="2261" t="s">
        <v>969</v>
      </c>
      <c r="J172" s="2282">
        <v>93831.201492526641</v>
      </c>
      <c r="K172" s="2263">
        <v>7.2</v>
      </c>
      <c r="L172" s="2264">
        <v>1</v>
      </c>
      <c r="M172" s="2265">
        <v>675584.65074619185</v>
      </c>
    </row>
    <row r="173" spans="3:19" x14ac:dyDescent="0.3">
      <c r="C173" s="2261" t="s">
        <v>935</v>
      </c>
      <c r="D173" s="2282">
        <v>56298.72089551598</v>
      </c>
      <c r="E173" s="2263">
        <v>4.8000000000000007</v>
      </c>
      <c r="F173" s="2264">
        <v>1</v>
      </c>
      <c r="G173" s="2265">
        <v>270233.86029847676</v>
      </c>
      <c r="I173" s="2261" t="s">
        <v>935</v>
      </c>
      <c r="J173" s="2282">
        <v>56298.72089551598</v>
      </c>
      <c r="K173" s="2263">
        <v>7.2</v>
      </c>
      <c r="L173" s="2264">
        <v>1</v>
      </c>
      <c r="M173" s="2265">
        <v>405350.79044771509</v>
      </c>
    </row>
    <row r="174" spans="3:19" ht="15.75" thickBot="1" x14ac:dyDescent="0.35">
      <c r="C174" s="2283"/>
      <c r="D174" s="2284"/>
      <c r="E174" s="2285"/>
      <c r="F174" s="2267" t="s">
        <v>890</v>
      </c>
      <c r="G174" s="2268">
        <v>5135826.2258455167</v>
      </c>
      <c r="I174" s="2283"/>
      <c r="J174" s="2284"/>
      <c r="K174" s="2285"/>
      <c r="L174" s="2267" t="s">
        <v>890</v>
      </c>
      <c r="M174" s="2268">
        <v>7703739.3387682736</v>
      </c>
    </row>
    <row r="175" spans="3:19" ht="16.5" thickTop="1" thickBot="1" x14ac:dyDescent="0.35">
      <c r="C175" s="2286"/>
      <c r="D175" s="2287"/>
      <c r="E175" s="2288" t="s">
        <v>900</v>
      </c>
      <c r="F175" s="2169"/>
      <c r="G175" s="1086">
        <v>6396686.0251982938</v>
      </c>
      <c r="I175" s="2286"/>
      <c r="J175" s="2287"/>
      <c r="K175" s="2288" t="s">
        <v>900</v>
      </c>
      <c r="L175" s="2169"/>
      <c r="M175" s="1086">
        <v>9457342.562044112</v>
      </c>
    </row>
  </sheetData>
  <pageMargins left="0.7" right="0.7" top="0.75" bottom="0.75" header="0.3" footer="0.3"/>
  <pageSetup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53"/>
  <dimension ref="A2:Y173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7" style="522" customWidth="1"/>
    <col min="3" max="3" width="72.7109375" style="522" customWidth="1"/>
    <col min="4" max="4" width="14.7109375" style="522" bestFit="1" customWidth="1"/>
    <col min="5" max="5" width="16.85546875" style="522" customWidth="1"/>
    <col min="6" max="6" width="14.5703125" style="522" customWidth="1"/>
    <col min="7" max="7" width="18" style="522" bestFit="1" customWidth="1"/>
    <col min="8" max="8" width="14" style="522" bestFit="1" customWidth="1"/>
    <col min="9" max="9" width="34.5703125" style="522" customWidth="1"/>
    <col min="10" max="10" width="22" style="522" customWidth="1"/>
    <col min="11" max="12" width="11.7109375" style="522" bestFit="1" customWidth="1"/>
    <col min="13" max="13" width="20.28515625" style="522" bestFit="1" customWidth="1"/>
    <col min="14" max="14" width="11.42578125" style="522"/>
    <col min="15" max="15" width="53.7109375" style="522" customWidth="1"/>
    <col min="16" max="16" width="14.7109375" style="522" bestFit="1" customWidth="1"/>
    <col min="17" max="18" width="11.5703125" style="522" bestFit="1" customWidth="1"/>
    <col min="19" max="19" width="20.28515625" style="522" bestFit="1" customWidth="1"/>
    <col min="20" max="20" width="11.42578125" style="522"/>
    <col min="21" max="21" width="86.7109375" style="522" bestFit="1" customWidth="1"/>
    <col min="22" max="22" width="16.42578125" style="522" bestFit="1" customWidth="1"/>
    <col min="23" max="24" width="11.5703125" style="522" bestFit="1" customWidth="1"/>
    <col min="25" max="25" width="20.28515625" style="522" bestFit="1" customWidth="1"/>
    <col min="26" max="16384" width="11.42578125" style="522"/>
  </cols>
  <sheetData>
    <row r="2" spans="1:9" ht="18.75" x14ac:dyDescent="0.3">
      <c r="B2" s="549" t="s">
        <v>2804</v>
      </c>
    </row>
    <row r="3" spans="1:9" ht="18.75" x14ac:dyDescent="0.3">
      <c r="B3" s="549" t="s">
        <v>2848</v>
      </c>
    </row>
    <row r="4" spans="1:9" ht="18.75" x14ac:dyDescent="0.3">
      <c r="B4" s="549" t="s">
        <v>2304</v>
      </c>
    </row>
    <row r="5" spans="1:9" x14ac:dyDescent="0.3">
      <c r="B5" s="1342" t="s">
        <v>3372</v>
      </c>
    </row>
    <row r="6" spans="1:9" ht="18.75" x14ac:dyDescent="0.3">
      <c r="B6" s="549"/>
    </row>
    <row r="9" spans="1:9" s="2219" customFormat="1" ht="25.5" x14ac:dyDescent="0.25">
      <c r="A9" s="576"/>
      <c r="B9" s="2218" t="s">
        <v>775</v>
      </c>
      <c r="C9" s="2218" t="s">
        <v>920</v>
      </c>
      <c r="D9" s="1928" t="s">
        <v>1873</v>
      </c>
      <c r="E9" s="1928" t="s">
        <v>1807</v>
      </c>
      <c r="F9" s="1928" t="s">
        <v>3396</v>
      </c>
      <c r="H9" s="2220"/>
      <c r="I9" s="2220"/>
    </row>
    <row r="10" spans="1:9" s="1341" customFormat="1" ht="15.75" x14ac:dyDescent="0.3">
      <c r="A10" s="2221"/>
      <c r="B10" s="2222" t="s">
        <v>2650</v>
      </c>
      <c r="C10" s="2222" t="s">
        <v>3351</v>
      </c>
      <c r="D10" s="1470">
        <v>500</v>
      </c>
      <c r="E10" s="1470">
        <v>1</v>
      </c>
      <c r="F10" s="2223">
        <v>75009029.563709617</v>
      </c>
      <c r="H10" s="2224"/>
      <c r="I10" s="2225"/>
    </row>
    <row r="11" spans="1:9" s="1341" customFormat="1" ht="15.75" x14ac:dyDescent="0.3">
      <c r="A11" s="2221"/>
      <c r="B11" s="2222" t="s">
        <v>2651</v>
      </c>
      <c r="C11" s="2222" t="s">
        <v>3352</v>
      </c>
      <c r="D11" s="1470">
        <v>500</v>
      </c>
      <c r="E11" s="1470">
        <v>2</v>
      </c>
      <c r="F11" s="2223">
        <v>106477072.35282955</v>
      </c>
      <c r="H11" s="2224"/>
      <c r="I11" s="2225"/>
    </row>
    <row r="12" spans="1:9" s="1341" customFormat="1" ht="15.75" x14ac:dyDescent="0.3">
      <c r="A12" s="2221"/>
      <c r="B12" s="2222" t="s">
        <v>2652</v>
      </c>
      <c r="C12" s="2222" t="s">
        <v>3353</v>
      </c>
      <c r="D12" s="1470">
        <v>500</v>
      </c>
      <c r="E12" s="1470">
        <v>3</v>
      </c>
      <c r="F12" s="2223">
        <v>134642256.84941256</v>
      </c>
      <c r="H12" s="2224"/>
      <c r="I12" s="2225"/>
    </row>
    <row r="13" spans="1:9" s="1341" customFormat="1" ht="15.75" x14ac:dyDescent="0.3">
      <c r="A13" s="2221"/>
      <c r="B13" s="2222" t="s">
        <v>2497</v>
      </c>
      <c r="C13" s="2222" t="s">
        <v>1877</v>
      </c>
      <c r="D13" s="1470">
        <v>230</v>
      </c>
      <c r="E13" s="1470">
        <v>25</v>
      </c>
      <c r="F13" s="2223">
        <v>11646271.375000836</v>
      </c>
      <c r="H13" s="2224"/>
      <c r="I13" s="2225"/>
    </row>
    <row r="14" spans="1:9" s="1341" customFormat="1" ht="15.75" x14ac:dyDescent="0.3">
      <c r="A14" s="2221"/>
      <c r="B14" s="2222" t="s">
        <v>2498</v>
      </c>
      <c r="C14" s="2222" t="s">
        <v>1824</v>
      </c>
      <c r="D14" s="1470">
        <v>230</v>
      </c>
      <c r="E14" s="1470">
        <v>25</v>
      </c>
      <c r="F14" s="2223">
        <v>13567083.867082734</v>
      </c>
      <c r="H14" s="2224"/>
      <c r="I14" s="2225"/>
    </row>
    <row r="15" spans="1:9" s="1341" customFormat="1" ht="15.75" x14ac:dyDescent="0.3">
      <c r="A15" s="2221"/>
      <c r="B15" s="2222" t="s">
        <v>2499</v>
      </c>
      <c r="C15" s="2222" t="s">
        <v>1827</v>
      </c>
      <c r="D15" s="1470">
        <v>230</v>
      </c>
      <c r="E15" s="1470">
        <v>25</v>
      </c>
      <c r="F15" s="2223">
        <v>17763267.05629212</v>
      </c>
      <c r="H15" s="2224"/>
      <c r="I15" s="2225"/>
    </row>
    <row r="16" spans="1:9" s="1341" customFormat="1" ht="15.75" x14ac:dyDescent="0.3">
      <c r="A16" s="2221"/>
      <c r="B16" s="2222" t="s">
        <v>2500</v>
      </c>
      <c r="C16" s="2222" t="s">
        <v>1828</v>
      </c>
      <c r="D16" s="1470">
        <v>230</v>
      </c>
      <c r="E16" s="1470">
        <v>60</v>
      </c>
      <c r="F16" s="2223">
        <v>20894596.684302829</v>
      </c>
      <c r="H16" s="2224"/>
      <c r="I16" s="2225"/>
    </row>
    <row r="17" spans="1:9" s="1341" customFormat="1" ht="15.75" x14ac:dyDescent="0.3">
      <c r="A17" s="2221"/>
      <c r="B17" s="2222" t="s">
        <v>2501</v>
      </c>
      <c r="C17" s="2222" t="s">
        <v>1829</v>
      </c>
      <c r="D17" s="1470">
        <v>230</v>
      </c>
      <c r="E17" s="1470">
        <v>60</v>
      </c>
      <c r="F17" s="2223">
        <v>22670488.606920533</v>
      </c>
      <c r="H17" s="2224"/>
      <c r="I17" s="2225"/>
    </row>
    <row r="18" spans="1:9" s="1341" customFormat="1" ht="15.75" x14ac:dyDescent="0.3">
      <c r="A18" s="2221"/>
      <c r="B18" s="2222" t="s">
        <v>2502</v>
      </c>
      <c r="C18" s="2222" t="s">
        <v>248</v>
      </c>
      <c r="D18" s="1470">
        <v>230</v>
      </c>
      <c r="E18" s="1470">
        <v>100</v>
      </c>
      <c r="F18" s="2223">
        <v>25755934.219662897</v>
      </c>
      <c r="H18" s="2224"/>
      <c r="I18" s="2225"/>
    </row>
    <row r="19" spans="1:9" s="1341" customFormat="1" ht="15.75" x14ac:dyDescent="0.3">
      <c r="A19" s="2221"/>
      <c r="B19" s="2222" t="s">
        <v>2503</v>
      </c>
      <c r="C19" s="2222" t="s">
        <v>1830</v>
      </c>
      <c r="D19" s="1470">
        <v>230</v>
      </c>
      <c r="E19" s="1470">
        <v>100</v>
      </c>
      <c r="F19" s="2223">
        <v>28420553.087741569</v>
      </c>
      <c r="H19" s="2224"/>
      <c r="I19" s="2225"/>
    </row>
    <row r="20" spans="1:9" s="1341" customFormat="1" ht="15.75" x14ac:dyDescent="0.3">
      <c r="A20" s="2221"/>
      <c r="B20" s="2222" t="s">
        <v>2504</v>
      </c>
      <c r="C20" s="2222" t="s">
        <v>247</v>
      </c>
      <c r="D20" s="1470">
        <v>230</v>
      </c>
      <c r="E20" s="1470">
        <v>150</v>
      </c>
      <c r="F20" s="2223">
        <v>30224954.878052559</v>
      </c>
      <c r="H20" s="2224"/>
      <c r="I20" s="2225"/>
    </row>
    <row r="21" spans="1:9" s="1341" customFormat="1" ht="15.75" x14ac:dyDescent="0.3">
      <c r="A21" s="2221"/>
      <c r="B21" s="2222" t="s">
        <v>2505</v>
      </c>
      <c r="C21" s="2222" t="s">
        <v>1825</v>
      </c>
      <c r="D21" s="1470">
        <v>230</v>
      </c>
      <c r="E21" s="1470">
        <v>150</v>
      </c>
      <c r="F21" s="2223">
        <v>32959396.190656714</v>
      </c>
      <c r="H21" s="2224"/>
      <c r="I21" s="2225"/>
    </row>
    <row r="22" spans="1:9" s="1341" customFormat="1" ht="15.75" x14ac:dyDescent="0.3">
      <c r="A22" s="2221"/>
      <c r="B22" s="2222" t="s">
        <v>2506</v>
      </c>
      <c r="C22" s="2222" t="s">
        <v>1826</v>
      </c>
      <c r="D22" s="1470">
        <v>230</v>
      </c>
      <c r="E22" s="1470">
        <v>150</v>
      </c>
      <c r="F22" s="2223">
        <v>35902961.439383693</v>
      </c>
      <c r="H22" s="2224"/>
      <c r="I22" s="2225"/>
    </row>
    <row r="23" spans="1:9" s="1341" customFormat="1" ht="15.75" x14ac:dyDescent="0.3">
      <c r="A23" s="2221"/>
      <c r="B23" s="2222" t="s">
        <v>2507</v>
      </c>
      <c r="C23" s="2222" t="s">
        <v>2752</v>
      </c>
      <c r="D23" s="1470">
        <v>230</v>
      </c>
      <c r="E23" s="1470">
        <v>25</v>
      </c>
      <c r="F23" s="2223">
        <v>14850245.879963459</v>
      </c>
      <c r="H23" s="2224"/>
      <c r="I23" s="2225"/>
    </row>
    <row r="24" spans="1:9" s="1341" customFormat="1" ht="15.75" x14ac:dyDescent="0.3">
      <c r="A24" s="2221"/>
      <c r="B24" s="2222" t="s">
        <v>2508</v>
      </c>
      <c r="C24" s="2222" t="s">
        <v>2753</v>
      </c>
      <c r="D24" s="1470">
        <v>230</v>
      </c>
      <c r="E24" s="1470">
        <v>25</v>
      </c>
      <c r="F24" s="2223">
        <v>17408001.715166278</v>
      </c>
      <c r="H24" s="2224"/>
      <c r="I24" s="2225"/>
    </row>
    <row r="25" spans="1:9" s="1341" customFormat="1" ht="15.75" x14ac:dyDescent="0.3">
      <c r="A25" s="2221"/>
      <c r="B25" s="2222" t="s">
        <v>2509</v>
      </c>
      <c r="C25" s="2222" t="s">
        <v>2754</v>
      </c>
      <c r="D25" s="1470">
        <v>230</v>
      </c>
      <c r="E25" s="1470">
        <v>60</v>
      </c>
      <c r="F25" s="2223">
        <v>20476704.750616774</v>
      </c>
      <c r="H25" s="2224"/>
      <c r="I25" s="2225"/>
    </row>
    <row r="26" spans="1:9" s="1341" customFormat="1" ht="15.75" x14ac:dyDescent="0.3">
      <c r="A26" s="2221"/>
      <c r="B26" s="2222" t="s">
        <v>2510</v>
      </c>
      <c r="C26" s="2222" t="s">
        <v>2755</v>
      </c>
      <c r="D26" s="1470">
        <v>230</v>
      </c>
      <c r="E26" s="1470">
        <v>60</v>
      </c>
      <c r="F26" s="2223">
        <v>22217078.834782124</v>
      </c>
      <c r="H26" s="2224"/>
      <c r="I26" s="2225"/>
    </row>
    <row r="27" spans="1:9" s="1341" customFormat="1" ht="15.75" x14ac:dyDescent="0.3">
      <c r="A27" s="2221"/>
      <c r="B27" s="2222" t="s">
        <v>2511</v>
      </c>
      <c r="C27" s="2222" t="s">
        <v>2756</v>
      </c>
      <c r="D27" s="1470">
        <v>230</v>
      </c>
      <c r="E27" s="1470">
        <v>100</v>
      </c>
      <c r="F27" s="2223">
        <v>25240815.53526964</v>
      </c>
      <c r="H27" s="2224"/>
      <c r="I27" s="2225"/>
    </row>
    <row r="28" spans="1:9" s="1341" customFormat="1" ht="15.75" x14ac:dyDescent="0.3">
      <c r="A28" s="2221"/>
      <c r="B28" s="2222" t="s">
        <v>2512</v>
      </c>
      <c r="C28" s="2222" t="s">
        <v>2757</v>
      </c>
      <c r="D28" s="1470">
        <v>230</v>
      </c>
      <c r="E28" s="1470">
        <v>100</v>
      </c>
      <c r="F28" s="2223">
        <v>27852142.025986739</v>
      </c>
      <c r="H28" s="2224"/>
      <c r="I28" s="2225"/>
    </row>
    <row r="29" spans="1:9" s="1341" customFormat="1" ht="15.75" x14ac:dyDescent="0.3">
      <c r="A29" s="2221"/>
      <c r="B29" s="2222" t="s">
        <v>2513</v>
      </c>
      <c r="C29" s="2222" t="s">
        <v>2758</v>
      </c>
      <c r="D29" s="1470">
        <v>230</v>
      </c>
      <c r="E29" s="1470">
        <v>150</v>
      </c>
      <c r="F29" s="2223">
        <v>29620455.780491509</v>
      </c>
      <c r="H29" s="2224"/>
      <c r="I29" s="2225"/>
    </row>
    <row r="30" spans="1:9" s="1341" customFormat="1" ht="15.75" x14ac:dyDescent="0.3">
      <c r="A30" s="2221"/>
      <c r="B30" s="2222" t="s">
        <v>2514</v>
      </c>
      <c r="C30" s="2222" t="s">
        <v>2759</v>
      </c>
      <c r="D30" s="1470">
        <v>230</v>
      </c>
      <c r="E30" s="1470">
        <v>150</v>
      </c>
      <c r="F30" s="2223">
        <v>32300208.26684358</v>
      </c>
      <c r="H30" s="2224"/>
      <c r="I30" s="2225"/>
    </row>
    <row r="31" spans="1:9" s="1341" customFormat="1" ht="15.75" x14ac:dyDescent="0.3">
      <c r="A31" s="2221"/>
      <c r="B31" s="2222" t="s">
        <v>2515</v>
      </c>
      <c r="C31" s="2222" t="s">
        <v>1852</v>
      </c>
      <c r="D31" s="1470">
        <v>230</v>
      </c>
      <c r="E31" s="1470">
        <v>25</v>
      </c>
      <c r="F31" s="2223">
        <v>15607911.486084046</v>
      </c>
      <c r="H31" s="2224"/>
      <c r="I31" s="2225"/>
    </row>
    <row r="32" spans="1:9" s="1341" customFormat="1" ht="15.75" x14ac:dyDescent="0.3">
      <c r="A32" s="2221"/>
      <c r="B32" s="2222" t="s">
        <v>2516</v>
      </c>
      <c r="C32" s="2222" t="s">
        <v>1853</v>
      </c>
      <c r="D32" s="1470">
        <v>230</v>
      </c>
      <c r="E32" s="1470">
        <v>25</v>
      </c>
      <c r="F32" s="2223">
        <v>18296165.067980886</v>
      </c>
      <c r="H32" s="2224"/>
      <c r="I32" s="2225"/>
    </row>
    <row r="33" spans="1:9" s="1341" customFormat="1" ht="15.75" x14ac:dyDescent="0.3">
      <c r="A33" s="2221"/>
      <c r="B33" s="2222" t="s">
        <v>2517</v>
      </c>
      <c r="C33" s="2222" t="s">
        <v>1854</v>
      </c>
      <c r="D33" s="1470">
        <v>230</v>
      </c>
      <c r="E33" s="1470">
        <v>60</v>
      </c>
      <c r="F33" s="2223">
        <v>21521434.584831916</v>
      </c>
      <c r="H33" s="2224"/>
      <c r="I33" s="2225"/>
    </row>
    <row r="34" spans="1:9" s="1341" customFormat="1" ht="15.75" x14ac:dyDescent="0.3">
      <c r="A34" s="2221"/>
      <c r="B34" s="2222" t="s">
        <v>2518</v>
      </c>
      <c r="C34" s="2222" t="s">
        <v>1855</v>
      </c>
      <c r="D34" s="1470">
        <v>230</v>
      </c>
      <c r="E34" s="1470">
        <v>60</v>
      </c>
      <c r="F34" s="2223">
        <v>23350603.265128151</v>
      </c>
      <c r="H34" s="2224"/>
      <c r="I34" s="2225"/>
    </row>
    <row r="35" spans="1:9" s="1341" customFormat="1" ht="15.75" x14ac:dyDescent="0.3">
      <c r="A35" s="2221"/>
      <c r="B35" s="2222" t="s">
        <v>2519</v>
      </c>
      <c r="C35" s="2222" t="s">
        <v>1856</v>
      </c>
      <c r="D35" s="1470">
        <v>230</v>
      </c>
      <c r="E35" s="1470">
        <v>100</v>
      </c>
      <c r="F35" s="2223">
        <v>26528612.246252786</v>
      </c>
      <c r="H35" s="2224"/>
      <c r="I35" s="2225"/>
    </row>
    <row r="36" spans="1:9" s="1341" customFormat="1" ht="15.75" x14ac:dyDescent="0.3">
      <c r="A36" s="2221"/>
      <c r="B36" s="2222" t="s">
        <v>2520</v>
      </c>
      <c r="C36" s="2222" t="s">
        <v>1857</v>
      </c>
      <c r="D36" s="1470">
        <v>230</v>
      </c>
      <c r="E36" s="1470">
        <v>100</v>
      </c>
      <c r="F36" s="2223">
        <v>30528276.48356197</v>
      </c>
      <c r="H36" s="2224"/>
      <c r="I36" s="2225"/>
    </row>
    <row r="37" spans="1:9" s="1341" customFormat="1" ht="15.75" x14ac:dyDescent="0.3">
      <c r="A37" s="2221"/>
      <c r="B37" s="2222" t="s">
        <v>2521</v>
      </c>
      <c r="C37" s="2222" t="s">
        <v>1858</v>
      </c>
      <c r="D37" s="1470">
        <v>230</v>
      </c>
      <c r="E37" s="1470">
        <v>150</v>
      </c>
      <c r="F37" s="2223">
        <v>32295796.423254199</v>
      </c>
      <c r="H37" s="2224"/>
      <c r="I37" s="2225"/>
    </row>
    <row r="38" spans="1:9" s="1341" customFormat="1" ht="15.75" x14ac:dyDescent="0.3">
      <c r="A38" s="2221"/>
      <c r="B38" s="2222" t="s">
        <v>2522</v>
      </c>
      <c r="C38" s="2222" t="s">
        <v>1859</v>
      </c>
      <c r="D38" s="1470" t="s">
        <v>1871</v>
      </c>
      <c r="E38" s="1470">
        <v>25</v>
      </c>
      <c r="F38" s="2223">
        <v>8780144.1409469042</v>
      </c>
      <c r="H38" s="2224"/>
      <c r="I38" s="2225"/>
    </row>
    <row r="39" spans="1:9" s="1341" customFormat="1" ht="15.75" x14ac:dyDescent="0.3">
      <c r="A39" s="2221"/>
      <c r="B39" s="2222" t="s">
        <v>2523</v>
      </c>
      <c r="C39" s="2222" t="s">
        <v>1878</v>
      </c>
      <c r="D39" s="1470" t="s">
        <v>1871</v>
      </c>
      <c r="E39" s="1470">
        <v>25</v>
      </c>
      <c r="F39" s="2223">
        <v>10160753.887812518</v>
      </c>
      <c r="H39" s="2224"/>
      <c r="I39" s="2225"/>
    </row>
    <row r="40" spans="1:9" s="1341" customFormat="1" ht="15.75" x14ac:dyDescent="0.3">
      <c r="A40" s="2221"/>
      <c r="B40" s="2222" t="s">
        <v>2524</v>
      </c>
      <c r="C40" s="2222" t="s">
        <v>1838</v>
      </c>
      <c r="D40" s="1470" t="s">
        <v>1871</v>
      </c>
      <c r="E40" s="1470">
        <v>25</v>
      </c>
      <c r="F40" s="2223">
        <v>12464420.617347732</v>
      </c>
      <c r="H40" s="2224"/>
      <c r="I40" s="2225"/>
    </row>
    <row r="41" spans="1:9" s="1341" customFormat="1" ht="15.75" x14ac:dyDescent="0.3">
      <c r="A41" s="2221"/>
      <c r="B41" s="2222" t="s">
        <v>2525</v>
      </c>
      <c r="C41" s="2222" t="s">
        <v>1839</v>
      </c>
      <c r="D41" s="1470" t="s">
        <v>1871</v>
      </c>
      <c r="E41" s="1470">
        <v>25</v>
      </c>
      <c r="F41" s="2223">
        <v>14112349.608700963</v>
      </c>
      <c r="H41" s="2224"/>
      <c r="I41" s="2225"/>
    </row>
    <row r="42" spans="1:9" s="1341" customFormat="1" ht="15.75" x14ac:dyDescent="0.3">
      <c r="A42" s="2221"/>
      <c r="B42" s="2222" t="s">
        <v>2526</v>
      </c>
      <c r="C42" s="2222" t="s">
        <v>1840</v>
      </c>
      <c r="D42" s="1470" t="s">
        <v>1871</v>
      </c>
      <c r="E42" s="1470">
        <v>25</v>
      </c>
      <c r="F42" s="2223">
        <v>16035100.210203627</v>
      </c>
      <c r="H42" s="2224"/>
      <c r="I42" s="2225"/>
    </row>
    <row r="43" spans="1:9" s="1341" customFormat="1" ht="15.75" x14ac:dyDescent="0.3">
      <c r="A43" s="2221"/>
      <c r="B43" s="2222" t="s">
        <v>2527</v>
      </c>
      <c r="C43" s="2222" t="s">
        <v>1841</v>
      </c>
      <c r="D43" s="1470" t="s">
        <v>1871</v>
      </c>
      <c r="E43" s="1470">
        <v>60</v>
      </c>
      <c r="F43" s="2223">
        <v>18320169.021200627</v>
      </c>
      <c r="H43" s="2224"/>
      <c r="I43" s="2225"/>
    </row>
    <row r="44" spans="1:9" s="1341" customFormat="1" ht="15.75" x14ac:dyDescent="0.3">
      <c r="A44" s="2221"/>
      <c r="B44" s="2222" t="s">
        <v>2528</v>
      </c>
      <c r="C44" s="2222" t="s">
        <v>1842</v>
      </c>
      <c r="D44" s="1470" t="s">
        <v>1871</v>
      </c>
      <c r="E44" s="1470">
        <v>60</v>
      </c>
      <c r="F44" s="2223">
        <v>20267758.783773743</v>
      </c>
      <c r="H44" s="2224"/>
      <c r="I44" s="2225"/>
    </row>
    <row r="45" spans="1:9" s="1341" customFormat="1" ht="15.75" x14ac:dyDescent="0.3">
      <c r="A45" s="2221"/>
      <c r="B45" s="2222" t="s">
        <v>2529</v>
      </c>
      <c r="C45" s="2222" t="s">
        <v>1843</v>
      </c>
      <c r="D45" s="1470" t="s">
        <v>1871</v>
      </c>
      <c r="E45" s="1470">
        <v>60</v>
      </c>
      <c r="F45" s="2223">
        <v>21990373.948712915</v>
      </c>
      <c r="H45" s="2224"/>
      <c r="I45" s="2225"/>
    </row>
    <row r="46" spans="1:9" s="1341" customFormat="1" ht="15.75" x14ac:dyDescent="0.3">
      <c r="A46" s="2221"/>
      <c r="B46" s="2222" t="s">
        <v>2530</v>
      </c>
      <c r="C46" s="2222" t="s">
        <v>1860</v>
      </c>
      <c r="D46" s="1470" t="s">
        <v>1871</v>
      </c>
      <c r="E46" s="1470">
        <v>100</v>
      </c>
      <c r="F46" s="2223">
        <v>24983256.193073008</v>
      </c>
      <c r="H46" s="2224"/>
      <c r="I46" s="2225"/>
    </row>
    <row r="47" spans="1:9" s="1341" customFormat="1" ht="15.75" x14ac:dyDescent="0.3">
      <c r="A47" s="2221"/>
      <c r="B47" s="2222" t="s">
        <v>2531</v>
      </c>
      <c r="C47" s="2222" t="s">
        <v>1861</v>
      </c>
      <c r="D47" s="1470" t="s">
        <v>1871</v>
      </c>
      <c r="E47" s="1470">
        <v>100</v>
      </c>
      <c r="F47" s="2223">
        <v>27567936.49510932</v>
      </c>
      <c r="H47" s="2224"/>
      <c r="I47" s="2225"/>
    </row>
    <row r="48" spans="1:9" s="1341" customFormat="1" ht="15.75" x14ac:dyDescent="0.3">
      <c r="A48" s="2221"/>
      <c r="B48" s="2222" t="s">
        <v>2532</v>
      </c>
      <c r="C48" s="2222" t="s">
        <v>1862</v>
      </c>
      <c r="D48" s="1470" t="s">
        <v>1871</v>
      </c>
      <c r="E48" s="1470">
        <v>150</v>
      </c>
      <c r="F48" s="2223">
        <v>30414487.893744245</v>
      </c>
      <c r="H48" s="2224"/>
      <c r="I48" s="2225"/>
    </row>
    <row r="49" spans="1:9" s="1341" customFormat="1" ht="15.75" x14ac:dyDescent="0.3">
      <c r="A49" s="2221"/>
      <c r="B49" s="2222" t="s">
        <v>2533</v>
      </c>
      <c r="C49" s="2222" t="s">
        <v>1863</v>
      </c>
      <c r="D49" s="1470" t="s">
        <v>1871</v>
      </c>
      <c r="E49" s="1470">
        <v>25</v>
      </c>
      <c r="F49" s="2223">
        <v>9051694.990666911</v>
      </c>
      <c r="H49" s="2224"/>
      <c r="I49" s="2225"/>
    </row>
    <row r="50" spans="1:9" s="1341" customFormat="1" ht="15.75" x14ac:dyDescent="0.3">
      <c r="A50" s="2221"/>
      <c r="B50" s="2222" t="s">
        <v>2534</v>
      </c>
      <c r="C50" s="2222" t="s">
        <v>1864</v>
      </c>
      <c r="D50" s="1470" t="s">
        <v>1871</v>
      </c>
      <c r="E50" s="1470">
        <v>25</v>
      </c>
      <c r="F50" s="2223">
        <v>10725246.63476312</v>
      </c>
      <c r="H50" s="2224"/>
      <c r="I50" s="2225"/>
    </row>
    <row r="51" spans="1:9" s="1341" customFormat="1" ht="15.75" x14ac:dyDescent="0.3">
      <c r="A51" s="2221"/>
      <c r="B51" s="2222" t="s">
        <v>2535</v>
      </c>
      <c r="C51" s="2222" t="s">
        <v>1865</v>
      </c>
      <c r="D51" s="1470" t="s">
        <v>1871</v>
      </c>
      <c r="E51" s="1470">
        <v>25</v>
      </c>
      <c r="F51" s="2223">
        <v>13567083.867082734</v>
      </c>
      <c r="H51" s="2224"/>
      <c r="I51" s="2225"/>
    </row>
    <row r="52" spans="1:9" s="1341" customFormat="1" ht="15.75" x14ac:dyDescent="0.3">
      <c r="A52" s="2221"/>
      <c r="B52" s="2222" t="s">
        <v>2536</v>
      </c>
      <c r="C52" s="2222" t="s">
        <v>1866</v>
      </c>
      <c r="D52" s="1470" t="s">
        <v>1871</v>
      </c>
      <c r="E52" s="1470">
        <v>25</v>
      </c>
      <c r="F52" s="2223">
        <v>16531031.144539822</v>
      </c>
      <c r="H52" s="2224"/>
      <c r="I52" s="2225"/>
    </row>
    <row r="53" spans="1:9" s="1341" customFormat="1" ht="15.75" x14ac:dyDescent="0.3">
      <c r="A53" s="2221"/>
      <c r="B53" s="2222" t="s">
        <v>2537</v>
      </c>
      <c r="C53" s="2222" t="s">
        <v>1867</v>
      </c>
      <c r="D53" s="1470" t="s">
        <v>1871</v>
      </c>
      <c r="E53" s="1470">
        <v>60</v>
      </c>
      <c r="F53" s="2223">
        <v>18886772.186804771</v>
      </c>
      <c r="H53" s="2224"/>
      <c r="I53" s="2225"/>
    </row>
    <row r="54" spans="1:9" s="1341" customFormat="1" ht="15.75" x14ac:dyDescent="0.3">
      <c r="A54" s="2221"/>
      <c r="B54" s="2222" t="s">
        <v>2538</v>
      </c>
      <c r="C54" s="2222" t="s">
        <v>1868</v>
      </c>
      <c r="D54" s="1470" t="s">
        <v>1871</v>
      </c>
      <c r="E54" s="1470">
        <v>60</v>
      </c>
      <c r="F54" s="2223">
        <v>20894596.684302829</v>
      </c>
      <c r="H54" s="2224"/>
      <c r="I54" s="2225"/>
    </row>
    <row r="55" spans="1:9" s="1341" customFormat="1" ht="15.75" x14ac:dyDescent="0.3">
      <c r="A55" s="2221"/>
      <c r="B55" s="2222" t="s">
        <v>2539</v>
      </c>
      <c r="C55" s="2222" t="s">
        <v>1869</v>
      </c>
      <c r="D55" s="1470" t="s">
        <v>1871</v>
      </c>
      <c r="E55" s="1470">
        <v>60</v>
      </c>
      <c r="F55" s="2223">
        <v>22670488.606920533</v>
      </c>
      <c r="H55" s="2224"/>
      <c r="I55" s="2225"/>
    </row>
    <row r="56" spans="1:9" s="1341" customFormat="1" ht="15.75" x14ac:dyDescent="0.3">
      <c r="A56" s="2221"/>
      <c r="B56" s="2222" t="s">
        <v>2540</v>
      </c>
      <c r="C56" s="2222" t="s">
        <v>1870</v>
      </c>
      <c r="D56" s="1470" t="s">
        <v>1871</v>
      </c>
      <c r="E56" s="1470">
        <v>100</v>
      </c>
      <c r="F56" s="2223">
        <v>27785289.299886998</v>
      </c>
      <c r="H56" s="2224"/>
      <c r="I56" s="2225"/>
    </row>
    <row r="57" spans="1:9" s="1341" customFormat="1" ht="15.75" x14ac:dyDescent="0.3">
      <c r="A57" s="2221"/>
      <c r="B57" s="2222" t="s">
        <v>2541</v>
      </c>
      <c r="C57" s="2222" t="s">
        <v>1831</v>
      </c>
      <c r="D57" s="1470" t="s">
        <v>1872</v>
      </c>
      <c r="E57" s="1470">
        <v>25</v>
      </c>
      <c r="F57" s="2223">
        <v>5454674.9720457429</v>
      </c>
      <c r="H57" s="2224"/>
      <c r="I57" s="2225"/>
    </row>
    <row r="58" spans="1:9" s="1341" customFormat="1" ht="15.75" x14ac:dyDescent="0.3">
      <c r="A58" s="2221"/>
      <c r="B58" s="2222" t="s">
        <v>2542</v>
      </c>
      <c r="C58" s="2222" t="s">
        <v>1832</v>
      </c>
      <c r="D58" s="1470" t="s">
        <v>1872</v>
      </c>
      <c r="E58" s="1470">
        <v>25</v>
      </c>
      <c r="F58" s="2223">
        <v>6195233.7909735395</v>
      </c>
      <c r="H58" s="2224"/>
      <c r="I58" s="2225"/>
    </row>
    <row r="59" spans="1:9" s="1341" customFormat="1" ht="15.75" x14ac:dyDescent="0.3">
      <c r="A59" s="2221"/>
      <c r="B59" s="2222" t="s">
        <v>2543</v>
      </c>
      <c r="C59" s="2222" t="s">
        <v>1836</v>
      </c>
      <c r="D59" s="1470" t="s">
        <v>1872</v>
      </c>
      <c r="E59" s="1470">
        <v>25</v>
      </c>
      <c r="F59" s="2223">
        <v>7158837.0136170434</v>
      </c>
      <c r="H59" s="2224"/>
      <c r="I59" s="2225"/>
    </row>
    <row r="60" spans="1:9" s="1341" customFormat="1" ht="15.75" x14ac:dyDescent="0.3">
      <c r="A60" s="2221"/>
      <c r="B60" s="2222" t="s">
        <v>2544</v>
      </c>
      <c r="C60" s="2222" t="s">
        <v>1833</v>
      </c>
      <c r="D60" s="1470" t="s">
        <v>1872</v>
      </c>
      <c r="E60" s="1470">
        <v>25</v>
      </c>
      <c r="F60" s="2223">
        <v>8235827.6521581206</v>
      </c>
      <c r="H60" s="2224"/>
      <c r="I60" s="2225"/>
    </row>
    <row r="61" spans="1:9" s="1341" customFormat="1" ht="15.75" x14ac:dyDescent="0.3">
      <c r="A61" s="2221"/>
      <c r="B61" s="2222" t="s">
        <v>2545</v>
      </c>
      <c r="C61" s="2222" t="s">
        <v>1834</v>
      </c>
      <c r="D61" s="1470" t="s">
        <v>1872</v>
      </c>
      <c r="E61" s="1470">
        <v>25</v>
      </c>
      <c r="F61" s="2223">
        <v>9141358.5893757083</v>
      </c>
      <c r="H61" s="2224"/>
      <c r="I61" s="2225"/>
    </row>
    <row r="62" spans="1:9" s="1341" customFormat="1" ht="15.75" x14ac:dyDescent="0.3">
      <c r="A62" s="2221"/>
      <c r="B62" s="2222" t="s">
        <v>2546</v>
      </c>
      <c r="C62" s="2222" t="s">
        <v>1835</v>
      </c>
      <c r="D62" s="1470" t="s">
        <v>1872</v>
      </c>
      <c r="E62" s="1470">
        <v>25</v>
      </c>
      <c r="F62" s="2223">
        <v>10248493.054954581</v>
      </c>
      <c r="H62" s="2224"/>
      <c r="I62" s="2225"/>
    </row>
    <row r="63" spans="1:9" s="1341" customFormat="1" ht="15.75" x14ac:dyDescent="0.3">
      <c r="A63" s="2221"/>
      <c r="B63" s="2222" t="s">
        <v>2547</v>
      </c>
      <c r="C63" s="2222" t="s">
        <v>1837</v>
      </c>
      <c r="D63" s="1470" t="s">
        <v>1872</v>
      </c>
      <c r="E63" s="1470">
        <v>60</v>
      </c>
      <c r="F63" s="2223">
        <v>10964032.259144815</v>
      </c>
      <c r="H63" s="2224"/>
      <c r="I63" s="2225"/>
    </row>
    <row r="64" spans="1:9" ht="15.75" x14ac:dyDescent="0.3">
      <c r="G64" s="1341"/>
      <c r="H64" s="1341"/>
      <c r="I64" s="1341"/>
    </row>
    <row r="69" spans="2:8" s="2289" customFormat="1" ht="25.5" x14ac:dyDescent="0.25">
      <c r="B69" s="2226" t="s">
        <v>938</v>
      </c>
      <c r="C69" s="2226" t="s">
        <v>776</v>
      </c>
      <c r="D69" s="2226" t="s">
        <v>925</v>
      </c>
      <c r="E69" s="2226" t="s">
        <v>975</v>
      </c>
      <c r="F69" s="2226" t="s">
        <v>976</v>
      </c>
      <c r="G69" s="2226" t="s">
        <v>3363</v>
      </c>
    </row>
    <row r="70" spans="2:8" x14ac:dyDescent="0.3">
      <c r="B70" s="2147">
        <v>1</v>
      </c>
      <c r="C70" s="743" t="s">
        <v>2740</v>
      </c>
      <c r="D70" s="2229">
        <v>22050335.176913805</v>
      </c>
      <c r="E70" s="2229">
        <v>0</v>
      </c>
      <c r="F70" s="2229">
        <v>52958694.386795804</v>
      </c>
      <c r="G70" s="2229">
        <v>75009029.563709617</v>
      </c>
      <c r="H70" s="2230"/>
    </row>
    <row r="71" spans="2:8" x14ac:dyDescent="0.3">
      <c r="B71" s="2147">
        <v>2</v>
      </c>
      <c r="C71" s="743" t="s">
        <v>2741</v>
      </c>
      <c r="D71" s="2229">
        <v>29308755.711848468</v>
      </c>
      <c r="E71" s="2229">
        <v>0</v>
      </c>
      <c r="F71" s="2229">
        <v>77168316.640981078</v>
      </c>
      <c r="G71" s="2229">
        <v>106477072.35282955</v>
      </c>
      <c r="H71" s="2230"/>
    </row>
    <row r="72" spans="2:8" x14ac:dyDescent="0.3">
      <c r="B72" s="2147">
        <v>3</v>
      </c>
      <c r="C72" s="743" t="s">
        <v>2742</v>
      </c>
      <c r="D72" s="2229">
        <v>36567176.246783137</v>
      </c>
      <c r="E72" s="2229">
        <v>0</v>
      </c>
      <c r="F72" s="2229">
        <v>98075080.602629423</v>
      </c>
      <c r="G72" s="2229">
        <v>134642256.84941256</v>
      </c>
      <c r="H72" s="2230"/>
    </row>
    <row r="73" spans="2:8" x14ac:dyDescent="0.3">
      <c r="B73" s="2147">
        <v>4</v>
      </c>
      <c r="C73" s="743" t="s">
        <v>2743</v>
      </c>
      <c r="D73" s="2229">
        <v>4492589.107015701</v>
      </c>
      <c r="E73" s="2229">
        <v>0</v>
      </c>
      <c r="F73" s="2229">
        <v>10606436.615305319</v>
      </c>
      <c r="G73" s="2229">
        <v>15099025.72232102</v>
      </c>
      <c r="H73" s="2230"/>
    </row>
    <row r="74" spans="2:8" x14ac:dyDescent="0.3">
      <c r="B74" s="2147">
        <v>5</v>
      </c>
      <c r="C74" s="743" t="s">
        <v>2744</v>
      </c>
      <c r="D74" s="2229">
        <v>6670115.2674961006</v>
      </c>
      <c r="E74" s="2229">
        <v>0</v>
      </c>
      <c r="F74" s="2229">
        <v>15909654.922957981</v>
      </c>
      <c r="G74" s="2229">
        <v>22579770.190454081</v>
      </c>
      <c r="H74" s="2230"/>
    </row>
    <row r="75" spans="2:8" x14ac:dyDescent="0.3">
      <c r="B75" s="2147">
        <v>6</v>
      </c>
      <c r="C75" s="743" t="s">
        <v>2745</v>
      </c>
      <c r="D75" s="2229">
        <v>9936404.5082167014</v>
      </c>
      <c r="E75" s="2229">
        <v>0</v>
      </c>
      <c r="F75" s="2229">
        <v>23703013.904296666</v>
      </c>
      <c r="G75" s="2229">
        <v>33639418.412513368</v>
      </c>
      <c r="H75" s="2230"/>
    </row>
    <row r="76" spans="2:8" x14ac:dyDescent="0.3">
      <c r="B76" s="2147">
        <v>7</v>
      </c>
      <c r="C76" s="743" t="s">
        <v>2746</v>
      </c>
      <c r="D76" s="2229">
        <v>5293339.5745214429</v>
      </c>
      <c r="E76" s="2229">
        <v>0</v>
      </c>
      <c r="F76" s="2229">
        <v>30197906.684125099</v>
      </c>
      <c r="G76" s="2229">
        <v>35491246.25864654</v>
      </c>
      <c r="H76" s="2230"/>
    </row>
    <row r="77" spans="2:8" x14ac:dyDescent="0.3">
      <c r="B77" s="2147">
        <v>8</v>
      </c>
      <c r="C77" s="743" t="s">
        <v>2109</v>
      </c>
      <c r="D77" s="2229">
        <v>2315062.9465352995</v>
      </c>
      <c r="E77" s="2229">
        <v>0</v>
      </c>
      <c r="F77" s="2229">
        <v>5303218.3076526597</v>
      </c>
      <c r="G77" s="2229">
        <v>7618281.2541879592</v>
      </c>
      <c r="H77" s="2230"/>
    </row>
    <row r="78" spans="2:8" x14ac:dyDescent="0.3">
      <c r="B78" s="2147">
        <v>9</v>
      </c>
      <c r="C78" s="743" t="s">
        <v>2110</v>
      </c>
      <c r="D78" s="2229">
        <v>3766747.0535222329</v>
      </c>
      <c r="E78" s="2229">
        <v>0</v>
      </c>
      <c r="F78" s="2229">
        <v>5706473.5842727954</v>
      </c>
      <c r="G78" s="2229">
        <v>9473220.6377950273</v>
      </c>
      <c r="H78" s="2230"/>
    </row>
    <row r="79" spans="2:8" x14ac:dyDescent="0.3">
      <c r="B79" s="1185"/>
      <c r="C79" s="1185"/>
      <c r="D79" s="2153"/>
      <c r="E79" s="2153"/>
      <c r="F79" s="2153"/>
      <c r="G79" s="2153"/>
      <c r="H79" s="2230"/>
    </row>
    <row r="80" spans="2:8" x14ac:dyDescent="0.3">
      <c r="B80" s="1185"/>
      <c r="C80" s="1185"/>
      <c r="D80" s="2153"/>
      <c r="E80" s="2153"/>
      <c r="F80" s="2153"/>
      <c r="G80" s="2153"/>
      <c r="H80" s="2230"/>
    </row>
    <row r="82" spans="3:19" ht="15.75" thickBot="1" x14ac:dyDescent="0.35"/>
    <row r="83" spans="3:19" x14ac:dyDescent="0.3">
      <c r="C83" s="2231" t="s">
        <v>876</v>
      </c>
      <c r="D83" s="2232"/>
      <c r="E83" s="2233" t="s">
        <v>875</v>
      </c>
      <c r="F83" s="2233"/>
      <c r="G83" s="2234"/>
      <c r="I83" s="2231" t="s">
        <v>876</v>
      </c>
      <c r="J83" s="2232"/>
      <c r="K83" s="2235" t="s">
        <v>875</v>
      </c>
      <c r="L83" s="2233"/>
      <c r="M83" s="2234"/>
      <c r="O83" s="2231" t="s">
        <v>876</v>
      </c>
      <c r="P83" s="2232"/>
      <c r="Q83" s="2235" t="s">
        <v>875</v>
      </c>
      <c r="R83" s="2233"/>
      <c r="S83" s="2234"/>
    </row>
    <row r="84" spans="3:19" ht="15.75" thickBot="1" x14ac:dyDescent="0.35">
      <c r="C84" s="2236" t="s">
        <v>877</v>
      </c>
      <c r="D84" s="2237">
        <v>1</v>
      </c>
      <c r="E84" s="2238" t="s">
        <v>3366</v>
      </c>
      <c r="F84" s="2239"/>
      <c r="G84" s="2240"/>
      <c r="I84" s="2241" t="s">
        <v>877</v>
      </c>
      <c r="J84" s="2242">
        <v>2</v>
      </c>
      <c r="K84" s="2238" t="s">
        <v>3366</v>
      </c>
      <c r="L84" s="2239"/>
      <c r="M84" s="2240"/>
      <c r="O84" s="2241" t="s">
        <v>877</v>
      </c>
      <c r="P84" s="2242">
        <v>3</v>
      </c>
      <c r="Q84" s="2243" t="s">
        <v>3366</v>
      </c>
      <c r="R84" s="2239"/>
      <c r="S84" s="2240"/>
    </row>
    <row r="85" spans="3:19" x14ac:dyDescent="0.3">
      <c r="C85" s="2244" t="s">
        <v>880</v>
      </c>
      <c r="D85" s="2245"/>
      <c r="E85" s="2246"/>
      <c r="F85" s="2247" t="s">
        <v>881</v>
      </c>
      <c r="G85" s="2248" t="s">
        <v>1745</v>
      </c>
      <c r="I85" s="2244" t="s">
        <v>880</v>
      </c>
      <c r="J85" s="2245"/>
      <c r="K85" s="2246"/>
      <c r="L85" s="2247" t="s">
        <v>881</v>
      </c>
      <c r="M85" s="2248" t="s">
        <v>1745</v>
      </c>
      <c r="O85" s="2244" t="s">
        <v>880</v>
      </c>
      <c r="P85" s="2245"/>
      <c r="Q85" s="2246"/>
      <c r="R85" s="2247" t="s">
        <v>881</v>
      </c>
      <c r="S85" s="2248" t="s">
        <v>1745</v>
      </c>
    </row>
    <row r="86" spans="3:19" ht="12.75" customHeight="1" thickBot="1" x14ac:dyDescent="0.35">
      <c r="C86" s="2249" t="s">
        <v>2740</v>
      </c>
      <c r="D86" s="2250"/>
      <c r="E86" s="2251"/>
      <c r="F86" s="2252"/>
      <c r="G86" s="2253"/>
      <c r="I86" s="2249" t="s">
        <v>2741</v>
      </c>
      <c r="J86" s="2250"/>
      <c r="K86" s="2251"/>
      <c r="L86" s="2252"/>
      <c r="M86" s="2253"/>
      <c r="O86" s="2249" t="s">
        <v>2742</v>
      </c>
      <c r="P86" s="2250"/>
      <c r="Q86" s="2251"/>
      <c r="R86" s="2252"/>
      <c r="S86" s="2253"/>
    </row>
    <row r="87" spans="3:19" ht="15.75" thickBot="1" x14ac:dyDescent="0.35">
      <c r="C87" s="2254" t="s">
        <v>882</v>
      </c>
      <c r="D87" s="2177"/>
      <c r="E87" s="1206"/>
      <c r="F87" s="1206"/>
      <c r="G87" s="2255"/>
      <c r="I87" s="2244" t="s">
        <v>882</v>
      </c>
      <c r="J87" s="2245"/>
      <c r="K87" s="1206"/>
      <c r="L87" s="1206"/>
      <c r="M87" s="2255"/>
      <c r="O87" s="2254" t="s">
        <v>882</v>
      </c>
      <c r="P87" s="2177"/>
      <c r="Q87" s="1206"/>
      <c r="R87" s="1206"/>
      <c r="S87" s="2255"/>
    </row>
    <row r="88" spans="3:19" ht="15.75" thickBot="1" x14ac:dyDescent="0.35">
      <c r="C88" s="2256" t="s">
        <v>884</v>
      </c>
      <c r="D88" s="2257" t="s">
        <v>885</v>
      </c>
      <c r="E88" s="2258" t="s">
        <v>1816</v>
      </c>
      <c r="F88" s="2258" t="s">
        <v>893</v>
      </c>
      <c r="G88" s="2259" t="s">
        <v>888</v>
      </c>
      <c r="I88" s="2256" t="s">
        <v>884</v>
      </c>
      <c r="J88" s="2257" t="s">
        <v>885</v>
      </c>
      <c r="K88" s="2258" t="s">
        <v>1816</v>
      </c>
      <c r="L88" s="2258" t="s">
        <v>893</v>
      </c>
      <c r="M88" s="2259" t="s">
        <v>888</v>
      </c>
      <c r="O88" s="2256" t="s">
        <v>884</v>
      </c>
      <c r="P88" s="2257" t="s">
        <v>885</v>
      </c>
      <c r="Q88" s="2258" t="s">
        <v>1816</v>
      </c>
      <c r="R88" s="2258" t="s">
        <v>893</v>
      </c>
      <c r="S88" s="2259" t="s">
        <v>888</v>
      </c>
    </row>
    <row r="89" spans="3:19" x14ac:dyDescent="0.3">
      <c r="C89" s="2261" t="s">
        <v>932</v>
      </c>
      <c r="D89" s="2262">
        <v>4251.3637355331075</v>
      </c>
      <c r="E89" s="2263">
        <v>48</v>
      </c>
      <c r="F89" s="2264">
        <v>4</v>
      </c>
      <c r="G89" s="2265">
        <v>816261.83722235658</v>
      </c>
      <c r="I89" s="2261" t="s">
        <v>932</v>
      </c>
      <c r="J89" s="2262">
        <v>4251.3637355331075</v>
      </c>
      <c r="K89" s="2263">
        <v>64</v>
      </c>
      <c r="L89" s="2264">
        <v>4</v>
      </c>
      <c r="M89" s="2265">
        <v>1088349.1162964755</v>
      </c>
      <c r="O89" s="2261" t="s">
        <v>932</v>
      </c>
      <c r="P89" s="2262">
        <v>4251.3637355331075</v>
      </c>
      <c r="Q89" s="2263">
        <v>80</v>
      </c>
      <c r="R89" s="2264">
        <v>4</v>
      </c>
      <c r="S89" s="2265">
        <v>1360436.3953705945</v>
      </c>
    </row>
    <row r="90" spans="3:19" x14ac:dyDescent="0.3">
      <c r="C90" s="2261" t="s">
        <v>953</v>
      </c>
      <c r="D90" s="2262">
        <v>26026.308555399723</v>
      </c>
      <c r="E90" s="2263">
        <v>48</v>
      </c>
      <c r="F90" s="2264">
        <v>5</v>
      </c>
      <c r="G90" s="2265">
        <v>6246314.0532959336</v>
      </c>
      <c r="I90" s="2261" t="s">
        <v>953</v>
      </c>
      <c r="J90" s="2262">
        <v>26026.308555399723</v>
      </c>
      <c r="K90" s="2263">
        <v>64</v>
      </c>
      <c r="L90" s="2264">
        <v>5</v>
      </c>
      <c r="M90" s="2265">
        <v>8328418.7377279112</v>
      </c>
      <c r="O90" s="2261" t="s">
        <v>953</v>
      </c>
      <c r="P90" s="2262">
        <v>26026.308555399723</v>
      </c>
      <c r="Q90" s="2263">
        <v>80</v>
      </c>
      <c r="R90" s="2264">
        <v>5</v>
      </c>
      <c r="S90" s="2265">
        <v>10410523.42215989</v>
      </c>
    </row>
    <row r="91" spans="3:19" x14ac:dyDescent="0.3">
      <c r="C91" s="2261" t="s">
        <v>936</v>
      </c>
      <c r="D91" s="2262">
        <v>4513.8849929873777</v>
      </c>
      <c r="E91" s="2263">
        <v>48</v>
      </c>
      <c r="F91" s="2264">
        <v>4</v>
      </c>
      <c r="G91" s="2265">
        <v>866665.91865357652</v>
      </c>
      <c r="I91" s="2261" t="s">
        <v>936</v>
      </c>
      <c r="J91" s="2262">
        <v>4513.8849929873777</v>
      </c>
      <c r="K91" s="2263">
        <v>64</v>
      </c>
      <c r="L91" s="2264">
        <v>4</v>
      </c>
      <c r="M91" s="2265">
        <v>1155554.5582047687</v>
      </c>
      <c r="O91" s="2261" t="s">
        <v>936</v>
      </c>
      <c r="P91" s="2262">
        <v>4513.8849929873777</v>
      </c>
      <c r="Q91" s="2263">
        <v>80</v>
      </c>
      <c r="R91" s="2264">
        <v>4</v>
      </c>
      <c r="S91" s="2265">
        <v>1444443.1977559607</v>
      </c>
    </row>
    <row r="92" spans="3:19" x14ac:dyDescent="0.3">
      <c r="C92" s="2261" t="s">
        <v>954</v>
      </c>
      <c r="D92" s="2262">
        <v>57306.994189541183</v>
      </c>
      <c r="E92" s="2263">
        <v>4.8000000000000007</v>
      </c>
      <c r="F92" s="2264">
        <v>1</v>
      </c>
      <c r="G92" s="2265">
        <v>275073.57210979774</v>
      </c>
      <c r="I92" s="2261" t="s">
        <v>954</v>
      </c>
      <c r="J92" s="2262">
        <v>57306.994189541183</v>
      </c>
      <c r="K92" s="2263">
        <v>4.8000000000000007</v>
      </c>
      <c r="L92" s="2264">
        <v>1</v>
      </c>
      <c r="M92" s="2265">
        <v>275073.57210979774</v>
      </c>
      <c r="O92" s="2261" t="s">
        <v>954</v>
      </c>
      <c r="P92" s="2262">
        <v>57306.994189541183</v>
      </c>
      <c r="Q92" s="2263">
        <v>4.8000000000000007</v>
      </c>
      <c r="R92" s="2264">
        <v>1</v>
      </c>
      <c r="S92" s="2265">
        <v>275073.57210979774</v>
      </c>
    </row>
    <row r="93" spans="3:19" x14ac:dyDescent="0.3">
      <c r="C93" s="2261" t="s">
        <v>1747</v>
      </c>
      <c r="D93" s="2262">
        <v>144229.3728711681</v>
      </c>
      <c r="E93" s="2263">
        <v>48</v>
      </c>
      <c r="F93" s="2264">
        <v>2</v>
      </c>
      <c r="G93" s="2265">
        <v>13846019.795632139</v>
      </c>
      <c r="I93" s="2261" t="s">
        <v>1747</v>
      </c>
      <c r="J93" s="2262">
        <v>144229.3728711681</v>
      </c>
      <c r="K93" s="2263">
        <v>64</v>
      </c>
      <c r="L93" s="2264">
        <v>2</v>
      </c>
      <c r="M93" s="2265">
        <v>18461359.727509517</v>
      </c>
      <c r="O93" s="2261" t="s">
        <v>1747</v>
      </c>
      <c r="P93" s="2262">
        <v>144229.3728711681</v>
      </c>
      <c r="Q93" s="2263">
        <v>80</v>
      </c>
      <c r="R93" s="2264">
        <v>2</v>
      </c>
      <c r="S93" s="2265">
        <v>23076699.659386896</v>
      </c>
    </row>
    <row r="94" spans="3:19" ht="15.75" thickBot="1" x14ac:dyDescent="0.35">
      <c r="C94" s="2266"/>
      <c r="D94" s="2177"/>
      <c r="E94" s="1206"/>
      <c r="F94" s="2267" t="s">
        <v>890</v>
      </c>
      <c r="G94" s="2268">
        <v>22050335.176913805</v>
      </c>
      <c r="I94" s="2266"/>
      <c r="J94" s="2177"/>
      <c r="K94" s="1206"/>
      <c r="L94" s="2267" t="s">
        <v>890</v>
      </c>
      <c r="M94" s="2268">
        <v>29308755.711848468</v>
      </c>
      <c r="O94" s="2266"/>
      <c r="P94" s="2177"/>
      <c r="Q94" s="1206"/>
      <c r="R94" s="2267" t="s">
        <v>890</v>
      </c>
      <c r="S94" s="2268">
        <v>36567176.246783137</v>
      </c>
    </row>
    <row r="95" spans="3:19" ht="16.5" thickTop="1" thickBot="1" x14ac:dyDescent="0.35">
      <c r="C95" s="2254" t="s">
        <v>891</v>
      </c>
      <c r="D95" s="2177"/>
      <c r="E95" s="1206"/>
      <c r="F95" s="2269"/>
      <c r="G95" s="2255"/>
      <c r="I95" s="2254" t="s">
        <v>891</v>
      </c>
      <c r="J95" s="2177"/>
      <c r="K95" s="1206"/>
      <c r="L95" s="2269"/>
      <c r="M95" s="2255"/>
      <c r="O95" s="2254" t="s">
        <v>891</v>
      </c>
      <c r="P95" s="2177"/>
      <c r="Q95" s="1206"/>
      <c r="R95" s="2269"/>
      <c r="S95" s="2255"/>
    </row>
    <row r="96" spans="3:19" ht="15.75" thickBot="1" x14ac:dyDescent="0.35">
      <c r="C96" s="2270" t="s">
        <v>884</v>
      </c>
      <c r="D96" s="2271" t="s">
        <v>892</v>
      </c>
      <c r="E96" s="2258" t="s">
        <v>893</v>
      </c>
      <c r="F96" s="2272" t="s">
        <v>1748</v>
      </c>
      <c r="G96" s="2273" t="s">
        <v>888</v>
      </c>
      <c r="I96" s="2270" t="s">
        <v>884</v>
      </c>
      <c r="J96" s="2271" t="s">
        <v>892</v>
      </c>
      <c r="K96" s="2258" t="s">
        <v>893</v>
      </c>
      <c r="L96" s="2272" t="s">
        <v>1748</v>
      </c>
      <c r="M96" s="2273" t="s">
        <v>888</v>
      </c>
      <c r="O96" s="2270" t="s">
        <v>884</v>
      </c>
      <c r="P96" s="2271" t="s">
        <v>892</v>
      </c>
      <c r="Q96" s="2258" t="s">
        <v>893</v>
      </c>
      <c r="R96" s="2272" t="s">
        <v>1748</v>
      </c>
      <c r="S96" s="2273" t="s">
        <v>888</v>
      </c>
    </row>
    <row r="97" spans="3:19" x14ac:dyDescent="0.3">
      <c r="C97" s="2274"/>
      <c r="D97" s="2275"/>
      <c r="E97" s="2276"/>
      <c r="F97" s="2277"/>
      <c r="G97" s="2278"/>
      <c r="I97" s="2274"/>
      <c r="J97" s="2275"/>
      <c r="K97" s="2276"/>
      <c r="L97" s="2277"/>
      <c r="M97" s="2278"/>
      <c r="O97" s="2274"/>
      <c r="P97" s="2275"/>
      <c r="Q97" s="2276"/>
      <c r="R97" s="2277"/>
      <c r="S97" s="2278"/>
    </row>
    <row r="98" spans="3:19" x14ac:dyDescent="0.3">
      <c r="C98" s="2126"/>
      <c r="D98" s="2279"/>
      <c r="E98" s="2127"/>
      <c r="F98" s="2280"/>
      <c r="G98" s="2281"/>
      <c r="I98" s="2126"/>
      <c r="J98" s="2279"/>
      <c r="K98" s="2127"/>
      <c r="L98" s="2280"/>
      <c r="M98" s="2281"/>
      <c r="O98" s="2126"/>
      <c r="P98" s="2279"/>
      <c r="Q98" s="2127"/>
      <c r="R98" s="2280"/>
      <c r="S98" s="2281"/>
    </row>
    <row r="99" spans="3:19" x14ac:dyDescent="0.3">
      <c r="C99" s="2126"/>
      <c r="D99" s="2279"/>
      <c r="E99" s="2127"/>
      <c r="F99" s="2280"/>
      <c r="G99" s="2281"/>
      <c r="I99" s="2126"/>
      <c r="J99" s="2279"/>
      <c r="K99" s="2127"/>
      <c r="L99" s="2280"/>
      <c r="M99" s="2281"/>
      <c r="O99" s="2126"/>
      <c r="P99" s="2279"/>
      <c r="Q99" s="2127"/>
      <c r="R99" s="2280"/>
      <c r="S99" s="2281"/>
    </row>
    <row r="100" spans="3:19" x14ac:dyDescent="0.3">
      <c r="C100" s="2126"/>
      <c r="D100" s="2279"/>
      <c r="E100" s="2127"/>
      <c r="F100" s="2280"/>
      <c r="G100" s="2281"/>
      <c r="I100" s="2126"/>
      <c r="J100" s="2279"/>
      <c r="K100" s="2127"/>
      <c r="L100" s="2280"/>
      <c r="M100" s="2281"/>
      <c r="O100" s="2126"/>
      <c r="P100" s="2279"/>
      <c r="Q100" s="2127"/>
      <c r="R100" s="2280"/>
      <c r="S100" s="2281"/>
    </row>
    <row r="101" spans="3:19" ht="15.75" thickBot="1" x14ac:dyDescent="0.35">
      <c r="C101" s="2266"/>
      <c r="D101" s="2177"/>
      <c r="E101" s="1206"/>
      <c r="F101" s="2267" t="s">
        <v>890</v>
      </c>
      <c r="G101" s="2268">
        <v>0</v>
      </c>
      <c r="I101" s="2266"/>
      <c r="J101" s="2177"/>
      <c r="K101" s="1206"/>
      <c r="L101" s="2267" t="s">
        <v>890</v>
      </c>
      <c r="M101" s="2268">
        <v>0</v>
      </c>
      <c r="O101" s="2266"/>
      <c r="P101" s="2177"/>
      <c r="Q101" s="1206"/>
      <c r="R101" s="2267" t="s">
        <v>890</v>
      </c>
      <c r="S101" s="2268">
        <v>0</v>
      </c>
    </row>
    <row r="102" spans="3:19" ht="16.5" thickTop="1" thickBot="1" x14ac:dyDescent="0.35">
      <c r="C102" s="2254" t="s">
        <v>898</v>
      </c>
      <c r="D102" s="2177"/>
      <c r="E102" s="1206"/>
      <c r="F102" s="2269"/>
      <c r="G102" s="2255"/>
      <c r="I102" s="2254" t="s">
        <v>898</v>
      </c>
      <c r="J102" s="2177"/>
      <c r="K102" s="1206"/>
      <c r="L102" s="2269"/>
      <c r="M102" s="2255"/>
      <c r="O102" s="2254" t="s">
        <v>898</v>
      </c>
      <c r="P102" s="2177"/>
      <c r="Q102" s="1206"/>
      <c r="R102" s="2269"/>
      <c r="S102" s="2255"/>
    </row>
    <row r="103" spans="3:19" ht="15.75" thickBot="1" x14ac:dyDescent="0.35">
      <c r="C103" s="2270" t="s">
        <v>884</v>
      </c>
      <c r="D103" s="2271" t="s">
        <v>885</v>
      </c>
      <c r="E103" s="2258" t="s">
        <v>1816</v>
      </c>
      <c r="F103" s="2258" t="s">
        <v>893</v>
      </c>
      <c r="G103" s="2259" t="s">
        <v>888</v>
      </c>
      <c r="I103" s="2270" t="s">
        <v>884</v>
      </c>
      <c r="J103" s="2271" t="s">
        <v>885</v>
      </c>
      <c r="K103" s="2258" t="s">
        <v>1816</v>
      </c>
      <c r="L103" s="2258" t="s">
        <v>893</v>
      </c>
      <c r="M103" s="2259" t="s">
        <v>888</v>
      </c>
      <c r="O103" s="2270" t="s">
        <v>884</v>
      </c>
      <c r="P103" s="2271" t="s">
        <v>885</v>
      </c>
      <c r="Q103" s="2258" t="s">
        <v>1816</v>
      </c>
      <c r="R103" s="2258" t="s">
        <v>893</v>
      </c>
      <c r="S103" s="2259" t="s">
        <v>888</v>
      </c>
    </row>
    <row r="104" spans="3:19" x14ac:dyDescent="0.3">
      <c r="C104" s="2261" t="s">
        <v>966</v>
      </c>
      <c r="D104" s="2282">
        <v>403671.20035076747</v>
      </c>
      <c r="E104" s="2263">
        <v>32</v>
      </c>
      <c r="F104" s="2264">
        <v>1</v>
      </c>
      <c r="G104" s="2265">
        <v>12917478.411224559</v>
      </c>
      <c r="I104" s="2261" t="s">
        <v>966</v>
      </c>
      <c r="J104" s="2282">
        <v>403671.20035076747</v>
      </c>
      <c r="K104" s="2263">
        <v>48</v>
      </c>
      <c r="L104" s="2264">
        <v>1</v>
      </c>
      <c r="M104" s="2265">
        <v>19376217.616836838</v>
      </c>
      <c r="O104" s="2261" t="s">
        <v>966</v>
      </c>
      <c r="P104" s="2282">
        <v>403671.20035076747</v>
      </c>
      <c r="Q104" s="2263">
        <v>64</v>
      </c>
      <c r="R104" s="2264">
        <v>1</v>
      </c>
      <c r="S104" s="2265">
        <v>25834956.822449118</v>
      </c>
    </row>
    <row r="105" spans="3:19" x14ac:dyDescent="0.3">
      <c r="C105" s="2261" t="s">
        <v>1590</v>
      </c>
      <c r="D105" s="2282">
        <v>261541.84908698621</v>
      </c>
      <c r="E105" s="2263">
        <v>48</v>
      </c>
      <c r="F105" s="2264">
        <v>1</v>
      </c>
      <c r="G105" s="2265">
        <v>12554008.756175339</v>
      </c>
      <c r="I105" s="2261" t="s">
        <v>1590</v>
      </c>
      <c r="J105" s="2282">
        <v>261541.84908698621</v>
      </c>
      <c r="K105" s="2263">
        <v>64</v>
      </c>
      <c r="L105" s="2264">
        <v>1</v>
      </c>
      <c r="M105" s="2265">
        <v>16738678.341567118</v>
      </c>
      <c r="O105" s="2261" t="s">
        <v>1590</v>
      </c>
      <c r="P105" s="2282">
        <v>261541.84908698621</v>
      </c>
      <c r="Q105" s="2263">
        <v>80</v>
      </c>
      <c r="R105" s="2264">
        <v>1</v>
      </c>
      <c r="S105" s="2265">
        <v>20923347.926958896</v>
      </c>
    </row>
    <row r="106" spans="3:19" x14ac:dyDescent="0.3">
      <c r="C106" s="2261" t="s">
        <v>1650</v>
      </c>
      <c r="D106" s="2282">
        <v>290020.70325447264</v>
      </c>
      <c r="E106" s="2263">
        <v>48</v>
      </c>
      <c r="F106" s="2264">
        <v>1</v>
      </c>
      <c r="G106" s="2265">
        <v>13920993.756214686</v>
      </c>
      <c r="I106" s="2261" t="s">
        <v>1650</v>
      </c>
      <c r="J106" s="2282">
        <v>290020.70325447264</v>
      </c>
      <c r="K106" s="2263">
        <v>64</v>
      </c>
      <c r="L106" s="2264">
        <v>1</v>
      </c>
      <c r="M106" s="2265">
        <v>18561325.008286249</v>
      </c>
      <c r="O106" s="2261" t="s">
        <v>1650</v>
      </c>
      <c r="P106" s="2282">
        <v>290020.70325447264</v>
      </c>
      <c r="Q106" s="2263">
        <v>80</v>
      </c>
      <c r="R106" s="2264">
        <v>1</v>
      </c>
      <c r="S106" s="2265">
        <v>23201656.260357812</v>
      </c>
    </row>
    <row r="107" spans="3:19" x14ac:dyDescent="0.3">
      <c r="C107" s="2261" t="s">
        <v>969</v>
      </c>
      <c r="D107" s="2282">
        <v>93831.201492526641</v>
      </c>
      <c r="E107" s="2263">
        <v>32</v>
      </c>
      <c r="F107" s="2264">
        <v>1</v>
      </c>
      <c r="G107" s="2265">
        <v>3002598.4477608525</v>
      </c>
      <c r="I107" s="2261" t="s">
        <v>969</v>
      </c>
      <c r="J107" s="2282">
        <v>93831.201492526641</v>
      </c>
      <c r="K107" s="2263">
        <v>64</v>
      </c>
      <c r="L107" s="2264">
        <v>1</v>
      </c>
      <c r="M107" s="2265">
        <v>6005196.895521705</v>
      </c>
      <c r="O107" s="2261" t="s">
        <v>969</v>
      </c>
      <c r="P107" s="2282">
        <v>93831.201492526641</v>
      </c>
      <c r="Q107" s="2263">
        <v>80</v>
      </c>
      <c r="R107" s="2264">
        <v>1</v>
      </c>
      <c r="S107" s="2265">
        <v>7506496.1194021311</v>
      </c>
    </row>
    <row r="108" spans="3:19" x14ac:dyDescent="0.3">
      <c r="C108" s="2261" t="s">
        <v>935</v>
      </c>
      <c r="D108" s="2282">
        <v>56298.72089551598</v>
      </c>
      <c r="E108" s="2263">
        <v>32</v>
      </c>
      <c r="F108" s="2264">
        <v>2</v>
      </c>
      <c r="G108" s="2265">
        <v>3603118.1373130227</v>
      </c>
      <c r="I108" s="2261" t="s">
        <v>935</v>
      </c>
      <c r="J108" s="2282">
        <v>56298.72089551598</v>
      </c>
      <c r="K108" s="2263">
        <v>64</v>
      </c>
      <c r="L108" s="2264">
        <v>2</v>
      </c>
      <c r="M108" s="2265">
        <v>7206236.2746260455</v>
      </c>
      <c r="O108" s="2261" t="s">
        <v>935</v>
      </c>
      <c r="P108" s="2282">
        <v>56298.72089551598</v>
      </c>
      <c r="Q108" s="2263">
        <v>80</v>
      </c>
      <c r="R108" s="2264">
        <v>2</v>
      </c>
      <c r="S108" s="2265">
        <v>9007795.3432825562</v>
      </c>
    </row>
    <row r="109" spans="3:19" x14ac:dyDescent="0.3">
      <c r="C109" s="2261" t="s">
        <v>2604</v>
      </c>
      <c r="D109" s="2282">
        <v>290020.70325447264</v>
      </c>
      <c r="E109" s="2263">
        <v>24</v>
      </c>
      <c r="F109" s="2264">
        <v>1</v>
      </c>
      <c r="G109" s="2265">
        <v>6960496.8781073429</v>
      </c>
      <c r="I109" s="2261" t="s">
        <v>2604</v>
      </c>
      <c r="J109" s="2282">
        <v>290020.70325447264</v>
      </c>
      <c r="K109" s="2263">
        <v>32</v>
      </c>
      <c r="L109" s="2264">
        <v>1</v>
      </c>
      <c r="M109" s="2265">
        <v>9280662.5041431244</v>
      </c>
      <c r="O109" s="2261" t="s">
        <v>2604</v>
      </c>
      <c r="P109" s="2282">
        <v>290020.70325447264</v>
      </c>
      <c r="Q109" s="2263">
        <v>40</v>
      </c>
      <c r="R109" s="2264">
        <v>1</v>
      </c>
      <c r="S109" s="2265">
        <v>11600828.130178906</v>
      </c>
    </row>
    <row r="110" spans="3:19" ht="15.75" thickBot="1" x14ac:dyDescent="0.35">
      <c r="C110" s="2283"/>
      <c r="D110" s="2284"/>
      <c r="E110" s="2285"/>
      <c r="F110" s="2267" t="s">
        <v>890</v>
      </c>
      <c r="G110" s="2268">
        <v>52958694.386795804</v>
      </c>
      <c r="I110" s="2283"/>
      <c r="J110" s="2284"/>
      <c r="K110" s="2285"/>
      <c r="L110" s="2267" t="s">
        <v>890</v>
      </c>
      <c r="M110" s="2268">
        <v>77168316.640981078</v>
      </c>
      <c r="O110" s="2283"/>
      <c r="P110" s="2284"/>
      <c r="Q110" s="2285"/>
      <c r="R110" s="2267" t="s">
        <v>890</v>
      </c>
      <c r="S110" s="2268">
        <v>98075080.602629423</v>
      </c>
    </row>
    <row r="111" spans="3:19" ht="16.5" thickTop="1" thickBot="1" x14ac:dyDescent="0.35">
      <c r="C111" s="2286"/>
      <c r="D111" s="2287"/>
      <c r="E111" s="2288" t="s">
        <v>900</v>
      </c>
      <c r="F111" s="2169"/>
      <c r="G111" s="1086">
        <v>75009029.563709617</v>
      </c>
      <c r="I111" s="2286"/>
      <c r="J111" s="2287"/>
      <c r="K111" s="2288" t="s">
        <v>900</v>
      </c>
      <c r="L111" s="2169"/>
      <c r="M111" s="1086">
        <v>106477072.35282955</v>
      </c>
      <c r="O111" s="2286"/>
      <c r="P111" s="2287"/>
      <c r="Q111" s="2288" t="s">
        <v>900</v>
      </c>
      <c r="R111" s="2169"/>
      <c r="S111" s="1086">
        <v>134642256.84941256</v>
      </c>
    </row>
    <row r="113" spans="3:25" ht="15.75" thickBot="1" x14ac:dyDescent="0.35"/>
    <row r="114" spans="3:25" x14ac:dyDescent="0.3">
      <c r="C114" s="2231" t="s">
        <v>876</v>
      </c>
      <c r="D114" s="2232"/>
      <c r="E114" s="2235" t="s">
        <v>875</v>
      </c>
      <c r="F114" s="2233"/>
      <c r="G114" s="2234"/>
      <c r="I114" s="2231" t="s">
        <v>876</v>
      </c>
      <c r="J114" s="2232"/>
      <c r="K114" s="2235" t="s">
        <v>875</v>
      </c>
      <c r="L114" s="2233"/>
      <c r="M114" s="2234"/>
      <c r="O114" s="2231" t="s">
        <v>876</v>
      </c>
      <c r="P114" s="2232"/>
      <c r="Q114" s="2235" t="s">
        <v>875</v>
      </c>
      <c r="R114" s="2233"/>
      <c r="S114" s="2234"/>
      <c r="U114" s="2231" t="s">
        <v>876</v>
      </c>
      <c r="V114" s="2232"/>
      <c r="W114" s="2235" t="s">
        <v>875</v>
      </c>
      <c r="X114" s="2233"/>
      <c r="Y114" s="2234"/>
    </row>
    <row r="115" spans="3:25" ht="15.75" thickBot="1" x14ac:dyDescent="0.35">
      <c r="C115" s="2241" t="s">
        <v>877</v>
      </c>
      <c r="D115" s="2242">
        <v>4</v>
      </c>
      <c r="E115" s="2238" t="s">
        <v>3366</v>
      </c>
      <c r="F115" s="2239"/>
      <c r="G115" s="2240"/>
      <c r="I115" s="2241" t="s">
        <v>877</v>
      </c>
      <c r="J115" s="2242">
        <v>5</v>
      </c>
      <c r="K115" s="2243" t="s">
        <v>3366</v>
      </c>
      <c r="L115" s="2239"/>
      <c r="M115" s="2240"/>
      <c r="O115" s="2241" t="s">
        <v>877</v>
      </c>
      <c r="P115" s="2242">
        <v>6</v>
      </c>
      <c r="Q115" s="2243" t="s">
        <v>3366</v>
      </c>
      <c r="R115" s="2239"/>
      <c r="S115" s="2240"/>
      <c r="U115" s="2241" t="s">
        <v>877</v>
      </c>
      <c r="V115" s="2242">
        <v>7</v>
      </c>
      <c r="W115" s="2243" t="s">
        <v>3366</v>
      </c>
      <c r="X115" s="2239"/>
      <c r="Y115" s="2240"/>
    </row>
    <row r="116" spans="3:25" x14ac:dyDescent="0.3">
      <c r="C116" s="2244" t="s">
        <v>880</v>
      </c>
      <c r="D116" s="2245"/>
      <c r="E116" s="2246"/>
      <c r="F116" s="2247" t="s">
        <v>881</v>
      </c>
      <c r="G116" s="2248" t="s">
        <v>1745</v>
      </c>
      <c r="I116" s="2244" t="s">
        <v>880</v>
      </c>
      <c r="J116" s="2245"/>
      <c r="K116" s="2246"/>
      <c r="L116" s="2247" t="s">
        <v>881</v>
      </c>
      <c r="M116" s="2248" t="s">
        <v>1745</v>
      </c>
      <c r="O116" s="2244" t="s">
        <v>880</v>
      </c>
      <c r="P116" s="2245"/>
      <c r="Q116" s="2246"/>
      <c r="R116" s="2247" t="s">
        <v>881</v>
      </c>
      <c r="S116" s="2248" t="s">
        <v>1745</v>
      </c>
      <c r="U116" s="2244" t="s">
        <v>880</v>
      </c>
      <c r="V116" s="2245"/>
      <c r="W116" s="2246"/>
      <c r="X116" s="2247" t="s">
        <v>881</v>
      </c>
      <c r="Y116" s="2248" t="s">
        <v>1745</v>
      </c>
    </row>
    <row r="117" spans="3:25" ht="12.75" customHeight="1" thickBot="1" x14ac:dyDescent="0.35">
      <c r="C117" s="2249" t="s">
        <v>2743</v>
      </c>
      <c r="D117" s="2250"/>
      <c r="E117" s="2251"/>
      <c r="F117" s="2252"/>
      <c r="G117" s="2253"/>
      <c r="I117" s="2249" t="s">
        <v>2744</v>
      </c>
      <c r="J117" s="2250"/>
      <c r="K117" s="2251"/>
      <c r="L117" s="2252"/>
      <c r="M117" s="2253"/>
      <c r="O117" s="2249" t="s">
        <v>2745</v>
      </c>
      <c r="P117" s="2250"/>
      <c r="Q117" s="2251"/>
      <c r="R117" s="2252"/>
      <c r="S117" s="2253"/>
      <c r="U117" s="2249" t="s">
        <v>2746</v>
      </c>
      <c r="V117" s="2250"/>
      <c r="W117" s="2251"/>
      <c r="X117" s="2252"/>
      <c r="Y117" s="2253"/>
    </row>
    <row r="118" spans="3:25" ht="15.75" thickBot="1" x14ac:dyDescent="0.35">
      <c r="C118" s="2254" t="s">
        <v>882</v>
      </c>
      <c r="D118" s="2177"/>
      <c r="E118" s="1206"/>
      <c r="F118" s="1206"/>
      <c r="G118" s="2255"/>
      <c r="I118" s="2254" t="s">
        <v>882</v>
      </c>
      <c r="J118" s="2177"/>
      <c r="K118" s="1206"/>
      <c r="L118" s="1206"/>
      <c r="M118" s="2255"/>
      <c r="O118" s="2254" t="s">
        <v>882</v>
      </c>
      <c r="P118" s="2177"/>
      <c r="Q118" s="1206"/>
      <c r="R118" s="1206"/>
      <c r="S118" s="2255"/>
      <c r="U118" s="2254" t="s">
        <v>882</v>
      </c>
      <c r="V118" s="2177"/>
      <c r="W118" s="1206"/>
      <c r="X118" s="1206"/>
      <c r="Y118" s="2255"/>
    </row>
    <row r="119" spans="3:25" ht="15.75" thickBot="1" x14ac:dyDescent="0.35">
      <c r="C119" s="2256" t="s">
        <v>884</v>
      </c>
      <c r="D119" s="2257" t="s">
        <v>885</v>
      </c>
      <c r="E119" s="2258" t="s">
        <v>1816</v>
      </c>
      <c r="F119" s="2258" t="s">
        <v>893</v>
      </c>
      <c r="G119" s="2259" t="s">
        <v>888</v>
      </c>
      <c r="I119" s="2256" t="s">
        <v>884</v>
      </c>
      <c r="J119" s="2257" t="s">
        <v>885</v>
      </c>
      <c r="K119" s="2258" t="s">
        <v>1816</v>
      </c>
      <c r="L119" s="2258" t="s">
        <v>893</v>
      </c>
      <c r="M119" s="2259" t="s">
        <v>888</v>
      </c>
      <c r="O119" s="2256" t="s">
        <v>884</v>
      </c>
      <c r="P119" s="2257" t="s">
        <v>885</v>
      </c>
      <c r="Q119" s="2258" t="s">
        <v>1816</v>
      </c>
      <c r="R119" s="2258" t="s">
        <v>893</v>
      </c>
      <c r="S119" s="2259" t="s">
        <v>888</v>
      </c>
      <c r="U119" s="2256" t="s">
        <v>884</v>
      </c>
      <c r="V119" s="2257" t="s">
        <v>885</v>
      </c>
      <c r="W119" s="2258" t="s">
        <v>1816</v>
      </c>
      <c r="X119" s="2258" t="s">
        <v>893</v>
      </c>
      <c r="Y119" s="2259" t="s">
        <v>888</v>
      </c>
    </row>
    <row r="120" spans="3:25" x14ac:dyDescent="0.3">
      <c r="C120" s="2261" t="s">
        <v>932</v>
      </c>
      <c r="D120" s="2262">
        <v>4251.3637355331075</v>
      </c>
      <c r="E120" s="2263">
        <v>9.6000000000000014</v>
      </c>
      <c r="F120" s="2264">
        <v>4</v>
      </c>
      <c r="G120" s="2265">
        <v>163252.36744447134</v>
      </c>
      <c r="I120" s="2261" t="s">
        <v>932</v>
      </c>
      <c r="J120" s="2262">
        <v>4251.3637355331075</v>
      </c>
      <c r="K120" s="2263">
        <v>14.4</v>
      </c>
      <c r="L120" s="2264">
        <v>4</v>
      </c>
      <c r="M120" s="2265">
        <v>244878.55116670701</v>
      </c>
      <c r="O120" s="2261" t="s">
        <v>932</v>
      </c>
      <c r="P120" s="2262">
        <v>4251.3637355331075</v>
      </c>
      <c r="Q120" s="2263">
        <v>21.6</v>
      </c>
      <c r="R120" s="2264">
        <v>4</v>
      </c>
      <c r="S120" s="2265">
        <v>367317.82675006049</v>
      </c>
      <c r="U120" s="2261" t="s">
        <v>932</v>
      </c>
      <c r="V120" s="2262">
        <v>4251.3637355331075</v>
      </c>
      <c r="W120" s="2263">
        <v>28.8</v>
      </c>
      <c r="X120" s="2264">
        <v>1</v>
      </c>
      <c r="Y120" s="2265">
        <v>122439.2755833535</v>
      </c>
    </row>
    <row r="121" spans="3:25" x14ac:dyDescent="0.3">
      <c r="C121" s="2261" t="s">
        <v>953</v>
      </c>
      <c r="D121" s="2262">
        <v>26026.308555399723</v>
      </c>
      <c r="E121" s="2263">
        <v>9.6000000000000014</v>
      </c>
      <c r="F121" s="2264">
        <v>5</v>
      </c>
      <c r="G121" s="2265">
        <v>1249262.8106591869</v>
      </c>
      <c r="I121" s="2261" t="s">
        <v>953</v>
      </c>
      <c r="J121" s="2262">
        <v>26026.308555399723</v>
      </c>
      <c r="K121" s="2263">
        <v>14.4</v>
      </c>
      <c r="L121" s="2264">
        <v>5</v>
      </c>
      <c r="M121" s="2265">
        <v>1873894.2159887801</v>
      </c>
      <c r="O121" s="2261" t="s">
        <v>953</v>
      </c>
      <c r="P121" s="2262">
        <v>26026.308555399723</v>
      </c>
      <c r="Q121" s="2263">
        <v>21.6</v>
      </c>
      <c r="R121" s="2264">
        <v>5</v>
      </c>
      <c r="S121" s="2265">
        <v>2810841.3239831706</v>
      </c>
      <c r="U121" s="2261" t="s">
        <v>953</v>
      </c>
      <c r="V121" s="2262">
        <v>26026.308555399723</v>
      </c>
      <c r="W121" s="2263">
        <v>28.8</v>
      </c>
      <c r="X121" s="2264">
        <v>1</v>
      </c>
      <c r="Y121" s="2265">
        <v>749557.68639551208</v>
      </c>
    </row>
    <row r="122" spans="3:25" x14ac:dyDescent="0.3">
      <c r="C122" s="2261" t="s">
        <v>936</v>
      </c>
      <c r="D122" s="2262">
        <v>4513.8849929873777</v>
      </c>
      <c r="E122" s="2263">
        <v>9.6000000000000014</v>
      </c>
      <c r="F122" s="2264">
        <v>4</v>
      </c>
      <c r="G122" s="2265">
        <v>173333.18373071533</v>
      </c>
      <c r="I122" s="2261" t="s">
        <v>936</v>
      </c>
      <c r="J122" s="2262">
        <v>4513.8849929873777</v>
      </c>
      <c r="K122" s="2263">
        <v>14.4</v>
      </c>
      <c r="L122" s="2264">
        <v>4</v>
      </c>
      <c r="M122" s="2265">
        <v>259999.77559607296</v>
      </c>
      <c r="O122" s="2261" t="s">
        <v>936</v>
      </c>
      <c r="P122" s="2262">
        <v>4513.8849929873777</v>
      </c>
      <c r="Q122" s="2263">
        <v>21.6</v>
      </c>
      <c r="R122" s="2264">
        <v>4</v>
      </c>
      <c r="S122" s="2265">
        <v>389999.66339410946</v>
      </c>
      <c r="U122" s="2261" t="s">
        <v>936</v>
      </c>
      <c r="V122" s="2262">
        <v>4513.8849929873777</v>
      </c>
      <c r="W122" s="2263">
        <v>28.8</v>
      </c>
      <c r="X122" s="2264">
        <v>1</v>
      </c>
      <c r="Y122" s="2265">
        <v>129999.88779803648</v>
      </c>
    </row>
    <row r="123" spans="3:25" x14ac:dyDescent="0.3">
      <c r="C123" s="2261" t="s">
        <v>954</v>
      </c>
      <c r="D123" s="2262">
        <v>57306.994189541183</v>
      </c>
      <c r="E123" s="2263">
        <v>2.4000000000000004</v>
      </c>
      <c r="F123" s="2264">
        <v>1</v>
      </c>
      <c r="G123" s="2265">
        <v>137536.78605489887</v>
      </c>
      <c r="I123" s="2261" t="s">
        <v>954</v>
      </c>
      <c r="J123" s="2262">
        <v>57306.994189541183</v>
      </c>
      <c r="K123" s="2263">
        <v>2.4000000000000004</v>
      </c>
      <c r="L123" s="2264">
        <v>1</v>
      </c>
      <c r="M123" s="2265">
        <v>137536.78605489887</v>
      </c>
      <c r="O123" s="2261" t="s">
        <v>954</v>
      </c>
      <c r="P123" s="2262">
        <v>57306.994189541183</v>
      </c>
      <c r="Q123" s="2263">
        <v>2.4000000000000004</v>
      </c>
      <c r="R123" s="2264">
        <v>1</v>
      </c>
      <c r="S123" s="2265">
        <v>137536.78605489887</v>
      </c>
      <c r="U123" s="2261" t="s">
        <v>954</v>
      </c>
      <c r="V123" s="2262">
        <v>57306.994189541183</v>
      </c>
      <c r="W123" s="2263">
        <v>2.4000000000000004</v>
      </c>
      <c r="X123" s="2264">
        <v>1</v>
      </c>
      <c r="Y123" s="2265">
        <v>137536.78605489887</v>
      </c>
    </row>
    <row r="124" spans="3:25" x14ac:dyDescent="0.3">
      <c r="C124" s="2261" t="s">
        <v>1747</v>
      </c>
      <c r="D124" s="2262">
        <v>144229.3728711681</v>
      </c>
      <c r="E124" s="2263">
        <v>9.6000000000000014</v>
      </c>
      <c r="F124" s="2264">
        <v>2</v>
      </c>
      <c r="G124" s="2265">
        <v>2769203.9591264278</v>
      </c>
      <c r="I124" s="2261" t="s">
        <v>1747</v>
      </c>
      <c r="J124" s="2262">
        <v>144229.3728711681</v>
      </c>
      <c r="K124" s="2263">
        <v>14.4</v>
      </c>
      <c r="L124" s="2264">
        <v>2</v>
      </c>
      <c r="M124" s="2265">
        <v>4153805.9386896417</v>
      </c>
      <c r="O124" s="2261" t="s">
        <v>1747</v>
      </c>
      <c r="P124" s="2262">
        <v>144229.3728711681</v>
      </c>
      <c r="Q124" s="2263">
        <v>21.6</v>
      </c>
      <c r="R124" s="2264">
        <v>2</v>
      </c>
      <c r="S124" s="2265">
        <v>6230708.9080344625</v>
      </c>
      <c r="U124" s="2261" t="s">
        <v>1747</v>
      </c>
      <c r="V124" s="2262">
        <v>144229.3728711681</v>
      </c>
      <c r="W124" s="2263">
        <v>28.8</v>
      </c>
      <c r="X124" s="2264">
        <v>1</v>
      </c>
      <c r="Y124" s="2265">
        <v>4153805.9386896417</v>
      </c>
    </row>
    <row r="125" spans="3:25" ht="15.75" thickBot="1" x14ac:dyDescent="0.35">
      <c r="C125" s="2266"/>
      <c r="D125" s="2177"/>
      <c r="E125" s="1206"/>
      <c r="F125" s="2267" t="s">
        <v>890</v>
      </c>
      <c r="G125" s="2268">
        <v>4492589.107015701</v>
      </c>
      <c r="I125" s="2266"/>
      <c r="J125" s="2177"/>
      <c r="K125" s="1206"/>
      <c r="L125" s="2267" t="s">
        <v>890</v>
      </c>
      <c r="M125" s="2268">
        <v>6670115.2674961006</v>
      </c>
      <c r="O125" s="2266"/>
      <c r="P125" s="2177"/>
      <c r="Q125" s="1206"/>
      <c r="R125" s="2267" t="s">
        <v>890</v>
      </c>
      <c r="S125" s="2268">
        <v>9936404.5082167014</v>
      </c>
      <c r="U125" s="2266"/>
      <c r="V125" s="2177"/>
      <c r="W125" s="1206"/>
      <c r="X125" s="2267" t="s">
        <v>890</v>
      </c>
      <c r="Y125" s="2268">
        <v>5293339.5745214429</v>
      </c>
    </row>
    <row r="126" spans="3:25" ht="16.5" thickTop="1" thickBot="1" x14ac:dyDescent="0.35">
      <c r="C126" s="2254" t="s">
        <v>891</v>
      </c>
      <c r="D126" s="2177"/>
      <c r="E126" s="1206"/>
      <c r="F126" s="2269"/>
      <c r="G126" s="2255"/>
      <c r="I126" s="2254" t="s">
        <v>891</v>
      </c>
      <c r="J126" s="2177"/>
      <c r="K126" s="1206"/>
      <c r="L126" s="2269"/>
      <c r="M126" s="2255"/>
      <c r="O126" s="2254" t="s">
        <v>891</v>
      </c>
      <c r="P126" s="2177"/>
      <c r="Q126" s="1206"/>
      <c r="R126" s="2269"/>
      <c r="S126" s="2255"/>
      <c r="U126" s="2254" t="s">
        <v>891</v>
      </c>
      <c r="V126" s="2177"/>
      <c r="W126" s="1206"/>
      <c r="X126" s="2269"/>
      <c r="Y126" s="2255"/>
    </row>
    <row r="127" spans="3:25" ht="15.75" thickBot="1" x14ac:dyDescent="0.35">
      <c r="C127" s="2270" t="s">
        <v>884</v>
      </c>
      <c r="D127" s="2271" t="s">
        <v>892</v>
      </c>
      <c r="E127" s="2258" t="s">
        <v>893</v>
      </c>
      <c r="F127" s="2272" t="s">
        <v>1748</v>
      </c>
      <c r="G127" s="2273" t="s">
        <v>888</v>
      </c>
      <c r="I127" s="2270" t="s">
        <v>884</v>
      </c>
      <c r="J127" s="2271" t="s">
        <v>892</v>
      </c>
      <c r="K127" s="2258" t="s">
        <v>893</v>
      </c>
      <c r="L127" s="2272" t="s">
        <v>1748</v>
      </c>
      <c r="M127" s="2273" t="s">
        <v>888</v>
      </c>
      <c r="O127" s="2270" t="s">
        <v>884</v>
      </c>
      <c r="P127" s="2271" t="s">
        <v>892</v>
      </c>
      <c r="Q127" s="2258" t="s">
        <v>893</v>
      </c>
      <c r="R127" s="2272" t="s">
        <v>1748</v>
      </c>
      <c r="S127" s="2273" t="s">
        <v>888</v>
      </c>
      <c r="U127" s="2270" t="s">
        <v>884</v>
      </c>
      <c r="V127" s="2271" t="s">
        <v>892</v>
      </c>
      <c r="W127" s="2258" t="s">
        <v>893</v>
      </c>
      <c r="X127" s="2272" t="s">
        <v>1748</v>
      </c>
      <c r="Y127" s="2273" t="s">
        <v>888</v>
      </c>
    </row>
    <row r="128" spans="3:25" x14ac:dyDescent="0.3">
      <c r="C128" s="2274"/>
      <c r="D128" s="2275"/>
      <c r="E128" s="2276"/>
      <c r="F128" s="2277"/>
      <c r="G128" s="2278"/>
      <c r="I128" s="2274"/>
      <c r="J128" s="2275"/>
      <c r="K128" s="2276"/>
      <c r="L128" s="2277"/>
      <c r="M128" s="2278"/>
      <c r="O128" s="2274"/>
      <c r="P128" s="2275"/>
      <c r="Q128" s="2276"/>
      <c r="R128" s="2277"/>
      <c r="S128" s="2278"/>
      <c r="U128" s="2274"/>
      <c r="V128" s="2275"/>
      <c r="W128" s="2276"/>
      <c r="X128" s="2277"/>
      <c r="Y128" s="2278"/>
    </row>
    <row r="129" spans="3:25" x14ac:dyDescent="0.3">
      <c r="C129" s="2126"/>
      <c r="D129" s="2279"/>
      <c r="E129" s="2127"/>
      <c r="F129" s="2280"/>
      <c r="G129" s="2281"/>
      <c r="I129" s="2126"/>
      <c r="J129" s="2279"/>
      <c r="K129" s="2127"/>
      <c r="L129" s="2280"/>
      <c r="M129" s="2281"/>
      <c r="O129" s="2126"/>
      <c r="P129" s="2279"/>
      <c r="Q129" s="2127"/>
      <c r="R129" s="2280"/>
      <c r="S129" s="2281"/>
      <c r="U129" s="2126"/>
      <c r="V129" s="2279"/>
      <c r="W129" s="2127"/>
      <c r="X129" s="2280"/>
      <c r="Y129" s="2281"/>
    </row>
    <row r="130" spans="3:25" x14ac:dyDescent="0.3">
      <c r="C130" s="2126"/>
      <c r="D130" s="2279"/>
      <c r="E130" s="2127"/>
      <c r="F130" s="2280"/>
      <c r="G130" s="2281"/>
      <c r="I130" s="2126"/>
      <c r="J130" s="2279"/>
      <c r="K130" s="2127"/>
      <c r="L130" s="2280"/>
      <c r="M130" s="2281"/>
      <c r="O130" s="2126"/>
      <c r="P130" s="2279"/>
      <c r="Q130" s="2127"/>
      <c r="R130" s="2280"/>
      <c r="S130" s="2281"/>
      <c r="U130" s="2126"/>
      <c r="V130" s="2279"/>
      <c r="W130" s="2127"/>
      <c r="X130" s="2280"/>
      <c r="Y130" s="2281"/>
    </row>
    <row r="131" spans="3:25" x14ac:dyDescent="0.3">
      <c r="C131" s="2126"/>
      <c r="D131" s="2279"/>
      <c r="E131" s="2127"/>
      <c r="F131" s="2280"/>
      <c r="G131" s="2281"/>
      <c r="I131" s="2126"/>
      <c r="J131" s="2279"/>
      <c r="K131" s="2127"/>
      <c r="L131" s="2280"/>
      <c r="M131" s="2281"/>
      <c r="O131" s="2126"/>
      <c r="P131" s="2279"/>
      <c r="Q131" s="2127"/>
      <c r="R131" s="2280"/>
      <c r="S131" s="2281"/>
      <c r="U131" s="2126"/>
      <c r="V131" s="2279"/>
      <c r="W131" s="2127"/>
      <c r="X131" s="2280"/>
      <c r="Y131" s="2281"/>
    </row>
    <row r="132" spans="3:25" ht="15.75" thickBot="1" x14ac:dyDescent="0.35">
      <c r="C132" s="2266"/>
      <c r="D132" s="2177"/>
      <c r="E132" s="1206"/>
      <c r="F132" s="2267" t="s">
        <v>890</v>
      </c>
      <c r="G132" s="2268">
        <v>0</v>
      </c>
      <c r="I132" s="2266"/>
      <c r="J132" s="2177"/>
      <c r="K132" s="1206"/>
      <c r="L132" s="2267" t="s">
        <v>890</v>
      </c>
      <c r="M132" s="2268">
        <v>0</v>
      </c>
      <c r="O132" s="2266"/>
      <c r="P132" s="2177"/>
      <c r="Q132" s="1206"/>
      <c r="R132" s="2267" t="s">
        <v>890</v>
      </c>
      <c r="S132" s="2268">
        <v>0</v>
      </c>
      <c r="U132" s="2266"/>
      <c r="V132" s="2177"/>
      <c r="W132" s="1206"/>
      <c r="X132" s="2267" t="s">
        <v>890</v>
      </c>
      <c r="Y132" s="2268">
        <v>0</v>
      </c>
    </row>
    <row r="133" spans="3:25" ht="16.5" thickTop="1" thickBot="1" x14ac:dyDescent="0.35">
      <c r="C133" s="2254" t="s">
        <v>898</v>
      </c>
      <c r="D133" s="2177"/>
      <c r="E133" s="1206"/>
      <c r="F133" s="2269"/>
      <c r="G133" s="2255"/>
      <c r="I133" s="2254" t="s">
        <v>898</v>
      </c>
      <c r="J133" s="2177"/>
      <c r="K133" s="1206"/>
      <c r="L133" s="2269"/>
      <c r="M133" s="2255"/>
      <c r="O133" s="2254" t="s">
        <v>898</v>
      </c>
      <c r="P133" s="2177"/>
      <c r="Q133" s="1206"/>
      <c r="R133" s="2269"/>
      <c r="S133" s="2255"/>
      <c r="U133" s="2254" t="s">
        <v>898</v>
      </c>
      <c r="V133" s="2177"/>
      <c r="W133" s="1206"/>
      <c r="X133" s="2269"/>
      <c r="Y133" s="2255"/>
    </row>
    <row r="134" spans="3:25" ht="15.75" thickBot="1" x14ac:dyDescent="0.35">
      <c r="C134" s="2270" t="s">
        <v>884</v>
      </c>
      <c r="D134" s="2271" t="s">
        <v>885</v>
      </c>
      <c r="E134" s="2258" t="s">
        <v>1816</v>
      </c>
      <c r="F134" s="2258" t="s">
        <v>893</v>
      </c>
      <c r="G134" s="2259" t="s">
        <v>888</v>
      </c>
      <c r="I134" s="2270" t="s">
        <v>884</v>
      </c>
      <c r="J134" s="2271" t="s">
        <v>885</v>
      </c>
      <c r="K134" s="2258" t="s">
        <v>1816</v>
      </c>
      <c r="L134" s="2258" t="s">
        <v>893</v>
      </c>
      <c r="M134" s="2259" t="s">
        <v>888</v>
      </c>
      <c r="O134" s="2270" t="s">
        <v>884</v>
      </c>
      <c r="P134" s="2271" t="s">
        <v>885</v>
      </c>
      <c r="Q134" s="2258" t="s">
        <v>1816</v>
      </c>
      <c r="R134" s="2258" t="s">
        <v>893</v>
      </c>
      <c r="S134" s="2259" t="s">
        <v>888</v>
      </c>
      <c r="U134" s="2270" t="s">
        <v>884</v>
      </c>
      <c r="V134" s="2271" t="s">
        <v>885</v>
      </c>
      <c r="W134" s="2258" t="s">
        <v>1816</v>
      </c>
      <c r="X134" s="2258" t="s">
        <v>893</v>
      </c>
      <c r="Y134" s="2259" t="s">
        <v>888</v>
      </c>
    </row>
    <row r="135" spans="3:25" x14ac:dyDescent="0.3">
      <c r="C135" s="2261" t="s">
        <v>966</v>
      </c>
      <c r="D135" s="2282">
        <v>403671.20035076747</v>
      </c>
      <c r="E135" s="2263">
        <v>4.8000000000000007</v>
      </c>
      <c r="F135" s="2264">
        <v>1</v>
      </c>
      <c r="G135" s="2265">
        <v>1937621.7616836841</v>
      </c>
      <c r="I135" s="2261" t="s">
        <v>966</v>
      </c>
      <c r="J135" s="2282">
        <v>403671.20035076747</v>
      </c>
      <c r="K135" s="2263">
        <v>7.2</v>
      </c>
      <c r="L135" s="2264">
        <v>1</v>
      </c>
      <c r="M135" s="2265">
        <v>2906432.6425255258</v>
      </c>
      <c r="O135" s="2261" t="s">
        <v>966</v>
      </c>
      <c r="P135" s="2282">
        <v>403671.20035076747</v>
      </c>
      <c r="Q135" s="2263">
        <v>10.4</v>
      </c>
      <c r="R135" s="2264">
        <v>1</v>
      </c>
      <c r="S135" s="2265">
        <v>4198180.4836479817</v>
      </c>
      <c r="U135" s="2261" t="s">
        <v>966</v>
      </c>
      <c r="V135" s="2282">
        <v>403671.20035076747</v>
      </c>
      <c r="W135" s="2263">
        <v>14.4</v>
      </c>
      <c r="X135" s="2264">
        <v>1</v>
      </c>
      <c r="Y135" s="2265">
        <v>5812865.2850510515</v>
      </c>
    </row>
    <row r="136" spans="3:25" x14ac:dyDescent="0.3">
      <c r="C136" s="2261" t="s">
        <v>1590</v>
      </c>
      <c r="D136" s="2282">
        <v>261541.84908698621</v>
      </c>
      <c r="E136" s="2263">
        <v>9.6000000000000014</v>
      </c>
      <c r="F136" s="2264">
        <v>1</v>
      </c>
      <c r="G136" s="2265">
        <v>2510801.7512350678</v>
      </c>
      <c r="I136" s="2261" t="s">
        <v>1590</v>
      </c>
      <c r="J136" s="2282">
        <v>261541.84908698621</v>
      </c>
      <c r="K136" s="2263">
        <v>14.4</v>
      </c>
      <c r="L136" s="2264">
        <v>1</v>
      </c>
      <c r="M136" s="2265">
        <v>3766202.6268526018</v>
      </c>
      <c r="O136" s="2261" t="s">
        <v>1590</v>
      </c>
      <c r="P136" s="2282">
        <v>261541.84908698621</v>
      </c>
      <c r="Q136" s="2263">
        <v>21.6</v>
      </c>
      <c r="R136" s="2264">
        <v>1</v>
      </c>
      <c r="S136" s="2265">
        <v>5649303.9402789026</v>
      </c>
      <c r="U136" s="2261" t="s">
        <v>1590</v>
      </c>
      <c r="V136" s="2282">
        <v>261541.84908698621</v>
      </c>
      <c r="W136" s="2263">
        <v>28.8</v>
      </c>
      <c r="X136" s="2264">
        <v>1</v>
      </c>
      <c r="Y136" s="2265">
        <v>7532405.2537052035</v>
      </c>
    </row>
    <row r="137" spans="3:25" x14ac:dyDescent="0.3">
      <c r="C137" s="2261" t="s">
        <v>1650</v>
      </c>
      <c r="D137" s="2282">
        <v>290020.70325447264</v>
      </c>
      <c r="E137" s="2263">
        <v>9.6000000000000014</v>
      </c>
      <c r="F137" s="2264">
        <v>1</v>
      </c>
      <c r="G137" s="2265">
        <v>2784198.7512429375</v>
      </c>
      <c r="I137" s="2261" t="s">
        <v>1650</v>
      </c>
      <c r="J137" s="2282">
        <v>290020.70325447264</v>
      </c>
      <c r="K137" s="2263">
        <v>14.4</v>
      </c>
      <c r="L137" s="2264">
        <v>1</v>
      </c>
      <c r="M137" s="2265">
        <v>4176298.1268644063</v>
      </c>
      <c r="O137" s="2261" t="s">
        <v>1650</v>
      </c>
      <c r="P137" s="2282">
        <v>290020.70325447264</v>
      </c>
      <c r="Q137" s="2263">
        <v>21.6</v>
      </c>
      <c r="R137" s="2264">
        <v>1</v>
      </c>
      <c r="S137" s="2265">
        <v>6264447.190296609</v>
      </c>
      <c r="U137" s="2261" t="s">
        <v>1650</v>
      </c>
      <c r="V137" s="2282">
        <v>290020.70325447264</v>
      </c>
      <c r="W137" s="2263">
        <v>28.8</v>
      </c>
      <c r="X137" s="2264">
        <v>1</v>
      </c>
      <c r="Y137" s="2265">
        <v>8352596.2537288126</v>
      </c>
    </row>
    <row r="138" spans="3:25" x14ac:dyDescent="0.3">
      <c r="C138" s="2261" t="s">
        <v>969</v>
      </c>
      <c r="D138" s="2282">
        <v>93831.201492526641</v>
      </c>
      <c r="E138" s="2263">
        <v>9.6000000000000014</v>
      </c>
      <c r="F138" s="2264">
        <v>1</v>
      </c>
      <c r="G138" s="2265">
        <v>900779.53432825592</v>
      </c>
      <c r="I138" s="2261" t="s">
        <v>969</v>
      </c>
      <c r="J138" s="2282">
        <v>93831.201492526641</v>
      </c>
      <c r="K138" s="2263">
        <v>14.4</v>
      </c>
      <c r="L138" s="2264">
        <v>1</v>
      </c>
      <c r="M138" s="2265">
        <v>1351169.3014923837</v>
      </c>
      <c r="O138" s="2261" t="s">
        <v>969</v>
      </c>
      <c r="P138" s="2282">
        <v>93831.201492526641</v>
      </c>
      <c r="Q138" s="2263">
        <v>21.6</v>
      </c>
      <c r="R138" s="2264">
        <v>1</v>
      </c>
      <c r="S138" s="2265">
        <v>2026753.9522385756</v>
      </c>
      <c r="U138" s="2261" t="s">
        <v>969</v>
      </c>
      <c r="V138" s="2282">
        <v>93831.201492526641</v>
      </c>
      <c r="W138" s="2263">
        <v>28.8</v>
      </c>
      <c r="X138" s="2264">
        <v>1</v>
      </c>
      <c r="Y138" s="2265">
        <v>2702338.6029847674</v>
      </c>
    </row>
    <row r="139" spans="3:25" x14ac:dyDescent="0.3">
      <c r="C139" s="2261" t="s">
        <v>935</v>
      </c>
      <c r="D139" s="2282">
        <v>56298.72089551598</v>
      </c>
      <c r="E139" s="2263">
        <v>9.6000000000000014</v>
      </c>
      <c r="F139" s="2264">
        <v>2</v>
      </c>
      <c r="G139" s="2265">
        <v>1080935.4411939071</v>
      </c>
      <c r="I139" s="2261" t="s">
        <v>935</v>
      </c>
      <c r="J139" s="2282">
        <v>56298.72089551598</v>
      </c>
      <c r="K139" s="2263">
        <v>14.4</v>
      </c>
      <c r="L139" s="2264">
        <v>2</v>
      </c>
      <c r="M139" s="2265">
        <v>1621403.1617908604</v>
      </c>
      <c r="O139" s="2261" t="s">
        <v>935</v>
      </c>
      <c r="P139" s="2282">
        <v>56298.72089551598</v>
      </c>
      <c r="Q139" s="2263">
        <v>21.6</v>
      </c>
      <c r="R139" s="2264">
        <v>2</v>
      </c>
      <c r="S139" s="2265">
        <v>2432104.7426862903</v>
      </c>
      <c r="U139" s="2261" t="s">
        <v>935</v>
      </c>
      <c r="V139" s="2282">
        <v>56298.72089551598</v>
      </c>
      <c r="W139" s="2263">
        <v>28.8</v>
      </c>
      <c r="X139" s="2264">
        <v>1</v>
      </c>
      <c r="Y139" s="2265">
        <v>1621403.1617908604</v>
      </c>
    </row>
    <row r="140" spans="3:25" x14ac:dyDescent="0.3">
      <c r="C140" s="2261" t="s">
        <v>2604</v>
      </c>
      <c r="D140" s="2282">
        <v>290020.70325447264</v>
      </c>
      <c r="E140" s="2263">
        <v>4.8000000000000007</v>
      </c>
      <c r="F140" s="2264">
        <v>1</v>
      </c>
      <c r="G140" s="2265">
        <v>1392099.3756214688</v>
      </c>
      <c r="I140" s="2261" t="s">
        <v>2604</v>
      </c>
      <c r="J140" s="2282">
        <v>290020.70325447264</v>
      </c>
      <c r="K140" s="2263">
        <v>7.2</v>
      </c>
      <c r="L140" s="2264">
        <v>1</v>
      </c>
      <c r="M140" s="2265">
        <v>2088149.0634322031</v>
      </c>
      <c r="O140" s="2261" t="s">
        <v>2604</v>
      </c>
      <c r="P140" s="2282">
        <v>290020.70325447264</v>
      </c>
      <c r="Q140" s="2263">
        <v>10.8</v>
      </c>
      <c r="R140" s="2264">
        <v>1</v>
      </c>
      <c r="S140" s="2265">
        <v>3132223.5951483045</v>
      </c>
      <c r="U140" s="2261" t="s">
        <v>2604</v>
      </c>
      <c r="V140" s="2282">
        <v>290020.70325447264</v>
      </c>
      <c r="W140" s="2263">
        <v>14.4</v>
      </c>
      <c r="X140" s="2264">
        <v>1</v>
      </c>
      <c r="Y140" s="2265">
        <v>4176298.1268644063</v>
      </c>
    </row>
    <row r="141" spans="3:25" ht="15.75" thickBot="1" x14ac:dyDescent="0.35">
      <c r="C141" s="2283"/>
      <c r="D141" s="2284"/>
      <c r="E141" s="2285"/>
      <c r="F141" s="2267" t="s">
        <v>890</v>
      </c>
      <c r="G141" s="2268">
        <v>10606436.615305319</v>
      </c>
      <c r="I141" s="2283"/>
      <c r="J141" s="2284"/>
      <c r="K141" s="2285"/>
      <c r="L141" s="2267" t="s">
        <v>890</v>
      </c>
      <c r="M141" s="2268">
        <v>15909654.922957981</v>
      </c>
      <c r="O141" s="2283"/>
      <c r="P141" s="2284"/>
      <c r="Q141" s="2285"/>
      <c r="R141" s="2267" t="s">
        <v>890</v>
      </c>
      <c r="S141" s="2268">
        <v>23703013.904296666</v>
      </c>
      <c r="U141" s="2283"/>
      <c r="V141" s="2284"/>
      <c r="W141" s="2285"/>
      <c r="X141" s="2267" t="s">
        <v>890</v>
      </c>
      <c r="Y141" s="2268">
        <v>30197906.684125099</v>
      </c>
    </row>
    <row r="142" spans="3:25" ht="16.5" thickTop="1" thickBot="1" x14ac:dyDescent="0.35">
      <c r="C142" s="2286"/>
      <c r="D142" s="2287"/>
      <c r="E142" s="2288" t="s">
        <v>900</v>
      </c>
      <c r="F142" s="2169"/>
      <c r="G142" s="1086">
        <v>15099025.72232102</v>
      </c>
      <c r="I142" s="2286"/>
      <c r="J142" s="2287"/>
      <c r="K142" s="2288" t="s">
        <v>900</v>
      </c>
      <c r="L142" s="2169"/>
      <c r="M142" s="1086">
        <v>22579770.190454081</v>
      </c>
      <c r="O142" s="2286"/>
      <c r="P142" s="2287"/>
      <c r="Q142" s="2288" t="s">
        <v>900</v>
      </c>
      <c r="R142" s="2169"/>
      <c r="S142" s="1086">
        <v>33639418.412513368</v>
      </c>
      <c r="U142" s="2286"/>
      <c r="V142" s="2287"/>
      <c r="W142" s="2288" t="s">
        <v>900</v>
      </c>
      <c r="X142" s="2169"/>
      <c r="Y142" s="1086">
        <v>35491246.25864654</v>
      </c>
    </row>
    <row r="144" spans="3:25" ht="15.75" thickBot="1" x14ac:dyDescent="0.35"/>
    <row r="145" spans="3:13" x14ac:dyDescent="0.3">
      <c r="C145" s="2231" t="s">
        <v>876</v>
      </c>
      <c r="D145" s="2232"/>
      <c r="E145" s="2235" t="s">
        <v>875</v>
      </c>
      <c r="F145" s="2233"/>
      <c r="G145" s="2234"/>
      <c r="I145" s="2231" t="s">
        <v>876</v>
      </c>
      <c r="J145" s="2232"/>
      <c r="K145" s="2235" t="s">
        <v>875</v>
      </c>
      <c r="L145" s="2233"/>
      <c r="M145" s="2234"/>
    </row>
    <row r="146" spans="3:13" ht="15.75" thickBot="1" x14ac:dyDescent="0.35">
      <c r="C146" s="2241" t="s">
        <v>877</v>
      </c>
      <c r="D146" s="2242">
        <v>8</v>
      </c>
      <c r="E146" s="2243" t="s">
        <v>3366</v>
      </c>
      <c r="F146" s="2239"/>
      <c r="G146" s="2240"/>
      <c r="I146" s="2241" t="s">
        <v>877</v>
      </c>
      <c r="J146" s="2242">
        <v>9</v>
      </c>
      <c r="K146" s="2243" t="s">
        <v>3366</v>
      </c>
      <c r="L146" s="2239"/>
      <c r="M146" s="2240"/>
    </row>
    <row r="147" spans="3:13" x14ac:dyDescent="0.3">
      <c r="C147" s="2244" t="s">
        <v>880</v>
      </c>
      <c r="D147" s="2245"/>
      <c r="E147" s="2246"/>
      <c r="F147" s="2247" t="s">
        <v>881</v>
      </c>
      <c r="G147" s="2248" t="s">
        <v>1745</v>
      </c>
      <c r="I147" s="2244" t="s">
        <v>880</v>
      </c>
      <c r="J147" s="2245"/>
      <c r="K147" s="2246"/>
      <c r="L147" s="2247" t="s">
        <v>881</v>
      </c>
      <c r="M147" s="2248" t="s">
        <v>1745</v>
      </c>
    </row>
    <row r="148" spans="3:13" ht="12.75" customHeight="1" thickBot="1" x14ac:dyDescent="0.35">
      <c r="C148" s="2249" t="s">
        <v>2109</v>
      </c>
      <c r="D148" s="2250"/>
      <c r="E148" s="2251"/>
      <c r="F148" s="2252"/>
      <c r="G148" s="2253"/>
      <c r="I148" s="2249" t="s">
        <v>2110</v>
      </c>
      <c r="J148" s="2250"/>
      <c r="K148" s="2251"/>
      <c r="L148" s="2252"/>
      <c r="M148" s="2253"/>
    </row>
    <row r="149" spans="3:13" ht="15.75" thickBot="1" x14ac:dyDescent="0.35">
      <c r="C149" s="2254" t="s">
        <v>882</v>
      </c>
      <c r="D149" s="2177"/>
      <c r="E149" s="1206"/>
      <c r="F149" s="1206"/>
      <c r="G149" s="2255"/>
      <c r="I149" s="2254" t="s">
        <v>882</v>
      </c>
      <c r="J149" s="2177"/>
      <c r="K149" s="1206"/>
      <c r="L149" s="1206"/>
      <c r="M149" s="2255"/>
    </row>
    <row r="150" spans="3:13" ht="15.75" thickBot="1" x14ac:dyDescent="0.35">
      <c r="C150" s="2256" t="s">
        <v>884</v>
      </c>
      <c r="D150" s="2257" t="s">
        <v>885</v>
      </c>
      <c r="E150" s="2258" t="s">
        <v>1816</v>
      </c>
      <c r="F150" s="2258" t="s">
        <v>893</v>
      </c>
      <c r="G150" s="2259" t="s">
        <v>888</v>
      </c>
      <c r="I150" s="2256" t="s">
        <v>884</v>
      </c>
      <c r="J150" s="2257" t="s">
        <v>885</v>
      </c>
      <c r="K150" s="2258" t="s">
        <v>1816</v>
      </c>
      <c r="L150" s="2258" t="s">
        <v>893</v>
      </c>
      <c r="M150" s="2259" t="s">
        <v>888</v>
      </c>
    </row>
    <row r="151" spans="3:13" x14ac:dyDescent="0.3">
      <c r="C151" s="2261" t="s">
        <v>932</v>
      </c>
      <c r="D151" s="2262">
        <v>4251.3637355331075</v>
      </c>
      <c r="E151" s="2263">
        <v>4.8000000000000007</v>
      </c>
      <c r="F151" s="2264">
        <v>4</v>
      </c>
      <c r="G151" s="2265">
        <v>81626.18372223567</v>
      </c>
      <c r="I151" s="2261" t="s">
        <v>932</v>
      </c>
      <c r="J151" s="2262">
        <v>4251.3637355331075</v>
      </c>
      <c r="K151" s="2263">
        <v>8</v>
      </c>
      <c r="L151" s="2264">
        <v>4</v>
      </c>
      <c r="M151" s="2265">
        <v>136043.63953705944</v>
      </c>
    </row>
    <row r="152" spans="3:13" x14ac:dyDescent="0.3">
      <c r="C152" s="2261" t="s">
        <v>953</v>
      </c>
      <c r="D152" s="2262">
        <v>26026.308555399723</v>
      </c>
      <c r="E152" s="2263">
        <v>4.8000000000000007</v>
      </c>
      <c r="F152" s="2264">
        <v>5</v>
      </c>
      <c r="G152" s="2265">
        <v>624631.40532959346</v>
      </c>
      <c r="I152" s="2261" t="s">
        <v>953</v>
      </c>
      <c r="J152" s="2262">
        <v>26026.308555399723</v>
      </c>
      <c r="K152" s="2263">
        <v>8</v>
      </c>
      <c r="L152" s="2264">
        <v>5</v>
      </c>
      <c r="M152" s="2265">
        <v>1041052.3422159889</v>
      </c>
    </row>
    <row r="153" spans="3:13" x14ac:dyDescent="0.3">
      <c r="C153" s="2261" t="s">
        <v>936</v>
      </c>
      <c r="D153" s="2262">
        <v>4513.8849929873777</v>
      </c>
      <c r="E153" s="2263">
        <v>4.8000000000000007</v>
      </c>
      <c r="F153" s="2264">
        <v>4</v>
      </c>
      <c r="G153" s="2265">
        <v>86666.591865357666</v>
      </c>
      <c r="I153" s="2261" t="s">
        <v>936</v>
      </c>
      <c r="J153" s="2262">
        <v>4513.8849929873777</v>
      </c>
      <c r="K153" s="2263">
        <v>8</v>
      </c>
      <c r="L153" s="2264">
        <v>4</v>
      </c>
      <c r="M153" s="2265">
        <v>144444.31977559609</v>
      </c>
    </row>
    <row r="154" spans="3:13" x14ac:dyDescent="0.3">
      <c r="C154" s="2261" t="s">
        <v>954</v>
      </c>
      <c r="D154" s="2262">
        <v>57306.994189541183</v>
      </c>
      <c r="E154" s="2263">
        <v>2.4000000000000004</v>
      </c>
      <c r="F154" s="2264">
        <v>1</v>
      </c>
      <c r="G154" s="2265">
        <v>137536.78605489887</v>
      </c>
      <c r="I154" s="2261" t="s">
        <v>954</v>
      </c>
      <c r="J154" s="2262">
        <v>57306.994189541183</v>
      </c>
      <c r="K154" s="2263">
        <v>2.4000000000000004</v>
      </c>
      <c r="L154" s="2264">
        <v>1</v>
      </c>
      <c r="M154" s="2265">
        <v>137536.78605489887</v>
      </c>
    </row>
    <row r="155" spans="3:13" x14ac:dyDescent="0.3">
      <c r="C155" s="2261" t="s">
        <v>1747</v>
      </c>
      <c r="D155" s="2262">
        <v>144229.3728711681</v>
      </c>
      <c r="E155" s="2263">
        <v>4.8000000000000007</v>
      </c>
      <c r="F155" s="2264">
        <v>2</v>
      </c>
      <c r="G155" s="2265">
        <v>1384601.9795632139</v>
      </c>
      <c r="I155" s="2261" t="s">
        <v>1747</v>
      </c>
      <c r="J155" s="2262">
        <v>144229.3728711681</v>
      </c>
      <c r="K155" s="2263">
        <v>8</v>
      </c>
      <c r="L155" s="2264">
        <v>2</v>
      </c>
      <c r="M155" s="2265">
        <v>2307669.9659386897</v>
      </c>
    </row>
    <row r="156" spans="3:13" ht="15.75" thickBot="1" x14ac:dyDescent="0.35">
      <c r="C156" s="2266"/>
      <c r="D156" s="2177"/>
      <c r="E156" s="1206"/>
      <c r="F156" s="2267" t="s">
        <v>890</v>
      </c>
      <c r="G156" s="2268">
        <v>2315062.9465352995</v>
      </c>
      <c r="I156" s="2266"/>
      <c r="J156" s="2177"/>
      <c r="K156" s="1206"/>
      <c r="L156" s="2267" t="s">
        <v>890</v>
      </c>
      <c r="M156" s="2268">
        <v>3766747.0535222329</v>
      </c>
    </row>
    <row r="157" spans="3:13" ht="16.5" thickTop="1" thickBot="1" x14ac:dyDescent="0.35">
      <c r="C157" s="2254" t="s">
        <v>891</v>
      </c>
      <c r="D157" s="2177"/>
      <c r="E157" s="1206"/>
      <c r="F157" s="2269"/>
      <c r="G157" s="2255"/>
      <c r="I157" s="2254" t="s">
        <v>891</v>
      </c>
      <c r="J157" s="2177"/>
      <c r="K157" s="1206"/>
      <c r="L157" s="2269"/>
      <c r="M157" s="2255"/>
    </row>
    <row r="158" spans="3:13" ht="15.75" thickBot="1" x14ac:dyDescent="0.35">
      <c r="C158" s="2270" t="s">
        <v>884</v>
      </c>
      <c r="D158" s="2271" t="s">
        <v>892</v>
      </c>
      <c r="E158" s="2258" t="s">
        <v>893</v>
      </c>
      <c r="F158" s="2272" t="s">
        <v>1748</v>
      </c>
      <c r="G158" s="2273" t="s">
        <v>888</v>
      </c>
      <c r="I158" s="2270" t="s">
        <v>884</v>
      </c>
      <c r="J158" s="2271" t="s">
        <v>892</v>
      </c>
      <c r="K158" s="2258" t="s">
        <v>893</v>
      </c>
      <c r="L158" s="2272" t="s">
        <v>1748</v>
      </c>
      <c r="M158" s="2273" t="s">
        <v>888</v>
      </c>
    </row>
    <row r="159" spans="3:13" x14ac:dyDescent="0.3">
      <c r="C159" s="2274"/>
      <c r="D159" s="2275"/>
      <c r="E159" s="2276"/>
      <c r="F159" s="2277"/>
      <c r="G159" s="2278"/>
      <c r="I159" s="2274"/>
      <c r="J159" s="2275"/>
      <c r="K159" s="2276"/>
      <c r="L159" s="2277"/>
      <c r="M159" s="2278"/>
    </row>
    <row r="160" spans="3:13" x14ac:dyDescent="0.3">
      <c r="C160" s="2126"/>
      <c r="D160" s="2279"/>
      <c r="E160" s="2127"/>
      <c r="F160" s="2280"/>
      <c r="G160" s="2281"/>
      <c r="I160" s="2126"/>
      <c r="J160" s="2279"/>
      <c r="K160" s="2127"/>
      <c r="L160" s="2280"/>
      <c r="M160" s="2281"/>
    </row>
    <row r="161" spans="3:13" x14ac:dyDescent="0.3">
      <c r="C161" s="2126"/>
      <c r="D161" s="2279"/>
      <c r="E161" s="2127"/>
      <c r="F161" s="2280"/>
      <c r="G161" s="2281"/>
      <c r="I161" s="2126"/>
      <c r="J161" s="2279"/>
      <c r="K161" s="2127"/>
      <c r="L161" s="2280"/>
      <c r="M161" s="2281"/>
    </row>
    <row r="162" spans="3:13" x14ac:dyDescent="0.3">
      <c r="C162" s="2126"/>
      <c r="D162" s="2279"/>
      <c r="E162" s="2127"/>
      <c r="F162" s="2280"/>
      <c r="G162" s="2281"/>
      <c r="I162" s="2126"/>
      <c r="J162" s="2279"/>
      <c r="K162" s="2127"/>
      <c r="L162" s="2280"/>
      <c r="M162" s="2281"/>
    </row>
    <row r="163" spans="3:13" ht="15.75" thickBot="1" x14ac:dyDescent="0.35">
      <c r="C163" s="2266"/>
      <c r="D163" s="2177"/>
      <c r="E163" s="1206"/>
      <c r="F163" s="2267" t="s">
        <v>890</v>
      </c>
      <c r="G163" s="2268">
        <v>0</v>
      </c>
      <c r="I163" s="2266"/>
      <c r="J163" s="2177"/>
      <c r="K163" s="1206"/>
      <c r="L163" s="2267" t="s">
        <v>890</v>
      </c>
      <c r="M163" s="2268">
        <v>0</v>
      </c>
    </row>
    <row r="164" spans="3:13" ht="16.5" thickTop="1" thickBot="1" x14ac:dyDescent="0.35">
      <c r="C164" s="2254" t="s">
        <v>898</v>
      </c>
      <c r="D164" s="2177"/>
      <c r="E164" s="1206"/>
      <c r="F164" s="2269"/>
      <c r="G164" s="2255"/>
      <c r="I164" s="2254" t="s">
        <v>898</v>
      </c>
      <c r="J164" s="2177"/>
      <c r="K164" s="1206"/>
      <c r="L164" s="2269"/>
      <c r="M164" s="2255"/>
    </row>
    <row r="165" spans="3:13" ht="15.75" thickBot="1" x14ac:dyDescent="0.35">
      <c r="C165" s="2270" t="s">
        <v>884</v>
      </c>
      <c r="D165" s="2271" t="s">
        <v>885</v>
      </c>
      <c r="E165" s="2258" t="s">
        <v>1816</v>
      </c>
      <c r="F165" s="2258" t="s">
        <v>893</v>
      </c>
      <c r="G165" s="2259" t="s">
        <v>888</v>
      </c>
      <c r="I165" s="2270" t="s">
        <v>884</v>
      </c>
      <c r="J165" s="2271" t="s">
        <v>885</v>
      </c>
      <c r="K165" s="2258" t="s">
        <v>1816</v>
      </c>
      <c r="L165" s="2258" t="s">
        <v>893</v>
      </c>
      <c r="M165" s="2259" t="s">
        <v>888</v>
      </c>
    </row>
    <row r="166" spans="3:13" x14ac:dyDescent="0.3">
      <c r="C166" s="2261" t="s">
        <v>966</v>
      </c>
      <c r="D166" s="2282">
        <v>403671.20035076747</v>
      </c>
      <c r="E166" s="2263">
        <v>2.4000000000000004</v>
      </c>
      <c r="F166" s="2264">
        <v>1</v>
      </c>
      <c r="G166" s="2265">
        <v>968810.88084184204</v>
      </c>
      <c r="I166" s="2261" t="s">
        <v>966</v>
      </c>
      <c r="J166" s="2282">
        <v>403671.20035076747</v>
      </c>
      <c r="K166" s="2263">
        <v>4</v>
      </c>
      <c r="L166" s="2264">
        <v>1</v>
      </c>
      <c r="M166" s="2265">
        <v>1614684.8014030699</v>
      </c>
    </row>
    <row r="167" spans="3:13" x14ac:dyDescent="0.3">
      <c r="C167" s="2261" t="s">
        <v>1590</v>
      </c>
      <c r="D167" s="2282">
        <v>261541.84908698621</v>
      </c>
      <c r="E167" s="2263">
        <v>4.8000000000000007</v>
      </c>
      <c r="F167" s="2264">
        <v>1</v>
      </c>
      <c r="G167" s="2265">
        <v>1255400.8756175339</v>
      </c>
      <c r="I167" s="2261" t="s">
        <v>1590</v>
      </c>
      <c r="J167" s="2282">
        <v>261541.84908698621</v>
      </c>
      <c r="K167" s="2263">
        <v>8</v>
      </c>
      <c r="L167" s="2264">
        <v>1</v>
      </c>
      <c r="M167" s="2265">
        <v>2092334.7926958897</v>
      </c>
    </row>
    <row r="168" spans="3:13" x14ac:dyDescent="0.3">
      <c r="C168" s="2261" t="s">
        <v>1650</v>
      </c>
      <c r="D168" s="2282">
        <v>290020.70325447264</v>
      </c>
      <c r="E168" s="2263">
        <v>4.8000000000000007</v>
      </c>
      <c r="F168" s="2264">
        <v>1</v>
      </c>
      <c r="G168" s="2265">
        <v>1392099.3756214688</v>
      </c>
      <c r="I168" s="2261" t="s">
        <v>1650</v>
      </c>
      <c r="J168" s="2282">
        <v>290020.70325447264</v>
      </c>
      <c r="K168" s="2263">
        <v>0.8</v>
      </c>
      <c r="L168" s="2264">
        <v>1</v>
      </c>
      <c r="M168" s="2265">
        <v>232016.56260357812</v>
      </c>
    </row>
    <row r="169" spans="3:13" x14ac:dyDescent="0.3">
      <c r="C169" s="2261" t="s">
        <v>969</v>
      </c>
      <c r="D169" s="2282">
        <v>93831.201492526641</v>
      </c>
      <c r="E169" s="2263">
        <v>4.8000000000000007</v>
      </c>
      <c r="F169" s="2264">
        <v>1</v>
      </c>
      <c r="G169" s="2265">
        <v>450389.76716412796</v>
      </c>
      <c r="I169" s="2261" t="s">
        <v>969</v>
      </c>
      <c r="J169" s="2282">
        <v>93831.201492526641</v>
      </c>
      <c r="K169" s="2263">
        <v>8</v>
      </c>
      <c r="L169" s="2264">
        <v>1</v>
      </c>
      <c r="M169" s="2265">
        <v>750649.61194021313</v>
      </c>
    </row>
    <row r="170" spans="3:13" x14ac:dyDescent="0.3">
      <c r="C170" s="2261" t="s">
        <v>935</v>
      </c>
      <c r="D170" s="2282">
        <v>56298.72089551598</v>
      </c>
      <c r="E170" s="2263">
        <v>4.8000000000000007</v>
      </c>
      <c r="F170" s="2264">
        <v>2</v>
      </c>
      <c r="G170" s="2265">
        <v>540467.72059695353</v>
      </c>
      <c r="I170" s="2261" t="s">
        <v>935</v>
      </c>
      <c r="J170" s="2282">
        <v>56298.72089551598</v>
      </c>
      <c r="K170" s="2263">
        <v>8</v>
      </c>
      <c r="L170" s="2264">
        <v>2</v>
      </c>
      <c r="M170" s="2265">
        <v>900779.53432825569</v>
      </c>
    </row>
    <row r="171" spans="3:13" x14ac:dyDescent="0.3">
      <c r="C171" s="2261" t="s">
        <v>2604</v>
      </c>
      <c r="D171" s="2282">
        <v>290020.70325447264</v>
      </c>
      <c r="E171" s="2263">
        <v>2.4000000000000004</v>
      </c>
      <c r="F171" s="2264">
        <v>1</v>
      </c>
      <c r="G171" s="2265">
        <v>696049.68781073438</v>
      </c>
      <c r="I171" s="2261" t="s">
        <v>2604</v>
      </c>
      <c r="J171" s="2282">
        <v>290020.70325447264</v>
      </c>
      <c r="K171" s="2263">
        <v>0.4</v>
      </c>
      <c r="L171" s="2264">
        <v>1</v>
      </c>
      <c r="M171" s="2265">
        <v>116008.28130178906</v>
      </c>
    </row>
    <row r="172" spans="3:13" ht="15.75" thickBot="1" x14ac:dyDescent="0.35">
      <c r="C172" s="2283"/>
      <c r="D172" s="2284"/>
      <c r="E172" s="2285"/>
      <c r="F172" s="2267" t="s">
        <v>890</v>
      </c>
      <c r="G172" s="2268">
        <v>5303218.3076526597</v>
      </c>
      <c r="I172" s="2283"/>
      <c r="J172" s="2284"/>
      <c r="K172" s="2285"/>
      <c r="L172" s="2267" t="s">
        <v>890</v>
      </c>
      <c r="M172" s="2268">
        <v>5706473.5842727954</v>
      </c>
    </row>
    <row r="173" spans="3:13" ht="16.5" thickTop="1" thickBot="1" x14ac:dyDescent="0.35">
      <c r="C173" s="2286"/>
      <c r="D173" s="2287"/>
      <c r="E173" s="2288" t="s">
        <v>900</v>
      </c>
      <c r="F173" s="2169"/>
      <c r="G173" s="1086">
        <v>7618281.2541879592</v>
      </c>
      <c r="I173" s="2286"/>
      <c r="J173" s="2287"/>
      <c r="K173" s="2288" t="s">
        <v>900</v>
      </c>
      <c r="L173" s="2169"/>
      <c r="M173" s="1086">
        <v>9473220.6377950273</v>
      </c>
    </row>
  </sheetData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54"/>
  <dimension ref="A2:Y162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22"/>
    <col min="2" max="2" width="7.42578125" style="522" customWidth="1"/>
    <col min="3" max="3" width="85.28515625" style="522" customWidth="1"/>
    <col min="4" max="4" width="16.42578125" style="522" bestFit="1" customWidth="1"/>
    <col min="5" max="5" width="18" style="522" customWidth="1"/>
    <col min="6" max="6" width="15.7109375" style="522" bestFit="1" customWidth="1"/>
    <col min="7" max="7" width="18" style="522" bestFit="1" customWidth="1"/>
    <col min="8" max="8" width="11.42578125" style="522"/>
    <col min="9" max="9" width="17.7109375" style="522" customWidth="1"/>
    <col min="10" max="10" width="39.42578125" style="522" customWidth="1"/>
    <col min="11" max="13" width="17.7109375" style="522" customWidth="1"/>
    <col min="14" max="14" width="11.42578125" style="522"/>
    <col min="15" max="15" width="45.5703125" style="522" customWidth="1"/>
    <col min="16" max="16" width="16.42578125" style="522" bestFit="1" customWidth="1"/>
    <col min="17" max="17" width="33.28515625" style="522" bestFit="1" customWidth="1"/>
    <col min="18" max="18" width="16.5703125" style="522" bestFit="1" customWidth="1"/>
    <col min="19" max="19" width="20.28515625" style="522" bestFit="1" customWidth="1"/>
    <col min="20" max="20" width="11.42578125" style="522"/>
    <col min="21" max="21" width="73.7109375" style="522" customWidth="1"/>
    <col min="22" max="22" width="13.7109375" style="522" bestFit="1" customWidth="1"/>
    <col min="23" max="24" width="11.5703125" style="522" bestFit="1" customWidth="1"/>
    <col min="25" max="25" width="14" style="522" customWidth="1"/>
    <col min="26" max="16384" width="11.42578125" style="522"/>
  </cols>
  <sheetData>
    <row r="2" spans="1:9" ht="18.75" x14ac:dyDescent="0.3">
      <c r="B2" s="549" t="s">
        <v>2804</v>
      </c>
    </row>
    <row r="3" spans="1:9" ht="18.75" x14ac:dyDescent="0.3">
      <c r="B3" s="549" t="s">
        <v>2848</v>
      </c>
    </row>
    <row r="4" spans="1:9" ht="18.75" x14ac:dyDescent="0.3">
      <c r="B4" s="549" t="s">
        <v>2847</v>
      </c>
    </row>
    <row r="5" spans="1:9" x14ac:dyDescent="0.3">
      <c r="B5" s="1342" t="s">
        <v>3372</v>
      </c>
    </row>
    <row r="6" spans="1:9" ht="18.75" x14ac:dyDescent="0.3">
      <c r="B6" s="549"/>
    </row>
    <row r="9" spans="1:9" s="2219" customFormat="1" ht="25.5" x14ac:dyDescent="0.25">
      <c r="A9" s="576"/>
      <c r="B9" s="2218" t="s">
        <v>775</v>
      </c>
      <c r="C9" s="2218" t="s">
        <v>920</v>
      </c>
      <c r="D9" s="1928" t="s">
        <v>1873</v>
      </c>
      <c r="E9" s="1928" t="s">
        <v>1807</v>
      </c>
      <c r="F9" s="1928" t="s">
        <v>3396</v>
      </c>
      <c r="H9" s="2220"/>
      <c r="I9" s="2220"/>
    </row>
    <row r="10" spans="1:9" s="1341" customFormat="1" ht="15.75" x14ac:dyDescent="0.3">
      <c r="A10" s="2221"/>
      <c r="B10" s="2222" t="s">
        <v>2650</v>
      </c>
      <c r="C10" s="2222" t="s">
        <v>3351</v>
      </c>
      <c r="D10" s="1470">
        <v>500</v>
      </c>
      <c r="E10" s="1470"/>
      <c r="F10" s="2223">
        <v>27712324.923295263</v>
      </c>
      <c r="H10" s="2224"/>
      <c r="I10" s="2225"/>
    </row>
    <row r="11" spans="1:9" s="1341" customFormat="1" ht="15.75" x14ac:dyDescent="0.3">
      <c r="A11" s="2221"/>
      <c r="B11" s="2222" t="s">
        <v>2651</v>
      </c>
      <c r="C11" s="2222" t="s">
        <v>3352</v>
      </c>
      <c r="D11" s="1470">
        <v>500</v>
      </c>
      <c r="E11" s="1470"/>
      <c r="F11" s="2223">
        <v>44594133.835611388</v>
      </c>
      <c r="H11" s="2224"/>
      <c r="I11" s="2225"/>
    </row>
    <row r="12" spans="1:9" s="1341" customFormat="1" ht="15.75" x14ac:dyDescent="0.3">
      <c r="A12" s="2221"/>
      <c r="B12" s="2222" t="s">
        <v>2652</v>
      </c>
      <c r="C12" s="2222" t="s">
        <v>3353</v>
      </c>
      <c r="D12" s="1470">
        <v>500</v>
      </c>
      <c r="E12" s="1470"/>
      <c r="F12" s="2223">
        <v>61475942.747927509</v>
      </c>
      <c r="H12" s="2224"/>
      <c r="I12" s="2225"/>
    </row>
    <row r="13" spans="1:9" s="1341" customFormat="1" ht="15.75" x14ac:dyDescent="0.3">
      <c r="A13" s="2221"/>
      <c r="B13" s="2222" t="s">
        <v>2497</v>
      </c>
      <c r="C13" s="2222" t="s">
        <v>1877</v>
      </c>
      <c r="D13" s="1470">
        <v>230</v>
      </c>
      <c r="E13" s="1470">
        <v>25</v>
      </c>
      <c r="F13" s="2223">
        <v>10769742.095911959</v>
      </c>
      <c r="H13" s="2224"/>
      <c r="I13" s="2225"/>
    </row>
    <row r="14" spans="1:9" s="1341" customFormat="1" ht="15.75" x14ac:dyDescent="0.3">
      <c r="A14" s="2221"/>
      <c r="B14" s="2222" t="s">
        <v>2498</v>
      </c>
      <c r="C14" s="2222" t="s">
        <v>1824</v>
      </c>
      <c r="D14" s="1470">
        <v>230</v>
      </c>
      <c r="E14" s="1470">
        <v>25</v>
      </c>
      <c r="F14" s="2223">
        <v>12938506.362486601</v>
      </c>
      <c r="H14" s="2224"/>
      <c r="I14" s="2225"/>
    </row>
    <row r="15" spans="1:9" s="1341" customFormat="1" ht="15.75" x14ac:dyDescent="0.3">
      <c r="A15" s="2221"/>
      <c r="B15" s="2222" t="s">
        <v>2499</v>
      </c>
      <c r="C15" s="2222" t="s">
        <v>1827</v>
      </c>
      <c r="D15" s="1470">
        <v>230</v>
      </c>
      <c r="E15" s="1470">
        <v>25</v>
      </c>
      <c r="F15" s="2223">
        <v>17706420.348384045</v>
      </c>
      <c r="H15" s="2224"/>
      <c r="I15" s="2225"/>
    </row>
    <row r="16" spans="1:9" s="1341" customFormat="1" ht="15.75" x14ac:dyDescent="0.3">
      <c r="A16" s="2221"/>
      <c r="B16" s="2222" t="s">
        <v>2500</v>
      </c>
      <c r="C16" s="2222" t="s">
        <v>1828</v>
      </c>
      <c r="D16" s="1470">
        <v>230</v>
      </c>
      <c r="E16" s="1470">
        <v>60</v>
      </c>
      <c r="F16" s="2223">
        <v>21274057.727721788</v>
      </c>
      <c r="H16" s="2224"/>
      <c r="I16" s="2225"/>
    </row>
    <row r="17" spans="1:9" s="1341" customFormat="1" ht="15.75" x14ac:dyDescent="0.3">
      <c r="A17" s="2221"/>
      <c r="B17" s="2222" t="s">
        <v>2501</v>
      </c>
      <c r="C17" s="2222" t="s">
        <v>1829</v>
      </c>
      <c r="D17" s="1470">
        <v>230</v>
      </c>
      <c r="E17" s="1470">
        <v>60</v>
      </c>
      <c r="F17" s="2223">
        <v>23297553.235010326</v>
      </c>
      <c r="H17" s="2224"/>
      <c r="I17" s="2225"/>
    </row>
    <row r="18" spans="1:9" s="1341" customFormat="1" ht="15.75" x14ac:dyDescent="0.3">
      <c r="A18" s="2221"/>
      <c r="B18" s="2222" t="s">
        <v>2502</v>
      </c>
      <c r="C18" s="2222" t="s">
        <v>248</v>
      </c>
      <c r="D18" s="1470">
        <v>230</v>
      </c>
      <c r="E18" s="1470">
        <v>100</v>
      </c>
      <c r="F18" s="2223">
        <v>26810604.876703925</v>
      </c>
      <c r="H18" s="2224"/>
      <c r="I18" s="2225"/>
    </row>
    <row r="19" spans="1:9" s="1341" customFormat="1" ht="15.75" x14ac:dyDescent="0.3">
      <c r="A19" s="2221"/>
      <c r="B19" s="2222" t="s">
        <v>2503</v>
      </c>
      <c r="C19" s="2222" t="s">
        <v>1830</v>
      </c>
      <c r="D19" s="1470">
        <v>230</v>
      </c>
      <c r="E19" s="1470">
        <v>100</v>
      </c>
      <c r="F19" s="2223">
        <v>29840199.425712369</v>
      </c>
      <c r="H19" s="2224"/>
      <c r="I19" s="2225"/>
    </row>
    <row r="20" spans="1:9" s="1341" customFormat="1" ht="15.75" x14ac:dyDescent="0.3">
      <c r="A20" s="2221"/>
      <c r="B20" s="2222" t="s">
        <v>2504</v>
      </c>
      <c r="C20" s="2222" t="s">
        <v>247</v>
      </c>
      <c r="D20" s="1470">
        <v>230</v>
      </c>
      <c r="E20" s="1470">
        <v>150</v>
      </c>
      <c r="F20" s="2223">
        <v>31888906.397931501</v>
      </c>
      <c r="H20" s="2224"/>
      <c r="I20" s="2225"/>
    </row>
    <row r="21" spans="1:9" s="1341" customFormat="1" ht="15.75" x14ac:dyDescent="0.3">
      <c r="A21" s="2221"/>
      <c r="B21" s="2222" t="s">
        <v>2505</v>
      </c>
      <c r="C21" s="2222" t="s">
        <v>1825</v>
      </c>
      <c r="D21" s="1470">
        <v>230</v>
      </c>
      <c r="E21" s="1470">
        <v>150</v>
      </c>
      <c r="F21" s="2223">
        <v>34988668.05367595</v>
      </c>
      <c r="H21" s="2224"/>
      <c r="I21" s="2225"/>
    </row>
    <row r="22" spans="1:9" s="1341" customFormat="1" ht="15.75" x14ac:dyDescent="0.3">
      <c r="A22" s="2221"/>
      <c r="B22" s="2222" t="s">
        <v>2506</v>
      </c>
      <c r="C22" s="2222" t="s">
        <v>1826</v>
      </c>
      <c r="D22" s="1470">
        <v>230</v>
      </c>
      <c r="E22" s="1470">
        <v>150</v>
      </c>
      <c r="F22" s="2223">
        <v>38318431.844258577</v>
      </c>
      <c r="H22" s="2224"/>
      <c r="I22" s="2225"/>
    </row>
    <row r="23" spans="1:9" s="1341" customFormat="1" ht="15.75" x14ac:dyDescent="0.3">
      <c r="A23" s="2221"/>
      <c r="B23" s="2222" t="s">
        <v>2507</v>
      </c>
      <c r="C23" s="2222" t="s">
        <v>2752</v>
      </c>
      <c r="D23" s="1470">
        <v>230</v>
      </c>
      <c r="E23" s="1470">
        <v>25</v>
      </c>
      <c r="F23" s="2223">
        <v>14442831.592930496</v>
      </c>
      <c r="H23" s="2224"/>
      <c r="I23" s="2225"/>
    </row>
    <row r="24" spans="1:9" s="1341" customFormat="1" ht="15.75" x14ac:dyDescent="0.3">
      <c r="A24" s="2221"/>
      <c r="B24" s="2222" t="s">
        <v>2508</v>
      </c>
      <c r="C24" s="2222" t="s">
        <v>2753</v>
      </c>
      <c r="D24" s="1470">
        <v>230</v>
      </c>
      <c r="E24" s="1470">
        <v>25</v>
      </c>
      <c r="F24" s="2223">
        <v>17352291.941416364</v>
      </c>
      <c r="H24" s="2224"/>
      <c r="I24" s="2225"/>
    </row>
    <row r="25" spans="1:9" s="1341" customFormat="1" ht="15.75" x14ac:dyDescent="0.3">
      <c r="A25" s="2221"/>
      <c r="B25" s="2222" t="s">
        <v>2509</v>
      </c>
      <c r="C25" s="2222" t="s">
        <v>2754</v>
      </c>
      <c r="D25" s="1470">
        <v>230</v>
      </c>
      <c r="E25" s="1470">
        <v>60</v>
      </c>
      <c r="F25" s="2223">
        <v>20848576.57316735</v>
      </c>
      <c r="H25" s="2224"/>
      <c r="I25" s="2225"/>
    </row>
    <row r="26" spans="1:9" s="1341" customFormat="1" ht="15.75" x14ac:dyDescent="0.3">
      <c r="A26" s="2221"/>
      <c r="B26" s="2222" t="s">
        <v>2510</v>
      </c>
      <c r="C26" s="2222" t="s">
        <v>2755</v>
      </c>
      <c r="D26" s="1470">
        <v>230</v>
      </c>
      <c r="E26" s="1470">
        <v>60</v>
      </c>
      <c r="F26" s="2223">
        <v>22831602.170310117</v>
      </c>
      <c r="H26" s="2224"/>
      <c r="I26" s="2225"/>
    </row>
    <row r="27" spans="1:9" s="1341" customFormat="1" ht="15.75" x14ac:dyDescent="0.3">
      <c r="A27" s="2221"/>
      <c r="B27" s="2222" t="s">
        <v>2511</v>
      </c>
      <c r="C27" s="2222" t="s">
        <v>2756</v>
      </c>
      <c r="D27" s="1470">
        <v>230</v>
      </c>
      <c r="E27" s="1470">
        <v>100</v>
      </c>
      <c r="F27" s="2223">
        <v>26274392.779169846</v>
      </c>
      <c r="H27" s="2224"/>
      <c r="I27" s="2225"/>
    </row>
    <row r="28" spans="1:9" s="1341" customFormat="1" ht="15.75" x14ac:dyDescent="0.3">
      <c r="A28" s="2221"/>
      <c r="B28" s="2222" t="s">
        <v>2512</v>
      </c>
      <c r="C28" s="2222" t="s">
        <v>2757</v>
      </c>
      <c r="D28" s="1470">
        <v>230</v>
      </c>
      <c r="E28" s="1470">
        <v>100</v>
      </c>
      <c r="F28" s="2223">
        <v>29243395.437198121</v>
      </c>
      <c r="H28" s="2224"/>
      <c r="I28" s="2225"/>
    </row>
    <row r="29" spans="1:9" s="1341" customFormat="1" ht="15.75" x14ac:dyDescent="0.3">
      <c r="A29" s="2221"/>
      <c r="B29" s="2222" t="s">
        <v>2513</v>
      </c>
      <c r="C29" s="2222" t="s">
        <v>2758</v>
      </c>
      <c r="D29" s="1470">
        <v>230</v>
      </c>
      <c r="E29" s="1470">
        <v>150</v>
      </c>
      <c r="F29" s="2223">
        <v>31251128.269972872</v>
      </c>
      <c r="H29" s="2224"/>
      <c r="I29" s="2225"/>
    </row>
    <row r="30" spans="1:9" s="1341" customFormat="1" ht="15.75" x14ac:dyDescent="0.3">
      <c r="A30" s="2221"/>
      <c r="B30" s="2222" t="s">
        <v>2514</v>
      </c>
      <c r="C30" s="2222" t="s">
        <v>2759</v>
      </c>
      <c r="D30" s="1470">
        <v>230</v>
      </c>
      <c r="E30" s="1470">
        <v>150</v>
      </c>
      <c r="F30" s="2223">
        <v>34288894.692602433</v>
      </c>
      <c r="H30" s="2224"/>
      <c r="I30" s="2225"/>
    </row>
    <row r="31" spans="1:9" s="1341" customFormat="1" ht="15.75" x14ac:dyDescent="0.3">
      <c r="A31" s="2221"/>
      <c r="B31" s="2222" t="s">
        <v>2515</v>
      </c>
      <c r="C31" s="2222" t="s">
        <v>1852</v>
      </c>
      <c r="D31" s="1470">
        <v>230</v>
      </c>
      <c r="E31" s="1470">
        <v>25</v>
      </c>
      <c r="F31" s="2223">
        <v>15179710.755835114</v>
      </c>
      <c r="H31" s="2224"/>
      <c r="I31" s="2225"/>
    </row>
    <row r="32" spans="1:9" s="1341" customFormat="1" ht="15.75" x14ac:dyDescent="0.3">
      <c r="A32" s="2221"/>
      <c r="B32" s="2222" t="s">
        <v>2516</v>
      </c>
      <c r="C32" s="2222" t="s">
        <v>1853</v>
      </c>
      <c r="D32" s="1470">
        <v>230</v>
      </c>
      <c r="E32" s="1470">
        <v>25</v>
      </c>
      <c r="F32" s="2223">
        <v>18237612.958835568</v>
      </c>
      <c r="H32" s="2224"/>
      <c r="I32" s="2225"/>
    </row>
    <row r="33" spans="1:9" s="1341" customFormat="1" ht="15.75" x14ac:dyDescent="0.3">
      <c r="A33" s="2221"/>
      <c r="B33" s="2222" t="s">
        <v>2517</v>
      </c>
      <c r="C33" s="2222" t="s">
        <v>1854</v>
      </c>
      <c r="D33" s="1470">
        <v>230</v>
      </c>
      <c r="E33" s="1470">
        <v>60</v>
      </c>
      <c r="F33" s="2223">
        <v>21912279.459553443</v>
      </c>
      <c r="H33" s="2224"/>
      <c r="I33" s="2225"/>
    </row>
    <row r="34" spans="1:9" s="1341" customFormat="1" ht="15.75" x14ac:dyDescent="0.3">
      <c r="A34" s="2221"/>
      <c r="B34" s="2222" t="s">
        <v>2518</v>
      </c>
      <c r="C34" s="2222" t="s">
        <v>1855</v>
      </c>
      <c r="D34" s="1470">
        <v>230</v>
      </c>
      <c r="E34" s="1470">
        <v>60</v>
      </c>
      <c r="F34" s="2223">
        <v>23996479.832060635</v>
      </c>
      <c r="H34" s="2224"/>
      <c r="I34" s="2225"/>
    </row>
    <row r="35" spans="1:9" s="1341" customFormat="1" ht="15.75" x14ac:dyDescent="0.3">
      <c r="A35" s="2221"/>
      <c r="B35" s="2222" t="s">
        <v>2519</v>
      </c>
      <c r="C35" s="2222" t="s">
        <v>1856</v>
      </c>
      <c r="D35" s="1470">
        <v>230</v>
      </c>
      <c r="E35" s="1470">
        <v>100</v>
      </c>
      <c r="F35" s="2223">
        <v>27614923.023005042</v>
      </c>
      <c r="H35" s="2224"/>
      <c r="I35" s="2225"/>
    </row>
    <row r="36" spans="1:9" s="1341" customFormat="1" ht="15.75" x14ac:dyDescent="0.3">
      <c r="A36" s="2221"/>
      <c r="B36" s="2222" t="s">
        <v>2520</v>
      </c>
      <c r="C36" s="2222" t="s">
        <v>1857</v>
      </c>
      <c r="D36" s="1470">
        <v>230</v>
      </c>
      <c r="E36" s="1470">
        <v>100</v>
      </c>
      <c r="F36" s="2223">
        <v>32160725.015235983</v>
      </c>
      <c r="H36" s="2224"/>
      <c r="I36" s="2225"/>
    </row>
    <row r="37" spans="1:9" s="1341" customFormat="1" ht="15.75" x14ac:dyDescent="0.3">
      <c r="A37" s="2221"/>
      <c r="B37" s="2222" t="s">
        <v>2521</v>
      </c>
      <c r="C37" s="2222" t="s">
        <v>1858</v>
      </c>
      <c r="D37" s="1470">
        <v>230</v>
      </c>
      <c r="E37" s="1470">
        <v>150</v>
      </c>
      <c r="F37" s="2223">
        <v>34165951.607681505</v>
      </c>
      <c r="H37" s="2224"/>
      <c r="I37" s="2225"/>
    </row>
    <row r="38" spans="1:9" s="1341" customFormat="1" ht="15.75" x14ac:dyDescent="0.3">
      <c r="A38" s="2221"/>
      <c r="B38" s="2222" t="s">
        <v>2522</v>
      </c>
      <c r="C38" s="2222" t="s">
        <v>1859</v>
      </c>
      <c r="D38" s="1470" t="s">
        <v>1871</v>
      </c>
      <c r="E38" s="1470">
        <v>25</v>
      </c>
      <c r="F38" s="2223">
        <v>7634836.9091984369</v>
      </c>
      <c r="H38" s="2224"/>
      <c r="I38" s="2225"/>
    </row>
    <row r="39" spans="1:9" s="1341" customFormat="1" ht="15.75" x14ac:dyDescent="0.3">
      <c r="A39" s="2221"/>
      <c r="B39" s="2222" t="s">
        <v>2523</v>
      </c>
      <c r="C39" s="2222" t="s">
        <v>1878</v>
      </c>
      <c r="D39" s="1470" t="s">
        <v>1871</v>
      </c>
      <c r="E39" s="1470">
        <v>25</v>
      </c>
      <c r="F39" s="2223">
        <v>9171768.2133012228</v>
      </c>
      <c r="H39" s="2224"/>
      <c r="I39" s="2225"/>
    </row>
    <row r="40" spans="1:9" s="1341" customFormat="1" ht="15.75" x14ac:dyDescent="0.3">
      <c r="A40" s="2221"/>
      <c r="B40" s="2222" t="s">
        <v>2524</v>
      </c>
      <c r="C40" s="2222" t="s">
        <v>1838</v>
      </c>
      <c r="D40" s="1470" t="s">
        <v>1871</v>
      </c>
      <c r="E40" s="1470">
        <v>25</v>
      </c>
      <c r="F40" s="2223">
        <v>11763406.541761838</v>
      </c>
      <c r="H40" s="2224"/>
      <c r="I40" s="2225"/>
    </row>
    <row r="41" spans="1:9" s="1341" customFormat="1" ht="15.75" x14ac:dyDescent="0.3">
      <c r="A41" s="2221"/>
      <c r="B41" s="2222" t="s">
        <v>2525</v>
      </c>
      <c r="C41" s="2222" t="s">
        <v>1839</v>
      </c>
      <c r="D41" s="1470" t="s">
        <v>1871</v>
      </c>
      <c r="E41" s="1470">
        <v>25</v>
      </c>
      <c r="F41" s="2223">
        <v>13629790.257830072</v>
      </c>
      <c r="H41" s="2224"/>
      <c r="I41" s="2225"/>
    </row>
    <row r="42" spans="1:9" s="1341" customFormat="1" ht="15.75" x14ac:dyDescent="0.3">
      <c r="A42" s="2221"/>
      <c r="B42" s="2222" t="s">
        <v>2526</v>
      </c>
      <c r="C42" s="2222" t="s">
        <v>1840</v>
      </c>
      <c r="D42" s="1470" t="s">
        <v>1871</v>
      </c>
      <c r="E42" s="1470">
        <v>25</v>
      </c>
      <c r="F42" s="2223">
        <v>15814690.431574389</v>
      </c>
      <c r="H42" s="2224"/>
      <c r="I42" s="2225"/>
    </row>
    <row r="43" spans="1:9" s="1341" customFormat="1" ht="15.75" x14ac:dyDescent="0.3">
      <c r="A43" s="2221"/>
      <c r="B43" s="2222" t="s">
        <v>2527</v>
      </c>
      <c r="C43" s="2222" t="s">
        <v>1841</v>
      </c>
      <c r="D43" s="1470" t="s">
        <v>1871</v>
      </c>
      <c r="E43" s="1470">
        <v>60</v>
      </c>
      <c r="F43" s="2223">
        <v>18416567.90024792</v>
      </c>
      <c r="H43" s="2224"/>
      <c r="I43" s="2225"/>
    </row>
    <row r="44" spans="1:9" s="1341" customFormat="1" ht="15.75" x14ac:dyDescent="0.3">
      <c r="A44" s="2221"/>
      <c r="B44" s="2222" t="s">
        <v>2528</v>
      </c>
      <c r="C44" s="2222" t="s">
        <v>1842</v>
      </c>
      <c r="D44" s="1470" t="s">
        <v>1871</v>
      </c>
      <c r="E44" s="1470">
        <v>60</v>
      </c>
      <c r="F44" s="2223">
        <v>20635835.995890133</v>
      </c>
      <c r="H44" s="2224"/>
      <c r="I44" s="2225"/>
    </row>
    <row r="45" spans="1:9" s="1341" customFormat="1" ht="15.75" x14ac:dyDescent="0.3">
      <c r="A45" s="2221"/>
      <c r="B45" s="2222" t="s">
        <v>2529</v>
      </c>
      <c r="C45" s="2222" t="s">
        <v>1843</v>
      </c>
      <c r="D45" s="1470" t="s">
        <v>1871</v>
      </c>
      <c r="E45" s="1470">
        <v>60</v>
      </c>
      <c r="F45" s="2223">
        <v>22598626.637960017</v>
      </c>
      <c r="H45" s="2224"/>
      <c r="I45" s="2225"/>
    </row>
    <row r="46" spans="1:9" s="1341" customFormat="1" ht="15.75" x14ac:dyDescent="0.3">
      <c r="A46" s="2221"/>
      <c r="B46" s="2222" t="s">
        <v>2530</v>
      </c>
      <c r="C46" s="2222" t="s">
        <v>1860</v>
      </c>
      <c r="D46" s="1470" t="s">
        <v>1871</v>
      </c>
      <c r="E46" s="1470">
        <v>100</v>
      </c>
      <c r="F46" s="2223">
        <v>26006286.730402809</v>
      </c>
      <c r="H46" s="2224"/>
      <c r="I46" s="2225"/>
    </row>
    <row r="47" spans="1:9" s="1341" customFormat="1" ht="15.75" x14ac:dyDescent="0.3">
      <c r="A47" s="2221"/>
      <c r="B47" s="2222" t="s">
        <v>2531</v>
      </c>
      <c r="C47" s="2222" t="s">
        <v>1861</v>
      </c>
      <c r="D47" s="1470" t="s">
        <v>1871</v>
      </c>
      <c r="E47" s="1470">
        <v>100</v>
      </c>
      <c r="F47" s="2223">
        <v>28944993.442940999</v>
      </c>
      <c r="H47" s="2224"/>
      <c r="I47" s="2225"/>
    </row>
    <row r="48" spans="1:9" s="1341" customFormat="1" ht="15.75" x14ac:dyDescent="0.3">
      <c r="A48" s="2221"/>
      <c r="B48" s="2222" t="s">
        <v>2532</v>
      </c>
      <c r="C48" s="2222" t="s">
        <v>1862</v>
      </c>
      <c r="D48" s="1470" t="s">
        <v>1871</v>
      </c>
      <c r="E48" s="1470">
        <v>150</v>
      </c>
      <c r="F48" s="2223">
        <v>32175701.999467049</v>
      </c>
      <c r="H48" s="2224"/>
      <c r="I48" s="2225"/>
    </row>
    <row r="49" spans="1:9" s="1341" customFormat="1" ht="15.75" x14ac:dyDescent="0.3">
      <c r="A49" s="2221"/>
      <c r="B49" s="2222" t="s">
        <v>2533</v>
      </c>
      <c r="C49" s="2222" t="s">
        <v>1863</v>
      </c>
      <c r="D49" s="1470" t="s">
        <v>1871</v>
      </c>
      <c r="E49" s="1470">
        <v>25</v>
      </c>
      <c r="F49" s="2223">
        <v>7870965.8857715847</v>
      </c>
      <c r="H49" s="2224"/>
      <c r="I49" s="2225"/>
    </row>
    <row r="50" spans="1:9" s="1341" customFormat="1" ht="15.75" x14ac:dyDescent="0.3">
      <c r="A50" s="2221"/>
      <c r="B50" s="2222" t="s">
        <v>2534</v>
      </c>
      <c r="C50" s="2222" t="s">
        <v>1864</v>
      </c>
      <c r="D50" s="1470" t="s">
        <v>1871</v>
      </c>
      <c r="E50" s="1470">
        <v>25</v>
      </c>
      <c r="F50" s="2223">
        <v>9735567.1009827405</v>
      </c>
      <c r="H50" s="2224"/>
      <c r="I50" s="2225"/>
    </row>
    <row r="51" spans="1:9" s="1341" customFormat="1" ht="15.75" x14ac:dyDescent="0.3">
      <c r="A51" s="2221"/>
      <c r="B51" s="2222" t="s">
        <v>2535</v>
      </c>
      <c r="C51" s="2222" t="s">
        <v>1865</v>
      </c>
      <c r="D51" s="1470" t="s">
        <v>1871</v>
      </c>
      <c r="E51" s="1470">
        <v>25</v>
      </c>
      <c r="F51" s="2223">
        <v>12938506.362486601</v>
      </c>
      <c r="H51" s="2224"/>
      <c r="I51" s="2225"/>
    </row>
    <row r="52" spans="1:9" s="1341" customFormat="1" ht="15.75" x14ac:dyDescent="0.3">
      <c r="A52" s="2221"/>
      <c r="B52" s="2222" t="s">
        <v>2536</v>
      </c>
      <c r="C52" s="2222" t="s">
        <v>1866</v>
      </c>
      <c r="D52" s="1470" t="s">
        <v>1871</v>
      </c>
      <c r="E52" s="1470">
        <v>25</v>
      </c>
      <c r="F52" s="2223">
        <v>16303804.568633392</v>
      </c>
      <c r="H52" s="2224"/>
      <c r="I52" s="2225"/>
    </row>
    <row r="53" spans="1:9" s="1341" customFormat="1" ht="15.75" x14ac:dyDescent="0.3">
      <c r="A53" s="2221"/>
      <c r="B53" s="2222" t="s">
        <v>2537</v>
      </c>
      <c r="C53" s="2222" t="s">
        <v>1867</v>
      </c>
      <c r="D53" s="1470" t="s">
        <v>1871</v>
      </c>
      <c r="E53" s="1470">
        <v>60</v>
      </c>
      <c r="F53" s="2223">
        <v>18986152.474482391</v>
      </c>
      <c r="H53" s="2224"/>
      <c r="I53" s="2225"/>
    </row>
    <row r="54" spans="1:9" s="1341" customFormat="1" ht="15.75" x14ac:dyDescent="0.3">
      <c r="A54" s="2221"/>
      <c r="B54" s="2222" t="s">
        <v>2538</v>
      </c>
      <c r="C54" s="2222" t="s">
        <v>1868</v>
      </c>
      <c r="D54" s="1470" t="s">
        <v>1871</v>
      </c>
      <c r="E54" s="1470">
        <v>60</v>
      </c>
      <c r="F54" s="2223">
        <v>21274057.727721788</v>
      </c>
      <c r="H54" s="2224"/>
      <c r="I54" s="2225"/>
    </row>
    <row r="55" spans="1:9" s="1341" customFormat="1" ht="15.75" x14ac:dyDescent="0.3">
      <c r="A55" s="2221"/>
      <c r="B55" s="2222" t="s">
        <v>2539</v>
      </c>
      <c r="C55" s="2222" t="s">
        <v>1869</v>
      </c>
      <c r="D55" s="1470" t="s">
        <v>1871</v>
      </c>
      <c r="E55" s="1470">
        <v>60</v>
      </c>
      <c r="F55" s="2223">
        <v>23297553.235010326</v>
      </c>
      <c r="H55" s="2224"/>
      <c r="I55" s="2225"/>
    </row>
    <row r="56" spans="1:9" s="1341" customFormat="1" ht="15.75" x14ac:dyDescent="0.3">
      <c r="A56" s="2221"/>
      <c r="B56" s="2222" t="s">
        <v>2540</v>
      </c>
      <c r="C56" s="2222" t="s">
        <v>1870</v>
      </c>
      <c r="D56" s="1470" t="s">
        <v>1871</v>
      </c>
      <c r="E56" s="1470">
        <v>100</v>
      </c>
      <c r="F56" s="2223">
        <v>29118354.597441055</v>
      </c>
      <c r="H56" s="2224"/>
      <c r="I56" s="2225"/>
    </row>
    <row r="57" spans="1:9" s="1341" customFormat="1" ht="15.75" x14ac:dyDescent="0.3">
      <c r="A57" s="2221"/>
      <c r="B57" s="2222" t="s">
        <v>2541</v>
      </c>
      <c r="C57" s="2222" t="s">
        <v>1831</v>
      </c>
      <c r="D57" s="1470" t="s">
        <v>1872</v>
      </c>
      <c r="E57" s="1470">
        <v>25</v>
      </c>
      <c r="F57" s="2223">
        <v>1865725.2638029577</v>
      </c>
      <c r="H57" s="2224"/>
      <c r="I57" s="2225"/>
    </row>
    <row r="58" spans="1:9" s="1341" customFormat="1" ht="15.75" x14ac:dyDescent="0.3">
      <c r="A58" s="2221"/>
      <c r="B58" s="2222" t="s">
        <v>2542</v>
      </c>
      <c r="C58" s="2222" t="s">
        <v>1832</v>
      </c>
      <c r="D58" s="1470" t="s">
        <v>1872</v>
      </c>
      <c r="E58" s="1470">
        <v>25</v>
      </c>
      <c r="F58" s="2223">
        <v>2650874.3995407512</v>
      </c>
      <c r="H58" s="2224"/>
      <c r="I58" s="2225"/>
    </row>
    <row r="59" spans="1:9" s="1341" customFormat="1" ht="15.75" x14ac:dyDescent="0.3">
      <c r="A59" s="2221"/>
      <c r="B59" s="2222" t="s">
        <v>2543</v>
      </c>
      <c r="C59" s="2222" t="s">
        <v>1836</v>
      </c>
      <c r="D59" s="1470" t="s">
        <v>1872</v>
      </c>
      <c r="E59" s="1470">
        <v>25</v>
      </c>
      <c r="F59" s="2223">
        <v>3739755.8153812094</v>
      </c>
      <c r="H59" s="2224"/>
      <c r="I59" s="2225"/>
    </row>
    <row r="60" spans="1:9" s="1341" customFormat="1" ht="15.75" x14ac:dyDescent="0.3">
      <c r="A60" s="2221"/>
      <c r="B60" s="2222" t="s">
        <v>2544</v>
      </c>
      <c r="C60" s="2222" t="s">
        <v>1833</v>
      </c>
      <c r="D60" s="1470" t="s">
        <v>1872</v>
      </c>
      <c r="E60" s="1470">
        <v>25</v>
      </c>
      <c r="F60" s="2223">
        <v>5001096.1981565012</v>
      </c>
      <c r="H60" s="2224"/>
      <c r="I60" s="2225"/>
    </row>
    <row r="61" spans="1:9" s="1341" customFormat="1" ht="15.75" x14ac:dyDescent="0.3">
      <c r="A61" s="2221"/>
      <c r="B61" s="2222" t="s">
        <v>2545</v>
      </c>
      <c r="C61" s="2222" t="s">
        <v>1834</v>
      </c>
      <c r="D61" s="1470" t="s">
        <v>1872</v>
      </c>
      <c r="E61" s="1470">
        <v>25</v>
      </c>
      <c r="F61" s="2223">
        <v>6077506.4610975077</v>
      </c>
      <c r="H61" s="2224"/>
      <c r="I61" s="2225"/>
    </row>
    <row r="62" spans="1:9" s="1341" customFormat="1" ht="15.75" x14ac:dyDescent="0.3">
      <c r="A62" s="2221"/>
      <c r="B62" s="2222" t="s">
        <v>2546</v>
      </c>
      <c r="C62" s="2222" t="s">
        <v>1835</v>
      </c>
      <c r="D62" s="1470" t="s">
        <v>1872</v>
      </c>
      <c r="E62" s="1470">
        <v>25</v>
      </c>
      <c r="F62" s="2223">
        <v>7400054.3721372029</v>
      </c>
      <c r="H62" s="2224"/>
      <c r="I62" s="2225"/>
    </row>
    <row r="63" spans="1:9" s="1341" customFormat="1" ht="15.75" x14ac:dyDescent="0.3">
      <c r="A63" s="2221"/>
      <c r="B63" s="2222" t="s">
        <v>2547</v>
      </c>
      <c r="C63" s="2222" t="s">
        <v>1837</v>
      </c>
      <c r="D63" s="1470" t="s">
        <v>1872</v>
      </c>
      <c r="E63" s="1470">
        <v>60</v>
      </c>
      <c r="F63" s="2223">
        <v>8254943.1665311437</v>
      </c>
      <c r="H63" s="2224"/>
      <c r="I63" s="2225"/>
    </row>
    <row r="64" spans="1:9" ht="15.75" x14ac:dyDescent="0.3">
      <c r="G64" s="1341"/>
      <c r="H64" s="1341"/>
      <c r="I64" s="1341"/>
    </row>
    <row r="69" spans="2:8" s="2227" customFormat="1" ht="25.5" x14ac:dyDescent="0.25">
      <c r="B69" s="2094" t="s">
        <v>938</v>
      </c>
      <c r="C69" s="2094" t="s">
        <v>776</v>
      </c>
      <c r="D69" s="2094" t="s">
        <v>925</v>
      </c>
      <c r="E69" s="2226" t="s">
        <v>975</v>
      </c>
      <c r="F69" s="2226" t="s">
        <v>976</v>
      </c>
      <c r="G69" s="2226" t="s">
        <v>3364</v>
      </c>
    </row>
    <row r="70" spans="2:8" x14ac:dyDescent="0.3">
      <c r="B70" s="2147">
        <v>1</v>
      </c>
      <c r="C70" s="2228" t="s">
        <v>2747</v>
      </c>
      <c r="D70" s="2229">
        <v>11831191.241636552</v>
      </c>
      <c r="E70" s="2229">
        <v>0</v>
      </c>
      <c r="F70" s="2229">
        <v>15881133.681658711</v>
      </c>
      <c r="G70" s="2229">
        <v>27712324.923295263</v>
      </c>
      <c r="H70" s="2230"/>
    </row>
    <row r="71" spans="2:8" x14ac:dyDescent="0.3">
      <c r="B71" s="2147">
        <v>2</v>
      </c>
      <c r="C71" s="2228" t="s">
        <v>2748</v>
      </c>
      <c r="D71" s="2229">
        <v>17746786.862454828</v>
      </c>
      <c r="E71" s="2229">
        <v>0</v>
      </c>
      <c r="F71" s="2229">
        <v>26847346.973156556</v>
      </c>
      <c r="G71" s="2229">
        <v>44594133.835611388</v>
      </c>
      <c r="H71" s="2230"/>
    </row>
    <row r="72" spans="2:8" x14ac:dyDescent="0.3">
      <c r="B72" s="2147">
        <v>3</v>
      </c>
      <c r="C72" s="2228" t="s">
        <v>2749</v>
      </c>
      <c r="D72" s="2229">
        <v>23662382.483273104</v>
      </c>
      <c r="E72" s="2229">
        <v>0</v>
      </c>
      <c r="F72" s="2229">
        <v>37813560.264654405</v>
      </c>
      <c r="G72" s="2229">
        <v>61475942.747927509</v>
      </c>
      <c r="H72" s="2230"/>
    </row>
    <row r="73" spans="2:8" x14ac:dyDescent="0.3">
      <c r="B73" s="2147">
        <v>4</v>
      </c>
      <c r="C73" s="743" t="s">
        <v>2102</v>
      </c>
      <c r="D73" s="2229">
        <v>5915595.620818276</v>
      </c>
      <c r="E73" s="2229">
        <v>0</v>
      </c>
      <c r="F73" s="2229">
        <v>9453390.0661636014</v>
      </c>
      <c r="G73" s="2229">
        <v>15368985.686981877</v>
      </c>
      <c r="H73" s="2230"/>
    </row>
    <row r="74" spans="2:8" x14ac:dyDescent="0.3">
      <c r="B74" s="2147">
        <v>5</v>
      </c>
      <c r="C74" s="743" t="s">
        <v>2101</v>
      </c>
      <c r="D74" s="2229">
        <v>8873393.4312274139</v>
      </c>
      <c r="E74" s="2229">
        <v>0</v>
      </c>
      <c r="F74" s="2229">
        <v>13423673.486578278</v>
      </c>
      <c r="G74" s="2229">
        <v>22297066.917805694</v>
      </c>
      <c r="H74" s="2230"/>
    </row>
    <row r="75" spans="2:8" x14ac:dyDescent="0.3">
      <c r="B75" s="2147">
        <v>6</v>
      </c>
      <c r="C75" s="743" t="s">
        <v>2100</v>
      </c>
      <c r="D75" s="2229">
        <v>13014310.365800207</v>
      </c>
      <c r="E75" s="2229">
        <v>0</v>
      </c>
      <c r="F75" s="2229">
        <v>19889764.21035938</v>
      </c>
      <c r="G75" s="2229">
        <v>32904074.576159589</v>
      </c>
      <c r="H75" s="2230"/>
    </row>
    <row r="76" spans="2:8" x14ac:dyDescent="0.3">
      <c r="B76" s="2147">
        <v>7</v>
      </c>
      <c r="C76" s="743" t="s">
        <v>2103</v>
      </c>
      <c r="D76" s="2229">
        <v>15972108.176209347</v>
      </c>
      <c r="E76" s="2229">
        <v>0</v>
      </c>
      <c r="F76" s="2229">
        <v>23860047.630774055</v>
      </c>
      <c r="G76" s="2229">
        <v>39832155.806983404</v>
      </c>
      <c r="H76" s="2230"/>
    </row>
    <row r="77" spans="2:8" x14ac:dyDescent="0.3">
      <c r="B77" s="2147">
        <v>8</v>
      </c>
      <c r="C77" s="743" t="s">
        <v>2750</v>
      </c>
      <c r="D77" s="2229">
        <v>679128.87467954378</v>
      </c>
      <c r="E77" s="2229">
        <v>0</v>
      </c>
      <c r="F77" s="2229">
        <v>3594958.6144445711</v>
      </c>
      <c r="G77" s="2229">
        <v>4274087.4891241146</v>
      </c>
      <c r="H77" s="2230"/>
    </row>
    <row r="78" spans="2:8" x14ac:dyDescent="0.3">
      <c r="B78" s="2147">
        <v>9</v>
      </c>
      <c r="C78" s="743" t="s">
        <v>2751</v>
      </c>
      <c r="D78" s="2229">
        <v>1081156.4525522748</v>
      </c>
      <c r="E78" s="2229">
        <v>0</v>
      </c>
      <c r="F78" s="2229">
        <v>5392437.9216668569</v>
      </c>
      <c r="G78" s="2229">
        <v>6473594.3742191317</v>
      </c>
      <c r="H78" s="2230"/>
    </row>
    <row r="79" spans="2:8" x14ac:dyDescent="0.3">
      <c r="B79" s="1185"/>
      <c r="C79" s="1185"/>
      <c r="D79" s="2153"/>
      <c r="E79" s="2153"/>
      <c r="F79" s="2153"/>
      <c r="G79" s="2153"/>
      <c r="H79" s="2230"/>
    </row>
    <row r="80" spans="2:8" x14ac:dyDescent="0.3">
      <c r="B80" s="1185"/>
      <c r="C80" s="1185"/>
      <c r="D80" s="2153"/>
      <c r="E80" s="2153"/>
      <c r="F80" s="2153"/>
      <c r="G80" s="2153"/>
      <c r="H80" s="2230"/>
    </row>
    <row r="81" spans="2:19" x14ac:dyDescent="0.3">
      <c r="B81" s="1185"/>
      <c r="C81" s="1185"/>
      <c r="D81" s="2153"/>
      <c r="E81" s="2153"/>
      <c r="F81" s="2153"/>
      <c r="G81" s="2153"/>
      <c r="H81" s="2230"/>
    </row>
    <row r="83" spans="2:19" ht="15.75" thickBot="1" x14ac:dyDescent="0.35"/>
    <row r="84" spans="2:19" x14ac:dyDescent="0.3">
      <c r="C84" s="2231" t="s">
        <v>876</v>
      </c>
      <c r="D84" s="2232"/>
      <c r="E84" s="2233" t="s">
        <v>875</v>
      </c>
      <c r="F84" s="2233"/>
      <c r="G84" s="2234"/>
      <c r="I84" s="2231" t="s">
        <v>876</v>
      </c>
      <c r="J84" s="2232"/>
      <c r="K84" s="2235" t="s">
        <v>875</v>
      </c>
      <c r="L84" s="2233"/>
      <c r="M84" s="2234"/>
      <c r="O84" s="2231" t="s">
        <v>876</v>
      </c>
      <c r="P84" s="2232"/>
      <c r="Q84" s="2235" t="s">
        <v>875</v>
      </c>
      <c r="R84" s="2233"/>
      <c r="S84" s="2234"/>
    </row>
    <row r="85" spans="2:19" ht="15.75" thickBot="1" x14ac:dyDescent="0.35">
      <c r="C85" s="2236" t="s">
        <v>877</v>
      </c>
      <c r="D85" s="2237">
        <v>1</v>
      </c>
      <c r="E85" s="2238" t="s">
        <v>3366</v>
      </c>
      <c r="F85" s="2239"/>
      <c r="G85" s="2240"/>
      <c r="I85" s="2241" t="s">
        <v>877</v>
      </c>
      <c r="J85" s="2242">
        <v>2</v>
      </c>
      <c r="K85" s="2243" t="s">
        <v>3366</v>
      </c>
      <c r="L85" s="2239"/>
      <c r="M85" s="2240"/>
      <c r="O85" s="2241" t="s">
        <v>877</v>
      </c>
      <c r="P85" s="2242">
        <v>3</v>
      </c>
      <c r="Q85" s="2243" t="s">
        <v>3366</v>
      </c>
      <c r="R85" s="2239"/>
      <c r="S85" s="2240"/>
    </row>
    <row r="86" spans="2:19" x14ac:dyDescent="0.3">
      <c r="C86" s="2244" t="s">
        <v>880</v>
      </c>
      <c r="D86" s="2245"/>
      <c r="E86" s="2246"/>
      <c r="F86" s="2247" t="s">
        <v>881</v>
      </c>
      <c r="G86" s="2248" t="s">
        <v>1745</v>
      </c>
      <c r="I86" s="2244" t="s">
        <v>880</v>
      </c>
      <c r="J86" s="2245"/>
      <c r="K86" s="2246"/>
      <c r="L86" s="2247" t="s">
        <v>881</v>
      </c>
      <c r="M86" s="2248" t="s">
        <v>1745</v>
      </c>
      <c r="O86" s="2244" t="s">
        <v>880</v>
      </c>
      <c r="P86" s="2245"/>
      <c r="Q86" s="2246"/>
      <c r="R86" s="2247" t="s">
        <v>881</v>
      </c>
      <c r="S86" s="2248" t="s">
        <v>1745</v>
      </c>
    </row>
    <row r="87" spans="2:19" ht="12.75" customHeight="1" thickBot="1" x14ac:dyDescent="0.35">
      <c r="C87" s="2249" t="s">
        <v>2747</v>
      </c>
      <c r="D87" s="2250"/>
      <c r="E87" s="2251"/>
      <c r="F87" s="2252"/>
      <c r="G87" s="2253"/>
      <c r="I87" s="2249" t="s">
        <v>2748</v>
      </c>
      <c r="J87" s="2250"/>
      <c r="K87" s="2251"/>
      <c r="L87" s="2252"/>
      <c r="M87" s="2253"/>
      <c r="O87" s="2249" t="s">
        <v>2749</v>
      </c>
      <c r="P87" s="2250"/>
      <c r="Q87" s="2251"/>
      <c r="R87" s="2252"/>
      <c r="S87" s="2253"/>
    </row>
    <row r="88" spans="2:19" ht="15.75" thickBot="1" x14ac:dyDescent="0.35">
      <c r="C88" s="2254" t="s">
        <v>882</v>
      </c>
      <c r="D88" s="2177"/>
      <c r="E88" s="1206"/>
      <c r="F88" s="1206"/>
      <c r="G88" s="2255"/>
      <c r="I88" s="2254" t="s">
        <v>882</v>
      </c>
      <c r="J88" s="2177"/>
      <c r="K88" s="1206"/>
      <c r="L88" s="1206"/>
      <c r="M88" s="2255"/>
      <c r="O88" s="2254" t="s">
        <v>882</v>
      </c>
      <c r="P88" s="2177"/>
      <c r="Q88" s="1206"/>
      <c r="R88" s="1206"/>
      <c r="S88" s="2255"/>
    </row>
    <row r="89" spans="2:19" ht="15.75" thickBot="1" x14ac:dyDescent="0.35">
      <c r="C89" s="2256" t="s">
        <v>884</v>
      </c>
      <c r="D89" s="2257" t="s">
        <v>885</v>
      </c>
      <c r="E89" s="2258" t="s">
        <v>1816</v>
      </c>
      <c r="F89" s="2258" t="s">
        <v>893</v>
      </c>
      <c r="G89" s="2259" t="s">
        <v>888</v>
      </c>
      <c r="I89" s="2256" t="s">
        <v>884</v>
      </c>
      <c r="J89" s="2257" t="s">
        <v>885</v>
      </c>
      <c r="K89" s="2258" t="s">
        <v>1816</v>
      </c>
      <c r="L89" s="2258" t="s">
        <v>893</v>
      </c>
      <c r="M89" s="2259" t="s">
        <v>888</v>
      </c>
      <c r="O89" s="2256" t="s">
        <v>884</v>
      </c>
      <c r="P89" s="2257" t="s">
        <v>885</v>
      </c>
      <c r="Q89" s="2260" t="s">
        <v>1746</v>
      </c>
      <c r="R89" s="2258" t="s">
        <v>893</v>
      </c>
      <c r="S89" s="2259" t="s">
        <v>888</v>
      </c>
    </row>
    <row r="90" spans="2:19" x14ac:dyDescent="0.3">
      <c r="C90" s="2261" t="s">
        <v>953</v>
      </c>
      <c r="D90" s="2262">
        <v>26026.308555399723</v>
      </c>
      <c r="E90" s="2263">
        <v>16</v>
      </c>
      <c r="F90" s="2264">
        <v>8</v>
      </c>
      <c r="G90" s="2265">
        <v>3331367.4950911645</v>
      </c>
      <c r="I90" s="2261" t="s">
        <v>953</v>
      </c>
      <c r="J90" s="2262">
        <v>26026.308555399723</v>
      </c>
      <c r="K90" s="2263">
        <v>24</v>
      </c>
      <c r="L90" s="2264">
        <v>8</v>
      </c>
      <c r="M90" s="2265">
        <v>4997051.2426367467</v>
      </c>
      <c r="O90" s="2261" t="s">
        <v>953</v>
      </c>
      <c r="P90" s="2262">
        <v>26026.308555399723</v>
      </c>
      <c r="Q90" s="2263">
        <v>32</v>
      </c>
      <c r="R90" s="2264">
        <v>8</v>
      </c>
      <c r="S90" s="2265">
        <v>6662734.990182329</v>
      </c>
    </row>
    <row r="91" spans="2:19" x14ac:dyDescent="0.3">
      <c r="C91" s="2261" t="s">
        <v>971</v>
      </c>
      <c r="D91" s="2262">
        <v>61890.988026898463</v>
      </c>
      <c r="E91" s="2263">
        <v>16</v>
      </c>
      <c r="F91" s="2264">
        <v>8</v>
      </c>
      <c r="G91" s="2265">
        <v>7922046.4674430033</v>
      </c>
      <c r="I91" s="2261" t="s">
        <v>971</v>
      </c>
      <c r="J91" s="2262">
        <v>61890.988026898463</v>
      </c>
      <c r="K91" s="2263">
        <v>24</v>
      </c>
      <c r="L91" s="2264">
        <v>8</v>
      </c>
      <c r="M91" s="2265">
        <v>11883069.701164505</v>
      </c>
      <c r="O91" s="2261" t="s">
        <v>971</v>
      </c>
      <c r="P91" s="2262">
        <v>61890.988026898463</v>
      </c>
      <c r="Q91" s="2263">
        <v>32</v>
      </c>
      <c r="R91" s="2264">
        <v>8</v>
      </c>
      <c r="S91" s="2265">
        <v>15844092.934886007</v>
      </c>
    </row>
    <row r="92" spans="2:19" x14ac:dyDescent="0.3">
      <c r="C92" s="2261" t="s">
        <v>936</v>
      </c>
      <c r="D92" s="2262">
        <v>4513.8849929873777</v>
      </c>
      <c r="E92" s="2263">
        <v>16</v>
      </c>
      <c r="F92" s="2264">
        <v>8</v>
      </c>
      <c r="G92" s="2265">
        <v>577777.27910238435</v>
      </c>
      <c r="I92" s="2261" t="s">
        <v>936</v>
      </c>
      <c r="J92" s="2262">
        <v>4513.8849929873777</v>
      </c>
      <c r="K92" s="2263">
        <v>24</v>
      </c>
      <c r="L92" s="2264">
        <v>8</v>
      </c>
      <c r="M92" s="2265">
        <v>866665.91865357652</v>
      </c>
      <c r="O92" s="2261" t="s">
        <v>936</v>
      </c>
      <c r="P92" s="2262">
        <v>4513.8849929873777</v>
      </c>
      <c r="Q92" s="2263">
        <v>32</v>
      </c>
      <c r="R92" s="2264">
        <v>8</v>
      </c>
      <c r="S92" s="2265">
        <v>1155554.5582047687</v>
      </c>
    </row>
    <row r="93" spans="2:19" ht="15.75" thickBot="1" x14ac:dyDescent="0.35">
      <c r="C93" s="2266"/>
      <c r="D93" s="2177"/>
      <c r="E93" s="1206"/>
      <c r="F93" s="2267" t="s">
        <v>890</v>
      </c>
      <c r="G93" s="2268">
        <v>11831191.241636552</v>
      </c>
      <c r="I93" s="2266"/>
      <c r="J93" s="2177"/>
      <c r="K93" s="1206"/>
      <c r="L93" s="2267" t="s">
        <v>890</v>
      </c>
      <c r="M93" s="2268">
        <v>17746786.862454828</v>
      </c>
      <c r="O93" s="2266"/>
      <c r="P93" s="2177"/>
      <c r="Q93" s="1206"/>
      <c r="R93" s="2267" t="s">
        <v>890</v>
      </c>
      <c r="S93" s="2268">
        <v>23662382.483273104</v>
      </c>
    </row>
    <row r="94" spans="2:19" ht="16.5" thickTop="1" thickBot="1" x14ac:dyDescent="0.35">
      <c r="C94" s="2254" t="s">
        <v>891</v>
      </c>
      <c r="D94" s="2177"/>
      <c r="E94" s="1206"/>
      <c r="F94" s="2269"/>
      <c r="G94" s="2255"/>
      <c r="I94" s="2254" t="s">
        <v>891</v>
      </c>
      <c r="J94" s="2177"/>
      <c r="K94" s="1206"/>
      <c r="L94" s="2269"/>
      <c r="M94" s="2255"/>
      <c r="O94" s="2254" t="s">
        <v>891</v>
      </c>
      <c r="P94" s="2177"/>
      <c r="Q94" s="1206"/>
      <c r="R94" s="2269"/>
      <c r="S94" s="2255"/>
    </row>
    <row r="95" spans="2:19" ht="15.75" thickBot="1" x14ac:dyDescent="0.35">
      <c r="C95" s="2270" t="s">
        <v>884</v>
      </c>
      <c r="D95" s="2271" t="s">
        <v>892</v>
      </c>
      <c r="E95" s="2258" t="s">
        <v>893</v>
      </c>
      <c r="F95" s="2272" t="s">
        <v>1748</v>
      </c>
      <c r="G95" s="2273" t="s">
        <v>888</v>
      </c>
      <c r="I95" s="2270" t="s">
        <v>884</v>
      </c>
      <c r="J95" s="2271" t="s">
        <v>892</v>
      </c>
      <c r="K95" s="2258" t="s">
        <v>893</v>
      </c>
      <c r="L95" s="2272" t="s">
        <v>1748</v>
      </c>
      <c r="M95" s="2273" t="s">
        <v>888</v>
      </c>
      <c r="O95" s="2270" t="s">
        <v>884</v>
      </c>
      <c r="P95" s="2271" t="s">
        <v>892</v>
      </c>
      <c r="Q95" s="2258" t="s">
        <v>893</v>
      </c>
      <c r="R95" s="2272" t="s">
        <v>1748</v>
      </c>
      <c r="S95" s="2273" t="s">
        <v>888</v>
      </c>
    </row>
    <row r="96" spans="2:19" x14ac:dyDescent="0.3">
      <c r="C96" s="2274"/>
      <c r="D96" s="2275"/>
      <c r="E96" s="2276"/>
      <c r="F96" s="2277"/>
      <c r="G96" s="2278"/>
      <c r="I96" s="2274"/>
      <c r="J96" s="2275"/>
      <c r="K96" s="2276"/>
      <c r="L96" s="2277"/>
      <c r="M96" s="2278"/>
      <c r="O96" s="2274"/>
      <c r="P96" s="2275"/>
      <c r="Q96" s="2276"/>
      <c r="R96" s="2277"/>
      <c r="S96" s="2278"/>
    </row>
    <row r="97" spans="3:25" x14ac:dyDescent="0.3">
      <c r="C97" s="2126"/>
      <c r="D97" s="2279"/>
      <c r="E97" s="2127"/>
      <c r="F97" s="2280"/>
      <c r="G97" s="2281"/>
      <c r="I97" s="2126"/>
      <c r="J97" s="2279"/>
      <c r="K97" s="2127"/>
      <c r="L97" s="2280"/>
      <c r="M97" s="2281"/>
      <c r="O97" s="2126"/>
      <c r="P97" s="2279"/>
      <c r="Q97" s="2127"/>
      <c r="R97" s="2280"/>
      <c r="S97" s="2281"/>
    </row>
    <row r="98" spans="3:25" x14ac:dyDescent="0.3">
      <c r="C98" s="2126"/>
      <c r="D98" s="2279"/>
      <c r="E98" s="2127"/>
      <c r="F98" s="2280"/>
      <c r="G98" s="2281"/>
      <c r="I98" s="2126"/>
      <c r="J98" s="2279"/>
      <c r="K98" s="2127"/>
      <c r="L98" s="2280"/>
      <c r="M98" s="2281"/>
      <c r="O98" s="2126"/>
      <c r="P98" s="2279"/>
      <c r="Q98" s="2127"/>
      <c r="R98" s="2280"/>
      <c r="S98" s="2281"/>
    </row>
    <row r="99" spans="3:25" x14ac:dyDescent="0.3">
      <c r="C99" s="2126"/>
      <c r="D99" s="2279"/>
      <c r="E99" s="2127"/>
      <c r="F99" s="2280"/>
      <c r="G99" s="2281"/>
      <c r="I99" s="2126"/>
      <c r="J99" s="2279"/>
      <c r="K99" s="2127"/>
      <c r="L99" s="2280"/>
      <c r="M99" s="2281"/>
      <c r="O99" s="2126"/>
      <c r="P99" s="2279"/>
      <c r="Q99" s="2127"/>
      <c r="R99" s="2280"/>
      <c r="S99" s="2281"/>
    </row>
    <row r="100" spans="3:25" ht="15.75" thickBot="1" x14ac:dyDescent="0.35">
      <c r="C100" s="2266"/>
      <c r="D100" s="2177"/>
      <c r="E100" s="1206"/>
      <c r="F100" s="2267" t="s">
        <v>890</v>
      </c>
      <c r="G100" s="2268">
        <v>0</v>
      </c>
      <c r="I100" s="2266"/>
      <c r="J100" s="2177"/>
      <c r="K100" s="1206"/>
      <c r="L100" s="2267" t="s">
        <v>890</v>
      </c>
      <c r="M100" s="2268">
        <v>0</v>
      </c>
      <c r="O100" s="2266"/>
      <c r="P100" s="2177"/>
      <c r="Q100" s="1206"/>
      <c r="R100" s="2267" t="s">
        <v>890</v>
      </c>
      <c r="S100" s="2268">
        <v>0</v>
      </c>
    </row>
    <row r="101" spans="3:25" ht="16.5" thickTop="1" thickBot="1" x14ac:dyDescent="0.35">
      <c r="C101" s="2254" t="s">
        <v>898</v>
      </c>
      <c r="D101" s="2177"/>
      <c r="E101" s="1206"/>
      <c r="F101" s="2269"/>
      <c r="G101" s="2255"/>
      <c r="I101" s="2254" t="s">
        <v>898</v>
      </c>
      <c r="J101" s="2177"/>
      <c r="K101" s="1206"/>
      <c r="L101" s="2269"/>
      <c r="M101" s="2255"/>
      <c r="O101" s="2254" t="s">
        <v>898</v>
      </c>
      <c r="P101" s="2177"/>
      <c r="Q101" s="1206"/>
      <c r="R101" s="2269"/>
      <c r="S101" s="2255"/>
    </row>
    <row r="102" spans="3:25" ht="15.75" thickBot="1" x14ac:dyDescent="0.35">
      <c r="C102" s="2270" t="s">
        <v>884</v>
      </c>
      <c r="D102" s="2271" t="s">
        <v>885</v>
      </c>
      <c r="E102" s="2258" t="s">
        <v>1746</v>
      </c>
      <c r="F102" s="2258" t="s">
        <v>893</v>
      </c>
      <c r="G102" s="2259" t="s">
        <v>888</v>
      </c>
      <c r="I102" s="2270" t="s">
        <v>884</v>
      </c>
      <c r="J102" s="2271" t="s">
        <v>885</v>
      </c>
      <c r="K102" s="2258" t="s">
        <v>1746</v>
      </c>
      <c r="L102" s="2258" t="s">
        <v>893</v>
      </c>
      <c r="M102" s="2259" t="s">
        <v>888</v>
      </c>
      <c r="O102" s="2270" t="s">
        <v>884</v>
      </c>
      <c r="P102" s="2271" t="s">
        <v>885</v>
      </c>
      <c r="Q102" s="2258" t="s">
        <v>1746</v>
      </c>
      <c r="R102" s="2258" t="s">
        <v>893</v>
      </c>
      <c r="S102" s="2259" t="s">
        <v>888</v>
      </c>
    </row>
    <row r="103" spans="3:25" x14ac:dyDescent="0.3">
      <c r="C103" s="2261" t="s">
        <v>1651</v>
      </c>
      <c r="D103" s="2282">
        <v>403671.20035076747</v>
      </c>
      <c r="E103" s="2263">
        <v>8</v>
      </c>
      <c r="F103" s="2264">
        <v>1</v>
      </c>
      <c r="G103" s="2265">
        <v>3229369.6028061397</v>
      </c>
      <c r="I103" s="2261" t="s">
        <v>1651</v>
      </c>
      <c r="J103" s="2282">
        <v>403671.20035076747</v>
      </c>
      <c r="K103" s="2263">
        <v>16</v>
      </c>
      <c r="L103" s="2264">
        <v>1</v>
      </c>
      <c r="M103" s="2265">
        <v>6458739.2056122795</v>
      </c>
      <c r="O103" s="2261" t="s">
        <v>1651</v>
      </c>
      <c r="P103" s="2282">
        <v>403671.20035076747</v>
      </c>
      <c r="Q103" s="2263">
        <v>24</v>
      </c>
      <c r="R103" s="2264">
        <v>1</v>
      </c>
      <c r="S103" s="2265">
        <v>9688108.8084184192</v>
      </c>
    </row>
    <row r="104" spans="3:25" x14ac:dyDescent="0.3">
      <c r="C104" s="2261" t="s">
        <v>2696</v>
      </c>
      <c r="D104" s="2282">
        <v>176370.20615817781</v>
      </c>
      <c r="E104" s="2263">
        <v>8</v>
      </c>
      <c r="F104" s="2264">
        <v>2</v>
      </c>
      <c r="G104" s="2265">
        <v>2821923.298530845</v>
      </c>
      <c r="I104" s="2261" t="s">
        <v>2696</v>
      </c>
      <c r="J104" s="2282">
        <v>176370.20615817781</v>
      </c>
      <c r="K104" s="2263">
        <v>16</v>
      </c>
      <c r="L104" s="2264">
        <v>2</v>
      </c>
      <c r="M104" s="2265">
        <v>5643846.5970616899</v>
      </c>
      <c r="O104" s="2261" t="s">
        <v>2696</v>
      </c>
      <c r="P104" s="2282">
        <v>176370.20615817781</v>
      </c>
      <c r="Q104" s="2263">
        <v>24</v>
      </c>
      <c r="R104" s="2264">
        <v>2</v>
      </c>
      <c r="S104" s="2265">
        <v>8465769.8955925349</v>
      </c>
    </row>
    <row r="105" spans="3:25" x14ac:dyDescent="0.3">
      <c r="C105" s="2261" t="s">
        <v>967</v>
      </c>
      <c r="D105" s="2282">
        <v>166435.72214626396</v>
      </c>
      <c r="E105" s="2263">
        <v>16</v>
      </c>
      <c r="F105" s="2264">
        <v>2</v>
      </c>
      <c r="G105" s="2265">
        <v>5325943.1086804466</v>
      </c>
      <c r="I105" s="2261" t="s">
        <v>967</v>
      </c>
      <c r="J105" s="2282">
        <v>166435.72214626396</v>
      </c>
      <c r="K105" s="2263">
        <v>24</v>
      </c>
      <c r="L105" s="2264">
        <v>2</v>
      </c>
      <c r="M105" s="2265">
        <v>7988914.6630206704</v>
      </c>
      <c r="O105" s="2261" t="s">
        <v>967</v>
      </c>
      <c r="P105" s="2282">
        <v>166435.72214626396</v>
      </c>
      <c r="Q105" s="2263">
        <v>32</v>
      </c>
      <c r="R105" s="2264">
        <v>2</v>
      </c>
      <c r="S105" s="2265">
        <v>10651886.217360893</v>
      </c>
    </row>
    <row r="106" spans="3:25" x14ac:dyDescent="0.3">
      <c r="C106" s="2261" t="s">
        <v>1817</v>
      </c>
      <c r="D106" s="2282">
        <v>93831.201492526641</v>
      </c>
      <c r="E106" s="2263">
        <v>16</v>
      </c>
      <c r="F106" s="2264">
        <v>3</v>
      </c>
      <c r="G106" s="2265">
        <v>4503897.671641279</v>
      </c>
      <c r="I106" s="2261" t="s">
        <v>1817</v>
      </c>
      <c r="J106" s="2282">
        <v>93831.201492526641</v>
      </c>
      <c r="K106" s="2263">
        <v>24</v>
      </c>
      <c r="L106" s="2264">
        <v>3</v>
      </c>
      <c r="M106" s="2265">
        <v>6755846.5074619185</v>
      </c>
      <c r="O106" s="2261" t="s">
        <v>1817</v>
      </c>
      <c r="P106" s="2282">
        <v>93831.201492526641</v>
      </c>
      <c r="Q106" s="2263">
        <v>32</v>
      </c>
      <c r="R106" s="2264">
        <v>3</v>
      </c>
      <c r="S106" s="2265">
        <v>9007795.343282558</v>
      </c>
    </row>
    <row r="107" spans="3:25" ht="15.75" thickBot="1" x14ac:dyDescent="0.35">
      <c r="C107" s="2283"/>
      <c r="D107" s="2284"/>
      <c r="E107" s="2285"/>
      <c r="F107" s="2267" t="s">
        <v>890</v>
      </c>
      <c r="G107" s="2268">
        <v>15881133.681658711</v>
      </c>
      <c r="I107" s="2283"/>
      <c r="J107" s="2284"/>
      <c r="K107" s="2285"/>
      <c r="L107" s="2267" t="s">
        <v>890</v>
      </c>
      <c r="M107" s="2268">
        <v>26847346.973156556</v>
      </c>
      <c r="O107" s="2283"/>
      <c r="P107" s="2284"/>
      <c r="Q107" s="2285"/>
      <c r="R107" s="2267" t="s">
        <v>890</v>
      </c>
      <c r="S107" s="2268">
        <v>37813560.264654405</v>
      </c>
    </row>
    <row r="108" spans="3:25" ht="16.5" thickTop="1" thickBot="1" x14ac:dyDescent="0.35">
      <c r="C108" s="2286"/>
      <c r="D108" s="2287"/>
      <c r="E108" s="2288" t="s">
        <v>900</v>
      </c>
      <c r="F108" s="2169"/>
      <c r="G108" s="1086">
        <v>27712324.923295263</v>
      </c>
      <c r="I108" s="2286"/>
      <c r="J108" s="2287"/>
      <c r="K108" s="2288" t="s">
        <v>900</v>
      </c>
      <c r="L108" s="2169"/>
      <c r="M108" s="1086">
        <v>44594133.835611388</v>
      </c>
      <c r="O108" s="2286"/>
      <c r="P108" s="2287"/>
      <c r="Q108" s="2288" t="s">
        <v>900</v>
      </c>
      <c r="R108" s="2169"/>
      <c r="S108" s="1086">
        <v>61475942.747927509</v>
      </c>
    </row>
    <row r="110" spans="3:25" ht="15.75" thickBot="1" x14ac:dyDescent="0.35"/>
    <row r="111" spans="3:25" x14ac:dyDescent="0.3">
      <c r="C111" s="2231" t="s">
        <v>876</v>
      </c>
      <c r="D111" s="2232"/>
      <c r="E111" s="2235" t="s">
        <v>875</v>
      </c>
      <c r="F111" s="2233"/>
      <c r="G111" s="2234"/>
      <c r="I111" s="2231" t="s">
        <v>876</v>
      </c>
      <c r="J111" s="2232"/>
      <c r="K111" s="2235" t="s">
        <v>875</v>
      </c>
      <c r="L111" s="2233"/>
      <c r="M111" s="2234"/>
      <c r="O111" s="2231" t="s">
        <v>876</v>
      </c>
      <c r="P111" s="2232"/>
      <c r="Q111" s="2235" t="s">
        <v>875</v>
      </c>
      <c r="R111" s="2233"/>
      <c r="S111" s="2234"/>
      <c r="U111" s="2231" t="s">
        <v>876</v>
      </c>
      <c r="V111" s="2232"/>
      <c r="W111" s="2235" t="s">
        <v>875</v>
      </c>
      <c r="X111" s="2233"/>
      <c r="Y111" s="2234"/>
    </row>
    <row r="112" spans="3:25" ht="15.75" thickBot="1" x14ac:dyDescent="0.35">
      <c r="C112" s="2241" t="s">
        <v>877</v>
      </c>
      <c r="D112" s="2242">
        <v>4</v>
      </c>
      <c r="E112" s="2243" t="s">
        <v>3366</v>
      </c>
      <c r="F112" s="2239"/>
      <c r="G112" s="2240"/>
      <c r="I112" s="2241" t="s">
        <v>877</v>
      </c>
      <c r="J112" s="2242">
        <v>5</v>
      </c>
      <c r="K112" s="2243" t="s">
        <v>3366</v>
      </c>
      <c r="L112" s="2239"/>
      <c r="M112" s="2240"/>
      <c r="O112" s="2241" t="s">
        <v>877</v>
      </c>
      <c r="P112" s="2242">
        <v>6</v>
      </c>
      <c r="Q112" s="2243" t="s">
        <v>3366</v>
      </c>
      <c r="R112" s="2239"/>
      <c r="S112" s="2240"/>
      <c r="U112" s="2241" t="s">
        <v>877</v>
      </c>
      <c r="V112" s="2242">
        <v>7</v>
      </c>
      <c r="W112" s="2243" t="s">
        <v>3366</v>
      </c>
      <c r="X112" s="2239"/>
      <c r="Y112" s="2240"/>
    </row>
    <row r="113" spans="3:25" x14ac:dyDescent="0.3">
      <c r="C113" s="2244" t="s">
        <v>880</v>
      </c>
      <c r="D113" s="2245"/>
      <c r="E113" s="2246"/>
      <c r="F113" s="2247" t="s">
        <v>881</v>
      </c>
      <c r="G113" s="2248" t="s">
        <v>1745</v>
      </c>
      <c r="I113" s="2244" t="s">
        <v>880</v>
      </c>
      <c r="J113" s="2245"/>
      <c r="K113" s="2246"/>
      <c r="L113" s="2247" t="s">
        <v>881</v>
      </c>
      <c r="M113" s="2248" t="s">
        <v>1745</v>
      </c>
      <c r="O113" s="2244" t="s">
        <v>880</v>
      </c>
      <c r="P113" s="2245"/>
      <c r="Q113" s="2246"/>
      <c r="R113" s="2247" t="s">
        <v>881</v>
      </c>
      <c r="S113" s="2248" t="s">
        <v>1745</v>
      </c>
      <c r="U113" s="2244" t="s">
        <v>880</v>
      </c>
      <c r="V113" s="2245"/>
      <c r="W113" s="2246"/>
      <c r="X113" s="2247" t="s">
        <v>881</v>
      </c>
      <c r="Y113" s="2248" t="s">
        <v>1745</v>
      </c>
    </row>
    <row r="114" spans="3:25" ht="12.75" customHeight="1" thickBot="1" x14ac:dyDescent="0.35">
      <c r="C114" s="2249" t="s">
        <v>2102</v>
      </c>
      <c r="D114" s="2250"/>
      <c r="E114" s="2251"/>
      <c r="F114" s="2252"/>
      <c r="G114" s="2253"/>
      <c r="I114" s="2249" t="s">
        <v>2101</v>
      </c>
      <c r="J114" s="2250"/>
      <c r="K114" s="2251"/>
      <c r="L114" s="2252"/>
      <c r="M114" s="2253"/>
      <c r="O114" s="2249" t="s">
        <v>2100</v>
      </c>
      <c r="P114" s="2250"/>
      <c r="Q114" s="2251"/>
      <c r="R114" s="2252"/>
      <c r="S114" s="2253"/>
      <c r="U114" s="2249" t="s">
        <v>2103</v>
      </c>
      <c r="V114" s="2250"/>
      <c r="W114" s="2251"/>
      <c r="X114" s="2252"/>
      <c r="Y114" s="2253"/>
    </row>
    <row r="115" spans="3:25" ht="15.75" thickBot="1" x14ac:dyDescent="0.35">
      <c r="C115" s="2254" t="s">
        <v>882</v>
      </c>
      <c r="D115" s="2177"/>
      <c r="E115" s="1206"/>
      <c r="F115" s="1206"/>
      <c r="G115" s="2255"/>
      <c r="I115" s="2254" t="s">
        <v>882</v>
      </c>
      <c r="J115" s="2177"/>
      <c r="K115" s="1206"/>
      <c r="L115" s="1206"/>
      <c r="M115" s="2255"/>
      <c r="O115" s="2254" t="s">
        <v>882</v>
      </c>
      <c r="P115" s="2177"/>
      <c r="Q115" s="1206"/>
      <c r="R115" s="1206"/>
      <c r="S115" s="2255"/>
      <c r="U115" s="2254" t="s">
        <v>882</v>
      </c>
      <c r="V115" s="2177"/>
      <c r="W115" s="1206"/>
      <c r="X115" s="1206"/>
      <c r="Y115" s="2255"/>
    </row>
    <row r="116" spans="3:25" ht="15.75" thickBot="1" x14ac:dyDescent="0.35">
      <c r="C116" s="2256" t="s">
        <v>884</v>
      </c>
      <c r="D116" s="2257" t="s">
        <v>885</v>
      </c>
      <c r="E116" s="2258" t="s">
        <v>1816</v>
      </c>
      <c r="F116" s="2258" t="s">
        <v>893</v>
      </c>
      <c r="G116" s="2259" t="s">
        <v>888</v>
      </c>
      <c r="I116" s="2256" t="s">
        <v>884</v>
      </c>
      <c r="J116" s="2257" t="s">
        <v>885</v>
      </c>
      <c r="K116" s="2258" t="s">
        <v>1816</v>
      </c>
      <c r="L116" s="2258" t="s">
        <v>893</v>
      </c>
      <c r="M116" s="2259" t="s">
        <v>888</v>
      </c>
      <c r="O116" s="2256" t="s">
        <v>884</v>
      </c>
      <c r="P116" s="2257" t="s">
        <v>885</v>
      </c>
      <c r="Q116" s="2260" t="s">
        <v>1746</v>
      </c>
      <c r="R116" s="2258" t="s">
        <v>893</v>
      </c>
      <c r="S116" s="2259" t="s">
        <v>888</v>
      </c>
      <c r="U116" s="2256" t="s">
        <v>884</v>
      </c>
      <c r="V116" s="2257" t="s">
        <v>885</v>
      </c>
      <c r="W116" s="2260" t="s">
        <v>1746</v>
      </c>
      <c r="X116" s="2258" t="s">
        <v>893</v>
      </c>
      <c r="Y116" s="2259" t="s">
        <v>888</v>
      </c>
    </row>
    <row r="117" spans="3:25" x14ac:dyDescent="0.3">
      <c r="C117" s="2261" t="s">
        <v>953</v>
      </c>
      <c r="D117" s="2262">
        <v>26026.308555399723</v>
      </c>
      <c r="E117" s="2263">
        <v>8</v>
      </c>
      <c r="F117" s="2264">
        <v>8</v>
      </c>
      <c r="G117" s="2265">
        <v>1665683.7475455822</v>
      </c>
      <c r="H117" s="2285"/>
      <c r="I117" s="2261" t="s">
        <v>953</v>
      </c>
      <c r="J117" s="2262">
        <v>26026.308555399723</v>
      </c>
      <c r="K117" s="2263">
        <v>12</v>
      </c>
      <c r="L117" s="2264">
        <v>8</v>
      </c>
      <c r="M117" s="2265">
        <v>2498525.6213183734</v>
      </c>
      <c r="O117" s="2261" t="s">
        <v>953</v>
      </c>
      <c r="P117" s="2262">
        <v>26026.308555399723</v>
      </c>
      <c r="Q117" s="2263">
        <v>17.600000000000001</v>
      </c>
      <c r="R117" s="2264">
        <v>8</v>
      </c>
      <c r="S117" s="2265">
        <v>3664504.2446002811</v>
      </c>
      <c r="U117" s="2261" t="s">
        <v>953</v>
      </c>
      <c r="V117" s="2262">
        <v>26026.308555399723</v>
      </c>
      <c r="W117" s="2263">
        <v>21.6</v>
      </c>
      <c r="X117" s="2264">
        <v>8</v>
      </c>
      <c r="Y117" s="2265">
        <v>4497346.1183730727</v>
      </c>
    </row>
    <row r="118" spans="3:25" x14ac:dyDescent="0.3">
      <c r="C118" s="2261" t="s">
        <v>971</v>
      </c>
      <c r="D118" s="2262">
        <v>61890.988026898463</v>
      </c>
      <c r="E118" s="2263">
        <v>8</v>
      </c>
      <c r="F118" s="2264">
        <v>8</v>
      </c>
      <c r="G118" s="2265">
        <v>3961023.2337215017</v>
      </c>
      <c r="I118" s="2261" t="s">
        <v>971</v>
      </c>
      <c r="J118" s="2262">
        <v>61890.988026898463</v>
      </c>
      <c r="K118" s="2263">
        <v>12</v>
      </c>
      <c r="L118" s="2264">
        <v>8</v>
      </c>
      <c r="M118" s="2265">
        <v>5941534.8505822523</v>
      </c>
      <c r="O118" s="2261" t="s">
        <v>971</v>
      </c>
      <c r="P118" s="2262">
        <v>61890.988026898463</v>
      </c>
      <c r="Q118" s="2263">
        <v>17.600000000000001</v>
      </c>
      <c r="R118" s="2264">
        <v>8</v>
      </c>
      <c r="S118" s="2265">
        <v>8714251.1141873039</v>
      </c>
      <c r="U118" s="2261" t="s">
        <v>971</v>
      </c>
      <c r="V118" s="2262">
        <v>61890.988026898463</v>
      </c>
      <c r="W118" s="2263">
        <v>21.6</v>
      </c>
      <c r="X118" s="2264">
        <v>8</v>
      </c>
      <c r="Y118" s="2265">
        <v>10694762.731048055</v>
      </c>
    </row>
    <row r="119" spans="3:25" x14ac:dyDescent="0.3">
      <c r="C119" s="2261" t="s">
        <v>936</v>
      </c>
      <c r="D119" s="2262">
        <v>4513.8849929873777</v>
      </c>
      <c r="E119" s="2263">
        <v>8</v>
      </c>
      <c r="F119" s="2264">
        <v>8</v>
      </c>
      <c r="G119" s="2265">
        <v>288888.63955119217</v>
      </c>
      <c r="I119" s="2261" t="s">
        <v>936</v>
      </c>
      <c r="J119" s="2262">
        <v>4513.8849929873777</v>
      </c>
      <c r="K119" s="2263">
        <v>12</v>
      </c>
      <c r="L119" s="2264">
        <v>8</v>
      </c>
      <c r="M119" s="2265">
        <v>433332.95932678826</v>
      </c>
      <c r="O119" s="2261" t="s">
        <v>936</v>
      </c>
      <c r="P119" s="2262">
        <v>4513.8849929873777</v>
      </c>
      <c r="Q119" s="2263">
        <v>17.600000000000001</v>
      </c>
      <c r="R119" s="2264">
        <v>8</v>
      </c>
      <c r="S119" s="2265">
        <v>635555.00701262278</v>
      </c>
      <c r="U119" s="2261" t="s">
        <v>936</v>
      </c>
      <c r="V119" s="2262">
        <v>4513.8849929873777</v>
      </c>
      <c r="W119" s="2263">
        <v>21.6</v>
      </c>
      <c r="X119" s="2264">
        <v>8</v>
      </c>
      <c r="Y119" s="2265">
        <v>779999.32678821892</v>
      </c>
    </row>
    <row r="120" spans="3:25" ht="15.75" thickBot="1" x14ac:dyDescent="0.35">
      <c r="C120" s="2266"/>
      <c r="D120" s="2177"/>
      <c r="E120" s="1206"/>
      <c r="F120" s="2267" t="s">
        <v>890</v>
      </c>
      <c r="G120" s="2268">
        <v>5915595.620818276</v>
      </c>
      <c r="I120" s="2266"/>
      <c r="J120" s="2177"/>
      <c r="K120" s="1206"/>
      <c r="L120" s="2267" t="s">
        <v>890</v>
      </c>
      <c r="M120" s="2268">
        <v>8873393.4312274139</v>
      </c>
      <c r="O120" s="2266"/>
      <c r="P120" s="2177"/>
      <c r="Q120" s="1206"/>
      <c r="R120" s="2267" t="s">
        <v>890</v>
      </c>
      <c r="S120" s="2268">
        <v>13014310.365800207</v>
      </c>
      <c r="U120" s="2266"/>
      <c r="V120" s="2177"/>
      <c r="W120" s="1206"/>
      <c r="X120" s="2267" t="s">
        <v>890</v>
      </c>
      <c r="Y120" s="2268">
        <v>15972108.176209347</v>
      </c>
    </row>
    <row r="121" spans="3:25" ht="16.5" thickTop="1" thickBot="1" x14ac:dyDescent="0.35">
      <c r="C121" s="2254" t="s">
        <v>891</v>
      </c>
      <c r="D121" s="2177"/>
      <c r="E121" s="1206"/>
      <c r="F121" s="2269"/>
      <c r="G121" s="2255"/>
      <c r="I121" s="2254" t="s">
        <v>891</v>
      </c>
      <c r="J121" s="2177"/>
      <c r="K121" s="1206"/>
      <c r="L121" s="2269"/>
      <c r="M121" s="2255"/>
      <c r="O121" s="2254" t="s">
        <v>891</v>
      </c>
      <c r="P121" s="2177"/>
      <c r="Q121" s="1206"/>
      <c r="R121" s="2269"/>
      <c r="S121" s="2255"/>
      <c r="U121" s="2254" t="s">
        <v>891</v>
      </c>
      <c r="V121" s="2177"/>
      <c r="W121" s="1206"/>
      <c r="X121" s="2269"/>
      <c r="Y121" s="2255"/>
    </row>
    <row r="122" spans="3:25" ht="15.75" thickBot="1" x14ac:dyDescent="0.35">
      <c r="C122" s="2270" t="s">
        <v>884</v>
      </c>
      <c r="D122" s="2271" t="s">
        <v>892</v>
      </c>
      <c r="E122" s="2258" t="s">
        <v>893</v>
      </c>
      <c r="F122" s="2272" t="s">
        <v>1748</v>
      </c>
      <c r="G122" s="2273" t="s">
        <v>888</v>
      </c>
      <c r="I122" s="2270" t="s">
        <v>884</v>
      </c>
      <c r="J122" s="2271" t="s">
        <v>892</v>
      </c>
      <c r="K122" s="2258" t="s">
        <v>893</v>
      </c>
      <c r="L122" s="2272" t="s">
        <v>1748</v>
      </c>
      <c r="M122" s="2273" t="s">
        <v>888</v>
      </c>
      <c r="O122" s="2270" t="s">
        <v>884</v>
      </c>
      <c r="P122" s="2271" t="s">
        <v>892</v>
      </c>
      <c r="Q122" s="2258" t="s">
        <v>893</v>
      </c>
      <c r="R122" s="2272" t="s">
        <v>1748</v>
      </c>
      <c r="S122" s="2273" t="s">
        <v>888</v>
      </c>
      <c r="U122" s="2270" t="s">
        <v>884</v>
      </c>
      <c r="V122" s="2271" t="s">
        <v>892</v>
      </c>
      <c r="W122" s="2258" t="s">
        <v>893</v>
      </c>
      <c r="X122" s="2272" t="s">
        <v>1748</v>
      </c>
      <c r="Y122" s="2273" t="s">
        <v>888</v>
      </c>
    </row>
    <row r="123" spans="3:25" x14ac:dyDescent="0.3">
      <c r="C123" s="2274"/>
      <c r="D123" s="2275"/>
      <c r="E123" s="2276"/>
      <c r="F123" s="2277"/>
      <c r="G123" s="2278"/>
      <c r="I123" s="2274"/>
      <c r="J123" s="2275"/>
      <c r="K123" s="2276"/>
      <c r="L123" s="2277"/>
      <c r="M123" s="2278"/>
      <c r="O123" s="2274"/>
      <c r="P123" s="2275"/>
      <c r="Q123" s="2276"/>
      <c r="R123" s="2277"/>
      <c r="S123" s="2278"/>
      <c r="U123" s="2274"/>
      <c r="V123" s="2275"/>
      <c r="W123" s="2276"/>
      <c r="X123" s="2277"/>
      <c r="Y123" s="2278"/>
    </row>
    <row r="124" spans="3:25" x14ac:dyDescent="0.3">
      <c r="C124" s="2126"/>
      <c r="D124" s="2279"/>
      <c r="E124" s="2127"/>
      <c r="F124" s="2280"/>
      <c r="G124" s="2281"/>
      <c r="I124" s="2126"/>
      <c r="J124" s="2279"/>
      <c r="K124" s="2127"/>
      <c r="L124" s="2280"/>
      <c r="M124" s="2281"/>
      <c r="O124" s="2126"/>
      <c r="P124" s="2279"/>
      <c r="Q124" s="2127"/>
      <c r="R124" s="2280"/>
      <c r="S124" s="2281"/>
      <c r="U124" s="2126"/>
      <c r="V124" s="2279"/>
      <c r="W124" s="2127"/>
      <c r="X124" s="2280"/>
      <c r="Y124" s="2281"/>
    </row>
    <row r="125" spans="3:25" x14ac:dyDescent="0.3">
      <c r="C125" s="2126"/>
      <c r="D125" s="2279"/>
      <c r="E125" s="2127"/>
      <c r="F125" s="2280"/>
      <c r="G125" s="2281"/>
      <c r="I125" s="2126"/>
      <c r="J125" s="2279"/>
      <c r="K125" s="2127"/>
      <c r="L125" s="2280"/>
      <c r="M125" s="2281"/>
      <c r="O125" s="2126"/>
      <c r="P125" s="2279"/>
      <c r="Q125" s="2127"/>
      <c r="R125" s="2280"/>
      <c r="S125" s="2281"/>
      <c r="U125" s="2126"/>
      <c r="V125" s="2279"/>
      <c r="W125" s="2127"/>
      <c r="X125" s="2280"/>
      <c r="Y125" s="2281"/>
    </row>
    <row r="126" spans="3:25" x14ac:dyDescent="0.3">
      <c r="C126" s="2126"/>
      <c r="D126" s="2279"/>
      <c r="E126" s="2127"/>
      <c r="F126" s="2280"/>
      <c r="G126" s="2281"/>
      <c r="I126" s="2126"/>
      <c r="J126" s="2279"/>
      <c r="K126" s="2127"/>
      <c r="L126" s="2280"/>
      <c r="M126" s="2281"/>
      <c r="O126" s="2126"/>
      <c r="P126" s="2279"/>
      <c r="Q126" s="2127"/>
      <c r="R126" s="2280"/>
      <c r="S126" s="2281"/>
      <c r="U126" s="2126"/>
      <c r="V126" s="2279"/>
      <c r="W126" s="2127"/>
      <c r="X126" s="2280"/>
      <c r="Y126" s="2281"/>
    </row>
    <row r="127" spans="3:25" ht="15.75" thickBot="1" x14ac:dyDescent="0.35">
      <c r="C127" s="2266"/>
      <c r="D127" s="2177"/>
      <c r="E127" s="1206"/>
      <c r="F127" s="2267" t="s">
        <v>890</v>
      </c>
      <c r="G127" s="2268">
        <v>0</v>
      </c>
      <c r="I127" s="2266"/>
      <c r="J127" s="2177"/>
      <c r="K127" s="1206"/>
      <c r="L127" s="2267" t="s">
        <v>890</v>
      </c>
      <c r="M127" s="2268">
        <v>0</v>
      </c>
      <c r="O127" s="2266"/>
      <c r="P127" s="2177"/>
      <c r="Q127" s="1206"/>
      <c r="R127" s="2267" t="s">
        <v>890</v>
      </c>
      <c r="S127" s="2268">
        <v>0</v>
      </c>
      <c r="U127" s="2266"/>
      <c r="V127" s="2177"/>
      <c r="W127" s="1206"/>
      <c r="X127" s="2267" t="s">
        <v>890</v>
      </c>
      <c r="Y127" s="2268">
        <v>0</v>
      </c>
    </row>
    <row r="128" spans="3:25" ht="16.5" thickTop="1" thickBot="1" x14ac:dyDescent="0.35">
      <c r="C128" s="2254" t="s">
        <v>898</v>
      </c>
      <c r="D128" s="2177"/>
      <c r="E128" s="1206"/>
      <c r="F128" s="2269"/>
      <c r="G128" s="2255"/>
      <c r="I128" s="2254" t="s">
        <v>898</v>
      </c>
      <c r="J128" s="2177"/>
      <c r="K128" s="1206"/>
      <c r="L128" s="2269"/>
      <c r="M128" s="2255"/>
      <c r="O128" s="2254" t="s">
        <v>898</v>
      </c>
      <c r="P128" s="2177"/>
      <c r="Q128" s="1206"/>
      <c r="R128" s="2269"/>
      <c r="S128" s="2255"/>
      <c r="U128" s="2254" t="s">
        <v>898</v>
      </c>
      <c r="V128" s="2177"/>
      <c r="W128" s="1206"/>
      <c r="X128" s="2269"/>
      <c r="Y128" s="2255"/>
    </row>
    <row r="129" spans="3:25" ht="15.75" thickBot="1" x14ac:dyDescent="0.35">
      <c r="C129" s="2270" t="s">
        <v>884</v>
      </c>
      <c r="D129" s="2271" t="s">
        <v>885</v>
      </c>
      <c r="E129" s="2258" t="s">
        <v>1816</v>
      </c>
      <c r="F129" s="2258" t="s">
        <v>893</v>
      </c>
      <c r="G129" s="2259" t="s">
        <v>888</v>
      </c>
      <c r="I129" s="2270" t="s">
        <v>884</v>
      </c>
      <c r="J129" s="2271" t="s">
        <v>885</v>
      </c>
      <c r="K129" s="2258" t="s">
        <v>1746</v>
      </c>
      <c r="L129" s="2258" t="s">
        <v>893</v>
      </c>
      <c r="M129" s="2259" t="s">
        <v>888</v>
      </c>
      <c r="O129" s="2270" t="s">
        <v>884</v>
      </c>
      <c r="P129" s="2271" t="s">
        <v>885</v>
      </c>
      <c r="Q129" s="2258" t="s">
        <v>1746</v>
      </c>
      <c r="R129" s="2258" t="s">
        <v>893</v>
      </c>
      <c r="S129" s="2259" t="s">
        <v>888</v>
      </c>
      <c r="U129" s="2270" t="s">
        <v>884</v>
      </c>
      <c r="V129" s="2271" t="s">
        <v>885</v>
      </c>
      <c r="W129" s="2258" t="s">
        <v>1746</v>
      </c>
      <c r="X129" s="2258" t="s">
        <v>893</v>
      </c>
      <c r="Y129" s="2259" t="s">
        <v>888</v>
      </c>
    </row>
    <row r="130" spans="3:25" x14ac:dyDescent="0.3">
      <c r="C130" s="2261" t="s">
        <v>1651</v>
      </c>
      <c r="D130" s="2282">
        <v>403671.20035076747</v>
      </c>
      <c r="E130" s="2263">
        <v>6</v>
      </c>
      <c r="F130" s="2264">
        <v>1</v>
      </c>
      <c r="G130" s="2265">
        <v>2422027.2021046048</v>
      </c>
      <c r="I130" s="2261" t="s">
        <v>1651</v>
      </c>
      <c r="J130" s="2282">
        <v>403671.20035076747</v>
      </c>
      <c r="K130" s="2263">
        <v>8</v>
      </c>
      <c r="L130" s="2264">
        <v>1</v>
      </c>
      <c r="M130" s="2265">
        <v>3229369.6028061397</v>
      </c>
      <c r="O130" s="2261" t="s">
        <v>1651</v>
      </c>
      <c r="P130" s="2282">
        <v>403671.20035076747</v>
      </c>
      <c r="Q130" s="2263">
        <v>12</v>
      </c>
      <c r="R130" s="2264">
        <v>1</v>
      </c>
      <c r="S130" s="2265">
        <v>4844054.4042092096</v>
      </c>
      <c r="U130" s="2261" t="s">
        <v>1651</v>
      </c>
      <c r="V130" s="2282">
        <v>403671.20035076747</v>
      </c>
      <c r="W130" s="2263">
        <v>14</v>
      </c>
      <c r="X130" s="2264">
        <v>1</v>
      </c>
      <c r="Y130" s="2265">
        <v>5651396.8049107445</v>
      </c>
    </row>
    <row r="131" spans="3:25" x14ac:dyDescent="0.3">
      <c r="C131" s="2261" t="s">
        <v>2696</v>
      </c>
      <c r="D131" s="2282">
        <v>176370.20615817781</v>
      </c>
      <c r="E131" s="2263">
        <v>6</v>
      </c>
      <c r="F131" s="2264">
        <v>2</v>
      </c>
      <c r="G131" s="2265">
        <v>2116442.4738981337</v>
      </c>
      <c r="I131" s="2261" t="s">
        <v>2696</v>
      </c>
      <c r="J131" s="2282">
        <v>176370.20615817781</v>
      </c>
      <c r="K131" s="2263">
        <v>8</v>
      </c>
      <c r="L131" s="2264">
        <v>2</v>
      </c>
      <c r="M131" s="2265">
        <v>2821923.298530845</v>
      </c>
      <c r="O131" s="2261" t="s">
        <v>2696</v>
      </c>
      <c r="P131" s="2282">
        <v>176370.20615817781</v>
      </c>
      <c r="Q131" s="2263">
        <v>12</v>
      </c>
      <c r="R131" s="2264">
        <v>2</v>
      </c>
      <c r="S131" s="2265">
        <v>4232884.9477962675</v>
      </c>
      <c r="U131" s="2261" t="s">
        <v>2696</v>
      </c>
      <c r="V131" s="2282">
        <v>176370.20615817781</v>
      </c>
      <c r="W131" s="2263">
        <v>14</v>
      </c>
      <c r="X131" s="2264">
        <v>2</v>
      </c>
      <c r="Y131" s="2265">
        <v>4938365.7724289782</v>
      </c>
    </row>
    <row r="132" spans="3:25" x14ac:dyDescent="0.3">
      <c r="C132" s="2261" t="s">
        <v>967</v>
      </c>
      <c r="D132" s="2282">
        <v>166435.72214626396</v>
      </c>
      <c r="E132" s="2263">
        <v>8</v>
      </c>
      <c r="F132" s="2264">
        <v>2</v>
      </c>
      <c r="G132" s="2265">
        <v>2662971.5543402233</v>
      </c>
      <c r="I132" s="2261" t="s">
        <v>967</v>
      </c>
      <c r="J132" s="2282">
        <v>166435.72214626396</v>
      </c>
      <c r="K132" s="2263">
        <v>12</v>
      </c>
      <c r="L132" s="2264">
        <v>2</v>
      </c>
      <c r="M132" s="2265">
        <v>3994457.3315103352</v>
      </c>
      <c r="O132" s="2261" t="s">
        <v>967</v>
      </c>
      <c r="P132" s="2282">
        <v>166435.72214626396</v>
      </c>
      <c r="Q132" s="2263">
        <v>17.600000000000001</v>
      </c>
      <c r="R132" s="2264">
        <v>2</v>
      </c>
      <c r="S132" s="2265">
        <v>5858537.4195484919</v>
      </c>
      <c r="U132" s="2261" t="s">
        <v>967</v>
      </c>
      <c r="V132" s="2282">
        <v>166435.72214626396</v>
      </c>
      <c r="W132" s="2263">
        <v>21.6</v>
      </c>
      <c r="X132" s="2264">
        <v>2</v>
      </c>
      <c r="Y132" s="2265">
        <v>7190023.1967186034</v>
      </c>
    </row>
    <row r="133" spans="3:25" x14ac:dyDescent="0.3">
      <c r="C133" s="2261" t="s">
        <v>1817</v>
      </c>
      <c r="D133" s="2282">
        <v>93831.201492526641</v>
      </c>
      <c r="E133" s="2263">
        <v>8</v>
      </c>
      <c r="F133" s="2264">
        <v>3</v>
      </c>
      <c r="G133" s="2265">
        <v>2251948.8358206395</v>
      </c>
      <c r="I133" s="2261" t="s">
        <v>1817</v>
      </c>
      <c r="J133" s="2282">
        <v>93831.201492526641</v>
      </c>
      <c r="K133" s="2263">
        <v>12</v>
      </c>
      <c r="L133" s="2264">
        <v>3</v>
      </c>
      <c r="M133" s="2265">
        <v>3377923.2537309593</v>
      </c>
      <c r="O133" s="2261" t="s">
        <v>1817</v>
      </c>
      <c r="P133" s="2282">
        <v>93831.201492526641</v>
      </c>
      <c r="Q133" s="2263">
        <v>17.600000000000001</v>
      </c>
      <c r="R133" s="2264">
        <v>3</v>
      </c>
      <c r="S133" s="2265">
        <v>4954287.4388054069</v>
      </c>
      <c r="U133" s="2261" t="s">
        <v>1817</v>
      </c>
      <c r="V133" s="2282">
        <v>93831.201492526641</v>
      </c>
      <c r="W133" s="2263">
        <v>21.6</v>
      </c>
      <c r="X133" s="2264">
        <v>3</v>
      </c>
      <c r="Y133" s="2265">
        <v>6080261.8567157267</v>
      </c>
    </row>
    <row r="134" spans="3:25" ht="15.75" thickBot="1" x14ac:dyDescent="0.35">
      <c r="C134" s="2283"/>
      <c r="D134" s="2284"/>
      <c r="E134" s="2285"/>
      <c r="F134" s="2267" t="s">
        <v>890</v>
      </c>
      <c r="G134" s="2268">
        <v>9453390.0661636014</v>
      </c>
      <c r="I134" s="2283"/>
      <c r="J134" s="2284"/>
      <c r="K134" s="2285"/>
      <c r="L134" s="2267" t="s">
        <v>890</v>
      </c>
      <c r="M134" s="2268">
        <v>13423673.486578278</v>
      </c>
      <c r="O134" s="2283"/>
      <c r="P134" s="2284"/>
      <c r="Q134" s="2285"/>
      <c r="R134" s="2267" t="s">
        <v>890</v>
      </c>
      <c r="S134" s="2268">
        <v>19889764.21035938</v>
      </c>
      <c r="U134" s="2283"/>
      <c r="V134" s="2284"/>
      <c r="W134" s="2285"/>
      <c r="X134" s="2267" t="s">
        <v>890</v>
      </c>
      <c r="Y134" s="2268">
        <v>23860047.630774055</v>
      </c>
    </row>
    <row r="135" spans="3:25" ht="16.5" thickTop="1" thickBot="1" x14ac:dyDescent="0.35">
      <c r="C135" s="2286"/>
      <c r="D135" s="2287"/>
      <c r="E135" s="2288" t="s">
        <v>900</v>
      </c>
      <c r="F135" s="2169"/>
      <c r="G135" s="1086">
        <v>15368985.686981877</v>
      </c>
      <c r="I135" s="2286"/>
      <c r="J135" s="2287"/>
      <c r="K135" s="2288" t="s">
        <v>900</v>
      </c>
      <c r="L135" s="2169"/>
      <c r="M135" s="1086">
        <v>22297066.917805694</v>
      </c>
      <c r="O135" s="2286"/>
      <c r="P135" s="2287"/>
      <c r="Q135" s="2288" t="s">
        <v>900</v>
      </c>
      <c r="R135" s="2169"/>
      <c r="S135" s="1086">
        <v>32904074.576159589</v>
      </c>
      <c r="U135" s="2286"/>
      <c r="V135" s="2287"/>
      <c r="W135" s="2288" t="s">
        <v>900</v>
      </c>
      <c r="X135" s="2169"/>
      <c r="Y135" s="1086">
        <v>39832155.806983404</v>
      </c>
    </row>
    <row r="137" spans="3:25" ht="15.75" thickBot="1" x14ac:dyDescent="0.35"/>
    <row r="138" spans="3:25" x14ac:dyDescent="0.3">
      <c r="C138" s="2231" t="s">
        <v>876</v>
      </c>
      <c r="D138" s="2232"/>
      <c r="E138" s="2235" t="s">
        <v>875</v>
      </c>
      <c r="F138" s="2233"/>
      <c r="G138" s="2234"/>
      <c r="I138" s="2231" t="s">
        <v>876</v>
      </c>
      <c r="J138" s="2232"/>
      <c r="K138" s="2235" t="s">
        <v>875</v>
      </c>
      <c r="L138" s="2233"/>
      <c r="M138" s="2234"/>
    </row>
    <row r="139" spans="3:25" ht="15.75" thickBot="1" x14ac:dyDescent="0.35">
      <c r="C139" s="2241" t="s">
        <v>877</v>
      </c>
      <c r="D139" s="2242">
        <v>8</v>
      </c>
      <c r="E139" s="2243" t="s">
        <v>3366</v>
      </c>
      <c r="F139" s="2239"/>
      <c r="G139" s="2240"/>
      <c r="I139" s="2241" t="s">
        <v>877</v>
      </c>
      <c r="J139" s="2242">
        <v>9</v>
      </c>
      <c r="K139" s="2243" t="s">
        <v>3366</v>
      </c>
      <c r="L139" s="2239"/>
      <c r="M139" s="2240"/>
    </row>
    <row r="140" spans="3:25" x14ac:dyDescent="0.3">
      <c r="C140" s="2244" t="s">
        <v>880</v>
      </c>
      <c r="D140" s="2245"/>
      <c r="E140" s="2246"/>
      <c r="F140" s="2247" t="s">
        <v>881</v>
      </c>
      <c r="G140" s="2248" t="s">
        <v>1745</v>
      </c>
      <c r="I140" s="2244" t="s">
        <v>880</v>
      </c>
      <c r="J140" s="2245"/>
      <c r="K140" s="2246"/>
      <c r="L140" s="2247" t="s">
        <v>881</v>
      </c>
      <c r="M140" s="2248" t="s">
        <v>1745</v>
      </c>
    </row>
    <row r="141" spans="3:25" ht="12.75" customHeight="1" thickBot="1" x14ac:dyDescent="0.35">
      <c r="C141" s="2249" t="s">
        <v>2750</v>
      </c>
      <c r="D141" s="2250"/>
      <c r="E141" s="2251"/>
      <c r="F141" s="2252"/>
      <c r="G141" s="2253"/>
      <c r="I141" s="2249" t="s">
        <v>2751</v>
      </c>
      <c r="J141" s="2250"/>
      <c r="K141" s="2251"/>
      <c r="L141" s="2252"/>
      <c r="M141" s="2253"/>
    </row>
    <row r="142" spans="3:25" ht="15.75" thickBot="1" x14ac:dyDescent="0.35">
      <c r="C142" s="2254" t="s">
        <v>882</v>
      </c>
      <c r="D142" s="2177"/>
      <c r="E142" s="1206"/>
      <c r="F142" s="1206"/>
      <c r="G142" s="2255"/>
      <c r="I142" s="2254" t="s">
        <v>882</v>
      </c>
      <c r="J142" s="2177"/>
      <c r="K142" s="1206"/>
      <c r="L142" s="1206"/>
      <c r="M142" s="2255"/>
    </row>
    <row r="143" spans="3:25" ht="15.75" thickBot="1" x14ac:dyDescent="0.35">
      <c r="C143" s="2256" t="s">
        <v>884</v>
      </c>
      <c r="D143" s="2257" t="s">
        <v>885</v>
      </c>
      <c r="E143" s="2258" t="s">
        <v>1816</v>
      </c>
      <c r="F143" s="2258" t="s">
        <v>893</v>
      </c>
      <c r="G143" s="2259" t="s">
        <v>888</v>
      </c>
      <c r="I143" s="2256" t="s">
        <v>884</v>
      </c>
      <c r="J143" s="2257" t="s">
        <v>885</v>
      </c>
      <c r="K143" s="2258" t="s">
        <v>1816</v>
      </c>
      <c r="L143" s="2258" t="s">
        <v>893</v>
      </c>
      <c r="M143" s="2259" t="s">
        <v>888</v>
      </c>
    </row>
    <row r="144" spans="3:25" x14ac:dyDescent="0.3">
      <c r="C144" s="2261" t="s">
        <v>953</v>
      </c>
      <c r="D144" s="2262">
        <v>26026.308555399723</v>
      </c>
      <c r="E144" s="2263">
        <v>1.6</v>
      </c>
      <c r="F144" s="2264">
        <v>1</v>
      </c>
      <c r="G144" s="2265">
        <v>41642.093688639558</v>
      </c>
      <c r="I144" s="2261" t="s">
        <v>953</v>
      </c>
      <c r="J144" s="2262">
        <v>26026.308555399723</v>
      </c>
      <c r="K144" s="2263">
        <v>4.8000000000000007</v>
      </c>
      <c r="L144" s="2264">
        <v>1</v>
      </c>
      <c r="M144" s="2265">
        <v>124926.28106591868</v>
      </c>
    </row>
    <row r="145" spans="3:13" x14ac:dyDescent="0.3">
      <c r="C145" s="2261" t="s">
        <v>971</v>
      </c>
      <c r="D145" s="2262">
        <v>61890.988026898463</v>
      </c>
      <c r="E145" s="2263">
        <v>9.6000000000000014</v>
      </c>
      <c r="F145" s="2264">
        <v>1</v>
      </c>
      <c r="G145" s="2265">
        <v>594153.48505822534</v>
      </c>
      <c r="I145" s="2261" t="s">
        <v>971</v>
      </c>
      <c r="J145" s="2262">
        <v>61890.988026898463</v>
      </c>
      <c r="K145" s="2263">
        <v>14.4</v>
      </c>
      <c r="L145" s="2264">
        <v>1</v>
      </c>
      <c r="M145" s="2265">
        <v>891230.22758733784</v>
      </c>
    </row>
    <row r="146" spans="3:13" x14ac:dyDescent="0.3">
      <c r="C146" s="2261" t="s">
        <v>936</v>
      </c>
      <c r="D146" s="2262">
        <v>4513.8849929873777</v>
      </c>
      <c r="E146" s="2263">
        <v>9.6000000000000014</v>
      </c>
      <c r="F146" s="2264">
        <v>1</v>
      </c>
      <c r="G146" s="2265">
        <v>43333.295932678833</v>
      </c>
      <c r="I146" s="2261" t="s">
        <v>936</v>
      </c>
      <c r="J146" s="2262">
        <v>4513.8849929873777</v>
      </c>
      <c r="K146" s="2263">
        <v>14.4</v>
      </c>
      <c r="L146" s="2264">
        <v>1</v>
      </c>
      <c r="M146" s="2265">
        <v>64999.943899018239</v>
      </c>
    </row>
    <row r="147" spans="3:13" ht="15.75" thickBot="1" x14ac:dyDescent="0.35">
      <c r="C147" s="2266"/>
      <c r="D147" s="2177"/>
      <c r="E147" s="1206"/>
      <c r="F147" s="2267" t="s">
        <v>890</v>
      </c>
      <c r="G147" s="2268">
        <v>679128.87467954378</v>
      </c>
      <c r="I147" s="2266"/>
      <c r="J147" s="2177"/>
      <c r="K147" s="1206"/>
      <c r="L147" s="2267" t="s">
        <v>890</v>
      </c>
      <c r="M147" s="2268">
        <v>1081156.4525522748</v>
      </c>
    </row>
    <row r="148" spans="3:13" ht="16.5" thickTop="1" thickBot="1" x14ac:dyDescent="0.35">
      <c r="C148" s="2254" t="s">
        <v>891</v>
      </c>
      <c r="D148" s="2177"/>
      <c r="E148" s="1206"/>
      <c r="F148" s="2269"/>
      <c r="G148" s="2255"/>
      <c r="I148" s="2254" t="s">
        <v>891</v>
      </c>
      <c r="J148" s="2177"/>
      <c r="K148" s="1206"/>
      <c r="L148" s="2269"/>
      <c r="M148" s="2255"/>
    </row>
    <row r="149" spans="3:13" ht="15.75" thickBot="1" x14ac:dyDescent="0.35">
      <c r="C149" s="2270" t="s">
        <v>884</v>
      </c>
      <c r="D149" s="2271" t="s">
        <v>892</v>
      </c>
      <c r="E149" s="2258" t="s">
        <v>893</v>
      </c>
      <c r="F149" s="2272" t="s">
        <v>1748</v>
      </c>
      <c r="G149" s="2273" t="s">
        <v>888</v>
      </c>
      <c r="I149" s="2270" t="s">
        <v>884</v>
      </c>
      <c r="J149" s="2271" t="s">
        <v>892</v>
      </c>
      <c r="K149" s="2258" t="s">
        <v>893</v>
      </c>
      <c r="L149" s="2272" t="s">
        <v>1748</v>
      </c>
      <c r="M149" s="2273" t="s">
        <v>888</v>
      </c>
    </row>
    <row r="150" spans="3:13" x14ac:dyDescent="0.3">
      <c r="C150" s="2274"/>
      <c r="D150" s="2275"/>
      <c r="E150" s="2276"/>
      <c r="F150" s="2277"/>
      <c r="G150" s="2278"/>
      <c r="I150" s="2274"/>
      <c r="J150" s="2275"/>
      <c r="K150" s="2276"/>
      <c r="L150" s="2277"/>
      <c r="M150" s="2278"/>
    </row>
    <row r="151" spans="3:13" x14ac:dyDescent="0.3">
      <c r="C151" s="2126"/>
      <c r="D151" s="2279"/>
      <c r="E151" s="2127"/>
      <c r="F151" s="2280"/>
      <c r="G151" s="2281"/>
      <c r="I151" s="2126"/>
      <c r="J151" s="2279"/>
      <c r="K151" s="2127"/>
      <c r="L151" s="2280"/>
      <c r="M151" s="2281"/>
    </row>
    <row r="152" spans="3:13" x14ac:dyDescent="0.3">
      <c r="C152" s="2126"/>
      <c r="D152" s="2279"/>
      <c r="E152" s="2127"/>
      <c r="F152" s="2280"/>
      <c r="G152" s="2281"/>
      <c r="I152" s="2126"/>
      <c r="J152" s="2279"/>
      <c r="K152" s="2127"/>
      <c r="L152" s="2280"/>
      <c r="M152" s="2281"/>
    </row>
    <row r="153" spans="3:13" x14ac:dyDescent="0.3">
      <c r="C153" s="2126"/>
      <c r="D153" s="2279"/>
      <c r="E153" s="2127"/>
      <c r="F153" s="2280"/>
      <c r="G153" s="2281"/>
      <c r="I153" s="2126"/>
      <c r="J153" s="2279"/>
      <c r="K153" s="2127"/>
      <c r="L153" s="2280"/>
      <c r="M153" s="2281"/>
    </row>
    <row r="154" spans="3:13" ht="15.75" thickBot="1" x14ac:dyDescent="0.35">
      <c r="C154" s="2266"/>
      <c r="D154" s="2177"/>
      <c r="E154" s="1206"/>
      <c r="F154" s="2267" t="s">
        <v>890</v>
      </c>
      <c r="G154" s="2268">
        <v>0</v>
      </c>
      <c r="I154" s="2266"/>
      <c r="J154" s="2177"/>
      <c r="K154" s="1206"/>
      <c r="L154" s="2267" t="s">
        <v>890</v>
      </c>
      <c r="M154" s="2268">
        <v>0</v>
      </c>
    </row>
    <row r="155" spans="3:13" ht="16.5" thickTop="1" thickBot="1" x14ac:dyDescent="0.35">
      <c r="C155" s="2254" t="s">
        <v>898</v>
      </c>
      <c r="D155" s="2177"/>
      <c r="E155" s="1206"/>
      <c r="F155" s="2269"/>
      <c r="G155" s="2255"/>
      <c r="I155" s="2254" t="s">
        <v>898</v>
      </c>
      <c r="J155" s="2177"/>
      <c r="K155" s="1206"/>
      <c r="L155" s="2269"/>
      <c r="M155" s="2255"/>
    </row>
    <row r="156" spans="3:13" ht="15.75" thickBot="1" x14ac:dyDescent="0.35">
      <c r="C156" s="2270" t="s">
        <v>884</v>
      </c>
      <c r="D156" s="2271" t="s">
        <v>885</v>
      </c>
      <c r="E156" s="2258" t="s">
        <v>1816</v>
      </c>
      <c r="F156" s="2258" t="s">
        <v>893</v>
      </c>
      <c r="G156" s="2259" t="s">
        <v>888</v>
      </c>
      <c r="I156" s="2270" t="s">
        <v>884</v>
      </c>
      <c r="J156" s="2271" t="s">
        <v>885</v>
      </c>
      <c r="K156" s="2258" t="s">
        <v>1746</v>
      </c>
      <c r="L156" s="2258" t="s">
        <v>893</v>
      </c>
      <c r="M156" s="2259" t="s">
        <v>888</v>
      </c>
    </row>
    <row r="157" spans="3:13" x14ac:dyDescent="0.3">
      <c r="C157" s="2261" t="s">
        <v>1651</v>
      </c>
      <c r="D157" s="2282">
        <v>403671.20035076747</v>
      </c>
      <c r="E157" s="2263">
        <v>2</v>
      </c>
      <c r="F157" s="2264">
        <v>1</v>
      </c>
      <c r="G157" s="2265">
        <v>807342.40070153493</v>
      </c>
      <c r="I157" s="2261" t="s">
        <v>1651</v>
      </c>
      <c r="J157" s="2282">
        <v>403671.20035076747</v>
      </c>
      <c r="K157" s="2263">
        <v>3</v>
      </c>
      <c r="L157" s="2264">
        <v>1</v>
      </c>
      <c r="M157" s="2265">
        <v>1211013.6010523024</v>
      </c>
    </row>
    <row r="158" spans="3:13" x14ac:dyDescent="0.3">
      <c r="C158" s="2261" t="s">
        <v>2696</v>
      </c>
      <c r="D158" s="2282">
        <v>176370.20615817781</v>
      </c>
      <c r="E158" s="2263">
        <v>2</v>
      </c>
      <c r="F158" s="2264">
        <v>2</v>
      </c>
      <c r="G158" s="2265">
        <v>705480.82463271124</v>
      </c>
      <c r="I158" s="2261" t="s">
        <v>2696</v>
      </c>
      <c r="J158" s="2282">
        <v>176370.20615817781</v>
      </c>
      <c r="K158" s="2263">
        <v>3</v>
      </c>
      <c r="L158" s="2264">
        <v>2</v>
      </c>
      <c r="M158" s="2265">
        <v>1058221.2369490669</v>
      </c>
    </row>
    <row r="159" spans="3:13" x14ac:dyDescent="0.3">
      <c r="C159" s="2261" t="s">
        <v>967</v>
      </c>
      <c r="D159" s="2282">
        <v>166435.72214626396</v>
      </c>
      <c r="E159" s="2263">
        <v>4</v>
      </c>
      <c r="F159" s="2264">
        <v>2</v>
      </c>
      <c r="G159" s="2265">
        <v>1331485.7771701117</v>
      </c>
      <c r="I159" s="2261" t="s">
        <v>967</v>
      </c>
      <c r="J159" s="2282">
        <v>166435.72214626396</v>
      </c>
      <c r="K159" s="2263">
        <v>6</v>
      </c>
      <c r="L159" s="2264">
        <v>2</v>
      </c>
      <c r="M159" s="2265">
        <v>1997228.6657551676</v>
      </c>
    </row>
    <row r="160" spans="3:13" x14ac:dyDescent="0.3">
      <c r="C160" s="2261" t="s">
        <v>1817</v>
      </c>
      <c r="D160" s="2282">
        <v>93831.201492526641</v>
      </c>
      <c r="E160" s="2263">
        <v>4</v>
      </c>
      <c r="F160" s="2264">
        <v>2</v>
      </c>
      <c r="G160" s="2265">
        <v>750649.61194021313</v>
      </c>
      <c r="I160" s="2261" t="s">
        <v>1817</v>
      </c>
      <c r="J160" s="2282">
        <v>93831.201492526641</v>
      </c>
      <c r="K160" s="2263">
        <v>6</v>
      </c>
      <c r="L160" s="2264">
        <v>2</v>
      </c>
      <c r="M160" s="2265">
        <v>1125974.4179103198</v>
      </c>
    </row>
    <row r="161" spans="3:13" ht="15.75" thickBot="1" x14ac:dyDescent="0.35">
      <c r="C161" s="2283"/>
      <c r="D161" s="2284"/>
      <c r="E161" s="2285"/>
      <c r="F161" s="2267" t="s">
        <v>890</v>
      </c>
      <c r="G161" s="2268">
        <v>3594958.6144445711</v>
      </c>
      <c r="I161" s="2283"/>
      <c r="J161" s="2284"/>
      <c r="K161" s="2285"/>
      <c r="L161" s="2267" t="s">
        <v>890</v>
      </c>
      <c r="M161" s="2268">
        <v>5392437.9216668569</v>
      </c>
    </row>
    <row r="162" spans="3:13" ht="16.5" thickTop="1" thickBot="1" x14ac:dyDescent="0.35">
      <c r="C162" s="2286"/>
      <c r="D162" s="2287"/>
      <c r="E162" s="2288" t="s">
        <v>900</v>
      </c>
      <c r="F162" s="2169"/>
      <c r="G162" s="1086">
        <v>4274087.4891241146</v>
      </c>
      <c r="I162" s="2286"/>
      <c r="J162" s="2287"/>
      <c r="K162" s="2288" t="s">
        <v>900</v>
      </c>
      <c r="L162" s="2169"/>
      <c r="M162" s="1086">
        <v>6473594.3742191317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55">
    <tabColor theme="3" tint="-0.249977111117893"/>
  </sheetPr>
  <dimension ref="B2:O13"/>
  <sheetViews>
    <sheetView showGridLines="0" zoomScale="50" zoomScaleNormal="50" workbookViewId="0">
      <selection activeCell="H16" sqref="H16"/>
    </sheetView>
  </sheetViews>
  <sheetFormatPr baseColWidth="10" defaultColWidth="11.5703125" defaultRowHeight="15" x14ac:dyDescent="0.25"/>
  <cols>
    <col min="1" max="3" width="11.5703125" style="551"/>
    <col min="4" max="4" width="11.42578125" style="551"/>
    <col min="5" max="5" width="51.5703125" style="551" bestFit="1" customWidth="1"/>
    <col min="6" max="6" width="14" style="551" customWidth="1"/>
    <col min="7" max="7" width="13.42578125" style="551" bestFit="1" customWidth="1"/>
    <col min="8" max="8" width="14.140625" style="551" bestFit="1" customWidth="1"/>
    <col min="9" max="9" width="12.42578125" style="551" bestFit="1" customWidth="1"/>
    <col min="10" max="10" width="11.5703125" style="551"/>
    <col min="11" max="11" width="13.42578125" style="551" bestFit="1" customWidth="1"/>
    <col min="12" max="13" width="11.5703125" style="551"/>
    <col min="14" max="14" width="13.7109375" style="551" customWidth="1"/>
    <col min="15" max="16384" width="11.5703125" style="551"/>
  </cols>
  <sheetData>
    <row r="2" spans="2:15" x14ac:dyDescent="0.25">
      <c r="O2" s="2216"/>
    </row>
    <row r="3" spans="2:15" ht="45.75" customHeight="1" x14ac:dyDescent="0.25"/>
    <row r="13" spans="2:15" ht="92.25" x14ac:dyDescent="1.25">
      <c r="B13" s="2217" t="s">
        <v>2694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56"/>
  <dimension ref="A2:R52"/>
  <sheetViews>
    <sheetView showGridLines="0" zoomScale="85" zoomScaleNormal="85" workbookViewId="0"/>
  </sheetViews>
  <sheetFormatPr baseColWidth="10" defaultColWidth="11.42578125" defaultRowHeight="15" x14ac:dyDescent="0.3"/>
  <cols>
    <col min="1" max="1" width="11.42578125" style="2067"/>
    <col min="2" max="2" width="5.85546875" style="2067" customWidth="1"/>
    <col min="3" max="3" width="7.140625" style="2067" customWidth="1"/>
    <col min="4" max="4" width="45.5703125" style="2067" customWidth="1"/>
    <col min="5" max="5" width="15.7109375" style="2067" bestFit="1" customWidth="1"/>
    <col min="6" max="6" width="7.85546875" style="2182" customWidth="1"/>
    <col min="7" max="7" width="16" style="2182" bestFit="1" customWidth="1"/>
    <col min="8" max="8" width="14.7109375" style="2182" bestFit="1" customWidth="1"/>
    <col min="9" max="9" width="18" style="2182" customWidth="1"/>
    <col min="10" max="10" width="21" style="2182" customWidth="1"/>
    <col min="11" max="11" width="17.7109375" style="2182" bestFit="1" customWidth="1"/>
    <col min="12" max="12" width="17" style="2182" customWidth="1"/>
    <col min="13" max="13" width="14.7109375" style="2067" bestFit="1" customWidth="1"/>
    <col min="14" max="14" width="18.28515625" style="2067" bestFit="1" customWidth="1"/>
    <col min="15" max="15" width="11.42578125" style="2067"/>
    <col min="16" max="16" width="16.7109375" style="2067" customWidth="1"/>
    <col min="17" max="17" width="15.85546875" style="2067" bestFit="1" customWidth="1"/>
    <col min="18" max="18" width="22.42578125" style="1206" bestFit="1" customWidth="1"/>
    <col min="19" max="16384" width="11.42578125" style="2067"/>
  </cols>
  <sheetData>
    <row r="2" spans="1:18" ht="18.75" x14ac:dyDescent="0.3">
      <c r="B2" s="1021" t="s">
        <v>2804</v>
      </c>
    </row>
    <row r="3" spans="1:18" ht="18.75" x14ac:dyDescent="0.3">
      <c r="B3" s="1021" t="s">
        <v>2805</v>
      </c>
    </row>
    <row r="4" spans="1:18" ht="18.75" x14ac:dyDescent="0.3">
      <c r="B4" s="1021" t="s">
        <v>2845</v>
      </c>
    </row>
    <row r="5" spans="1:18" x14ac:dyDescent="0.3">
      <c r="B5" s="597" t="s">
        <v>3420</v>
      </c>
    </row>
    <row r="7" spans="1:18" x14ac:dyDescent="0.3">
      <c r="F7" s="2067"/>
      <c r="G7" s="2067"/>
      <c r="H7" s="2067"/>
      <c r="I7" s="2067"/>
      <c r="J7" s="2067"/>
      <c r="K7" s="2067"/>
      <c r="L7" s="2067"/>
    </row>
    <row r="8" spans="1:18" x14ac:dyDescent="0.3">
      <c r="M8" s="2200"/>
    </row>
    <row r="9" spans="1:18" s="2201" customFormat="1" ht="30" x14ac:dyDescent="0.3">
      <c r="B9" s="2183" t="s">
        <v>1014</v>
      </c>
      <c r="C9" s="2183" t="s">
        <v>3478</v>
      </c>
      <c r="D9" s="2183" t="s">
        <v>773</v>
      </c>
      <c r="E9" s="533" t="s">
        <v>1015</v>
      </c>
      <c r="F9" s="533" t="s">
        <v>1016</v>
      </c>
      <c r="G9" s="533" t="s">
        <v>1017</v>
      </c>
      <c r="H9" s="533" t="s">
        <v>1018</v>
      </c>
      <c r="I9" s="533" t="s">
        <v>1019</v>
      </c>
      <c r="J9" s="533" t="s">
        <v>3432</v>
      </c>
      <c r="K9" s="533" t="s">
        <v>1322</v>
      </c>
      <c r="L9" s="533" t="s">
        <v>2478</v>
      </c>
      <c r="M9" s="533" t="s">
        <v>1022</v>
      </c>
      <c r="N9" s="534" t="s">
        <v>3364</v>
      </c>
      <c r="R9" s="2202"/>
    </row>
    <row r="10" spans="1:18" x14ac:dyDescent="0.3">
      <c r="A10" s="2203"/>
      <c r="B10" s="2174">
        <v>2</v>
      </c>
      <c r="C10" s="3664" t="s">
        <v>3398</v>
      </c>
      <c r="D10" s="538" t="s">
        <v>2900</v>
      </c>
      <c r="E10" s="2204">
        <v>187974448.18435502</v>
      </c>
      <c r="F10" s="540"/>
      <c r="G10" s="540">
        <v>5525396.4414226199</v>
      </c>
      <c r="H10" s="540">
        <v>14760468.623036807</v>
      </c>
      <c r="I10" s="540">
        <v>7380234.3115184037</v>
      </c>
      <c r="J10" s="540">
        <v>1845058.5778796009</v>
      </c>
      <c r="K10" s="540">
        <v>217485606.13821244</v>
      </c>
      <c r="L10" s="540"/>
      <c r="M10" s="540">
        <v>3327529.7739146501</v>
      </c>
      <c r="N10" s="2205">
        <v>220813135.91212708</v>
      </c>
      <c r="O10" s="2206"/>
    </row>
    <row r="11" spans="1:18" x14ac:dyDescent="0.3">
      <c r="A11" s="2203"/>
      <c r="B11" s="2174">
        <v>6</v>
      </c>
      <c r="C11" s="3664" t="s">
        <v>3399</v>
      </c>
      <c r="D11" s="538" t="s">
        <v>2901</v>
      </c>
      <c r="E11" s="2204">
        <v>91357851.299999997</v>
      </c>
      <c r="F11" s="540"/>
      <c r="G11" s="540">
        <v>12452769.686253827</v>
      </c>
      <c r="H11" s="540">
        <v>14760468.623036807</v>
      </c>
      <c r="I11" s="540">
        <v>7380234.3115184037</v>
      </c>
      <c r="J11" s="540">
        <v>1845058.5778796009</v>
      </c>
      <c r="K11" s="540">
        <v>127796382.49868864</v>
      </c>
      <c r="L11" s="540"/>
      <c r="M11" s="540">
        <v>1955284.6522299361</v>
      </c>
      <c r="N11" s="2205">
        <v>129751667.15091857</v>
      </c>
      <c r="O11" s="2206"/>
    </row>
    <row r="12" spans="1:18" x14ac:dyDescent="0.3">
      <c r="F12" s="2067"/>
      <c r="G12" s="2067"/>
      <c r="H12" s="2067"/>
      <c r="I12" s="2067"/>
      <c r="J12" s="2067"/>
      <c r="K12" s="2067"/>
      <c r="L12" s="2067"/>
    </row>
    <row r="13" spans="1:18" x14ac:dyDescent="0.3">
      <c r="D13" s="2067" t="s">
        <v>2693</v>
      </c>
      <c r="F13" s="2207"/>
      <c r="G13" s="2207"/>
      <c r="H13" s="2207"/>
      <c r="I13" s="2207"/>
    </row>
    <row r="14" spans="1:18" ht="30" x14ac:dyDescent="0.3">
      <c r="B14" s="2183" t="s">
        <v>1014</v>
      </c>
      <c r="C14" s="2183" t="s">
        <v>3478</v>
      </c>
      <c r="D14" s="2183" t="s">
        <v>773</v>
      </c>
      <c r="E14" s="533" t="s">
        <v>1015</v>
      </c>
      <c r="F14" s="533" t="s">
        <v>1016</v>
      </c>
      <c r="G14" s="533" t="s">
        <v>1017</v>
      </c>
      <c r="H14" s="533" t="s">
        <v>1018</v>
      </c>
      <c r="I14" s="533" t="s">
        <v>1019</v>
      </c>
      <c r="J14" s="533" t="s">
        <v>1020</v>
      </c>
      <c r="K14" s="533" t="s">
        <v>1322</v>
      </c>
      <c r="L14" s="533" t="s">
        <v>2478</v>
      </c>
      <c r="M14" s="533" t="s">
        <v>1022</v>
      </c>
      <c r="N14" s="534" t="s">
        <v>3364</v>
      </c>
    </row>
    <row r="15" spans="1:18" x14ac:dyDescent="0.3">
      <c r="B15" s="2174">
        <v>2</v>
      </c>
      <c r="C15" s="538" t="s">
        <v>3400</v>
      </c>
      <c r="D15" s="538" t="s">
        <v>2900</v>
      </c>
      <c r="E15" s="2204">
        <v>186594448.18435502</v>
      </c>
      <c r="F15" s="540"/>
      <c r="G15" s="540">
        <v>3315237.8648535716</v>
      </c>
      <c r="H15" s="540">
        <v>14760468.623036807</v>
      </c>
      <c r="I15" s="540">
        <v>7380234.3115184037</v>
      </c>
      <c r="J15" s="540">
        <v>1845058.5778796009</v>
      </c>
      <c r="K15" s="540">
        <v>213895447.56164339</v>
      </c>
      <c r="L15" s="540"/>
      <c r="M15" s="540">
        <v>3272600.3476931439</v>
      </c>
      <c r="N15" s="2205">
        <v>217168047.90933654</v>
      </c>
      <c r="O15" s="2206"/>
    </row>
    <row r="16" spans="1:18" x14ac:dyDescent="0.3">
      <c r="B16" s="2174">
        <v>7</v>
      </c>
      <c r="C16" s="538" t="s">
        <v>3401</v>
      </c>
      <c r="D16" s="538" t="s">
        <v>2901</v>
      </c>
      <c r="E16" s="2204">
        <v>89277491.398271278</v>
      </c>
      <c r="F16" s="540"/>
      <c r="G16" s="540">
        <v>6335014.0074651819</v>
      </c>
      <c r="H16" s="540">
        <v>14760468.623036807</v>
      </c>
      <c r="I16" s="540">
        <v>7380234.3115184037</v>
      </c>
      <c r="J16" s="540">
        <v>1845058.5778796009</v>
      </c>
      <c r="K16" s="540">
        <v>119598266.91817127</v>
      </c>
      <c r="L16" s="540"/>
      <c r="M16" s="540">
        <v>1829853.4838480204</v>
      </c>
      <c r="N16" s="2205">
        <v>121428120.40201929</v>
      </c>
      <c r="O16" s="2206"/>
    </row>
    <row r="17" spans="2:15" x14ac:dyDescent="0.3">
      <c r="F17" s="2207"/>
      <c r="G17" s="2207"/>
      <c r="H17" s="2207"/>
      <c r="I17" s="2207"/>
    </row>
    <row r="18" spans="2:15" x14ac:dyDescent="0.3">
      <c r="D18" s="2067" t="s">
        <v>2475</v>
      </c>
      <c r="F18" s="2207"/>
      <c r="G18" s="2207"/>
      <c r="H18" s="2207"/>
      <c r="I18" s="2207"/>
    </row>
    <row r="19" spans="2:15" ht="30" x14ac:dyDescent="0.3">
      <c r="B19" s="2183" t="s">
        <v>1014</v>
      </c>
      <c r="C19" s="2183" t="s">
        <v>3478</v>
      </c>
      <c r="D19" s="2183" t="s">
        <v>773</v>
      </c>
      <c r="E19" s="533" t="s">
        <v>1015</v>
      </c>
      <c r="F19" s="533" t="s">
        <v>1016</v>
      </c>
      <c r="G19" s="533" t="s">
        <v>1017</v>
      </c>
      <c r="H19" s="533" t="s">
        <v>1018</v>
      </c>
      <c r="I19" s="533" t="s">
        <v>1019</v>
      </c>
      <c r="J19" s="533" t="s">
        <v>1020</v>
      </c>
      <c r="K19" s="533" t="s">
        <v>1322</v>
      </c>
      <c r="L19" s="533" t="s">
        <v>2478</v>
      </c>
      <c r="M19" s="533" t="s">
        <v>1022</v>
      </c>
      <c r="N19" s="534" t="s">
        <v>3364</v>
      </c>
    </row>
    <row r="20" spans="2:15" x14ac:dyDescent="0.3">
      <c r="B20" s="2174">
        <v>1</v>
      </c>
      <c r="C20" s="454" t="s">
        <v>3402</v>
      </c>
      <c r="D20" s="538" t="s">
        <v>2896</v>
      </c>
      <c r="E20" s="2204">
        <v>96366913.252127305</v>
      </c>
      <c r="F20" s="540"/>
      <c r="G20" s="540">
        <v>10887852.35855468</v>
      </c>
      <c r="H20" s="540">
        <v>14760468.623036807</v>
      </c>
      <c r="I20" s="540">
        <v>7380234.3115184037</v>
      </c>
      <c r="J20" s="540">
        <v>1845058.5778796009</v>
      </c>
      <c r="K20" s="540">
        <v>131240527.12311679</v>
      </c>
      <c r="L20" s="540"/>
      <c r="M20" s="540">
        <v>2007980.0649836869</v>
      </c>
      <c r="N20" s="2205">
        <v>133248507.18810047</v>
      </c>
      <c r="O20" s="2206"/>
    </row>
    <row r="21" spans="2:15" x14ac:dyDescent="0.3">
      <c r="B21" s="2174">
        <v>2</v>
      </c>
      <c r="C21" s="454" t="s">
        <v>3403</v>
      </c>
      <c r="D21" s="538" t="s">
        <v>2897</v>
      </c>
      <c r="E21" s="2204">
        <v>109366913.2521273</v>
      </c>
      <c r="F21" s="540"/>
      <c r="G21" s="540">
        <v>2762698.2207113099</v>
      </c>
      <c r="H21" s="540">
        <v>14760468.623036807</v>
      </c>
      <c r="I21" s="540">
        <v>7380234.3115184037</v>
      </c>
      <c r="J21" s="540">
        <v>1845058.5778796009</v>
      </c>
      <c r="K21" s="540">
        <v>136115372.98527342</v>
      </c>
      <c r="L21" s="540"/>
      <c r="M21" s="540">
        <v>2082565.2066746831</v>
      </c>
      <c r="N21" s="2205">
        <v>138197938.19194812</v>
      </c>
      <c r="O21" s="2206"/>
    </row>
    <row r="22" spans="2:15" x14ac:dyDescent="0.3">
      <c r="B22" s="2174">
        <v>3</v>
      </c>
      <c r="C22" s="454" t="s">
        <v>3404</v>
      </c>
      <c r="D22" s="538" t="s">
        <v>2898</v>
      </c>
      <c r="E22" s="2204">
        <v>72735154.126063645</v>
      </c>
      <c r="F22" s="540"/>
      <c r="G22" s="540">
        <v>2762698.2207113099</v>
      </c>
      <c r="H22" s="540">
        <v>14760468.623036807</v>
      </c>
      <c r="I22" s="540">
        <v>7380234.3115184037</v>
      </c>
      <c r="J22" s="540">
        <v>1845058.5778796009</v>
      </c>
      <c r="K22" s="540">
        <v>99483613.859209761</v>
      </c>
      <c r="L22" s="540"/>
      <c r="M22" s="540">
        <v>1522099.2920459092</v>
      </c>
      <c r="N22" s="2205">
        <v>101005713.15125567</v>
      </c>
      <c r="O22" s="2206"/>
    </row>
    <row r="23" spans="2:15" x14ac:dyDescent="0.3">
      <c r="B23" s="2174">
        <v>4</v>
      </c>
      <c r="C23" s="454" t="s">
        <v>3405</v>
      </c>
      <c r="D23" s="538" t="s">
        <v>2899</v>
      </c>
      <c r="E23" s="2204">
        <v>32082475</v>
      </c>
      <c r="F23" s="540"/>
      <c r="G23" s="540">
        <v>2762698.2207113099</v>
      </c>
      <c r="H23" s="540">
        <v>14760468.623036807</v>
      </c>
      <c r="I23" s="540">
        <v>7380234.3115184037</v>
      </c>
      <c r="J23" s="540">
        <v>1845058.5778796009</v>
      </c>
      <c r="K23" s="540">
        <v>58830934.733146124</v>
      </c>
      <c r="L23" s="540"/>
      <c r="M23" s="540">
        <v>900113.30141713563</v>
      </c>
      <c r="N23" s="2205">
        <v>59731048.034563258</v>
      </c>
      <c r="O23" s="2206"/>
    </row>
    <row r="24" spans="2:15" x14ac:dyDescent="0.3">
      <c r="B24" s="2174">
        <v>5</v>
      </c>
      <c r="C24" s="454" t="s">
        <v>3406</v>
      </c>
      <c r="D24" s="538" t="s">
        <v>2643</v>
      </c>
      <c r="E24" s="2204">
        <v>70383856.099999994</v>
      </c>
      <c r="F24" s="540"/>
      <c r="G24" s="540">
        <v>5234689.6431334689</v>
      </c>
      <c r="H24" s="540">
        <v>14760468.623036807</v>
      </c>
      <c r="I24" s="540">
        <v>7380234.3115184037</v>
      </c>
      <c r="J24" s="540">
        <v>1845058.5778796009</v>
      </c>
      <c r="K24" s="540">
        <v>99604307.255568266</v>
      </c>
      <c r="L24" s="540"/>
      <c r="M24" s="540">
        <v>1523945.9010101943</v>
      </c>
      <c r="N24" s="2205">
        <v>101128253.15657847</v>
      </c>
      <c r="O24" s="2206"/>
    </row>
    <row r="25" spans="2:15" x14ac:dyDescent="0.3">
      <c r="B25" s="2174">
        <v>6</v>
      </c>
      <c r="C25" s="454" t="s">
        <v>3407</v>
      </c>
      <c r="D25" s="538" t="s">
        <v>2644</v>
      </c>
      <c r="E25" s="2204">
        <v>85092977.930000007</v>
      </c>
      <c r="F25" s="540"/>
      <c r="G25" s="540">
        <v>5234689.6431334689</v>
      </c>
      <c r="H25" s="540">
        <v>14760468.623036807</v>
      </c>
      <c r="I25" s="540">
        <v>7380234.3115184037</v>
      </c>
      <c r="J25" s="540">
        <v>1845058.5778796009</v>
      </c>
      <c r="K25" s="540">
        <v>114313429.08556828</v>
      </c>
      <c r="L25" s="540"/>
      <c r="M25" s="540">
        <v>1748995.4650091946</v>
      </c>
      <c r="N25" s="2205">
        <v>116062424.55057748</v>
      </c>
      <c r="O25" s="2206"/>
    </row>
    <row r="27" spans="2:15" x14ac:dyDescent="0.3">
      <c r="D27" s="2067" t="s">
        <v>2476</v>
      </c>
    </row>
    <row r="28" spans="2:15" ht="30" x14ac:dyDescent="0.3">
      <c r="B28" s="2183" t="s">
        <v>1014</v>
      </c>
      <c r="C28" s="2183" t="s">
        <v>3478</v>
      </c>
      <c r="D28" s="2183" t="s">
        <v>773</v>
      </c>
      <c r="E28" s="533" t="s">
        <v>1015</v>
      </c>
      <c r="F28" s="533" t="s">
        <v>1016</v>
      </c>
      <c r="G28" s="533" t="s">
        <v>1017</v>
      </c>
      <c r="H28" s="533" t="s">
        <v>1018</v>
      </c>
      <c r="I28" s="533" t="s">
        <v>1019</v>
      </c>
      <c r="J28" s="533" t="s">
        <v>1020</v>
      </c>
      <c r="K28" s="533" t="s">
        <v>1322</v>
      </c>
      <c r="L28" s="533" t="s">
        <v>2478</v>
      </c>
      <c r="M28" s="533" t="s">
        <v>1022</v>
      </c>
      <c r="N28" s="534" t="s">
        <v>3364</v>
      </c>
    </row>
    <row r="29" spans="2:15" x14ac:dyDescent="0.3">
      <c r="B29" s="2174">
        <v>1</v>
      </c>
      <c r="C29" s="454" t="s">
        <v>3408</v>
      </c>
      <c r="D29" s="538" t="s">
        <v>2634</v>
      </c>
      <c r="E29" s="2204">
        <v>68667684.126063645</v>
      </c>
      <c r="F29" s="540"/>
      <c r="G29" s="540">
        <v>1150796.8679551757</v>
      </c>
      <c r="H29" s="540">
        <v>10919164.519827496</v>
      </c>
      <c r="I29" s="540">
        <v>5459582.2599137481</v>
      </c>
      <c r="J29" s="540">
        <v>1364895.564978437</v>
      </c>
      <c r="K29" s="540">
        <v>87562123.338738501</v>
      </c>
      <c r="L29" s="540"/>
      <c r="M29" s="540">
        <v>1339700.4870826991</v>
      </c>
      <c r="N29" s="2205">
        <v>88901823.825821206</v>
      </c>
      <c r="O29" s="2206"/>
    </row>
    <row r="30" spans="2:15" x14ac:dyDescent="0.3">
      <c r="B30" s="2174">
        <v>2</v>
      </c>
      <c r="C30" s="454" t="s">
        <v>3409</v>
      </c>
      <c r="D30" s="538" t="s">
        <v>2641</v>
      </c>
      <c r="E30" s="2204">
        <v>68667684.126063645</v>
      </c>
      <c r="F30" s="540"/>
      <c r="G30" s="540">
        <v>1150796.8679551757</v>
      </c>
      <c r="H30" s="540">
        <v>10919164.519827496</v>
      </c>
      <c r="I30" s="540">
        <v>5459582.2599137481</v>
      </c>
      <c r="J30" s="540">
        <v>1364895.564978437</v>
      </c>
      <c r="K30" s="540">
        <v>87562123.338738501</v>
      </c>
      <c r="L30" s="540"/>
      <c r="M30" s="540">
        <v>1339700.4870826991</v>
      </c>
      <c r="N30" s="2205">
        <v>88901823.825821206</v>
      </c>
      <c r="O30" s="2206"/>
    </row>
    <row r="31" spans="2:15" x14ac:dyDescent="0.3">
      <c r="B31" s="2174">
        <v>3</v>
      </c>
      <c r="C31" s="454" t="s">
        <v>3410</v>
      </c>
      <c r="D31" s="538" t="s">
        <v>2642</v>
      </c>
      <c r="E31" s="2204">
        <v>62175154.126063652</v>
      </c>
      <c r="F31" s="540"/>
      <c r="G31" s="540">
        <v>1150796.8679551757</v>
      </c>
      <c r="H31" s="540">
        <v>10919164.519827496</v>
      </c>
      <c r="I31" s="540">
        <v>5459582.2599137481</v>
      </c>
      <c r="J31" s="540">
        <v>1364895.564978437</v>
      </c>
      <c r="K31" s="540">
        <v>81069593.338738501</v>
      </c>
      <c r="L31" s="540"/>
      <c r="M31" s="540">
        <v>1240364.778082699</v>
      </c>
      <c r="N31" s="2205">
        <v>82309958.1168212</v>
      </c>
      <c r="O31" s="2206"/>
    </row>
    <row r="32" spans="2:15" x14ac:dyDescent="0.3">
      <c r="B32" s="2174">
        <v>4</v>
      </c>
      <c r="C32" s="454" t="s">
        <v>3411</v>
      </c>
      <c r="D32" s="538" t="s">
        <v>2645</v>
      </c>
      <c r="E32" s="2204">
        <v>36535925</v>
      </c>
      <c r="F32" s="540"/>
      <c r="G32" s="540">
        <v>1150796.8679551757</v>
      </c>
      <c r="H32" s="540">
        <v>10919164.519827496</v>
      </c>
      <c r="I32" s="540">
        <v>5459582.2599137481</v>
      </c>
      <c r="J32" s="540">
        <v>1364895.564978437</v>
      </c>
      <c r="K32" s="540">
        <v>55430364.212674864</v>
      </c>
      <c r="L32" s="540"/>
      <c r="M32" s="540">
        <v>848084.57245392539</v>
      </c>
      <c r="N32" s="2205">
        <v>56278448.785128787</v>
      </c>
      <c r="O32" s="2206"/>
    </row>
    <row r="33" spans="2:18" x14ac:dyDescent="0.3">
      <c r="B33" s="2174">
        <v>5</v>
      </c>
      <c r="C33" s="454" t="s">
        <v>3412</v>
      </c>
      <c r="D33" s="538" t="s">
        <v>2643</v>
      </c>
      <c r="E33" s="2204">
        <v>66383856.100000001</v>
      </c>
      <c r="F33" s="540"/>
      <c r="G33" s="540">
        <v>1150796.8679551757</v>
      </c>
      <c r="H33" s="540">
        <v>10919164.519827496</v>
      </c>
      <c r="I33" s="540">
        <v>5459582.2599137481</v>
      </c>
      <c r="J33" s="540">
        <v>1364895.564978437</v>
      </c>
      <c r="K33" s="540">
        <v>85278295.31267485</v>
      </c>
      <c r="L33" s="540"/>
      <c r="M33" s="540">
        <v>1304757.9182839252</v>
      </c>
      <c r="N33" s="2205">
        <v>86583053.230958775</v>
      </c>
      <c r="O33" s="2206"/>
    </row>
    <row r="34" spans="2:18" x14ac:dyDescent="0.3">
      <c r="B34" s="2174">
        <v>6</v>
      </c>
      <c r="C34" s="454" t="s">
        <v>3413</v>
      </c>
      <c r="D34" s="538" t="s">
        <v>2646</v>
      </c>
      <c r="E34" s="2204">
        <v>81092977.930000007</v>
      </c>
      <c r="F34" s="540"/>
      <c r="G34" s="540">
        <v>1150796.8679551757</v>
      </c>
      <c r="H34" s="540">
        <v>10919164.519827496</v>
      </c>
      <c r="I34" s="540">
        <v>5459582.2599137481</v>
      </c>
      <c r="J34" s="540">
        <v>1364895.564978437</v>
      </c>
      <c r="K34" s="540">
        <v>99987417.142674863</v>
      </c>
      <c r="L34" s="540"/>
      <c r="M34" s="540">
        <v>1529807.4822829254</v>
      </c>
      <c r="N34" s="2205">
        <v>101517224.62495779</v>
      </c>
      <c r="O34" s="2206"/>
    </row>
    <row r="36" spans="2:18" x14ac:dyDescent="0.3">
      <c r="D36" s="2067" t="s">
        <v>2477</v>
      </c>
    </row>
    <row r="37" spans="2:18" ht="30" x14ac:dyDescent="0.3">
      <c r="B37" s="2183" t="s">
        <v>1014</v>
      </c>
      <c r="C37" s="2183" t="s">
        <v>3478</v>
      </c>
      <c r="D37" s="2183" t="s">
        <v>773</v>
      </c>
      <c r="E37" s="533" t="s">
        <v>1015</v>
      </c>
      <c r="F37" s="533" t="s">
        <v>1016</v>
      </c>
      <c r="G37" s="533" t="s">
        <v>1017</v>
      </c>
      <c r="H37" s="533" t="s">
        <v>1018</v>
      </c>
      <c r="I37" s="533" t="s">
        <v>1019</v>
      </c>
      <c r="J37" s="533" t="s">
        <v>1020</v>
      </c>
      <c r="K37" s="533" t="s">
        <v>1322</v>
      </c>
      <c r="L37" s="533" t="s">
        <v>2478</v>
      </c>
      <c r="M37" s="533" t="s">
        <v>1022</v>
      </c>
      <c r="N37" s="534" t="s">
        <v>3364</v>
      </c>
    </row>
    <row r="38" spans="2:18" x14ac:dyDescent="0.3">
      <c r="B38" s="2174">
        <v>1</v>
      </c>
      <c r="C38" s="454" t="s">
        <v>3414</v>
      </c>
      <c r="D38" s="538" t="s">
        <v>2659</v>
      </c>
      <c r="E38" s="2204">
        <v>30946378.977639604</v>
      </c>
      <c r="F38" s="540"/>
      <c r="G38" s="540">
        <v>1150796.8679551757</v>
      </c>
      <c r="H38" s="540">
        <v>3541768.8767312113</v>
      </c>
      <c r="I38" s="540">
        <v>1770884.4383656057</v>
      </c>
      <c r="J38" s="540">
        <v>442721.10959140141</v>
      </c>
      <c r="K38" s="540">
        <v>37852550.270282999</v>
      </c>
      <c r="L38" s="540"/>
      <c r="M38" s="540">
        <v>579144.01913532987</v>
      </c>
      <c r="N38" s="2205">
        <v>38431694.289418325</v>
      </c>
    </row>
    <row r="42" spans="2:18" x14ac:dyDescent="0.3">
      <c r="D42" s="2067" t="s">
        <v>4340</v>
      </c>
      <c r="O42" s="2208"/>
      <c r="P42" s="2208"/>
    </row>
    <row r="43" spans="2:18" ht="30" x14ac:dyDescent="0.3">
      <c r="B43" s="2183" t="s">
        <v>1014</v>
      </c>
      <c r="C43" s="2183" t="s">
        <v>3478</v>
      </c>
      <c r="D43" s="2183" t="s">
        <v>773</v>
      </c>
      <c r="E43" s="533" t="s">
        <v>1015</v>
      </c>
      <c r="F43" s="533" t="s">
        <v>1016</v>
      </c>
      <c r="G43" s="533" t="s">
        <v>1017</v>
      </c>
      <c r="H43" s="533" t="s">
        <v>1018</v>
      </c>
      <c r="I43" s="533" t="s">
        <v>1019</v>
      </c>
      <c r="J43" s="533" t="s">
        <v>1020</v>
      </c>
      <c r="K43" s="533" t="s">
        <v>1322</v>
      </c>
      <c r="L43" s="533" t="s">
        <v>2478</v>
      </c>
      <c r="M43" s="533" t="s">
        <v>1022</v>
      </c>
      <c r="N43" s="534" t="s">
        <v>3364</v>
      </c>
      <c r="O43" s="2209"/>
      <c r="P43" s="2210"/>
      <c r="R43" s="2211"/>
    </row>
    <row r="44" spans="2:18" x14ac:dyDescent="0.3">
      <c r="B44" s="2174">
        <v>1</v>
      </c>
      <c r="C44" s="477" t="s">
        <v>3415</v>
      </c>
      <c r="D44" s="538" t="s">
        <v>3346</v>
      </c>
      <c r="E44" s="2204">
        <v>120044309.42105038</v>
      </c>
      <c r="F44" s="540"/>
      <c r="G44" s="540">
        <v>1150796.8679551757</v>
      </c>
      <c r="H44" s="540">
        <v>2113384.3302905741</v>
      </c>
      <c r="I44" s="540"/>
      <c r="J44" s="540">
        <v>0</v>
      </c>
      <c r="K44" s="540">
        <v>123308490.61929613</v>
      </c>
      <c r="L44" s="540"/>
      <c r="M44" s="540">
        <v>1886619.9064752308</v>
      </c>
      <c r="N44" s="2205">
        <v>125195110.52577136</v>
      </c>
      <c r="O44" s="2212"/>
      <c r="P44" s="2213"/>
      <c r="R44" s="2214"/>
    </row>
    <row r="45" spans="2:18" x14ac:dyDescent="0.3">
      <c r="B45" s="2174">
        <v>2</v>
      </c>
      <c r="C45" s="477" t="s">
        <v>3416</v>
      </c>
      <c r="D45" s="538" t="s">
        <v>3347</v>
      </c>
      <c r="E45" s="2204">
        <v>88673708.045212686</v>
      </c>
      <c r="F45" s="540"/>
      <c r="G45" s="540">
        <v>1150796.8679551757</v>
      </c>
      <c r="H45" s="540">
        <v>2113384.3302905741</v>
      </c>
      <c r="I45" s="540"/>
      <c r="J45" s="540">
        <v>0</v>
      </c>
      <c r="K45" s="540">
        <v>91937889.243458435</v>
      </c>
      <c r="L45" s="540"/>
      <c r="M45" s="540">
        <v>1406649.7054249139</v>
      </c>
      <c r="N45" s="2205">
        <v>93344538.948883355</v>
      </c>
      <c r="O45" s="2212"/>
      <c r="P45" s="2213"/>
      <c r="R45" s="2214"/>
    </row>
    <row r="46" spans="2:18" x14ac:dyDescent="0.3">
      <c r="B46" s="2174">
        <v>3</v>
      </c>
      <c r="C46" s="477" t="s">
        <v>3417</v>
      </c>
      <c r="D46" s="538" t="s">
        <v>3348</v>
      </c>
      <c r="E46" s="2204">
        <v>80236750.662456065</v>
      </c>
      <c r="F46" s="540"/>
      <c r="G46" s="540">
        <v>1150796.8679551757</v>
      </c>
      <c r="H46" s="540">
        <v>2113384.3302905741</v>
      </c>
      <c r="I46" s="540"/>
      <c r="J46" s="540">
        <v>0</v>
      </c>
      <c r="K46" s="540">
        <v>83500931.860701814</v>
      </c>
      <c r="L46" s="540"/>
      <c r="M46" s="540">
        <v>1277564.2574687377</v>
      </c>
      <c r="N46" s="2205">
        <v>84778496.118170559</v>
      </c>
      <c r="O46" s="2212"/>
      <c r="P46" s="2213"/>
      <c r="R46" s="2214"/>
    </row>
    <row r="47" spans="2:18" x14ac:dyDescent="0.3">
      <c r="B47" s="2174">
        <v>4</v>
      </c>
      <c r="C47" s="477" t="s">
        <v>3418</v>
      </c>
      <c r="D47" s="538" t="s">
        <v>3349</v>
      </c>
      <c r="E47" s="2204">
        <v>74879358.348929033</v>
      </c>
      <c r="F47" s="540"/>
      <c r="G47" s="540">
        <v>1150796.8679551757</v>
      </c>
      <c r="H47" s="540">
        <v>2113384.3302905741</v>
      </c>
      <c r="I47" s="540"/>
      <c r="J47" s="540">
        <v>0</v>
      </c>
      <c r="K47" s="540">
        <v>78143539.547174782</v>
      </c>
      <c r="L47" s="540"/>
      <c r="M47" s="540">
        <v>1195596.155071774</v>
      </c>
      <c r="N47" s="2205">
        <v>79339135.702246562</v>
      </c>
      <c r="O47" s="2212"/>
      <c r="P47" s="2213"/>
      <c r="R47" s="2214"/>
    </row>
    <row r="48" spans="2:18" x14ac:dyDescent="0.3">
      <c r="B48" s="2174">
        <v>5</v>
      </c>
      <c r="C48" s="477" t="s">
        <v>3419</v>
      </c>
      <c r="D48" s="538" t="s">
        <v>3350</v>
      </c>
      <c r="E48" s="2204">
        <v>68812632.927321777</v>
      </c>
      <c r="F48" s="540"/>
      <c r="G48" s="540">
        <v>1150796.8679551757</v>
      </c>
      <c r="H48" s="540">
        <v>2113384.3302905741</v>
      </c>
      <c r="I48" s="540"/>
      <c r="J48" s="540">
        <v>0</v>
      </c>
      <c r="K48" s="540">
        <v>72076814.125567526</v>
      </c>
      <c r="L48" s="540"/>
      <c r="M48" s="540">
        <v>1102775.256121183</v>
      </c>
      <c r="N48" s="2205">
        <v>73179589.381688714</v>
      </c>
      <c r="O48" s="2212"/>
      <c r="P48" s="2213"/>
      <c r="Q48" s="2215"/>
      <c r="R48" s="2214"/>
    </row>
    <row r="49" spans="15:16" x14ac:dyDescent="0.3">
      <c r="O49" s="2209"/>
      <c r="P49" s="2209"/>
    </row>
    <row r="50" spans="15:16" x14ac:dyDescent="0.3">
      <c r="O50" s="2208"/>
      <c r="P50" s="2208"/>
    </row>
    <row r="51" spans="15:16" x14ac:dyDescent="0.3">
      <c r="O51" s="2208"/>
      <c r="P51" s="2208"/>
    </row>
    <row r="52" spans="15:16" x14ac:dyDescent="0.3">
      <c r="O52" s="2208"/>
      <c r="P52" s="2208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57"/>
  <dimension ref="B1:AT32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bestFit="1" customWidth="1"/>
    <col min="3" max="3" width="55.140625" style="2067" customWidth="1"/>
    <col min="4" max="4" width="17.140625" style="2067" bestFit="1" customWidth="1"/>
    <col min="5" max="5" width="11.42578125" style="2067"/>
    <col min="6" max="6" width="23.7109375" style="2182" customWidth="1"/>
    <col min="7" max="7" width="11.42578125" style="2067"/>
    <col min="8" max="8" width="14.85546875" style="2182" bestFit="1" customWidth="1"/>
    <col min="9" max="9" width="11.42578125" style="1206"/>
    <col min="10" max="10" width="16.28515625" style="2177" customWidth="1"/>
    <col min="11" max="11" width="11.42578125" style="1206"/>
    <col min="12" max="12" width="17.7109375" style="2177" customWidth="1"/>
    <col min="13" max="13" width="11.42578125" style="1206"/>
    <col min="14" max="14" width="15.28515625" style="2177" bestFit="1" customWidth="1"/>
    <col min="15" max="15" width="11.42578125" style="1206"/>
    <col min="16" max="16" width="15.7109375" style="2177" bestFit="1" customWidth="1"/>
    <col min="17" max="17" width="11.42578125" style="1206"/>
    <col min="18" max="18" width="10" style="2177" customWidth="1"/>
    <col min="19" max="19" width="11.42578125" style="1206"/>
    <col min="20" max="20" width="10" style="2177" customWidth="1"/>
    <col min="21" max="21" width="11.42578125" style="1206"/>
    <col min="22" max="22" width="15.42578125" style="2177" bestFit="1" customWidth="1"/>
    <col min="23" max="23" width="11.42578125" style="1206"/>
    <col min="24" max="24" width="15.42578125" style="2177" bestFit="1" customWidth="1"/>
    <col min="25" max="25" width="12.7109375" style="1206" customWidth="1"/>
    <col min="26" max="26" width="15.28515625" style="1206" bestFit="1" customWidth="1"/>
    <col min="27" max="27" width="11.42578125" style="1206"/>
    <col min="28" max="28" width="15.42578125" style="1206" bestFit="1" customWidth="1"/>
    <col min="29" max="29" width="12.7109375" style="1206" customWidth="1"/>
    <col min="30" max="30" width="15.28515625" style="1206" bestFit="1" customWidth="1"/>
    <col min="31" max="31" width="11.42578125" style="1206"/>
    <col min="32" max="32" width="15.42578125" style="1206" bestFit="1" customWidth="1"/>
    <col min="33" max="33" width="11.42578125" style="1206"/>
    <col min="34" max="16384" width="11.42578125" style="2067"/>
  </cols>
  <sheetData>
    <row r="1" spans="2:46" x14ac:dyDescent="0.3">
      <c r="E1" s="1206"/>
      <c r="F1" s="1973"/>
      <c r="G1" s="1206"/>
      <c r="H1" s="1973"/>
      <c r="J1" s="1973"/>
      <c r="L1" s="1973"/>
      <c r="N1" s="1973"/>
      <c r="P1" s="1973"/>
      <c r="R1" s="1973"/>
      <c r="T1" s="1973"/>
      <c r="V1" s="1973"/>
      <c r="AH1" s="1206"/>
      <c r="AI1" s="1206"/>
      <c r="AJ1" s="1206"/>
      <c r="AK1" s="1206"/>
      <c r="AL1" s="1206"/>
      <c r="AM1" s="1206"/>
      <c r="AN1" s="1206"/>
      <c r="AO1" s="1206"/>
      <c r="AP1" s="1206"/>
      <c r="AQ1" s="1206"/>
      <c r="AR1" s="1206"/>
      <c r="AS1" s="1206"/>
      <c r="AT1" s="1206"/>
    </row>
    <row r="2" spans="2:46" ht="18.75" x14ac:dyDescent="0.3">
      <c r="B2" s="1021" t="s">
        <v>2804</v>
      </c>
      <c r="E2" s="1206"/>
      <c r="F2" s="1973"/>
      <c r="G2" s="1206"/>
      <c r="H2" s="1973"/>
      <c r="J2" s="1973"/>
      <c r="L2" s="1973"/>
      <c r="N2" s="1973"/>
      <c r="P2" s="1973"/>
      <c r="R2" s="1973"/>
      <c r="T2" s="1973"/>
      <c r="V2" s="1973"/>
      <c r="AH2" s="1206"/>
      <c r="AI2" s="1206"/>
      <c r="AJ2" s="1206"/>
      <c r="AK2" s="1206"/>
      <c r="AL2" s="1206"/>
      <c r="AM2" s="1206"/>
      <c r="AN2" s="1206"/>
      <c r="AO2" s="1206"/>
      <c r="AP2" s="1206"/>
      <c r="AQ2" s="1206"/>
      <c r="AR2" s="1206"/>
      <c r="AS2" s="1206"/>
      <c r="AT2" s="1206"/>
    </row>
    <row r="3" spans="2:46" ht="18.75" x14ac:dyDescent="0.3">
      <c r="B3" s="1021" t="s">
        <v>2805</v>
      </c>
      <c r="E3" s="1206"/>
      <c r="F3" s="1973"/>
      <c r="G3" s="1206"/>
      <c r="H3" s="1973"/>
      <c r="J3" s="1973"/>
      <c r="L3" s="1973"/>
      <c r="N3" s="1973"/>
      <c r="P3" s="1973"/>
      <c r="R3" s="1973"/>
      <c r="T3" s="1973"/>
      <c r="V3" s="1973"/>
      <c r="AH3" s="1206"/>
      <c r="AI3" s="1206"/>
      <c r="AJ3" s="1206"/>
      <c r="AK3" s="1206"/>
      <c r="AL3" s="1206"/>
      <c r="AM3" s="1206"/>
      <c r="AN3" s="1206"/>
      <c r="AO3" s="1206"/>
      <c r="AP3" s="1206"/>
      <c r="AQ3" s="1206"/>
      <c r="AR3" s="1206"/>
      <c r="AS3" s="1206"/>
      <c r="AT3" s="1206"/>
    </row>
    <row r="4" spans="2:46" ht="18.75" x14ac:dyDescent="0.3">
      <c r="B4" s="1021" t="s">
        <v>4341</v>
      </c>
      <c r="E4" s="1206"/>
      <c r="F4" s="1973"/>
      <c r="G4" s="1206"/>
      <c r="H4" s="1973"/>
      <c r="J4" s="1973"/>
      <c r="L4" s="1973"/>
      <c r="N4" s="1973"/>
      <c r="P4" s="1973"/>
      <c r="R4" s="1973"/>
      <c r="T4" s="1973"/>
      <c r="V4" s="1973"/>
      <c r="AH4" s="1206"/>
      <c r="AI4" s="1206"/>
      <c r="AJ4" s="1206"/>
      <c r="AK4" s="1206"/>
      <c r="AL4" s="1206"/>
      <c r="AM4" s="1206"/>
      <c r="AN4" s="1206"/>
      <c r="AO4" s="1206"/>
      <c r="AP4" s="1206"/>
      <c r="AQ4" s="1206"/>
      <c r="AR4" s="1206"/>
      <c r="AS4" s="1206"/>
      <c r="AT4" s="1206"/>
    </row>
    <row r="5" spans="2:46" x14ac:dyDescent="0.3">
      <c r="B5" s="597" t="s">
        <v>3372</v>
      </c>
      <c r="E5" s="1206"/>
      <c r="F5" s="1973"/>
      <c r="G5" s="1206"/>
      <c r="H5" s="1973"/>
      <c r="J5" s="1973"/>
      <c r="L5" s="1973"/>
      <c r="N5" s="1973"/>
      <c r="P5" s="1973"/>
      <c r="R5" s="1973"/>
      <c r="T5" s="1973"/>
      <c r="V5" s="1973"/>
      <c r="AH5" s="1206"/>
      <c r="AI5" s="1206"/>
      <c r="AJ5" s="1206"/>
      <c r="AK5" s="1206"/>
      <c r="AL5" s="1206"/>
      <c r="AM5" s="1206"/>
      <c r="AN5" s="1206"/>
      <c r="AO5" s="1206"/>
      <c r="AP5" s="1206"/>
      <c r="AQ5" s="1206"/>
      <c r="AR5" s="1206"/>
      <c r="AS5" s="1206"/>
      <c r="AT5" s="1206"/>
    </row>
    <row r="6" spans="2:46" x14ac:dyDescent="0.3">
      <c r="E6" s="1206"/>
      <c r="F6" s="1973"/>
      <c r="G6" s="1206"/>
      <c r="H6" s="1973"/>
      <c r="J6" s="1973"/>
      <c r="L6" s="1973"/>
      <c r="N6" s="1973"/>
      <c r="P6" s="1973"/>
      <c r="R6" s="1973"/>
      <c r="T6" s="1973"/>
      <c r="V6" s="1973"/>
      <c r="AH6" s="1206"/>
      <c r="AI6" s="1206"/>
      <c r="AJ6" s="1206"/>
      <c r="AK6" s="1206"/>
      <c r="AL6" s="1206"/>
      <c r="AM6" s="1206"/>
      <c r="AN6" s="1206"/>
      <c r="AO6" s="1206"/>
      <c r="AP6" s="1206"/>
      <c r="AQ6" s="1206"/>
      <c r="AR6" s="1206"/>
      <c r="AS6" s="1206"/>
      <c r="AT6" s="1206"/>
    </row>
    <row r="7" spans="2:46" x14ac:dyDescent="0.3">
      <c r="E7" s="1206"/>
      <c r="F7" s="1973"/>
      <c r="G7" s="1206"/>
      <c r="H7" s="1973"/>
      <c r="J7" s="1973"/>
      <c r="L7" s="1973"/>
      <c r="N7" s="1973"/>
      <c r="P7" s="1973"/>
      <c r="R7" s="1973"/>
      <c r="T7" s="1973"/>
      <c r="V7" s="1973"/>
      <c r="AH7" s="1206"/>
      <c r="AI7" s="1206"/>
      <c r="AJ7" s="1206"/>
      <c r="AK7" s="1206"/>
      <c r="AL7" s="1206"/>
      <c r="AM7" s="1206"/>
      <c r="AN7" s="1206"/>
      <c r="AO7" s="1206"/>
      <c r="AP7" s="1206"/>
      <c r="AQ7" s="1206"/>
      <c r="AR7" s="1206"/>
      <c r="AS7" s="1206"/>
      <c r="AT7" s="1206"/>
    </row>
    <row r="8" spans="2:46" ht="30" x14ac:dyDescent="0.3">
      <c r="B8" s="2183" t="s">
        <v>775</v>
      </c>
      <c r="C8" s="2183" t="s">
        <v>773</v>
      </c>
      <c r="D8" s="2183" t="s">
        <v>3362</v>
      </c>
      <c r="E8" s="2184"/>
      <c r="F8" s="1973"/>
      <c r="G8" s="2184"/>
      <c r="H8" s="1973"/>
      <c r="I8" s="2184"/>
      <c r="J8" s="1973"/>
      <c r="K8" s="2184"/>
      <c r="L8" s="1973"/>
      <c r="M8" s="2184"/>
      <c r="N8" s="1973"/>
      <c r="O8" s="2184"/>
      <c r="P8" s="1973"/>
      <c r="Q8" s="2184"/>
      <c r="R8" s="1973"/>
      <c r="S8" s="2184"/>
      <c r="T8" s="1973"/>
      <c r="U8" s="2184"/>
      <c r="V8" s="1973"/>
      <c r="W8" s="2184"/>
      <c r="X8" s="2185"/>
      <c r="Y8" s="2184"/>
      <c r="Z8" s="2185"/>
      <c r="AA8" s="2184"/>
      <c r="AB8" s="2185"/>
      <c r="AC8" s="2184"/>
      <c r="AD8" s="2185"/>
      <c r="AE8" s="2184"/>
      <c r="AF8" s="2185"/>
      <c r="AH8" s="1206"/>
      <c r="AI8" s="1206"/>
      <c r="AJ8" s="1206"/>
      <c r="AK8" s="1206"/>
      <c r="AL8" s="1206"/>
      <c r="AM8" s="1206"/>
      <c r="AN8" s="1206"/>
      <c r="AO8" s="1206"/>
      <c r="AP8" s="1206"/>
      <c r="AQ8" s="1206"/>
      <c r="AR8" s="1206"/>
      <c r="AS8" s="1206"/>
      <c r="AT8" s="1206"/>
    </row>
    <row r="9" spans="2:46" x14ac:dyDescent="0.3">
      <c r="B9" s="2174" t="s">
        <v>3398</v>
      </c>
      <c r="C9" s="2173" t="s">
        <v>2900</v>
      </c>
      <c r="D9" s="540">
        <v>187974448.18435502</v>
      </c>
      <c r="E9" s="2175"/>
      <c r="F9" s="1973"/>
      <c r="G9" s="2175"/>
      <c r="H9" s="1973"/>
      <c r="I9" s="2175"/>
      <c r="J9" s="1973"/>
      <c r="K9" s="2175"/>
      <c r="L9" s="1973"/>
      <c r="M9" s="2175"/>
      <c r="N9" s="1973"/>
      <c r="O9" s="2175"/>
      <c r="P9" s="1973"/>
      <c r="Q9" s="2175"/>
      <c r="R9" s="1973"/>
      <c r="S9" s="2175"/>
      <c r="T9" s="1973"/>
      <c r="U9" s="2175"/>
      <c r="V9" s="1973"/>
      <c r="W9" s="2175"/>
      <c r="Y9" s="2175"/>
      <c r="Z9" s="2177"/>
      <c r="AA9" s="2175"/>
      <c r="AB9" s="2177"/>
      <c r="AC9" s="2175"/>
      <c r="AD9" s="2177"/>
      <c r="AE9" s="2175"/>
      <c r="AF9" s="2177"/>
      <c r="AH9" s="1206"/>
      <c r="AI9" s="1206"/>
      <c r="AJ9" s="1206"/>
      <c r="AK9" s="1206"/>
      <c r="AL9" s="1206"/>
      <c r="AM9" s="1206"/>
      <c r="AN9" s="1206"/>
      <c r="AO9" s="1206"/>
      <c r="AP9" s="1206"/>
      <c r="AQ9" s="1206"/>
      <c r="AR9" s="1206"/>
      <c r="AS9" s="1206"/>
      <c r="AT9" s="1206"/>
    </row>
    <row r="10" spans="2:46" x14ac:dyDescent="0.3">
      <c r="B10" s="2174" t="s">
        <v>3399</v>
      </c>
      <c r="C10" s="2173" t="s">
        <v>2901</v>
      </c>
      <c r="D10" s="540">
        <v>91357851.299999997</v>
      </c>
      <c r="E10" s="2175"/>
      <c r="F10" s="1973"/>
      <c r="G10" s="2175"/>
      <c r="H10" s="1973"/>
      <c r="I10" s="2175"/>
      <c r="J10" s="1973"/>
      <c r="K10" s="2175"/>
      <c r="L10" s="1973"/>
      <c r="M10" s="2175"/>
      <c r="N10" s="1973"/>
      <c r="O10" s="2175"/>
      <c r="P10" s="1973"/>
      <c r="Q10" s="2175"/>
      <c r="R10" s="1973"/>
      <c r="S10" s="2175"/>
      <c r="T10" s="1973"/>
      <c r="U10" s="2175"/>
      <c r="V10" s="1973"/>
      <c r="W10" s="2175"/>
      <c r="Y10" s="2175"/>
      <c r="Z10" s="2177"/>
      <c r="AA10" s="2175"/>
      <c r="AB10" s="2177"/>
      <c r="AC10" s="2175"/>
      <c r="AD10" s="2177"/>
      <c r="AE10" s="2175"/>
      <c r="AF10" s="2177"/>
      <c r="AH10" s="1206"/>
      <c r="AI10" s="1206"/>
      <c r="AJ10" s="1206"/>
      <c r="AK10" s="1206"/>
      <c r="AL10" s="1206"/>
      <c r="AM10" s="1206"/>
      <c r="AN10" s="1206"/>
      <c r="AO10" s="1206"/>
      <c r="AP10" s="1206"/>
      <c r="AQ10" s="1206"/>
      <c r="AR10" s="1206"/>
      <c r="AS10" s="1206"/>
      <c r="AT10" s="1206"/>
    </row>
    <row r="11" spans="2:46" x14ac:dyDescent="0.3">
      <c r="B11" s="2176"/>
      <c r="C11" s="1206"/>
      <c r="D11" s="1206"/>
      <c r="E11" s="1206"/>
      <c r="F11" s="2177"/>
      <c r="G11" s="1206"/>
      <c r="H11" s="2177"/>
      <c r="AH11" s="1206"/>
      <c r="AI11" s="1206"/>
      <c r="AJ11" s="1206"/>
      <c r="AK11" s="1206"/>
      <c r="AL11" s="1206"/>
      <c r="AM11" s="1206"/>
      <c r="AN11" s="1206"/>
      <c r="AO11" s="1206"/>
      <c r="AP11" s="1206"/>
      <c r="AQ11" s="1206"/>
      <c r="AR11" s="1206"/>
      <c r="AS11" s="1206"/>
      <c r="AT11" s="1206"/>
    </row>
    <row r="12" spans="2:46" x14ac:dyDescent="0.3">
      <c r="B12" s="2176"/>
      <c r="C12" s="1206"/>
      <c r="D12" s="1206"/>
      <c r="E12" s="1206"/>
      <c r="F12" s="2177"/>
      <c r="G12" s="1206"/>
      <c r="H12" s="2177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</row>
    <row r="13" spans="2:46" x14ac:dyDescent="0.3">
      <c r="B13" s="2176"/>
      <c r="C13" s="1206"/>
      <c r="D13" s="1206"/>
      <c r="E13" s="1206"/>
      <c r="F13" s="2177"/>
      <c r="G13" s="1206"/>
      <c r="H13" s="2177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</row>
    <row r="16" spans="2:46" x14ac:dyDescent="0.3">
      <c r="E16" s="473"/>
      <c r="F16" s="473"/>
    </row>
    <row r="19" spans="2:46" s="2194" customFormat="1" ht="25.5" customHeight="1" x14ac:dyDescent="0.25">
      <c r="C19" s="3768" t="s">
        <v>2665</v>
      </c>
      <c r="D19" s="3780" t="s">
        <v>3371</v>
      </c>
      <c r="E19" s="3781" t="s">
        <v>3398</v>
      </c>
      <c r="F19" s="3782"/>
      <c r="G19" s="3781" t="s">
        <v>3399</v>
      </c>
      <c r="H19" s="3782"/>
      <c r="I19" s="3795"/>
      <c r="J19" s="3795"/>
      <c r="K19" s="3795"/>
      <c r="L19" s="3795"/>
      <c r="M19" s="3795"/>
      <c r="N19" s="3795"/>
      <c r="O19" s="3795"/>
      <c r="P19" s="3795"/>
      <c r="Q19" s="3795"/>
      <c r="R19" s="3795"/>
      <c r="S19" s="3795"/>
      <c r="T19" s="3795"/>
      <c r="U19" s="3795"/>
      <c r="V19" s="3795"/>
      <c r="W19" s="3795"/>
      <c r="X19" s="3795"/>
      <c r="Y19" s="3795"/>
      <c r="Z19" s="3795"/>
      <c r="AA19" s="3795"/>
      <c r="AB19" s="3795"/>
      <c r="AC19" s="3795"/>
      <c r="AD19" s="3795"/>
      <c r="AE19" s="3795"/>
      <c r="AF19" s="3795"/>
      <c r="AG19" s="2195"/>
    </row>
    <row r="20" spans="2:46" s="597" customFormat="1" ht="29.25" customHeight="1" x14ac:dyDescent="0.2">
      <c r="C20" s="3769"/>
      <c r="D20" s="3741"/>
      <c r="E20" s="3821" t="s">
        <v>2900</v>
      </c>
      <c r="F20" s="3822"/>
      <c r="G20" s="3821" t="s">
        <v>2901</v>
      </c>
      <c r="H20" s="3822"/>
      <c r="I20" s="3913"/>
      <c r="J20" s="3913"/>
      <c r="K20" s="3913"/>
      <c r="L20" s="3913"/>
      <c r="M20" s="3913"/>
      <c r="N20" s="3913"/>
      <c r="O20" s="3913"/>
      <c r="P20" s="3913"/>
      <c r="Q20" s="3913"/>
      <c r="R20" s="3913"/>
      <c r="S20" s="3913"/>
      <c r="T20" s="3913"/>
      <c r="U20" s="3913"/>
      <c r="V20" s="3913"/>
      <c r="W20" s="3913"/>
      <c r="X20" s="3913"/>
      <c r="Y20" s="3913"/>
      <c r="Z20" s="3913"/>
      <c r="AA20" s="3913"/>
      <c r="AB20" s="3913"/>
      <c r="AC20" s="3913"/>
      <c r="AD20" s="3913"/>
      <c r="AE20" s="3913"/>
      <c r="AF20" s="3913"/>
      <c r="AG20" s="2024"/>
    </row>
    <row r="21" spans="2:46" x14ac:dyDescent="0.3">
      <c r="C21" s="2189" t="s">
        <v>2666</v>
      </c>
      <c r="D21" s="540">
        <v>51539634.092177503</v>
      </c>
      <c r="E21" s="2186">
        <v>1</v>
      </c>
      <c r="F21" s="2180">
        <v>51539634.092177503</v>
      </c>
      <c r="G21" s="2186"/>
      <c r="H21" s="2180">
        <v>0</v>
      </c>
      <c r="I21" s="2175"/>
      <c r="K21" s="2175"/>
      <c r="M21" s="2175"/>
      <c r="O21" s="2175"/>
      <c r="Q21" s="2175"/>
      <c r="R21" s="2197"/>
      <c r="S21" s="2175"/>
      <c r="U21" s="2175"/>
      <c r="W21" s="2175"/>
      <c r="Y21" s="2175"/>
      <c r="Z21" s="2177"/>
      <c r="AA21" s="2175"/>
      <c r="AB21" s="2177"/>
      <c r="AC21" s="2175"/>
      <c r="AD21" s="2177"/>
      <c r="AE21" s="2175"/>
      <c r="AF21" s="2177"/>
    </row>
    <row r="22" spans="2:46" x14ac:dyDescent="0.3">
      <c r="C22" s="2189" t="s">
        <v>2667</v>
      </c>
      <c r="D22" s="540">
        <v>51539634.092177503</v>
      </c>
      <c r="E22" s="2186">
        <v>1</v>
      </c>
      <c r="F22" s="2180">
        <v>51539634.092177503</v>
      </c>
      <c r="G22" s="2186"/>
      <c r="H22" s="2180">
        <v>0</v>
      </c>
      <c r="I22" s="2175"/>
      <c r="K22" s="2175"/>
      <c r="M22" s="2175"/>
      <c r="O22" s="2175"/>
      <c r="Q22" s="2175"/>
      <c r="R22" s="2197"/>
      <c r="S22" s="2175"/>
      <c r="U22" s="2175"/>
      <c r="W22" s="2175"/>
      <c r="Y22" s="2175"/>
      <c r="Z22" s="2177"/>
      <c r="AA22" s="2175"/>
      <c r="AB22" s="2177"/>
      <c r="AC22" s="2175"/>
      <c r="AD22" s="2177"/>
      <c r="AE22" s="2175"/>
      <c r="AF22" s="2177"/>
    </row>
    <row r="23" spans="2:46" x14ac:dyDescent="0.3">
      <c r="C23" s="2179" t="s">
        <v>2671</v>
      </c>
      <c r="D23" s="540">
        <v>23609200</v>
      </c>
      <c r="E23" s="2186">
        <v>1</v>
      </c>
      <c r="F23" s="2180">
        <v>23609200</v>
      </c>
      <c r="G23" s="2186">
        <v>1</v>
      </c>
      <c r="H23" s="2180">
        <v>23609200</v>
      </c>
      <c r="I23" s="2175"/>
      <c r="K23" s="2175"/>
      <c r="M23" s="2175"/>
      <c r="O23" s="2175"/>
      <c r="Q23" s="2175"/>
      <c r="R23" s="2197"/>
      <c r="S23" s="2175"/>
      <c r="U23" s="2175"/>
      <c r="W23" s="2175"/>
      <c r="Y23" s="2175"/>
      <c r="Z23" s="2177"/>
      <c r="AA23" s="2175"/>
      <c r="AB23" s="2177"/>
      <c r="AC23" s="2175"/>
      <c r="AD23" s="2177"/>
      <c r="AE23" s="2175"/>
      <c r="AF23" s="2177"/>
    </row>
    <row r="24" spans="2:46" x14ac:dyDescent="0.3">
      <c r="C24" s="2179" t="s">
        <v>2672</v>
      </c>
      <c r="D24" s="540">
        <v>8853450</v>
      </c>
      <c r="E24" s="2186">
        <v>1</v>
      </c>
      <c r="F24" s="2180">
        <v>8853450</v>
      </c>
      <c r="G24" s="2186">
        <v>1</v>
      </c>
      <c r="H24" s="2180">
        <v>8853450</v>
      </c>
      <c r="I24" s="2175"/>
      <c r="K24" s="2175"/>
      <c r="M24" s="2175"/>
      <c r="O24" s="2175"/>
      <c r="Q24" s="2175"/>
      <c r="R24" s="2197"/>
      <c r="S24" s="2175"/>
      <c r="U24" s="2175"/>
      <c r="W24" s="2175"/>
      <c r="Y24" s="2175"/>
      <c r="Z24" s="2177"/>
      <c r="AA24" s="2175"/>
      <c r="AB24" s="2177"/>
      <c r="AC24" s="2175"/>
      <c r="AD24" s="2177"/>
      <c r="AE24" s="2175"/>
      <c r="AF24" s="2177"/>
    </row>
    <row r="25" spans="2:46" x14ac:dyDescent="0.3">
      <c r="C25" s="2179" t="s">
        <v>2673</v>
      </c>
      <c r="D25" s="540">
        <v>6492530</v>
      </c>
      <c r="E25" s="2186">
        <v>1</v>
      </c>
      <c r="F25" s="2180">
        <v>6492530</v>
      </c>
      <c r="G25" s="2186"/>
      <c r="H25" s="2180">
        <v>0</v>
      </c>
      <c r="I25" s="2175"/>
      <c r="K25" s="2175"/>
      <c r="M25" s="2175"/>
      <c r="O25" s="2175"/>
      <c r="Q25" s="2175"/>
      <c r="R25" s="2197"/>
      <c r="S25" s="2175"/>
      <c r="U25" s="2175"/>
      <c r="W25" s="2175"/>
      <c r="Y25" s="2175"/>
      <c r="Z25" s="2177"/>
      <c r="AA25" s="2175"/>
      <c r="AB25" s="2177"/>
      <c r="AC25" s="2175"/>
      <c r="AD25" s="2177"/>
      <c r="AE25" s="2175"/>
      <c r="AF25" s="2177"/>
    </row>
    <row r="26" spans="2:46" s="1206" customFormat="1" x14ac:dyDescent="0.3">
      <c r="B26" s="2067"/>
      <c r="C26" s="2179" t="s">
        <v>2674</v>
      </c>
      <c r="D26" s="540">
        <v>30380000</v>
      </c>
      <c r="E26" s="2186">
        <v>1</v>
      </c>
      <c r="F26" s="2180">
        <v>30380000</v>
      </c>
      <c r="G26" s="2186">
        <v>0.5</v>
      </c>
      <c r="H26" s="2180">
        <v>15190000</v>
      </c>
      <c r="I26" s="2175"/>
      <c r="J26" s="2177"/>
      <c r="K26" s="2175"/>
      <c r="L26" s="2177"/>
      <c r="M26" s="2175"/>
      <c r="N26" s="2177"/>
      <c r="O26" s="2175"/>
      <c r="P26" s="2177"/>
      <c r="Q26" s="2175"/>
      <c r="R26" s="2197"/>
      <c r="S26" s="2175"/>
      <c r="T26" s="2177"/>
      <c r="U26" s="2175"/>
      <c r="V26" s="2177"/>
      <c r="W26" s="2175"/>
      <c r="X26" s="2177"/>
      <c r="Y26" s="2175"/>
      <c r="Z26" s="2177"/>
      <c r="AA26" s="2175"/>
      <c r="AB26" s="2177"/>
      <c r="AC26" s="2175"/>
      <c r="AD26" s="2177"/>
      <c r="AE26" s="2175"/>
      <c r="AF26" s="2177"/>
      <c r="AH26" s="2067"/>
      <c r="AI26" s="2067"/>
      <c r="AJ26" s="2067"/>
      <c r="AK26" s="2067"/>
      <c r="AL26" s="2067"/>
      <c r="AM26" s="2067"/>
      <c r="AN26" s="2067"/>
      <c r="AO26" s="2067"/>
      <c r="AP26" s="2067"/>
      <c r="AQ26" s="2067"/>
      <c r="AR26" s="2067"/>
      <c r="AS26" s="2067"/>
      <c r="AT26" s="2067"/>
    </row>
    <row r="27" spans="2:46" s="1206" customFormat="1" x14ac:dyDescent="0.3">
      <c r="B27" s="2067"/>
      <c r="C27" s="2179" t="s">
        <v>2675</v>
      </c>
      <c r="D27" s="540">
        <v>43305201.299999997</v>
      </c>
      <c r="E27" s="2186">
        <v>0</v>
      </c>
      <c r="F27" s="2180">
        <v>0</v>
      </c>
      <c r="G27" s="2186">
        <v>1</v>
      </c>
      <c r="H27" s="2180">
        <v>43305201.299999997</v>
      </c>
      <c r="I27" s="2175"/>
      <c r="J27" s="2177"/>
      <c r="K27" s="2175"/>
      <c r="L27" s="2177"/>
      <c r="M27" s="2175"/>
      <c r="N27" s="2177"/>
      <c r="O27" s="2175"/>
      <c r="P27" s="2177"/>
      <c r="Q27" s="2175"/>
      <c r="R27" s="2197"/>
      <c r="S27" s="2175"/>
      <c r="T27" s="2177"/>
      <c r="U27" s="2175"/>
      <c r="V27" s="2177"/>
      <c r="W27" s="2175"/>
      <c r="X27" s="2177"/>
      <c r="Y27" s="2175"/>
      <c r="Z27" s="2177"/>
      <c r="AA27" s="2175"/>
      <c r="AB27" s="2177"/>
      <c r="AC27" s="2175"/>
      <c r="AD27" s="2177"/>
      <c r="AE27" s="2175"/>
      <c r="AF27" s="2177"/>
      <c r="AH27" s="2067"/>
      <c r="AI27" s="2067"/>
      <c r="AJ27" s="2067"/>
      <c r="AK27" s="2067"/>
      <c r="AL27" s="2067"/>
      <c r="AM27" s="2067"/>
      <c r="AN27" s="2067"/>
      <c r="AO27" s="2067"/>
      <c r="AP27" s="2067"/>
      <c r="AQ27" s="2067"/>
      <c r="AR27" s="2067"/>
      <c r="AS27" s="2067"/>
      <c r="AT27" s="2067"/>
    </row>
    <row r="28" spans="2:46" s="1206" customFormat="1" x14ac:dyDescent="0.3">
      <c r="B28" s="2067"/>
      <c r="C28" s="2179" t="s">
        <v>3338</v>
      </c>
      <c r="D28" s="540">
        <v>400000</v>
      </c>
      <c r="E28" s="2186">
        <v>1</v>
      </c>
      <c r="F28" s="2180">
        <v>400000</v>
      </c>
      <c r="G28" s="2186">
        <v>1</v>
      </c>
      <c r="H28" s="2180">
        <v>400000</v>
      </c>
      <c r="I28" s="2175"/>
      <c r="J28" s="2177"/>
      <c r="K28" s="2175"/>
      <c r="L28" s="2177"/>
      <c r="M28" s="2175"/>
      <c r="N28" s="2177"/>
      <c r="O28" s="2175"/>
      <c r="P28" s="2177"/>
      <c r="Q28" s="2175"/>
      <c r="R28" s="2197"/>
      <c r="S28" s="2175"/>
      <c r="T28" s="2177"/>
      <c r="U28" s="2175"/>
      <c r="V28" s="2177"/>
      <c r="W28" s="2175"/>
      <c r="X28" s="2177"/>
      <c r="Y28" s="2175"/>
      <c r="Z28" s="2177"/>
      <c r="AA28" s="2175"/>
      <c r="AB28" s="2177"/>
      <c r="AC28" s="2175"/>
      <c r="AD28" s="2177"/>
      <c r="AE28" s="2175"/>
      <c r="AF28" s="2177"/>
      <c r="AH28" s="2067"/>
      <c r="AI28" s="2067"/>
      <c r="AJ28" s="2067"/>
      <c r="AK28" s="2067"/>
      <c r="AL28" s="2067"/>
      <c r="AM28" s="2067"/>
      <c r="AN28" s="2067"/>
      <c r="AO28" s="2067"/>
      <c r="AP28" s="2067"/>
      <c r="AQ28" s="2067"/>
      <c r="AR28" s="2067"/>
      <c r="AS28" s="2067"/>
      <c r="AT28" s="2067"/>
    </row>
    <row r="29" spans="2:46" s="1206" customFormat="1" x14ac:dyDescent="0.3">
      <c r="B29" s="2067"/>
      <c r="C29" s="2179" t="s">
        <v>3339</v>
      </c>
      <c r="D29" s="540">
        <v>13000000</v>
      </c>
      <c r="E29" s="2186">
        <v>1</v>
      </c>
      <c r="F29" s="2180">
        <v>13000000</v>
      </c>
      <c r="G29" s="2186"/>
      <c r="H29" s="2180">
        <v>0</v>
      </c>
      <c r="I29" s="2175"/>
      <c r="J29" s="2177"/>
      <c r="K29" s="2175"/>
      <c r="L29" s="2177"/>
      <c r="M29" s="2175"/>
      <c r="N29" s="2177"/>
      <c r="O29" s="2175"/>
      <c r="P29" s="2177"/>
      <c r="Q29" s="2175"/>
      <c r="R29" s="2197"/>
      <c r="S29" s="2175"/>
      <c r="T29" s="2177"/>
      <c r="U29" s="2175"/>
      <c r="V29" s="2177"/>
      <c r="W29" s="2175"/>
      <c r="X29" s="2177"/>
      <c r="Y29" s="2175"/>
      <c r="Z29" s="2177"/>
      <c r="AA29" s="2175"/>
      <c r="AB29" s="2177"/>
      <c r="AC29" s="2175"/>
      <c r="AD29" s="2177"/>
      <c r="AE29" s="2175"/>
      <c r="AF29" s="2177"/>
      <c r="AH29" s="2067"/>
      <c r="AI29" s="2067"/>
      <c r="AJ29" s="2067"/>
      <c r="AK29" s="2067"/>
      <c r="AL29" s="2067"/>
      <c r="AM29" s="2067"/>
      <c r="AN29" s="2067"/>
      <c r="AO29" s="2067"/>
      <c r="AP29" s="2067"/>
      <c r="AQ29" s="2067"/>
      <c r="AR29" s="2067"/>
      <c r="AS29" s="2067"/>
      <c r="AT29" s="2067"/>
    </row>
    <row r="30" spans="2:46" s="1206" customFormat="1" x14ac:dyDescent="0.3">
      <c r="B30" s="2067"/>
      <c r="C30" s="2179" t="s">
        <v>3337</v>
      </c>
      <c r="D30" s="540">
        <v>360000</v>
      </c>
      <c r="E30" s="2186">
        <v>6</v>
      </c>
      <c r="F30" s="2180">
        <v>2160000</v>
      </c>
      <c r="G30" s="2186"/>
      <c r="H30" s="2180"/>
      <c r="I30" s="2175"/>
      <c r="J30" s="2177"/>
      <c r="K30" s="2175"/>
      <c r="L30" s="2177"/>
      <c r="M30" s="2175"/>
      <c r="N30" s="2177"/>
      <c r="O30" s="2175"/>
      <c r="P30" s="2177"/>
      <c r="Q30" s="2175"/>
      <c r="R30" s="2197"/>
      <c r="S30" s="2175"/>
      <c r="T30" s="2177"/>
      <c r="U30" s="2175"/>
      <c r="V30" s="2177"/>
      <c r="W30" s="2175"/>
      <c r="X30" s="2177"/>
      <c r="Y30" s="2175"/>
      <c r="Z30" s="2177"/>
      <c r="AA30" s="2175"/>
      <c r="AB30" s="2177"/>
      <c r="AC30" s="2175"/>
      <c r="AD30" s="2177"/>
      <c r="AE30" s="2175"/>
      <c r="AF30" s="2177"/>
      <c r="AH30" s="2067"/>
      <c r="AI30" s="2067"/>
      <c r="AJ30" s="2067"/>
      <c r="AK30" s="2067"/>
      <c r="AL30" s="2067"/>
      <c r="AM30" s="2067"/>
      <c r="AN30" s="2067"/>
      <c r="AO30" s="2067"/>
      <c r="AP30" s="2067"/>
      <c r="AQ30" s="2067"/>
      <c r="AR30" s="2067"/>
      <c r="AS30" s="2067"/>
      <c r="AT30" s="2067"/>
    </row>
    <row r="31" spans="2:46" s="1206" customFormat="1" x14ac:dyDescent="0.3">
      <c r="B31" s="2067"/>
      <c r="C31" s="2179" t="s">
        <v>4252</v>
      </c>
      <c r="D31" s="2179"/>
      <c r="E31" s="2179"/>
      <c r="F31" s="2198">
        <v>187974448.18435502</v>
      </c>
      <c r="G31" s="2179"/>
      <c r="H31" s="2198">
        <v>91357851.299999997</v>
      </c>
      <c r="J31" s="2197"/>
      <c r="L31" s="2197"/>
      <c r="N31" s="2197"/>
      <c r="P31" s="2197"/>
      <c r="R31" s="2197"/>
      <c r="T31" s="2197"/>
      <c r="V31" s="2177"/>
      <c r="X31" s="2177"/>
      <c r="AH31" s="2067"/>
      <c r="AI31" s="2067"/>
      <c r="AJ31" s="2067"/>
      <c r="AK31" s="2067"/>
      <c r="AL31" s="2067"/>
      <c r="AM31" s="2067"/>
      <c r="AN31" s="2067"/>
      <c r="AO31" s="2067"/>
      <c r="AP31" s="2067"/>
      <c r="AQ31" s="2067"/>
      <c r="AR31" s="2067"/>
      <c r="AS31" s="2067"/>
      <c r="AT31" s="2067"/>
    </row>
    <row r="32" spans="2:46" s="1206" customFormat="1" x14ac:dyDescent="0.3">
      <c r="B32" s="2067"/>
      <c r="C32" s="2067"/>
      <c r="D32" s="2067"/>
      <c r="E32" s="2067"/>
      <c r="F32" s="2199"/>
      <c r="G32" s="2067"/>
      <c r="H32" s="2199"/>
      <c r="J32" s="2177"/>
      <c r="L32" s="2177"/>
      <c r="N32" s="2177"/>
      <c r="P32" s="2177"/>
      <c r="R32" s="2177"/>
      <c r="T32" s="2177"/>
      <c r="V32" s="2177"/>
      <c r="X32" s="2177"/>
      <c r="AH32" s="2067"/>
      <c r="AI32" s="2067"/>
      <c r="AJ32" s="2067"/>
      <c r="AK32" s="2067"/>
      <c r="AL32" s="2067"/>
      <c r="AM32" s="2067"/>
      <c r="AN32" s="2067"/>
      <c r="AO32" s="2067"/>
      <c r="AP32" s="2067"/>
      <c r="AQ32" s="2067"/>
      <c r="AR32" s="2067"/>
      <c r="AS32" s="2067"/>
      <c r="AT32" s="2067"/>
    </row>
  </sheetData>
  <mergeCells count="30">
    <mergeCell ref="O19:P19"/>
    <mergeCell ref="C19:C20"/>
    <mergeCell ref="D19:D20"/>
    <mergeCell ref="E19:F19"/>
    <mergeCell ref="AC19:AD19"/>
    <mergeCell ref="AA20:AB20"/>
    <mergeCell ref="AC20:AD20"/>
    <mergeCell ref="AE19:AF19"/>
    <mergeCell ref="E20:F20"/>
    <mergeCell ref="G20:H20"/>
    <mergeCell ref="I20:J20"/>
    <mergeCell ref="K20:L20"/>
    <mergeCell ref="Q19:R19"/>
    <mergeCell ref="S19:T19"/>
    <mergeCell ref="U19:V19"/>
    <mergeCell ref="W19:X19"/>
    <mergeCell ref="Y19:Z19"/>
    <mergeCell ref="AA19:AB19"/>
    <mergeCell ref="G19:H19"/>
    <mergeCell ref="I19:J19"/>
    <mergeCell ref="K19:L19"/>
    <mergeCell ref="M19:N19"/>
    <mergeCell ref="Y20:Z20"/>
    <mergeCell ref="AE20:AF20"/>
    <mergeCell ref="M20:N20"/>
    <mergeCell ref="O20:P20"/>
    <mergeCell ref="Q20:R20"/>
    <mergeCell ref="S20:T20"/>
    <mergeCell ref="U20:V20"/>
    <mergeCell ref="W20:X20"/>
  </mergeCells>
  <pageMargins left="0.7" right="0.7" top="0.75" bottom="0.75" header="0.3" footer="0.3"/>
  <pageSetup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58"/>
  <dimension ref="B1:O37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bestFit="1" customWidth="1"/>
    <col min="3" max="3" width="55.140625" style="2067" customWidth="1"/>
    <col min="4" max="4" width="17.28515625" style="2067" bestFit="1" customWidth="1"/>
    <col min="5" max="5" width="11.5703125" style="2067" bestFit="1" customWidth="1"/>
    <col min="6" max="6" width="16.140625" style="2182" bestFit="1" customWidth="1"/>
    <col min="7" max="7" width="11.5703125" style="2067" bestFit="1" customWidth="1"/>
    <col min="8" max="8" width="16.28515625" style="2182" customWidth="1"/>
    <col min="9" max="16384" width="11.42578125" style="2067"/>
  </cols>
  <sheetData>
    <row r="1" spans="2:15" x14ac:dyDescent="0.3">
      <c r="E1" s="1206"/>
      <c r="F1" s="1973"/>
      <c r="G1" s="1206"/>
      <c r="H1" s="1973"/>
      <c r="I1" s="1206"/>
      <c r="J1" s="1206"/>
      <c r="K1" s="1206"/>
      <c r="L1" s="1206"/>
      <c r="M1" s="1206"/>
      <c r="N1" s="1206"/>
      <c r="O1" s="1206"/>
    </row>
    <row r="2" spans="2:15" ht="18.75" x14ac:dyDescent="0.3">
      <c r="B2" s="1021" t="s">
        <v>2804</v>
      </c>
      <c r="E2" s="1206"/>
      <c r="F2" s="1973"/>
      <c r="G2" s="1206"/>
      <c r="H2" s="1973"/>
      <c r="I2" s="1206"/>
      <c r="J2" s="1206"/>
      <c r="K2" s="1206"/>
      <c r="L2" s="1206"/>
      <c r="M2" s="1206"/>
      <c r="N2" s="1206"/>
      <c r="O2" s="1206"/>
    </row>
    <row r="3" spans="2:15" ht="18.75" x14ac:dyDescent="0.3">
      <c r="B3" s="1021" t="s">
        <v>2805</v>
      </c>
      <c r="E3" s="1206"/>
      <c r="F3" s="1973"/>
      <c r="G3" s="1206"/>
      <c r="H3" s="1973"/>
      <c r="I3" s="1206"/>
      <c r="J3" s="1206"/>
      <c r="K3" s="1206"/>
      <c r="L3" s="1206"/>
      <c r="M3" s="1206"/>
      <c r="N3" s="1206"/>
      <c r="O3" s="1206"/>
    </row>
    <row r="4" spans="2:15" ht="18.75" x14ac:dyDescent="0.3">
      <c r="B4" s="1021" t="s">
        <v>4342</v>
      </c>
      <c r="E4" s="1206"/>
      <c r="F4" s="1973"/>
      <c r="G4" s="1206"/>
      <c r="H4" s="1973"/>
      <c r="I4" s="1206"/>
      <c r="J4" s="1206"/>
      <c r="K4" s="1206"/>
      <c r="L4" s="1206"/>
      <c r="M4" s="1206"/>
      <c r="N4" s="1206"/>
      <c r="O4" s="1206"/>
    </row>
    <row r="5" spans="2:15" x14ac:dyDescent="0.3">
      <c r="B5" s="597" t="s">
        <v>3372</v>
      </c>
      <c r="E5" s="1206"/>
      <c r="F5" s="1973"/>
      <c r="G5" s="1206"/>
      <c r="H5" s="1973"/>
      <c r="I5" s="1206"/>
      <c r="J5" s="1206"/>
      <c r="K5" s="1206"/>
      <c r="L5" s="1206"/>
      <c r="M5" s="1206"/>
      <c r="N5" s="1206"/>
      <c r="O5" s="1206"/>
    </row>
    <row r="6" spans="2:15" x14ac:dyDescent="0.3">
      <c r="E6" s="1206"/>
      <c r="F6" s="1973"/>
      <c r="G6" s="1206"/>
      <c r="H6" s="1973"/>
      <c r="I6" s="1206"/>
      <c r="J6" s="1206"/>
      <c r="K6" s="1206"/>
      <c r="L6" s="1206"/>
      <c r="M6" s="1206"/>
      <c r="N6" s="1206"/>
      <c r="O6" s="1206"/>
    </row>
    <row r="7" spans="2:15" x14ac:dyDescent="0.3">
      <c r="E7" s="1206"/>
      <c r="F7" s="1973"/>
      <c r="G7" s="1206"/>
      <c r="H7" s="1973"/>
      <c r="I7" s="1206"/>
      <c r="J7" s="1206"/>
      <c r="K7" s="1206"/>
      <c r="L7" s="1206"/>
      <c r="M7" s="1206"/>
      <c r="N7" s="1206"/>
      <c r="O7" s="1206"/>
    </row>
    <row r="8" spans="2:15" s="597" customFormat="1" ht="25.5" x14ac:dyDescent="0.2">
      <c r="B8" s="1928" t="s">
        <v>775</v>
      </c>
      <c r="C8" s="1928" t="s">
        <v>773</v>
      </c>
      <c r="D8" s="1928" t="s">
        <v>3362</v>
      </c>
      <c r="E8" s="2171"/>
      <c r="F8" s="2172"/>
      <c r="G8" s="2171"/>
      <c r="H8" s="2172"/>
      <c r="I8" s="2024"/>
      <c r="J8" s="2024"/>
      <c r="K8" s="2024"/>
      <c r="L8" s="2024"/>
      <c r="M8" s="2024"/>
      <c r="N8" s="2024"/>
      <c r="O8" s="2024"/>
    </row>
    <row r="9" spans="2:15" x14ac:dyDescent="0.3">
      <c r="B9" s="454" t="s">
        <v>3400</v>
      </c>
      <c r="C9" s="2173" t="s">
        <v>2900</v>
      </c>
      <c r="D9" s="540">
        <v>186594448.18435502</v>
      </c>
      <c r="E9" s="2175"/>
      <c r="F9" s="1973"/>
      <c r="G9" s="2175"/>
      <c r="H9" s="1973"/>
      <c r="I9" s="1206"/>
      <c r="J9" s="1206"/>
      <c r="K9" s="1206"/>
      <c r="L9" s="1206"/>
      <c r="M9" s="1206"/>
      <c r="N9" s="1206"/>
      <c r="O9" s="1206"/>
    </row>
    <row r="10" spans="2:15" x14ac:dyDescent="0.3">
      <c r="B10" s="454" t="s">
        <v>3401</v>
      </c>
      <c r="C10" s="2173" t="s">
        <v>2901</v>
      </c>
      <c r="D10" s="540">
        <v>89277491.398271278</v>
      </c>
      <c r="E10" s="2175"/>
      <c r="F10" s="1973"/>
      <c r="G10" s="2175"/>
      <c r="H10" s="1973"/>
      <c r="I10" s="1206"/>
      <c r="J10" s="1206"/>
      <c r="K10" s="1206"/>
      <c r="L10" s="1206"/>
      <c r="M10" s="1206"/>
      <c r="N10" s="1206"/>
      <c r="O10" s="1206"/>
    </row>
    <row r="11" spans="2:15" x14ac:dyDescent="0.3">
      <c r="B11" s="2176"/>
      <c r="C11" s="2191"/>
      <c r="D11" s="2192"/>
      <c r="E11" s="2184"/>
      <c r="F11" s="1973"/>
      <c r="G11" s="2184"/>
      <c r="H11" s="1973"/>
      <c r="I11" s="1206"/>
      <c r="J11" s="1206"/>
      <c r="K11" s="1206"/>
      <c r="L11" s="1206"/>
      <c r="M11" s="1206"/>
      <c r="N11" s="1206"/>
      <c r="O11" s="1206"/>
    </row>
    <row r="12" spans="2:15" x14ac:dyDescent="0.3">
      <c r="B12" s="2176"/>
      <c r="C12" s="1206"/>
      <c r="D12" s="1206"/>
      <c r="E12" s="1206"/>
      <c r="F12" s="2177"/>
      <c r="G12" s="1206"/>
      <c r="H12" s="2177"/>
      <c r="I12" s="1206"/>
      <c r="J12" s="1206"/>
      <c r="K12" s="1206"/>
      <c r="L12" s="1206"/>
      <c r="M12" s="1206"/>
      <c r="N12" s="1206"/>
      <c r="O12" s="1206"/>
    </row>
    <row r="18" spans="3:8" x14ac:dyDescent="0.3">
      <c r="C18" s="3768" t="s">
        <v>2665</v>
      </c>
      <c r="D18" s="3780" t="s">
        <v>3371</v>
      </c>
      <c r="E18" s="3746" t="s">
        <v>3400</v>
      </c>
      <c r="F18" s="3747"/>
      <c r="G18" s="3746" t="s">
        <v>3401</v>
      </c>
      <c r="H18" s="3747"/>
    </row>
    <row r="19" spans="3:8" s="597" customFormat="1" ht="29.25" customHeight="1" x14ac:dyDescent="0.2">
      <c r="C19" s="3769"/>
      <c r="D19" s="3769"/>
      <c r="E19" s="3744" t="s">
        <v>2900</v>
      </c>
      <c r="F19" s="3745"/>
      <c r="G19" s="3744" t="s">
        <v>2901</v>
      </c>
      <c r="H19" s="3745"/>
    </row>
    <row r="20" spans="3:8" x14ac:dyDescent="0.3">
      <c r="C20" s="2189" t="s">
        <v>2666</v>
      </c>
      <c r="D20" s="540">
        <v>51539634.092177503</v>
      </c>
      <c r="E20" s="2186">
        <v>1</v>
      </c>
      <c r="F20" s="2180">
        <v>51539634.092177503</v>
      </c>
      <c r="G20" s="2186"/>
      <c r="H20" s="2180">
        <v>0</v>
      </c>
    </row>
    <row r="21" spans="3:8" x14ac:dyDescent="0.3">
      <c r="C21" s="2189" t="s">
        <v>2667</v>
      </c>
      <c r="D21" s="540">
        <v>51539634.092177503</v>
      </c>
      <c r="E21" s="2186">
        <v>1</v>
      </c>
      <c r="F21" s="2180">
        <v>51539634.092177503</v>
      </c>
      <c r="G21" s="2186"/>
      <c r="H21" s="2180">
        <v>0</v>
      </c>
    </row>
    <row r="22" spans="3:8" x14ac:dyDescent="0.3">
      <c r="C22" s="2179" t="s">
        <v>2668</v>
      </c>
      <c r="D22" s="540">
        <v>41914841.398271278</v>
      </c>
      <c r="E22" s="2186"/>
      <c r="F22" s="2180">
        <v>0</v>
      </c>
      <c r="G22" s="2186">
        <v>1</v>
      </c>
      <c r="H22" s="2180">
        <v>41914841.398271278</v>
      </c>
    </row>
    <row r="23" spans="3:8" x14ac:dyDescent="0.3">
      <c r="C23" s="2179" t="s">
        <v>2671</v>
      </c>
      <c r="D23" s="540">
        <v>23609200</v>
      </c>
      <c r="E23" s="2186">
        <v>1</v>
      </c>
      <c r="F23" s="2180">
        <v>23609200</v>
      </c>
      <c r="G23" s="2186">
        <v>1</v>
      </c>
      <c r="H23" s="2180">
        <v>23609200</v>
      </c>
    </row>
    <row r="24" spans="3:8" x14ac:dyDescent="0.3">
      <c r="C24" s="2179" t="s">
        <v>2672</v>
      </c>
      <c r="D24" s="540">
        <v>8853450</v>
      </c>
      <c r="E24" s="2186">
        <v>1</v>
      </c>
      <c r="F24" s="2180">
        <v>8853450</v>
      </c>
      <c r="G24" s="2186">
        <v>1</v>
      </c>
      <c r="H24" s="2180">
        <v>8853450</v>
      </c>
    </row>
    <row r="25" spans="3:8" x14ac:dyDescent="0.3">
      <c r="C25" s="2179" t="s">
        <v>2673</v>
      </c>
      <c r="D25" s="540">
        <v>6492530</v>
      </c>
      <c r="E25" s="2186">
        <v>1</v>
      </c>
      <c r="F25" s="2180">
        <v>6492530</v>
      </c>
      <c r="G25" s="2186"/>
      <c r="H25" s="2180">
        <v>0</v>
      </c>
    </row>
    <row r="26" spans="3:8" x14ac:dyDescent="0.3">
      <c r="C26" s="2179" t="s">
        <v>2674</v>
      </c>
      <c r="D26" s="540">
        <v>29000000</v>
      </c>
      <c r="E26" s="2186">
        <v>1</v>
      </c>
      <c r="F26" s="2180">
        <v>29000000</v>
      </c>
      <c r="G26" s="2186">
        <v>0.5</v>
      </c>
      <c r="H26" s="2180">
        <v>14500000</v>
      </c>
    </row>
    <row r="27" spans="3:8" x14ac:dyDescent="0.3">
      <c r="C27" s="2179" t="s">
        <v>3337</v>
      </c>
      <c r="D27" s="540">
        <v>360000</v>
      </c>
      <c r="E27" s="2186">
        <v>6</v>
      </c>
      <c r="F27" s="2180">
        <v>2160000</v>
      </c>
      <c r="G27" s="2186"/>
      <c r="H27" s="2180"/>
    </row>
    <row r="28" spans="3:8" x14ac:dyDescent="0.3">
      <c r="C28" s="2179" t="s">
        <v>3338</v>
      </c>
      <c r="D28" s="540">
        <v>400000</v>
      </c>
      <c r="E28" s="2186">
        <v>1</v>
      </c>
      <c r="F28" s="2180">
        <v>400000</v>
      </c>
      <c r="G28" s="2186">
        <v>1</v>
      </c>
      <c r="H28" s="2180">
        <v>400000</v>
      </c>
    </row>
    <row r="29" spans="3:8" x14ac:dyDescent="0.3">
      <c r="C29" s="2179" t="s">
        <v>3339</v>
      </c>
      <c r="D29" s="540">
        <v>13000000</v>
      </c>
      <c r="E29" s="2186">
        <v>1</v>
      </c>
      <c r="F29" s="2180">
        <v>13000000</v>
      </c>
      <c r="G29" s="2186"/>
      <c r="H29" s="2180">
        <v>0</v>
      </c>
    </row>
    <row r="30" spans="3:8" x14ac:dyDescent="0.3">
      <c r="C30" s="2051" t="s">
        <v>977</v>
      </c>
      <c r="D30" s="2051"/>
      <c r="E30" s="2051"/>
      <c r="F30" s="2181">
        <v>186594448.18435502</v>
      </c>
      <c r="G30" s="2051"/>
      <c r="H30" s="2181">
        <v>89277491.398271278</v>
      </c>
    </row>
    <row r="37" spans="5:6" x14ac:dyDescent="0.3">
      <c r="E37" s="1206"/>
      <c r="F37" s="2193"/>
    </row>
  </sheetData>
  <mergeCells count="6">
    <mergeCell ref="G18:H18"/>
    <mergeCell ref="E19:F19"/>
    <mergeCell ref="G19:H19"/>
    <mergeCell ref="C18:C19"/>
    <mergeCell ref="D18:D19"/>
    <mergeCell ref="E18:F18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59"/>
  <dimension ref="B1:X40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bestFit="1" customWidth="1"/>
    <col min="3" max="3" width="55.140625" style="2067" customWidth="1"/>
    <col min="4" max="4" width="17.28515625" style="2067" bestFit="1" customWidth="1"/>
    <col min="5" max="5" width="11.5703125" style="2067" bestFit="1" customWidth="1"/>
    <col min="6" max="7" width="16.5703125" style="2067" customWidth="1"/>
    <col min="8" max="8" width="15.85546875" style="2182" bestFit="1" customWidth="1"/>
    <col min="9" max="9" width="11.42578125" style="2067" customWidth="1"/>
    <col min="10" max="10" width="15.28515625" style="2182" customWidth="1"/>
    <col min="11" max="11" width="11.42578125" style="2067" customWidth="1"/>
    <col min="12" max="12" width="15.7109375" style="2182" customWidth="1"/>
    <col min="13" max="13" width="11.42578125" style="2067" customWidth="1"/>
    <col min="14" max="14" width="15.28515625" style="2182" customWidth="1"/>
    <col min="15" max="15" width="11.42578125" style="2067" customWidth="1"/>
    <col min="16" max="16" width="14.85546875" style="2182" customWidth="1"/>
    <col min="17" max="17" width="11.5703125" style="2067" bestFit="1" customWidth="1"/>
    <col min="18" max="18" width="14.7109375" style="2067" bestFit="1" customWidth="1"/>
    <col min="19" max="16384" width="11.42578125" style="2067"/>
  </cols>
  <sheetData>
    <row r="1" spans="2:24" x14ac:dyDescent="0.3">
      <c r="E1" s="1206"/>
      <c r="F1" s="1973"/>
      <c r="G1" s="1206"/>
      <c r="H1" s="1973"/>
      <c r="I1" s="1206"/>
      <c r="J1" s="1973"/>
      <c r="K1" s="1206"/>
      <c r="L1" s="1973"/>
      <c r="M1" s="1206"/>
      <c r="N1" s="1973"/>
      <c r="O1" s="1206"/>
      <c r="P1" s="1973"/>
      <c r="Q1" s="1206"/>
      <c r="R1" s="1206"/>
      <c r="S1" s="1206"/>
      <c r="T1" s="1206"/>
      <c r="U1" s="1206"/>
      <c r="V1" s="1206"/>
      <c r="W1" s="1206"/>
      <c r="X1" s="1206"/>
    </row>
    <row r="2" spans="2:24" ht="18.75" x14ac:dyDescent="0.3">
      <c r="B2" s="1021" t="s">
        <v>2804</v>
      </c>
      <c r="E2" s="1206"/>
      <c r="F2" s="1973"/>
      <c r="G2" s="1206"/>
      <c r="H2" s="1973"/>
      <c r="I2" s="1206"/>
      <c r="J2" s="1973"/>
      <c r="K2" s="1206"/>
      <c r="L2" s="1973"/>
      <c r="M2" s="1206"/>
      <c r="N2" s="1973"/>
      <c r="O2" s="1206"/>
      <c r="P2" s="1973"/>
      <c r="Q2" s="1206"/>
      <c r="R2" s="1206"/>
      <c r="S2" s="1206"/>
      <c r="T2" s="1206"/>
      <c r="U2" s="1206"/>
      <c r="V2" s="1206"/>
      <c r="W2" s="1206"/>
      <c r="X2" s="1206"/>
    </row>
    <row r="3" spans="2:24" ht="18.75" x14ac:dyDescent="0.3">
      <c r="B3" s="1021" t="s">
        <v>2805</v>
      </c>
      <c r="E3" s="1206"/>
      <c r="F3" s="1973"/>
      <c r="G3" s="1206"/>
      <c r="H3" s="1973"/>
      <c r="I3" s="1206"/>
      <c r="J3" s="1973"/>
      <c r="K3" s="1206"/>
      <c r="L3" s="1973"/>
      <c r="M3" s="1206"/>
      <c r="N3" s="1973"/>
      <c r="O3" s="1206"/>
      <c r="P3" s="1973"/>
      <c r="Q3" s="1206"/>
      <c r="R3" s="1206"/>
      <c r="S3" s="1206"/>
      <c r="T3" s="1206"/>
      <c r="U3" s="1206"/>
      <c r="V3" s="1206"/>
      <c r="W3" s="1206"/>
      <c r="X3" s="1206"/>
    </row>
    <row r="4" spans="2:24" ht="18.75" x14ac:dyDescent="0.3">
      <c r="B4" s="1021" t="s">
        <v>4343</v>
      </c>
      <c r="E4" s="1206"/>
      <c r="F4" s="1973"/>
      <c r="G4" s="1206"/>
      <c r="H4" s="1973"/>
      <c r="I4" s="1206"/>
      <c r="J4" s="1973"/>
      <c r="K4" s="1206"/>
      <c r="L4" s="1973"/>
      <c r="M4" s="1206"/>
      <c r="N4" s="1973"/>
      <c r="O4" s="1206"/>
      <c r="P4" s="1973"/>
      <c r="Q4" s="1206"/>
      <c r="R4" s="1206"/>
      <c r="S4" s="1206"/>
      <c r="T4" s="1206"/>
      <c r="U4" s="1206"/>
      <c r="V4" s="1206"/>
      <c r="W4" s="1206"/>
      <c r="X4" s="1206"/>
    </row>
    <row r="5" spans="2:24" x14ac:dyDescent="0.3">
      <c r="B5" s="597" t="s">
        <v>3372</v>
      </c>
      <c r="E5" s="1206"/>
      <c r="F5" s="1973"/>
      <c r="G5" s="1206"/>
      <c r="H5" s="1973"/>
      <c r="I5" s="1206"/>
      <c r="J5" s="1973"/>
      <c r="K5" s="1206"/>
      <c r="L5" s="1973"/>
      <c r="M5" s="1206"/>
      <c r="N5" s="1973"/>
      <c r="O5" s="1206"/>
      <c r="P5" s="1973"/>
      <c r="Q5" s="1206"/>
      <c r="R5" s="1206"/>
      <c r="S5" s="1206"/>
      <c r="T5" s="1206"/>
      <c r="U5" s="1206"/>
      <c r="V5" s="1206"/>
      <c r="W5" s="1206"/>
      <c r="X5" s="1206"/>
    </row>
    <row r="6" spans="2:24" x14ac:dyDescent="0.3">
      <c r="E6" s="1206"/>
      <c r="F6" s="1973"/>
      <c r="G6" s="1206"/>
      <c r="H6" s="1973"/>
      <c r="I6" s="1206"/>
      <c r="J6" s="1973"/>
      <c r="K6" s="1206"/>
      <c r="L6" s="1973"/>
      <c r="M6" s="1206"/>
      <c r="N6" s="1973"/>
      <c r="O6" s="1206"/>
      <c r="P6" s="1973"/>
      <c r="Q6" s="1206"/>
      <c r="R6" s="1206"/>
      <c r="S6" s="1206"/>
      <c r="T6" s="1206"/>
      <c r="U6" s="1206"/>
      <c r="V6" s="1206"/>
      <c r="W6" s="1206"/>
      <c r="X6" s="1206"/>
    </row>
    <row r="7" spans="2:24" x14ac:dyDescent="0.3">
      <c r="E7" s="1206"/>
      <c r="F7" s="1973"/>
      <c r="G7" s="1206"/>
      <c r="H7" s="1973"/>
      <c r="I7" s="1206"/>
      <c r="J7" s="1973"/>
      <c r="K7" s="1206"/>
      <c r="L7" s="1973"/>
      <c r="M7" s="1206"/>
      <c r="N7" s="1973"/>
      <c r="O7" s="1206"/>
      <c r="P7" s="1973"/>
      <c r="Q7" s="1206"/>
      <c r="R7" s="1206"/>
      <c r="S7" s="1206"/>
      <c r="T7" s="1206"/>
      <c r="U7" s="1206"/>
      <c r="V7" s="1206"/>
      <c r="W7" s="1206"/>
      <c r="X7" s="1206"/>
    </row>
    <row r="8" spans="2:24" ht="30" x14ac:dyDescent="0.3">
      <c r="B8" s="2183" t="s">
        <v>775</v>
      </c>
      <c r="C8" s="2183" t="s">
        <v>1397</v>
      </c>
      <c r="D8" s="2183" t="s">
        <v>3362</v>
      </c>
      <c r="E8" s="2184"/>
      <c r="F8" s="1973"/>
      <c r="G8" s="2184"/>
      <c r="H8" s="1973"/>
      <c r="I8" s="2184"/>
      <c r="J8" s="1973"/>
      <c r="K8" s="2184"/>
      <c r="L8" s="1973"/>
      <c r="M8" s="2184"/>
      <c r="N8" s="1973"/>
      <c r="O8" s="2184"/>
      <c r="P8" s="1973"/>
      <c r="Q8" s="1206"/>
      <c r="R8" s="1206"/>
      <c r="S8" s="1206"/>
      <c r="T8" s="1206"/>
      <c r="U8" s="1206"/>
      <c r="V8" s="1206"/>
      <c r="W8" s="1206"/>
      <c r="X8" s="1206"/>
    </row>
    <row r="9" spans="2:24" x14ac:dyDescent="0.3">
      <c r="B9" s="538" t="s">
        <v>3402</v>
      </c>
      <c r="C9" s="2173" t="s">
        <v>2896</v>
      </c>
      <c r="D9" s="540">
        <v>96366913.252127305</v>
      </c>
      <c r="E9" s="2175"/>
      <c r="F9" s="1973"/>
      <c r="G9" s="2175"/>
      <c r="H9" s="1973"/>
      <c r="I9" s="2175"/>
      <c r="J9" s="1973"/>
      <c r="K9" s="2175"/>
      <c r="L9" s="1973"/>
      <c r="M9" s="2175"/>
      <c r="N9" s="1973"/>
      <c r="O9" s="2175"/>
      <c r="P9" s="1973"/>
      <c r="Q9" s="1206"/>
      <c r="R9" s="1206"/>
      <c r="S9" s="1206"/>
      <c r="T9" s="1206"/>
      <c r="U9" s="1206"/>
      <c r="V9" s="1206"/>
      <c r="W9" s="1206"/>
      <c r="X9" s="1206"/>
    </row>
    <row r="10" spans="2:24" x14ac:dyDescent="0.3">
      <c r="B10" s="538" t="s">
        <v>3403</v>
      </c>
      <c r="C10" s="2173" t="s">
        <v>2897</v>
      </c>
      <c r="D10" s="540">
        <v>109366913.2521273</v>
      </c>
      <c r="E10" s="2175"/>
      <c r="F10" s="1973"/>
      <c r="G10" s="2175"/>
      <c r="H10" s="1973"/>
      <c r="I10" s="2175"/>
      <c r="J10" s="1973"/>
      <c r="K10" s="2175"/>
      <c r="L10" s="1973"/>
      <c r="M10" s="2175"/>
      <c r="N10" s="1973"/>
      <c r="O10" s="2175"/>
      <c r="P10" s="1973"/>
      <c r="Q10" s="1206"/>
      <c r="R10" s="1206"/>
      <c r="S10" s="1206"/>
      <c r="T10" s="1206"/>
      <c r="U10" s="1206"/>
      <c r="V10" s="1206"/>
      <c r="W10" s="1206"/>
      <c r="X10" s="1206"/>
    </row>
    <row r="11" spans="2:24" x14ac:dyDescent="0.3">
      <c r="B11" s="538" t="s">
        <v>3404</v>
      </c>
      <c r="C11" s="2173" t="s">
        <v>2898</v>
      </c>
      <c r="D11" s="540">
        <v>72735154.126063645</v>
      </c>
      <c r="G11" s="2175"/>
      <c r="H11" s="1973"/>
      <c r="I11" s="2175"/>
      <c r="J11" s="1973"/>
      <c r="K11" s="2175"/>
      <c r="L11" s="1973"/>
      <c r="M11" s="2175"/>
      <c r="N11" s="1973"/>
      <c r="O11" s="2175"/>
      <c r="P11" s="1973"/>
      <c r="Q11" s="1206"/>
      <c r="R11" s="1206"/>
      <c r="S11" s="1206"/>
      <c r="T11" s="1206"/>
      <c r="U11" s="1206"/>
      <c r="V11" s="1206"/>
      <c r="W11" s="1206"/>
      <c r="X11" s="1206"/>
    </row>
    <row r="12" spans="2:24" x14ac:dyDescent="0.3">
      <c r="B12" s="538" t="s">
        <v>3405</v>
      </c>
      <c r="C12" s="2173" t="s">
        <v>2899</v>
      </c>
      <c r="D12" s="540">
        <v>32082475</v>
      </c>
      <c r="E12" s="2175"/>
      <c r="F12" s="1973"/>
      <c r="G12" s="2175"/>
      <c r="H12" s="1973"/>
      <c r="I12" s="2175"/>
      <c r="J12" s="1973"/>
      <c r="K12" s="2175"/>
      <c r="L12" s="1973"/>
      <c r="M12" s="2175"/>
      <c r="N12" s="1973"/>
      <c r="O12" s="2175"/>
      <c r="P12" s="1973"/>
      <c r="Q12" s="1206"/>
      <c r="R12" s="1206"/>
      <c r="S12" s="1206"/>
      <c r="T12" s="1206"/>
      <c r="U12" s="1206"/>
      <c r="V12" s="1206"/>
      <c r="W12" s="1206"/>
      <c r="X12" s="1206"/>
    </row>
    <row r="13" spans="2:24" x14ac:dyDescent="0.3">
      <c r="B13" s="538" t="s">
        <v>3406</v>
      </c>
      <c r="C13" s="2173" t="s">
        <v>2643</v>
      </c>
      <c r="D13" s="540">
        <v>70383856.099999994</v>
      </c>
      <c r="E13" s="2175"/>
      <c r="F13" s="1973"/>
      <c r="G13" s="2175"/>
      <c r="H13" s="1973"/>
      <c r="I13" s="2175"/>
      <c r="J13" s="1973"/>
      <c r="K13" s="2175"/>
      <c r="L13" s="1973"/>
      <c r="M13" s="2175"/>
      <c r="N13" s="1973"/>
      <c r="O13" s="2175"/>
      <c r="P13" s="1973"/>
      <c r="Q13" s="1206"/>
      <c r="R13" s="1206"/>
      <c r="S13" s="1206"/>
      <c r="T13" s="1206"/>
      <c r="U13" s="1206"/>
      <c r="V13" s="1206"/>
      <c r="W13" s="1206"/>
      <c r="X13" s="1206"/>
    </row>
    <row r="14" spans="2:24" x14ac:dyDescent="0.3">
      <c r="B14" s="538" t="s">
        <v>3407</v>
      </c>
      <c r="C14" s="2173" t="s">
        <v>2644</v>
      </c>
      <c r="D14" s="540">
        <v>85092977.930000007</v>
      </c>
      <c r="E14" s="2175"/>
      <c r="F14" s="1973"/>
      <c r="G14" s="2175"/>
      <c r="H14" s="1973"/>
      <c r="I14" s="2175"/>
      <c r="J14" s="1973"/>
      <c r="K14" s="2175"/>
      <c r="L14" s="1973"/>
      <c r="M14" s="2175"/>
      <c r="N14" s="1973"/>
      <c r="O14" s="2175"/>
      <c r="P14" s="1973"/>
      <c r="Q14" s="1206"/>
      <c r="R14" s="1206"/>
      <c r="S14" s="1206"/>
      <c r="T14" s="1206"/>
      <c r="U14" s="1206"/>
      <c r="V14" s="1206"/>
      <c r="W14" s="1206"/>
      <c r="X14" s="1206"/>
    </row>
    <row r="15" spans="2:24" x14ac:dyDescent="0.3">
      <c r="B15" s="2176"/>
      <c r="C15" s="1206"/>
      <c r="D15" s="1206"/>
      <c r="E15" s="1206"/>
      <c r="F15" s="1206"/>
      <c r="G15" s="1206"/>
      <c r="H15" s="2177"/>
      <c r="I15" s="1206"/>
      <c r="J15" s="2177"/>
      <c r="K15" s="1206"/>
      <c r="L15" s="2177"/>
      <c r="M15" s="1206"/>
      <c r="N15" s="2177"/>
      <c r="O15" s="1206"/>
      <c r="P15" s="2177"/>
      <c r="Q15" s="1206"/>
      <c r="R15" s="1206"/>
      <c r="S15" s="1206"/>
      <c r="T15" s="1206"/>
      <c r="U15" s="1206"/>
      <c r="V15" s="1206"/>
      <c r="W15" s="1206"/>
      <c r="X15" s="1206"/>
    </row>
    <row r="21" spans="3:18" x14ac:dyDescent="0.3">
      <c r="C21" s="3768" t="s">
        <v>2665</v>
      </c>
      <c r="D21" s="3780" t="s">
        <v>3371</v>
      </c>
      <c r="E21" s="3746" t="s">
        <v>3402</v>
      </c>
      <c r="F21" s="3747"/>
      <c r="G21" s="3746" t="s">
        <v>3403</v>
      </c>
      <c r="H21" s="3747"/>
      <c r="I21" s="3746" t="s">
        <v>3404</v>
      </c>
      <c r="J21" s="3747"/>
      <c r="K21" s="3746" t="s">
        <v>3405</v>
      </c>
      <c r="L21" s="3747"/>
      <c r="M21" s="3746" t="s">
        <v>3406</v>
      </c>
      <c r="N21" s="3747"/>
      <c r="O21" s="3746" t="s">
        <v>3407</v>
      </c>
      <c r="P21" s="3747"/>
      <c r="Q21" s="3746" t="s">
        <v>3422</v>
      </c>
      <c r="R21" s="3747"/>
    </row>
    <row r="22" spans="3:18" s="597" customFormat="1" ht="29.25" customHeight="1" x14ac:dyDescent="0.2">
      <c r="C22" s="3769"/>
      <c r="D22" s="3769"/>
      <c r="E22" s="3744" t="s">
        <v>2896</v>
      </c>
      <c r="F22" s="3745"/>
      <c r="G22" s="3744" t="s">
        <v>2897</v>
      </c>
      <c r="H22" s="3745"/>
      <c r="I22" s="3744" t="s">
        <v>2898</v>
      </c>
      <c r="J22" s="3745"/>
      <c r="K22" s="3744" t="s">
        <v>2899</v>
      </c>
      <c r="L22" s="3745"/>
      <c r="M22" s="3744" t="s">
        <v>2643</v>
      </c>
      <c r="N22" s="3745"/>
      <c r="O22" s="3744" t="s">
        <v>2644</v>
      </c>
      <c r="P22" s="3745"/>
      <c r="Q22" s="3744" t="s">
        <v>3423</v>
      </c>
      <c r="R22" s="3745"/>
    </row>
    <row r="23" spans="3:18" x14ac:dyDescent="0.3">
      <c r="C23" s="2189" t="s">
        <v>2666</v>
      </c>
      <c r="D23" s="540">
        <v>17139229.126063652</v>
      </c>
      <c r="E23" s="2186">
        <v>1</v>
      </c>
      <c r="F23" s="2180">
        <v>17139229.126063652</v>
      </c>
      <c r="G23" s="2186">
        <v>1</v>
      </c>
      <c r="H23" s="2180">
        <v>17139229.126063652</v>
      </c>
      <c r="I23" s="2186">
        <v>1</v>
      </c>
      <c r="J23" s="2180">
        <v>17139229.126063652</v>
      </c>
      <c r="K23" s="2186"/>
      <c r="L23" s="2180">
        <v>0</v>
      </c>
      <c r="M23" s="2186"/>
      <c r="N23" s="2180">
        <v>0</v>
      </c>
      <c r="O23" s="2186"/>
      <c r="P23" s="2180">
        <v>0</v>
      </c>
      <c r="Q23" s="2186"/>
      <c r="R23" s="2180">
        <v>0</v>
      </c>
    </row>
    <row r="24" spans="3:18" x14ac:dyDescent="0.3">
      <c r="C24" s="2189" t="s">
        <v>2667</v>
      </c>
      <c r="D24" s="540">
        <v>17139229.126063652</v>
      </c>
      <c r="E24" s="2186">
        <v>1</v>
      </c>
      <c r="F24" s="2180">
        <v>17139229.126063652</v>
      </c>
      <c r="G24" s="2186"/>
      <c r="H24" s="2180">
        <v>0</v>
      </c>
      <c r="I24" s="2186"/>
      <c r="J24" s="2180">
        <v>0</v>
      </c>
      <c r="K24" s="2186"/>
      <c r="L24" s="2180">
        <v>0</v>
      </c>
      <c r="M24" s="2186"/>
      <c r="N24" s="2180">
        <v>0</v>
      </c>
      <c r="O24" s="2186"/>
      <c r="P24" s="2180">
        <v>0</v>
      </c>
      <c r="Q24" s="2186"/>
      <c r="R24" s="2180">
        <v>0</v>
      </c>
    </row>
    <row r="25" spans="3:18" x14ac:dyDescent="0.3">
      <c r="C25" s="2179" t="s">
        <v>2676</v>
      </c>
      <c r="D25" s="540">
        <v>0</v>
      </c>
      <c r="E25" s="2186"/>
      <c r="F25" s="2180">
        <v>0</v>
      </c>
      <c r="G25" s="2186"/>
      <c r="H25" s="2180">
        <v>0</v>
      </c>
      <c r="I25" s="2186"/>
      <c r="J25" s="2180">
        <v>0</v>
      </c>
      <c r="K25" s="2186"/>
      <c r="L25" s="2180">
        <v>0</v>
      </c>
      <c r="M25" s="2186"/>
      <c r="N25" s="2180">
        <v>0</v>
      </c>
      <c r="O25" s="2186"/>
      <c r="P25" s="2180">
        <v>0</v>
      </c>
      <c r="Q25" s="2186"/>
      <c r="R25" s="2180">
        <v>0</v>
      </c>
    </row>
    <row r="26" spans="3:18" x14ac:dyDescent="0.3">
      <c r="C26" s="2179" t="s">
        <v>2675</v>
      </c>
      <c r="D26" s="540">
        <v>24382401.300000001</v>
      </c>
      <c r="E26" s="2186"/>
      <c r="F26" s="2180">
        <v>0</v>
      </c>
      <c r="G26" s="2186">
        <v>0</v>
      </c>
      <c r="H26" s="2180">
        <v>0</v>
      </c>
      <c r="I26" s="2186"/>
      <c r="J26" s="2180">
        <v>0</v>
      </c>
      <c r="K26" s="2186"/>
      <c r="L26" s="2180">
        <v>0</v>
      </c>
      <c r="M26" s="2186"/>
      <c r="N26" s="2180">
        <v>0</v>
      </c>
      <c r="O26" s="2186"/>
      <c r="P26" s="2180">
        <v>0</v>
      </c>
      <c r="Q26" s="2186">
        <v>1</v>
      </c>
      <c r="R26" s="2180">
        <v>24382401.300000001</v>
      </c>
    </row>
    <row r="27" spans="3:18" x14ac:dyDescent="0.3">
      <c r="C27" s="2179" t="s">
        <v>2677</v>
      </c>
      <c r="D27" s="540">
        <v>17139229.126063652</v>
      </c>
      <c r="E27" s="2186"/>
      <c r="F27" s="2180">
        <v>0</v>
      </c>
      <c r="G27" s="2186">
        <v>1</v>
      </c>
      <c r="H27" s="2180">
        <v>17139229.126063652</v>
      </c>
      <c r="I27" s="2186"/>
      <c r="J27" s="2180">
        <v>0</v>
      </c>
      <c r="K27" s="2186"/>
      <c r="L27" s="2180">
        <v>0</v>
      </c>
      <c r="M27" s="2186"/>
      <c r="N27" s="2180">
        <v>0</v>
      </c>
      <c r="O27" s="2186"/>
      <c r="P27" s="2180">
        <v>0</v>
      </c>
      <c r="Q27" s="2186"/>
      <c r="R27" s="2180">
        <v>0</v>
      </c>
    </row>
    <row r="28" spans="3:18" x14ac:dyDescent="0.3">
      <c r="C28" s="2179" t="s">
        <v>2668</v>
      </c>
      <c r="D28" s="540">
        <v>17139229.126063652</v>
      </c>
      <c r="E28" s="2186"/>
      <c r="F28" s="2180">
        <v>0</v>
      </c>
      <c r="G28" s="2186"/>
      <c r="H28" s="2180">
        <v>0</v>
      </c>
      <c r="I28" s="2186"/>
      <c r="J28" s="2180">
        <v>0</v>
      </c>
      <c r="K28" s="2186"/>
      <c r="L28" s="2180">
        <v>0</v>
      </c>
      <c r="M28" s="2186"/>
      <c r="N28" s="2180">
        <v>0</v>
      </c>
      <c r="O28" s="2186"/>
      <c r="P28" s="2180">
        <v>0</v>
      </c>
      <c r="Q28" s="2186"/>
      <c r="R28" s="2180">
        <v>0</v>
      </c>
    </row>
    <row r="29" spans="3:18" x14ac:dyDescent="0.3">
      <c r="C29" s="2179" t="s">
        <v>2669</v>
      </c>
      <c r="D29" s="540">
        <v>17139229.126063652</v>
      </c>
      <c r="E29" s="2186"/>
      <c r="F29" s="2180">
        <v>0</v>
      </c>
      <c r="G29" s="2186"/>
      <c r="H29" s="2180">
        <v>0</v>
      </c>
      <c r="I29" s="2186"/>
      <c r="J29" s="2180">
        <v>0</v>
      </c>
      <c r="K29" s="2186"/>
      <c r="L29" s="2180">
        <v>0</v>
      </c>
      <c r="M29" s="2186"/>
      <c r="N29" s="2180">
        <v>0</v>
      </c>
      <c r="O29" s="2186"/>
      <c r="P29" s="2180">
        <v>0</v>
      </c>
      <c r="Q29" s="2186"/>
      <c r="R29" s="2180">
        <v>0</v>
      </c>
    </row>
    <row r="30" spans="3:18" x14ac:dyDescent="0.3">
      <c r="C30" s="2179" t="s">
        <v>2670</v>
      </c>
      <c r="D30" s="540">
        <v>57469066.922345966</v>
      </c>
      <c r="E30" s="2186"/>
      <c r="F30" s="2180">
        <v>0</v>
      </c>
      <c r="G30" s="2186"/>
      <c r="H30" s="2180">
        <v>0</v>
      </c>
      <c r="I30" s="2186"/>
      <c r="J30" s="2180">
        <v>0</v>
      </c>
      <c r="K30" s="2186"/>
      <c r="L30" s="2180">
        <v>0</v>
      </c>
      <c r="M30" s="2186"/>
      <c r="N30" s="2180">
        <v>0</v>
      </c>
      <c r="O30" s="2186"/>
      <c r="P30" s="2180">
        <v>0</v>
      </c>
      <c r="Q30" s="2186"/>
      <c r="R30" s="2180">
        <v>0</v>
      </c>
    </row>
    <row r="31" spans="3:18" x14ac:dyDescent="0.3">
      <c r="C31" s="2179" t="s">
        <v>2679</v>
      </c>
      <c r="D31" s="540">
        <v>49030406.100000001</v>
      </c>
      <c r="E31" s="2186"/>
      <c r="F31" s="2180">
        <v>0</v>
      </c>
      <c r="G31" s="2186"/>
      <c r="H31" s="2180">
        <v>0</v>
      </c>
      <c r="I31" s="2186"/>
      <c r="J31" s="2180">
        <v>0</v>
      </c>
      <c r="K31" s="2186"/>
      <c r="L31" s="2180">
        <v>0</v>
      </c>
      <c r="M31" s="2186">
        <v>1</v>
      </c>
      <c r="N31" s="2180">
        <v>49030406.100000001</v>
      </c>
      <c r="O31" s="2186">
        <v>1.3</v>
      </c>
      <c r="P31" s="2180">
        <v>63739527.930000007</v>
      </c>
      <c r="Q31" s="2186"/>
      <c r="R31" s="2180">
        <v>0</v>
      </c>
    </row>
    <row r="32" spans="3:18" x14ac:dyDescent="0.3">
      <c r="C32" s="2179" t="s">
        <v>2671</v>
      </c>
      <c r="D32" s="540">
        <v>19182475</v>
      </c>
      <c r="E32" s="2186">
        <v>1</v>
      </c>
      <c r="F32" s="2180">
        <v>19182475</v>
      </c>
      <c r="G32" s="2186">
        <v>1</v>
      </c>
      <c r="H32" s="2180">
        <v>19182475</v>
      </c>
      <c r="I32" s="2186">
        <v>1</v>
      </c>
      <c r="J32" s="2180">
        <v>19182475</v>
      </c>
      <c r="K32" s="2186">
        <v>1</v>
      </c>
      <c r="L32" s="2180">
        <v>19182475</v>
      </c>
      <c r="M32" s="2186"/>
      <c r="N32" s="2180">
        <v>0</v>
      </c>
      <c r="O32" s="2186"/>
      <c r="P32" s="2180">
        <v>0</v>
      </c>
      <c r="Q32" s="2186">
        <v>1</v>
      </c>
      <c r="R32" s="2180">
        <v>19182475</v>
      </c>
    </row>
    <row r="33" spans="3:18" x14ac:dyDescent="0.3">
      <c r="C33" s="2179" t="s">
        <v>2672</v>
      </c>
      <c r="D33" s="540">
        <v>8853450</v>
      </c>
      <c r="E33" s="2186">
        <v>1</v>
      </c>
      <c r="F33" s="2180">
        <v>8853450</v>
      </c>
      <c r="G33" s="2186">
        <v>1</v>
      </c>
      <c r="H33" s="2180">
        <v>8853450</v>
      </c>
      <c r="I33" s="2186">
        <v>1</v>
      </c>
      <c r="J33" s="2180">
        <v>8853450</v>
      </c>
      <c r="K33" s="2186"/>
      <c r="L33" s="2180">
        <v>0</v>
      </c>
      <c r="M33" s="2186">
        <v>1</v>
      </c>
      <c r="N33" s="2180">
        <v>8853450</v>
      </c>
      <c r="O33" s="2186">
        <v>1</v>
      </c>
      <c r="P33" s="2180">
        <v>8853450</v>
      </c>
      <c r="Q33" s="2186">
        <v>1</v>
      </c>
      <c r="R33" s="2180">
        <v>8853450</v>
      </c>
    </row>
    <row r="34" spans="3:18" x14ac:dyDescent="0.3">
      <c r="C34" s="2179" t="s">
        <v>2673</v>
      </c>
      <c r="D34" s="540">
        <v>6492530</v>
      </c>
      <c r="E34" s="2186">
        <v>1</v>
      </c>
      <c r="F34" s="2180">
        <v>6492530</v>
      </c>
      <c r="G34" s="2186">
        <v>1</v>
      </c>
      <c r="H34" s="2180">
        <v>6492530</v>
      </c>
      <c r="I34" s="2186"/>
      <c r="J34" s="2180">
        <v>0</v>
      </c>
      <c r="K34" s="2186"/>
      <c r="L34" s="2180">
        <v>0</v>
      </c>
      <c r="M34" s="2186"/>
      <c r="N34" s="2180">
        <v>0</v>
      </c>
      <c r="O34" s="2186"/>
      <c r="P34" s="2180">
        <v>0</v>
      </c>
      <c r="Q34" s="2186"/>
      <c r="R34" s="2180">
        <v>0</v>
      </c>
    </row>
    <row r="35" spans="3:18" x14ac:dyDescent="0.3">
      <c r="C35" s="2179" t="s">
        <v>2680</v>
      </c>
      <c r="D35" s="540">
        <v>25000000</v>
      </c>
      <c r="E35" s="2186">
        <v>1</v>
      </c>
      <c r="F35" s="2180">
        <v>25000000</v>
      </c>
      <c r="G35" s="2186">
        <v>1</v>
      </c>
      <c r="H35" s="2180">
        <v>25000000</v>
      </c>
      <c r="I35" s="2186">
        <v>1</v>
      </c>
      <c r="J35" s="2180">
        <v>25000000</v>
      </c>
      <c r="K35" s="2186">
        <v>0.5</v>
      </c>
      <c r="L35" s="2180">
        <v>12500000</v>
      </c>
      <c r="M35" s="2186">
        <v>0.5</v>
      </c>
      <c r="N35" s="2180">
        <v>12500000</v>
      </c>
      <c r="O35" s="2186">
        <v>0.5</v>
      </c>
      <c r="P35" s="2180">
        <v>12500000</v>
      </c>
      <c r="Q35" s="2186">
        <v>0.5</v>
      </c>
      <c r="R35" s="2180">
        <v>12500000</v>
      </c>
    </row>
    <row r="36" spans="3:18" x14ac:dyDescent="0.3">
      <c r="C36" s="2179" t="s">
        <v>3336</v>
      </c>
      <c r="D36" s="2190">
        <v>38142102.105467014</v>
      </c>
      <c r="E36" s="2186">
        <v>1</v>
      </c>
      <c r="F36" s="2180">
        <f>+E36*$D$36</f>
        <v>38142102.105467014</v>
      </c>
      <c r="G36" s="2186"/>
      <c r="H36" s="2180"/>
      <c r="I36" s="2186"/>
      <c r="J36" s="2180"/>
      <c r="K36" s="2186"/>
      <c r="L36" s="2180"/>
      <c r="M36" s="2186"/>
      <c r="N36" s="2180"/>
      <c r="O36" s="2186"/>
      <c r="P36" s="2180"/>
      <c r="Q36" s="2186"/>
      <c r="R36" s="2180"/>
    </row>
    <row r="37" spans="3:18" x14ac:dyDescent="0.3">
      <c r="C37" s="2179" t="s">
        <v>3337</v>
      </c>
      <c r="D37" s="540">
        <v>360000</v>
      </c>
      <c r="E37" s="2186">
        <v>6</v>
      </c>
      <c r="F37" s="2180">
        <v>2160000</v>
      </c>
      <c r="G37" s="2186">
        <v>6</v>
      </c>
      <c r="H37" s="2180">
        <v>2160000</v>
      </c>
      <c r="I37" s="2186">
        <v>6</v>
      </c>
      <c r="J37" s="2180">
        <v>2160000</v>
      </c>
      <c r="K37" s="2186"/>
      <c r="L37" s="2180"/>
      <c r="M37" s="2186"/>
      <c r="N37" s="2180"/>
      <c r="O37" s="2186"/>
      <c r="P37" s="2180"/>
      <c r="Q37" s="2186"/>
      <c r="R37" s="2180"/>
    </row>
    <row r="38" spans="3:18" x14ac:dyDescent="0.3">
      <c r="C38" s="2179" t="s">
        <v>3338</v>
      </c>
      <c r="D38" s="540">
        <v>400000</v>
      </c>
      <c r="E38" s="2186">
        <v>1</v>
      </c>
      <c r="F38" s="2180">
        <v>400000</v>
      </c>
      <c r="G38" s="2186">
        <v>1</v>
      </c>
      <c r="H38" s="2180">
        <v>400000</v>
      </c>
      <c r="I38" s="2186">
        <v>1</v>
      </c>
      <c r="J38" s="2180">
        <v>400000</v>
      </c>
      <c r="K38" s="2186">
        <v>1</v>
      </c>
      <c r="L38" s="2180">
        <v>400000</v>
      </c>
      <c r="M38" s="2186"/>
      <c r="N38" s="2180"/>
      <c r="O38" s="2186"/>
      <c r="P38" s="2180"/>
      <c r="Q38" s="2186"/>
      <c r="R38" s="2180"/>
    </row>
    <row r="39" spans="3:18" x14ac:dyDescent="0.3">
      <c r="C39" s="2179" t="s">
        <v>3339</v>
      </c>
      <c r="D39" s="540">
        <v>13000000</v>
      </c>
      <c r="E39" s="2186"/>
      <c r="F39" s="2180"/>
      <c r="G39" s="2186">
        <v>1</v>
      </c>
      <c r="H39" s="2180">
        <v>13000000</v>
      </c>
      <c r="I39" s="2186"/>
      <c r="J39" s="2180"/>
      <c r="K39" s="2186"/>
      <c r="L39" s="2180">
        <v>0</v>
      </c>
      <c r="M39" s="2186"/>
      <c r="N39" s="2180"/>
      <c r="O39" s="2186"/>
      <c r="P39" s="2180"/>
      <c r="Q39" s="2186"/>
      <c r="R39" s="2180"/>
    </row>
    <row r="40" spans="3:18" x14ac:dyDescent="0.3">
      <c r="C40" s="2051" t="s">
        <v>977</v>
      </c>
      <c r="D40" s="2051"/>
      <c r="E40" s="2051"/>
      <c r="F40" s="2181">
        <v>134509015.35759431</v>
      </c>
      <c r="G40" s="2051"/>
      <c r="H40" s="2181">
        <v>109366913.2521273</v>
      </c>
      <c r="I40" s="2051"/>
      <c r="J40" s="2181">
        <v>72735154.126063645</v>
      </c>
      <c r="K40" s="2051"/>
      <c r="L40" s="2181">
        <v>32082475</v>
      </c>
      <c r="M40" s="2051"/>
      <c r="N40" s="2181">
        <v>70383856.099999994</v>
      </c>
      <c r="O40" s="2051"/>
      <c r="P40" s="2181">
        <v>85092977.930000007</v>
      </c>
      <c r="Q40" s="2051"/>
      <c r="R40" s="2181">
        <f>+SUM(R23:R39)</f>
        <v>64918326.299999997</v>
      </c>
    </row>
  </sheetData>
  <mergeCells count="16">
    <mergeCell ref="C21:C22"/>
    <mergeCell ref="D21:D22"/>
    <mergeCell ref="O21:P21"/>
    <mergeCell ref="E21:F21"/>
    <mergeCell ref="G21:H21"/>
    <mergeCell ref="I21:J21"/>
    <mergeCell ref="K21:L21"/>
    <mergeCell ref="M21:N21"/>
    <mergeCell ref="Q21:R21"/>
    <mergeCell ref="E22:F22"/>
    <mergeCell ref="G22:H22"/>
    <mergeCell ref="I22:J22"/>
    <mergeCell ref="K22:L22"/>
    <mergeCell ref="M22:N22"/>
    <mergeCell ref="O22:P22"/>
    <mergeCell ref="Q22:R2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60"/>
  <dimension ref="B1:X40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bestFit="1" customWidth="1"/>
    <col min="3" max="3" width="55.140625" style="2067" customWidth="1"/>
    <col min="4" max="4" width="17.140625" style="2067" bestFit="1" customWidth="1"/>
    <col min="5" max="5" width="11.42578125" style="2067"/>
    <col min="6" max="6" width="16.5703125" style="2067" customWidth="1"/>
    <col min="7" max="7" width="11.42578125" style="2067"/>
    <col min="8" max="8" width="15.7109375" style="2182" bestFit="1" customWidth="1"/>
    <col min="9" max="9" width="13.42578125" style="2067" bestFit="1" customWidth="1"/>
    <col min="10" max="10" width="15.28515625" style="2182" bestFit="1" customWidth="1"/>
    <col min="11" max="11" width="11.42578125" style="2067"/>
    <col min="12" max="12" width="15.7109375" style="2182" bestFit="1" customWidth="1"/>
    <col min="13" max="13" width="11.42578125" style="2067"/>
    <col min="14" max="14" width="15.28515625" style="2182" bestFit="1" customWidth="1"/>
    <col min="15" max="15" width="11.42578125" style="2067"/>
    <col min="16" max="16" width="14.85546875" style="2182" bestFit="1" customWidth="1"/>
    <col min="17" max="16384" width="11.42578125" style="2067"/>
  </cols>
  <sheetData>
    <row r="1" spans="2:24" x14ac:dyDescent="0.3">
      <c r="E1" s="1206"/>
      <c r="F1" s="1973"/>
      <c r="G1" s="1206"/>
      <c r="H1" s="1973"/>
      <c r="I1" s="1206"/>
      <c r="J1" s="1973"/>
      <c r="K1" s="1206"/>
      <c r="L1" s="1973"/>
      <c r="M1" s="1206"/>
      <c r="N1" s="1973"/>
      <c r="O1" s="1206"/>
      <c r="P1" s="1973"/>
      <c r="Q1" s="1206"/>
      <c r="R1" s="1206"/>
      <c r="S1" s="1206"/>
      <c r="T1" s="1206"/>
      <c r="U1" s="1206"/>
      <c r="V1" s="1206"/>
      <c r="W1" s="1206"/>
      <c r="X1" s="1206"/>
    </row>
    <row r="2" spans="2:24" ht="18.75" x14ac:dyDescent="0.3">
      <c r="B2" s="1021" t="s">
        <v>2804</v>
      </c>
      <c r="E2" s="1206"/>
      <c r="F2" s="1973"/>
      <c r="G2" s="1206"/>
      <c r="H2" s="1973"/>
      <c r="I2" s="1206"/>
      <c r="J2" s="1973"/>
      <c r="K2" s="1206"/>
      <c r="L2" s="1973"/>
      <c r="M2" s="1206"/>
      <c r="N2" s="1973"/>
      <c r="O2" s="1206"/>
      <c r="P2" s="1973"/>
      <c r="Q2" s="1206"/>
      <c r="R2" s="1206"/>
      <c r="S2" s="1206"/>
      <c r="T2" s="1206"/>
      <c r="U2" s="1206"/>
      <c r="V2" s="1206"/>
      <c r="W2" s="1206"/>
      <c r="X2" s="1206"/>
    </row>
    <row r="3" spans="2:24" ht="18.75" x14ac:dyDescent="0.3">
      <c r="B3" s="1021" t="s">
        <v>2805</v>
      </c>
      <c r="E3" s="1206"/>
      <c r="F3" s="1973"/>
      <c r="G3" s="1206"/>
      <c r="H3" s="1973"/>
      <c r="I3" s="1206"/>
      <c r="J3" s="1973"/>
      <c r="K3" s="1206"/>
      <c r="L3" s="1973"/>
      <c r="M3" s="1206"/>
      <c r="N3" s="1973"/>
      <c r="O3" s="1206"/>
      <c r="P3" s="1973"/>
      <c r="Q3" s="1206"/>
      <c r="R3" s="1206"/>
      <c r="S3" s="1206"/>
      <c r="T3" s="1206"/>
      <c r="U3" s="1206"/>
      <c r="V3" s="1206"/>
      <c r="W3" s="1206"/>
      <c r="X3" s="1206"/>
    </row>
    <row r="4" spans="2:24" ht="18.75" x14ac:dyDescent="0.3">
      <c r="B4" s="1021" t="s">
        <v>4344</v>
      </c>
      <c r="E4" s="1206"/>
      <c r="F4" s="1973"/>
      <c r="G4" s="1206"/>
      <c r="H4" s="1973"/>
      <c r="I4" s="1206"/>
      <c r="J4" s="1973"/>
      <c r="K4" s="1206"/>
      <c r="L4" s="1973"/>
      <c r="M4" s="1206"/>
      <c r="N4" s="1973"/>
      <c r="O4" s="1206"/>
      <c r="P4" s="1973"/>
      <c r="Q4" s="1206"/>
      <c r="R4" s="1206"/>
      <c r="S4" s="1206"/>
      <c r="T4" s="1206"/>
      <c r="U4" s="1206"/>
      <c r="V4" s="1206"/>
      <c r="W4" s="1206"/>
      <c r="X4" s="1206"/>
    </row>
    <row r="5" spans="2:24" x14ac:dyDescent="0.3">
      <c r="B5" s="597" t="s">
        <v>3372</v>
      </c>
      <c r="E5" s="1206"/>
      <c r="F5" s="1973"/>
      <c r="G5" s="1206"/>
      <c r="H5" s="1973"/>
      <c r="I5" s="1206"/>
      <c r="J5" s="1973"/>
      <c r="K5" s="1206"/>
      <c r="L5" s="1973"/>
      <c r="M5" s="1206"/>
      <c r="N5" s="1973"/>
      <c r="O5" s="1206"/>
      <c r="P5" s="1973"/>
      <c r="Q5" s="1206"/>
      <c r="R5" s="1206"/>
      <c r="S5" s="1206"/>
      <c r="T5" s="1206"/>
      <c r="U5" s="1206"/>
      <c r="V5" s="1206"/>
      <c r="W5" s="1206"/>
      <c r="X5" s="1206"/>
    </row>
    <row r="6" spans="2:24" x14ac:dyDescent="0.3">
      <c r="E6" s="1206"/>
      <c r="F6" s="1973"/>
      <c r="G6" s="1206"/>
      <c r="H6" s="1973"/>
      <c r="I6" s="1206"/>
      <c r="J6" s="1973"/>
      <c r="K6" s="1206"/>
      <c r="L6" s="1973"/>
      <c r="M6" s="1206"/>
      <c r="N6" s="1973"/>
      <c r="O6" s="1206"/>
      <c r="P6" s="1973"/>
      <c r="Q6" s="1206"/>
      <c r="R6" s="1206"/>
      <c r="S6" s="1206"/>
      <c r="T6" s="1206"/>
      <c r="U6" s="1206"/>
      <c r="V6" s="1206"/>
      <c r="W6" s="1206"/>
      <c r="X6" s="1206"/>
    </row>
    <row r="7" spans="2:24" x14ac:dyDescent="0.3">
      <c r="E7" s="1206"/>
      <c r="F7" s="1973"/>
      <c r="G7" s="1206"/>
      <c r="H7" s="1973"/>
      <c r="I7" s="1206"/>
      <c r="J7" s="1973"/>
      <c r="K7" s="1206"/>
      <c r="L7" s="1973"/>
      <c r="M7" s="1206"/>
      <c r="N7" s="1973"/>
      <c r="O7" s="1206"/>
      <c r="P7" s="1973"/>
      <c r="Q7" s="1206"/>
      <c r="R7" s="1206"/>
      <c r="S7" s="1206"/>
      <c r="T7" s="1206"/>
      <c r="U7" s="1206"/>
      <c r="V7" s="1206"/>
      <c r="W7" s="1206"/>
      <c r="X7" s="1206"/>
    </row>
    <row r="8" spans="2:24" ht="25.5" x14ac:dyDescent="0.3">
      <c r="B8" s="1928" t="s">
        <v>775</v>
      </c>
      <c r="C8" s="1928" t="s">
        <v>1397</v>
      </c>
      <c r="D8" s="1928" t="s">
        <v>3362</v>
      </c>
      <c r="E8" s="2184"/>
      <c r="F8" s="1973"/>
      <c r="G8" s="2184"/>
      <c r="H8" s="1973"/>
      <c r="I8" s="2184"/>
      <c r="J8" s="1973"/>
      <c r="K8" s="2184"/>
      <c r="L8" s="1973"/>
      <c r="M8" s="2184"/>
      <c r="N8" s="1973"/>
      <c r="O8" s="2184"/>
      <c r="P8" s="1973"/>
      <c r="Q8" s="1206"/>
      <c r="R8" s="1206"/>
      <c r="S8" s="1206"/>
      <c r="T8" s="1206"/>
      <c r="U8" s="1206"/>
      <c r="V8" s="1206"/>
      <c r="W8" s="1206"/>
      <c r="X8" s="1206"/>
    </row>
    <row r="9" spans="2:24" x14ac:dyDescent="0.3">
      <c r="B9" s="538" t="s">
        <v>3408</v>
      </c>
      <c r="C9" s="2173" t="s">
        <v>2634</v>
      </c>
      <c r="D9" s="540">
        <v>68667684.126063645</v>
      </c>
      <c r="E9" s="2175"/>
      <c r="F9" s="1973"/>
      <c r="G9" s="2175"/>
      <c r="H9" s="1973"/>
      <c r="I9" s="2175"/>
      <c r="J9" s="1973"/>
      <c r="K9" s="2175"/>
      <c r="L9" s="1973"/>
      <c r="M9" s="2175"/>
      <c r="N9" s="1973"/>
      <c r="O9" s="2175"/>
      <c r="P9" s="1973"/>
      <c r="Q9" s="1206"/>
      <c r="R9" s="1206"/>
      <c r="S9" s="1206"/>
      <c r="T9" s="1206"/>
      <c r="U9" s="1206"/>
      <c r="V9" s="1206"/>
      <c r="W9" s="1206"/>
      <c r="X9" s="1206"/>
    </row>
    <row r="10" spans="2:24" x14ac:dyDescent="0.3">
      <c r="B10" s="538" t="s">
        <v>3409</v>
      </c>
      <c r="C10" s="2173" t="s">
        <v>2641</v>
      </c>
      <c r="D10" s="540">
        <v>68667684.126063645</v>
      </c>
      <c r="E10" s="2175"/>
      <c r="F10" s="1973"/>
      <c r="G10" s="2175"/>
      <c r="H10" s="1973"/>
      <c r="I10" s="2175"/>
      <c r="J10" s="1973"/>
      <c r="K10" s="2175"/>
      <c r="L10" s="1973"/>
      <c r="M10" s="2175"/>
      <c r="N10" s="1973"/>
      <c r="O10" s="2175"/>
      <c r="P10" s="1973"/>
      <c r="Q10" s="1206"/>
      <c r="R10" s="1206"/>
      <c r="S10" s="1206"/>
      <c r="T10" s="1206"/>
      <c r="U10" s="1206"/>
      <c r="V10" s="1206"/>
      <c r="W10" s="1206"/>
      <c r="X10" s="1206"/>
    </row>
    <row r="11" spans="2:24" x14ac:dyDescent="0.3">
      <c r="B11" s="538" t="s">
        <v>3410</v>
      </c>
      <c r="C11" s="2173" t="s">
        <v>2642</v>
      </c>
      <c r="D11" s="540">
        <v>62175154.126063652</v>
      </c>
      <c r="G11" s="2175"/>
      <c r="H11" s="1973"/>
      <c r="I11" s="2175"/>
      <c r="J11" s="1973"/>
      <c r="K11" s="2175"/>
      <c r="L11" s="1973"/>
      <c r="M11" s="2175"/>
      <c r="N11" s="1973"/>
      <c r="O11" s="2175"/>
      <c r="P11" s="1973"/>
      <c r="Q11" s="1206"/>
      <c r="R11" s="1206"/>
      <c r="S11" s="1206"/>
      <c r="T11" s="1206"/>
      <c r="U11" s="1206"/>
      <c r="V11" s="1206"/>
      <c r="W11" s="1206"/>
      <c r="X11" s="1206"/>
    </row>
    <row r="12" spans="2:24" x14ac:dyDescent="0.3">
      <c r="B12" s="538" t="s">
        <v>3411</v>
      </c>
      <c r="C12" s="2173" t="s">
        <v>2645</v>
      </c>
      <c r="D12" s="540">
        <v>36535925</v>
      </c>
      <c r="E12" s="2175"/>
      <c r="F12" s="1973"/>
      <c r="G12" s="2175"/>
      <c r="H12" s="1973"/>
      <c r="I12" s="2175"/>
      <c r="J12" s="1973"/>
      <c r="K12" s="2175"/>
      <c r="L12" s="1973"/>
      <c r="M12" s="2175"/>
      <c r="N12" s="1973"/>
      <c r="O12" s="2175"/>
      <c r="P12" s="1973"/>
      <c r="Q12" s="1206"/>
      <c r="R12" s="1206"/>
      <c r="S12" s="1206"/>
      <c r="T12" s="1206"/>
      <c r="U12" s="1206"/>
      <c r="V12" s="1206"/>
      <c r="W12" s="1206"/>
      <c r="X12" s="1206"/>
    </row>
    <row r="13" spans="2:24" x14ac:dyDescent="0.3">
      <c r="B13" s="538" t="s">
        <v>3412</v>
      </c>
      <c r="C13" s="2173" t="s">
        <v>2643</v>
      </c>
      <c r="D13" s="540">
        <v>66383856.100000001</v>
      </c>
      <c r="E13" s="2175"/>
      <c r="F13" s="1973"/>
      <c r="G13" s="2175"/>
      <c r="H13" s="1973"/>
      <c r="I13" s="2175"/>
      <c r="J13" s="1973"/>
      <c r="K13" s="2175"/>
      <c r="L13" s="1973"/>
      <c r="M13" s="2175"/>
      <c r="N13" s="1973"/>
      <c r="O13" s="2175"/>
      <c r="P13" s="1973"/>
      <c r="Q13" s="1206"/>
      <c r="R13" s="1206"/>
      <c r="S13" s="1206"/>
      <c r="T13" s="1206"/>
      <c r="U13" s="1206"/>
      <c r="V13" s="1206"/>
      <c r="W13" s="1206"/>
      <c r="X13" s="1206"/>
    </row>
    <row r="14" spans="2:24" x14ac:dyDescent="0.3">
      <c r="B14" s="538" t="s">
        <v>3413</v>
      </c>
      <c r="C14" s="2173" t="s">
        <v>2646</v>
      </c>
      <c r="D14" s="540">
        <v>81092977.930000007</v>
      </c>
      <c r="E14" s="2175"/>
      <c r="F14" s="1973"/>
      <c r="G14" s="2175"/>
      <c r="H14" s="1973"/>
      <c r="I14" s="2175"/>
      <c r="J14" s="1973"/>
      <c r="K14" s="2175"/>
      <c r="L14" s="1973"/>
      <c r="M14" s="2175"/>
      <c r="N14" s="1973"/>
      <c r="O14" s="2175"/>
      <c r="P14" s="1973"/>
      <c r="Q14" s="1206"/>
      <c r="R14" s="1206"/>
      <c r="S14" s="1206"/>
      <c r="T14" s="1206"/>
      <c r="U14" s="1206"/>
      <c r="V14" s="1206"/>
      <c r="W14" s="1206"/>
      <c r="X14" s="1206"/>
    </row>
    <row r="15" spans="2:24" x14ac:dyDescent="0.3">
      <c r="B15" s="2176"/>
      <c r="C15" s="1206"/>
      <c r="D15" s="1206"/>
      <c r="E15" s="1206"/>
      <c r="F15" s="1206"/>
      <c r="G15" s="1206"/>
      <c r="H15" s="2177"/>
      <c r="I15" s="1206"/>
      <c r="J15" s="2177"/>
      <c r="K15" s="1206"/>
      <c r="L15" s="2177"/>
      <c r="M15" s="1206"/>
      <c r="N15" s="2177"/>
      <c r="O15" s="1206"/>
      <c r="P15" s="2177"/>
      <c r="Q15" s="1206"/>
      <c r="R15" s="1206"/>
      <c r="S15" s="1206"/>
      <c r="T15" s="1206"/>
      <c r="U15" s="1206"/>
      <c r="V15" s="1206"/>
      <c r="W15" s="1206"/>
      <c r="X15" s="1206"/>
    </row>
    <row r="21" spans="3:16" x14ac:dyDescent="0.3">
      <c r="C21" s="3768" t="s">
        <v>2665</v>
      </c>
      <c r="D21" s="3780" t="s">
        <v>3371</v>
      </c>
      <c r="E21" s="3746" t="s">
        <v>3408</v>
      </c>
      <c r="F21" s="3747"/>
      <c r="G21" s="3746" t="s">
        <v>3409</v>
      </c>
      <c r="H21" s="3747"/>
      <c r="I21" s="3746" t="s">
        <v>3410</v>
      </c>
      <c r="J21" s="3747"/>
      <c r="K21" s="3746" t="s">
        <v>3411</v>
      </c>
      <c r="L21" s="3747"/>
      <c r="M21" s="3746" t="s">
        <v>3412</v>
      </c>
      <c r="N21" s="3747"/>
      <c r="O21" s="3746" t="s">
        <v>3413</v>
      </c>
      <c r="P21" s="3747"/>
    </row>
    <row r="22" spans="3:16" s="597" customFormat="1" ht="29.25" customHeight="1" x14ac:dyDescent="0.2">
      <c r="C22" s="3769"/>
      <c r="D22" s="3769"/>
      <c r="E22" s="3744" t="s">
        <v>2634</v>
      </c>
      <c r="F22" s="3745"/>
      <c r="G22" s="3744" t="s">
        <v>2641</v>
      </c>
      <c r="H22" s="3745"/>
      <c r="I22" s="3744" t="s">
        <v>2642</v>
      </c>
      <c r="J22" s="3745"/>
      <c r="K22" s="3744" t="s">
        <v>2645</v>
      </c>
      <c r="L22" s="3745"/>
      <c r="M22" s="3744" t="s">
        <v>2643</v>
      </c>
      <c r="N22" s="3745"/>
      <c r="O22" s="3744" t="s">
        <v>2646</v>
      </c>
      <c r="P22" s="3745"/>
    </row>
    <row r="23" spans="3:16" x14ac:dyDescent="0.3">
      <c r="C23" s="2189" t="s">
        <v>2666</v>
      </c>
      <c r="D23" s="540">
        <v>17139229.126063652</v>
      </c>
      <c r="E23" s="2186">
        <v>1</v>
      </c>
      <c r="F23" s="2180">
        <v>17139229.126063652</v>
      </c>
      <c r="G23" s="2186">
        <v>1</v>
      </c>
      <c r="H23" s="2180">
        <v>17139229.126063652</v>
      </c>
      <c r="I23" s="2186">
        <v>1</v>
      </c>
      <c r="J23" s="2180">
        <v>17139229.126063652</v>
      </c>
      <c r="K23" s="2186"/>
      <c r="L23" s="2180">
        <v>0</v>
      </c>
      <c r="M23" s="2186"/>
      <c r="N23" s="2180">
        <v>0</v>
      </c>
      <c r="O23" s="2186"/>
      <c r="P23" s="2180">
        <v>0</v>
      </c>
    </row>
    <row r="24" spans="3:16" x14ac:dyDescent="0.3">
      <c r="C24" s="2189" t="s">
        <v>2667</v>
      </c>
      <c r="D24" s="540">
        <v>17139229.126063652</v>
      </c>
      <c r="E24" s="2186"/>
      <c r="F24" s="2180">
        <v>0</v>
      </c>
      <c r="G24" s="2186"/>
      <c r="H24" s="2180">
        <v>0</v>
      </c>
      <c r="I24" s="2186"/>
      <c r="J24" s="2180">
        <v>0</v>
      </c>
      <c r="K24" s="2186"/>
      <c r="L24" s="2180">
        <v>0</v>
      </c>
      <c r="M24" s="2186"/>
      <c r="N24" s="2180"/>
      <c r="O24" s="2186"/>
      <c r="P24" s="2180">
        <v>0</v>
      </c>
    </row>
    <row r="25" spans="3:16" x14ac:dyDescent="0.3">
      <c r="C25" s="2179" t="s">
        <v>2676</v>
      </c>
      <c r="D25" s="540">
        <v>0</v>
      </c>
      <c r="E25" s="2186"/>
      <c r="F25" s="2180">
        <v>0</v>
      </c>
      <c r="G25" s="2186"/>
      <c r="H25" s="2180">
        <v>0</v>
      </c>
      <c r="I25" s="2186"/>
      <c r="J25" s="2180">
        <v>0</v>
      </c>
      <c r="K25" s="2186"/>
      <c r="L25" s="2180">
        <v>0</v>
      </c>
      <c r="M25" s="2186"/>
      <c r="N25" s="2180">
        <v>0</v>
      </c>
      <c r="O25" s="2186"/>
      <c r="P25" s="2180">
        <v>0</v>
      </c>
    </row>
    <row r="26" spans="3:16" x14ac:dyDescent="0.3">
      <c r="C26" s="2179" t="s">
        <v>2675</v>
      </c>
      <c r="D26" s="540">
        <v>17139229.126063652</v>
      </c>
      <c r="E26" s="2186"/>
      <c r="F26" s="2180">
        <v>0</v>
      </c>
      <c r="G26" s="2186"/>
      <c r="H26" s="2180">
        <v>0</v>
      </c>
      <c r="I26" s="2186"/>
      <c r="J26" s="2180">
        <v>0</v>
      </c>
      <c r="K26" s="2186"/>
      <c r="L26" s="2180">
        <v>0</v>
      </c>
      <c r="M26" s="2186"/>
      <c r="N26" s="2180">
        <v>0</v>
      </c>
      <c r="O26" s="2186"/>
      <c r="P26" s="2180">
        <v>0</v>
      </c>
    </row>
    <row r="27" spans="3:16" x14ac:dyDescent="0.3">
      <c r="C27" s="2179" t="s">
        <v>2677</v>
      </c>
      <c r="D27" s="540">
        <v>17139229.126063652</v>
      </c>
      <c r="E27" s="2186"/>
      <c r="F27" s="2180">
        <v>0</v>
      </c>
      <c r="G27" s="2186"/>
      <c r="H27" s="2180">
        <v>0</v>
      </c>
      <c r="I27" s="2186"/>
      <c r="J27" s="2180">
        <v>0</v>
      </c>
      <c r="K27" s="2186"/>
      <c r="L27" s="2180">
        <v>0</v>
      </c>
      <c r="M27" s="2186"/>
      <c r="N27" s="2180">
        <v>0</v>
      </c>
      <c r="O27" s="2186"/>
      <c r="P27" s="2180">
        <v>0</v>
      </c>
    </row>
    <row r="28" spans="3:16" x14ac:dyDescent="0.3">
      <c r="C28" s="2179" t="s">
        <v>2668</v>
      </c>
      <c r="D28" s="540">
        <v>17139229.126063652</v>
      </c>
      <c r="E28" s="2186"/>
      <c r="F28" s="2180">
        <v>0</v>
      </c>
      <c r="G28" s="2186"/>
      <c r="H28" s="2180">
        <v>0</v>
      </c>
      <c r="I28" s="2186"/>
      <c r="J28" s="2180">
        <v>0</v>
      </c>
      <c r="K28" s="2186"/>
      <c r="L28" s="2180">
        <v>0</v>
      </c>
      <c r="M28" s="2186"/>
      <c r="N28" s="2180">
        <v>0</v>
      </c>
      <c r="O28" s="2186"/>
      <c r="P28" s="2180">
        <v>0</v>
      </c>
    </row>
    <row r="29" spans="3:16" x14ac:dyDescent="0.3">
      <c r="C29" s="2179" t="s">
        <v>2669</v>
      </c>
      <c r="D29" s="540">
        <v>17139229.126063652</v>
      </c>
      <c r="E29" s="2186"/>
      <c r="F29" s="2180">
        <v>0</v>
      </c>
      <c r="G29" s="2186"/>
      <c r="H29" s="2180">
        <v>0</v>
      </c>
      <c r="I29" s="2186"/>
      <c r="J29" s="2180">
        <v>0</v>
      </c>
      <c r="K29" s="2186"/>
      <c r="L29" s="2180">
        <v>0</v>
      </c>
      <c r="M29" s="2186"/>
      <c r="N29" s="2180">
        <v>0</v>
      </c>
      <c r="O29" s="2186"/>
      <c r="P29" s="2180">
        <v>0</v>
      </c>
    </row>
    <row r="30" spans="3:16" x14ac:dyDescent="0.3">
      <c r="C30" s="2179" t="s">
        <v>2670</v>
      </c>
      <c r="D30" s="540">
        <v>57469066.922345966</v>
      </c>
      <c r="E30" s="2186"/>
      <c r="F30" s="2180">
        <v>0</v>
      </c>
      <c r="G30" s="2186"/>
      <c r="H30" s="2180">
        <v>0</v>
      </c>
      <c r="I30" s="2186"/>
      <c r="J30" s="2180">
        <v>0</v>
      </c>
      <c r="K30" s="2186"/>
      <c r="L30" s="2180">
        <v>0</v>
      </c>
      <c r="M30" s="2186"/>
      <c r="N30" s="2180">
        <v>0</v>
      </c>
      <c r="O30" s="2186"/>
      <c r="P30" s="2180">
        <v>0</v>
      </c>
    </row>
    <row r="31" spans="3:16" x14ac:dyDescent="0.3">
      <c r="C31" s="2179" t="s">
        <v>2681</v>
      </c>
      <c r="D31" s="540">
        <v>49030406.100000001</v>
      </c>
      <c r="E31" s="2186"/>
      <c r="F31" s="2180">
        <v>0</v>
      </c>
      <c r="G31" s="2186"/>
      <c r="H31" s="2180">
        <v>0</v>
      </c>
      <c r="I31" s="2186"/>
      <c r="J31" s="2180">
        <v>0</v>
      </c>
      <c r="K31" s="2186"/>
      <c r="L31" s="2180">
        <v>0</v>
      </c>
      <c r="M31" s="2186">
        <v>1</v>
      </c>
      <c r="N31" s="2180">
        <v>49030406.100000001</v>
      </c>
      <c r="O31" s="2186">
        <v>1.3</v>
      </c>
      <c r="P31" s="2180">
        <v>63739527.930000007</v>
      </c>
    </row>
    <row r="32" spans="3:16" x14ac:dyDescent="0.3">
      <c r="C32" s="2179" t="s">
        <v>2671</v>
      </c>
      <c r="D32" s="540">
        <v>19182475</v>
      </c>
      <c r="E32" s="2186">
        <v>1</v>
      </c>
      <c r="F32" s="2180">
        <v>19182475</v>
      </c>
      <c r="G32" s="2186">
        <v>1</v>
      </c>
      <c r="H32" s="2180">
        <v>19182475</v>
      </c>
      <c r="I32" s="2186">
        <v>1</v>
      </c>
      <c r="J32" s="2180">
        <v>19182475</v>
      </c>
      <c r="K32" s="2186">
        <v>1</v>
      </c>
      <c r="L32" s="2180">
        <v>19182475</v>
      </c>
      <c r="M32" s="2186"/>
      <c r="N32" s="2180">
        <v>0</v>
      </c>
      <c r="O32" s="2186"/>
      <c r="P32" s="2180">
        <v>0</v>
      </c>
    </row>
    <row r="33" spans="3:16" x14ac:dyDescent="0.3">
      <c r="C33" s="2179" t="s">
        <v>2672</v>
      </c>
      <c r="D33" s="540">
        <v>8853450</v>
      </c>
      <c r="E33" s="2186">
        <v>1</v>
      </c>
      <c r="F33" s="2180">
        <v>8853450</v>
      </c>
      <c r="G33" s="2186">
        <v>1</v>
      </c>
      <c r="H33" s="2180">
        <v>8853450</v>
      </c>
      <c r="I33" s="2186">
        <v>1</v>
      </c>
      <c r="J33" s="2180">
        <v>8853450</v>
      </c>
      <c r="K33" s="2186">
        <v>1</v>
      </c>
      <c r="L33" s="2180">
        <v>8853450</v>
      </c>
      <c r="M33" s="2186">
        <v>1</v>
      </c>
      <c r="N33" s="2180">
        <v>8853450</v>
      </c>
      <c r="O33" s="2186">
        <v>1</v>
      </c>
      <c r="P33" s="2180">
        <v>8853450</v>
      </c>
    </row>
    <row r="34" spans="3:16" x14ac:dyDescent="0.3">
      <c r="C34" s="2179" t="s">
        <v>2673</v>
      </c>
      <c r="D34" s="540">
        <v>6492530</v>
      </c>
      <c r="E34" s="2186">
        <v>1</v>
      </c>
      <c r="F34" s="2180">
        <v>6492530</v>
      </c>
      <c r="G34" s="2186">
        <v>1</v>
      </c>
      <c r="H34" s="2180">
        <v>6492530</v>
      </c>
      <c r="I34" s="2186"/>
      <c r="J34" s="2180">
        <v>0</v>
      </c>
      <c r="K34" s="2186"/>
      <c r="L34" s="2180">
        <v>0</v>
      </c>
      <c r="M34" s="2186"/>
      <c r="N34" s="2180">
        <v>0</v>
      </c>
      <c r="O34" s="2186"/>
      <c r="P34" s="2180">
        <v>0</v>
      </c>
    </row>
    <row r="35" spans="3:16" x14ac:dyDescent="0.3">
      <c r="C35" s="2179" t="s">
        <v>2682</v>
      </c>
      <c r="D35" s="540">
        <v>17000000</v>
      </c>
      <c r="E35" s="2186">
        <v>1</v>
      </c>
      <c r="F35" s="2180">
        <v>17000000</v>
      </c>
      <c r="G35" s="2186">
        <v>1</v>
      </c>
      <c r="H35" s="2180">
        <v>17000000</v>
      </c>
      <c r="I35" s="2186">
        <v>1</v>
      </c>
      <c r="J35" s="2180">
        <v>17000000</v>
      </c>
      <c r="K35" s="2186">
        <v>0.5</v>
      </c>
      <c r="L35" s="2180">
        <v>8500000</v>
      </c>
      <c r="M35" s="2186">
        <v>0.5</v>
      </c>
      <c r="N35" s="2180">
        <v>8500000</v>
      </c>
      <c r="O35" s="2186">
        <v>0.5</v>
      </c>
      <c r="P35" s="2180">
        <v>8500000</v>
      </c>
    </row>
    <row r="36" spans="3:16" x14ac:dyDescent="0.3">
      <c r="C36" s="2179"/>
      <c r="D36" s="540"/>
      <c r="E36" s="2186"/>
      <c r="F36" s="2180"/>
      <c r="G36" s="2186"/>
      <c r="H36" s="2180"/>
      <c r="I36" s="2186"/>
      <c r="J36" s="2180"/>
      <c r="K36" s="2186"/>
      <c r="L36" s="2180"/>
      <c r="M36" s="2186"/>
      <c r="N36" s="2180"/>
      <c r="O36" s="2186"/>
      <c r="P36" s="2180"/>
    </row>
    <row r="37" spans="3:16" x14ac:dyDescent="0.3">
      <c r="C37" s="2179"/>
      <c r="D37" s="540"/>
      <c r="E37" s="2186"/>
      <c r="F37" s="2180"/>
      <c r="G37" s="2186"/>
      <c r="H37" s="2180"/>
      <c r="I37" s="2186"/>
      <c r="J37" s="2180"/>
      <c r="K37" s="2186"/>
      <c r="L37" s="2180"/>
      <c r="M37" s="2186"/>
      <c r="N37" s="2180"/>
      <c r="O37" s="2186"/>
      <c r="P37" s="2180"/>
    </row>
    <row r="38" spans="3:16" x14ac:dyDescent="0.3">
      <c r="C38" s="2179"/>
      <c r="D38" s="540"/>
      <c r="E38" s="2186"/>
      <c r="F38" s="2180"/>
      <c r="G38" s="2186"/>
      <c r="H38" s="2180"/>
      <c r="I38" s="2186"/>
      <c r="J38" s="2180"/>
      <c r="K38" s="2186"/>
      <c r="L38" s="2180"/>
      <c r="M38" s="2186"/>
      <c r="N38" s="2180"/>
      <c r="O38" s="2186"/>
      <c r="P38" s="2180"/>
    </row>
    <row r="39" spans="3:16" x14ac:dyDescent="0.3">
      <c r="C39" s="2179"/>
      <c r="D39" s="540"/>
      <c r="E39" s="2186"/>
      <c r="F39" s="2180"/>
      <c r="G39" s="2186"/>
      <c r="H39" s="2180"/>
      <c r="I39" s="2186"/>
      <c r="J39" s="2180"/>
      <c r="K39" s="2186"/>
      <c r="L39" s="2180"/>
      <c r="M39" s="2186"/>
      <c r="N39" s="2180"/>
      <c r="O39" s="2186"/>
      <c r="P39" s="2180"/>
    </row>
    <row r="40" spans="3:16" x14ac:dyDescent="0.3">
      <c r="C40" s="2051" t="s">
        <v>977</v>
      </c>
      <c r="D40" s="2051"/>
      <c r="E40" s="2051"/>
      <c r="F40" s="2181">
        <v>68667684.126063645</v>
      </c>
      <c r="G40" s="2051"/>
      <c r="H40" s="2181">
        <v>68667684.126063645</v>
      </c>
      <c r="I40" s="2051"/>
      <c r="J40" s="2181">
        <v>62175154.126063652</v>
      </c>
      <c r="K40" s="2051"/>
      <c r="L40" s="2181">
        <v>36535925</v>
      </c>
      <c r="M40" s="2051"/>
      <c r="N40" s="2181">
        <v>66383856.100000001</v>
      </c>
      <c r="O40" s="2051"/>
      <c r="P40" s="2181">
        <v>81092977.930000007</v>
      </c>
    </row>
  </sheetData>
  <mergeCells count="14">
    <mergeCell ref="O22:P22"/>
    <mergeCell ref="C21:C22"/>
    <mergeCell ref="D21:D22"/>
    <mergeCell ref="O21:P21"/>
    <mergeCell ref="E21:F21"/>
    <mergeCell ref="G21:H21"/>
    <mergeCell ref="I21:J21"/>
    <mergeCell ref="K21:L21"/>
    <mergeCell ref="M21:N21"/>
    <mergeCell ref="E22:F22"/>
    <mergeCell ref="G22:H22"/>
    <mergeCell ref="I22:J22"/>
    <mergeCell ref="K22:L22"/>
    <mergeCell ref="M22:N22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62"/>
  <dimension ref="B1:BB27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bestFit="1" customWidth="1"/>
    <col min="3" max="3" width="55.140625" style="2067" customWidth="1"/>
    <col min="4" max="4" width="17.140625" style="2067" bestFit="1" customWidth="1"/>
    <col min="5" max="5" width="11.42578125" style="2067"/>
    <col min="6" max="6" width="16.5703125" style="2067" customWidth="1"/>
    <col min="7" max="7" width="11.42578125" style="2067"/>
    <col min="8" max="8" width="24.140625" style="2182" bestFit="1" customWidth="1"/>
    <col min="9" max="9" width="11.42578125" style="2067"/>
    <col min="10" max="10" width="15.28515625" style="2182" bestFit="1" customWidth="1"/>
    <col min="11" max="11" width="11.42578125" style="2067"/>
    <col min="12" max="12" width="15.7109375" style="2182" bestFit="1" customWidth="1"/>
    <col min="13" max="13" width="11.42578125" style="2067"/>
    <col min="14" max="14" width="15.28515625" style="2182" bestFit="1" customWidth="1"/>
    <col min="15" max="15" width="11.42578125" style="2067"/>
    <col min="16" max="16" width="14.85546875" style="2182" bestFit="1" customWidth="1"/>
    <col min="17" max="17" width="11.42578125" style="2067"/>
    <col min="18" max="18" width="16.28515625" style="2182" customWidth="1"/>
    <col min="19" max="19" width="11.42578125" style="2067"/>
    <col min="20" max="20" width="17.7109375" style="2182" customWidth="1"/>
    <col min="21" max="21" width="11.42578125" style="2067"/>
    <col min="22" max="22" width="15.28515625" style="2182" bestFit="1" customWidth="1"/>
    <col min="23" max="23" width="11.42578125" style="2067"/>
    <col min="24" max="24" width="15.7109375" style="2182" bestFit="1" customWidth="1"/>
    <col min="25" max="25" width="11.42578125" style="2067"/>
    <col min="26" max="26" width="12" style="2182" customWidth="1"/>
    <col min="27" max="27" width="11.42578125" style="2067"/>
    <col min="28" max="28" width="13.7109375" style="2182" customWidth="1"/>
    <col min="29" max="29" width="11.42578125" style="2067"/>
    <col min="30" max="30" width="15.42578125" style="2182" bestFit="1" customWidth="1"/>
    <col min="31" max="31" width="11.42578125" style="2067"/>
    <col min="32" max="32" width="15.42578125" style="2182" bestFit="1" customWidth="1"/>
    <col min="33" max="33" width="12.7109375" style="2067" customWidth="1"/>
    <col min="34" max="34" width="15.28515625" style="2067" bestFit="1" customWidth="1"/>
    <col min="35" max="35" width="11.42578125" style="2067"/>
    <col min="36" max="36" width="15.42578125" style="2067" bestFit="1" customWidth="1"/>
    <col min="37" max="37" width="12.7109375" style="2067" customWidth="1"/>
    <col min="38" max="38" width="15.28515625" style="2067" bestFit="1" customWidth="1"/>
    <col min="39" max="39" width="11.42578125" style="2067"/>
    <col min="40" max="40" width="15.42578125" style="2067" bestFit="1" customWidth="1"/>
    <col min="41" max="16384" width="11.42578125" style="2067"/>
  </cols>
  <sheetData>
    <row r="1" spans="2:54" x14ac:dyDescent="0.3">
      <c r="E1" s="1206"/>
      <c r="F1" s="1973"/>
      <c r="G1" s="1206"/>
      <c r="H1" s="1973"/>
      <c r="I1" s="1206"/>
      <c r="J1" s="1973"/>
      <c r="K1" s="1206"/>
      <c r="L1" s="1973"/>
      <c r="M1" s="1206"/>
      <c r="N1" s="1973"/>
      <c r="O1" s="1206"/>
      <c r="P1" s="1973"/>
      <c r="Q1" s="1206"/>
      <c r="R1" s="1973"/>
      <c r="S1" s="1206"/>
      <c r="T1" s="1973"/>
      <c r="U1" s="1206"/>
      <c r="V1" s="1973"/>
      <c r="W1" s="1206"/>
      <c r="X1" s="1973"/>
      <c r="Y1" s="1206"/>
      <c r="Z1" s="1973"/>
      <c r="AA1" s="1206"/>
      <c r="AB1" s="1973"/>
      <c r="AC1" s="1206"/>
      <c r="AD1" s="1973"/>
      <c r="AE1" s="1206"/>
      <c r="AF1" s="2177"/>
      <c r="AG1" s="1206"/>
      <c r="AH1" s="1206"/>
      <c r="AI1" s="1206"/>
      <c r="AJ1" s="1206"/>
      <c r="AK1" s="1206"/>
      <c r="AL1" s="1206"/>
      <c r="AM1" s="1206"/>
      <c r="AN1" s="1206"/>
      <c r="AO1" s="1206"/>
      <c r="AP1" s="1206"/>
      <c r="AQ1" s="1206"/>
      <c r="AR1" s="1206"/>
      <c r="AS1" s="1206"/>
      <c r="AT1" s="1206"/>
      <c r="AU1" s="1206"/>
      <c r="AV1" s="1206"/>
      <c r="AW1" s="1206"/>
      <c r="AX1" s="1206"/>
      <c r="AY1" s="1206"/>
      <c r="AZ1" s="1206"/>
      <c r="BA1" s="1206"/>
      <c r="BB1" s="1206"/>
    </row>
    <row r="2" spans="2:54" ht="18.75" x14ac:dyDescent="0.3">
      <c r="B2" s="1021" t="s">
        <v>2804</v>
      </c>
      <c r="E2" s="1206"/>
      <c r="F2" s="1973"/>
      <c r="G2" s="1206"/>
      <c r="H2" s="1973"/>
      <c r="I2" s="1206"/>
      <c r="J2" s="1973"/>
      <c r="K2" s="1206"/>
      <c r="L2" s="1973"/>
      <c r="M2" s="1206"/>
      <c r="N2" s="1973"/>
      <c r="O2" s="1206"/>
      <c r="P2" s="1973"/>
      <c r="Q2" s="1206"/>
      <c r="R2" s="1973"/>
      <c r="S2" s="1206"/>
      <c r="T2" s="1973"/>
      <c r="U2" s="1206"/>
      <c r="V2" s="1973"/>
      <c r="W2" s="1206"/>
      <c r="X2" s="1973"/>
      <c r="Y2" s="1206"/>
      <c r="Z2" s="1973"/>
      <c r="AA2" s="1206"/>
      <c r="AB2" s="1973"/>
      <c r="AC2" s="1206"/>
      <c r="AD2" s="1973"/>
      <c r="AE2" s="1206"/>
      <c r="AF2" s="2177"/>
      <c r="AG2" s="1206"/>
      <c r="AH2" s="1206"/>
      <c r="AI2" s="1206"/>
      <c r="AJ2" s="1206"/>
      <c r="AK2" s="1206"/>
      <c r="AL2" s="1206"/>
      <c r="AM2" s="1206"/>
      <c r="AN2" s="1206"/>
      <c r="AO2" s="1206"/>
      <c r="AP2" s="1206"/>
      <c r="AQ2" s="1206"/>
      <c r="AR2" s="1206"/>
      <c r="AS2" s="1206"/>
      <c r="AT2" s="1206"/>
      <c r="AU2" s="1206"/>
      <c r="AV2" s="1206"/>
      <c r="AW2" s="1206"/>
      <c r="AX2" s="1206"/>
      <c r="AY2" s="1206"/>
      <c r="AZ2" s="1206"/>
      <c r="BA2" s="1206"/>
      <c r="BB2" s="1206"/>
    </row>
    <row r="3" spans="2:54" ht="18.75" x14ac:dyDescent="0.3">
      <c r="B3" s="1021" t="s">
        <v>2805</v>
      </c>
      <c r="E3" s="1206"/>
      <c r="F3" s="1973"/>
      <c r="G3" s="1206"/>
      <c r="H3" s="1973"/>
      <c r="I3" s="1206"/>
      <c r="J3" s="1973"/>
      <c r="K3" s="1206"/>
      <c r="L3" s="1973"/>
      <c r="M3" s="1206"/>
      <c r="N3" s="1973"/>
      <c r="O3" s="1206"/>
      <c r="P3" s="1973"/>
      <c r="Q3" s="1206"/>
      <c r="R3" s="1973"/>
      <c r="S3" s="1206"/>
      <c r="T3" s="1973"/>
      <c r="U3" s="1206"/>
      <c r="V3" s="1973"/>
      <c r="W3" s="1206"/>
      <c r="X3" s="1973"/>
      <c r="Y3" s="1206"/>
      <c r="Z3" s="1973"/>
      <c r="AA3" s="1206"/>
      <c r="AB3" s="1973"/>
      <c r="AC3" s="1206"/>
      <c r="AD3" s="1973"/>
      <c r="AE3" s="1206"/>
      <c r="AF3" s="2177"/>
      <c r="AG3" s="1206"/>
      <c r="AH3" s="1206"/>
      <c r="AI3" s="1206"/>
      <c r="AJ3" s="1206"/>
      <c r="AK3" s="1206"/>
      <c r="AL3" s="1206"/>
      <c r="AM3" s="1206"/>
      <c r="AN3" s="1206"/>
      <c r="AO3" s="1206"/>
      <c r="AP3" s="1206"/>
      <c r="AQ3" s="1206"/>
      <c r="AR3" s="1206"/>
      <c r="AS3" s="1206"/>
      <c r="AT3" s="1206"/>
      <c r="AU3" s="1206"/>
      <c r="AV3" s="1206"/>
      <c r="AW3" s="1206"/>
      <c r="AX3" s="1206"/>
      <c r="AY3" s="1206"/>
      <c r="AZ3" s="1206"/>
      <c r="BA3" s="1206"/>
      <c r="BB3" s="1206"/>
    </row>
    <row r="4" spans="2:54" ht="18.75" x14ac:dyDescent="0.3">
      <c r="B4" s="1021" t="s">
        <v>4345</v>
      </c>
      <c r="E4" s="1206"/>
      <c r="F4" s="1973"/>
      <c r="G4" s="1206"/>
      <c r="H4" s="1973"/>
      <c r="I4" s="1206"/>
      <c r="J4" s="1973"/>
      <c r="K4" s="1206"/>
      <c r="L4" s="1973"/>
      <c r="M4" s="1206"/>
      <c r="N4" s="1973"/>
      <c r="O4" s="1206"/>
      <c r="P4" s="1973"/>
      <c r="Q4" s="1206"/>
      <c r="R4" s="1973"/>
      <c r="S4" s="1206"/>
      <c r="T4" s="1973"/>
      <c r="U4" s="1206"/>
      <c r="V4" s="1973"/>
      <c r="W4" s="1206"/>
      <c r="X4" s="1973"/>
      <c r="Y4" s="1206"/>
      <c r="Z4" s="1973"/>
      <c r="AA4" s="1206"/>
      <c r="AB4" s="1973"/>
      <c r="AC4" s="1206"/>
      <c r="AD4" s="1973"/>
      <c r="AE4" s="1206"/>
      <c r="AF4" s="2177"/>
      <c r="AG4" s="1206"/>
      <c r="AH4" s="1206"/>
      <c r="AI4" s="1206"/>
      <c r="AJ4" s="1206"/>
      <c r="AK4" s="1206"/>
      <c r="AL4" s="1206"/>
      <c r="AM4" s="1206"/>
      <c r="AN4" s="1206"/>
      <c r="AO4" s="1206"/>
      <c r="AP4" s="1206"/>
      <c r="AQ4" s="1206"/>
      <c r="AR4" s="1206"/>
      <c r="AS4" s="1206"/>
      <c r="AT4" s="1206"/>
      <c r="AU4" s="1206"/>
      <c r="AV4" s="1206"/>
      <c r="AW4" s="1206"/>
      <c r="AX4" s="1206"/>
      <c r="AY4" s="1206"/>
      <c r="AZ4" s="1206"/>
      <c r="BA4" s="1206"/>
      <c r="BB4" s="1206"/>
    </row>
    <row r="5" spans="2:54" x14ac:dyDescent="0.3">
      <c r="B5" s="597" t="s">
        <v>3372</v>
      </c>
      <c r="E5" s="1206"/>
      <c r="F5" s="1973"/>
      <c r="G5" s="1206"/>
      <c r="H5" s="1973"/>
      <c r="I5" s="1206"/>
      <c r="J5" s="1973"/>
      <c r="K5" s="1206"/>
      <c r="L5" s="1973"/>
      <c r="M5" s="1206"/>
      <c r="N5" s="1973"/>
      <c r="O5" s="1206"/>
      <c r="P5" s="1973"/>
      <c r="Q5" s="1206"/>
      <c r="R5" s="1973"/>
      <c r="S5" s="1206"/>
      <c r="T5" s="1973"/>
      <c r="U5" s="1206"/>
      <c r="V5" s="1973"/>
      <c r="W5" s="1206"/>
      <c r="X5" s="1973"/>
      <c r="Y5" s="1206"/>
      <c r="Z5" s="1973"/>
      <c r="AA5" s="1206"/>
      <c r="AB5" s="1973"/>
      <c r="AC5" s="1206"/>
      <c r="AD5" s="1973"/>
      <c r="AE5" s="1206"/>
      <c r="AF5" s="2177"/>
      <c r="AG5" s="1206"/>
      <c r="AH5" s="1206"/>
      <c r="AI5" s="1206"/>
      <c r="AJ5" s="1206"/>
      <c r="AK5" s="1206"/>
      <c r="AL5" s="1206"/>
      <c r="AM5" s="1206"/>
      <c r="AN5" s="1206"/>
      <c r="AO5" s="1206"/>
      <c r="AP5" s="1206"/>
      <c r="AQ5" s="1206"/>
      <c r="AR5" s="1206"/>
      <c r="AS5" s="1206"/>
      <c r="AT5" s="1206"/>
      <c r="AU5" s="1206"/>
      <c r="AV5" s="1206"/>
      <c r="AW5" s="1206"/>
      <c r="AX5" s="1206"/>
      <c r="AY5" s="1206"/>
      <c r="AZ5" s="1206"/>
      <c r="BA5" s="1206"/>
      <c r="BB5" s="1206"/>
    </row>
    <row r="6" spans="2:54" x14ac:dyDescent="0.3">
      <c r="E6" s="1206"/>
      <c r="F6" s="1973"/>
      <c r="G6" s="1206"/>
      <c r="H6" s="1973"/>
      <c r="I6" s="1206"/>
      <c r="J6" s="1973"/>
      <c r="K6" s="1206"/>
      <c r="L6" s="1973"/>
      <c r="M6" s="1206"/>
      <c r="N6" s="1973"/>
      <c r="O6" s="1206"/>
      <c r="P6" s="1973"/>
      <c r="Q6" s="1206"/>
      <c r="R6" s="1973"/>
      <c r="S6" s="1206"/>
      <c r="T6" s="1973"/>
      <c r="U6" s="1206"/>
      <c r="V6" s="1973"/>
      <c r="W6" s="1206"/>
      <c r="X6" s="1973"/>
      <c r="Y6" s="1206"/>
      <c r="Z6" s="1973"/>
      <c r="AA6" s="1206"/>
      <c r="AB6" s="1973"/>
      <c r="AC6" s="1206"/>
      <c r="AD6" s="1973"/>
      <c r="AE6" s="1206"/>
      <c r="AF6" s="2177"/>
      <c r="AG6" s="1206"/>
      <c r="AH6" s="1206"/>
      <c r="AI6" s="1206"/>
      <c r="AJ6" s="1206"/>
      <c r="AK6" s="1206"/>
      <c r="AL6" s="1206"/>
      <c r="AM6" s="1206"/>
      <c r="AN6" s="1206"/>
      <c r="AO6" s="1206"/>
      <c r="AP6" s="1206"/>
      <c r="AQ6" s="1206"/>
      <c r="AR6" s="1206"/>
      <c r="AS6" s="1206"/>
      <c r="AT6" s="1206"/>
      <c r="AU6" s="1206"/>
      <c r="AV6" s="1206"/>
      <c r="AW6" s="1206"/>
      <c r="AX6" s="1206"/>
      <c r="AY6" s="1206"/>
      <c r="AZ6" s="1206"/>
      <c r="BA6" s="1206"/>
      <c r="BB6" s="1206"/>
    </row>
    <row r="7" spans="2:54" x14ac:dyDescent="0.3">
      <c r="E7" s="1206"/>
      <c r="F7" s="1973"/>
      <c r="G7" s="1206"/>
      <c r="H7" s="1973"/>
      <c r="I7" s="1206"/>
      <c r="J7" s="1973"/>
      <c r="K7" s="1206"/>
      <c r="L7" s="1973"/>
      <c r="M7" s="1206"/>
      <c r="N7" s="1973"/>
      <c r="O7" s="1206"/>
      <c r="P7" s="1973"/>
      <c r="Q7" s="1206"/>
      <c r="R7" s="1973"/>
      <c r="S7" s="1206"/>
      <c r="T7" s="1973"/>
      <c r="U7" s="1206"/>
      <c r="V7" s="1973"/>
      <c r="W7" s="1206"/>
      <c r="X7" s="1973"/>
      <c r="Y7" s="1206"/>
      <c r="Z7" s="1973"/>
      <c r="AA7" s="1206"/>
      <c r="AB7" s="1973"/>
      <c r="AC7" s="1206"/>
      <c r="AD7" s="1973"/>
      <c r="AE7" s="1206"/>
      <c r="AF7" s="2177"/>
      <c r="AG7" s="1206"/>
      <c r="AH7" s="1206"/>
      <c r="AI7" s="1206"/>
      <c r="AJ7" s="1206"/>
      <c r="AK7" s="1206"/>
      <c r="AL7" s="1206"/>
      <c r="AM7" s="1206"/>
      <c r="AN7" s="1206"/>
      <c r="AO7" s="1206"/>
      <c r="AP7" s="1206"/>
      <c r="AQ7" s="1206"/>
      <c r="AR7" s="1206"/>
      <c r="AS7" s="1206"/>
      <c r="AT7" s="1206"/>
      <c r="AU7" s="1206"/>
      <c r="AV7" s="1206"/>
      <c r="AW7" s="1206"/>
      <c r="AX7" s="1206"/>
      <c r="AY7" s="1206"/>
      <c r="AZ7" s="1206"/>
      <c r="BA7" s="1206"/>
      <c r="BB7" s="1206"/>
    </row>
    <row r="8" spans="2:54" ht="30" x14ac:dyDescent="0.3">
      <c r="B8" s="2183" t="s">
        <v>775</v>
      </c>
      <c r="C8" s="2183" t="s">
        <v>1397</v>
      </c>
      <c r="D8" s="2183" t="s">
        <v>3362</v>
      </c>
      <c r="E8" s="2184"/>
      <c r="F8" s="1973"/>
      <c r="G8" s="2184"/>
      <c r="H8" s="1973"/>
      <c r="I8" s="2184"/>
      <c r="J8" s="1973"/>
      <c r="K8" s="2184"/>
      <c r="L8" s="1973"/>
      <c r="M8" s="2184"/>
      <c r="N8" s="1973"/>
      <c r="O8" s="2184"/>
      <c r="P8" s="1973"/>
      <c r="Q8" s="2184"/>
      <c r="R8" s="1973"/>
      <c r="S8" s="2184"/>
      <c r="T8" s="1973"/>
      <c r="U8" s="2184"/>
      <c r="V8" s="1973"/>
      <c r="W8" s="2184"/>
      <c r="X8" s="1973"/>
      <c r="Y8" s="2184"/>
      <c r="Z8" s="1973"/>
      <c r="AA8" s="2184"/>
      <c r="AB8" s="1973"/>
      <c r="AC8" s="2184"/>
      <c r="AD8" s="1973"/>
      <c r="AE8" s="2184"/>
      <c r="AF8" s="2185"/>
      <c r="AG8" s="2184"/>
      <c r="AH8" s="2185"/>
      <c r="AI8" s="2184"/>
      <c r="AJ8" s="2185"/>
      <c r="AK8" s="2184"/>
      <c r="AL8" s="2185"/>
      <c r="AM8" s="2184"/>
      <c r="AN8" s="2185"/>
      <c r="AO8" s="1206"/>
      <c r="AP8" s="1206"/>
      <c r="AQ8" s="1206"/>
      <c r="AR8" s="1206"/>
      <c r="AS8" s="1206"/>
      <c r="AT8" s="1206"/>
      <c r="AU8" s="1206"/>
      <c r="AV8" s="1206"/>
      <c r="AW8" s="1206"/>
      <c r="AX8" s="1206"/>
      <c r="AY8" s="1206"/>
      <c r="AZ8" s="1206"/>
      <c r="BA8" s="1206"/>
      <c r="BB8" s="1206"/>
    </row>
    <row r="9" spans="2:54" x14ac:dyDescent="0.3">
      <c r="B9" s="538" t="s">
        <v>3414</v>
      </c>
      <c r="C9" s="2173" t="s">
        <v>2659</v>
      </c>
      <c r="D9" s="540">
        <v>30946378.977639604</v>
      </c>
      <c r="E9" s="2175"/>
      <c r="F9" s="1973"/>
      <c r="G9" s="2175"/>
      <c r="H9" s="1973"/>
      <c r="I9" s="2175"/>
      <c r="J9" s="1973"/>
      <c r="K9" s="2175"/>
      <c r="L9" s="1973"/>
      <c r="M9" s="2175"/>
      <c r="N9" s="1973"/>
      <c r="O9" s="2175"/>
      <c r="P9" s="1973"/>
      <c r="Q9" s="2175"/>
      <c r="R9" s="1973"/>
      <c r="S9" s="2175"/>
      <c r="T9" s="1973"/>
      <c r="U9" s="2175"/>
      <c r="V9" s="1973"/>
      <c r="W9" s="2175"/>
      <c r="X9" s="1973"/>
      <c r="Y9" s="2175"/>
      <c r="Z9" s="1973"/>
      <c r="AA9" s="2175"/>
      <c r="AB9" s="1973"/>
      <c r="AC9" s="2175"/>
      <c r="AD9" s="1973"/>
      <c r="AE9" s="2175"/>
      <c r="AF9" s="2177"/>
      <c r="AG9" s="2175"/>
      <c r="AH9" s="2177"/>
      <c r="AI9" s="2175"/>
      <c r="AJ9" s="2177"/>
      <c r="AK9" s="2175"/>
      <c r="AL9" s="2177"/>
      <c r="AM9" s="2175"/>
      <c r="AN9" s="2177"/>
      <c r="AO9" s="1206"/>
      <c r="AP9" s="1206"/>
      <c r="AQ9" s="1206"/>
      <c r="AR9" s="1206"/>
      <c r="AS9" s="1206"/>
      <c r="AT9" s="1206"/>
      <c r="AU9" s="1206"/>
      <c r="AV9" s="1206"/>
      <c r="AW9" s="1206"/>
      <c r="AX9" s="1206"/>
      <c r="AY9" s="1206"/>
      <c r="AZ9" s="1206"/>
      <c r="BA9" s="1206"/>
      <c r="BB9" s="1206"/>
    </row>
    <row r="14" spans="2:54" x14ac:dyDescent="0.3">
      <c r="H14" s="2067"/>
      <c r="J14" s="2067"/>
      <c r="L14" s="2067"/>
      <c r="N14" s="2067"/>
      <c r="P14" s="2067"/>
      <c r="R14" s="2067"/>
      <c r="T14" s="2067"/>
      <c r="V14" s="2067"/>
      <c r="X14" s="2067"/>
      <c r="Z14" s="2067"/>
      <c r="AB14" s="2067"/>
      <c r="AD14" s="2067"/>
      <c r="AF14" s="2067"/>
    </row>
    <row r="15" spans="2:54" x14ac:dyDescent="0.3">
      <c r="C15" s="3768" t="s">
        <v>2665</v>
      </c>
      <c r="D15" s="3780" t="s">
        <v>3371</v>
      </c>
      <c r="E15" s="3746">
        <v>1</v>
      </c>
      <c r="F15" s="3747"/>
      <c r="H15" s="2067"/>
      <c r="J15" s="2067"/>
      <c r="L15" s="2067"/>
      <c r="N15" s="2067"/>
      <c r="P15" s="2067"/>
      <c r="R15" s="2067"/>
      <c r="T15" s="2067"/>
      <c r="V15" s="2067"/>
      <c r="X15" s="2067"/>
      <c r="Z15" s="2067"/>
      <c r="AB15" s="2067"/>
      <c r="AD15" s="2067"/>
      <c r="AF15" s="2067"/>
    </row>
    <row r="16" spans="2:54" s="597" customFormat="1" ht="29.25" customHeight="1" x14ac:dyDescent="0.2">
      <c r="C16" s="3769"/>
      <c r="D16" s="3769"/>
      <c r="E16" s="3744" t="s">
        <v>2659</v>
      </c>
      <c r="F16" s="3745"/>
    </row>
    <row r="17" spans="3:10" s="2067" customFormat="1" x14ac:dyDescent="0.3">
      <c r="C17" s="2179" t="s">
        <v>2761</v>
      </c>
      <c r="D17" s="540">
        <v>30946378.977639604</v>
      </c>
      <c r="E17" s="2186">
        <v>1</v>
      </c>
      <c r="F17" s="2180">
        <v>30946378.977639604</v>
      </c>
    </row>
    <row r="18" spans="3:10" s="2067" customFormat="1" x14ac:dyDescent="0.3">
      <c r="C18" s="2051" t="s">
        <v>977</v>
      </c>
      <c r="D18" s="2051"/>
      <c r="E18" s="2051"/>
      <c r="F18" s="2181">
        <v>30946378.977639604</v>
      </c>
    </row>
    <row r="24" spans="3:10" s="2067" customFormat="1" x14ac:dyDescent="0.3">
      <c r="C24" s="1206"/>
      <c r="D24" s="2187"/>
      <c r="E24" s="2187"/>
      <c r="H24" s="2188"/>
      <c r="J24" s="2182"/>
    </row>
    <row r="25" spans="3:10" s="2067" customFormat="1" x14ac:dyDescent="0.3">
      <c r="C25" s="1206"/>
      <c r="D25" s="2187"/>
      <c r="E25" s="2187"/>
      <c r="H25" s="2182"/>
      <c r="J25" s="2182"/>
    </row>
    <row r="26" spans="3:10" s="2067" customFormat="1" x14ac:dyDescent="0.3">
      <c r="C26" s="1206"/>
      <c r="D26" s="2187"/>
      <c r="E26" s="2187"/>
      <c r="G26" s="2182"/>
      <c r="H26" s="2188"/>
      <c r="J26" s="2182"/>
    </row>
    <row r="27" spans="3:10" s="2067" customFormat="1" x14ac:dyDescent="0.3">
      <c r="C27" s="1206"/>
      <c r="D27" s="2187"/>
      <c r="E27" s="1206"/>
      <c r="H27" s="2182"/>
      <c r="J27" s="2182"/>
    </row>
  </sheetData>
  <mergeCells count="4">
    <mergeCell ref="E16:F16"/>
    <mergeCell ref="C15:C16"/>
    <mergeCell ref="D15:D16"/>
    <mergeCell ref="E15:F15"/>
  </mergeCells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64"/>
  <dimension ref="B1:V39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2067"/>
    <col min="2" max="2" width="8.42578125" style="2067" bestFit="1" customWidth="1"/>
    <col min="3" max="3" width="26.28515625" style="2067" customWidth="1"/>
    <col min="4" max="4" width="19.140625" style="2067" bestFit="1" customWidth="1"/>
    <col min="5" max="5" width="14.140625" style="2067" customWidth="1"/>
    <col min="6" max="6" width="16.5703125" style="2067" customWidth="1"/>
    <col min="7" max="7" width="19.7109375" style="2067" bestFit="1" customWidth="1"/>
    <col min="8" max="8" width="16.140625" style="2182" bestFit="1" customWidth="1"/>
    <col min="9" max="9" width="14.5703125" style="2067" bestFit="1" customWidth="1"/>
    <col min="10" max="10" width="16.140625" style="2182" bestFit="1" customWidth="1"/>
    <col min="11" max="11" width="11.5703125" style="2067" bestFit="1" customWidth="1"/>
    <col min="12" max="12" width="15.85546875" style="2182" bestFit="1" customWidth="1"/>
    <col min="13" max="13" width="11.5703125" style="2067" bestFit="1" customWidth="1"/>
    <col min="14" max="14" width="17.5703125" style="2182" bestFit="1" customWidth="1"/>
    <col min="15" max="16384" width="11.42578125" style="2067"/>
  </cols>
  <sheetData>
    <row r="1" spans="2:22" x14ac:dyDescent="0.3">
      <c r="E1" s="1206"/>
      <c r="F1" s="1973"/>
      <c r="G1" s="1206"/>
      <c r="H1" s="1973"/>
      <c r="I1" s="1206"/>
      <c r="J1" s="1973"/>
      <c r="K1" s="1206"/>
      <c r="L1" s="1973"/>
      <c r="M1" s="1206"/>
      <c r="N1" s="1973"/>
      <c r="O1" s="1206"/>
      <c r="P1" s="1206"/>
      <c r="Q1" s="1206"/>
      <c r="R1" s="1206"/>
      <c r="S1" s="1206"/>
      <c r="T1" s="1206"/>
      <c r="U1" s="1206"/>
      <c r="V1" s="1206"/>
    </row>
    <row r="2" spans="2:22" ht="18.75" x14ac:dyDescent="0.3">
      <c r="B2" s="1021" t="s">
        <v>2804</v>
      </c>
      <c r="E2" s="1206"/>
      <c r="F2" s="1973"/>
      <c r="G2" s="1206"/>
      <c r="H2" s="1973"/>
      <c r="I2" s="1206"/>
      <c r="J2" s="1973"/>
      <c r="K2" s="1206"/>
      <c r="L2" s="1973"/>
      <c r="M2" s="1206"/>
      <c r="N2" s="1973"/>
      <c r="O2" s="1206"/>
      <c r="P2" s="1206"/>
      <c r="Q2" s="1206"/>
      <c r="R2" s="1206"/>
      <c r="S2" s="1206"/>
      <c r="T2" s="1206"/>
      <c r="U2" s="1206"/>
      <c r="V2" s="1206"/>
    </row>
    <row r="3" spans="2:22" ht="18.75" x14ac:dyDescent="0.3">
      <c r="B3" s="1021" t="s">
        <v>2805</v>
      </c>
      <c r="E3" s="1206"/>
      <c r="F3" s="1973"/>
      <c r="G3" s="1206"/>
      <c r="H3" s="1973"/>
      <c r="I3" s="1206"/>
      <c r="J3" s="1973"/>
      <c r="K3" s="1206"/>
      <c r="L3" s="1973"/>
      <c r="M3" s="1206"/>
      <c r="N3" s="1973"/>
      <c r="O3" s="1206"/>
      <c r="P3" s="1206"/>
      <c r="Q3" s="1206"/>
      <c r="R3" s="1206"/>
      <c r="S3" s="1206"/>
      <c r="T3" s="1206"/>
      <c r="U3" s="1206"/>
      <c r="V3" s="1206"/>
    </row>
    <row r="4" spans="2:22" ht="18.75" x14ac:dyDescent="0.3">
      <c r="B4" s="1021" t="s">
        <v>4346</v>
      </c>
      <c r="E4" s="1206"/>
      <c r="F4" s="1973"/>
      <c r="G4" s="1206"/>
      <c r="H4" s="1973"/>
      <c r="I4" s="1206"/>
      <c r="J4" s="1973"/>
      <c r="K4" s="1206"/>
      <c r="L4" s="1973"/>
      <c r="M4" s="1206"/>
      <c r="N4" s="1973"/>
      <c r="O4" s="1206"/>
      <c r="P4" s="1206"/>
      <c r="Q4" s="1206"/>
      <c r="R4" s="1206"/>
      <c r="S4" s="1206"/>
      <c r="T4" s="1206"/>
      <c r="U4" s="1206"/>
      <c r="V4" s="1206"/>
    </row>
    <row r="5" spans="2:22" x14ac:dyDescent="0.3">
      <c r="B5" s="597" t="s">
        <v>3372</v>
      </c>
      <c r="E5" s="1206"/>
      <c r="F5" s="1973"/>
      <c r="G5" s="1206"/>
      <c r="H5" s="1973"/>
      <c r="I5" s="1206"/>
      <c r="J5" s="1973"/>
      <c r="K5" s="1206"/>
      <c r="L5" s="1973"/>
      <c r="M5" s="1206"/>
      <c r="N5" s="1973"/>
      <c r="O5" s="1206"/>
      <c r="P5" s="1206"/>
      <c r="Q5" s="1206"/>
      <c r="R5" s="1206"/>
      <c r="S5" s="1206"/>
      <c r="T5" s="1206"/>
      <c r="U5" s="1206"/>
      <c r="V5" s="1206"/>
    </row>
    <row r="6" spans="2:22" x14ac:dyDescent="0.3">
      <c r="E6" s="1206"/>
      <c r="F6" s="1973"/>
      <c r="G6" s="1206"/>
      <c r="H6" s="1973"/>
      <c r="I6" s="1206"/>
      <c r="J6" s="1973"/>
      <c r="K6" s="1206"/>
      <c r="L6" s="1973"/>
      <c r="M6" s="1206"/>
      <c r="N6" s="1973"/>
      <c r="O6" s="1206"/>
      <c r="P6" s="1206"/>
      <c r="Q6" s="1206"/>
      <c r="R6" s="1206"/>
      <c r="S6" s="1206"/>
      <c r="T6" s="1206"/>
      <c r="U6" s="1206"/>
      <c r="V6" s="1206"/>
    </row>
    <row r="7" spans="2:22" x14ac:dyDescent="0.3">
      <c r="E7" s="1206"/>
      <c r="F7" s="1973"/>
      <c r="G7" s="1206"/>
      <c r="H7" s="1973"/>
      <c r="I7" s="1206"/>
      <c r="J7" s="1973"/>
      <c r="K7" s="1206"/>
      <c r="L7" s="1973"/>
      <c r="M7" s="1206"/>
      <c r="N7" s="1973"/>
      <c r="O7" s="1206"/>
      <c r="P7" s="1206"/>
      <c r="Q7" s="1206"/>
      <c r="R7" s="1206"/>
      <c r="S7" s="1206"/>
      <c r="T7" s="1206"/>
      <c r="U7" s="1206"/>
      <c r="V7" s="1206"/>
    </row>
    <row r="8" spans="2:22" s="597" customFormat="1" ht="25.5" x14ac:dyDescent="0.2">
      <c r="B8" s="1928" t="s">
        <v>775</v>
      </c>
      <c r="C8" s="1928" t="s">
        <v>1397</v>
      </c>
      <c r="D8" s="1928" t="s">
        <v>3362</v>
      </c>
      <c r="E8" s="1928" t="s">
        <v>2632</v>
      </c>
      <c r="F8" s="1928" t="s">
        <v>3421</v>
      </c>
      <c r="G8" s="2171"/>
      <c r="H8" s="2172"/>
      <c r="I8" s="2171"/>
      <c r="J8" s="2172"/>
      <c r="K8" s="2171"/>
      <c r="L8" s="2172"/>
      <c r="M8" s="2171"/>
      <c r="N8" s="2172"/>
      <c r="O8" s="2024"/>
      <c r="P8" s="2024"/>
      <c r="Q8" s="2024"/>
      <c r="R8" s="2024"/>
      <c r="S8" s="2024"/>
      <c r="T8" s="2024"/>
      <c r="U8" s="2024"/>
      <c r="V8" s="2024"/>
    </row>
    <row r="9" spans="2:22" x14ac:dyDescent="0.3">
      <c r="B9" s="477" t="s">
        <v>3415</v>
      </c>
      <c r="C9" s="2173" t="s">
        <v>3346</v>
      </c>
      <c r="D9" s="540">
        <v>240088618.84210077</v>
      </c>
      <c r="E9" s="2174">
        <v>2</v>
      </c>
      <c r="F9" s="540">
        <v>120044309.42105038</v>
      </c>
      <c r="G9" s="2175"/>
      <c r="H9" s="2175"/>
      <c r="I9" s="1973"/>
      <c r="J9" s="2175"/>
      <c r="K9" s="1973"/>
      <c r="L9" s="1206"/>
      <c r="M9" s="1206"/>
      <c r="N9" s="1206"/>
      <c r="O9" s="1206"/>
      <c r="P9" s="1206"/>
      <c r="Q9" s="1206"/>
      <c r="R9" s="1206"/>
      <c r="S9" s="1206"/>
    </row>
    <row r="10" spans="2:22" x14ac:dyDescent="0.3">
      <c r="B10" s="477" t="s">
        <v>3416</v>
      </c>
      <c r="C10" s="2173" t="s">
        <v>3347</v>
      </c>
      <c r="D10" s="540">
        <v>354694832.18085074</v>
      </c>
      <c r="E10" s="2174">
        <v>4</v>
      </c>
      <c r="F10" s="540">
        <v>88673708.045212686</v>
      </c>
      <c r="G10" s="2175"/>
      <c r="H10" s="2175"/>
      <c r="I10" s="1973"/>
      <c r="J10" s="2175"/>
      <c r="K10" s="1973"/>
      <c r="L10" s="1206"/>
      <c r="M10" s="1206"/>
      <c r="N10" s="1206"/>
      <c r="O10" s="1206"/>
      <c r="P10" s="1206"/>
      <c r="Q10" s="1206"/>
      <c r="R10" s="1206"/>
      <c r="S10" s="1206"/>
    </row>
    <row r="11" spans="2:22" x14ac:dyDescent="0.3">
      <c r="B11" s="477" t="s">
        <v>3417</v>
      </c>
      <c r="C11" s="2173" t="s">
        <v>3348</v>
      </c>
      <c r="D11" s="540">
        <v>641894005.29964852</v>
      </c>
      <c r="E11" s="2174">
        <v>8</v>
      </c>
      <c r="F11" s="540">
        <v>80236750.662456065</v>
      </c>
      <c r="G11" s="2175"/>
      <c r="H11" s="2175"/>
      <c r="I11" s="1973"/>
      <c r="J11" s="2175"/>
      <c r="K11" s="1973"/>
      <c r="L11" s="1206"/>
      <c r="M11" s="1206"/>
      <c r="N11" s="1206"/>
      <c r="O11" s="1206"/>
      <c r="P11" s="1206"/>
      <c r="Q11" s="1206"/>
      <c r="R11" s="1206"/>
      <c r="S11" s="1206"/>
    </row>
    <row r="12" spans="2:22" x14ac:dyDescent="0.3">
      <c r="B12" s="477" t="s">
        <v>3418</v>
      </c>
      <c r="C12" s="2173" t="s">
        <v>3349</v>
      </c>
      <c r="D12" s="540">
        <v>898552300.18714845</v>
      </c>
      <c r="E12" s="2174">
        <v>12</v>
      </c>
      <c r="F12" s="540">
        <v>74879358.348929033</v>
      </c>
      <c r="G12" s="2175"/>
      <c r="H12" s="2175"/>
      <c r="I12" s="1973"/>
      <c r="J12" s="2175"/>
      <c r="K12" s="1973"/>
      <c r="L12" s="1206"/>
      <c r="M12" s="1206"/>
      <c r="N12" s="1206"/>
      <c r="O12" s="1206"/>
      <c r="P12" s="1206"/>
      <c r="Q12" s="1206"/>
      <c r="R12" s="1206"/>
      <c r="S12" s="1206"/>
    </row>
    <row r="13" spans="2:22" x14ac:dyDescent="0.3">
      <c r="B13" s="477" t="s">
        <v>3419</v>
      </c>
      <c r="C13" s="2173" t="s">
        <v>3350</v>
      </c>
      <c r="D13" s="540">
        <v>1101002126.8371484</v>
      </c>
      <c r="E13" s="2174">
        <v>16</v>
      </c>
      <c r="F13" s="540">
        <v>68812632.927321777</v>
      </c>
      <c r="G13" s="2175"/>
      <c r="H13" s="2175"/>
      <c r="I13" s="1973"/>
      <c r="J13" s="2175"/>
      <c r="K13" s="1973"/>
      <c r="L13" s="1206"/>
      <c r="M13" s="1206"/>
      <c r="N13" s="1206"/>
      <c r="O13" s="1206"/>
      <c r="P13" s="1206"/>
      <c r="Q13" s="1206"/>
      <c r="R13" s="1206"/>
      <c r="S13" s="1206"/>
    </row>
    <row r="14" spans="2:22" x14ac:dyDescent="0.3">
      <c r="B14" s="2176"/>
      <c r="C14" s="1206"/>
      <c r="D14" s="1206"/>
      <c r="E14" s="1206"/>
      <c r="F14" s="1206"/>
      <c r="G14" s="1206"/>
      <c r="H14" s="2177"/>
      <c r="I14" s="1206"/>
      <c r="J14" s="2177"/>
      <c r="K14" s="1206"/>
      <c r="L14" s="2177"/>
      <c r="M14" s="1206"/>
      <c r="N14" s="2177"/>
      <c r="O14" s="1206"/>
      <c r="P14" s="1206"/>
      <c r="Q14" s="1206"/>
      <c r="R14" s="1206"/>
      <c r="S14" s="1206"/>
      <c r="T14" s="1206"/>
      <c r="U14" s="1206"/>
      <c r="V14" s="1206"/>
    </row>
    <row r="17" spans="3:14" s="1206" customFormat="1" x14ac:dyDescent="0.3">
      <c r="E17" s="2178"/>
      <c r="H17" s="2177"/>
      <c r="J17" s="2177"/>
      <c r="L17" s="2177"/>
      <c r="N17" s="2177"/>
    </row>
    <row r="18" spans="3:14" s="1206" customFormat="1" x14ac:dyDescent="0.3">
      <c r="D18" s="519"/>
      <c r="E18" s="520"/>
      <c r="F18" s="521"/>
      <c r="H18" s="2177"/>
      <c r="J18" s="2177"/>
      <c r="L18" s="2177"/>
      <c r="N18" s="2177"/>
    </row>
    <row r="20" spans="3:14" x14ac:dyDescent="0.3">
      <c r="C20" s="3768" t="s">
        <v>2665</v>
      </c>
      <c r="D20" s="3780" t="s">
        <v>3371</v>
      </c>
      <c r="E20" s="3746" t="s">
        <v>3415</v>
      </c>
      <c r="F20" s="3747"/>
      <c r="G20" s="3746" t="s">
        <v>3416</v>
      </c>
      <c r="H20" s="3747"/>
      <c r="I20" s="3746" t="s">
        <v>3417</v>
      </c>
      <c r="J20" s="3747"/>
      <c r="K20" s="3746" t="s">
        <v>3418</v>
      </c>
      <c r="L20" s="3747"/>
      <c r="M20" s="3746" t="s">
        <v>3419</v>
      </c>
      <c r="N20" s="3747"/>
    </row>
    <row r="21" spans="3:14" s="597" customFormat="1" ht="29.25" customHeight="1" x14ac:dyDescent="0.2">
      <c r="C21" s="3769"/>
      <c r="D21" s="3769"/>
      <c r="E21" s="3744" t="s">
        <v>3346</v>
      </c>
      <c r="F21" s="3745"/>
      <c r="G21" s="3744" t="s">
        <v>3347</v>
      </c>
      <c r="H21" s="3745"/>
      <c r="I21" s="3744" t="s">
        <v>3348</v>
      </c>
      <c r="J21" s="3745"/>
      <c r="K21" s="3744" t="s">
        <v>3349</v>
      </c>
      <c r="L21" s="3745"/>
      <c r="M21" s="3744" t="s">
        <v>3350</v>
      </c>
      <c r="N21" s="3745"/>
    </row>
    <row r="22" spans="3:14" x14ac:dyDescent="0.3">
      <c r="C22" s="2179" t="s">
        <v>2683</v>
      </c>
      <c r="D22" s="540">
        <v>16579560.700000001</v>
      </c>
      <c r="E22" s="2150">
        <v>2</v>
      </c>
      <c r="F22" s="2180">
        <v>33159121.400000002</v>
      </c>
      <c r="G22" s="2150">
        <v>4</v>
      </c>
      <c r="H22" s="2180">
        <v>66318242.800000004</v>
      </c>
      <c r="I22" s="2150">
        <v>16</v>
      </c>
      <c r="J22" s="2180">
        <v>265272971.20000002</v>
      </c>
      <c r="K22" s="2150">
        <v>24</v>
      </c>
      <c r="L22" s="2180">
        <v>397909456.80000001</v>
      </c>
      <c r="M22" s="2150">
        <v>32</v>
      </c>
      <c r="N22" s="2180">
        <v>530545942.40000004</v>
      </c>
    </row>
    <row r="23" spans="3:14" x14ac:dyDescent="0.3">
      <c r="C23" s="2179" t="s">
        <v>2684</v>
      </c>
      <c r="D23" s="540">
        <v>47120438.931297712</v>
      </c>
      <c r="E23" s="2150">
        <v>1</v>
      </c>
      <c r="F23" s="2180">
        <v>47120438.931297712</v>
      </c>
      <c r="G23" s="2150">
        <v>1</v>
      </c>
      <c r="H23" s="2180">
        <v>47120438.931297712</v>
      </c>
      <c r="I23" s="2150">
        <v>2</v>
      </c>
      <c r="J23" s="2180">
        <v>94240877.862595424</v>
      </c>
      <c r="K23" s="2150">
        <v>2</v>
      </c>
      <c r="L23" s="2180">
        <v>94240877.862595424</v>
      </c>
      <c r="M23" s="2150">
        <v>2</v>
      </c>
      <c r="N23" s="2180">
        <v>94240877.862595424</v>
      </c>
    </row>
    <row r="24" spans="3:14" x14ac:dyDescent="0.3">
      <c r="C24" s="2179" t="s">
        <v>2685</v>
      </c>
      <c r="D24" s="540">
        <v>8289780.3500000006</v>
      </c>
      <c r="E24" s="2150">
        <v>1</v>
      </c>
      <c r="F24" s="2180">
        <v>8289780.3500000006</v>
      </c>
      <c r="G24" s="2150">
        <v>1</v>
      </c>
      <c r="H24" s="2180">
        <v>8289780.3500000006</v>
      </c>
      <c r="I24" s="2150">
        <v>2</v>
      </c>
      <c r="J24" s="2180">
        <v>16579560.700000001</v>
      </c>
      <c r="K24" s="2150">
        <v>2</v>
      </c>
      <c r="L24" s="2180">
        <v>16579560.700000001</v>
      </c>
      <c r="M24" s="2150">
        <v>2</v>
      </c>
      <c r="N24" s="2180">
        <v>16579560.700000001</v>
      </c>
    </row>
    <row r="25" spans="3:14" x14ac:dyDescent="0.3">
      <c r="C25" s="2179" t="s">
        <v>2686</v>
      </c>
      <c r="D25" s="540">
        <v>35231566.487500004</v>
      </c>
      <c r="E25" s="2150">
        <v>1</v>
      </c>
      <c r="F25" s="2180">
        <v>35231566.487500004</v>
      </c>
      <c r="G25" s="2150">
        <v>1</v>
      </c>
      <c r="H25" s="2180">
        <v>35231566.487500004</v>
      </c>
      <c r="I25" s="2150">
        <v>1</v>
      </c>
      <c r="J25" s="2180">
        <v>35231566.487500004</v>
      </c>
      <c r="K25" s="2150">
        <v>1</v>
      </c>
      <c r="L25" s="2180">
        <v>35231566.487500004</v>
      </c>
      <c r="M25" s="2150">
        <v>1</v>
      </c>
      <c r="N25" s="2180">
        <v>35231566.487500004</v>
      </c>
    </row>
    <row r="26" spans="3:14" x14ac:dyDescent="0.3">
      <c r="C26" s="2179" t="s">
        <v>2687</v>
      </c>
      <c r="D26" s="540">
        <v>22472000</v>
      </c>
      <c r="E26" s="2150">
        <v>1</v>
      </c>
      <c r="F26" s="2180">
        <v>22472000</v>
      </c>
      <c r="G26" s="2150">
        <v>1</v>
      </c>
      <c r="H26" s="2180">
        <v>22472000</v>
      </c>
      <c r="I26" s="2150">
        <v>2</v>
      </c>
      <c r="J26" s="2180">
        <v>44944000</v>
      </c>
      <c r="K26" s="2150">
        <v>3</v>
      </c>
      <c r="L26" s="2180">
        <v>67416000</v>
      </c>
      <c r="M26" s="2150">
        <v>5</v>
      </c>
      <c r="N26" s="2180">
        <v>112360000</v>
      </c>
    </row>
    <row r="27" spans="3:14" x14ac:dyDescent="0.3">
      <c r="C27" s="2179" t="s">
        <v>2688</v>
      </c>
      <c r="D27" s="540">
        <v>11581716.499037812</v>
      </c>
      <c r="E27" s="2150">
        <v>1</v>
      </c>
      <c r="F27" s="2180">
        <v>11581716.499037812</v>
      </c>
      <c r="G27" s="2150">
        <v>1</v>
      </c>
      <c r="H27" s="2180">
        <v>11581716.499037812</v>
      </c>
      <c r="I27" s="2150">
        <v>1</v>
      </c>
      <c r="J27" s="2180">
        <v>11581716.499037812</v>
      </c>
      <c r="K27" s="2150">
        <v>1</v>
      </c>
      <c r="L27" s="2180">
        <v>11581716.499037812</v>
      </c>
      <c r="M27" s="2150">
        <v>1</v>
      </c>
      <c r="N27" s="2180">
        <v>11581716.499037812</v>
      </c>
    </row>
    <row r="28" spans="3:14" x14ac:dyDescent="0.3">
      <c r="C28" s="2179" t="s">
        <v>2891</v>
      </c>
      <c r="D28" s="540">
        <v>5595601.7362500001</v>
      </c>
      <c r="E28" s="2150">
        <v>1</v>
      </c>
      <c r="F28" s="2180">
        <v>5595601.7362500001</v>
      </c>
      <c r="G28" s="2150">
        <v>0</v>
      </c>
      <c r="H28" s="2180">
        <v>0</v>
      </c>
      <c r="I28" s="2150">
        <v>0</v>
      </c>
      <c r="J28" s="2180">
        <v>0</v>
      </c>
      <c r="K28" s="2150">
        <v>0</v>
      </c>
      <c r="L28" s="2180">
        <v>0</v>
      </c>
      <c r="M28" s="2150">
        <v>0</v>
      </c>
      <c r="N28" s="2180">
        <v>0</v>
      </c>
    </row>
    <row r="29" spans="3:14" x14ac:dyDescent="0.3">
      <c r="C29" s="2179" t="s">
        <v>2892</v>
      </c>
      <c r="D29" s="540">
        <v>24869341.050000001</v>
      </c>
      <c r="E29" s="2150">
        <v>0</v>
      </c>
      <c r="F29" s="2180">
        <v>0</v>
      </c>
      <c r="G29" s="2150">
        <v>1</v>
      </c>
      <c r="H29" s="2180">
        <v>24869341.050000001</v>
      </c>
      <c r="I29" s="2150">
        <v>0</v>
      </c>
      <c r="J29" s="2180">
        <v>0</v>
      </c>
      <c r="K29" s="2150">
        <v>0</v>
      </c>
      <c r="L29" s="2180">
        <v>0</v>
      </c>
      <c r="M29" s="2150">
        <v>0</v>
      </c>
      <c r="N29" s="2180">
        <v>0</v>
      </c>
    </row>
    <row r="30" spans="3:14" x14ac:dyDescent="0.3">
      <c r="C30" s="2179" t="s">
        <v>2893</v>
      </c>
      <c r="D30" s="540">
        <v>35231566.487500004</v>
      </c>
      <c r="E30" s="2150">
        <v>0</v>
      </c>
      <c r="F30" s="2180">
        <v>0</v>
      </c>
      <c r="G30" s="2150">
        <v>0</v>
      </c>
      <c r="H30" s="2180">
        <v>0</v>
      </c>
      <c r="I30" s="2150">
        <v>1</v>
      </c>
      <c r="J30" s="2180">
        <v>35231566.487500004</v>
      </c>
      <c r="K30" s="2150">
        <v>0</v>
      </c>
      <c r="L30" s="2180">
        <v>0</v>
      </c>
      <c r="M30" s="2150">
        <v>0</v>
      </c>
      <c r="N30" s="2180">
        <v>0</v>
      </c>
    </row>
    <row r="31" spans="3:14" x14ac:dyDescent="0.3">
      <c r="C31" s="2179" t="s">
        <v>2894</v>
      </c>
      <c r="D31" s="540">
        <v>62173352.625</v>
      </c>
      <c r="E31" s="2150">
        <v>0</v>
      </c>
      <c r="F31" s="2180">
        <v>0</v>
      </c>
      <c r="G31" s="2150">
        <v>0</v>
      </c>
      <c r="H31" s="2180">
        <v>0</v>
      </c>
      <c r="I31" s="2150">
        <v>0</v>
      </c>
      <c r="J31" s="2180">
        <v>0</v>
      </c>
      <c r="K31" s="2150">
        <v>1</v>
      </c>
      <c r="L31" s="2180">
        <v>62173352.625</v>
      </c>
      <c r="M31" s="2150">
        <v>0</v>
      </c>
      <c r="N31" s="2180">
        <v>0</v>
      </c>
    </row>
    <row r="32" spans="3:14" x14ac:dyDescent="0.3">
      <c r="C32" s="2179" t="s">
        <v>2895</v>
      </c>
      <c r="D32" s="540">
        <v>87042693.675000012</v>
      </c>
      <c r="E32" s="2150">
        <v>0</v>
      </c>
      <c r="F32" s="2180">
        <v>0</v>
      </c>
      <c r="G32" s="2150">
        <v>0</v>
      </c>
      <c r="H32" s="2180">
        <v>0</v>
      </c>
      <c r="I32" s="2150">
        <v>0</v>
      </c>
      <c r="J32" s="2180">
        <v>0</v>
      </c>
      <c r="K32" s="2150">
        <v>0</v>
      </c>
      <c r="L32" s="2180">
        <v>0</v>
      </c>
      <c r="M32" s="2150">
        <v>1</v>
      </c>
      <c r="N32" s="2180">
        <v>87042693.675000012</v>
      </c>
    </row>
    <row r="33" spans="3:14" x14ac:dyDescent="0.3">
      <c r="C33" s="2179" t="s">
        <v>2689</v>
      </c>
      <c r="D33" s="540">
        <v>8289780.3500000006</v>
      </c>
      <c r="E33" s="2150">
        <v>1</v>
      </c>
      <c r="F33" s="2180">
        <v>8289780.3500000006</v>
      </c>
      <c r="G33" s="2150">
        <v>1</v>
      </c>
      <c r="H33" s="2180">
        <v>8289780.3500000006</v>
      </c>
      <c r="I33" s="2150">
        <v>1</v>
      </c>
      <c r="J33" s="2180">
        <v>8289780.3500000006</v>
      </c>
      <c r="K33" s="2150">
        <v>1</v>
      </c>
      <c r="L33" s="2180">
        <v>8289780.3500000006</v>
      </c>
      <c r="M33" s="2150">
        <v>1</v>
      </c>
      <c r="N33" s="2180">
        <v>8289780.3500000006</v>
      </c>
    </row>
    <row r="34" spans="3:14" x14ac:dyDescent="0.3">
      <c r="C34" s="2179" t="s">
        <v>2690</v>
      </c>
      <c r="D34" s="540">
        <v>3230350</v>
      </c>
      <c r="E34" s="2150"/>
      <c r="F34" s="2180">
        <v>0</v>
      </c>
      <c r="G34" s="2150"/>
      <c r="H34" s="2180">
        <v>0</v>
      </c>
      <c r="I34" s="2150"/>
      <c r="J34" s="2180">
        <v>0</v>
      </c>
      <c r="K34" s="2150"/>
      <c r="L34" s="2180">
        <v>0</v>
      </c>
      <c r="M34" s="2150"/>
      <c r="N34" s="2180">
        <v>0</v>
      </c>
    </row>
    <row r="35" spans="3:14" x14ac:dyDescent="0.3">
      <c r="C35" s="2179" t="s">
        <v>3356</v>
      </c>
      <c r="D35" s="540">
        <v>11182788.512603052</v>
      </c>
      <c r="E35" s="2150">
        <v>1</v>
      </c>
      <c r="F35" s="2180">
        <v>11182788.512603052</v>
      </c>
      <c r="G35" s="2150">
        <v>1</v>
      </c>
      <c r="H35" s="2180">
        <v>11182788.512603052</v>
      </c>
      <c r="I35" s="2150">
        <v>1</v>
      </c>
      <c r="J35" s="2180">
        <v>11182788.512603052</v>
      </c>
      <c r="K35" s="2150">
        <v>1</v>
      </c>
      <c r="L35" s="2180">
        <v>11182788.512603052</v>
      </c>
      <c r="M35" s="2150">
        <v>1</v>
      </c>
      <c r="N35" s="2180">
        <v>11182788.512603052</v>
      </c>
    </row>
    <row r="36" spans="3:14" x14ac:dyDescent="0.3">
      <c r="C36" s="2179" t="s">
        <v>3357</v>
      </c>
      <c r="D36" s="540">
        <v>44731154.050412208</v>
      </c>
      <c r="E36" s="2150">
        <v>1</v>
      </c>
      <c r="F36" s="2180">
        <v>44731154.050412208</v>
      </c>
      <c r="G36" s="2150">
        <v>1</v>
      </c>
      <c r="H36" s="2180">
        <v>44731154.050412208</v>
      </c>
      <c r="I36" s="2150">
        <v>1</v>
      </c>
      <c r="J36" s="2180">
        <v>44731154.050412208</v>
      </c>
      <c r="K36" s="2150">
        <v>1</v>
      </c>
      <c r="L36" s="2180">
        <v>44731154.050412208</v>
      </c>
      <c r="M36" s="2150">
        <v>1</v>
      </c>
      <c r="N36" s="2180">
        <v>44731154.050412208</v>
      </c>
    </row>
    <row r="37" spans="3:14" x14ac:dyDescent="0.3">
      <c r="C37" s="2179" t="s">
        <v>2678</v>
      </c>
      <c r="D37" s="540">
        <v>62173352.625</v>
      </c>
      <c r="E37" s="2150"/>
      <c r="F37" s="2180"/>
      <c r="G37" s="2150">
        <v>1</v>
      </c>
      <c r="H37" s="2180">
        <v>62173352.625</v>
      </c>
      <c r="I37" s="2150">
        <v>1</v>
      </c>
      <c r="J37" s="2180">
        <v>62173352.625</v>
      </c>
      <c r="K37" s="2150">
        <v>2</v>
      </c>
      <c r="L37" s="2180">
        <v>124346705.25</v>
      </c>
      <c r="M37" s="2150">
        <v>2</v>
      </c>
      <c r="N37" s="2180">
        <v>124346705.25</v>
      </c>
    </row>
    <row r="38" spans="3:14" x14ac:dyDescent="0.3">
      <c r="C38" s="2179" t="s">
        <v>2672</v>
      </c>
      <c r="D38" s="540">
        <v>12434670.525</v>
      </c>
      <c r="E38" s="2150">
        <v>1</v>
      </c>
      <c r="F38" s="2180">
        <v>12434670.525</v>
      </c>
      <c r="G38" s="2150">
        <v>1</v>
      </c>
      <c r="H38" s="2180">
        <v>12434670.525</v>
      </c>
      <c r="I38" s="2150">
        <v>1</v>
      </c>
      <c r="J38" s="2180">
        <v>12434670.525</v>
      </c>
      <c r="K38" s="2150">
        <v>2</v>
      </c>
      <c r="L38" s="2180">
        <v>24869341.050000001</v>
      </c>
      <c r="M38" s="2150">
        <v>2</v>
      </c>
      <c r="N38" s="2180">
        <v>24869341.050000001</v>
      </c>
    </row>
    <row r="39" spans="3:14" x14ac:dyDescent="0.3">
      <c r="C39" s="2051" t="s">
        <v>977</v>
      </c>
      <c r="D39" s="2051"/>
      <c r="E39" s="2051"/>
      <c r="F39" s="2181">
        <v>240088618.84210077</v>
      </c>
      <c r="G39" s="2051"/>
      <c r="H39" s="2181">
        <v>354694832.18085074</v>
      </c>
      <c r="I39" s="2051"/>
      <c r="J39" s="2181">
        <v>641894005.29964852</v>
      </c>
      <c r="K39" s="2051"/>
      <c r="L39" s="2181">
        <v>898552300.18714845</v>
      </c>
      <c r="M39" s="2051"/>
      <c r="N39" s="2181">
        <v>1101002126.8371484</v>
      </c>
    </row>
  </sheetData>
  <mergeCells count="12">
    <mergeCell ref="K21:L21"/>
    <mergeCell ref="M21:N21"/>
    <mergeCell ref="E20:F20"/>
    <mergeCell ref="G20:H20"/>
    <mergeCell ref="I20:J20"/>
    <mergeCell ref="K20:L20"/>
    <mergeCell ref="M20:N20"/>
    <mergeCell ref="D20:D21"/>
    <mergeCell ref="C20:C21"/>
    <mergeCell ref="E21:F21"/>
    <mergeCell ref="G21:H21"/>
    <mergeCell ref="I21:J21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66">
    <pageSetUpPr fitToPage="1"/>
  </sheetPr>
  <dimension ref="B2:Y181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25"/>
  <cols>
    <col min="1" max="1" width="11.42578125" style="1341"/>
    <col min="2" max="2" width="28.5703125" style="1341" customWidth="1"/>
    <col min="3" max="3" width="51.140625" style="1341" customWidth="1"/>
    <col min="4" max="4" width="19.42578125" style="1341" customWidth="1"/>
    <col min="5" max="5" width="22.5703125" style="1341" customWidth="1"/>
    <col min="6" max="6" width="17" style="1341" customWidth="1"/>
    <col min="7" max="7" width="21.140625" style="1341" customWidth="1"/>
    <col min="8" max="8" width="48.28515625" style="1341" bestFit="1" customWidth="1"/>
    <col min="9" max="9" width="19" style="1341" customWidth="1"/>
    <col min="10" max="12" width="20.5703125" style="1341" customWidth="1"/>
    <col min="13" max="13" width="11.42578125" style="1341"/>
    <col min="14" max="18" width="18.140625" style="1341" customWidth="1"/>
    <col min="19" max="19" width="11.42578125" style="1341"/>
    <col min="20" max="24" width="14.28515625" style="1341" customWidth="1"/>
    <col min="25" max="25" width="11.42578125" style="1341"/>
    <col min="26" max="30" width="17.140625" style="1341" customWidth="1"/>
    <col min="31" max="31" width="11.42578125" style="1341"/>
    <col min="32" max="36" width="17" style="1341" customWidth="1"/>
    <col min="37" max="16384" width="11.42578125" style="1341"/>
  </cols>
  <sheetData>
    <row r="2" spans="2:8" ht="18" x14ac:dyDescent="0.25">
      <c r="B2" s="549" t="s">
        <v>2804</v>
      </c>
    </row>
    <row r="3" spans="2:8" ht="18" x14ac:dyDescent="0.25">
      <c r="B3" s="549" t="s">
        <v>2805</v>
      </c>
    </row>
    <row r="4" spans="2:8" ht="18" x14ac:dyDescent="0.25">
      <c r="B4" s="549"/>
    </row>
    <row r="5" spans="2:8" x14ac:dyDescent="0.25">
      <c r="B5" s="1342" t="s">
        <v>3372</v>
      </c>
    </row>
    <row r="8" spans="2:8" x14ac:dyDescent="0.25">
      <c r="E8" s="1345"/>
      <c r="F8" s="1345"/>
    </row>
    <row r="9" spans="2:8" s="1372" customFormat="1" ht="30" x14ac:dyDescent="0.25">
      <c r="B9" s="2094" t="s">
        <v>938</v>
      </c>
      <c r="C9" s="2094" t="s">
        <v>776</v>
      </c>
      <c r="D9" s="1363" t="s">
        <v>3396</v>
      </c>
      <c r="E9" s="1359" t="s">
        <v>2601</v>
      </c>
      <c r="F9" s="1363" t="s">
        <v>3373</v>
      </c>
    </row>
    <row r="10" spans="2:8" x14ac:dyDescent="0.25">
      <c r="B10" s="1349">
        <v>1</v>
      </c>
      <c r="C10" s="2095" t="s">
        <v>2877</v>
      </c>
      <c r="D10" s="2096">
        <v>12729603.220600028</v>
      </c>
      <c r="E10" s="1956">
        <v>2418624.6119140051</v>
      </c>
      <c r="F10" s="2097">
        <v>15301407.391268587</v>
      </c>
      <c r="G10" s="2098"/>
    </row>
    <row r="11" spans="2:8" x14ac:dyDescent="0.25">
      <c r="B11" s="1349">
        <v>2</v>
      </c>
      <c r="C11" s="2095" t="s">
        <v>2878</v>
      </c>
      <c r="D11" s="2096">
        <v>4596708.1679010177</v>
      </c>
      <c r="E11" s="1956">
        <v>873374.55190119334</v>
      </c>
      <c r="F11" s="2097">
        <v>5525396.4414226199</v>
      </c>
      <c r="G11" s="2098"/>
    </row>
    <row r="12" spans="2:8" x14ac:dyDescent="0.25">
      <c r="B12" s="1349">
        <v>3</v>
      </c>
      <c r="C12" s="2095" t="s">
        <v>2871</v>
      </c>
      <c r="D12" s="2096">
        <v>4596708.1679010177</v>
      </c>
      <c r="E12" s="1956">
        <v>873374.55190119334</v>
      </c>
      <c r="F12" s="2097">
        <v>5525396.4414226199</v>
      </c>
      <c r="G12" s="2098"/>
    </row>
    <row r="13" spans="2:8" x14ac:dyDescent="0.25">
      <c r="B13" s="1349">
        <v>4</v>
      </c>
      <c r="C13" s="2095" t="s">
        <v>2879</v>
      </c>
      <c r="D13" s="2096">
        <v>10359754.044192197</v>
      </c>
      <c r="E13" s="1956">
        <v>1968353.2683965175</v>
      </c>
      <c r="F13" s="2097">
        <v>12452769.686253827</v>
      </c>
      <c r="G13" s="2099"/>
      <c r="H13" s="2100"/>
    </row>
    <row r="14" spans="2:8" x14ac:dyDescent="0.25">
      <c r="B14" s="1349">
        <v>5</v>
      </c>
      <c r="C14" s="2095" t="s">
        <v>2872</v>
      </c>
      <c r="D14" s="2096">
        <v>10359754.044192197</v>
      </c>
      <c r="E14" s="1956">
        <v>1968353.2683965175</v>
      </c>
      <c r="F14" s="2097">
        <v>12452769.686253827</v>
      </c>
      <c r="G14" s="2099"/>
    </row>
    <row r="15" spans="2:8" x14ac:dyDescent="0.25">
      <c r="B15" s="1349">
        <v>6</v>
      </c>
      <c r="C15" s="2095" t="s">
        <v>2880</v>
      </c>
      <c r="D15" s="2096">
        <v>10359754.044192197</v>
      </c>
      <c r="E15" s="1956">
        <v>1968353.2683965175</v>
      </c>
      <c r="F15" s="2097">
        <v>12452769.686253827</v>
      </c>
      <c r="G15" s="2098"/>
    </row>
    <row r="16" spans="2:8" x14ac:dyDescent="0.25">
      <c r="B16" s="1349">
        <v>7</v>
      </c>
      <c r="C16" s="2095" t="s">
        <v>2881</v>
      </c>
      <c r="D16" s="2096">
        <v>2758024.9007406104</v>
      </c>
      <c r="E16" s="1956">
        <v>524024.731140716</v>
      </c>
      <c r="F16" s="2097">
        <v>3315237.8648535716</v>
      </c>
      <c r="G16" s="2098"/>
    </row>
    <row r="17" spans="2:7" x14ac:dyDescent="0.25">
      <c r="B17" s="1349">
        <v>8</v>
      </c>
      <c r="C17" s="2095" t="s">
        <v>2873</v>
      </c>
      <c r="D17" s="2096">
        <v>2758024.9007406104</v>
      </c>
      <c r="E17" s="1956">
        <v>524024.731140716</v>
      </c>
      <c r="F17" s="2097">
        <v>3315237.8648535716</v>
      </c>
      <c r="G17" s="2098"/>
    </row>
    <row r="18" spans="2:7" x14ac:dyDescent="0.25">
      <c r="B18" s="1349">
        <v>9</v>
      </c>
      <c r="C18" s="2095" t="s">
        <v>2882</v>
      </c>
      <c r="D18" s="2096">
        <v>5270248.1967764469</v>
      </c>
      <c r="E18" s="1956">
        <v>1001347.157387525</v>
      </c>
      <c r="F18" s="2097">
        <v>6335014.0074651819</v>
      </c>
      <c r="G18" s="2098"/>
    </row>
    <row r="19" spans="2:7" x14ac:dyDescent="0.25">
      <c r="B19" s="1349">
        <v>10</v>
      </c>
      <c r="C19" s="2095" t="s">
        <v>2874</v>
      </c>
      <c r="D19" s="2096">
        <v>5270248.1967764469</v>
      </c>
      <c r="E19" s="1956">
        <v>1001347.157387525</v>
      </c>
      <c r="F19" s="2097">
        <v>6335014.0074651819</v>
      </c>
      <c r="G19" s="2098"/>
    </row>
    <row r="20" spans="2:7" x14ac:dyDescent="0.25">
      <c r="B20" s="1349">
        <v>11</v>
      </c>
      <c r="C20" s="2095" t="s">
        <v>2883</v>
      </c>
      <c r="D20" s="2096">
        <v>9057862.2544200215</v>
      </c>
      <c r="E20" s="1956">
        <v>1720993.8283398042</v>
      </c>
      <c r="F20" s="2097">
        <v>10887852.35855468</v>
      </c>
      <c r="G20" s="2098"/>
    </row>
    <row r="21" spans="2:7" x14ac:dyDescent="0.25">
      <c r="B21" s="1349">
        <v>12</v>
      </c>
      <c r="C21" s="2095" t="s">
        <v>2884</v>
      </c>
      <c r="D21" s="2096">
        <v>2298354.0839505089</v>
      </c>
      <c r="E21" s="1956">
        <v>436687.27595059667</v>
      </c>
      <c r="F21" s="2097">
        <v>2762698.2207113099</v>
      </c>
      <c r="G21" s="2098"/>
    </row>
    <row r="22" spans="2:7" x14ac:dyDescent="0.25">
      <c r="B22" s="1349">
        <v>13</v>
      </c>
      <c r="C22" s="2095" t="s">
        <v>2875</v>
      </c>
      <c r="D22" s="2096">
        <v>2298354.0839505089</v>
      </c>
      <c r="E22" s="1956">
        <v>436687.27595059667</v>
      </c>
      <c r="F22" s="2097">
        <v>2762698.2207113099</v>
      </c>
      <c r="G22" s="2098"/>
    </row>
    <row r="23" spans="2:7" x14ac:dyDescent="0.25">
      <c r="B23" s="1349">
        <v>14</v>
      </c>
      <c r="C23" s="2095" t="s">
        <v>2885</v>
      </c>
      <c r="D23" s="2096">
        <v>4354862.2970523294</v>
      </c>
      <c r="E23" s="1956">
        <v>827423.83643994259</v>
      </c>
      <c r="F23" s="2097">
        <v>5234689.6431334689</v>
      </c>
      <c r="G23" s="2098"/>
    </row>
    <row r="24" spans="2:7" x14ac:dyDescent="0.25">
      <c r="B24" s="1349">
        <v>15</v>
      </c>
      <c r="C24" s="2095" t="s">
        <v>2876</v>
      </c>
      <c r="D24" s="2096">
        <v>4354862.2970523294</v>
      </c>
      <c r="E24" s="1956">
        <v>827423.83643994259</v>
      </c>
      <c r="F24" s="2097">
        <v>5234689.6431334689</v>
      </c>
      <c r="G24" s="2098"/>
    </row>
    <row r="25" spans="2:7" x14ac:dyDescent="0.25">
      <c r="B25" s="1349">
        <v>16</v>
      </c>
      <c r="C25" s="2095" t="s">
        <v>2691</v>
      </c>
      <c r="D25" s="2096">
        <v>957375.17092302674</v>
      </c>
      <c r="E25" s="1956">
        <v>181901.28247537508</v>
      </c>
      <c r="F25" s="2097">
        <v>1150796.8679551757</v>
      </c>
      <c r="G25" s="2098"/>
    </row>
    <row r="26" spans="2:7" x14ac:dyDescent="0.25">
      <c r="B26" s="1349">
        <v>17</v>
      </c>
      <c r="C26" s="2095" t="s">
        <v>2887</v>
      </c>
      <c r="D26" s="2096">
        <v>7662173.0399498362</v>
      </c>
      <c r="E26" s="1956">
        <v>1455812.8775904689</v>
      </c>
      <c r="F26" s="2097">
        <v>9210187.3997876998</v>
      </c>
      <c r="G26" s="2098"/>
    </row>
    <row r="27" spans="2:7" x14ac:dyDescent="0.25">
      <c r="B27" s="1349">
        <v>18</v>
      </c>
      <c r="C27" s="2095" t="s">
        <v>2692</v>
      </c>
      <c r="D27" s="2096">
        <v>12279583.447245063</v>
      </c>
      <c r="E27" s="1956">
        <v>2333120.8549765619</v>
      </c>
      <c r="F27" s="2097">
        <v>14760468.623036807</v>
      </c>
      <c r="G27" s="2098"/>
    </row>
    <row r="28" spans="2:7" x14ac:dyDescent="0.25">
      <c r="B28" s="1349">
        <v>19</v>
      </c>
      <c r="C28" s="2096" t="s">
        <v>2888</v>
      </c>
      <c r="D28" s="2096">
        <v>9083911.5830072612</v>
      </c>
      <c r="E28" s="1956">
        <v>1725943.2007713798</v>
      </c>
      <c r="F28" s="2097">
        <v>10919164.519827496</v>
      </c>
      <c r="G28" s="2098"/>
    </row>
    <row r="29" spans="2:7" x14ac:dyDescent="0.25">
      <c r="B29" s="1349">
        <v>20</v>
      </c>
      <c r="C29" s="2095" t="s">
        <v>2889</v>
      </c>
      <c r="D29" s="2096">
        <v>5892962.8297571521</v>
      </c>
      <c r="E29" s="1956">
        <v>1119662.9376538589</v>
      </c>
      <c r="F29" s="2097">
        <v>7083537.7534624226</v>
      </c>
      <c r="G29" s="528"/>
    </row>
    <row r="30" spans="2:7" x14ac:dyDescent="0.25">
      <c r="B30" s="1349">
        <v>21</v>
      </c>
      <c r="C30" s="2096" t="s">
        <v>2890</v>
      </c>
      <c r="D30" s="2096">
        <v>21098093.755153954</v>
      </c>
      <c r="E30" s="1956">
        <v>4008637.8134792512</v>
      </c>
      <c r="F30" s="2097">
        <v>25360611.963486891</v>
      </c>
      <c r="G30" s="2101"/>
    </row>
    <row r="31" spans="2:7" x14ac:dyDescent="0.25">
      <c r="G31" s="1353"/>
    </row>
    <row r="32" spans="2:7" x14ac:dyDescent="0.25">
      <c r="C32" s="2102"/>
    </row>
    <row r="33" spans="2:25" ht="15.75" thickBot="1" x14ac:dyDescent="0.3"/>
    <row r="34" spans="2:25" ht="15.75" x14ac:dyDescent="0.3">
      <c r="B34" s="2103"/>
      <c r="C34" s="2104"/>
      <c r="D34" s="2105" t="s">
        <v>875</v>
      </c>
      <c r="E34" s="2105"/>
      <c r="F34" s="2106"/>
      <c r="H34" s="2103"/>
      <c r="I34" s="2104"/>
      <c r="J34" s="2107" t="s">
        <v>875</v>
      </c>
      <c r="K34" s="2105"/>
      <c r="L34" s="2106"/>
      <c r="N34" s="2103"/>
      <c r="O34" s="2104"/>
      <c r="P34" s="2107" t="s">
        <v>875</v>
      </c>
      <c r="Q34" s="2105"/>
      <c r="R34" s="2106"/>
      <c r="Y34" s="2108"/>
    </row>
    <row r="35" spans="2:25" ht="16.5" thickBot="1" x14ac:dyDescent="0.35">
      <c r="B35" s="2109" t="s">
        <v>877</v>
      </c>
      <c r="C35" s="2110">
        <v>1</v>
      </c>
      <c r="D35" s="1206" t="s">
        <v>3366</v>
      </c>
      <c r="E35" s="2111"/>
      <c r="F35" s="2112"/>
      <c r="H35" s="2113" t="s">
        <v>877</v>
      </c>
      <c r="I35" s="2114" t="s">
        <v>3424</v>
      </c>
      <c r="J35" s="2115" t="s">
        <v>3366</v>
      </c>
      <c r="K35" s="2111"/>
      <c r="L35" s="2112"/>
      <c r="N35" s="2113" t="s">
        <v>877</v>
      </c>
      <c r="O35" s="2114" t="s">
        <v>3430</v>
      </c>
      <c r="P35" s="2115" t="s">
        <v>3366</v>
      </c>
      <c r="Q35" s="2111"/>
      <c r="R35" s="2112"/>
      <c r="Y35" s="2108"/>
    </row>
    <row r="36" spans="2:25" ht="15.75" x14ac:dyDescent="0.3">
      <c r="B36" s="2116" t="s">
        <v>2877</v>
      </c>
      <c r="C36" s="2117"/>
      <c r="D36" s="2104"/>
      <c r="E36" s="2118" t="s">
        <v>881</v>
      </c>
      <c r="F36" s="2119" t="s">
        <v>883</v>
      </c>
      <c r="H36" s="2116" t="s">
        <v>2878</v>
      </c>
      <c r="I36" s="2117"/>
      <c r="J36" s="2104"/>
      <c r="K36" s="2118" t="s">
        <v>881</v>
      </c>
      <c r="L36" s="2119" t="s">
        <v>883</v>
      </c>
      <c r="N36" s="2116" t="s">
        <v>2879</v>
      </c>
      <c r="O36" s="2117"/>
      <c r="P36" s="2104"/>
      <c r="Q36" s="2118" t="s">
        <v>881</v>
      </c>
      <c r="R36" s="2119" t="s">
        <v>883</v>
      </c>
      <c r="Y36" s="2120"/>
    </row>
    <row r="37" spans="2:25" ht="16.5" thickBot="1" x14ac:dyDescent="0.35">
      <c r="B37" s="2121"/>
      <c r="C37" s="2122"/>
      <c r="D37" s="2123"/>
      <c r="E37" s="1185"/>
      <c r="F37" s="2124"/>
      <c r="H37" s="2121"/>
      <c r="I37" s="2122"/>
      <c r="J37" s="2123"/>
      <c r="K37" s="1185"/>
      <c r="L37" s="2124"/>
      <c r="N37" s="2121"/>
      <c r="O37" s="2122"/>
      <c r="P37" s="2123"/>
      <c r="Q37" s="1185"/>
      <c r="R37" s="2124"/>
      <c r="Y37" s="2108"/>
    </row>
    <row r="38" spans="2:25" ht="15.75" x14ac:dyDescent="0.3">
      <c r="B38" s="2125" t="s">
        <v>882</v>
      </c>
      <c r="C38" s="1185"/>
      <c r="D38" s="2111"/>
      <c r="E38" s="1185"/>
      <c r="F38" s="2124"/>
      <c r="H38" s="2125" t="s">
        <v>882</v>
      </c>
      <c r="I38" s="1185"/>
      <c r="J38" s="2111"/>
      <c r="K38" s="1185"/>
      <c r="L38" s="2124"/>
      <c r="N38" s="2125" t="s">
        <v>882</v>
      </c>
      <c r="O38" s="1185"/>
      <c r="P38" s="2111"/>
      <c r="Q38" s="1185"/>
      <c r="R38" s="2124"/>
      <c r="Y38" s="2108"/>
    </row>
    <row r="39" spans="2:25" x14ac:dyDescent="0.25">
      <c r="B39" s="2126" t="s">
        <v>884</v>
      </c>
      <c r="C39" s="2127" t="s">
        <v>885</v>
      </c>
      <c r="D39" s="2128" t="s">
        <v>886</v>
      </c>
      <c r="E39" s="2127" t="s">
        <v>893</v>
      </c>
      <c r="F39" s="2129" t="s">
        <v>888</v>
      </c>
      <c r="H39" s="2126" t="s">
        <v>884</v>
      </c>
      <c r="I39" s="2127" t="s">
        <v>885</v>
      </c>
      <c r="J39" s="2128" t="s">
        <v>886</v>
      </c>
      <c r="K39" s="2127" t="s">
        <v>893</v>
      </c>
      <c r="L39" s="2129" t="s">
        <v>888</v>
      </c>
      <c r="N39" s="2126" t="s">
        <v>884</v>
      </c>
      <c r="O39" s="2127" t="s">
        <v>885</v>
      </c>
      <c r="P39" s="2128" t="s">
        <v>886</v>
      </c>
      <c r="Q39" s="2127" t="s">
        <v>893</v>
      </c>
      <c r="R39" s="2129" t="s">
        <v>888</v>
      </c>
      <c r="Y39" s="2130"/>
    </row>
    <row r="40" spans="2:25" ht="15.75" x14ac:dyDescent="0.3">
      <c r="B40" s="2131" t="s">
        <v>992</v>
      </c>
      <c r="C40" s="2132">
        <v>210200</v>
      </c>
      <c r="D40" s="2133">
        <v>9</v>
      </c>
      <c r="E40" s="2133">
        <v>1</v>
      </c>
      <c r="F40" s="2134">
        <v>1891800</v>
      </c>
      <c r="G40" s="2135"/>
      <c r="H40" s="2131" t="s">
        <v>992</v>
      </c>
      <c r="I40" s="2132">
        <v>210200</v>
      </c>
      <c r="J40" s="2133">
        <v>5</v>
      </c>
      <c r="K40" s="2133">
        <v>1</v>
      </c>
      <c r="L40" s="2134">
        <v>1051000</v>
      </c>
      <c r="N40" s="2131" t="s">
        <v>992</v>
      </c>
      <c r="O40" s="2132">
        <v>210200</v>
      </c>
      <c r="P40" s="2133">
        <v>7</v>
      </c>
      <c r="Q40" s="2133">
        <v>1</v>
      </c>
      <c r="R40" s="2134">
        <v>1471400</v>
      </c>
      <c r="Y40" s="2136"/>
    </row>
    <row r="41" spans="2:25" ht="15.75" x14ac:dyDescent="0.3">
      <c r="B41" s="2131" t="s">
        <v>993</v>
      </c>
      <c r="C41" s="2132">
        <v>3955.7338560860808</v>
      </c>
      <c r="D41" s="2133">
        <v>20</v>
      </c>
      <c r="E41" s="2133">
        <v>1</v>
      </c>
      <c r="F41" s="2134">
        <v>79114.677121721616</v>
      </c>
      <c r="H41" s="2131" t="s">
        <v>993</v>
      </c>
      <c r="I41" s="2132">
        <v>3955.7338560860808</v>
      </c>
      <c r="J41" s="2133">
        <v>20</v>
      </c>
      <c r="K41" s="2133">
        <v>1</v>
      </c>
      <c r="L41" s="2134">
        <v>79114.677121721616</v>
      </c>
      <c r="N41" s="2131" t="s">
        <v>993</v>
      </c>
      <c r="O41" s="2132">
        <v>3955.7338560860808</v>
      </c>
      <c r="P41" s="2133">
        <v>20</v>
      </c>
      <c r="Q41" s="2133">
        <v>1</v>
      </c>
      <c r="R41" s="2134">
        <v>79114.677121721616</v>
      </c>
      <c r="Y41" s="2136"/>
    </row>
    <row r="42" spans="2:25" ht="15.75" x14ac:dyDescent="0.3">
      <c r="B42" s="2131"/>
      <c r="C42" s="2137"/>
      <c r="D42" s="2138"/>
      <c r="E42" s="2139"/>
      <c r="F42" s="2140"/>
      <c r="H42" s="2131"/>
      <c r="I42" s="2137"/>
      <c r="J42" s="2138"/>
      <c r="K42" s="2139"/>
      <c r="L42" s="2140"/>
      <c r="N42" s="2131"/>
      <c r="O42" s="2137"/>
      <c r="P42" s="2138"/>
      <c r="Q42" s="2139"/>
      <c r="R42" s="2140"/>
      <c r="Y42" s="2141"/>
    </row>
    <row r="43" spans="2:25" ht="15.75" x14ac:dyDescent="0.3">
      <c r="B43" s="2131"/>
      <c r="C43" s="2137"/>
      <c r="D43" s="2138"/>
      <c r="E43" s="2139"/>
      <c r="F43" s="2140"/>
      <c r="H43" s="2131"/>
      <c r="I43" s="2137"/>
      <c r="J43" s="2138"/>
      <c r="K43" s="2139"/>
      <c r="L43" s="2140"/>
      <c r="N43" s="2131"/>
      <c r="O43" s="2137"/>
      <c r="P43" s="2138"/>
      <c r="Q43" s="2139"/>
      <c r="R43" s="2140"/>
      <c r="Y43" s="2141"/>
    </row>
    <row r="44" spans="2:25" ht="15.75" x14ac:dyDescent="0.3">
      <c r="B44" s="2142"/>
      <c r="C44" s="1185"/>
      <c r="D44" s="1185"/>
      <c r="E44" s="2143" t="s">
        <v>890</v>
      </c>
      <c r="F44" s="2144">
        <v>1970914.6771217217</v>
      </c>
      <c r="H44" s="2142"/>
      <c r="I44" s="1185"/>
      <c r="J44" s="1185"/>
      <c r="K44" s="2143" t="s">
        <v>890</v>
      </c>
      <c r="L44" s="2144">
        <v>1130114.6771217217</v>
      </c>
      <c r="N44" s="2142"/>
      <c r="O44" s="1185"/>
      <c r="P44" s="1185"/>
      <c r="Q44" s="2143" t="s">
        <v>890</v>
      </c>
      <c r="R44" s="2144">
        <v>1550514.6771217217</v>
      </c>
      <c r="Y44" s="2145"/>
    </row>
    <row r="45" spans="2:25" ht="15.75" x14ac:dyDescent="0.3">
      <c r="B45" s="2125" t="s">
        <v>891</v>
      </c>
      <c r="C45" s="2111"/>
      <c r="D45" s="2111"/>
      <c r="E45" s="1185"/>
      <c r="F45" s="2124"/>
      <c r="H45" s="2125" t="s">
        <v>891</v>
      </c>
      <c r="I45" s="2111"/>
      <c r="J45" s="2111"/>
      <c r="K45" s="1185"/>
      <c r="L45" s="2124"/>
      <c r="N45" s="2125" t="s">
        <v>891</v>
      </c>
      <c r="O45" s="2111"/>
      <c r="P45" s="2111"/>
      <c r="Q45" s="1185"/>
      <c r="R45" s="2124"/>
      <c r="Y45" s="2108"/>
    </row>
    <row r="46" spans="2:25" x14ac:dyDescent="0.25">
      <c r="B46" s="2126" t="s">
        <v>884</v>
      </c>
      <c r="C46" s="2127" t="s">
        <v>892</v>
      </c>
      <c r="D46" s="2128" t="s">
        <v>893</v>
      </c>
      <c r="E46" s="2127" t="s">
        <v>887</v>
      </c>
      <c r="F46" s="2129" t="s">
        <v>888</v>
      </c>
      <c r="H46" s="2126" t="s">
        <v>884</v>
      </c>
      <c r="I46" s="2127" t="s">
        <v>892</v>
      </c>
      <c r="J46" s="2128" t="s">
        <v>893</v>
      </c>
      <c r="K46" s="2127" t="s">
        <v>887</v>
      </c>
      <c r="L46" s="2129" t="s">
        <v>888</v>
      </c>
      <c r="N46" s="2126" t="s">
        <v>884</v>
      </c>
      <c r="O46" s="2127" t="s">
        <v>892</v>
      </c>
      <c r="P46" s="2128" t="s">
        <v>893</v>
      </c>
      <c r="Q46" s="2127" t="s">
        <v>887</v>
      </c>
      <c r="R46" s="2129" t="s">
        <v>888</v>
      </c>
      <c r="Y46" s="2130"/>
    </row>
    <row r="47" spans="2:25" ht="15.75" x14ac:dyDescent="0.3">
      <c r="B47" s="2146"/>
      <c r="C47" s="2147"/>
      <c r="D47" s="2148"/>
      <c r="E47" s="2149"/>
      <c r="F47" s="2140"/>
      <c r="H47" s="2146"/>
      <c r="I47" s="2147"/>
      <c r="J47" s="2148"/>
      <c r="K47" s="2149"/>
      <c r="L47" s="2140"/>
      <c r="N47" s="2146"/>
      <c r="O47" s="2147"/>
      <c r="P47" s="2148"/>
      <c r="Q47" s="2149"/>
      <c r="R47" s="2140"/>
      <c r="Y47" s="2141"/>
    </row>
    <row r="48" spans="2:25" ht="15.75" x14ac:dyDescent="0.3">
      <c r="B48" s="1866"/>
      <c r="C48" s="2147"/>
      <c r="D48" s="2148"/>
      <c r="E48" s="2149"/>
      <c r="F48" s="2140"/>
      <c r="H48" s="1866"/>
      <c r="I48" s="2147"/>
      <c r="J48" s="2148"/>
      <c r="K48" s="2149"/>
      <c r="L48" s="2140"/>
      <c r="N48" s="1866"/>
      <c r="O48" s="2147"/>
      <c r="P48" s="2148"/>
      <c r="Q48" s="2149"/>
      <c r="R48" s="2140"/>
      <c r="Y48" s="2141"/>
    </row>
    <row r="49" spans="2:25" ht="15.75" x14ac:dyDescent="0.3">
      <c r="B49" s="1866"/>
      <c r="C49" s="2147"/>
      <c r="D49" s="2148"/>
      <c r="E49" s="2149"/>
      <c r="F49" s="2140"/>
      <c r="H49" s="1866"/>
      <c r="I49" s="2147"/>
      <c r="J49" s="2148"/>
      <c r="K49" s="2149"/>
      <c r="L49" s="2140"/>
      <c r="N49" s="1866"/>
      <c r="O49" s="2147"/>
      <c r="P49" s="2148"/>
      <c r="Q49" s="2149"/>
      <c r="R49" s="2140"/>
      <c r="Y49" s="2141"/>
    </row>
    <row r="50" spans="2:25" ht="15.75" x14ac:dyDescent="0.3">
      <c r="B50" s="1866"/>
      <c r="C50" s="2150"/>
      <c r="D50" s="2148"/>
      <c r="E50" s="2149"/>
      <c r="F50" s="2140"/>
      <c r="H50" s="1866"/>
      <c r="I50" s="2150"/>
      <c r="J50" s="2148"/>
      <c r="K50" s="2149"/>
      <c r="L50" s="2140"/>
      <c r="N50" s="1866"/>
      <c r="O50" s="2150"/>
      <c r="P50" s="2148"/>
      <c r="Q50" s="2149"/>
      <c r="R50" s="2140"/>
      <c r="Y50" s="2141"/>
    </row>
    <row r="51" spans="2:25" ht="15.75" x14ac:dyDescent="0.3">
      <c r="B51" s="2146"/>
      <c r="C51" s="2150"/>
      <c r="D51" s="2148"/>
      <c r="E51" s="2149"/>
      <c r="F51" s="2140"/>
      <c r="H51" s="2146"/>
      <c r="I51" s="2150"/>
      <c r="J51" s="2148"/>
      <c r="K51" s="2149"/>
      <c r="L51" s="2140"/>
      <c r="N51" s="2146"/>
      <c r="O51" s="2150"/>
      <c r="P51" s="2148"/>
      <c r="Q51" s="2149"/>
      <c r="R51" s="2140"/>
      <c r="Y51" s="2141"/>
    </row>
    <row r="52" spans="2:25" ht="15.75" x14ac:dyDescent="0.3">
      <c r="B52" s="2142"/>
      <c r="C52" s="1185"/>
      <c r="D52" s="1185"/>
      <c r="E52" s="2149"/>
      <c r="F52" s="2144"/>
      <c r="H52" s="2142"/>
      <c r="I52" s="1185"/>
      <c r="J52" s="1185"/>
      <c r="K52" s="2149"/>
      <c r="L52" s="2144"/>
      <c r="N52" s="2142"/>
      <c r="O52" s="1185"/>
      <c r="P52" s="1185"/>
      <c r="Q52" s="2149"/>
      <c r="R52" s="2144"/>
      <c r="Y52" s="2145"/>
    </row>
    <row r="53" spans="2:25" ht="15.75" x14ac:dyDescent="0.3">
      <c r="B53" s="2125" t="s">
        <v>898</v>
      </c>
      <c r="C53" s="2111"/>
      <c r="D53" s="2111"/>
      <c r="E53" s="1185"/>
      <c r="F53" s="2124"/>
      <c r="H53" s="2125" t="s">
        <v>898</v>
      </c>
      <c r="I53" s="2111"/>
      <c r="J53" s="2111"/>
      <c r="K53" s="1185"/>
      <c r="L53" s="2124"/>
      <c r="N53" s="2125" t="s">
        <v>898</v>
      </c>
      <c r="O53" s="2111"/>
      <c r="P53" s="2111"/>
      <c r="Q53" s="1185"/>
      <c r="R53" s="2124"/>
      <c r="Y53" s="2108"/>
    </row>
    <row r="54" spans="2:25" x14ac:dyDescent="0.25">
      <c r="B54" s="2126" t="s">
        <v>884</v>
      </c>
      <c r="C54" s="2127" t="s">
        <v>885</v>
      </c>
      <c r="D54" s="2128" t="s">
        <v>886</v>
      </c>
      <c r="E54" s="2127" t="s">
        <v>893</v>
      </c>
      <c r="F54" s="2129" t="s">
        <v>888</v>
      </c>
      <c r="H54" s="2126" t="s">
        <v>884</v>
      </c>
      <c r="I54" s="2127" t="s">
        <v>885</v>
      </c>
      <c r="J54" s="2128" t="s">
        <v>886</v>
      </c>
      <c r="K54" s="2127" t="s">
        <v>893</v>
      </c>
      <c r="L54" s="2129" t="s">
        <v>888</v>
      </c>
      <c r="N54" s="2126" t="s">
        <v>884</v>
      </c>
      <c r="O54" s="2127" t="s">
        <v>885</v>
      </c>
      <c r="P54" s="2128" t="s">
        <v>886</v>
      </c>
      <c r="Q54" s="2127" t="s">
        <v>893</v>
      </c>
      <c r="R54" s="2129" t="s">
        <v>888</v>
      </c>
      <c r="Y54" s="2130"/>
    </row>
    <row r="55" spans="2:25" ht="15.75" x14ac:dyDescent="0.3">
      <c r="B55" s="1866" t="s">
        <v>1013</v>
      </c>
      <c r="C55" s="2132">
        <v>403671.20035076747</v>
      </c>
      <c r="D55" s="2133">
        <v>10</v>
      </c>
      <c r="E55" s="2133">
        <v>1</v>
      </c>
      <c r="F55" s="2151">
        <v>4036712.0035076747</v>
      </c>
      <c r="H55" s="1866" t="s">
        <v>1013</v>
      </c>
      <c r="I55" s="2132">
        <v>403671.20035076747</v>
      </c>
      <c r="J55" s="2133">
        <v>5</v>
      </c>
      <c r="K55" s="2133">
        <v>1</v>
      </c>
      <c r="L55" s="2151">
        <v>2018356.0017538373</v>
      </c>
      <c r="N55" s="1866" t="s">
        <v>1013</v>
      </c>
      <c r="O55" s="2132">
        <v>403671.20035076747</v>
      </c>
      <c r="P55" s="2133">
        <v>8</v>
      </c>
      <c r="Q55" s="2133">
        <v>1</v>
      </c>
      <c r="R55" s="2151">
        <v>3229369.6028061397</v>
      </c>
      <c r="Y55" s="2152"/>
    </row>
    <row r="56" spans="2:25" ht="15.75" x14ac:dyDescent="0.3">
      <c r="B56" s="1866" t="s">
        <v>1008</v>
      </c>
      <c r="C56" s="2132">
        <v>166435.72214626396</v>
      </c>
      <c r="D56" s="2133">
        <v>10</v>
      </c>
      <c r="E56" s="2133">
        <v>0</v>
      </c>
      <c r="F56" s="2151">
        <v>0</v>
      </c>
      <c r="H56" s="1866" t="s">
        <v>1008</v>
      </c>
      <c r="I56" s="2132">
        <v>166435.72214626396</v>
      </c>
      <c r="J56" s="2133">
        <v>0</v>
      </c>
      <c r="K56" s="2133">
        <v>0</v>
      </c>
      <c r="L56" s="2151">
        <v>0</v>
      </c>
      <c r="N56" s="1866" t="s">
        <v>1008</v>
      </c>
      <c r="O56" s="2132">
        <v>166435.72214626396</v>
      </c>
      <c r="P56" s="2133">
        <v>0</v>
      </c>
      <c r="Q56" s="2133">
        <v>0</v>
      </c>
      <c r="R56" s="2151">
        <v>0</v>
      </c>
      <c r="Y56" s="2152"/>
    </row>
    <row r="57" spans="2:25" ht="15.75" x14ac:dyDescent="0.3">
      <c r="B57" s="2131" t="s">
        <v>994</v>
      </c>
      <c r="C57" s="2132">
        <v>254469.82106837176</v>
      </c>
      <c r="D57" s="2133">
        <v>10</v>
      </c>
      <c r="E57" s="2133">
        <v>3</v>
      </c>
      <c r="F57" s="2151">
        <v>7634094.6320511522</v>
      </c>
      <c r="H57" s="2131" t="s">
        <v>994</v>
      </c>
      <c r="I57" s="2132">
        <v>254469.82106837176</v>
      </c>
      <c r="J57" s="2133">
        <v>5</v>
      </c>
      <c r="K57" s="2133">
        <v>2</v>
      </c>
      <c r="L57" s="2151">
        <v>2544698.2106837174</v>
      </c>
      <c r="N57" s="2131" t="s">
        <v>994</v>
      </c>
      <c r="O57" s="2132">
        <v>254469.82106837176</v>
      </c>
      <c r="P57" s="2133">
        <v>8</v>
      </c>
      <c r="Q57" s="2133">
        <v>2</v>
      </c>
      <c r="R57" s="2151">
        <v>4071517.1370939482</v>
      </c>
      <c r="Y57" s="2152"/>
    </row>
    <row r="58" spans="2:25" ht="15.75" x14ac:dyDescent="0.3">
      <c r="B58" s="2131" t="s">
        <v>995</v>
      </c>
      <c r="C58" s="2132">
        <v>64040.167561799884</v>
      </c>
      <c r="D58" s="2133">
        <v>10</v>
      </c>
      <c r="E58" s="2133">
        <v>4</v>
      </c>
      <c r="F58" s="2151">
        <v>2561606.7024719953</v>
      </c>
      <c r="H58" s="2131" t="s">
        <v>995</v>
      </c>
      <c r="I58" s="2132">
        <v>64040.167561799884</v>
      </c>
      <c r="J58" s="2133">
        <v>5</v>
      </c>
      <c r="K58" s="2133">
        <v>2</v>
      </c>
      <c r="L58" s="2151">
        <v>640401.67561799882</v>
      </c>
      <c r="N58" s="2131" t="s">
        <v>995</v>
      </c>
      <c r="O58" s="2132">
        <v>64040.167561799884</v>
      </c>
      <c r="P58" s="2133">
        <v>8</v>
      </c>
      <c r="Q58" s="2133">
        <v>2</v>
      </c>
      <c r="R58" s="2151">
        <v>1024642.6809887982</v>
      </c>
      <c r="Y58" s="2152"/>
    </row>
    <row r="59" spans="2:25" ht="15.75" x14ac:dyDescent="0.3">
      <c r="B59" s="2131" t="s">
        <v>996</v>
      </c>
      <c r="C59" s="2132">
        <v>56298.72089551598</v>
      </c>
      <c r="D59" s="2133">
        <v>10</v>
      </c>
      <c r="E59" s="2133">
        <v>1</v>
      </c>
      <c r="F59" s="2151">
        <v>562987.20895515976</v>
      </c>
      <c r="H59" s="2131" t="s">
        <v>996</v>
      </c>
      <c r="I59" s="2132">
        <v>56298.72089551598</v>
      </c>
      <c r="J59" s="2133">
        <v>5</v>
      </c>
      <c r="K59" s="2133">
        <v>1</v>
      </c>
      <c r="L59" s="2151">
        <v>281493.60447757988</v>
      </c>
      <c r="N59" s="2131" t="s">
        <v>996</v>
      </c>
      <c r="O59" s="2132">
        <v>56298.72089551598</v>
      </c>
      <c r="P59" s="2133">
        <v>8</v>
      </c>
      <c r="Q59" s="2133">
        <v>1</v>
      </c>
      <c r="R59" s="2151">
        <v>450389.76716412784</v>
      </c>
      <c r="Y59" s="2152"/>
    </row>
    <row r="60" spans="2:25" ht="15.75" x14ac:dyDescent="0.3">
      <c r="B60" s="2142"/>
      <c r="C60" s="2153"/>
      <c r="D60" s="2153"/>
      <c r="E60" s="2154" t="s">
        <v>890</v>
      </c>
      <c r="F60" s="2155">
        <v>10758688.543478306</v>
      </c>
      <c r="H60" s="2142"/>
      <c r="I60" s="2153"/>
      <c r="J60" s="2153"/>
      <c r="K60" s="2154" t="s">
        <v>890</v>
      </c>
      <c r="L60" s="2155">
        <v>3466593.490779296</v>
      </c>
      <c r="N60" s="2142"/>
      <c r="O60" s="2153"/>
      <c r="P60" s="2153"/>
      <c r="Q60" s="2154" t="s">
        <v>890</v>
      </c>
      <c r="R60" s="2155">
        <v>5546549.585246874</v>
      </c>
      <c r="Y60" s="2156"/>
    </row>
    <row r="61" spans="2:25" ht="16.5" thickBot="1" x14ac:dyDescent="0.35">
      <c r="B61" s="2157"/>
      <c r="C61" s="2158"/>
      <c r="D61" s="2159" t="s">
        <v>900</v>
      </c>
      <c r="E61" s="2160"/>
      <c r="F61" s="2161">
        <v>12729603.220600028</v>
      </c>
      <c r="H61" s="2157"/>
      <c r="I61" s="2158"/>
      <c r="J61" s="2159" t="s">
        <v>900</v>
      </c>
      <c r="K61" s="2160"/>
      <c r="L61" s="2161">
        <v>4596708.1679010177</v>
      </c>
      <c r="N61" s="2157"/>
      <c r="O61" s="2158"/>
      <c r="P61" s="2159" t="s">
        <v>900</v>
      </c>
      <c r="Q61" s="2160"/>
      <c r="R61" s="2161">
        <v>7097064.2623685952</v>
      </c>
      <c r="Y61" s="2099"/>
    </row>
    <row r="62" spans="2:25" x14ac:dyDescent="0.25">
      <c r="H62" s="2162"/>
      <c r="I62" s="1353"/>
      <c r="J62" s="1353"/>
      <c r="K62" s="1353"/>
      <c r="L62" s="2162"/>
    </row>
    <row r="63" spans="2:25" ht="15.75" thickBot="1" x14ac:dyDescent="0.3">
      <c r="H63" s="2163"/>
      <c r="I63" s="1353"/>
      <c r="J63" s="1353"/>
      <c r="K63" s="1353"/>
      <c r="L63" s="2163"/>
    </row>
    <row r="64" spans="2:25" ht="15.75" x14ac:dyDescent="0.3">
      <c r="B64" s="2103"/>
      <c r="C64" s="2104"/>
      <c r="D64" s="2107" t="s">
        <v>875</v>
      </c>
      <c r="E64" s="2105"/>
      <c r="F64" s="2106"/>
      <c r="H64" s="2103"/>
      <c r="I64" s="2104"/>
      <c r="J64" s="2107" t="s">
        <v>875</v>
      </c>
      <c r="K64" s="2105"/>
      <c r="L64" s="2106"/>
      <c r="N64" s="2103"/>
      <c r="O64" s="2104"/>
      <c r="P64" s="2107" t="s">
        <v>875</v>
      </c>
      <c r="Q64" s="2105"/>
      <c r="R64" s="2106"/>
    </row>
    <row r="65" spans="2:18" ht="16.5" thickBot="1" x14ac:dyDescent="0.35">
      <c r="B65" s="2113" t="s">
        <v>877</v>
      </c>
      <c r="C65" s="2114" t="s">
        <v>3425</v>
      </c>
      <c r="D65" s="2115" t="s">
        <v>3366</v>
      </c>
      <c r="E65" s="2111"/>
      <c r="F65" s="2112"/>
      <c r="H65" s="2113" t="s">
        <v>877</v>
      </c>
      <c r="I65" s="2114" t="s">
        <v>3427</v>
      </c>
      <c r="J65" s="2115" t="s">
        <v>3366</v>
      </c>
      <c r="K65" s="2111"/>
      <c r="L65" s="2112"/>
      <c r="N65" s="2113" t="s">
        <v>877</v>
      </c>
      <c r="O65" s="2114" t="s">
        <v>3428</v>
      </c>
      <c r="P65" s="2115" t="s">
        <v>3366</v>
      </c>
      <c r="Q65" s="2111"/>
      <c r="R65" s="2112"/>
    </row>
    <row r="66" spans="2:18" ht="15.75" x14ac:dyDescent="0.3">
      <c r="B66" s="2116" t="s">
        <v>2880</v>
      </c>
      <c r="C66" s="2117"/>
      <c r="D66" s="2104"/>
      <c r="E66" s="2118" t="s">
        <v>881</v>
      </c>
      <c r="F66" s="2119" t="s">
        <v>883</v>
      </c>
      <c r="H66" s="2116" t="s">
        <v>2881</v>
      </c>
      <c r="I66" s="2117"/>
      <c r="J66" s="2104"/>
      <c r="K66" s="2118" t="s">
        <v>881</v>
      </c>
      <c r="L66" s="2119" t="s">
        <v>883</v>
      </c>
      <c r="N66" s="2116" t="s">
        <v>2882</v>
      </c>
      <c r="O66" s="2117"/>
      <c r="P66" s="2104"/>
      <c r="Q66" s="2118" t="s">
        <v>881</v>
      </c>
      <c r="R66" s="2119" t="s">
        <v>883</v>
      </c>
    </row>
    <row r="67" spans="2:18" ht="16.5" thickBot="1" x14ac:dyDescent="0.35">
      <c r="B67" s="2121"/>
      <c r="C67" s="2122"/>
      <c r="D67" s="2123"/>
      <c r="E67" s="1185"/>
      <c r="F67" s="2124"/>
      <c r="H67" s="2121"/>
      <c r="I67" s="2122"/>
      <c r="J67" s="2123"/>
      <c r="K67" s="1185"/>
      <c r="L67" s="2124"/>
      <c r="N67" s="2121"/>
      <c r="O67" s="2122"/>
      <c r="P67" s="2123"/>
      <c r="Q67" s="1185"/>
      <c r="R67" s="2124"/>
    </row>
    <row r="68" spans="2:18" ht="15.75" x14ac:dyDescent="0.3">
      <c r="B68" s="2125" t="s">
        <v>882</v>
      </c>
      <c r="C68" s="1185"/>
      <c r="D68" s="2111"/>
      <c r="E68" s="1185"/>
      <c r="F68" s="2124"/>
      <c r="H68" s="2125" t="s">
        <v>882</v>
      </c>
      <c r="I68" s="1185"/>
      <c r="J68" s="2111"/>
      <c r="K68" s="1185"/>
      <c r="L68" s="2124"/>
      <c r="N68" s="2125" t="s">
        <v>882</v>
      </c>
      <c r="O68" s="1185"/>
      <c r="P68" s="2111"/>
      <c r="Q68" s="1185"/>
      <c r="R68" s="2124"/>
    </row>
    <row r="69" spans="2:18" x14ac:dyDescent="0.25">
      <c r="B69" s="2126" t="s">
        <v>884</v>
      </c>
      <c r="C69" s="2127" t="s">
        <v>885</v>
      </c>
      <c r="D69" s="2128" t="s">
        <v>886</v>
      </c>
      <c r="E69" s="2127" t="s">
        <v>893</v>
      </c>
      <c r="F69" s="2129" t="s">
        <v>888</v>
      </c>
      <c r="H69" s="2126" t="s">
        <v>884</v>
      </c>
      <c r="I69" s="2127" t="s">
        <v>885</v>
      </c>
      <c r="J69" s="2128" t="s">
        <v>886</v>
      </c>
      <c r="K69" s="2127" t="s">
        <v>893</v>
      </c>
      <c r="L69" s="2129" t="s">
        <v>888</v>
      </c>
      <c r="N69" s="2126" t="s">
        <v>884</v>
      </c>
      <c r="O69" s="2127" t="s">
        <v>885</v>
      </c>
      <c r="P69" s="2128" t="s">
        <v>886</v>
      </c>
      <c r="Q69" s="2127" t="s">
        <v>893</v>
      </c>
      <c r="R69" s="2129" t="s">
        <v>888</v>
      </c>
    </row>
    <row r="70" spans="2:18" ht="15.75" x14ac:dyDescent="0.3">
      <c r="B70" s="2131" t="s">
        <v>992</v>
      </c>
      <c r="C70" s="2132">
        <v>210200</v>
      </c>
      <c r="D70" s="2133">
        <v>8</v>
      </c>
      <c r="E70" s="2133">
        <v>1</v>
      </c>
      <c r="F70" s="2134">
        <v>1681600</v>
      </c>
      <c r="H70" s="2131" t="s">
        <v>992</v>
      </c>
      <c r="I70" s="2132">
        <v>210200</v>
      </c>
      <c r="J70" s="2133">
        <v>3</v>
      </c>
      <c r="K70" s="2133">
        <v>1</v>
      </c>
      <c r="L70" s="2134">
        <v>630600</v>
      </c>
      <c r="N70" s="2131" t="s">
        <v>992</v>
      </c>
      <c r="O70" s="2132">
        <v>210200</v>
      </c>
      <c r="P70" s="2133">
        <v>5</v>
      </c>
      <c r="Q70" s="2133">
        <v>1</v>
      </c>
      <c r="R70" s="2134">
        <v>1051000</v>
      </c>
    </row>
    <row r="71" spans="2:18" ht="15.75" x14ac:dyDescent="0.3">
      <c r="B71" s="2131" t="s">
        <v>993</v>
      </c>
      <c r="C71" s="2132">
        <v>3955.7338560860808</v>
      </c>
      <c r="D71" s="2133">
        <v>18</v>
      </c>
      <c r="E71" s="2133">
        <v>1</v>
      </c>
      <c r="F71" s="2134">
        <v>71203.209409549454</v>
      </c>
      <c r="H71" s="2131" t="s">
        <v>993</v>
      </c>
      <c r="I71" s="2132">
        <v>3955.7338560860808</v>
      </c>
      <c r="J71" s="2133">
        <v>12</v>
      </c>
      <c r="K71" s="2133">
        <v>1</v>
      </c>
      <c r="L71" s="2134">
        <v>47468.806273032969</v>
      </c>
      <c r="N71" s="2131" t="s">
        <v>993</v>
      </c>
      <c r="O71" s="2132">
        <v>3955.7338560860808</v>
      </c>
      <c r="P71" s="2133">
        <v>15</v>
      </c>
      <c r="Q71" s="2133">
        <v>1</v>
      </c>
      <c r="R71" s="2134">
        <v>59336.007841291212</v>
      </c>
    </row>
    <row r="72" spans="2:18" ht="15.75" x14ac:dyDescent="0.3">
      <c r="B72" s="2131"/>
      <c r="C72" s="2137"/>
      <c r="D72" s="2138"/>
      <c r="E72" s="2139"/>
      <c r="F72" s="2140"/>
      <c r="H72" s="2131"/>
      <c r="I72" s="2137"/>
      <c r="J72" s="2138"/>
      <c r="K72" s="2139"/>
      <c r="L72" s="2140"/>
      <c r="N72" s="2131"/>
      <c r="O72" s="2137"/>
      <c r="P72" s="2138"/>
      <c r="Q72" s="2139"/>
      <c r="R72" s="2140"/>
    </row>
    <row r="73" spans="2:18" ht="15.75" x14ac:dyDescent="0.3">
      <c r="B73" s="2131"/>
      <c r="C73" s="2137"/>
      <c r="D73" s="2138"/>
      <c r="E73" s="2139"/>
      <c r="F73" s="2140"/>
      <c r="H73" s="2131"/>
      <c r="I73" s="2137"/>
      <c r="J73" s="2138"/>
      <c r="K73" s="2139"/>
      <c r="L73" s="2140"/>
      <c r="N73" s="2131"/>
      <c r="O73" s="2137"/>
      <c r="P73" s="2138"/>
      <c r="Q73" s="2139"/>
      <c r="R73" s="2140"/>
    </row>
    <row r="74" spans="2:18" ht="15.75" x14ac:dyDescent="0.3">
      <c r="B74" s="2142"/>
      <c r="C74" s="1185"/>
      <c r="D74" s="1185"/>
      <c r="E74" s="2143" t="s">
        <v>890</v>
      </c>
      <c r="F74" s="2144">
        <v>1752803.2094095494</v>
      </c>
      <c r="H74" s="2142"/>
      <c r="I74" s="1185"/>
      <c r="J74" s="1185"/>
      <c r="K74" s="2143" t="s">
        <v>890</v>
      </c>
      <c r="L74" s="2144">
        <v>678068.80627303291</v>
      </c>
      <c r="N74" s="2142"/>
      <c r="O74" s="1185"/>
      <c r="P74" s="1185"/>
      <c r="Q74" s="2143" t="s">
        <v>890</v>
      </c>
      <c r="R74" s="2144">
        <v>1110336.0078412911</v>
      </c>
    </row>
    <row r="75" spans="2:18" ht="15.75" x14ac:dyDescent="0.3">
      <c r="B75" s="2125" t="s">
        <v>891</v>
      </c>
      <c r="C75" s="2111"/>
      <c r="D75" s="2111"/>
      <c r="E75" s="1185"/>
      <c r="F75" s="2124"/>
      <c r="H75" s="2125" t="s">
        <v>891</v>
      </c>
      <c r="I75" s="2111"/>
      <c r="J75" s="2111"/>
      <c r="K75" s="1185"/>
      <c r="L75" s="2124"/>
      <c r="N75" s="2125" t="s">
        <v>891</v>
      </c>
      <c r="O75" s="2111"/>
      <c r="P75" s="2111"/>
      <c r="Q75" s="1185"/>
      <c r="R75" s="2124"/>
    </row>
    <row r="76" spans="2:18" x14ac:dyDescent="0.25">
      <c r="B76" s="2126" t="s">
        <v>884</v>
      </c>
      <c r="C76" s="2127" t="s">
        <v>892</v>
      </c>
      <c r="D76" s="2128" t="s">
        <v>893</v>
      </c>
      <c r="E76" s="2127" t="s">
        <v>887</v>
      </c>
      <c r="F76" s="2129" t="s">
        <v>888</v>
      </c>
      <c r="H76" s="2126" t="s">
        <v>884</v>
      </c>
      <c r="I76" s="2127" t="s">
        <v>892</v>
      </c>
      <c r="J76" s="2128" t="s">
        <v>893</v>
      </c>
      <c r="K76" s="2127" t="s">
        <v>887</v>
      </c>
      <c r="L76" s="2129" t="s">
        <v>888</v>
      </c>
      <c r="N76" s="2126" t="s">
        <v>884</v>
      </c>
      <c r="O76" s="2127" t="s">
        <v>892</v>
      </c>
      <c r="P76" s="2128" t="s">
        <v>893</v>
      </c>
      <c r="Q76" s="2127" t="s">
        <v>887</v>
      </c>
      <c r="R76" s="2129" t="s">
        <v>888</v>
      </c>
    </row>
    <row r="77" spans="2:18" ht="15.75" x14ac:dyDescent="0.3">
      <c r="B77" s="2146"/>
      <c r="C77" s="2147"/>
      <c r="D77" s="2148"/>
      <c r="E77" s="2149"/>
      <c r="F77" s="2140"/>
      <c r="H77" s="2146"/>
      <c r="I77" s="2147"/>
      <c r="J77" s="2148"/>
      <c r="K77" s="2149"/>
      <c r="L77" s="2140"/>
      <c r="N77" s="2146"/>
      <c r="O77" s="2147"/>
      <c r="P77" s="2148"/>
      <c r="Q77" s="2149"/>
      <c r="R77" s="2140"/>
    </row>
    <row r="78" spans="2:18" ht="15.75" x14ac:dyDescent="0.3">
      <c r="B78" s="1866"/>
      <c r="C78" s="2147"/>
      <c r="D78" s="2148"/>
      <c r="E78" s="2149"/>
      <c r="F78" s="2140"/>
      <c r="H78" s="1866"/>
      <c r="I78" s="2147"/>
      <c r="J78" s="2148"/>
      <c r="K78" s="2149"/>
      <c r="L78" s="2140"/>
      <c r="N78" s="1866"/>
      <c r="O78" s="2147"/>
      <c r="P78" s="2148"/>
      <c r="Q78" s="2149"/>
      <c r="R78" s="2140"/>
    </row>
    <row r="79" spans="2:18" ht="15.75" x14ac:dyDescent="0.3">
      <c r="B79" s="1866"/>
      <c r="C79" s="2147"/>
      <c r="D79" s="2148"/>
      <c r="E79" s="2149"/>
      <c r="F79" s="2140"/>
      <c r="H79" s="1866"/>
      <c r="I79" s="2147"/>
      <c r="J79" s="2148"/>
      <c r="K79" s="2149"/>
      <c r="L79" s="2140"/>
      <c r="N79" s="1866"/>
      <c r="O79" s="2147"/>
      <c r="P79" s="2148"/>
      <c r="Q79" s="2149"/>
      <c r="R79" s="2140"/>
    </row>
    <row r="80" spans="2:18" ht="15.75" x14ac:dyDescent="0.3">
      <c r="B80" s="1866"/>
      <c r="C80" s="2150"/>
      <c r="D80" s="2148"/>
      <c r="E80" s="2149"/>
      <c r="F80" s="2140"/>
      <c r="H80" s="1866"/>
      <c r="I80" s="2150"/>
      <c r="J80" s="2148"/>
      <c r="K80" s="2149"/>
      <c r="L80" s="2140"/>
      <c r="N80" s="1866"/>
      <c r="O80" s="2150"/>
      <c r="P80" s="2148"/>
      <c r="Q80" s="2149"/>
      <c r="R80" s="2140"/>
    </row>
    <row r="81" spans="2:18" ht="15.75" x14ac:dyDescent="0.3">
      <c r="B81" s="2146"/>
      <c r="C81" s="2150"/>
      <c r="D81" s="2148"/>
      <c r="E81" s="2149"/>
      <c r="F81" s="2140"/>
      <c r="H81" s="2146"/>
      <c r="I81" s="2150"/>
      <c r="J81" s="2148"/>
      <c r="K81" s="2149"/>
      <c r="L81" s="2140"/>
      <c r="N81" s="2146"/>
      <c r="O81" s="2150"/>
      <c r="P81" s="2148"/>
      <c r="Q81" s="2149"/>
      <c r="R81" s="2140"/>
    </row>
    <row r="82" spans="2:18" ht="15.75" x14ac:dyDescent="0.3">
      <c r="B82" s="2142"/>
      <c r="C82" s="1185"/>
      <c r="D82" s="1185"/>
      <c r="E82" s="2149"/>
      <c r="F82" s="2144"/>
      <c r="H82" s="2142"/>
      <c r="I82" s="1185"/>
      <c r="J82" s="1185"/>
      <c r="K82" s="2149"/>
      <c r="L82" s="2144"/>
      <c r="N82" s="2142"/>
      <c r="O82" s="1185"/>
      <c r="P82" s="1185"/>
      <c r="Q82" s="2149"/>
      <c r="R82" s="2144"/>
    </row>
    <row r="83" spans="2:18" ht="15.75" x14ac:dyDescent="0.3">
      <c r="B83" s="2125" t="s">
        <v>898</v>
      </c>
      <c r="C83" s="2111"/>
      <c r="D83" s="2111"/>
      <c r="E83" s="1185"/>
      <c r="F83" s="2124"/>
      <c r="H83" s="2125" t="s">
        <v>898</v>
      </c>
      <c r="I83" s="2111"/>
      <c r="J83" s="2111"/>
      <c r="K83" s="1185"/>
      <c r="L83" s="2124"/>
      <c r="N83" s="2125" t="s">
        <v>898</v>
      </c>
      <c r="O83" s="2111"/>
      <c r="P83" s="2111"/>
      <c r="Q83" s="1185"/>
      <c r="R83" s="2124"/>
    </row>
    <row r="84" spans="2:18" x14ac:dyDescent="0.25">
      <c r="B84" s="2126" t="s">
        <v>884</v>
      </c>
      <c r="C84" s="2127" t="s">
        <v>885</v>
      </c>
      <c r="D84" s="2128" t="s">
        <v>886</v>
      </c>
      <c r="E84" s="2127" t="s">
        <v>893</v>
      </c>
      <c r="F84" s="2129" t="s">
        <v>888</v>
      </c>
      <c r="H84" s="2126" t="s">
        <v>884</v>
      </c>
      <c r="I84" s="2127" t="s">
        <v>885</v>
      </c>
      <c r="J84" s="2128" t="s">
        <v>886</v>
      </c>
      <c r="K84" s="2127" t="s">
        <v>893</v>
      </c>
      <c r="L84" s="2129" t="s">
        <v>888</v>
      </c>
      <c r="N84" s="2126" t="s">
        <v>884</v>
      </c>
      <c r="O84" s="2127" t="s">
        <v>885</v>
      </c>
      <c r="P84" s="2128" t="s">
        <v>886</v>
      </c>
      <c r="Q84" s="2127" t="s">
        <v>893</v>
      </c>
      <c r="R84" s="2129" t="s">
        <v>888</v>
      </c>
    </row>
    <row r="85" spans="2:18" ht="15.75" x14ac:dyDescent="0.3">
      <c r="B85" s="1866" t="s">
        <v>1013</v>
      </c>
      <c r="C85" s="2132">
        <v>403671.20035076747</v>
      </c>
      <c r="D85" s="2133">
        <v>8</v>
      </c>
      <c r="E85" s="2133">
        <v>1</v>
      </c>
      <c r="F85" s="2151">
        <v>3229369.6028061397</v>
      </c>
      <c r="H85" s="1866" t="s">
        <v>1013</v>
      </c>
      <c r="I85" s="2132">
        <v>403671.20035076747</v>
      </c>
      <c r="J85" s="2133">
        <v>3</v>
      </c>
      <c r="K85" s="2133">
        <v>1</v>
      </c>
      <c r="L85" s="2151">
        <v>1211013.6010523024</v>
      </c>
      <c r="N85" s="1866" t="s">
        <v>1013</v>
      </c>
      <c r="O85" s="2132">
        <v>403671.20035076747</v>
      </c>
      <c r="P85" s="2133">
        <v>6</v>
      </c>
      <c r="Q85" s="2133">
        <v>1</v>
      </c>
      <c r="R85" s="2151">
        <v>2422027.2021046048</v>
      </c>
    </row>
    <row r="86" spans="2:18" ht="15.75" x14ac:dyDescent="0.3">
      <c r="B86" s="1866" t="s">
        <v>1008</v>
      </c>
      <c r="C86" s="2132">
        <v>166435.72214626396</v>
      </c>
      <c r="D86" s="2133">
        <v>8</v>
      </c>
      <c r="E86" s="2133">
        <v>0</v>
      </c>
      <c r="F86" s="2151">
        <v>0</v>
      </c>
      <c r="H86" s="1866" t="s">
        <v>1008</v>
      </c>
      <c r="I86" s="2132">
        <v>166435.72214626396</v>
      </c>
      <c r="J86" s="2133">
        <v>0</v>
      </c>
      <c r="K86" s="2133">
        <v>0</v>
      </c>
      <c r="L86" s="2151">
        <v>0</v>
      </c>
      <c r="N86" s="1866" t="s">
        <v>1008</v>
      </c>
      <c r="O86" s="2132">
        <v>166435.72214626396</v>
      </c>
      <c r="P86" s="2133">
        <v>0</v>
      </c>
      <c r="Q86" s="2133">
        <v>0</v>
      </c>
      <c r="R86" s="2151">
        <v>0</v>
      </c>
    </row>
    <row r="87" spans="2:18" ht="15.75" x14ac:dyDescent="0.3">
      <c r="B87" s="2131" t="s">
        <v>994</v>
      </c>
      <c r="C87" s="2132">
        <v>254469.82106837176</v>
      </c>
      <c r="D87" s="2133">
        <v>8</v>
      </c>
      <c r="E87" s="2133">
        <v>3</v>
      </c>
      <c r="F87" s="2151">
        <v>6107275.7056409223</v>
      </c>
      <c r="H87" s="2131" t="s">
        <v>994</v>
      </c>
      <c r="I87" s="2132">
        <v>254469.82106837176</v>
      </c>
      <c r="J87" s="2133">
        <v>3</v>
      </c>
      <c r="K87" s="2133">
        <v>2</v>
      </c>
      <c r="L87" s="2151">
        <v>1526818.9264102306</v>
      </c>
      <c r="N87" s="2131" t="s">
        <v>994</v>
      </c>
      <c r="O87" s="2132">
        <v>254469.82106837176</v>
      </c>
      <c r="P87" s="2133">
        <v>6</v>
      </c>
      <c r="Q87" s="2133">
        <v>2</v>
      </c>
      <c r="R87" s="2151">
        <v>3053637.8528204612</v>
      </c>
    </row>
    <row r="88" spans="2:18" ht="15.75" x14ac:dyDescent="0.3">
      <c r="B88" s="2131" t="s">
        <v>995</v>
      </c>
      <c r="C88" s="2132">
        <v>64040.167561799884</v>
      </c>
      <c r="D88" s="2133">
        <v>8</v>
      </c>
      <c r="E88" s="2133">
        <v>4</v>
      </c>
      <c r="F88" s="2151">
        <v>2049285.3619775963</v>
      </c>
      <c r="H88" s="2131" t="s">
        <v>995</v>
      </c>
      <c r="I88" s="2132">
        <v>64040.167561799884</v>
      </c>
      <c r="J88" s="2133">
        <v>3</v>
      </c>
      <c r="K88" s="2133">
        <v>2</v>
      </c>
      <c r="L88" s="2151">
        <v>384241.00537079934</v>
      </c>
      <c r="N88" s="2131" t="s">
        <v>995</v>
      </c>
      <c r="O88" s="2132">
        <v>64040.167561799884</v>
      </c>
      <c r="P88" s="2133">
        <v>6</v>
      </c>
      <c r="Q88" s="2133">
        <v>2</v>
      </c>
      <c r="R88" s="2151">
        <v>768482.01074159867</v>
      </c>
    </row>
    <row r="89" spans="2:18" ht="15.75" x14ac:dyDescent="0.3">
      <c r="B89" s="2131" t="s">
        <v>996</v>
      </c>
      <c r="C89" s="2132">
        <v>56298.72089551598</v>
      </c>
      <c r="D89" s="2133">
        <v>8</v>
      </c>
      <c r="E89" s="2133">
        <v>1</v>
      </c>
      <c r="F89" s="2151">
        <v>450389.76716412784</v>
      </c>
      <c r="H89" s="2131" t="s">
        <v>996</v>
      </c>
      <c r="I89" s="2132">
        <v>56298.72089551598</v>
      </c>
      <c r="J89" s="2133">
        <v>3</v>
      </c>
      <c r="K89" s="2133">
        <v>1</v>
      </c>
      <c r="L89" s="2151">
        <v>168896.16268654793</v>
      </c>
      <c r="N89" s="2131" t="s">
        <v>996</v>
      </c>
      <c r="O89" s="2132">
        <v>56298.72089551598</v>
      </c>
      <c r="P89" s="2133">
        <v>6</v>
      </c>
      <c r="Q89" s="2133">
        <v>1</v>
      </c>
      <c r="R89" s="2151">
        <v>337792.32537309587</v>
      </c>
    </row>
    <row r="90" spans="2:18" ht="15.75" x14ac:dyDescent="0.3">
      <c r="B90" s="2142"/>
      <c r="C90" s="2153"/>
      <c r="D90" s="2153"/>
      <c r="E90" s="2154" t="s">
        <v>890</v>
      </c>
      <c r="F90" s="2155">
        <v>8606950.834782647</v>
      </c>
      <c r="H90" s="2142"/>
      <c r="I90" s="2153"/>
      <c r="J90" s="2153"/>
      <c r="K90" s="2154" t="s">
        <v>890</v>
      </c>
      <c r="L90" s="2155">
        <v>2079956.0944675778</v>
      </c>
      <c r="N90" s="2142"/>
      <c r="O90" s="2153"/>
      <c r="P90" s="2153"/>
      <c r="Q90" s="2154" t="s">
        <v>890</v>
      </c>
      <c r="R90" s="2155">
        <v>4159912.1889351555</v>
      </c>
    </row>
    <row r="91" spans="2:18" ht="16.5" thickBot="1" x14ac:dyDescent="0.35">
      <c r="B91" s="2157"/>
      <c r="C91" s="2158"/>
      <c r="D91" s="2159" t="s">
        <v>900</v>
      </c>
      <c r="E91" s="2160"/>
      <c r="F91" s="2161">
        <v>10359754.044192197</v>
      </c>
      <c r="H91" s="2157"/>
      <c r="I91" s="2158"/>
      <c r="J91" s="2159" t="s">
        <v>900</v>
      </c>
      <c r="K91" s="2160"/>
      <c r="L91" s="2161">
        <v>2758024.9007406104</v>
      </c>
      <c r="N91" s="2157"/>
      <c r="O91" s="2158"/>
      <c r="P91" s="2159" t="s">
        <v>900</v>
      </c>
      <c r="Q91" s="2160"/>
      <c r="R91" s="2161">
        <v>5270248.1967764469</v>
      </c>
    </row>
    <row r="92" spans="2:18" x14ac:dyDescent="0.25">
      <c r="B92" s="2164"/>
      <c r="C92" s="1353"/>
      <c r="D92" s="1353"/>
      <c r="E92" s="1353"/>
      <c r="F92" s="2165"/>
    </row>
    <row r="93" spans="2:18" ht="15.75" thickBot="1" x14ac:dyDescent="0.3">
      <c r="B93" s="2164"/>
      <c r="C93" s="1353"/>
      <c r="D93" s="1353"/>
      <c r="E93" s="1353"/>
      <c r="F93" s="2165"/>
    </row>
    <row r="94" spans="2:18" ht="15.75" x14ac:dyDescent="0.3">
      <c r="B94" s="2103"/>
      <c r="C94" s="2104"/>
      <c r="D94" s="2107" t="s">
        <v>875</v>
      </c>
      <c r="E94" s="2105"/>
      <c r="F94" s="2106"/>
      <c r="H94" s="2103"/>
      <c r="I94" s="2104"/>
      <c r="J94" s="2107" t="s">
        <v>875</v>
      </c>
      <c r="K94" s="2105"/>
      <c r="L94" s="2106"/>
      <c r="N94" s="2103"/>
      <c r="O94" s="2104"/>
      <c r="P94" s="2107" t="s">
        <v>875</v>
      </c>
      <c r="Q94" s="2105"/>
      <c r="R94" s="2106"/>
    </row>
    <row r="95" spans="2:18" ht="16.5" thickBot="1" x14ac:dyDescent="0.35">
      <c r="B95" s="2113" t="s">
        <v>877</v>
      </c>
      <c r="C95" s="2114">
        <v>11</v>
      </c>
      <c r="D95" s="2115" t="s">
        <v>3366</v>
      </c>
      <c r="E95" s="2111"/>
      <c r="F95" s="2112"/>
      <c r="H95" s="2113" t="s">
        <v>877</v>
      </c>
      <c r="I95" s="2114" t="s">
        <v>3426</v>
      </c>
      <c r="J95" s="2115" t="s">
        <v>3366</v>
      </c>
      <c r="K95" s="2111"/>
      <c r="L95" s="2112"/>
      <c r="N95" s="2113" t="s">
        <v>877</v>
      </c>
      <c r="O95" s="2114" t="s">
        <v>3429</v>
      </c>
      <c r="P95" s="2115" t="s">
        <v>3366</v>
      </c>
      <c r="Q95" s="2111"/>
      <c r="R95" s="2112"/>
    </row>
    <row r="96" spans="2:18" ht="15.75" x14ac:dyDescent="0.3">
      <c r="B96" s="2116" t="s">
        <v>2883</v>
      </c>
      <c r="C96" s="2117"/>
      <c r="D96" s="2104"/>
      <c r="E96" s="2118" t="s">
        <v>881</v>
      </c>
      <c r="F96" s="2119" t="s">
        <v>883</v>
      </c>
      <c r="H96" s="2116" t="s">
        <v>2884</v>
      </c>
      <c r="I96" s="2117"/>
      <c r="J96" s="2104"/>
      <c r="K96" s="2118" t="s">
        <v>881</v>
      </c>
      <c r="L96" s="2119" t="s">
        <v>883</v>
      </c>
      <c r="N96" s="2116" t="s">
        <v>2885</v>
      </c>
      <c r="O96" s="2117"/>
      <c r="P96" s="2104"/>
      <c r="Q96" s="2118" t="s">
        <v>881</v>
      </c>
      <c r="R96" s="2119" t="s">
        <v>883</v>
      </c>
    </row>
    <row r="97" spans="2:18" ht="16.5" thickBot="1" x14ac:dyDescent="0.35">
      <c r="B97" s="2121"/>
      <c r="C97" s="2122"/>
      <c r="D97" s="2123"/>
      <c r="E97" s="1185"/>
      <c r="F97" s="2124"/>
      <c r="H97" s="2121"/>
      <c r="I97" s="2122"/>
      <c r="J97" s="2123"/>
      <c r="K97" s="1185"/>
      <c r="L97" s="2124"/>
      <c r="N97" s="2121"/>
      <c r="O97" s="2122"/>
      <c r="P97" s="2123"/>
      <c r="Q97" s="1185"/>
      <c r="R97" s="2124"/>
    </row>
    <row r="98" spans="2:18" ht="15.75" x14ac:dyDescent="0.3">
      <c r="B98" s="2125" t="s">
        <v>882</v>
      </c>
      <c r="C98" s="1185"/>
      <c r="D98" s="2111"/>
      <c r="E98" s="1185"/>
      <c r="F98" s="2124"/>
      <c r="H98" s="2125" t="s">
        <v>882</v>
      </c>
      <c r="I98" s="1185"/>
      <c r="J98" s="2111"/>
      <c r="K98" s="1185"/>
      <c r="L98" s="2124"/>
      <c r="N98" s="2125" t="s">
        <v>882</v>
      </c>
      <c r="O98" s="1185"/>
      <c r="P98" s="2111"/>
      <c r="Q98" s="1185"/>
      <c r="R98" s="2124"/>
    </row>
    <row r="99" spans="2:18" x14ac:dyDescent="0.25">
      <c r="B99" s="2126" t="s">
        <v>884</v>
      </c>
      <c r="C99" s="2127" t="s">
        <v>885</v>
      </c>
      <c r="D99" s="2128" t="s">
        <v>886</v>
      </c>
      <c r="E99" s="2127" t="s">
        <v>893</v>
      </c>
      <c r="F99" s="2129" t="s">
        <v>888</v>
      </c>
      <c r="H99" s="2126" t="s">
        <v>884</v>
      </c>
      <c r="I99" s="2127" t="s">
        <v>885</v>
      </c>
      <c r="J99" s="2128" t="s">
        <v>886</v>
      </c>
      <c r="K99" s="2127" t="s">
        <v>893</v>
      </c>
      <c r="L99" s="2129" t="s">
        <v>888</v>
      </c>
      <c r="N99" s="2126" t="s">
        <v>884</v>
      </c>
      <c r="O99" s="2127" t="s">
        <v>885</v>
      </c>
      <c r="P99" s="2128" t="s">
        <v>886</v>
      </c>
      <c r="Q99" s="2127" t="s">
        <v>893</v>
      </c>
      <c r="R99" s="2129" t="s">
        <v>888</v>
      </c>
    </row>
    <row r="100" spans="2:18" ht="15.75" x14ac:dyDescent="0.3">
      <c r="B100" s="2131" t="s">
        <v>992</v>
      </c>
      <c r="C100" s="2132">
        <v>210200</v>
      </c>
      <c r="D100" s="2133">
        <v>7</v>
      </c>
      <c r="E100" s="2133">
        <v>1</v>
      </c>
      <c r="F100" s="2134">
        <v>1471400</v>
      </c>
      <c r="H100" s="2131" t="s">
        <v>992</v>
      </c>
      <c r="I100" s="2132">
        <v>210200</v>
      </c>
      <c r="J100" s="2133">
        <v>2.5</v>
      </c>
      <c r="K100" s="2133">
        <v>1</v>
      </c>
      <c r="L100" s="2134">
        <v>525500</v>
      </c>
      <c r="N100" s="2131" t="s">
        <v>992</v>
      </c>
      <c r="O100" s="2132">
        <v>210200</v>
      </c>
      <c r="P100" s="2133">
        <v>4</v>
      </c>
      <c r="Q100" s="2133">
        <v>1</v>
      </c>
      <c r="R100" s="2134">
        <v>840800</v>
      </c>
    </row>
    <row r="101" spans="2:18" ht="15.75" x14ac:dyDescent="0.3">
      <c r="B101" s="2131" t="s">
        <v>993</v>
      </c>
      <c r="C101" s="2132">
        <v>3955.7338560860808</v>
      </c>
      <c r="D101" s="2133">
        <v>14</v>
      </c>
      <c r="E101" s="2133">
        <v>1</v>
      </c>
      <c r="F101" s="2134">
        <v>55380.273985205131</v>
      </c>
      <c r="H101" s="2131" t="s">
        <v>993</v>
      </c>
      <c r="I101" s="2132">
        <v>3955.7338560860808</v>
      </c>
      <c r="J101" s="2133">
        <v>10</v>
      </c>
      <c r="K101" s="2133">
        <v>1</v>
      </c>
      <c r="L101" s="2134">
        <v>39557.338560860808</v>
      </c>
      <c r="N101" s="2131" t="s">
        <v>993</v>
      </c>
      <c r="O101" s="2132">
        <v>3955.7338560860808</v>
      </c>
      <c r="P101" s="2133">
        <v>12</v>
      </c>
      <c r="Q101" s="2133">
        <v>1</v>
      </c>
      <c r="R101" s="2134">
        <v>47468.806273032969</v>
      </c>
    </row>
    <row r="102" spans="2:18" ht="15.75" x14ac:dyDescent="0.3">
      <c r="B102" s="2131"/>
      <c r="C102" s="2137"/>
      <c r="D102" s="2138"/>
      <c r="E102" s="2139"/>
      <c r="F102" s="2140"/>
      <c r="H102" s="2131"/>
      <c r="I102" s="2137"/>
      <c r="J102" s="2138"/>
      <c r="K102" s="2139"/>
      <c r="L102" s="2140"/>
      <c r="N102" s="2131"/>
      <c r="O102" s="2137"/>
      <c r="P102" s="2138"/>
      <c r="Q102" s="2139"/>
      <c r="R102" s="2140"/>
    </row>
    <row r="103" spans="2:18" ht="15.75" x14ac:dyDescent="0.3">
      <c r="B103" s="2131"/>
      <c r="C103" s="2137"/>
      <c r="D103" s="2138"/>
      <c r="E103" s="2139"/>
      <c r="F103" s="2140"/>
      <c r="H103" s="2131"/>
      <c r="I103" s="2137"/>
      <c r="J103" s="2138"/>
      <c r="K103" s="2139"/>
      <c r="L103" s="2140"/>
      <c r="N103" s="2131"/>
      <c r="O103" s="2137"/>
      <c r="P103" s="2138"/>
      <c r="Q103" s="2139"/>
      <c r="R103" s="2140"/>
    </row>
    <row r="104" spans="2:18" ht="15.75" x14ac:dyDescent="0.3">
      <c r="B104" s="2142"/>
      <c r="C104" s="1185"/>
      <c r="D104" s="1185"/>
      <c r="E104" s="2143" t="s">
        <v>890</v>
      </c>
      <c r="F104" s="2144">
        <v>1526780.2739852052</v>
      </c>
      <c r="H104" s="2142"/>
      <c r="I104" s="1185"/>
      <c r="J104" s="1185"/>
      <c r="K104" s="2143" t="s">
        <v>890</v>
      </c>
      <c r="L104" s="2144">
        <v>565057.33856086084</v>
      </c>
      <c r="N104" s="2142"/>
      <c r="O104" s="1185"/>
      <c r="P104" s="1185"/>
      <c r="Q104" s="2143" t="s">
        <v>890</v>
      </c>
      <c r="R104" s="2144">
        <v>888268.80627303291</v>
      </c>
    </row>
    <row r="105" spans="2:18" ht="15.75" x14ac:dyDescent="0.3">
      <c r="B105" s="2125" t="s">
        <v>891</v>
      </c>
      <c r="C105" s="2111"/>
      <c r="D105" s="2111"/>
      <c r="E105" s="1185"/>
      <c r="F105" s="2124"/>
      <c r="H105" s="2125" t="s">
        <v>891</v>
      </c>
      <c r="I105" s="2111"/>
      <c r="J105" s="2111"/>
      <c r="K105" s="1185"/>
      <c r="L105" s="2124"/>
      <c r="N105" s="2125" t="s">
        <v>891</v>
      </c>
      <c r="O105" s="2111"/>
      <c r="P105" s="2111"/>
      <c r="Q105" s="1185"/>
      <c r="R105" s="2124"/>
    </row>
    <row r="106" spans="2:18" x14ac:dyDescent="0.25">
      <c r="B106" s="2126" t="s">
        <v>884</v>
      </c>
      <c r="C106" s="2127" t="s">
        <v>892</v>
      </c>
      <c r="D106" s="2128" t="s">
        <v>893</v>
      </c>
      <c r="E106" s="2127" t="s">
        <v>887</v>
      </c>
      <c r="F106" s="2129" t="s">
        <v>888</v>
      </c>
      <c r="H106" s="2126" t="s">
        <v>884</v>
      </c>
      <c r="I106" s="2127" t="s">
        <v>892</v>
      </c>
      <c r="J106" s="2128" t="s">
        <v>893</v>
      </c>
      <c r="K106" s="2127" t="s">
        <v>887</v>
      </c>
      <c r="L106" s="2129" t="s">
        <v>888</v>
      </c>
      <c r="N106" s="2126" t="s">
        <v>884</v>
      </c>
      <c r="O106" s="2127" t="s">
        <v>892</v>
      </c>
      <c r="P106" s="2128" t="s">
        <v>893</v>
      </c>
      <c r="Q106" s="2127" t="s">
        <v>887</v>
      </c>
      <c r="R106" s="2129" t="s">
        <v>888</v>
      </c>
    </row>
    <row r="107" spans="2:18" ht="15.75" x14ac:dyDescent="0.3">
      <c r="B107" s="2146"/>
      <c r="C107" s="2147"/>
      <c r="D107" s="2148"/>
      <c r="E107" s="2149"/>
      <c r="F107" s="2140"/>
      <c r="H107" s="2146"/>
      <c r="I107" s="2147"/>
      <c r="J107" s="2148"/>
      <c r="K107" s="2149"/>
      <c r="L107" s="2140"/>
      <c r="N107" s="2146"/>
      <c r="O107" s="2147"/>
      <c r="P107" s="2148"/>
      <c r="Q107" s="2149"/>
      <c r="R107" s="2140"/>
    </row>
    <row r="108" spans="2:18" ht="15.75" x14ac:dyDescent="0.3">
      <c r="B108" s="1866"/>
      <c r="C108" s="2147"/>
      <c r="D108" s="2148"/>
      <c r="E108" s="2149"/>
      <c r="F108" s="2140"/>
      <c r="H108" s="1866"/>
      <c r="I108" s="2147"/>
      <c r="J108" s="2148"/>
      <c r="K108" s="2149"/>
      <c r="L108" s="2140"/>
      <c r="N108" s="1866"/>
      <c r="O108" s="2147"/>
      <c r="P108" s="2148"/>
      <c r="Q108" s="2149"/>
      <c r="R108" s="2140"/>
    </row>
    <row r="109" spans="2:18" ht="15.75" x14ac:dyDescent="0.3">
      <c r="B109" s="1866"/>
      <c r="C109" s="2147"/>
      <c r="D109" s="2148"/>
      <c r="E109" s="2149"/>
      <c r="F109" s="2140"/>
      <c r="H109" s="1866"/>
      <c r="I109" s="2147"/>
      <c r="J109" s="2148"/>
      <c r="K109" s="2149"/>
      <c r="L109" s="2140"/>
      <c r="N109" s="1866"/>
      <c r="O109" s="2147"/>
      <c r="P109" s="2148"/>
      <c r="Q109" s="2149"/>
      <c r="R109" s="2140"/>
    </row>
    <row r="110" spans="2:18" ht="15.75" x14ac:dyDescent="0.3">
      <c r="B110" s="1866"/>
      <c r="C110" s="2150"/>
      <c r="D110" s="2148"/>
      <c r="E110" s="2149"/>
      <c r="F110" s="2140"/>
      <c r="H110" s="1866"/>
      <c r="I110" s="2150"/>
      <c r="J110" s="2148"/>
      <c r="K110" s="2149"/>
      <c r="L110" s="2140"/>
      <c r="N110" s="1866"/>
      <c r="O110" s="2150"/>
      <c r="P110" s="2148"/>
      <c r="Q110" s="2149"/>
      <c r="R110" s="2140"/>
    </row>
    <row r="111" spans="2:18" ht="15.75" x14ac:dyDescent="0.3">
      <c r="B111" s="2146"/>
      <c r="C111" s="2150"/>
      <c r="D111" s="2148"/>
      <c r="E111" s="2149"/>
      <c r="F111" s="2140"/>
      <c r="H111" s="2146"/>
      <c r="I111" s="2150"/>
      <c r="J111" s="2148"/>
      <c r="K111" s="2149"/>
      <c r="L111" s="2140"/>
      <c r="N111" s="2146"/>
      <c r="O111" s="2150"/>
      <c r="P111" s="2148"/>
      <c r="Q111" s="2149"/>
      <c r="R111" s="2140"/>
    </row>
    <row r="112" spans="2:18" ht="15.75" x14ac:dyDescent="0.3">
      <c r="B112" s="2142"/>
      <c r="C112" s="1185"/>
      <c r="D112" s="1185"/>
      <c r="E112" s="2149"/>
      <c r="F112" s="2144"/>
      <c r="H112" s="2142"/>
      <c r="I112" s="1185"/>
      <c r="J112" s="1185"/>
      <c r="K112" s="2149"/>
      <c r="L112" s="2144"/>
      <c r="N112" s="2142"/>
      <c r="O112" s="1185"/>
      <c r="P112" s="1185"/>
      <c r="Q112" s="2149"/>
      <c r="R112" s="2144"/>
    </row>
    <row r="113" spans="2:18" ht="15.75" x14ac:dyDescent="0.3">
      <c r="B113" s="2125" t="s">
        <v>898</v>
      </c>
      <c r="C113" s="2111"/>
      <c r="D113" s="2111"/>
      <c r="E113" s="1185"/>
      <c r="F113" s="2124"/>
      <c r="H113" s="2125" t="s">
        <v>898</v>
      </c>
      <c r="I113" s="2111"/>
      <c r="J113" s="2111"/>
      <c r="K113" s="1185"/>
      <c r="L113" s="2124"/>
      <c r="N113" s="2125" t="s">
        <v>898</v>
      </c>
      <c r="O113" s="2111"/>
      <c r="P113" s="2111"/>
      <c r="Q113" s="1185"/>
      <c r="R113" s="2124"/>
    </row>
    <row r="114" spans="2:18" x14ac:dyDescent="0.25">
      <c r="B114" s="2126" t="s">
        <v>884</v>
      </c>
      <c r="C114" s="2127" t="s">
        <v>885</v>
      </c>
      <c r="D114" s="2128" t="s">
        <v>886</v>
      </c>
      <c r="E114" s="2127" t="s">
        <v>893</v>
      </c>
      <c r="F114" s="2129" t="s">
        <v>888</v>
      </c>
      <c r="H114" s="2126" t="s">
        <v>884</v>
      </c>
      <c r="I114" s="2127" t="s">
        <v>885</v>
      </c>
      <c r="J114" s="2128" t="s">
        <v>886</v>
      </c>
      <c r="K114" s="2127" t="s">
        <v>893</v>
      </c>
      <c r="L114" s="2129" t="s">
        <v>888</v>
      </c>
      <c r="N114" s="2126" t="s">
        <v>884</v>
      </c>
      <c r="O114" s="2127" t="s">
        <v>885</v>
      </c>
      <c r="P114" s="2128" t="s">
        <v>886</v>
      </c>
      <c r="Q114" s="2127" t="s">
        <v>893</v>
      </c>
      <c r="R114" s="2129" t="s">
        <v>888</v>
      </c>
    </row>
    <row r="115" spans="2:18" ht="15.75" x14ac:dyDescent="0.3">
      <c r="B115" s="1866" t="s">
        <v>1013</v>
      </c>
      <c r="C115" s="2132">
        <v>403671.20035076747</v>
      </c>
      <c r="D115" s="2133">
        <v>7</v>
      </c>
      <c r="E115" s="2133">
        <v>1</v>
      </c>
      <c r="F115" s="2151">
        <v>2825698.4024553723</v>
      </c>
      <c r="H115" s="1866" t="s">
        <v>1013</v>
      </c>
      <c r="I115" s="2132">
        <v>403671.20035076747</v>
      </c>
      <c r="J115" s="2139">
        <v>2.5</v>
      </c>
      <c r="K115" s="2133">
        <v>1</v>
      </c>
      <c r="L115" s="2151">
        <v>1009178.0008769187</v>
      </c>
      <c r="N115" s="1866" t="s">
        <v>1013</v>
      </c>
      <c r="O115" s="2132">
        <v>403671.20035076747</v>
      </c>
      <c r="P115" s="2133">
        <v>5</v>
      </c>
      <c r="Q115" s="2133">
        <v>1</v>
      </c>
      <c r="R115" s="2151">
        <v>2018356.0017538373</v>
      </c>
    </row>
    <row r="116" spans="2:18" ht="15.75" x14ac:dyDescent="0.3">
      <c r="B116" s="1866" t="s">
        <v>1008</v>
      </c>
      <c r="C116" s="2132">
        <v>166435.72214626396</v>
      </c>
      <c r="D116" s="2133">
        <v>7</v>
      </c>
      <c r="E116" s="2133">
        <v>0</v>
      </c>
      <c r="F116" s="2151">
        <v>0</v>
      </c>
      <c r="H116" s="1866" t="s">
        <v>1008</v>
      </c>
      <c r="I116" s="2132">
        <v>166435.72214626396</v>
      </c>
      <c r="J116" s="2139">
        <v>2.5</v>
      </c>
      <c r="K116" s="2133">
        <v>0</v>
      </c>
      <c r="L116" s="2151">
        <v>0</v>
      </c>
      <c r="N116" s="1866" t="s">
        <v>1008</v>
      </c>
      <c r="O116" s="2132">
        <v>166435.72214626396</v>
      </c>
      <c r="P116" s="2133">
        <v>5</v>
      </c>
      <c r="Q116" s="2133">
        <v>0</v>
      </c>
      <c r="R116" s="2151">
        <v>0</v>
      </c>
    </row>
    <row r="117" spans="2:18" ht="15.75" x14ac:dyDescent="0.3">
      <c r="B117" s="2131" t="s">
        <v>994</v>
      </c>
      <c r="C117" s="2132">
        <v>254469.82106837176</v>
      </c>
      <c r="D117" s="2133">
        <v>7</v>
      </c>
      <c r="E117" s="2133">
        <v>3</v>
      </c>
      <c r="F117" s="2151">
        <v>5343866.2424358074</v>
      </c>
      <c r="H117" s="2131" t="s">
        <v>994</v>
      </c>
      <c r="I117" s="2132">
        <v>254469.82106837176</v>
      </c>
      <c r="J117" s="2139">
        <v>2.5</v>
      </c>
      <c r="K117" s="2133">
        <v>2</v>
      </c>
      <c r="L117" s="2151">
        <v>1272349.1053418587</v>
      </c>
      <c r="N117" s="2131" t="s">
        <v>994</v>
      </c>
      <c r="O117" s="2132">
        <v>254469.82106837176</v>
      </c>
      <c r="P117" s="2133">
        <v>5</v>
      </c>
      <c r="Q117" s="2133">
        <v>2</v>
      </c>
      <c r="R117" s="2151">
        <v>2544698.2106837174</v>
      </c>
    </row>
    <row r="118" spans="2:18" ht="15.75" x14ac:dyDescent="0.3">
      <c r="B118" s="2131" t="s">
        <v>995</v>
      </c>
      <c r="C118" s="2132">
        <v>64040.167561799884</v>
      </c>
      <c r="D118" s="2133">
        <v>7</v>
      </c>
      <c r="E118" s="2133">
        <v>4</v>
      </c>
      <c r="F118" s="2151">
        <v>1793124.6917303968</v>
      </c>
      <c r="H118" s="2131" t="s">
        <v>995</v>
      </c>
      <c r="I118" s="2132">
        <v>64040.167561799884</v>
      </c>
      <c r="J118" s="2139">
        <v>2.5</v>
      </c>
      <c r="K118" s="2133">
        <v>2</v>
      </c>
      <c r="L118" s="2151">
        <v>320200.83780899941</v>
      </c>
      <c r="N118" s="2131" t="s">
        <v>995</v>
      </c>
      <c r="O118" s="2132">
        <v>64040.167561799884</v>
      </c>
      <c r="P118" s="2133">
        <v>5</v>
      </c>
      <c r="Q118" s="2133">
        <v>2</v>
      </c>
      <c r="R118" s="2151">
        <v>640401.67561799882</v>
      </c>
    </row>
    <row r="119" spans="2:18" ht="15.75" x14ac:dyDescent="0.3">
      <c r="B119" s="2131" t="s">
        <v>996</v>
      </c>
      <c r="C119" s="2132">
        <v>56298.72089551598</v>
      </c>
      <c r="D119" s="2133">
        <v>7</v>
      </c>
      <c r="E119" s="2133">
        <v>1</v>
      </c>
      <c r="F119" s="2151">
        <v>394091.04626861186</v>
      </c>
      <c r="H119" s="2131" t="s">
        <v>996</v>
      </c>
      <c r="I119" s="2132">
        <v>56298.72089551598</v>
      </c>
      <c r="J119" s="2139">
        <v>2.5</v>
      </c>
      <c r="K119" s="2133">
        <v>1</v>
      </c>
      <c r="L119" s="2151">
        <v>140746.80223878994</v>
      </c>
      <c r="N119" s="2131" t="s">
        <v>996</v>
      </c>
      <c r="O119" s="2132">
        <v>56298.72089551598</v>
      </c>
      <c r="P119" s="2133">
        <v>5</v>
      </c>
      <c r="Q119" s="2133">
        <v>1</v>
      </c>
      <c r="R119" s="2151">
        <v>281493.60447757988</v>
      </c>
    </row>
    <row r="120" spans="2:18" ht="15.75" x14ac:dyDescent="0.3">
      <c r="B120" s="2142"/>
      <c r="C120" s="2153"/>
      <c r="D120" s="2153"/>
      <c r="E120" s="2154" t="s">
        <v>890</v>
      </c>
      <c r="F120" s="2155">
        <v>7531081.9804348163</v>
      </c>
      <c r="H120" s="2142"/>
      <c r="I120" s="2153"/>
      <c r="J120" s="2153"/>
      <c r="K120" s="2154" t="s">
        <v>890</v>
      </c>
      <c r="L120" s="2155">
        <v>1733296.745389648</v>
      </c>
      <c r="N120" s="2142"/>
      <c r="O120" s="2153"/>
      <c r="P120" s="2153"/>
      <c r="Q120" s="2154" t="s">
        <v>890</v>
      </c>
      <c r="R120" s="2155">
        <v>3466593.490779296</v>
      </c>
    </row>
    <row r="121" spans="2:18" ht="16.5" thickBot="1" x14ac:dyDescent="0.35">
      <c r="B121" s="2157"/>
      <c r="C121" s="2158"/>
      <c r="D121" s="2159" t="s">
        <v>900</v>
      </c>
      <c r="E121" s="2160"/>
      <c r="F121" s="2161">
        <v>9057862.2544200215</v>
      </c>
      <c r="H121" s="2157"/>
      <c r="I121" s="2158"/>
      <c r="J121" s="2159" t="s">
        <v>900</v>
      </c>
      <c r="K121" s="2160"/>
      <c r="L121" s="2161">
        <v>2298354.0839505089</v>
      </c>
      <c r="N121" s="2157"/>
      <c r="O121" s="2158"/>
      <c r="P121" s="2159" t="s">
        <v>900</v>
      </c>
      <c r="Q121" s="2160"/>
      <c r="R121" s="2161">
        <v>4354862.2970523294</v>
      </c>
    </row>
    <row r="123" spans="2:18" ht="15.75" thickBot="1" x14ac:dyDescent="0.3"/>
    <row r="124" spans="2:18" ht="15.75" x14ac:dyDescent="0.3">
      <c r="B124" s="2103"/>
      <c r="C124" s="2104"/>
      <c r="D124" s="2107" t="s">
        <v>875</v>
      </c>
      <c r="E124" s="2105"/>
      <c r="F124" s="2106"/>
      <c r="H124" s="2103"/>
      <c r="I124" s="2104"/>
      <c r="J124" s="2107" t="s">
        <v>875</v>
      </c>
      <c r="K124" s="2105"/>
      <c r="L124" s="2106"/>
    </row>
    <row r="125" spans="2:18" ht="16.5" thickBot="1" x14ac:dyDescent="0.35">
      <c r="B125" s="2113" t="s">
        <v>877</v>
      </c>
      <c r="C125" s="2114">
        <v>16</v>
      </c>
      <c r="D125" s="2115" t="s">
        <v>3366</v>
      </c>
      <c r="E125" s="2111"/>
      <c r="F125" s="2112"/>
      <c r="H125" s="2113" t="s">
        <v>877</v>
      </c>
      <c r="I125" s="2114">
        <v>17</v>
      </c>
      <c r="J125" s="2115" t="s">
        <v>3366</v>
      </c>
      <c r="K125" s="2111"/>
      <c r="L125" s="2112"/>
    </row>
    <row r="126" spans="2:18" ht="15.75" x14ac:dyDescent="0.3">
      <c r="B126" s="2116" t="s">
        <v>2886</v>
      </c>
      <c r="C126" s="2117"/>
      <c r="D126" s="2104"/>
      <c r="E126" s="2118" t="s">
        <v>881</v>
      </c>
      <c r="F126" s="2119" t="s">
        <v>883</v>
      </c>
      <c r="H126" s="2116" t="s">
        <v>2887</v>
      </c>
      <c r="I126" s="2117"/>
      <c r="J126" s="2104"/>
      <c r="K126" s="2118" t="s">
        <v>881</v>
      </c>
      <c r="L126" s="2119" t="s">
        <v>883</v>
      </c>
    </row>
    <row r="127" spans="2:18" ht="16.5" thickBot="1" x14ac:dyDescent="0.35">
      <c r="B127" s="2121"/>
      <c r="C127" s="2122"/>
      <c r="D127" s="2123"/>
      <c r="E127" s="1185"/>
      <c r="F127" s="2124"/>
      <c r="H127" s="2121"/>
      <c r="I127" s="2122"/>
      <c r="J127" s="2123"/>
      <c r="K127" s="1185"/>
      <c r="L127" s="2124"/>
    </row>
    <row r="128" spans="2:18" ht="15.75" x14ac:dyDescent="0.3">
      <c r="B128" s="2125" t="s">
        <v>882</v>
      </c>
      <c r="C128" s="1185"/>
      <c r="D128" s="2111"/>
      <c r="E128" s="1185"/>
      <c r="F128" s="2124"/>
      <c r="H128" s="2125" t="s">
        <v>882</v>
      </c>
      <c r="I128" s="1185"/>
      <c r="J128" s="2111"/>
      <c r="K128" s="1185"/>
      <c r="L128" s="2124"/>
    </row>
    <row r="129" spans="2:12" x14ac:dyDescent="0.25">
      <c r="B129" s="2126" t="s">
        <v>884</v>
      </c>
      <c r="C129" s="2127" t="s">
        <v>885</v>
      </c>
      <c r="D129" s="2128" t="s">
        <v>886</v>
      </c>
      <c r="E129" s="2127" t="s">
        <v>893</v>
      </c>
      <c r="F129" s="2129" t="s">
        <v>888</v>
      </c>
      <c r="H129" s="2126" t="s">
        <v>884</v>
      </c>
      <c r="I129" s="2127" t="s">
        <v>885</v>
      </c>
      <c r="J129" s="2128" t="s">
        <v>886</v>
      </c>
      <c r="K129" s="2127" t="s">
        <v>893</v>
      </c>
      <c r="L129" s="2129" t="s">
        <v>888</v>
      </c>
    </row>
    <row r="130" spans="2:12" ht="15.75" x14ac:dyDescent="0.3">
      <c r="B130" s="2131" t="s">
        <v>992</v>
      </c>
      <c r="C130" s="2132">
        <v>210200</v>
      </c>
      <c r="D130" s="2133">
        <v>1</v>
      </c>
      <c r="E130" s="2133">
        <v>1</v>
      </c>
      <c r="F130" s="2134">
        <v>210200</v>
      </c>
      <c r="H130" s="2131" t="s">
        <v>992</v>
      </c>
      <c r="I130" s="2132">
        <v>210200</v>
      </c>
      <c r="J130" s="2133">
        <v>1</v>
      </c>
      <c r="K130" s="2133">
        <v>1</v>
      </c>
      <c r="L130" s="2134">
        <v>210200</v>
      </c>
    </row>
    <row r="131" spans="2:12" ht="15.75" x14ac:dyDescent="0.3">
      <c r="B131" s="2131" t="s">
        <v>993</v>
      </c>
      <c r="C131" s="2132">
        <v>3955.7338560860808</v>
      </c>
      <c r="D131" s="2133">
        <v>1</v>
      </c>
      <c r="E131" s="2133">
        <v>1</v>
      </c>
      <c r="F131" s="2134">
        <v>3955.7338560860808</v>
      </c>
      <c r="H131" s="2131" t="s">
        <v>993</v>
      </c>
      <c r="I131" s="2132">
        <v>3955.7338560860808</v>
      </c>
      <c r="J131" s="2133">
        <v>5</v>
      </c>
      <c r="K131" s="2133">
        <v>1</v>
      </c>
      <c r="L131" s="2134">
        <v>19778.669280430404</v>
      </c>
    </row>
    <row r="132" spans="2:12" ht="15.75" x14ac:dyDescent="0.3">
      <c r="B132" s="2131"/>
      <c r="C132" s="2137"/>
      <c r="D132" s="2138"/>
      <c r="E132" s="2139"/>
      <c r="F132" s="2140"/>
      <c r="H132" s="2131"/>
      <c r="I132" s="2137"/>
      <c r="J132" s="2138"/>
      <c r="K132" s="2139"/>
      <c r="L132" s="2140"/>
    </row>
    <row r="133" spans="2:12" ht="15.75" x14ac:dyDescent="0.3">
      <c r="B133" s="2131"/>
      <c r="C133" s="2137"/>
      <c r="D133" s="2138"/>
      <c r="E133" s="2139"/>
      <c r="F133" s="2140"/>
      <c r="H133" s="2131"/>
      <c r="I133" s="2137"/>
      <c r="J133" s="2138"/>
      <c r="K133" s="2139"/>
      <c r="L133" s="2140"/>
    </row>
    <row r="134" spans="2:12" ht="15.75" x14ac:dyDescent="0.3">
      <c r="B134" s="2142"/>
      <c r="C134" s="1185"/>
      <c r="D134" s="1185"/>
      <c r="E134" s="2143" t="s">
        <v>890</v>
      </c>
      <c r="F134" s="2144">
        <v>214155.7338560861</v>
      </c>
      <c r="H134" s="2142"/>
      <c r="I134" s="1185"/>
      <c r="J134" s="1185"/>
      <c r="K134" s="2143" t="s">
        <v>890</v>
      </c>
      <c r="L134" s="2144">
        <v>229978.66928043042</v>
      </c>
    </row>
    <row r="135" spans="2:12" ht="15.75" x14ac:dyDescent="0.3">
      <c r="B135" s="2125" t="s">
        <v>891</v>
      </c>
      <c r="C135" s="2111"/>
      <c r="D135" s="2111"/>
      <c r="E135" s="1185"/>
      <c r="F135" s="2124"/>
      <c r="H135" s="2125" t="s">
        <v>891</v>
      </c>
      <c r="I135" s="2111"/>
      <c r="J135" s="2111"/>
      <c r="K135" s="1185"/>
      <c r="L135" s="2124"/>
    </row>
    <row r="136" spans="2:12" x14ac:dyDescent="0.25">
      <c r="B136" s="2126" t="s">
        <v>884</v>
      </c>
      <c r="C136" s="2127" t="s">
        <v>892</v>
      </c>
      <c r="D136" s="2128" t="s">
        <v>893</v>
      </c>
      <c r="E136" s="2127" t="s">
        <v>887</v>
      </c>
      <c r="F136" s="2129" t="s">
        <v>888</v>
      </c>
      <c r="H136" s="2126" t="s">
        <v>884</v>
      </c>
      <c r="I136" s="2127" t="s">
        <v>892</v>
      </c>
      <c r="J136" s="2128" t="s">
        <v>893</v>
      </c>
      <c r="K136" s="2127" t="s">
        <v>887</v>
      </c>
      <c r="L136" s="2129" t="s">
        <v>888</v>
      </c>
    </row>
    <row r="137" spans="2:12" ht="15.75" x14ac:dyDescent="0.3">
      <c r="B137" s="2146"/>
      <c r="C137" s="2147"/>
      <c r="D137" s="2148"/>
      <c r="E137" s="2149"/>
      <c r="F137" s="2140"/>
      <c r="H137" s="2146"/>
      <c r="I137" s="2147"/>
      <c r="J137" s="2148"/>
      <c r="K137" s="2149"/>
      <c r="L137" s="2140"/>
    </row>
    <row r="138" spans="2:12" ht="15.75" x14ac:dyDescent="0.3">
      <c r="B138" s="1866"/>
      <c r="C138" s="2147"/>
      <c r="D138" s="2148"/>
      <c r="E138" s="2149"/>
      <c r="F138" s="2140"/>
      <c r="H138" s="1866"/>
      <c r="I138" s="2147"/>
      <c r="J138" s="2148"/>
      <c r="K138" s="2149"/>
      <c r="L138" s="2140"/>
    </row>
    <row r="139" spans="2:12" ht="15.75" x14ac:dyDescent="0.3">
      <c r="B139" s="1866"/>
      <c r="C139" s="2147"/>
      <c r="D139" s="2148"/>
      <c r="E139" s="2149"/>
      <c r="F139" s="2140"/>
      <c r="H139" s="1866"/>
      <c r="I139" s="2147"/>
      <c r="J139" s="2148"/>
      <c r="K139" s="2149"/>
      <c r="L139" s="2140"/>
    </row>
    <row r="140" spans="2:12" ht="15.75" x14ac:dyDescent="0.3">
      <c r="B140" s="1866"/>
      <c r="C140" s="2150"/>
      <c r="D140" s="2148"/>
      <c r="E140" s="2149"/>
      <c r="F140" s="2140"/>
      <c r="H140" s="1866"/>
      <c r="I140" s="2150"/>
      <c r="J140" s="2148"/>
      <c r="K140" s="2149"/>
      <c r="L140" s="2140"/>
    </row>
    <row r="141" spans="2:12" ht="15.75" x14ac:dyDescent="0.3">
      <c r="B141" s="2146"/>
      <c r="C141" s="2150"/>
      <c r="D141" s="2148"/>
      <c r="E141" s="2149"/>
      <c r="F141" s="2140"/>
      <c r="H141" s="2146"/>
      <c r="I141" s="2150"/>
      <c r="J141" s="2148"/>
      <c r="K141" s="2149"/>
      <c r="L141" s="2140"/>
    </row>
    <row r="142" spans="2:12" ht="15.75" x14ac:dyDescent="0.3">
      <c r="B142" s="2142"/>
      <c r="C142" s="1185"/>
      <c r="D142" s="1185"/>
      <c r="E142" s="2149"/>
      <c r="F142" s="2144"/>
      <c r="H142" s="2142"/>
      <c r="I142" s="1185"/>
      <c r="J142" s="1185"/>
      <c r="K142" s="2149"/>
      <c r="L142" s="2144"/>
    </row>
    <row r="143" spans="2:12" ht="15.75" x14ac:dyDescent="0.3">
      <c r="B143" s="2125" t="s">
        <v>898</v>
      </c>
      <c r="C143" s="2111"/>
      <c r="D143" s="2111"/>
      <c r="E143" s="1185"/>
      <c r="F143" s="2124"/>
      <c r="H143" s="2125" t="s">
        <v>898</v>
      </c>
      <c r="I143" s="2111"/>
      <c r="J143" s="2111"/>
      <c r="K143" s="1185"/>
      <c r="L143" s="2124"/>
    </row>
    <row r="144" spans="2:12" x14ac:dyDescent="0.25">
      <c r="B144" s="2126" t="s">
        <v>884</v>
      </c>
      <c r="C144" s="2127" t="s">
        <v>885</v>
      </c>
      <c r="D144" s="2128" t="s">
        <v>886</v>
      </c>
      <c r="E144" s="2127" t="s">
        <v>893</v>
      </c>
      <c r="F144" s="2129" t="s">
        <v>888</v>
      </c>
      <c r="H144" s="2126" t="s">
        <v>884</v>
      </c>
      <c r="I144" s="2127" t="s">
        <v>885</v>
      </c>
      <c r="J144" s="2128" t="s">
        <v>886</v>
      </c>
      <c r="K144" s="2127" t="s">
        <v>893</v>
      </c>
      <c r="L144" s="2129" t="s">
        <v>888</v>
      </c>
    </row>
    <row r="145" spans="2:24" ht="15.75" x14ac:dyDescent="0.3">
      <c r="B145" s="1866" t="s">
        <v>1013</v>
      </c>
      <c r="C145" s="2132">
        <v>403671.20035076747</v>
      </c>
      <c r="D145" s="2133">
        <v>1</v>
      </c>
      <c r="E145" s="2133">
        <v>1</v>
      </c>
      <c r="F145" s="2151">
        <v>403671.20035076747</v>
      </c>
      <c r="H145" s="1866" t="s">
        <v>1013</v>
      </c>
      <c r="I145" s="2132">
        <v>403671.20035076747</v>
      </c>
      <c r="J145" s="2133">
        <v>10</v>
      </c>
      <c r="K145" s="2133">
        <v>1</v>
      </c>
      <c r="L145" s="2151">
        <v>4036712.0035076747</v>
      </c>
    </row>
    <row r="146" spans="2:24" ht="15.75" x14ac:dyDescent="0.3">
      <c r="B146" s="1866" t="s">
        <v>1008</v>
      </c>
      <c r="C146" s="2132">
        <v>166435.72214626396</v>
      </c>
      <c r="D146" s="2133">
        <v>1</v>
      </c>
      <c r="E146" s="2133">
        <v>0</v>
      </c>
      <c r="F146" s="2151">
        <v>0</v>
      </c>
      <c r="H146" s="1866" t="s">
        <v>1008</v>
      </c>
      <c r="I146" s="2132">
        <v>166435.72214626396</v>
      </c>
      <c r="J146" s="2133">
        <v>10</v>
      </c>
      <c r="K146" s="2133">
        <v>0</v>
      </c>
      <c r="L146" s="2151">
        <v>0</v>
      </c>
    </row>
    <row r="147" spans="2:24" ht="15.75" x14ac:dyDescent="0.3">
      <c r="B147" s="2131" t="s">
        <v>994</v>
      </c>
      <c r="C147" s="2132">
        <v>143586.68197474169</v>
      </c>
      <c r="D147" s="2133">
        <v>1</v>
      </c>
      <c r="E147" s="2133">
        <v>3</v>
      </c>
      <c r="F147" s="2151">
        <v>430760.04592422507</v>
      </c>
      <c r="H147" s="2131" t="s">
        <v>994</v>
      </c>
      <c r="I147" s="2132">
        <v>143586.68197474169</v>
      </c>
      <c r="J147" s="2133">
        <v>10</v>
      </c>
      <c r="K147" s="2133">
        <v>3</v>
      </c>
      <c r="L147" s="2151">
        <v>4307600.4592422508</v>
      </c>
    </row>
    <row r="148" spans="2:24" ht="15.75" x14ac:dyDescent="0.3">
      <c r="B148" s="2131" t="s">
        <v>995</v>
      </c>
      <c r="C148" s="2132">
        <v>64040.167561799884</v>
      </c>
      <c r="D148" s="2133">
        <v>1</v>
      </c>
      <c r="E148" s="2133">
        <v>4</v>
      </c>
      <c r="F148" s="2151">
        <v>256160.67024719954</v>
      </c>
      <c r="H148" s="2131" t="s">
        <v>995</v>
      </c>
      <c r="I148" s="2132">
        <v>64040.167561799884</v>
      </c>
      <c r="J148" s="2133">
        <v>10</v>
      </c>
      <c r="K148" s="2133">
        <v>4</v>
      </c>
      <c r="L148" s="2151">
        <v>2561606.7024719953</v>
      </c>
    </row>
    <row r="149" spans="2:24" ht="15.75" x14ac:dyDescent="0.3">
      <c r="B149" s="2131" t="s">
        <v>996</v>
      </c>
      <c r="C149" s="2132">
        <v>56298.72089551598</v>
      </c>
      <c r="D149" s="2133">
        <v>1</v>
      </c>
      <c r="E149" s="2133">
        <v>1</v>
      </c>
      <c r="F149" s="2151">
        <v>56298.72089551598</v>
      </c>
      <c r="H149" s="2131" t="s">
        <v>996</v>
      </c>
      <c r="I149" s="2132">
        <v>56298.72089551598</v>
      </c>
      <c r="J149" s="2133">
        <v>10</v>
      </c>
      <c r="K149" s="2133">
        <v>1</v>
      </c>
      <c r="L149" s="2151">
        <v>562987.20895515976</v>
      </c>
    </row>
    <row r="150" spans="2:24" ht="15.75" x14ac:dyDescent="0.3">
      <c r="B150" s="2142"/>
      <c r="C150" s="2153"/>
      <c r="D150" s="2153"/>
      <c r="E150" s="2154" t="s">
        <v>890</v>
      </c>
      <c r="F150" s="2155">
        <v>743219.43706694059</v>
      </c>
      <c r="H150" s="2142"/>
      <c r="I150" s="2153"/>
      <c r="J150" s="2153"/>
      <c r="K150" s="2154" t="s">
        <v>890</v>
      </c>
      <c r="L150" s="2155">
        <v>7432194.3706694059</v>
      </c>
    </row>
    <row r="151" spans="2:24" ht="16.5" thickBot="1" x14ac:dyDescent="0.35">
      <c r="B151" s="2157"/>
      <c r="C151" s="2158"/>
      <c r="D151" s="2159" t="s">
        <v>900</v>
      </c>
      <c r="E151" s="2160"/>
      <c r="F151" s="2161">
        <v>957375.17092302674</v>
      </c>
      <c r="H151" s="2157"/>
      <c r="I151" s="2158"/>
      <c r="J151" s="2159" t="s">
        <v>900</v>
      </c>
      <c r="K151" s="2160"/>
      <c r="L151" s="2161">
        <v>7662173.0399498362</v>
      </c>
    </row>
    <row r="153" spans="2:24" ht="15.75" thickBot="1" x14ac:dyDescent="0.3"/>
    <row r="154" spans="2:24" ht="15.75" x14ac:dyDescent="0.3">
      <c r="B154" s="2103"/>
      <c r="C154" s="2104"/>
      <c r="D154" s="2107" t="s">
        <v>875</v>
      </c>
      <c r="E154" s="2105"/>
      <c r="F154" s="2106"/>
      <c r="H154" s="2103"/>
      <c r="I154" s="2104"/>
      <c r="J154" s="2107" t="s">
        <v>875</v>
      </c>
      <c r="K154" s="2105"/>
      <c r="L154" s="2106"/>
      <c r="N154" s="2103"/>
      <c r="O154" s="2104"/>
      <c r="P154" s="2107" t="s">
        <v>875</v>
      </c>
      <c r="Q154" s="2105"/>
      <c r="R154" s="2106"/>
      <c r="T154" s="2103"/>
      <c r="U154" s="2104"/>
      <c r="V154" s="2107" t="s">
        <v>875</v>
      </c>
      <c r="W154" s="2105"/>
      <c r="X154" s="2106"/>
    </row>
    <row r="155" spans="2:24" ht="16.5" thickBot="1" x14ac:dyDescent="0.35">
      <c r="B155" s="2113" t="s">
        <v>877</v>
      </c>
      <c r="C155" s="2114">
        <v>18</v>
      </c>
      <c r="D155" s="2115" t="s">
        <v>3366</v>
      </c>
      <c r="E155" s="2111"/>
      <c r="F155" s="2112"/>
      <c r="H155" s="2113" t="s">
        <v>877</v>
      </c>
      <c r="I155" s="2114">
        <v>19</v>
      </c>
      <c r="J155" s="2115" t="s">
        <v>3366</v>
      </c>
      <c r="K155" s="2111"/>
      <c r="L155" s="2112"/>
      <c r="N155" s="2113" t="s">
        <v>877</v>
      </c>
      <c r="O155" s="2114">
        <v>20</v>
      </c>
      <c r="P155" s="2115" t="s">
        <v>3366</v>
      </c>
      <c r="Q155" s="2111"/>
      <c r="R155" s="2112"/>
      <c r="T155" s="2113" t="s">
        <v>877</v>
      </c>
      <c r="U155" s="2114">
        <v>21</v>
      </c>
      <c r="V155" s="2115" t="s">
        <v>3366</v>
      </c>
      <c r="W155" s="2111"/>
      <c r="X155" s="2112"/>
    </row>
    <row r="156" spans="2:24" ht="15.75" x14ac:dyDescent="0.3">
      <c r="B156" s="2116" t="s">
        <v>2692</v>
      </c>
      <c r="C156" s="2117"/>
      <c r="D156" s="2104"/>
      <c r="E156" s="2118" t="s">
        <v>881</v>
      </c>
      <c r="F156" s="2119" t="s">
        <v>883</v>
      </c>
      <c r="H156" s="2116" t="s">
        <v>2888</v>
      </c>
      <c r="I156" s="2117"/>
      <c r="J156" s="2104"/>
      <c r="K156" s="2118" t="s">
        <v>881</v>
      </c>
      <c r="L156" s="2119" t="s">
        <v>883</v>
      </c>
      <c r="N156" s="2116" t="s">
        <v>2889</v>
      </c>
      <c r="O156" s="2117"/>
      <c r="P156" s="2104"/>
      <c r="Q156" s="2118" t="s">
        <v>881</v>
      </c>
      <c r="R156" s="2119" t="s">
        <v>883</v>
      </c>
      <c r="T156" s="2116" t="s">
        <v>2890</v>
      </c>
      <c r="U156" s="2117"/>
      <c r="V156" s="2104"/>
      <c r="W156" s="2118" t="s">
        <v>881</v>
      </c>
      <c r="X156" s="2119" t="s">
        <v>883</v>
      </c>
    </row>
    <row r="157" spans="2:24" ht="16.5" thickBot="1" x14ac:dyDescent="0.35">
      <c r="B157" s="2121"/>
      <c r="C157" s="2122"/>
      <c r="D157" s="2123"/>
      <c r="E157" s="1185"/>
      <c r="F157" s="2124"/>
      <c r="H157" s="2121"/>
      <c r="I157" s="2122"/>
      <c r="J157" s="2123"/>
      <c r="K157" s="1185"/>
      <c r="L157" s="2124"/>
      <c r="N157" s="2121"/>
      <c r="O157" s="2122"/>
      <c r="P157" s="2123"/>
      <c r="Q157" s="1185"/>
      <c r="R157" s="2124"/>
      <c r="T157" s="2121"/>
      <c r="U157" s="2122"/>
      <c r="V157" s="2123"/>
      <c r="W157" s="1185"/>
      <c r="X157" s="2124"/>
    </row>
    <row r="158" spans="2:24" ht="15.75" x14ac:dyDescent="0.3">
      <c r="B158" s="2125" t="s">
        <v>882</v>
      </c>
      <c r="C158" s="1185"/>
      <c r="D158" s="2111"/>
      <c r="E158" s="1185"/>
      <c r="F158" s="2124"/>
      <c r="H158" s="2125" t="s">
        <v>882</v>
      </c>
      <c r="I158" s="1185"/>
      <c r="J158" s="2111"/>
      <c r="K158" s="1185"/>
      <c r="L158" s="2124"/>
      <c r="N158" s="2125" t="s">
        <v>882</v>
      </c>
      <c r="O158" s="1185"/>
      <c r="P158" s="2111"/>
      <c r="Q158" s="1185"/>
      <c r="R158" s="2124"/>
      <c r="T158" s="2125" t="s">
        <v>882</v>
      </c>
      <c r="U158" s="1185"/>
      <c r="V158" s="2111"/>
      <c r="W158" s="1185"/>
      <c r="X158" s="2124"/>
    </row>
    <row r="159" spans="2:24" x14ac:dyDescent="0.25">
      <c r="B159" s="2126" t="s">
        <v>884</v>
      </c>
      <c r="C159" s="2127" t="s">
        <v>885</v>
      </c>
      <c r="D159" s="2128" t="s">
        <v>886</v>
      </c>
      <c r="E159" s="2127" t="s">
        <v>893</v>
      </c>
      <c r="F159" s="2129" t="s">
        <v>888</v>
      </c>
      <c r="H159" s="2126" t="s">
        <v>884</v>
      </c>
      <c r="I159" s="2127" t="s">
        <v>885</v>
      </c>
      <c r="J159" s="2128" t="s">
        <v>886</v>
      </c>
      <c r="K159" s="2127" t="s">
        <v>893</v>
      </c>
      <c r="L159" s="2129" t="s">
        <v>888</v>
      </c>
      <c r="N159" s="2126" t="s">
        <v>884</v>
      </c>
      <c r="O159" s="2127" t="s">
        <v>885</v>
      </c>
      <c r="P159" s="2128" t="s">
        <v>886</v>
      </c>
      <c r="Q159" s="2127" t="s">
        <v>893</v>
      </c>
      <c r="R159" s="2129" t="s">
        <v>888</v>
      </c>
      <c r="T159" s="2126" t="s">
        <v>884</v>
      </c>
      <c r="U159" s="2127" t="s">
        <v>885</v>
      </c>
      <c r="V159" s="2128" t="s">
        <v>886</v>
      </c>
      <c r="W159" s="2127" t="s">
        <v>893</v>
      </c>
      <c r="X159" s="2129" t="s">
        <v>888</v>
      </c>
    </row>
    <row r="160" spans="2:24" ht="15.75" x14ac:dyDescent="0.3">
      <c r="B160" s="964" t="s">
        <v>1012</v>
      </c>
      <c r="C160" s="2132">
        <v>93831.201492526641</v>
      </c>
      <c r="D160" s="2133">
        <v>50</v>
      </c>
      <c r="E160" s="2133">
        <v>1</v>
      </c>
      <c r="F160" s="2134">
        <v>4691560.0746263321</v>
      </c>
      <c r="H160" s="2131" t="s">
        <v>992</v>
      </c>
      <c r="I160" s="2132">
        <v>93831.201492526641</v>
      </c>
      <c r="J160" s="2133">
        <v>40</v>
      </c>
      <c r="K160" s="2133">
        <v>1</v>
      </c>
      <c r="L160" s="2134">
        <v>3753248.0597010655</v>
      </c>
      <c r="N160" s="2131" t="s">
        <v>992</v>
      </c>
      <c r="O160" s="2132">
        <v>93831.201492526641</v>
      </c>
      <c r="P160" s="2133">
        <v>25</v>
      </c>
      <c r="Q160" s="2133">
        <v>1</v>
      </c>
      <c r="R160" s="2134">
        <v>2345780.0373131661</v>
      </c>
      <c r="T160" s="2166" t="s">
        <v>1012</v>
      </c>
      <c r="U160" s="2132">
        <v>93831.201492526641</v>
      </c>
      <c r="V160" s="2133">
        <v>50</v>
      </c>
      <c r="W160" s="2133">
        <v>1</v>
      </c>
      <c r="X160" s="2134">
        <v>4691560.0746263321</v>
      </c>
    </row>
    <row r="161" spans="2:24" ht="15.75" x14ac:dyDescent="0.3">
      <c r="B161" s="964" t="s">
        <v>1005</v>
      </c>
      <c r="C161" s="2132">
        <v>53321.512629161873</v>
      </c>
      <c r="D161" s="2133">
        <v>10</v>
      </c>
      <c r="E161" s="2133">
        <v>1</v>
      </c>
      <c r="F161" s="2134">
        <v>533215.12629161868</v>
      </c>
      <c r="H161" s="2131" t="s">
        <v>993</v>
      </c>
      <c r="I161" s="2132">
        <v>3955.7338560860808</v>
      </c>
      <c r="J161" s="2133">
        <v>10</v>
      </c>
      <c r="K161" s="2133">
        <v>1</v>
      </c>
      <c r="L161" s="2134">
        <v>39557.338560860808</v>
      </c>
      <c r="N161" s="2131" t="s">
        <v>993</v>
      </c>
      <c r="O161" s="2132">
        <v>3955.7338560860808</v>
      </c>
      <c r="P161" s="2133">
        <v>5</v>
      </c>
      <c r="Q161" s="2133">
        <v>1</v>
      </c>
      <c r="R161" s="2134">
        <v>19778.669280430404</v>
      </c>
      <c r="T161" s="2166" t="s">
        <v>1005</v>
      </c>
      <c r="U161" s="2132">
        <v>53321.512629161873</v>
      </c>
      <c r="V161" s="2133">
        <v>10</v>
      </c>
      <c r="W161" s="2133">
        <v>1</v>
      </c>
      <c r="X161" s="2134">
        <v>533215.12629161868</v>
      </c>
    </row>
    <row r="162" spans="2:24" ht="15.75" x14ac:dyDescent="0.3">
      <c r="B162" s="2131"/>
      <c r="C162" s="2137"/>
      <c r="D162" s="2138"/>
      <c r="E162" s="2139"/>
      <c r="F162" s="2140"/>
      <c r="H162" s="2131"/>
      <c r="I162" s="2137"/>
      <c r="J162" s="2138"/>
      <c r="K162" s="2139"/>
      <c r="L162" s="2140"/>
      <c r="N162" s="2131"/>
      <c r="O162" s="2137"/>
      <c r="P162" s="2138"/>
      <c r="Q162" s="2139"/>
      <c r="R162" s="2140"/>
      <c r="T162" s="2131"/>
      <c r="U162" s="2137"/>
      <c r="V162" s="2138"/>
      <c r="W162" s="2139"/>
      <c r="X162" s="2140"/>
    </row>
    <row r="163" spans="2:24" ht="15.75" x14ac:dyDescent="0.3">
      <c r="B163" s="2131"/>
      <c r="C163" s="2137"/>
      <c r="D163" s="2138"/>
      <c r="E163" s="2139"/>
      <c r="F163" s="2140"/>
      <c r="H163" s="2131"/>
      <c r="I163" s="2137"/>
      <c r="J163" s="2138"/>
      <c r="K163" s="2139"/>
      <c r="L163" s="2140"/>
      <c r="N163" s="2131"/>
      <c r="O163" s="2137"/>
      <c r="P163" s="2138"/>
      <c r="Q163" s="2139"/>
      <c r="R163" s="2140"/>
      <c r="T163" s="2131"/>
      <c r="U163" s="2137"/>
      <c r="V163" s="2138"/>
      <c r="W163" s="2139"/>
      <c r="X163" s="2140"/>
    </row>
    <row r="164" spans="2:24" ht="15.75" x14ac:dyDescent="0.3">
      <c r="B164" s="2142"/>
      <c r="C164" s="1185"/>
      <c r="D164" s="1185"/>
      <c r="E164" s="2143" t="s">
        <v>890</v>
      </c>
      <c r="F164" s="2144">
        <v>5224775.2009179508</v>
      </c>
      <c r="H164" s="2142"/>
      <c r="I164" s="1185"/>
      <c r="J164" s="1185"/>
      <c r="K164" s="2143" t="s">
        <v>890</v>
      </c>
      <c r="L164" s="2144">
        <v>3792805.3982619261</v>
      </c>
      <c r="N164" s="2142"/>
      <c r="O164" s="1185"/>
      <c r="P164" s="1185"/>
      <c r="Q164" s="2143" t="s">
        <v>890</v>
      </c>
      <c r="R164" s="2144">
        <v>2365558.7065935964</v>
      </c>
      <c r="T164" s="2142"/>
      <c r="U164" s="1185"/>
      <c r="V164" s="1185"/>
      <c r="W164" s="2143" t="s">
        <v>890</v>
      </c>
      <c r="X164" s="2144">
        <v>5224775.2009179508</v>
      </c>
    </row>
    <row r="165" spans="2:24" ht="15.75" x14ac:dyDescent="0.3">
      <c r="B165" s="2125" t="s">
        <v>891</v>
      </c>
      <c r="C165" s="2111"/>
      <c r="D165" s="2111"/>
      <c r="E165" s="1185"/>
      <c r="F165" s="2124"/>
      <c r="H165" s="2125" t="s">
        <v>891</v>
      </c>
      <c r="I165" s="2111"/>
      <c r="J165" s="2111"/>
      <c r="K165" s="1185"/>
      <c r="L165" s="2124"/>
      <c r="N165" s="2125" t="s">
        <v>891</v>
      </c>
      <c r="O165" s="2111"/>
      <c r="P165" s="2111"/>
      <c r="Q165" s="1185"/>
      <c r="R165" s="2124"/>
      <c r="T165" s="2125" t="s">
        <v>891</v>
      </c>
      <c r="U165" s="2111"/>
      <c r="V165" s="2111"/>
      <c r="W165" s="1185"/>
      <c r="X165" s="2124"/>
    </row>
    <row r="166" spans="2:24" x14ac:dyDescent="0.25">
      <c r="B166" s="2126" t="s">
        <v>884</v>
      </c>
      <c r="C166" s="2127" t="s">
        <v>892</v>
      </c>
      <c r="D166" s="2128" t="s">
        <v>893</v>
      </c>
      <c r="E166" s="2127" t="s">
        <v>887</v>
      </c>
      <c r="F166" s="2129" t="s">
        <v>888</v>
      </c>
      <c r="H166" s="2126" t="s">
        <v>884</v>
      </c>
      <c r="I166" s="2127" t="s">
        <v>892</v>
      </c>
      <c r="J166" s="2128" t="s">
        <v>893</v>
      </c>
      <c r="K166" s="2127" t="s">
        <v>887</v>
      </c>
      <c r="L166" s="2129" t="s">
        <v>888</v>
      </c>
      <c r="N166" s="2126" t="s">
        <v>884</v>
      </c>
      <c r="O166" s="2127" t="s">
        <v>892</v>
      </c>
      <c r="P166" s="2128" t="s">
        <v>893</v>
      </c>
      <c r="Q166" s="2127" t="s">
        <v>887</v>
      </c>
      <c r="R166" s="2129" t="s">
        <v>888</v>
      </c>
      <c r="T166" s="2126" t="s">
        <v>884</v>
      </c>
      <c r="U166" s="2127" t="s">
        <v>892</v>
      </c>
      <c r="V166" s="2128" t="s">
        <v>893</v>
      </c>
      <c r="W166" s="2127" t="s">
        <v>887</v>
      </c>
      <c r="X166" s="2129" t="s">
        <v>888</v>
      </c>
    </row>
    <row r="167" spans="2:24" ht="15.75" x14ac:dyDescent="0.3">
      <c r="B167" s="2146"/>
      <c r="C167" s="2147"/>
      <c r="D167" s="2148"/>
      <c r="E167" s="2149"/>
      <c r="F167" s="2140"/>
      <c r="H167" s="2146"/>
      <c r="I167" s="2147"/>
      <c r="J167" s="2148"/>
      <c r="K167" s="2149"/>
      <c r="L167" s="2140"/>
      <c r="N167" s="2146"/>
      <c r="O167" s="2147"/>
      <c r="P167" s="2148"/>
      <c r="Q167" s="2149"/>
      <c r="R167" s="2140"/>
      <c r="T167" s="2146"/>
      <c r="U167" s="2147"/>
      <c r="V167" s="2148"/>
      <c r="W167" s="2149"/>
      <c r="X167" s="2140"/>
    </row>
    <row r="168" spans="2:24" ht="15.75" x14ac:dyDescent="0.3">
      <c r="B168" s="1866"/>
      <c r="C168" s="2147"/>
      <c r="D168" s="2148"/>
      <c r="E168" s="2149"/>
      <c r="F168" s="2140"/>
      <c r="H168" s="1866"/>
      <c r="I168" s="2147"/>
      <c r="J168" s="2148"/>
      <c r="K168" s="2149"/>
      <c r="L168" s="2140"/>
      <c r="N168" s="1866"/>
      <c r="O168" s="2147"/>
      <c r="P168" s="2148"/>
      <c r="Q168" s="2149"/>
      <c r="R168" s="2140"/>
      <c r="T168" s="1866"/>
      <c r="U168" s="2147"/>
      <c r="V168" s="2148"/>
      <c r="W168" s="2149"/>
      <c r="X168" s="2140"/>
    </row>
    <row r="169" spans="2:24" ht="15.75" x14ac:dyDescent="0.3">
      <c r="B169" s="1866"/>
      <c r="C169" s="2147"/>
      <c r="D169" s="2148"/>
      <c r="E169" s="2149"/>
      <c r="F169" s="2140"/>
      <c r="H169" s="1866"/>
      <c r="I169" s="2147"/>
      <c r="J169" s="2148"/>
      <c r="K169" s="2149"/>
      <c r="L169" s="2140"/>
      <c r="N169" s="1866"/>
      <c r="O169" s="2147"/>
      <c r="P169" s="2148"/>
      <c r="Q169" s="2149"/>
      <c r="R169" s="2140"/>
      <c r="T169" s="1866"/>
      <c r="U169" s="2147"/>
      <c r="V169" s="2148"/>
      <c r="W169" s="2149"/>
      <c r="X169" s="2140"/>
    </row>
    <row r="170" spans="2:24" ht="15.75" x14ac:dyDescent="0.3">
      <c r="B170" s="1866"/>
      <c r="C170" s="2150"/>
      <c r="D170" s="2148"/>
      <c r="E170" s="2149"/>
      <c r="F170" s="2140"/>
      <c r="H170" s="1866"/>
      <c r="I170" s="2150"/>
      <c r="J170" s="2148"/>
      <c r="K170" s="2149"/>
      <c r="L170" s="2140"/>
      <c r="N170" s="1866"/>
      <c r="O170" s="2150"/>
      <c r="P170" s="2148"/>
      <c r="Q170" s="2149"/>
      <c r="R170" s="2140"/>
      <c r="T170" s="1866"/>
      <c r="U170" s="2150"/>
      <c r="V170" s="2148"/>
      <c r="W170" s="2149"/>
      <c r="X170" s="2140"/>
    </row>
    <row r="171" spans="2:24" ht="15.75" x14ac:dyDescent="0.3">
      <c r="B171" s="2146"/>
      <c r="C171" s="2150"/>
      <c r="D171" s="2148"/>
      <c r="E171" s="2149"/>
      <c r="F171" s="2140"/>
      <c r="H171" s="2146"/>
      <c r="I171" s="2150"/>
      <c r="J171" s="2148"/>
      <c r="K171" s="2149"/>
      <c r="L171" s="2140"/>
      <c r="N171" s="2146"/>
      <c r="O171" s="2150"/>
      <c r="P171" s="2148"/>
      <c r="Q171" s="2149"/>
      <c r="R171" s="2140"/>
      <c r="T171" s="2146"/>
      <c r="U171" s="2150"/>
      <c r="V171" s="2148"/>
      <c r="W171" s="2149"/>
      <c r="X171" s="2140"/>
    </row>
    <row r="172" spans="2:24" ht="15.75" x14ac:dyDescent="0.3">
      <c r="B172" s="2142"/>
      <c r="C172" s="1185"/>
      <c r="D172" s="1185"/>
      <c r="E172" s="2149"/>
      <c r="F172" s="2144"/>
      <c r="H172" s="2142"/>
      <c r="I172" s="1185"/>
      <c r="J172" s="1185"/>
      <c r="K172" s="2149"/>
      <c r="L172" s="2144"/>
      <c r="N172" s="2142"/>
      <c r="O172" s="1185"/>
      <c r="P172" s="1185"/>
      <c r="Q172" s="2149"/>
      <c r="R172" s="2144"/>
      <c r="T172" s="2142"/>
      <c r="U172" s="1185"/>
      <c r="V172" s="1185"/>
      <c r="W172" s="2149"/>
      <c r="X172" s="2144"/>
    </row>
    <row r="173" spans="2:24" ht="15.75" x14ac:dyDescent="0.3">
      <c r="B173" s="2125" t="s">
        <v>898</v>
      </c>
      <c r="C173" s="2111"/>
      <c r="D173" s="2111"/>
      <c r="E173" s="1185"/>
      <c r="F173" s="2124"/>
      <c r="H173" s="2125" t="s">
        <v>898</v>
      </c>
      <c r="I173" s="2111"/>
      <c r="J173" s="2111"/>
      <c r="K173" s="1185"/>
      <c r="L173" s="2124"/>
      <c r="N173" s="2125" t="s">
        <v>898</v>
      </c>
      <c r="O173" s="2111"/>
      <c r="P173" s="2111"/>
      <c r="Q173" s="1185"/>
      <c r="R173" s="2124"/>
      <c r="T173" s="2125" t="s">
        <v>898</v>
      </c>
      <c r="U173" s="2111"/>
      <c r="V173" s="2111"/>
      <c r="W173" s="1185"/>
      <c r="X173" s="2124"/>
    </row>
    <row r="174" spans="2:24" x14ac:dyDescent="0.25">
      <c r="B174" s="2126" t="s">
        <v>884</v>
      </c>
      <c r="C174" s="2127" t="s">
        <v>885</v>
      </c>
      <c r="D174" s="2128" t="s">
        <v>886</v>
      </c>
      <c r="E174" s="2127" t="s">
        <v>893</v>
      </c>
      <c r="F174" s="2129" t="s">
        <v>888</v>
      </c>
      <c r="H174" s="2126" t="s">
        <v>884</v>
      </c>
      <c r="I174" s="2127" t="s">
        <v>885</v>
      </c>
      <c r="J174" s="2128" t="s">
        <v>886</v>
      </c>
      <c r="K174" s="2127" t="s">
        <v>893</v>
      </c>
      <c r="L174" s="2129" t="s">
        <v>888</v>
      </c>
      <c r="N174" s="2126" t="s">
        <v>884</v>
      </c>
      <c r="O174" s="2127" t="s">
        <v>885</v>
      </c>
      <c r="P174" s="2128" t="s">
        <v>886</v>
      </c>
      <c r="Q174" s="2127" t="s">
        <v>893</v>
      </c>
      <c r="R174" s="2129" t="s">
        <v>888</v>
      </c>
      <c r="T174" s="2126" t="s">
        <v>884</v>
      </c>
      <c r="U174" s="2127" t="s">
        <v>885</v>
      </c>
      <c r="V174" s="2128" t="s">
        <v>886</v>
      </c>
      <c r="W174" s="2127" t="s">
        <v>893</v>
      </c>
      <c r="X174" s="2129" t="s">
        <v>888</v>
      </c>
    </row>
    <row r="175" spans="2:24" ht="15.75" x14ac:dyDescent="0.3">
      <c r="B175" s="1866" t="s">
        <v>1013</v>
      </c>
      <c r="C175" s="2132">
        <v>403671.20035076747</v>
      </c>
      <c r="D175" s="2133">
        <v>5</v>
      </c>
      <c r="E175" s="2133">
        <v>1</v>
      </c>
      <c r="F175" s="2151">
        <v>2018356.0017538373</v>
      </c>
      <c r="H175" s="1866" t="s">
        <v>1013</v>
      </c>
      <c r="I175" s="2132">
        <v>403671.20035076747</v>
      </c>
      <c r="J175" s="2139">
        <v>5</v>
      </c>
      <c r="K175" s="2133">
        <v>1</v>
      </c>
      <c r="L175" s="2151">
        <v>2018356.0017538373</v>
      </c>
      <c r="N175" s="743" t="s">
        <v>1013</v>
      </c>
      <c r="O175" s="2132">
        <v>403671.20035076747</v>
      </c>
      <c r="P175" s="2139">
        <v>2</v>
      </c>
      <c r="Q175" s="2133">
        <v>1</v>
      </c>
      <c r="R175" s="2151">
        <v>807342.40070153493</v>
      </c>
      <c r="T175" s="743" t="s">
        <v>1013</v>
      </c>
      <c r="U175" s="2132">
        <v>403671.20035076747</v>
      </c>
      <c r="V175" s="2133">
        <v>5</v>
      </c>
      <c r="W175" s="2133">
        <v>1</v>
      </c>
      <c r="X175" s="2151">
        <v>2018356.0017538373</v>
      </c>
    </row>
    <row r="176" spans="2:24" ht="15.75" x14ac:dyDescent="0.3">
      <c r="B176" s="2131" t="s">
        <v>1003</v>
      </c>
      <c r="C176" s="2132">
        <v>176370.20615817781</v>
      </c>
      <c r="D176" s="2133">
        <v>20</v>
      </c>
      <c r="E176" s="2133">
        <v>2</v>
      </c>
      <c r="F176" s="2151">
        <v>7054808.2463271124</v>
      </c>
      <c r="H176" s="2131" t="s">
        <v>1003</v>
      </c>
      <c r="I176" s="2132">
        <v>176370.20615817781</v>
      </c>
      <c r="J176" s="2133">
        <v>15</v>
      </c>
      <c r="K176" s="2133">
        <v>2</v>
      </c>
      <c r="L176" s="2151">
        <v>5291106.1847453341</v>
      </c>
      <c r="N176" s="2131" t="s">
        <v>1003</v>
      </c>
      <c r="O176" s="2132">
        <v>176370.20615817781</v>
      </c>
      <c r="P176" s="2133">
        <v>10</v>
      </c>
      <c r="Q176" s="2133">
        <v>2</v>
      </c>
      <c r="R176" s="2151">
        <v>3527404.1231635562</v>
      </c>
      <c r="T176" s="2131" t="s">
        <v>1003</v>
      </c>
      <c r="U176" s="2132">
        <v>176370.20615817781</v>
      </c>
      <c r="V176" s="2133">
        <v>45</v>
      </c>
      <c r="W176" s="2133">
        <v>2</v>
      </c>
      <c r="X176" s="2151">
        <v>15873318.554236002</v>
      </c>
    </row>
    <row r="177" spans="2:24" ht="15.75" x14ac:dyDescent="0.3">
      <c r="B177" s="2131"/>
      <c r="C177" s="2132"/>
      <c r="D177" s="2133"/>
      <c r="E177" s="2133"/>
      <c r="F177" s="2151"/>
      <c r="H177" s="2131"/>
      <c r="I177" s="2132"/>
      <c r="J177" s="2133"/>
      <c r="K177" s="2133"/>
      <c r="L177" s="2151"/>
      <c r="N177" s="2131"/>
      <c r="O177" s="2132"/>
      <c r="P177" s="2133"/>
      <c r="Q177" s="2133"/>
      <c r="R177" s="2151"/>
      <c r="T177" s="2131"/>
      <c r="U177" s="2132"/>
      <c r="V177" s="2133"/>
      <c r="W177" s="2133"/>
      <c r="X177" s="2151"/>
    </row>
    <row r="178" spans="2:24" ht="15.75" x14ac:dyDescent="0.3">
      <c r="B178" s="2131"/>
      <c r="C178" s="2132"/>
      <c r="D178" s="2133"/>
      <c r="E178" s="2133"/>
      <c r="F178" s="2151"/>
      <c r="H178" s="2131"/>
      <c r="I178" s="2132"/>
      <c r="J178" s="2133"/>
      <c r="K178" s="2133"/>
      <c r="L178" s="2151"/>
      <c r="N178" s="2131"/>
      <c r="O178" s="2132"/>
      <c r="P178" s="2133"/>
      <c r="Q178" s="2133"/>
      <c r="R178" s="2151"/>
      <c r="T178" s="2131"/>
      <c r="U178" s="2132"/>
      <c r="V178" s="2133"/>
      <c r="W178" s="2133"/>
      <c r="X178" s="2151"/>
    </row>
    <row r="179" spans="2:24" ht="15.75" x14ac:dyDescent="0.3">
      <c r="B179" s="2131"/>
      <c r="C179" s="2132"/>
      <c r="D179" s="2133"/>
      <c r="E179" s="2133"/>
      <c r="F179" s="2151"/>
      <c r="H179" s="2131"/>
      <c r="I179" s="2132"/>
      <c r="J179" s="2133"/>
      <c r="K179" s="2133"/>
      <c r="L179" s="2151"/>
      <c r="N179" s="2131"/>
      <c r="O179" s="2132"/>
      <c r="P179" s="2133"/>
      <c r="Q179" s="2133"/>
      <c r="R179" s="2151"/>
      <c r="T179" s="2131"/>
      <c r="U179" s="2132"/>
      <c r="V179" s="2133"/>
      <c r="W179" s="2133"/>
      <c r="X179" s="2151"/>
    </row>
    <row r="180" spans="2:24" ht="15.75" x14ac:dyDescent="0.3">
      <c r="B180" s="2142"/>
      <c r="C180" s="2153"/>
      <c r="D180" s="2153"/>
      <c r="E180" s="2154" t="s">
        <v>890</v>
      </c>
      <c r="F180" s="2155">
        <v>7054808.2463271124</v>
      </c>
      <c r="H180" s="2142"/>
      <c r="I180" s="2153"/>
      <c r="J180" s="2153"/>
      <c r="K180" s="2154" t="s">
        <v>890</v>
      </c>
      <c r="L180" s="2155">
        <v>5291106.1847453341</v>
      </c>
      <c r="N180" s="2142"/>
      <c r="O180" s="2153"/>
      <c r="P180" s="2153"/>
      <c r="Q180" s="2154" t="s">
        <v>890</v>
      </c>
      <c r="R180" s="2155">
        <v>3527404.1231635562</v>
      </c>
      <c r="T180" s="2142"/>
      <c r="U180" s="2153"/>
      <c r="V180" s="2153"/>
      <c r="W180" s="2154" t="s">
        <v>890</v>
      </c>
      <c r="X180" s="2155">
        <v>15873318.554236002</v>
      </c>
    </row>
    <row r="181" spans="2:24" ht="16.5" thickBot="1" x14ac:dyDescent="0.35">
      <c r="B181" s="2157"/>
      <c r="C181" s="2158"/>
      <c r="D181" s="2159" t="s">
        <v>900</v>
      </c>
      <c r="E181" s="2160"/>
      <c r="F181" s="2161">
        <v>12279583.447245063</v>
      </c>
      <c r="H181" s="2157"/>
      <c r="I181" s="2158"/>
      <c r="J181" s="2159" t="s">
        <v>900</v>
      </c>
      <c r="K181" s="2160"/>
      <c r="L181" s="2161">
        <v>9083911.5830072612</v>
      </c>
      <c r="N181" s="2157"/>
      <c r="O181" s="2167"/>
      <c r="P181" s="2168" t="s">
        <v>900</v>
      </c>
      <c r="Q181" s="2169"/>
      <c r="R181" s="2170">
        <v>5892962.8297571521</v>
      </c>
      <c r="T181" s="2157"/>
      <c r="U181" s="2167"/>
      <c r="V181" s="2168" t="s">
        <v>900</v>
      </c>
      <c r="W181" s="2169"/>
      <c r="X181" s="2170">
        <v>21098093.755153954</v>
      </c>
    </row>
  </sheetData>
  <pageMargins left="0.7" right="0.7" top="0.75" bottom="0.75" header="0.3" footer="0.3"/>
  <pageSetup scale="88" orientation="landscape" horizontalDpi="4294967295" verticalDpi="4294967295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68"/>
  <dimension ref="B1:J28"/>
  <sheetViews>
    <sheetView showGridLines="0" zoomScale="70" zoomScaleNormal="70" workbookViewId="0">
      <selection activeCell="H16" sqref="H16"/>
    </sheetView>
  </sheetViews>
  <sheetFormatPr baseColWidth="10" defaultColWidth="9.140625" defaultRowHeight="15" x14ac:dyDescent="0.25"/>
  <cols>
    <col min="1" max="1" width="9.140625" style="1341"/>
    <col min="2" max="2" width="26.7109375" style="2078" customWidth="1"/>
    <col min="3" max="3" width="38.140625" style="2079" customWidth="1"/>
    <col min="4" max="10" width="20.7109375" style="1341" customWidth="1"/>
    <col min="11" max="16384" width="9.140625" style="1341"/>
  </cols>
  <sheetData>
    <row r="1" spans="2:10" ht="15.75" thickBot="1" x14ac:dyDescent="0.3"/>
    <row r="2" spans="2:10" ht="15.75" customHeight="1" x14ac:dyDescent="0.25">
      <c r="B2" s="3923" t="s">
        <v>2990</v>
      </c>
      <c r="C2" s="3925" t="s">
        <v>1586</v>
      </c>
      <c r="D2" s="3927" t="s">
        <v>2991</v>
      </c>
      <c r="E2" s="3919" t="s">
        <v>2992</v>
      </c>
      <c r="F2" s="3929"/>
      <c r="G2" s="3930"/>
      <c r="H2" s="2080" t="s">
        <v>2993</v>
      </c>
      <c r="I2" s="3919" t="s">
        <v>2994</v>
      </c>
      <c r="J2" s="3920"/>
    </row>
    <row r="3" spans="2:10" ht="51.75" thickBot="1" x14ac:dyDescent="0.3">
      <c r="B3" s="3924"/>
      <c r="C3" s="3926"/>
      <c r="D3" s="3928"/>
      <c r="E3" s="2081" t="s">
        <v>2995</v>
      </c>
      <c r="F3" s="2081" t="s">
        <v>2996</v>
      </c>
      <c r="G3" s="2081" t="s">
        <v>2997</v>
      </c>
      <c r="H3" s="2081" t="s">
        <v>2998</v>
      </c>
      <c r="I3" s="2081" t="s">
        <v>2999</v>
      </c>
      <c r="J3" s="2082" t="s">
        <v>3000</v>
      </c>
    </row>
    <row r="4" spans="2:10" ht="15.75" x14ac:dyDescent="0.25">
      <c r="B4" s="2083" t="s">
        <v>3001</v>
      </c>
      <c r="C4" s="2084" t="s">
        <v>3002</v>
      </c>
      <c r="D4" s="3714" t="s">
        <v>4339</v>
      </c>
      <c r="E4" s="3714" t="s">
        <v>4339</v>
      </c>
      <c r="F4" s="3714" t="s">
        <v>4339</v>
      </c>
      <c r="G4" s="3714" t="s">
        <v>4339</v>
      </c>
      <c r="H4" s="3714" t="s">
        <v>4339</v>
      </c>
      <c r="I4" s="3714" t="s">
        <v>4339</v>
      </c>
      <c r="J4" s="3715" t="s">
        <v>4339</v>
      </c>
    </row>
    <row r="5" spans="2:10" ht="31.5" x14ac:dyDescent="0.25">
      <c r="B5" s="2085"/>
      <c r="C5" s="2086" t="s">
        <v>3003</v>
      </c>
      <c r="D5" s="3716"/>
      <c r="E5" s="3716" t="s">
        <v>4339</v>
      </c>
      <c r="F5" s="3716"/>
      <c r="G5" s="3716" t="s">
        <v>4339</v>
      </c>
      <c r="H5" s="3716"/>
      <c r="I5" s="3716"/>
      <c r="J5" s="3717"/>
    </row>
    <row r="6" spans="2:10" ht="31.5" x14ac:dyDescent="0.25">
      <c r="B6" s="2087"/>
      <c r="C6" s="2086" t="s">
        <v>3004</v>
      </c>
      <c r="D6" s="3716"/>
      <c r="E6" s="3716"/>
      <c r="F6" s="3716" t="s">
        <v>4339</v>
      </c>
      <c r="G6" s="3716" t="s">
        <v>4339</v>
      </c>
      <c r="H6" s="3716"/>
      <c r="I6" s="3716"/>
      <c r="J6" s="3717"/>
    </row>
    <row r="7" spans="2:10" ht="15.75" x14ac:dyDescent="0.25">
      <c r="B7" s="2087"/>
      <c r="C7" s="2086" t="s">
        <v>3005</v>
      </c>
      <c r="D7" s="3716"/>
      <c r="E7" s="3716"/>
      <c r="F7" s="3716"/>
      <c r="G7" s="3716"/>
      <c r="H7" s="3716" t="s">
        <v>4339</v>
      </c>
      <c r="I7" s="3716" t="s">
        <v>4339</v>
      </c>
      <c r="J7" s="3717" t="s">
        <v>4339</v>
      </c>
    </row>
    <row r="8" spans="2:10" ht="31.5" x14ac:dyDescent="0.25">
      <c r="B8" s="2087"/>
      <c r="C8" s="2086" t="s">
        <v>3006</v>
      </c>
      <c r="D8" s="3716"/>
      <c r="E8" s="3716"/>
      <c r="F8" s="3716"/>
      <c r="G8" s="3716"/>
      <c r="H8" s="3716"/>
      <c r="I8" s="3716" t="s">
        <v>4339</v>
      </c>
      <c r="J8" s="3717" t="s">
        <v>4339</v>
      </c>
    </row>
    <row r="9" spans="2:10" ht="16.5" thickBot="1" x14ac:dyDescent="0.3">
      <c r="B9" s="2088"/>
      <c r="C9" s="2089" t="s">
        <v>3007</v>
      </c>
      <c r="D9" s="3718" t="s">
        <v>4339</v>
      </c>
      <c r="E9" s="3718" t="s">
        <v>4339</v>
      </c>
      <c r="F9" s="3718" t="s">
        <v>4339</v>
      </c>
      <c r="G9" s="3718" t="s">
        <v>4339</v>
      </c>
      <c r="H9" s="3718" t="s">
        <v>4339</v>
      </c>
      <c r="I9" s="3718" t="s">
        <v>4339</v>
      </c>
      <c r="J9" s="3719" t="s">
        <v>4339</v>
      </c>
    </row>
    <row r="10" spans="2:10" ht="15.75" x14ac:dyDescent="0.25">
      <c r="B10" s="2090" t="s">
        <v>3008</v>
      </c>
      <c r="C10" s="2091" t="s">
        <v>3009</v>
      </c>
      <c r="D10" s="3714" t="s">
        <v>4339</v>
      </c>
      <c r="E10" s="3714"/>
      <c r="F10" s="3714"/>
      <c r="G10" s="3714"/>
      <c r="H10" s="3714"/>
      <c r="I10" s="3714"/>
      <c r="J10" s="3715"/>
    </row>
    <row r="11" spans="2:10" ht="31.5" x14ac:dyDescent="0.25">
      <c r="B11" s="2087"/>
      <c r="C11" s="2086" t="s">
        <v>3010</v>
      </c>
      <c r="D11" s="3716"/>
      <c r="E11" s="3716" t="s">
        <v>4339</v>
      </c>
      <c r="F11" s="3716" t="s">
        <v>4339</v>
      </c>
      <c r="G11" s="3716"/>
      <c r="H11" s="3716"/>
      <c r="I11" s="3716"/>
      <c r="J11" s="3717"/>
    </row>
    <row r="12" spans="2:10" ht="16.5" thickBot="1" x14ac:dyDescent="0.3">
      <c r="B12" s="2088"/>
      <c r="C12" s="2089" t="s">
        <v>3011</v>
      </c>
      <c r="D12" s="3718"/>
      <c r="E12" s="3718"/>
      <c r="F12" s="3718"/>
      <c r="G12" s="3718" t="s">
        <v>4339</v>
      </c>
      <c r="H12" s="3718" t="s">
        <v>4339</v>
      </c>
      <c r="I12" s="3718" t="s">
        <v>4339</v>
      </c>
      <c r="J12" s="3719" t="s">
        <v>4339</v>
      </c>
    </row>
    <row r="13" spans="2:10" ht="20.25" customHeight="1" x14ac:dyDescent="0.25">
      <c r="B13" s="3921" t="s">
        <v>3012</v>
      </c>
      <c r="C13" s="2091" t="s">
        <v>3013</v>
      </c>
      <c r="D13" s="3714" t="s">
        <v>4339</v>
      </c>
      <c r="E13" s="3714" t="s">
        <v>4339</v>
      </c>
      <c r="F13" s="3714" t="s">
        <v>4339</v>
      </c>
      <c r="G13" s="3714" t="s">
        <v>4339</v>
      </c>
      <c r="H13" s="3714" t="s">
        <v>4339</v>
      </c>
      <c r="I13" s="3714" t="s">
        <v>4339</v>
      </c>
      <c r="J13" s="3715" t="s">
        <v>4339</v>
      </c>
    </row>
    <row r="14" spans="2:10" ht="15.75" x14ac:dyDescent="0.25">
      <c r="B14" s="3922"/>
      <c r="C14" s="2086" t="s">
        <v>3014</v>
      </c>
      <c r="D14" s="3716"/>
      <c r="E14" s="3716" t="s">
        <v>4339</v>
      </c>
      <c r="F14" s="3716" t="s">
        <v>4339</v>
      </c>
      <c r="G14" s="3716" t="s">
        <v>4339</v>
      </c>
      <c r="H14" s="3716" t="s">
        <v>4339</v>
      </c>
      <c r="I14" s="3716" t="s">
        <v>4339</v>
      </c>
      <c r="J14" s="3717" t="s">
        <v>4339</v>
      </c>
    </row>
    <row r="15" spans="2:10" ht="31.5" x14ac:dyDescent="0.25">
      <c r="B15" s="3922"/>
      <c r="C15" s="2086" t="s">
        <v>3015</v>
      </c>
      <c r="D15" s="3716"/>
      <c r="E15" s="3716" t="s">
        <v>4339</v>
      </c>
      <c r="F15" s="3716" t="s">
        <v>4339</v>
      </c>
      <c r="G15" s="3716" t="s">
        <v>4339</v>
      </c>
      <c r="H15" s="3716" t="s">
        <v>4339</v>
      </c>
      <c r="I15" s="3716" t="s">
        <v>4339</v>
      </c>
      <c r="J15" s="3717" t="s">
        <v>4339</v>
      </c>
    </row>
    <row r="16" spans="2:10" ht="15.75" x14ac:dyDescent="0.25">
      <c r="B16" s="2087"/>
      <c r="C16" s="2086" t="s">
        <v>3016</v>
      </c>
      <c r="D16" s="3716"/>
      <c r="E16" s="3716"/>
      <c r="F16" s="3716"/>
      <c r="G16" s="3716"/>
      <c r="H16" s="3716" t="s">
        <v>4339</v>
      </c>
      <c r="I16" s="3716" t="s">
        <v>4339</v>
      </c>
      <c r="J16" s="3717" t="s">
        <v>4339</v>
      </c>
    </row>
    <row r="17" spans="2:10" ht="15.75" x14ac:dyDescent="0.25">
      <c r="B17" s="2087"/>
      <c r="C17" s="2086" t="s">
        <v>2687</v>
      </c>
      <c r="D17" s="3716" t="s">
        <v>4339</v>
      </c>
      <c r="E17" s="3716" t="s">
        <v>4339</v>
      </c>
      <c r="F17" s="3716" t="s">
        <v>4339</v>
      </c>
      <c r="G17" s="3716" t="s">
        <v>4339</v>
      </c>
      <c r="H17" s="3716" t="s">
        <v>4339</v>
      </c>
      <c r="I17" s="3716" t="s">
        <v>4339</v>
      </c>
      <c r="J17" s="3717" t="s">
        <v>4339</v>
      </c>
    </row>
    <row r="18" spans="2:10" ht="31.5" x14ac:dyDescent="0.25">
      <c r="B18" s="2087"/>
      <c r="C18" s="2086" t="s">
        <v>3017</v>
      </c>
      <c r="D18" s="3716" t="s">
        <v>4339</v>
      </c>
      <c r="E18" s="3716" t="s">
        <v>4339</v>
      </c>
      <c r="F18" s="3716" t="s">
        <v>4339</v>
      </c>
      <c r="G18" s="3716" t="s">
        <v>4339</v>
      </c>
      <c r="H18" s="3716" t="s">
        <v>4339</v>
      </c>
      <c r="I18" s="3716" t="s">
        <v>4339</v>
      </c>
      <c r="J18" s="3717" t="s">
        <v>4339</v>
      </c>
    </row>
    <row r="19" spans="2:10" ht="15.75" x14ac:dyDescent="0.25">
      <c r="B19" s="2087"/>
      <c r="C19" s="2086" t="s">
        <v>3018</v>
      </c>
      <c r="D19" s="3716"/>
      <c r="E19" s="3716" t="s">
        <v>4339</v>
      </c>
      <c r="F19" s="3716" t="s">
        <v>4339</v>
      </c>
      <c r="G19" s="3716" t="s">
        <v>4339</v>
      </c>
      <c r="H19" s="3716" t="s">
        <v>4339</v>
      </c>
      <c r="I19" s="3716" t="s">
        <v>4339</v>
      </c>
      <c r="J19" s="3717" t="s">
        <v>4339</v>
      </c>
    </row>
    <row r="20" spans="2:10" ht="31.5" x14ac:dyDescent="0.25">
      <c r="B20" s="2087"/>
      <c r="C20" s="2086" t="s">
        <v>3019</v>
      </c>
      <c r="D20" s="3716"/>
      <c r="E20" s="3716"/>
      <c r="F20" s="3716"/>
      <c r="G20" s="3716"/>
      <c r="H20" s="3716" t="s">
        <v>4339</v>
      </c>
      <c r="I20" s="3716" t="s">
        <v>4339</v>
      </c>
      <c r="J20" s="3717" t="s">
        <v>4339</v>
      </c>
    </row>
    <row r="21" spans="2:10" ht="32.25" thickBot="1" x14ac:dyDescent="0.3">
      <c r="B21" s="2088"/>
      <c r="C21" s="2089" t="s">
        <v>3020</v>
      </c>
      <c r="D21" s="3718"/>
      <c r="E21" s="3718"/>
      <c r="F21" s="3718"/>
      <c r="G21" s="3718"/>
      <c r="H21" s="3718" t="s">
        <v>4339</v>
      </c>
      <c r="I21" s="3718" t="s">
        <v>4339</v>
      </c>
      <c r="J21" s="3719" t="s">
        <v>4339</v>
      </c>
    </row>
    <row r="22" spans="2:10" ht="15.75" x14ac:dyDescent="0.25">
      <c r="B22" s="2090" t="s">
        <v>3021</v>
      </c>
      <c r="C22" s="2091" t="s">
        <v>3013</v>
      </c>
      <c r="D22" s="3714" t="s">
        <v>4339</v>
      </c>
      <c r="E22" s="3714" t="s">
        <v>4339</v>
      </c>
      <c r="F22" s="3714" t="s">
        <v>4339</v>
      </c>
      <c r="G22" s="3714" t="s">
        <v>4339</v>
      </c>
      <c r="H22" s="3714" t="s">
        <v>4339</v>
      </c>
      <c r="I22" s="3714" t="s">
        <v>4339</v>
      </c>
      <c r="J22" s="3715" t="s">
        <v>4339</v>
      </c>
    </row>
    <row r="23" spans="2:10" ht="15.75" x14ac:dyDescent="0.25">
      <c r="B23" s="2087"/>
      <c r="C23" s="2086" t="s">
        <v>3014</v>
      </c>
      <c r="D23" s="3716"/>
      <c r="E23" s="3716" t="s">
        <v>4339</v>
      </c>
      <c r="F23" s="3716" t="s">
        <v>4339</v>
      </c>
      <c r="G23" s="3716" t="s">
        <v>4339</v>
      </c>
      <c r="H23" s="3716" t="s">
        <v>4339</v>
      </c>
      <c r="I23" s="3716" t="s">
        <v>4339</v>
      </c>
      <c r="J23" s="3717" t="s">
        <v>4339</v>
      </c>
    </row>
    <row r="24" spans="2:10" ht="31.5" x14ac:dyDescent="0.25">
      <c r="B24" s="2087"/>
      <c r="C24" s="2086" t="s">
        <v>3015</v>
      </c>
      <c r="D24" s="3716"/>
      <c r="E24" s="3716" t="s">
        <v>4339</v>
      </c>
      <c r="F24" s="3716" t="s">
        <v>4339</v>
      </c>
      <c r="G24" s="3716" t="s">
        <v>4339</v>
      </c>
      <c r="H24" s="3716" t="s">
        <v>4339</v>
      </c>
      <c r="I24" s="3716" t="s">
        <v>4339</v>
      </c>
      <c r="J24" s="3717" t="s">
        <v>4339</v>
      </c>
    </row>
    <row r="25" spans="2:10" ht="15.75" x14ac:dyDescent="0.25">
      <c r="B25" s="2087"/>
      <c r="C25" s="2086" t="s">
        <v>3016</v>
      </c>
      <c r="D25" s="3716"/>
      <c r="E25" s="3716"/>
      <c r="F25" s="3716"/>
      <c r="G25" s="3716"/>
      <c r="H25" s="3716" t="s">
        <v>4339</v>
      </c>
      <c r="I25" s="3716" t="s">
        <v>4339</v>
      </c>
      <c r="J25" s="3717" t="s">
        <v>4339</v>
      </c>
    </row>
    <row r="26" spans="2:10" ht="15.75" x14ac:dyDescent="0.25">
      <c r="B26" s="2087"/>
      <c r="C26" s="2086" t="s">
        <v>2687</v>
      </c>
      <c r="D26" s="3716" t="s">
        <v>4339</v>
      </c>
      <c r="E26" s="3716" t="s">
        <v>4339</v>
      </c>
      <c r="F26" s="3716" t="s">
        <v>4339</v>
      </c>
      <c r="G26" s="3716" t="s">
        <v>4339</v>
      </c>
      <c r="H26" s="3716" t="s">
        <v>4339</v>
      </c>
      <c r="I26" s="3716" t="s">
        <v>4339</v>
      </c>
      <c r="J26" s="3717" t="s">
        <v>4339</v>
      </c>
    </row>
    <row r="27" spans="2:10" ht="32.25" thickBot="1" x14ac:dyDescent="0.3">
      <c r="B27" s="2088"/>
      <c r="C27" s="2089" t="s">
        <v>3017</v>
      </c>
      <c r="D27" s="3718" t="s">
        <v>4339</v>
      </c>
      <c r="E27" s="3718" t="s">
        <v>4339</v>
      </c>
      <c r="F27" s="3718" t="s">
        <v>4339</v>
      </c>
      <c r="G27" s="3718" t="s">
        <v>4339</v>
      </c>
      <c r="H27" s="3718" t="s">
        <v>4339</v>
      </c>
      <c r="I27" s="3718" t="s">
        <v>4339</v>
      </c>
      <c r="J27" s="3719" t="s">
        <v>4339</v>
      </c>
    </row>
    <row r="28" spans="2:10" ht="16.5" thickBot="1" x14ac:dyDescent="0.3">
      <c r="B28" s="2092" t="s">
        <v>3022</v>
      </c>
      <c r="C28" s="2093" t="s">
        <v>3023</v>
      </c>
      <c r="D28" s="3720"/>
      <c r="E28" s="3720"/>
      <c r="F28" s="3720"/>
      <c r="G28" s="3720"/>
      <c r="H28" s="3720" t="s">
        <v>4339</v>
      </c>
      <c r="I28" s="3720" t="s">
        <v>4339</v>
      </c>
      <c r="J28" s="3721" t="s">
        <v>4339</v>
      </c>
    </row>
  </sheetData>
  <mergeCells count="6">
    <mergeCell ref="I2:J2"/>
    <mergeCell ref="B13:B15"/>
    <mergeCell ref="B2:B3"/>
    <mergeCell ref="C2:C3"/>
    <mergeCell ref="D2:D3"/>
    <mergeCell ref="E2:G2"/>
  </mergeCells>
  <pageMargins left="0.7" right="0.7" top="0.75" bottom="0.75" header="0.3" footer="0.3"/>
  <pageSetup orientation="portrait" horizontalDpi="4294967295" verticalDpi="4294967295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0"/>
  <dimension ref="A1:I73"/>
  <sheetViews>
    <sheetView showGridLines="0" zoomScale="90" zoomScaleNormal="90" workbookViewId="0">
      <selection activeCell="H16" sqref="H16"/>
    </sheetView>
  </sheetViews>
  <sheetFormatPr baseColWidth="10" defaultColWidth="9.140625" defaultRowHeight="12.75" x14ac:dyDescent="0.25"/>
  <cols>
    <col min="1" max="1" width="14.140625" style="476" customWidth="1"/>
    <col min="2" max="2" width="18.85546875" style="476" customWidth="1"/>
    <col min="3" max="3" width="15.42578125" style="476" bestFit="1" customWidth="1"/>
    <col min="4" max="4" width="18" style="476" customWidth="1"/>
    <col min="5" max="5" width="15.42578125" style="476" bestFit="1" customWidth="1"/>
    <col min="6" max="6" width="15.5703125" style="476" bestFit="1" customWidth="1"/>
    <col min="7" max="7" width="15.42578125" style="476" bestFit="1" customWidth="1"/>
    <col min="8" max="9" width="16.42578125" style="476" bestFit="1" customWidth="1"/>
    <col min="10" max="14" width="14.7109375" style="476" customWidth="1"/>
    <col min="15" max="16384" width="9.140625" style="476"/>
  </cols>
  <sheetData>
    <row r="1" spans="1:9" ht="15" customHeight="1" x14ac:dyDescent="0.25">
      <c r="A1" s="3933" t="s">
        <v>1586</v>
      </c>
      <c r="B1" s="3934"/>
      <c r="C1" s="3939" t="s">
        <v>3372</v>
      </c>
      <c r="D1" s="3940"/>
      <c r="E1" s="3940"/>
      <c r="F1" s="3940"/>
      <c r="G1" s="3940"/>
      <c r="H1" s="3940"/>
      <c r="I1" s="3941"/>
    </row>
    <row r="2" spans="1:9" ht="15.75" customHeight="1" x14ac:dyDescent="0.25">
      <c r="A2" s="3935"/>
      <c r="B2" s="3936"/>
      <c r="C2" s="487" t="s">
        <v>3024</v>
      </c>
      <c r="D2" s="3942" t="s">
        <v>2992</v>
      </c>
      <c r="E2" s="3943"/>
      <c r="F2" s="3944"/>
      <c r="G2" s="487" t="s">
        <v>2993</v>
      </c>
      <c r="H2" s="3942" t="s">
        <v>2994</v>
      </c>
      <c r="I2" s="3945"/>
    </row>
    <row r="3" spans="1:9" ht="51.75" thickBot="1" x14ac:dyDescent="0.3">
      <c r="A3" s="3937"/>
      <c r="B3" s="3938"/>
      <c r="C3" s="488" t="s">
        <v>3025</v>
      </c>
      <c r="D3" s="489" t="s">
        <v>2995</v>
      </c>
      <c r="E3" s="489" t="s">
        <v>2996</v>
      </c>
      <c r="F3" s="489" t="s">
        <v>2997</v>
      </c>
      <c r="G3" s="488" t="s">
        <v>3026</v>
      </c>
      <c r="H3" s="488" t="s">
        <v>2999</v>
      </c>
      <c r="I3" s="490" t="s">
        <v>3431</v>
      </c>
    </row>
    <row r="4" spans="1:9" ht="21" customHeight="1" x14ac:dyDescent="0.25">
      <c r="A4" s="3946" t="s">
        <v>3027</v>
      </c>
      <c r="B4" s="491" t="s">
        <v>3002</v>
      </c>
      <c r="C4" s="479">
        <v>205172063.66250002</v>
      </c>
      <c r="D4" s="480">
        <v>612200278.84749997</v>
      </c>
      <c r="E4" s="480">
        <v>612200278.84749997</v>
      </c>
      <c r="F4" s="480">
        <v>753817359.82666659</v>
      </c>
      <c r="G4" s="480">
        <v>914155528.09625006</v>
      </c>
      <c r="H4" s="480">
        <v>965966655.28374994</v>
      </c>
      <c r="I4" s="481">
        <v>1134594603.9033332</v>
      </c>
    </row>
    <row r="5" spans="1:9" ht="21" customHeight="1" x14ac:dyDescent="0.25">
      <c r="A5" s="3947"/>
      <c r="B5" s="492" t="s">
        <v>3028</v>
      </c>
      <c r="C5" s="493"/>
      <c r="D5" s="482">
        <v>500288244.12250006</v>
      </c>
      <c r="E5" s="494"/>
      <c r="F5" s="483">
        <v>617035984.05166662</v>
      </c>
      <c r="G5" s="494"/>
      <c r="H5" s="494"/>
      <c r="I5" s="495"/>
    </row>
    <row r="6" spans="1:9" ht="21" customHeight="1" x14ac:dyDescent="0.25">
      <c r="A6" s="3947"/>
      <c r="B6" s="492" t="s">
        <v>3029</v>
      </c>
      <c r="C6" s="478"/>
      <c r="D6" s="496"/>
      <c r="E6" s="482">
        <v>500288244.12250006</v>
      </c>
      <c r="F6" s="483">
        <v>617035984.05166662</v>
      </c>
      <c r="G6" s="494"/>
      <c r="H6" s="494"/>
      <c r="I6" s="495"/>
    </row>
    <row r="7" spans="1:9" ht="21" customHeight="1" x14ac:dyDescent="0.25">
      <c r="A7" s="3947"/>
      <c r="B7" s="492" t="s">
        <v>3005</v>
      </c>
      <c r="C7" s="478"/>
      <c r="D7" s="494"/>
      <c r="E7" s="496"/>
      <c r="F7" s="497"/>
      <c r="G7" s="483">
        <v>822967944.24624991</v>
      </c>
      <c r="H7" s="494"/>
      <c r="I7" s="484">
        <v>943929655.85333312</v>
      </c>
    </row>
    <row r="8" spans="1:9" ht="29.25" customHeight="1" x14ac:dyDescent="0.25">
      <c r="A8" s="3947"/>
      <c r="B8" s="492" t="s">
        <v>3006</v>
      </c>
      <c r="C8" s="478"/>
      <c r="D8" s="494"/>
      <c r="E8" s="494"/>
      <c r="F8" s="497"/>
      <c r="G8" s="494"/>
      <c r="H8" s="483">
        <v>816750608.98374999</v>
      </c>
      <c r="I8" s="484">
        <v>985378557.60333312</v>
      </c>
    </row>
    <row r="9" spans="1:9" ht="29.25" customHeight="1" x14ac:dyDescent="0.25">
      <c r="A9" s="3948"/>
      <c r="B9" s="492" t="s">
        <v>3023</v>
      </c>
      <c r="C9" s="448"/>
      <c r="D9" s="498"/>
      <c r="E9" s="498"/>
      <c r="F9" s="497"/>
      <c r="G9" s="483">
        <v>266723682.76125002</v>
      </c>
      <c r="H9" s="483">
        <v>266723682.76125002</v>
      </c>
      <c r="I9" s="484">
        <v>289520578.72375</v>
      </c>
    </row>
    <row r="10" spans="1:9" ht="29.25" customHeight="1" thickBot="1" x14ac:dyDescent="0.3">
      <c r="A10" s="3931" t="s">
        <v>3030</v>
      </c>
      <c r="B10" s="3932"/>
      <c r="C10" s="499">
        <v>205172063.66250002</v>
      </c>
      <c r="D10" s="499">
        <v>1112488522.97</v>
      </c>
      <c r="E10" s="499">
        <v>1112488522.97</v>
      </c>
      <c r="F10" s="499">
        <v>1987889327.9299998</v>
      </c>
      <c r="G10" s="499">
        <v>2003847155.10375</v>
      </c>
      <c r="H10" s="499">
        <v>2049440947.0287499</v>
      </c>
      <c r="I10" s="500">
        <v>3353423396.0837493</v>
      </c>
    </row>
    <row r="11" spans="1:9" ht="21" customHeight="1" x14ac:dyDescent="0.25">
      <c r="A11" s="3946" t="s">
        <v>3031</v>
      </c>
      <c r="B11" s="491" t="s">
        <v>3002</v>
      </c>
      <c r="C11" s="485">
        <v>817579587.01874995</v>
      </c>
      <c r="D11" s="480">
        <v>1110001588.865</v>
      </c>
      <c r="E11" s="480">
        <v>1110001588.865</v>
      </c>
      <c r="F11" s="480">
        <v>1217492407.4033332</v>
      </c>
      <c r="G11" s="480">
        <v>1534852831.8025</v>
      </c>
      <c r="H11" s="480">
        <v>1586663958.99</v>
      </c>
      <c r="I11" s="481">
        <v>1379143124.2283332</v>
      </c>
    </row>
    <row r="12" spans="1:9" ht="21" customHeight="1" x14ac:dyDescent="0.25">
      <c r="A12" s="3947"/>
      <c r="B12" s="501" t="s">
        <v>3028</v>
      </c>
      <c r="C12" s="493"/>
      <c r="D12" s="449">
        <v>1379419450.24</v>
      </c>
      <c r="E12" s="494"/>
      <c r="F12" s="483">
        <v>1341839112.6533332</v>
      </c>
      <c r="G12" s="494"/>
      <c r="H12" s="494"/>
      <c r="I12" s="495"/>
    </row>
    <row r="13" spans="1:9" ht="21" customHeight="1" x14ac:dyDescent="0.25">
      <c r="A13" s="3947"/>
      <c r="B13" s="501" t="s">
        <v>3029</v>
      </c>
      <c r="C13" s="478"/>
      <c r="D13" s="496"/>
      <c r="E13" s="482">
        <v>1213623843.24</v>
      </c>
      <c r="F13" s="483">
        <v>1176043505.6533332</v>
      </c>
      <c r="G13" s="494"/>
      <c r="H13" s="494"/>
      <c r="I13" s="495"/>
    </row>
    <row r="14" spans="1:9" ht="21" customHeight="1" x14ac:dyDescent="0.25">
      <c r="A14" s="3947"/>
      <c r="B14" s="501" t="s">
        <v>3005</v>
      </c>
      <c r="C14" s="478"/>
      <c r="D14" s="494"/>
      <c r="E14" s="496"/>
      <c r="F14" s="497"/>
      <c r="G14" s="483">
        <v>2073688554.5525</v>
      </c>
      <c r="H14" s="494"/>
      <c r="I14" s="484">
        <v>1917978846.9783332</v>
      </c>
    </row>
    <row r="15" spans="1:9" ht="28.5" customHeight="1" x14ac:dyDescent="0.25">
      <c r="A15" s="3947"/>
      <c r="B15" s="501" t="s">
        <v>3006</v>
      </c>
      <c r="C15" s="478"/>
      <c r="D15" s="494"/>
      <c r="E15" s="494"/>
      <c r="F15" s="497"/>
      <c r="G15" s="494"/>
      <c r="H15" s="483">
        <v>3161722225.4900007</v>
      </c>
      <c r="I15" s="484">
        <v>2954201390.7283335</v>
      </c>
    </row>
    <row r="16" spans="1:9" ht="28.5" customHeight="1" x14ac:dyDescent="0.25">
      <c r="A16" s="3948"/>
      <c r="B16" s="501" t="s">
        <v>3023</v>
      </c>
      <c r="C16" s="448"/>
      <c r="D16" s="498"/>
      <c r="E16" s="498"/>
      <c r="F16" s="497"/>
      <c r="G16" s="483">
        <v>1047662440.6329999</v>
      </c>
      <c r="H16" s="483">
        <v>1047662440.6329999</v>
      </c>
      <c r="I16" s="484">
        <v>808253584.125</v>
      </c>
    </row>
    <row r="17" spans="1:9" ht="28.5" customHeight="1" thickBot="1" x14ac:dyDescent="0.3">
      <c r="A17" s="3931" t="s">
        <v>3032</v>
      </c>
      <c r="B17" s="3932"/>
      <c r="C17" s="502">
        <v>817579587.01874995</v>
      </c>
      <c r="D17" s="502">
        <v>2489421039.105</v>
      </c>
      <c r="E17" s="502">
        <v>2323625432.105</v>
      </c>
      <c r="F17" s="503">
        <v>3735375025.7099996</v>
      </c>
      <c r="G17" s="502">
        <v>4656203826.9879999</v>
      </c>
      <c r="H17" s="502">
        <v>5796048625.1130009</v>
      </c>
      <c r="I17" s="504">
        <v>7059576946.0599995</v>
      </c>
    </row>
    <row r="18" spans="1:9" ht="28.5" customHeight="1" x14ac:dyDescent="0.25">
      <c r="A18" s="3946" t="s">
        <v>3033</v>
      </c>
      <c r="B18" s="491" t="s">
        <v>3034</v>
      </c>
      <c r="C18" s="480">
        <v>490920792.32700002</v>
      </c>
      <c r="D18" s="480">
        <v>1728916589.7959998</v>
      </c>
      <c r="E18" s="480">
        <v>1649334698.4360001</v>
      </c>
      <c r="F18" s="486">
        <v>2747166889.7472</v>
      </c>
      <c r="G18" s="480">
        <v>2565919132.1747999</v>
      </c>
      <c r="H18" s="480">
        <v>3134929655.3987999</v>
      </c>
      <c r="I18" s="481">
        <v>4471308566.0616007</v>
      </c>
    </row>
    <row r="19" spans="1:9" ht="38.25" x14ac:dyDescent="0.25">
      <c r="A19" s="3948"/>
      <c r="B19" s="492" t="s">
        <v>3035</v>
      </c>
      <c r="C19" s="448"/>
      <c r="D19" s="448"/>
      <c r="E19" s="448"/>
      <c r="F19" s="482"/>
      <c r="G19" s="483">
        <v>630905339.22923994</v>
      </c>
      <c r="H19" s="483">
        <v>630905339.22923994</v>
      </c>
      <c r="I19" s="484">
        <v>526931598.16740006</v>
      </c>
    </row>
    <row r="20" spans="1:9" ht="28.5" customHeight="1" thickBot="1" x14ac:dyDescent="0.3">
      <c r="A20" s="3931" t="s">
        <v>3036</v>
      </c>
      <c r="B20" s="3932"/>
      <c r="C20" s="502">
        <v>490920792.32700002</v>
      </c>
      <c r="D20" s="502">
        <v>1728916589.7959998</v>
      </c>
      <c r="E20" s="502">
        <v>1649334698.4360001</v>
      </c>
      <c r="F20" s="502">
        <v>2747166889.7472</v>
      </c>
      <c r="G20" s="502">
        <v>3196824471.4040399</v>
      </c>
      <c r="H20" s="502">
        <v>3765834994.6280398</v>
      </c>
      <c r="I20" s="504">
        <v>4998240164.229001</v>
      </c>
    </row>
    <row r="21" spans="1:9" ht="21" customHeight="1" thickBot="1" x14ac:dyDescent="0.3">
      <c r="A21" s="3951" t="s">
        <v>977</v>
      </c>
      <c r="B21" s="3952"/>
      <c r="C21" s="505">
        <v>1513672443.0082498</v>
      </c>
      <c r="D21" s="505">
        <v>5330826151.8710003</v>
      </c>
      <c r="E21" s="505">
        <v>5085448653.5110006</v>
      </c>
      <c r="F21" s="505">
        <v>8470431243.3871994</v>
      </c>
      <c r="G21" s="505">
        <v>9856875453.4957905</v>
      </c>
      <c r="H21" s="505">
        <v>11611324566.769791</v>
      </c>
      <c r="I21" s="506">
        <v>15411240506.372751</v>
      </c>
    </row>
    <row r="22" spans="1:9" x14ac:dyDescent="0.25">
      <c r="D22" s="507"/>
      <c r="E22" s="507"/>
      <c r="F22" s="507"/>
      <c r="G22" s="507"/>
      <c r="H22" s="507"/>
      <c r="I22" s="507"/>
    </row>
    <row r="23" spans="1:9" x14ac:dyDescent="0.25">
      <c r="D23" s="508"/>
    </row>
    <row r="26" spans="1:9" x14ac:dyDescent="0.25">
      <c r="D26" s="509"/>
    </row>
    <row r="72" spans="3:9" x14ac:dyDescent="0.25">
      <c r="C72" s="450" t="s">
        <v>3024</v>
      </c>
      <c r="D72" s="3953" t="s">
        <v>2992</v>
      </c>
      <c r="E72" s="3954"/>
      <c r="F72" s="3955"/>
      <c r="G72" s="451" t="s">
        <v>2993</v>
      </c>
      <c r="H72" s="3949" t="s">
        <v>2994</v>
      </c>
      <c r="I72" s="3950"/>
    </row>
    <row r="73" spans="3:9" ht="51" x14ac:dyDescent="0.25">
      <c r="C73" s="452" t="s">
        <v>3002</v>
      </c>
      <c r="D73" s="453" t="s">
        <v>3037</v>
      </c>
      <c r="E73" s="453" t="s">
        <v>3038</v>
      </c>
      <c r="F73" s="453" t="s">
        <v>3039</v>
      </c>
      <c r="G73" s="452" t="s">
        <v>3040</v>
      </c>
      <c r="H73" s="453" t="s">
        <v>3041</v>
      </c>
      <c r="I73" s="453" t="s">
        <v>3042</v>
      </c>
    </row>
  </sheetData>
  <mergeCells count="13">
    <mergeCell ref="H72:I72"/>
    <mergeCell ref="A11:A16"/>
    <mergeCell ref="A17:B17"/>
    <mergeCell ref="A18:A19"/>
    <mergeCell ref="A20:B20"/>
    <mergeCell ref="A21:B21"/>
    <mergeCell ref="D72:F72"/>
    <mergeCell ref="A10:B10"/>
    <mergeCell ref="A1:B3"/>
    <mergeCell ref="C1:I1"/>
    <mergeCell ref="D2:F2"/>
    <mergeCell ref="H2:I2"/>
    <mergeCell ref="A4:A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1"/>
  <dimension ref="A1:I71"/>
  <sheetViews>
    <sheetView showGridLines="0" zoomScale="80" zoomScaleNormal="80" workbookViewId="0">
      <selection activeCell="H16" sqref="H16"/>
    </sheetView>
  </sheetViews>
  <sheetFormatPr baseColWidth="10" defaultColWidth="11.42578125" defaultRowHeight="15.75" x14ac:dyDescent="0.3"/>
  <cols>
    <col min="1" max="1" width="6.28515625" style="1341" customWidth="1"/>
    <col min="2" max="2" width="87.7109375" style="1341" customWidth="1"/>
    <col min="3" max="4" width="14.28515625" style="1963" customWidth="1"/>
    <col min="5" max="5" width="19.5703125" style="1341" bestFit="1" customWidth="1"/>
    <col min="6" max="6" width="12.85546875" style="1341" bestFit="1" customWidth="1"/>
    <col min="7" max="7" width="11.42578125" style="1341"/>
    <col min="8" max="8" width="15.7109375" style="1341" customWidth="1"/>
    <col min="9" max="16384" width="11.42578125" style="1341"/>
  </cols>
  <sheetData>
    <row r="1" spans="1:9" ht="22.5" customHeight="1" x14ac:dyDescent="0.4">
      <c r="A1" s="2046" t="s">
        <v>3043</v>
      </c>
      <c r="B1" s="1962"/>
    </row>
    <row r="2" spans="1:9" ht="7.5" customHeight="1" x14ac:dyDescent="0.3"/>
    <row r="3" spans="1:9" ht="16.5" x14ac:dyDescent="0.3">
      <c r="A3" s="1964" t="s">
        <v>3044</v>
      </c>
    </row>
    <row r="4" spans="1:9" ht="25.5" x14ac:dyDescent="0.25">
      <c r="A4" s="1966" t="s">
        <v>3045</v>
      </c>
      <c r="B4" s="1966" t="s">
        <v>884</v>
      </c>
      <c r="C4" s="1966" t="s">
        <v>3046</v>
      </c>
      <c r="D4" s="1966" t="s">
        <v>3047</v>
      </c>
      <c r="E4" s="1966" t="s">
        <v>3048</v>
      </c>
    </row>
    <row r="5" spans="1:9" x14ac:dyDescent="0.3">
      <c r="A5" s="1967" t="s">
        <v>3049</v>
      </c>
      <c r="B5" s="1967" t="s">
        <v>3050</v>
      </c>
      <c r="C5" s="1969"/>
      <c r="D5" s="1969"/>
      <c r="E5" s="1970"/>
    </row>
    <row r="6" spans="1:9" x14ac:dyDescent="0.3">
      <c r="A6" s="1967" t="s">
        <v>3051</v>
      </c>
      <c r="B6" s="1971" t="s">
        <v>3052</v>
      </c>
      <c r="C6" s="1973"/>
      <c r="D6" s="1973"/>
      <c r="E6" s="1974"/>
      <c r="G6" s="2067"/>
      <c r="H6" s="2035"/>
      <c r="I6" s="2068"/>
    </row>
    <row r="7" spans="1:9" x14ac:dyDescent="0.3">
      <c r="A7" s="1975" t="s">
        <v>3053</v>
      </c>
      <c r="B7" s="1976" t="s">
        <v>3013</v>
      </c>
      <c r="C7" s="1977">
        <v>2</v>
      </c>
      <c r="D7" s="1978">
        <v>20724450.875</v>
      </c>
      <c r="E7" s="1978">
        <v>41448901.75</v>
      </c>
      <c r="G7" s="2067"/>
      <c r="H7" s="2035"/>
      <c r="I7" s="2068"/>
    </row>
    <row r="8" spans="1:9" x14ac:dyDescent="0.3">
      <c r="A8" s="1967" t="s">
        <v>3054</v>
      </c>
      <c r="B8" s="1971" t="s">
        <v>3055</v>
      </c>
      <c r="C8" s="1973"/>
      <c r="D8" s="1973"/>
      <c r="E8" s="1974"/>
      <c r="G8" s="2067"/>
      <c r="H8" s="2035"/>
      <c r="I8" s="2068"/>
    </row>
    <row r="9" spans="1:9" x14ac:dyDescent="0.3">
      <c r="A9" s="1975" t="s">
        <v>3056</v>
      </c>
      <c r="B9" s="1976" t="s">
        <v>3057</v>
      </c>
      <c r="C9" s="1977">
        <v>1</v>
      </c>
      <c r="D9" s="1978">
        <v>16579560.700000001</v>
      </c>
      <c r="E9" s="1978">
        <v>16579560.700000001</v>
      </c>
      <c r="H9" s="2035"/>
      <c r="I9" s="2068"/>
    </row>
    <row r="10" spans="1:9" x14ac:dyDescent="0.3">
      <c r="A10" s="1987" t="s">
        <v>3058</v>
      </c>
      <c r="B10" s="1971" t="s">
        <v>3059</v>
      </c>
      <c r="C10" s="1973"/>
      <c r="D10" s="1973"/>
      <c r="E10" s="1974"/>
    </row>
    <row r="11" spans="1:9" x14ac:dyDescent="0.3">
      <c r="A11" s="1989" t="s">
        <v>3060</v>
      </c>
      <c r="B11" s="1976" t="s">
        <v>3061</v>
      </c>
      <c r="C11" s="1977">
        <v>2</v>
      </c>
      <c r="D11" s="1978">
        <v>12434670.525</v>
      </c>
      <c r="E11" s="1978">
        <v>24869341.050000001</v>
      </c>
    </row>
    <row r="12" spans="1:9" x14ac:dyDescent="0.3">
      <c r="A12" s="1989" t="s">
        <v>3062</v>
      </c>
      <c r="B12" s="1986" t="s">
        <v>3063</v>
      </c>
      <c r="C12" s="1977">
        <v>2</v>
      </c>
      <c r="D12" s="1978">
        <v>20724450.875</v>
      </c>
      <c r="E12" s="1978">
        <v>41448901.75</v>
      </c>
    </row>
    <row r="13" spans="1:9" x14ac:dyDescent="0.3">
      <c r="A13" s="1987" t="s">
        <v>3064</v>
      </c>
      <c r="B13" s="1971" t="s">
        <v>3065</v>
      </c>
      <c r="C13" s="2069"/>
      <c r="D13" s="2020"/>
      <c r="E13" s="1371"/>
    </row>
    <row r="14" spans="1:9" x14ac:dyDescent="0.3">
      <c r="A14" s="1989" t="s">
        <v>3066</v>
      </c>
      <c r="B14" s="1986" t="s">
        <v>2683</v>
      </c>
      <c r="C14" s="1977">
        <v>2</v>
      </c>
      <c r="D14" s="1978">
        <v>12434670.525</v>
      </c>
      <c r="E14" s="1978">
        <v>24869341.050000001</v>
      </c>
    </row>
    <row r="15" spans="1:9" x14ac:dyDescent="0.3">
      <c r="A15" s="1989" t="s">
        <v>3067</v>
      </c>
      <c r="B15" s="1986" t="s">
        <v>3068</v>
      </c>
      <c r="C15" s="1977">
        <v>1</v>
      </c>
      <c r="D15" s="1978">
        <v>12434670.525</v>
      </c>
      <c r="E15" s="1978">
        <v>12434670.525</v>
      </c>
    </row>
    <row r="16" spans="1:9" x14ac:dyDescent="0.3">
      <c r="A16" s="1989" t="s">
        <v>3069</v>
      </c>
      <c r="B16" s="1986" t="s">
        <v>3070</v>
      </c>
      <c r="C16" s="1977">
        <v>1</v>
      </c>
      <c r="D16" s="1978">
        <v>24869341.050000001</v>
      </c>
      <c r="E16" s="1978">
        <v>24869341.050000001</v>
      </c>
    </row>
    <row r="17" spans="1:5" x14ac:dyDescent="0.3">
      <c r="A17" s="1995" t="s">
        <v>3071</v>
      </c>
      <c r="B17" s="1996" t="s">
        <v>3072</v>
      </c>
      <c r="C17" s="1973"/>
      <c r="D17" s="1973"/>
      <c r="E17" s="1974"/>
    </row>
    <row r="18" spans="1:5" x14ac:dyDescent="0.3">
      <c r="A18" s="1989" t="s">
        <v>3073</v>
      </c>
      <c r="B18" s="1986" t="s">
        <v>3074</v>
      </c>
      <c r="C18" s="1977" t="s">
        <v>3075</v>
      </c>
      <c r="D18" s="1978">
        <v>18652005.787500005</v>
      </c>
      <c r="E18" s="1978">
        <v>18652005.787500005</v>
      </c>
    </row>
    <row r="19" spans="1:5" x14ac:dyDescent="0.3">
      <c r="A19" s="1997"/>
      <c r="B19" s="1998" t="s">
        <v>3030</v>
      </c>
      <c r="C19" s="1973"/>
      <c r="D19" s="1973"/>
      <c r="E19" s="1999">
        <v>205172063.66250002</v>
      </c>
    </row>
    <row r="20" spans="1:5" x14ac:dyDescent="0.3">
      <c r="A20" s="2000"/>
      <c r="C20" s="1973"/>
      <c r="D20" s="1973"/>
      <c r="E20" s="1353"/>
    </row>
    <row r="21" spans="1:5" x14ac:dyDescent="0.3">
      <c r="A21" s="1987" t="s">
        <v>3076</v>
      </c>
      <c r="B21" s="1967" t="s">
        <v>3077</v>
      </c>
      <c r="C21" s="1969"/>
      <c r="D21" s="1969"/>
      <c r="E21" s="1970"/>
    </row>
    <row r="22" spans="1:5" x14ac:dyDescent="0.3">
      <c r="A22" s="1967" t="s">
        <v>3078</v>
      </c>
      <c r="B22" s="1971" t="s">
        <v>3052</v>
      </c>
      <c r="C22" s="1973"/>
      <c r="D22" s="1973"/>
      <c r="E22" s="1974"/>
    </row>
    <row r="23" spans="1:5" x14ac:dyDescent="0.3">
      <c r="A23" s="1975" t="s">
        <v>3079</v>
      </c>
      <c r="B23" s="1986" t="s">
        <v>3080</v>
      </c>
      <c r="C23" s="1977">
        <v>1</v>
      </c>
      <c r="D23" s="1978">
        <v>444539471.26875001</v>
      </c>
      <c r="E23" s="1978">
        <v>444539471.26875001</v>
      </c>
    </row>
    <row r="24" spans="1:5" x14ac:dyDescent="0.3">
      <c r="A24" s="1967" t="s">
        <v>3081</v>
      </c>
      <c r="B24" s="1971" t="s">
        <v>3082</v>
      </c>
      <c r="C24" s="1973"/>
      <c r="D24" s="1973"/>
      <c r="E24" s="1974"/>
    </row>
    <row r="25" spans="1:5" x14ac:dyDescent="0.3">
      <c r="A25" s="1975" t="s">
        <v>3083</v>
      </c>
      <c r="B25" s="1986" t="s">
        <v>3084</v>
      </c>
      <c r="C25" s="1977">
        <v>1</v>
      </c>
      <c r="D25" s="1978">
        <v>103622254.375</v>
      </c>
      <c r="E25" s="1978">
        <v>103622254.375</v>
      </c>
    </row>
    <row r="26" spans="1:5" x14ac:dyDescent="0.3">
      <c r="A26" s="1967" t="s">
        <v>3085</v>
      </c>
      <c r="B26" s="1971" t="s">
        <v>3086</v>
      </c>
      <c r="C26" s="1973"/>
      <c r="D26" s="1973"/>
      <c r="E26" s="1974"/>
    </row>
    <row r="27" spans="1:5" x14ac:dyDescent="0.3">
      <c r="A27" s="1975" t="s">
        <v>3087</v>
      </c>
      <c r="B27" s="1986" t="s">
        <v>3088</v>
      </c>
      <c r="C27" s="1977">
        <v>1</v>
      </c>
      <c r="D27" s="1978">
        <v>165795607</v>
      </c>
      <c r="E27" s="1978">
        <v>165795607</v>
      </c>
    </row>
    <row r="28" spans="1:5" x14ac:dyDescent="0.3">
      <c r="A28" s="1967" t="s">
        <v>3089</v>
      </c>
      <c r="B28" s="1971" t="s">
        <v>3090</v>
      </c>
      <c r="C28" s="1973"/>
      <c r="D28" s="1973"/>
      <c r="E28" s="1974"/>
    </row>
    <row r="29" spans="1:5" ht="15" x14ac:dyDescent="0.25">
      <c r="A29" s="2006" t="s">
        <v>3091</v>
      </c>
      <c r="B29" s="1986" t="s">
        <v>3092</v>
      </c>
      <c r="C29" s="1983">
        <v>1</v>
      </c>
      <c r="D29" s="1984">
        <v>103622254.375</v>
      </c>
      <c r="E29" s="1984">
        <v>103622254.375</v>
      </c>
    </row>
    <row r="30" spans="1:5" x14ac:dyDescent="0.3">
      <c r="A30" s="2000"/>
      <c r="B30" s="1998" t="s">
        <v>3093</v>
      </c>
      <c r="C30" s="1973"/>
      <c r="D30" s="1973"/>
      <c r="E30" s="2008">
        <v>817579587.01874995</v>
      </c>
    </row>
    <row r="31" spans="1:5" x14ac:dyDescent="0.3">
      <c r="C31" s="1973"/>
      <c r="D31" s="1973"/>
    </row>
    <row r="32" spans="1:5" ht="20.25" x14ac:dyDescent="0.3">
      <c r="A32" s="2036" t="s">
        <v>3094</v>
      </c>
      <c r="C32" s="1973"/>
      <c r="D32" s="1973"/>
    </row>
    <row r="33" spans="1:5" ht="25.5" x14ac:dyDescent="0.3">
      <c r="C33" s="1973"/>
      <c r="D33" s="1973"/>
      <c r="E33" s="2070" t="s">
        <v>3095</v>
      </c>
    </row>
    <row r="34" spans="1:5" x14ac:dyDescent="0.3">
      <c r="C34" s="1973"/>
      <c r="D34" s="1973"/>
      <c r="E34" s="1966" t="s">
        <v>3096</v>
      </c>
    </row>
    <row r="35" spans="1:5" x14ac:dyDescent="0.3">
      <c r="A35" s="2071" t="s">
        <v>3097</v>
      </c>
      <c r="B35" s="1971" t="s">
        <v>3098</v>
      </c>
      <c r="C35" s="1973"/>
      <c r="D35" s="1973"/>
    </row>
    <row r="36" spans="1:5" x14ac:dyDescent="0.3">
      <c r="A36" s="2015" t="s">
        <v>3099</v>
      </c>
      <c r="B36" s="2072" t="s">
        <v>3100</v>
      </c>
      <c r="C36" s="1973"/>
      <c r="D36" s="1973"/>
    </row>
    <row r="37" spans="1:5" x14ac:dyDescent="0.3">
      <c r="A37" s="2015" t="s">
        <v>3101</v>
      </c>
      <c r="B37" s="2073" t="s">
        <v>3102</v>
      </c>
      <c r="C37" s="1973"/>
      <c r="D37" s="1973"/>
    </row>
    <row r="38" spans="1:5" x14ac:dyDescent="0.3">
      <c r="A38" s="2015" t="s">
        <v>3101</v>
      </c>
      <c r="B38" s="2074" t="s">
        <v>3103</v>
      </c>
      <c r="C38" s="1973"/>
      <c r="D38" s="1973"/>
    </row>
    <row r="39" spans="1:5" ht="31.5" x14ac:dyDescent="0.3">
      <c r="A39" s="2015" t="s">
        <v>3104</v>
      </c>
      <c r="B39" s="2075" t="s">
        <v>4334</v>
      </c>
      <c r="C39" s="2050"/>
      <c r="D39" s="2050"/>
      <c r="E39" s="2076"/>
    </row>
    <row r="40" spans="1:5" x14ac:dyDescent="0.3">
      <c r="A40" s="2071" t="s">
        <v>3105</v>
      </c>
      <c r="B40" s="1971" t="s">
        <v>3106</v>
      </c>
      <c r="C40" s="1973"/>
      <c r="D40" s="1973"/>
    </row>
    <row r="41" spans="1:5" x14ac:dyDescent="0.3">
      <c r="A41" s="2051" t="s">
        <v>3107</v>
      </c>
      <c r="B41" s="2077" t="s">
        <v>3108</v>
      </c>
      <c r="C41" s="1973"/>
      <c r="D41" s="1973"/>
    </row>
    <row r="42" spans="1:5" x14ac:dyDescent="0.3">
      <c r="A42" s="2051" t="s">
        <v>3109</v>
      </c>
      <c r="B42" s="2077" t="s">
        <v>3110</v>
      </c>
      <c r="C42" s="1973"/>
      <c r="D42" s="1973"/>
    </row>
    <row r="43" spans="1:5" x14ac:dyDescent="0.3">
      <c r="A43" s="2051" t="s">
        <v>3111</v>
      </c>
      <c r="B43" s="2077" t="s">
        <v>3112</v>
      </c>
      <c r="C43" s="2050"/>
      <c r="D43" s="2050"/>
      <c r="E43" s="2076"/>
    </row>
    <row r="44" spans="1:5" x14ac:dyDescent="0.3">
      <c r="A44" s="2071" t="s">
        <v>3113</v>
      </c>
      <c r="B44" s="1971" t="s">
        <v>3114</v>
      </c>
      <c r="C44" s="1973"/>
      <c r="D44" s="1973"/>
    </row>
    <row r="45" spans="1:5" x14ac:dyDescent="0.3">
      <c r="A45" s="2051" t="s">
        <v>3115</v>
      </c>
      <c r="B45" s="2077" t="s">
        <v>3116</v>
      </c>
      <c r="C45" s="1973"/>
      <c r="D45" s="1973"/>
    </row>
    <row r="46" spans="1:5" x14ac:dyDescent="0.3">
      <c r="A46" s="2051" t="s">
        <v>3117</v>
      </c>
      <c r="B46" s="2077" t="s">
        <v>3118</v>
      </c>
      <c r="C46" s="2050"/>
      <c r="D46" s="2050"/>
      <c r="E46" s="2076"/>
    </row>
    <row r="47" spans="1:5" x14ac:dyDescent="0.3">
      <c r="B47" s="1998" t="s">
        <v>3119</v>
      </c>
      <c r="C47" s="1973"/>
      <c r="D47" s="1973"/>
      <c r="E47" s="2008">
        <v>0</v>
      </c>
    </row>
    <row r="48" spans="1:5" x14ac:dyDescent="0.3">
      <c r="B48" s="2028"/>
      <c r="C48" s="1973"/>
      <c r="D48" s="1973"/>
    </row>
    <row r="49" spans="1:5" ht="16.5" x14ac:dyDescent="0.3">
      <c r="A49" s="1964" t="s">
        <v>3120</v>
      </c>
      <c r="C49" s="1973"/>
      <c r="D49" s="1973"/>
    </row>
    <row r="50" spans="1:5" x14ac:dyDescent="0.3">
      <c r="A50" s="2012"/>
      <c r="B50" s="1353"/>
      <c r="C50" s="1973"/>
      <c r="D50" s="1973"/>
    </row>
    <row r="51" spans="1:5" x14ac:dyDescent="0.3">
      <c r="A51" s="2015" t="s">
        <v>3097</v>
      </c>
      <c r="B51" s="2016" t="s">
        <v>3121</v>
      </c>
      <c r="C51" s="1983"/>
      <c r="D51" s="1983"/>
      <c r="E51" s="1978">
        <v>122730198.08174999</v>
      </c>
    </row>
    <row r="52" spans="1:5" x14ac:dyDescent="0.3">
      <c r="A52" s="2015" t="s">
        <v>3105</v>
      </c>
      <c r="B52" s="2017" t="s">
        <v>3122</v>
      </c>
      <c r="C52" s="1983"/>
      <c r="D52" s="1983"/>
      <c r="E52" s="1978">
        <v>122730198.08174999</v>
      </c>
    </row>
    <row r="53" spans="1:5" x14ac:dyDescent="0.3">
      <c r="A53" s="2015" t="s">
        <v>3113</v>
      </c>
      <c r="B53" s="2017" t="s">
        <v>3123</v>
      </c>
      <c r="C53" s="1983"/>
      <c r="D53" s="1983"/>
      <c r="E53" s="1978">
        <v>51137582.534062505</v>
      </c>
    </row>
    <row r="54" spans="1:5" x14ac:dyDescent="0.3">
      <c r="A54" s="2015" t="s">
        <v>3124</v>
      </c>
      <c r="B54" s="2017" t="s">
        <v>3125</v>
      </c>
      <c r="C54" s="1983"/>
      <c r="D54" s="1983"/>
      <c r="E54" s="1978">
        <v>71592615.547687501</v>
      </c>
    </row>
    <row r="55" spans="1:5" x14ac:dyDescent="0.3">
      <c r="A55" s="2015" t="s">
        <v>3126</v>
      </c>
      <c r="B55" s="2017" t="s">
        <v>3127</v>
      </c>
      <c r="C55" s="1983"/>
      <c r="D55" s="1983"/>
      <c r="E55" s="1978">
        <v>71592615.547687501</v>
      </c>
    </row>
    <row r="56" spans="1:5" x14ac:dyDescent="0.3">
      <c r="A56" s="2015" t="s">
        <v>3128</v>
      </c>
      <c r="B56" s="2017" t="s">
        <v>3129</v>
      </c>
      <c r="C56" s="1983"/>
      <c r="D56" s="1983"/>
      <c r="E56" s="1978">
        <v>51137582.534062505</v>
      </c>
    </row>
    <row r="57" spans="1:5" x14ac:dyDescent="0.3">
      <c r="A57" s="2018"/>
      <c r="B57" s="1998" t="s">
        <v>3130</v>
      </c>
      <c r="C57" s="1973"/>
      <c r="D57" s="1973"/>
      <c r="E57" s="2008">
        <v>490920792.32700002</v>
      </c>
    </row>
    <row r="58" spans="1:5" x14ac:dyDescent="0.3">
      <c r="C58" s="1973"/>
      <c r="D58" s="1973"/>
    </row>
    <row r="59" spans="1:5" x14ac:dyDescent="0.3">
      <c r="C59" s="1973"/>
      <c r="D59" s="1973"/>
    </row>
    <row r="60" spans="1:5" ht="20.25" x14ac:dyDescent="0.3">
      <c r="A60" s="2036" t="s">
        <v>3131</v>
      </c>
      <c r="B60" s="1965"/>
      <c r="C60" s="1973"/>
      <c r="D60" s="1973"/>
    </row>
    <row r="61" spans="1:5" x14ac:dyDescent="0.3">
      <c r="A61" s="2018"/>
      <c r="B61" s="2018"/>
      <c r="C61" s="1973"/>
      <c r="D61" s="1973"/>
    </row>
    <row r="62" spans="1:5" x14ac:dyDescent="0.3">
      <c r="A62" s="2051" t="s">
        <v>3132</v>
      </c>
      <c r="B62" s="2052" t="s">
        <v>3133</v>
      </c>
    </row>
    <row r="63" spans="1:5" x14ac:dyDescent="0.3">
      <c r="A63" s="2015" t="s">
        <v>3134</v>
      </c>
      <c r="B63" s="2052" t="s">
        <v>3135</v>
      </c>
    </row>
    <row r="64" spans="1:5" x14ac:dyDescent="0.3">
      <c r="A64" s="2051" t="s">
        <v>3136</v>
      </c>
      <c r="B64" s="2052" t="s">
        <v>3137</v>
      </c>
    </row>
    <row r="65" spans="1:5" x14ac:dyDescent="0.3">
      <c r="A65" s="2015" t="s">
        <v>3138</v>
      </c>
      <c r="B65" s="2052" t="s">
        <v>2615</v>
      </c>
    </row>
    <row r="66" spans="1:5" x14ac:dyDescent="0.3">
      <c r="A66" s="2051" t="s">
        <v>3139</v>
      </c>
      <c r="B66" s="2052" t="s">
        <v>3140</v>
      </c>
    </row>
    <row r="67" spans="1:5" x14ac:dyDescent="0.3">
      <c r="A67" s="2051" t="s">
        <v>3141</v>
      </c>
      <c r="B67" s="2052" t="s">
        <v>3142</v>
      </c>
    </row>
    <row r="68" spans="1:5" x14ac:dyDescent="0.3">
      <c r="A68" s="2018"/>
      <c r="B68" s="2052" t="s">
        <v>3143</v>
      </c>
    </row>
    <row r="69" spans="1:5" x14ac:dyDescent="0.3">
      <c r="A69" s="2042"/>
    </row>
    <row r="70" spans="1:5" x14ac:dyDescent="0.3">
      <c r="A70" s="2042"/>
    </row>
    <row r="71" spans="1:5" x14ac:dyDescent="0.3">
      <c r="B71" s="2019"/>
      <c r="C71" s="2020"/>
      <c r="D71" s="2021" t="s">
        <v>3146</v>
      </c>
      <c r="E71" s="2008">
        <v>1513672443.0082498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2"/>
  <dimension ref="A1:Q90"/>
  <sheetViews>
    <sheetView showGridLines="0" zoomScale="80" zoomScaleNormal="80" workbookViewId="0">
      <selection activeCell="H16" sqref="H16"/>
    </sheetView>
  </sheetViews>
  <sheetFormatPr baseColWidth="10" defaultColWidth="11.42578125" defaultRowHeight="15.75" x14ac:dyDescent="0.3"/>
  <cols>
    <col min="1" max="1" width="6.28515625" style="1341" customWidth="1"/>
    <col min="2" max="2" width="54.7109375" style="1341" customWidth="1"/>
    <col min="3" max="3" width="12.85546875" style="1963" customWidth="1"/>
    <col min="4" max="4" width="14.85546875" style="1963" customWidth="1"/>
    <col min="5" max="5" width="14.85546875" style="1341" customWidth="1"/>
    <col min="6" max="6" width="3.85546875" style="1341" customWidth="1"/>
    <col min="7" max="7" width="6.42578125" style="1341" customWidth="1"/>
    <col min="8" max="8" width="52.140625" style="1341" customWidth="1"/>
    <col min="9" max="9" width="12.85546875" style="1341" customWidth="1"/>
    <col min="10" max="11" width="14.85546875" style="1341" customWidth="1"/>
    <col min="12" max="12" width="5.42578125" style="1341" customWidth="1"/>
    <col min="13" max="13" width="6.42578125" style="1341" customWidth="1"/>
    <col min="14" max="14" width="52.140625" style="1341" customWidth="1"/>
    <col min="15" max="16" width="12.85546875" style="1341" customWidth="1"/>
    <col min="17" max="17" width="14.140625" style="1341" customWidth="1"/>
    <col min="18" max="16384" width="11.42578125" style="1341"/>
  </cols>
  <sheetData>
    <row r="1" spans="1:17" ht="21.75" customHeight="1" x14ac:dyDescent="0.4">
      <c r="A1" s="2046" t="s">
        <v>3147</v>
      </c>
      <c r="B1" s="1962"/>
    </row>
    <row r="2" spans="1:17" ht="7.5" customHeight="1" x14ac:dyDescent="0.3"/>
    <row r="3" spans="1:17" ht="16.5" x14ac:dyDescent="0.3">
      <c r="A3" s="1964" t="s">
        <v>3044</v>
      </c>
      <c r="G3" s="1964" t="s">
        <v>3044</v>
      </c>
      <c r="M3" s="1964" t="s">
        <v>3044</v>
      </c>
      <c r="N3" s="1964"/>
    </row>
    <row r="4" spans="1:17" ht="16.5" customHeight="1" x14ac:dyDescent="0.25">
      <c r="B4" s="1965"/>
      <c r="C4" s="3956" t="s">
        <v>3037</v>
      </c>
      <c r="D4" s="3957"/>
      <c r="E4" s="3958"/>
      <c r="H4" s="1965"/>
      <c r="I4" s="3956" t="s">
        <v>3148</v>
      </c>
      <c r="J4" s="3957"/>
      <c r="K4" s="3958"/>
      <c r="N4" s="1965"/>
      <c r="O4" s="3959" t="s">
        <v>3039</v>
      </c>
      <c r="P4" s="3960"/>
      <c r="Q4" s="3961"/>
    </row>
    <row r="5" spans="1:17" ht="27.75" customHeight="1" x14ac:dyDescent="0.25">
      <c r="A5" s="1966" t="s">
        <v>3045</v>
      </c>
      <c r="B5" s="1966" t="s">
        <v>884</v>
      </c>
      <c r="C5" s="2053" t="s">
        <v>3046</v>
      </c>
      <c r="D5" s="1966" t="s">
        <v>3047</v>
      </c>
      <c r="E5" s="1966" t="s">
        <v>3048</v>
      </c>
      <c r="G5" s="1966" t="s">
        <v>3045</v>
      </c>
      <c r="H5" s="1966" t="s">
        <v>884</v>
      </c>
      <c r="I5" s="2053" t="s">
        <v>3046</v>
      </c>
      <c r="J5" s="1966" t="s">
        <v>3047</v>
      </c>
      <c r="K5" s="1966" t="s">
        <v>3048</v>
      </c>
      <c r="M5" s="1966" t="s">
        <v>3045</v>
      </c>
      <c r="N5" s="1966" t="s">
        <v>884</v>
      </c>
      <c r="O5" s="2053" t="s">
        <v>3046</v>
      </c>
      <c r="P5" s="1966" t="s">
        <v>3047</v>
      </c>
      <c r="Q5" s="1966" t="s">
        <v>3048</v>
      </c>
    </row>
    <row r="6" spans="1:17" x14ac:dyDescent="0.3">
      <c r="A6" s="1967" t="s">
        <v>3049</v>
      </c>
      <c r="B6" s="1967" t="s">
        <v>3050</v>
      </c>
      <c r="C6" s="1969"/>
      <c r="D6" s="1969"/>
      <c r="E6" s="1970"/>
      <c r="G6" s="1967" t="s">
        <v>3049</v>
      </c>
      <c r="H6" s="1967" t="s">
        <v>3050</v>
      </c>
      <c r="I6" s="1969"/>
      <c r="J6" s="1969"/>
      <c r="K6" s="1970"/>
      <c r="M6" s="1967" t="s">
        <v>3049</v>
      </c>
      <c r="N6" s="1967" t="s">
        <v>3050</v>
      </c>
      <c r="O6" s="1968"/>
      <c r="P6" s="1969"/>
      <c r="Q6" s="1970"/>
    </row>
    <row r="7" spans="1:17" x14ac:dyDescent="0.3">
      <c r="A7" s="1967" t="s">
        <v>3051</v>
      </c>
      <c r="B7" s="1971" t="s">
        <v>3052</v>
      </c>
      <c r="C7" s="1973"/>
      <c r="D7" s="1973"/>
      <c r="E7" s="1974"/>
      <c r="G7" s="1967" t="s">
        <v>3051</v>
      </c>
      <c r="H7" s="1971" t="s">
        <v>3052</v>
      </c>
      <c r="I7" s="1973"/>
      <c r="J7" s="1973"/>
      <c r="K7" s="1974"/>
      <c r="M7" s="1967" t="s">
        <v>3051</v>
      </c>
      <c r="N7" s="1971" t="s">
        <v>3052</v>
      </c>
      <c r="O7" s="2054"/>
      <c r="P7" s="2055"/>
      <c r="Q7" s="1367"/>
    </row>
    <row r="8" spans="1:17" x14ac:dyDescent="0.3">
      <c r="A8" s="1975" t="s">
        <v>3053</v>
      </c>
      <c r="B8" s="1976" t="s">
        <v>3013</v>
      </c>
      <c r="C8" s="1977">
        <v>2</v>
      </c>
      <c r="D8" s="1978">
        <v>20724450.875</v>
      </c>
      <c r="E8" s="1978">
        <v>41448901.75</v>
      </c>
      <c r="G8" s="1975" t="s">
        <v>3053</v>
      </c>
      <c r="H8" s="1976" t="s">
        <v>3013</v>
      </c>
      <c r="I8" s="1977">
        <v>2</v>
      </c>
      <c r="J8" s="1978">
        <v>20724450.875</v>
      </c>
      <c r="K8" s="1978">
        <v>41448901.75</v>
      </c>
      <c r="M8" s="1975" t="s">
        <v>3053</v>
      </c>
      <c r="N8" s="1976" t="s">
        <v>3013</v>
      </c>
      <c r="O8" s="1977">
        <v>2</v>
      </c>
      <c r="P8" s="1978">
        <v>20724450.875</v>
      </c>
      <c r="Q8" s="1978">
        <v>41448901.75</v>
      </c>
    </row>
    <row r="9" spans="1:17" ht="25.5" x14ac:dyDescent="0.3">
      <c r="A9" s="1967" t="s">
        <v>3054</v>
      </c>
      <c r="B9" s="1971" t="s">
        <v>3149</v>
      </c>
      <c r="C9" s="2056"/>
      <c r="D9" s="1980"/>
      <c r="E9" s="1981"/>
      <c r="G9" s="1982" t="s">
        <v>3054</v>
      </c>
      <c r="H9" s="1971" t="s">
        <v>3150</v>
      </c>
      <c r="I9" s="2056"/>
      <c r="J9" s="1980"/>
      <c r="K9" s="1981"/>
      <c r="M9" s="1982" t="s">
        <v>3054</v>
      </c>
      <c r="N9" s="1971" t="s">
        <v>3150</v>
      </c>
      <c r="O9" s="2056"/>
      <c r="P9" s="1980"/>
      <c r="Q9" s="1981"/>
    </row>
    <row r="10" spans="1:17" x14ac:dyDescent="0.3">
      <c r="A10" s="1975" t="s">
        <v>3151</v>
      </c>
      <c r="B10" s="1976" t="s">
        <v>3152</v>
      </c>
      <c r="C10" s="1977">
        <v>2</v>
      </c>
      <c r="D10" s="1978">
        <v>20724450.875</v>
      </c>
      <c r="E10" s="1978">
        <v>41448901.75</v>
      </c>
      <c r="G10" s="1975" t="s">
        <v>3151</v>
      </c>
      <c r="H10" s="1976" t="s">
        <v>3152</v>
      </c>
      <c r="I10" s="1977">
        <v>2</v>
      </c>
      <c r="J10" s="1978">
        <v>20724450.875</v>
      </c>
      <c r="K10" s="1978">
        <v>41448901.75</v>
      </c>
      <c r="M10" s="1975" t="s">
        <v>3151</v>
      </c>
      <c r="N10" s="1976" t="s">
        <v>3153</v>
      </c>
      <c r="O10" s="1977">
        <v>2</v>
      </c>
      <c r="P10" s="1978">
        <v>20724450.875</v>
      </c>
      <c r="Q10" s="1978">
        <v>41448901.75</v>
      </c>
    </row>
    <row r="11" spans="1:17" x14ac:dyDescent="0.3">
      <c r="A11" s="1967" t="s">
        <v>3058</v>
      </c>
      <c r="B11" s="1971" t="s">
        <v>3082</v>
      </c>
      <c r="C11" s="2056"/>
      <c r="D11" s="1980"/>
      <c r="E11" s="1981"/>
      <c r="G11" s="1967" t="s">
        <v>3058</v>
      </c>
      <c r="H11" s="1971" t="s">
        <v>3082</v>
      </c>
      <c r="I11" s="2056"/>
      <c r="J11" s="1980"/>
      <c r="K11" s="1981"/>
      <c r="M11" s="1975" t="s">
        <v>3151</v>
      </c>
      <c r="N11" s="1976" t="s">
        <v>3154</v>
      </c>
      <c r="O11" s="1977">
        <v>2</v>
      </c>
      <c r="P11" s="1978">
        <v>20724450.875</v>
      </c>
      <c r="Q11" s="1978">
        <v>41448901.75</v>
      </c>
    </row>
    <row r="12" spans="1:17" x14ac:dyDescent="0.3">
      <c r="A12" s="1975" t="s">
        <v>3060</v>
      </c>
      <c r="B12" s="1976" t="s">
        <v>3155</v>
      </c>
      <c r="C12" s="1977">
        <v>2</v>
      </c>
      <c r="D12" s="1978">
        <v>20724450.875</v>
      </c>
      <c r="E12" s="1978">
        <v>41448901.75</v>
      </c>
      <c r="G12" s="1975" t="s">
        <v>3060</v>
      </c>
      <c r="H12" s="1976" t="s">
        <v>3155</v>
      </c>
      <c r="I12" s="1977">
        <v>2</v>
      </c>
      <c r="J12" s="1978">
        <v>20724450.875</v>
      </c>
      <c r="K12" s="1978">
        <v>41448901.75</v>
      </c>
      <c r="M12" s="1967" t="s">
        <v>3058</v>
      </c>
      <c r="N12" s="1971" t="s">
        <v>3156</v>
      </c>
      <c r="O12" s="2056"/>
      <c r="P12" s="1980"/>
      <c r="Q12" s="1981"/>
    </row>
    <row r="13" spans="1:17" x14ac:dyDescent="0.3">
      <c r="A13" s="1985" t="s">
        <v>3062</v>
      </c>
      <c r="B13" s="1986" t="s">
        <v>3157</v>
      </c>
      <c r="C13" s="1977">
        <v>1</v>
      </c>
      <c r="D13" s="1978">
        <v>663182428</v>
      </c>
      <c r="E13" s="1978">
        <v>663182428</v>
      </c>
      <c r="G13" s="1985" t="s">
        <v>3062</v>
      </c>
      <c r="H13" s="1986" t="s">
        <v>3157</v>
      </c>
      <c r="I13" s="1977">
        <v>1</v>
      </c>
      <c r="J13" s="1978">
        <v>663182428</v>
      </c>
      <c r="K13" s="1978">
        <v>663182428</v>
      </c>
      <c r="M13" s="1975" t="s">
        <v>3060</v>
      </c>
      <c r="N13" s="1976" t="s">
        <v>3155</v>
      </c>
      <c r="O13" s="1977">
        <v>2</v>
      </c>
      <c r="P13" s="1978">
        <v>20724450.875</v>
      </c>
      <c r="Q13" s="1978">
        <v>41448901.75</v>
      </c>
    </row>
    <row r="14" spans="1:17" x14ac:dyDescent="0.3">
      <c r="A14" s="1987" t="s">
        <v>3064</v>
      </c>
      <c r="B14" s="1988" t="s">
        <v>3158</v>
      </c>
      <c r="C14" s="2056"/>
      <c r="D14" s="1980"/>
      <c r="E14" s="1981"/>
      <c r="G14" s="1987" t="s">
        <v>3064</v>
      </c>
      <c r="H14" s="1988" t="s">
        <v>3158</v>
      </c>
      <c r="I14" s="2056"/>
      <c r="J14" s="1980"/>
      <c r="K14" s="1981"/>
      <c r="M14" s="1985" t="s">
        <v>3062</v>
      </c>
      <c r="N14" s="1986" t="s">
        <v>3157</v>
      </c>
      <c r="O14" s="1977">
        <v>1</v>
      </c>
      <c r="P14" s="1978">
        <v>663182428</v>
      </c>
      <c r="Q14" s="1978">
        <v>663182428</v>
      </c>
    </row>
    <row r="15" spans="1:17" x14ac:dyDescent="0.3">
      <c r="A15" s="1989" t="s">
        <v>3066</v>
      </c>
      <c r="B15" s="1986" t="s">
        <v>3159</v>
      </c>
      <c r="C15" s="1977">
        <v>2</v>
      </c>
      <c r="D15" s="1978">
        <v>24869341.050000001</v>
      </c>
      <c r="E15" s="1978">
        <v>49738682.100000001</v>
      </c>
      <c r="G15" s="1989" t="s">
        <v>3066</v>
      </c>
      <c r="H15" s="1986" t="s">
        <v>3159</v>
      </c>
      <c r="I15" s="1977">
        <v>2</v>
      </c>
      <c r="J15" s="1978">
        <v>24869341.050000001</v>
      </c>
      <c r="K15" s="1978">
        <v>49738682.100000001</v>
      </c>
      <c r="M15" s="1967" t="s">
        <v>3058</v>
      </c>
      <c r="N15" s="1971" t="s">
        <v>3160</v>
      </c>
      <c r="O15" s="2056"/>
      <c r="P15" s="1980"/>
      <c r="Q15" s="1981"/>
    </row>
    <row r="16" spans="1:17" ht="26.25" x14ac:dyDescent="0.3">
      <c r="A16" s="1989" t="s">
        <v>3067</v>
      </c>
      <c r="B16" s="1986" t="s">
        <v>3161</v>
      </c>
      <c r="C16" s="1977">
        <v>1</v>
      </c>
      <c r="D16" s="1978">
        <v>16579560.700000001</v>
      </c>
      <c r="E16" s="1978">
        <v>16579560.700000001</v>
      </c>
      <c r="G16" s="1989" t="s">
        <v>3067</v>
      </c>
      <c r="H16" s="1986" t="s">
        <v>3161</v>
      </c>
      <c r="I16" s="1977">
        <v>1</v>
      </c>
      <c r="J16" s="1978">
        <v>16579560.700000001</v>
      </c>
      <c r="K16" s="1978">
        <v>16579560.700000001</v>
      </c>
      <c r="M16" s="1985" t="s">
        <v>3060</v>
      </c>
      <c r="N16" s="1976" t="s">
        <v>3155</v>
      </c>
      <c r="O16" s="1977">
        <v>2</v>
      </c>
      <c r="P16" s="1978">
        <v>20724450.875</v>
      </c>
      <c r="Q16" s="1978">
        <v>41448901.75</v>
      </c>
    </row>
    <row r="17" spans="1:17" x14ac:dyDescent="0.3">
      <c r="A17" s="1987" t="s">
        <v>3071</v>
      </c>
      <c r="B17" s="1971" t="s">
        <v>3059</v>
      </c>
      <c r="C17" s="1973"/>
      <c r="D17" s="1973"/>
      <c r="E17" s="1974"/>
      <c r="G17" s="1987" t="s">
        <v>3071</v>
      </c>
      <c r="H17" s="1971" t="s">
        <v>3059</v>
      </c>
      <c r="I17" s="1973"/>
      <c r="J17" s="1973"/>
      <c r="K17" s="1974"/>
      <c r="M17" s="1985" t="s">
        <v>3062</v>
      </c>
      <c r="N17" s="1986" t="s">
        <v>3157</v>
      </c>
      <c r="O17" s="1977">
        <v>1</v>
      </c>
      <c r="P17" s="1978">
        <v>663182428</v>
      </c>
      <c r="Q17" s="1978">
        <v>663182428</v>
      </c>
    </row>
    <row r="18" spans="1:17" x14ac:dyDescent="0.3">
      <c r="A18" s="1989" t="s">
        <v>3073</v>
      </c>
      <c r="B18" s="1976" t="s">
        <v>3061</v>
      </c>
      <c r="C18" s="1977">
        <v>2</v>
      </c>
      <c r="D18" s="1978">
        <v>12434670.525</v>
      </c>
      <c r="E18" s="1978">
        <v>24869341.050000001</v>
      </c>
      <c r="G18" s="1989" t="s">
        <v>3073</v>
      </c>
      <c r="H18" s="1976" t="s">
        <v>3061</v>
      </c>
      <c r="I18" s="1977">
        <v>2</v>
      </c>
      <c r="J18" s="1978">
        <v>12434670.525</v>
      </c>
      <c r="K18" s="1978">
        <v>24869341.050000001</v>
      </c>
      <c r="M18" s="1987" t="s">
        <v>3064</v>
      </c>
      <c r="N18" s="1988" t="s">
        <v>3158</v>
      </c>
      <c r="O18" s="2056"/>
      <c r="P18" s="1980"/>
      <c r="Q18" s="1981"/>
    </row>
    <row r="19" spans="1:17" x14ac:dyDescent="0.3">
      <c r="A19" s="1989" t="s">
        <v>3162</v>
      </c>
      <c r="B19" s="1986" t="s">
        <v>3063</v>
      </c>
      <c r="C19" s="1977">
        <v>2</v>
      </c>
      <c r="D19" s="1978">
        <v>20724450.875</v>
      </c>
      <c r="E19" s="1978">
        <v>41448901.75</v>
      </c>
      <c r="G19" s="1989" t="s">
        <v>3162</v>
      </c>
      <c r="H19" s="1986" t="s">
        <v>3063</v>
      </c>
      <c r="I19" s="1977">
        <v>2</v>
      </c>
      <c r="J19" s="1978">
        <v>20724450.875</v>
      </c>
      <c r="K19" s="1978">
        <v>41448901.75</v>
      </c>
      <c r="M19" s="1989" t="s">
        <v>3066</v>
      </c>
      <c r="N19" s="1986" t="s">
        <v>3159</v>
      </c>
      <c r="O19" s="1977">
        <v>2</v>
      </c>
      <c r="P19" s="1978">
        <v>24869341.050000001</v>
      </c>
      <c r="Q19" s="1978">
        <v>49738682.100000001</v>
      </c>
    </row>
    <row r="20" spans="1:17" ht="26.25" x14ac:dyDescent="0.3">
      <c r="A20" s="1987" t="s">
        <v>3163</v>
      </c>
      <c r="B20" s="1971" t="s">
        <v>3065</v>
      </c>
      <c r="C20" s="1973"/>
      <c r="D20" s="1973"/>
      <c r="E20" s="1974"/>
      <c r="G20" s="1987" t="s">
        <v>3163</v>
      </c>
      <c r="H20" s="1971" t="s">
        <v>3065</v>
      </c>
      <c r="I20" s="1973"/>
      <c r="J20" s="1973"/>
      <c r="K20" s="1974"/>
      <c r="M20" s="1989" t="s">
        <v>3067</v>
      </c>
      <c r="N20" s="1986" t="s">
        <v>3161</v>
      </c>
      <c r="O20" s="1977">
        <v>1</v>
      </c>
      <c r="P20" s="1978">
        <v>16579560.700000001</v>
      </c>
      <c r="Q20" s="1978">
        <v>16579560.700000001</v>
      </c>
    </row>
    <row r="21" spans="1:17" x14ac:dyDescent="0.3">
      <c r="A21" s="1989" t="s">
        <v>3164</v>
      </c>
      <c r="B21" s="1986" t="s">
        <v>2683</v>
      </c>
      <c r="C21" s="1977">
        <v>2</v>
      </c>
      <c r="D21" s="1978">
        <v>12434670.525</v>
      </c>
      <c r="E21" s="1978">
        <v>24869341.050000001</v>
      </c>
      <c r="G21" s="1989" t="s">
        <v>3164</v>
      </c>
      <c r="H21" s="1986" t="s">
        <v>2683</v>
      </c>
      <c r="I21" s="1977">
        <v>2</v>
      </c>
      <c r="J21" s="1978">
        <v>12434670.525</v>
      </c>
      <c r="K21" s="1978">
        <v>24869341.050000001</v>
      </c>
      <c r="M21" s="1987" t="s">
        <v>3071</v>
      </c>
      <c r="N21" s="1971" t="s">
        <v>3059</v>
      </c>
      <c r="O21" s="1973"/>
      <c r="P21" s="1973"/>
      <c r="Q21" s="1974"/>
    </row>
    <row r="22" spans="1:17" x14ac:dyDescent="0.3">
      <c r="A22" s="1989" t="s">
        <v>3165</v>
      </c>
      <c r="B22" s="1986" t="s">
        <v>3068</v>
      </c>
      <c r="C22" s="1977">
        <v>2</v>
      </c>
      <c r="D22" s="1978">
        <v>12434670.525</v>
      </c>
      <c r="E22" s="1978">
        <v>24869341.050000001</v>
      </c>
      <c r="G22" s="1989" t="s">
        <v>3165</v>
      </c>
      <c r="H22" s="1986" t="s">
        <v>3068</v>
      </c>
      <c r="I22" s="1977">
        <v>2</v>
      </c>
      <c r="J22" s="1978">
        <v>12434670.525</v>
      </c>
      <c r="K22" s="1978">
        <v>24869341.050000001</v>
      </c>
      <c r="M22" s="1989" t="s">
        <v>3073</v>
      </c>
      <c r="N22" s="1976" t="s">
        <v>3061</v>
      </c>
      <c r="O22" s="1977">
        <v>2</v>
      </c>
      <c r="P22" s="1978">
        <v>12434670.525</v>
      </c>
      <c r="Q22" s="1978">
        <v>24869341.050000001</v>
      </c>
    </row>
    <row r="23" spans="1:17" x14ac:dyDescent="0.3">
      <c r="A23" s="1989" t="s">
        <v>3166</v>
      </c>
      <c r="B23" s="1986" t="s">
        <v>3070</v>
      </c>
      <c r="C23" s="1977">
        <v>1</v>
      </c>
      <c r="D23" s="1978">
        <v>20724450.875</v>
      </c>
      <c r="E23" s="1978">
        <v>20724450.875</v>
      </c>
      <c r="G23" s="1989" t="s">
        <v>3166</v>
      </c>
      <c r="H23" s="1986" t="s">
        <v>3070</v>
      </c>
      <c r="I23" s="1977">
        <v>1</v>
      </c>
      <c r="J23" s="1978">
        <v>20724450.875</v>
      </c>
      <c r="K23" s="1978">
        <v>20724450.875</v>
      </c>
      <c r="M23" s="1989" t="s">
        <v>3162</v>
      </c>
      <c r="N23" s="1986" t="s">
        <v>3063</v>
      </c>
      <c r="O23" s="1977">
        <v>2</v>
      </c>
      <c r="P23" s="1978">
        <v>20724450.875</v>
      </c>
      <c r="Q23" s="1978">
        <v>41448901.75</v>
      </c>
    </row>
    <row r="24" spans="1:17" x14ac:dyDescent="0.3">
      <c r="A24" s="1989" t="s">
        <v>3167</v>
      </c>
      <c r="B24" s="1986" t="s">
        <v>3168</v>
      </c>
      <c r="C24" s="1977">
        <v>2</v>
      </c>
      <c r="D24" s="1978">
        <v>10362225.4375</v>
      </c>
      <c r="E24" s="1978">
        <v>20724450.875</v>
      </c>
      <c r="G24" s="1989" t="s">
        <v>3167</v>
      </c>
      <c r="H24" s="1986" t="s">
        <v>3168</v>
      </c>
      <c r="I24" s="1977">
        <v>2</v>
      </c>
      <c r="J24" s="1978">
        <v>10362225.4375</v>
      </c>
      <c r="K24" s="1978">
        <v>20724450.875</v>
      </c>
      <c r="M24" s="1987" t="s">
        <v>3163</v>
      </c>
      <c r="N24" s="1971" t="s">
        <v>3065</v>
      </c>
      <c r="O24" s="1973"/>
      <c r="P24" s="1973"/>
      <c r="Q24" s="1974"/>
    </row>
    <row r="25" spans="1:17" x14ac:dyDescent="0.3">
      <c r="A25" s="1995" t="s">
        <v>3169</v>
      </c>
      <c r="B25" s="1996" t="s">
        <v>3072</v>
      </c>
      <c r="C25" s="1973"/>
      <c r="D25" s="1973"/>
      <c r="E25" s="1974"/>
      <c r="G25" s="1995" t="s">
        <v>3169</v>
      </c>
      <c r="H25" s="1996" t="s">
        <v>3072</v>
      </c>
      <c r="I25" s="1973"/>
      <c r="J25" s="1973"/>
      <c r="K25" s="1974"/>
      <c r="M25" s="1989" t="s">
        <v>3164</v>
      </c>
      <c r="N25" s="1986" t="s">
        <v>2683</v>
      </c>
      <c r="O25" s="1977">
        <v>4</v>
      </c>
      <c r="P25" s="1978">
        <v>12434670.525</v>
      </c>
      <c r="Q25" s="1978">
        <v>49738682.100000001</v>
      </c>
    </row>
    <row r="26" spans="1:17" x14ac:dyDescent="0.3">
      <c r="A26" s="1989" t="s">
        <v>3170</v>
      </c>
      <c r="B26" s="1986" t="s">
        <v>3074</v>
      </c>
      <c r="C26" s="1977" t="s">
        <v>3075</v>
      </c>
      <c r="D26" s="1978">
        <v>101135320.27</v>
      </c>
      <c r="E26" s="1978">
        <v>101135320.27</v>
      </c>
      <c r="G26" s="1989" t="s">
        <v>3170</v>
      </c>
      <c r="H26" s="1986" t="s">
        <v>3074</v>
      </c>
      <c r="I26" s="1977" t="s">
        <v>3075</v>
      </c>
      <c r="J26" s="1978">
        <v>101135320.27</v>
      </c>
      <c r="K26" s="1978">
        <v>101135320.27</v>
      </c>
      <c r="M26" s="1989" t="s">
        <v>3165</v>
      </c>
      <c r="N26" s="1986" t="s">
        <v>3068</v>
      </c>
      <c r="O26" s="1977">
        <v>4</v>
      </c>
      <c r="P26" s="1978">
        <v>12434670.525</v>
      </c>
      <c r="Q26" s="1978">
        <v>49738682.100000001</v>
      </c>
    </row>
    <row r="27" spans="1:17" x14ac:dyDescent="0.3">
      <c r="A27" s="1997"/>
      <c r="B27" s="1998" t="s">
        <v>3030</v>
      </c>
      <c r="C27" s="1973"/>
      <c r="D27" s="1973"/>
      <c r="E27" s="1999">
        <v>1112488522.97</v>
      </c>
      <c r="G27" s="1997"/>
      <c r="H27" s="1998" t="s">
        <v>3030</v>
      </c>
      <c r="I27" s="1973"/>
      <c r="J27" s="1973"/>
      <c r="K27" s="1999">
        <v>1112488522.97</v>
      </c>
      <c r="M27" s="1989" t="s">
        <v>3166</v>
      </c>
      <c r="N27" s="1986" t="s">
        <v>3070</v>
      </c>
      <c r="O27" s="1977">
        <v>1</v>
      </c>
      <c r="P27" s="1978">
        <v>20724450.875</v>
      </c>
      <c r="Q27" s="1978">
        <v>20724450.875</v>
      </c>
    </row>
    <row r="28" spans="1:17" ht="12.75" customHeight="1" x14ac:dyDescent="0.3">
      <c r="A28" s="2000"/>
      <c r="C28" s="1973"/>
      <c r="D28" s="1973"/>
      <c r="E28" s="1353"/>
      <c r="G28" s="2000"/>
      <c r="I28" s="1973"/>
      <c r="J28" s="1973"/>
      <c r="K28" s="1353"/>
      <c r="M28" s="1989" t="s">
        <v>3167</v>
      </c>
      <c r="N28" s="1986" t="s">
        <v>3168</v>
      </c>
      <c r="O28" s="1977">
        <v>2</v>
      </c>
      <c r="P28" s="1978">
        <v>10362225.4375</v>
      </c>
      <c r="Q28" s="1978">
        <v>20724450.875</v>
      </c>
    </row>
    <row r="29" spans="1:17" x14ac:dyDescent="0.3">
      <c r="A29" s="1987" t="s">
        <v>3076</v>
      </c>
      <c r="B29" s="1967" t="s">
        <v>3077</v>
      </c>
      <c r="C29" s="1973"/>
      <c r="D29" s="1973"/>
      <c r="E29" s="1353"/>
      <c r="G29" s="1987" t="s">
        <v>3076</v>
      </c>
      <c r="H29" s="1967" t="s">
        <v>3077</v>
      </c>
      <c r="I29" s="1969"/>
      <c r="J29" s="1969"/>
      <c r="K29" s="1970"/>
      <c r="M29" s="1995" t="s">
        <v>3169</v>
      </c>
      <c r="N29" s="1996" t="s">
        <v>3072</v>
      </c>
      <c r="O29" s="1973"/>
      <c r="P29" s="1973"/>
      <c r="Q29" s="1974"/>
    </row>
    <row r="30" spans="1:17" x14ac:dyDescent="0.3">
      <c r="A30" s="1967" t="s">
        <v>3078</v>
      </c>
      <c r="B30" s="1971" t="s">
        <v>3052</v>
      </c>
      <c r="C30" s="1973"/>
      <c r="D30" s="1973"/>
      <c r="E30" s="1353"/>
      <c r="G30" s="1967" t="s">
        <v>3078</v>
      </c>
      <c r="H30" s="1971" t="s">
        <v>3052</v>
      </c>
      <c r="I30" s="1973"/>
      <c r="J30" s="1973"/>
      <c r="K30" s="1974"/>
      <c r="M30" s="1989" t="s">
        <v>3170</v>
      </c>
      <c r="N30" s="1986" t="s">
        <v>3074</v>
      </c>
      <c r="O30" s="1977" t="s">
        <v>3075</v>
      </c>
      <c r="P30" s="1978">
        <v>180717211.63</v>
      </c>
      <c r="Q30" s="1978">
        <v>180717211.63</v>
      </c>
    </row>
    <row r="31" spans="1:17" x14ac:dyDescent="0.3">
      <c r="A31" s="1975" t="s">
        <v>3079</v>
      </c>
      <c r="B31" s="1986" t="s">
        <v>3080</v>
      </c>
      <c r="C31" s="1977">
        <v>1</v>
      </c>
      <c r="D31" s="1978">
        <v>683906878.875</v>
      </c>
      <c r="E31" s="1978">
        <v>683906878.875</v>
      </c>
      <c r="G31" s="1975" t="s">
        <v>3079</v>
      </c>
      <c r="H31" s="1986" t="s">
        <v>3080</v>
      </c>
      <c r="I31" s="1977">
        <v>1</v>
      </c>
      <c r="J31" s="1978">
        <v>683906878.875</v>
      </c>
      <c r="K31" s="1978">
        <v>683906878.875</v>
      </c>
      <c r="M31" s="1997"/>
      <c r="N31" s="1998" t="s">
        <v>3030</v>
      </c>
      <c r="O31" s="1973"/>
      <c r="P31" s="1973"/>
      <c r="Q31" s="1999">
        <v>1987889327.9299998</v>
      </c>
    </row>
    <row r="32" spans="1:17" x14ac:dyDescent="0.3">
      <c r="A32" s="1967" t="s">
        <v>3081</v>
      </c>
      <c r="B32" s="1971" t="s">
        <v>3171</v>
      </c>
      <c r="C32" s="2057"/>
      <c r="D32" s="1980"/>
      <c r="E32" s="1980"/>
      <c r="G32" s="1967" t="s">
        <v>3081</v>
      </c>
      <c r="H32" s="1971" t="s">
        <v>3171</v>
      </c>
      <c r="I32" s="2057"/>
      <c r="J32" s="1980"/>
      <c r="K32" s="1981"/>
      <c r="M32" s="2000"/>
      <c r="O32" s="1973"/>
      <c r="P32" s="1973"/>
      <c r="Q32" s="1353"/>
    </row>
    <row r="33" spans="1:17" x14ac:dyDescent="0.3">
      <c r="A33" s="1975" t="s">
        <v>3083</v>
      </c>
      <c r="B33" s="1986" t="s">
        <v>3172</v>
      </c>
      <c r="C33" s="1977">
        <v>1</v>
      </c>
      <c r="D33" s="1978">
        <v>828978035</v>
      </c>
      <c r="E33" s="1978">
        <v>828978035</v>
      </c>
      <c r="G33" s="1975" t="s">
        <v>3083</v>
      </c>
      <c r="H33" s="1986" t="s">
        <v>3173</v>
      </c>
      <c r="I33" s="1977">
        <v>1</v>
      </c>
      <c r="J33" s="1978">
        <v>787529133.25</v>
      </c>
      <c r="K33" s="1978">
        <v>787529133.25</v>
      </c>
      <c r="M33" s="1987" t="s">
        <v>3076</v>
      </c>
      <c r="N33" s="1967" t="s">
        <v>3077</v>
      </c>
      <c r="O33" s="1969"/>
      <c r="P33" s="1969"/>
      <c r="Q33" s="1970"/>
    </row>
    <row r="34" spans="1:17" x14ac:dyDescent="0.3">
      <c r="A34" s="1975" t="s">
        <v>3174</v>
      </c>
      <c r="B34" s="1986" t="s">
        <v>3175</v>
      </c>
      <c r="C34" s="1977">
        <v>1</v>
      </c>
      <c r="D34" s="1978">
        <v>124346705.25</v>
      </c>
      <c r="E34" s="1978">
        <v>124346705.25</v>
      </c>
      <c r="G34" s="1967" t="s">
        <v>3085</v>
      </c>
      <c r="H34" s="1971" t="s">
        <v>3082</v>
      </c>
      <c r="I34" s="1973"/>
      <c r="J34" s="1973"/>
      <c r="K34" s="1974"/>
      <c r="M34" s="1967" t="s">
        <v>3078</v>
      </c>
      <c r="N34" s="1971" t="s">
        <v>3052</v>
      </c>
      <c r="O34" s="1973"/>
      <c r="P34" s="1973"/>
      <c r="Q34" s="1974"/>
    </row>
    <row r="35" spans="1:17" x14ac:dyDescent="0.3">
      <c r="A35" s="1967" t="s">
        <v>3085</v>
      </c>
      <c r="B35" s="1971" t="s">
        <v>3082</v>
      </c>
      <c r="C35" s="1973"/>
      <c r="D35" s="1973"/>
      <c r="E35" s="1353"/>
      <c r="G35" s="1975" t="s">
        <v>3087</v>
      </c>
      <c r="H35" s="1986" t="s">
        <v>3084</v>
      </c>
      <c r="I35" s="1977">
        <v>1</v>
      </c>
      <c r="J35" s="1978">
        <v>207244508.75</v>
      </c>
      <c r="K35" s="1978">
        <v>207244508.75</v>
      </c>
      <c r="M35" s="1975" t="s">
        <v>3079</v>
      </c>
      <c r="N35" s="1986" t="s">
        <v>3080</v>
      </c>
      <c r="O35" s="1977">
        <v>1</v>
      </c>
      <c r="P35" s="1978">
        <v>828978035</v>
      </c>
      <c r="Q35" s="1978">
        <v>828978035</v>
      </c>
    </row>
    <row r="36" spans="1:17" x14ac:dyDescent="0.3">
      <c r="A36" s="1975" t="s">
        <v>3087</v>
      </c>
      <c r="B36" s="1986" t="s">
        <v>3084</v>
      </c>
      <c r="C36" s="1977">
        <v>1</v>
      </c>
      <c r="D36" s="1978">
        <v>207244508.75</v>
      </c>
      <c r="E36" s="1978">
        <v>207244508.75</v>
      </c>
      <c r="G36" s="1975" t="s">
        <v>3176</v>
      </c>
      <c r="H36" s="1986" t="s">
        <v>3177</v>
      </c>
      <c r="I36" s="1977">
        <v>1</v>
      </c>
      <c r="J36" s="1978">
        <v>66318242.800000004</v>
      </c>
      <c r="K36" s="1978">
        <v>66318242.800000004</v>
      </c>
      <c r="M36" s="1967" t="s">
        <v>3081</v>
      </c>
      <c r="N36" s="1971" t="s">
        <v>3171</v>
      </c>
      <c r="O36" s="2057"/>
      <c r="P36" s="1980"/>
      <c r="Q36" s="1981"/>
    </row>
    <row r="37" spans="1:17" ht="25.5" x14ac:dyDescent="0.3">
      <c r="A37" s="1975" t="s">
        <v>3176</v>
      </c>
      <c r="B37" s="1986" t="s">
        <v>3177</v>
      </c>
      <c r="C37" s="1977">
        <v>1</v>
      </c>
      <c r="D37" s="1978">
        <v>66318242.800000004</v>
      </c>
      <c r="E37" s="1978">
        <v>66318242.800000004</v>
      </c>
      <c r="G37" s="1967" t="s">
        <v>3089</v>
      </c>
      <c r="H37" s="1971" t="s">
        <v>3086</v>
      </c>
      <c r="I37" s="1973"/>
      <c r="J37" s="1973"/>
      <c r="K37" s="1974"/>
      <c r="M37" s="1975" t="s">
        <v>3083</v>
      </c>
      <c r="N37" s="1986" t="s">
        <v>3173</v>
      </c>
      <c r="O37" s="1977">
        <v>1</v>
      </c>
      <c r="P37" s="1978">
        <v>787529133.25</v>
      </c>
      <c r="Q37" s="1978">
        <v>787529133.25</v>
      </c>
    </row>
    <row r="38" spans="1:17" ht="25.5" x14ac:dyDescent="0.3">
      <c r="A38" s="1967" t="s">
        <v>3085</v>
      </c>
      <c r="B38" s="1971" t="s">
        <v>3086</v>
      </c>
      <c r="C38" s="1973"/>
      <c r="D38" s="1973"/>
      <c r="E38" s="1353"/>
      <c r="G38" s="1975" t="s">
        <v>3091</v>
      </c>
      <c r="H38" s="1986" t="s">
        <v>3088</v>
      </c>
      <c r="I38" s="1977">
        <v>1</v>
      </c>
      <c r="J38" s="1978">
        <v>331591214</v>
      </c>
      <c r="K38" s="1978">
        <v>331591214</v>
      </c>
      <c r="M38" s="1975" t="s">
        <v>3174</v>
      </c>
      <c r="N38" s="1986" t="s">
        <v>3172</v>
      </c>
      <c r="O38" s="1977">
        <v>1</v>
      </c>
      <c r="P38" s="1978">
        <v>828978035</v>
      </c>
      <c r="Q38" s="1978">
        <v>828978035</v>
      </c>
    </row>
    <row r="39" spans="1:17" x14ac:dyDescent="0.3">
      <c r="A39" s="1975" t="s">
        <v>3087</v>
      </c>
      <c r="B39" s="1986" t="s">
        <v>3088</v>
      </c>
      <c r="C39" s="1977">
        <v>1</v>
      </c>
      <c r="D39" s="1978">
        <v>331591214</v>
      </c>
      <c r="E39" s="1978">
        <v>331591214</v>
      </c>
      <c r="G39" s="1967" t="s">
        <v>3178</v>
      </c>
      <c r="H39" s="1971" t="s">
        <v>3090</v>
      </c>
      <c r="I39" s="1973"/>
      <c r="J39" s="1973"/>
      <c r="K39" s="1974"/>
      <c r="M39" s="1975" t="s">
        <v>3179</v>
      </c>
      <c r="N39" s="1986" t="s">
        <v>3175</v>
      </c>
      <c r="O39" s="1977">
        <v>1</v>
      </c>
      <c r="P39" s="1978">
        <v>124346705.25</v>
      </c>
      <c r="Q39" s="1978">
        <v>124346705.25</v>
      </c>
    </row>
    <row r="40" spans="1:17" ht="26.25" x14ac:dyDescent="0.3">
      <c r="A40" s="1982" t="s">
        <v>3089</v>
      </c>
      <c r="B40" s="2058" t="s">
        <v>3090</v>
      </c>
      <c r="C40" s="1973"/>
      <c r="D40" s="1973"/>
      <c r="E40" s="1353"/>
      <c r="G40" s="2006" t="s">
        <v>3180</v>
      </c>
      <c r="H40" s="1986" t="s">
        <v>3092</v>
      </c>
      <c r="I40" s="1983">
        <v>1</v>
      </c>
      <c r="J40" s="1984">
        <v>207244508.75</v>
      </c>
      <c r="K40" s="1984">
        <v>207244508.75</v>
      </c>
      <c r="M40" s="1982" t="s">
        <v>3085</v>
      </c>
      <c r="N40" s="2058" t="s">
        <v>3082</v>
      </c>
      <c r="O40" s="1973"/>
      <c r="P40" s="1973"/>
      <c r="Q40" s="1974"/>
    </row>
    <row r="41" spans="1:17" ht="26.25" x14ac:dyDescent="0.3">
      <c r="A41" s="2006" t="s">
        <v>3091</v>
      </c>
      <c r="B41" s="1986" t="s">
        <v>3092</v>
      </c>
      <c r="C41" s="1983">
        <v>1</v>
      </c>
      <c r="D41" s="1984">
        <v>207244508.75</v>
      </c>
      <c r="E41" s="1984">
        <v>207244508.75</v>
      </c>
      <c r="G41" s="1982" t="s">
        <v>3181</v>
      </c>
      <c r="H41" s="2058" t="s">
        <v>2687</v>
      </c>
      <c r="I41" s="1973"/>
      <c r="J41" s="1973"/>
      <c r="K41" s="1974"/>
      <c r="M41" s="2006" t="s">
        <v>3087</v>
      </c>
      <c r="N41" s="2059" t="s">
        <v>3084</v>
      </c>
      <c r="O41" s="1983">
        <v>2</v>
      </c>
      <c r="P41" s="1984">
        <v>207244508.75</v>
      </c>
      <c r="Q41" s="1984">
        <v>414489017.5</v>
      </c>
    </row>
    <row r="42" spans="1:17" x14ac:dyDescent="0.3">
      <c r="A42" s="1967" t="s">
        <v>3178</v>
      </c>
      <c r="B42" s="1971" t="s">
        <v>2687</v>
      </c>
      <c r="C42" s="1973"/>
      <c r="D42" s="1973"/>
      <c r="E42" s="1353"/>
      <c r="G42" s="1967" t="s">
        <v>3182</v>
      </c>
      <c r="H42" s="1986" t="s">
        <v>3183</v>
      </c>
      <c r="I42" s="1983">
        <v>1</v>
      </c>
      <c r="J42" s="1984">
        <v>39790945.68</v>
      </c>
      <c r="K42" s="1984">
        <v>39790945.68</v>
      </c>
      <c r="M42" s="1975" t="s">
        <v>3176</v>
      </c>
      <c r="N42" s="1986" t="s">
        <v>3177</v>
      </c>
      <c r="O42" s="1983">
        <v>2</v>
      </c>
      <c r="P42" s="1984">
        <v>66318242.800000004</v>
      </c>
      <c r="Q42" s="1984">
        <v>132636485.60000001</v>
      </c>
    </row>
    <row r="43" spans="1:17" ht="25.5" x14ac:dyDescent="0.3">
      <c r="A43" s="1967" t="s">
        <v>3180</v>
      </c>
      <c r="B43" s="1986" t="s">
        <v>3183</v>
      </c>
      <c r="C43" s="1983">
        <v>1</v>
      </c>
      <c r="D43" s="1984">
        <v>39790945.68</v>
      </c>
      <c r="E43" s="1984">
        <v>39790945.68</v>
      </c>
      <c r="G43" s="2000"/>
      <c r="H43" s="1998" t="s">
        <v>3093</v>
      </c>
      <c r="I43" s="1973"/>
      <c r="J43" s="1973"/>
      <c r="K43" s="2008">
        <v>2323625432.105</v>
      </c>
      <c r="M43" s="1967" t="s">
        <v>3089</v>
      </c>
      <c r="N43" s="1971" t="s">
        <v>3086</v>
      </c>
      <c r="O43" s="1973"/>
      <c r="P43" s="1973"/>
      <c r="Q43" s="1974"/>
    </row>
    <row r="44" spans="1:17" x14ac:dyDescent="0.3">
      <c r="A44" s="2000"/>
      <c r="B44" s="1998" t="s">
        <v>3093</v>
      </c>
      <c r="C44" s="1973"/>
      <c r="D44" s="1973"/>
      <c r="E44" s="2008">
        <v>2489421039.105</v>
      </c>
      <c r="G44" s="2000"/>
      <c r="H44" s="2028"/>
      <c r="I44" s="1973"/>
      <c r="J44" s="1973"/>
      <c r="K44" s="2029"/>
      <c r="M44" s="1975" t="s">
        <v>3091</v>
      </c>
      <c r="N44" s="1986" t="s">
        <v>3088</v>
      </c>
      <c r="O44" s="1977">
        <v>1</v>
      </c>
      <c r="P44" s="1978">
        <v>331591214</v>
      </c>
      <c r="Q44" s="1978">
        <v>331591214</v>
      </c>
    </row>
    <row r="45" spans="1:17" ht="16.5" x14ac:dyDescent="0.3">
      <c r="C45" s="1973"/>
      <c r="D45" s="1973"/>
      <c r="G45" s="1964" t="s">
        <v>3120</v>
      </c>
      <c r="I45" s="1973"/>
      <c r="J45" s="1973"/>
      <c r="M45" s="1967" t="s">
        <v>3178</v>
      </c>
      <c r="N45" s="1971" t="s">
        <v>3090</v>
      </c>
      <c r="O45" s="1973"/>
      <c r="P45" s="1973"/>
      <c r="Q45" s="1974"/>
    </row>
    <row r="46" spans="1:17" ht="25.5" customHeight="1" x14ac:dyDescent="0.3">
      <c r="A46" s="1964" t="s">
        <v>3120</v>
      </c>
      <c r="C46" s="1973"/>
      <c r="D46" s="1973"/>
      <c r="G46" s="2012"/>
      <c r="H46" s="1353"/>
      <c r="I46" s="1973"/>
      <c r="J46" s="1973"/>
      <c r="M46" s="2006" t="s">
        <v>3180</v>
      </c>
      <c r="N46" s="1986" t="s">
        <v>3092</v>
      </c>
      <c r="O46" s="1983">
        <v>1</v>
      </c>
      <c r="P46" s="1984">
        <v>207244508.75</v>
      </c>
      <c r="Q46" s="1984">
        <v>207244508.75</v>
      </c>
    </row>
    <row r="47" spans="1:17" ht="12.75" customHeight="1" x14ac:dyDescent="0.3">
      <c r="A47" s="2012"/>
      <c r="B47" s="1353"/>
      <c r="C47" s="1973"/>
      <c r="D47" s="1973"/>
      <c r="G47" s="2015" t="s">
        <v>3184</v>
      </c>
      <c r="H47" s="2016" t="s">
        <v>3121</v>
      </c>
      <c r="I47" s="1983"/>
      <c r="J47" s="1983"/>
      <c r="K47" s="1978">
        <v>412333674.60899997</v>
      </c>
      <c r="M47" s="1967" t="s">
        <v>3181</v>
      </c>
      <c r="N47" s="2060" t="s">
        <v>2687</v>
      </c>
      <c r="O47" s="2057"/>
      <c r="P47" s="2033"/>
      <c r="Q47" s="1991"/>
    </row>
    <row r="48" spans="1:17" ht="12.75" customHeight="1" x14ac:dyDescent="0.3">
      <c r="A48" s="2015" t="s">
        <v>3097</v>
      </c>
      <c r="B48" s="2016" t="s">
        <v>3121</v>
      </c>
      <c r="C48" s="1983"/>
      <c r="D48" s="1983"/>
      <c r="E48" s="1978">
        <v>432229147.44899994</v>
      </c>
      <c r="G48" s="2015" t="s">
        <v>3185</v>
      </c>
      <c r="H48" s="2017" t="s">
        <v>3122</v>
      </c>
      <c r="I48" s="1983"/>
      <c r="J48" s="1983"/>
      <c r="K48" s="1978">
        <v>412333674.60899997</v>
      </c>
      <c r="M48" s="1975" t="s">
        <v>3182</v>
      </c>
      <c r="N48" s="1986" t="s">
        <v>3183</v>
      </c>
      <c r="O48" s="1983">
        <v>2</v>
      </c>
      <c r="P48" s="1984">
        <v>39790945.68</v>
      </c>
      <c r="Q48" s="1984">
        <v>79581891.359999999</v>
      </c>
    </row>
    <row r="49" spans="1:17" ht="12.75" customHeight="1" x14ac:dyDescent="0.3">
      <c r="A49" s="2015" t="s">
        <v>3105</v>
      </c>
      <c r="B49" s="2017" t="s">
        <v>3122</v>
      </c>
      <c r="C49" s="1983"/>
      <c r="D49" s="1983"/>
      <c r="E49" s="1978">
        <v>432229147.44899994</v>
      </c>
      <c r="G49" s="2015" t="s">
        <v>3186</v>
      </c>
      <c r="H49" s="2017" t="s">
        <v>3123</v>
      </c>
      <c r="I49" s="1983"/>
      <c r="J49" s="1983"/>
      <c r="K49" s="1978">
        <v>171805697.75375</v>
      </c>
      <c r="M49" s="2000"/>
      <c r="N49" s="1998" t="s">
        <v>3093</v>
      </c>
      <c r="O49" s="1973"/>
      <c r="P49" s="1973"/>
      <c r="Q49" s="2008">
        <v>3735375025.71</v>
      </c>
    </row>
    <row r="50" spans="1:17" x14ac:dyDescent="0.3">
      <c r="A50" s="2015" t="s">
        <v>3113</v>
      </c>
      <c r="B50" s="2017" t="s">
        <v>3123</v>
      </c>
      <c r="C50" s="1983"/>
      <c r="D50" s="1983"/>
      <c r="E50" s="1978">
        <v>180095478.10374999</v>
      </c>
      <c r="G50" s="2015" t="s">
        <v>3187</v>
      </c>
      <c r="H50" s="2017" t="s">
        <v>3125</v>
      </c>
      <c r="I50" s="1983"/>
      <c r="J50" s="1983"/>
      <c r="K50" s="1978">
        <v>240527976.85525</v>
      </c>
      <c r="O50" s="1973"/>
      <c r="P50" s="1973"/>
    </row>
    <row r="51" spans="1:17" ht="16.5" x14ac:dyDescent="0.3">
      <c r="A51" s="2015" t="s">
        <v>3124</v>
      </c>
      <c r="B51" s="2017" t="s">
        <v>3125</v>
      </c>
      <c r="C51" s="1983"/>
      <c r="D51" s="1983"/>
      <c r="E51" s="1978">
        <v>252133669.34525001</v>
      </c>
      <c r="G51" s="2015" t="s">
        <v>3188</v>
      </c>
      <c r="H51" s="2017" t="s">
        <v>3127</v>
      </c>
      <c r="I51" s="1983"/>
      <c r="J51" s="1983"/>
      <c r="K51" s="1978">
        <v>240527976.85525</v>
      </c>
      <c r="M51" s="1964" t="s">
        <v>3120</v>
      </c>
      <c r="N51" s="1964"/>
      <c r="O51" s="1973"/>
      <c r="P51" s="1973"/>
    </row>
    <row r="52" spans="1:17" ht="12.75" customHeight="1" x14ac:dyDescent="0.3">
      <c r="A52" s="2015" t="s">
        <v>3126</v>
      </c>
      <c r="B52" s="2017" t="s">
        <v>3127</v>
      </c>
      <c r="C52" s="1983"/>
      <c r="D52" s="1983"/>
      <c r="E52" s="1978">
        <v>252133669.34525001</v>
      </c>
      <c r="G52" s="2015" t="s">
        <v>3189</v>
      </c>
      <c r="H52" s="2017" t="s">
        <v>3129</v>
      </c>
      <c r="I52" s="1983"/>
      <c r="J52" s="1983"/>
      <c r="K52" s="1978">
        <v>171805697.75375</v>
      </c>
      <c r="M52" s="2012"/>
      <c r="N52" s="1353"/>
      <c r="O52" s="1973"/>
      <c r="P52" s="1973"/>
    </row>
    <row r="53" spans="1:17" x14ac:dyDescent="0.3">
      <c r="A53" s="2015" t="s">
        <v>3128</v>
      </c>
      <c r="B53" s="2017" t="s">
        <v>3129</v>
      </c>
      <c r="C53" s="1983"/>
      <c r="D53" s="1983"/>
      <c r="E53" s="1978">
        <v>180095478.10374999</v>
      </c>
      <c r="G53" s="2018"/>
      <c r="H53" s="1998" t="s">
        <v>3130</v>
      </c>
      <c r="I53" s="1973"/>
      <c r="J53" s="1973"/>
      <c r="K53" s="2008">
        <v>1649334698.4360001</v>
      </c>
      <c r="M53" s="2015" t="s">
        <v>3097</v>
      </c>
      <c r="N53" s="2016" t="s">
        <v>3121</v>
      </c>
      <c r="O53" s="1983"/>
      <c r="P53" s="1983"/>
      <c r="Q53" s="1978">
        <v>686791722.43679988</v>
      </c>
    </row>
    <row r="54" spans="1:17" ht="12.75" customHeight="1" x14ac:dyDescent="0.3">
      <c r="A54" s="2018"/>
      <c r="B54" s="1998" t="s">
        <v>3130</v>
      </c>
      <c r="C54" s="1973"/>
      <c r="D54" s="1973"/>
      <c r="E54" s="2008">
        <v>1728916589.7959998</v>
      </c>
      <c r="I54" s="1973"/>
      <c r="J54" s="1973"/>
      <c r="M54" s="2015" t="s">
        <v>3105</v>
      </c>
      <c r="N54" s="2017" t="s">
        <v>3122</v>
      </c>
      <c r="O54" s="1983"/>
      <c r="P54" s="1983"/>
      <c r="Q54" s="1978">
        <v>686791722.43679988</v>
      </c>
    </row>
    <row r="55" spans="1:17" ht="12.75" customHeight="1" x14ac:dyDescent="0.3">
      <c r="C55" s="1973"/>
      <c r="D55" s="1973"/>
      <c r="H55" s="2019"/>
      <c r="I55" s="2020"/>
      <c r="J55" s="2021" t="s">
        <v>3190</v>
      </c>
      <c r="K55" s="2008">
        <v>5085448653.5110006</v>
      </c>
      <c r="M55" s="2015" t="s">
        <v>3113</v>
      </c>
      <c r="N55" s="2017" t="s">
        <v>3123</v>
      </c>
      <c r="O55" s="1983"/>
      <c r="P55" s="1983"/>
      <c r="Q55" s="1978">
        <v>286163217.68199998</v>
      </c>
    </row>
    <row r="56" spans="1:17" ht="12.75" customHeight="1" x14ac:dyDescent="0.3">
      <c r="B56" s="2019"/>
      <c r="C56" s="2020"/>
      <c r="D56" s="2021" t="s">
        <v>3191</v>
      </c>
      <c r="E56" s="2008">
        <v>5330826151.8710003</v>
      </c>
      <c r="G56" s="2038"/>
      <c r="H56" s="2026"/>
      <c r="I56" s="1973"/>
      <c r="J56" s="1973"/>
      <c r="K56" s="1353"/>
      <c r="M56" s="2015" t="s">
        <v>3124</v>
      </c>
      <c r="N56" s="2017" t="s">
        <v>3125</v>
      </c>
      <c r="O56" s="1983"/>
      <c r="P56" s="1983"/>
      <c r="Q56" s="1978">
        <v>400628504.75480002</v>
      </c>
    </row>
    <row r="57" spans="1:17" ht="15" customHeight="1" x14ac:dyDescent="0.3">
      <c r="A57" s="2038"/>
      <c r="B57" s="2026"/>
      <c r="C57" s="1973"/>
      <c r="D57" s="1973"/>
      <c r="E57" s="1353"/>
      <c r="G57" s="2038"/>
      <c r="H57" s="2026"/>
      <c r="I57" s="1973"/>
      <c r="J57" s="1973"/>
      <c r="K57" s="1353"/>
      <c r="M57" s="2015" t="s">
        <v>3126</v>
      </c>
      <c r="N57" s="2017" t="s">
        <v>3127</v>
      </c>
      <c r="O57" s="1983"/>
      <c r="P57" s="1983"/>
      <c r="Q57" s="1978">
        <v>400628504.75480002</v>
      </c>
    </row>
    <row r="58" spans="1:17" ht="12.75" customHeight="1" x14ac:dyDescent="0.3">
      <c r="A58" s="2038"/>
      <c r="B58" s="2061"/>
      <c r="C58" s="1973"/>
      <c r="D58" s="1973"/>
      <c r="E58" s="2027"/>
      <c r="G58" s="2038"/>
      <c r="H58" s="2061"/>
      <c r="I58" s="1973"/>
      <c r="J58" s="1973"/>
      <c r="K58" s="2027"/>
      <c r="M58" s="2015" t="s">
        <v>3128</v>
      </c>
      <c r="N58" s="2017" t="s">
        <v>3129</v>
      </c>
      <c r="O58" s="1983"/>
      <c r="P58" s="1983"/>
      <c r="Q58" s="1978">
        <v>286163217.68199998</v>
      </c>
    </row>
    <row r="59" spans="1:17" ht="12.75" customHeight="1" x14ac:dyDescent="0.3">
      <c r="A59" s="2024"/>
      <c r="B59" s="2025"/>
      <c r="C59" s="1973"/>
      <c r="D59" s="1973"/>
      <c r="E59" s="1353"/>
      <c r="G59" s="2024"/>
      <c r="H59" s="2025"/>
      <c r="I59" s="1973"/>
      <c r="J59" s="1973"/>
      <c r="K59" s="1353"/>
      <c r="M59" s="2018"/>
      <c r="N59" s="1998" t="s">
        <v>3130</v>
      </c>
      <c r="O59" s="1973"/>
      <c r="P59" s="1973"/>
      <c r="Q59" s="2008">
        <v>2747166889.7472</v>
      </c>
    </row>
    <row r="60" spans="1:17" ht="15" customHeight="1" x14ac:dyDescent="0.3">
      <c r="A60" s="1206"/>
      <c r="B60" s="2026"/>
      <c r="C60" s="1973"/>
      <c r="D60" s="1973"/>
      <c r="E60" s="1353"/>
      <c r="G60" s="1206"/>
      <c r="H60" s="2026"/>
      <c r="I60" s="1973"/>
      <c r="J60" s="1973"/>
      <c r="K60" s="1353"/>
      <c r="O60" s="1973"/>
      <c r="P60" s="1973"/>
    </row>
    <row r="61" spans="1:17" x14ac:dyDescent="0.3">
      <c r="A61" s="1206"/>
      <c r="B61" s="2026"/>
      <c r="C61" s="1973"/>
      <c r="D61" s="1973"/>
      <c r="E61" s="1353"/>
      <c r="G61" s="1206"/>
      <c r="H61" s="2026"/>
      <c r="I61" s="1973"/>
      <c r="J61" s="1973"/>
      <c r="K61" s="1353"/>
      <c r="M61" s="2062"/>
      <c r="N61" s="2063"/>
      <c r="O61" s="2064"/>
      <c r="P61" s="2065" t="s">
        <v>3192</v>
      </c>
      <c r="Q61" s="2022">
        <v>8470431243.3871994</v>
      </c>
    </row>
    <row r="62" spans="1:17" x14ac:dyDescent="0.3">
      <c r="A62" s="1206"/>
      <c r="B62" s="2026"/>
      <c r="C62" s="1973"/>
      <c r="D62" s="1973"/>
      <c r="E62" s="2027"/>
      <c r="G62" s="1206"/>
      <c r="H62" s="2026"/>
      <c r="I62" s="1973"/>
      <c r="J62" s="1973"/>
      <c r="K62" s="2027"/>
      <c r="M62" s="1206"/>
      <c r="N62" s="2026"/>
      <c r="O62" s="1973"/>
      <c r="P62" s="1973"/>
      <c r="Q62" s="2027"/>
    </row>
    <row r="63" spans="1:17" x14ac:dyDescent="0.3">
      <c r="A63" s="2024"/>
      <c r="B63" s="2025"/>
      <c r="C63" s="1973"/>
      <c r="D63" s="1973"/>
      <c r="E63" s="1353"/>
      <c r="G63" s="2024"/>
      <c r="H63" s="2025"/>
      <c r="I63" s="1973"/>
      <c r="J63" s="1973"/>
      <c r="K63" s="1353"/>
      <c r="M63" s="2024"/>
      <c r="N63" s="2025"/>
      <c r="O63" s="1973"/>
      <c r="P63" s="1973"/>
      <c r="Q63" s="1353"/>
    </row>
    <row r="64" spans="1:17" x14ac:dyDescent="0.3">
      <c r="A64" s="1206"/>
      <c r="B64" s="2026"/>
      <c r="C64" s="1973"/>
      <c r="D64" s="1973"/>
      <c r="E64" s="1353"/>
      <c r="G64" s="1206"/>
      <c r="H64" s="2026"/>
      <c r="I64" s="1973"/>
      <c r="J64" s="1973"/>
      <c r="K64" s="1353"/>
      <c r="M64" s="1206"/>
      <c r="N64" s="2026"/>
      <c r="O64" s="1973"/>
      <c r="P64" s="1973"/>
      <c r="Q64" s="1353"/>
    </row>
    <row r="65" spans="1:17" x14ac:dyDescent="0.3">
      <c r="A65" s="1206"/>
      <c r="B65" s="2026"/>
      <c r="C65" s="1973"/>
      <c r="D65" s="1973"/>
      <c r="E65" s="2027"/>
      <c r="G65" s="1206"/>
      <c r="H65" s="2026"/>
      <c r="I65" s="1973"/>
      <c r="J65" s="1973"/>
      <c r="K65" s="2027"/>
      <c r="M65" s="1206"/>
      <c r="N65" s="2026"/>
      <c r="O65" s="1973"/>
      <c r="P65" s="1973"/>
      <c r="Q65" s="2027"/>
    </row>
    <row r="66" spans="1:17" x14ac:dyDescent="0.3">
      <c r="A66" s="1353"/>
      <c r="B66" s="2028"/>
      <c r="C66" s="1973"/>
      <c r="D66" s="1973"/>
      <c r="E66" s="2029"/>
      <c r="G66" s="1353"/>
      <c r="H66" s="2028"/>
      <c r="I66" s="1973"/>
      <c r="J66" s="1973"/>
      <c r="K66" s="2029"/>
      <c r="M66" s="1353"/>
      <c r="N66" s="2028"/>
      <c r="O66" s="1973"/>
      <c r="P66" s="1973"/>
      <c r="Q66" s="2029"/>
    </row>
    <row r="67" spans="1:17" x14ac:dyDescent="0.3">
      <c r="A67" s="1353"/>
      <c r="B67" s="2028"/>
      <c r="C67" s="1973"/>
      <c r="D67" s="1973"/>
      <c r="E67" s="1353"/>
      <c r="H67" s="2028"/>
      <c r="I67" s="1973"/>
      <c r="J67" s="1973"/>
      <c r="M67" s="1353"/>
      <c r="N67" s="2028"/>
      <c r="O67" s="1973"/>
      <c r="P67" s="1973"/>
      <c r="Q67" s="1353"/>
    </row>
    <row r="68" spans="1:17" x14ac:dyDescent="0.3">
      <c r="A68" s="1353"/>
      <c r="B68" s="2066"/>
      <c r="C68" s="1973"/>
      <c r="D68" s="1973"/>
      <c r="E68" s="1353"/>
      <c r="H68" s="2066"/>
      <c r="I68" s="1973"/>
      <c r="J68" s="1973"/>
      <c r="N68" s="2066"/>
      <c r="O68" s="1973"/>
      <c r="P68" s="1973"/>
    </row>
    <row r="70" spans="1:17" ht="6.75" customHeight="1" x14ac:dyDescent="0.3"/>
    <row r="78" spans="1:17" s="1963" customFormat="1" ht="7.5" customHeight="1" x14ac:dyDescent="0.3">
      <c r="F78" s="1341"/>
      <c r="L78" s="1341"/>
    </row>
    <row r="79" spans="1:17" s="1963" customFormat="1" x14ac:dyDescent="0.3">
      <c r="F79" s="1341"/>
      <c r="L79" s="1341"/>
    </row>
    <row r="80" spans="1:17" s="1963" customFormat="1" ht="20.25" hidden="1" x14ac:dyDescent="0.3">
      <c r="A80" s="2036" t="s">
        <v>3131</v>
      </c>
      <c r="B80" s="1965"/>
      <c r="C80" s="1973"/>
      <c r="D80" s="1973"/>
      <c r="E80" s="1341"/>
      <c r="F80" s="1341"/>
      <c r="G80" s="2036" t="s">
        <v>3131</v>
      </c>
      <c r="H80" s="1965"/>
      <c r="I80" s="1973"/>
      <c r="J80" s="1973"/>
      <c r="K80" s="1341"/>
      <c r="L80" s="1341"/>
      <c r="M80" s="2036" t="s">
        <v>3131</v>
      </c>
      <c r="N80" s="1965"/>
      <c r="O80" s="1973"/>
      <c r="P80" s="1973"/>
      <c r="Q80" s="1341"/>
    </row>
    <row r="81" spans="1:17" s="1963" customFormat="1" hidden="1" x14ac:dyDescent="0.3">
      <c r="A81" s="2018"/>
      <c r="B81" s="2018"/>
      <c r="C81" s="1973"/>
      <c r="D81" s="1973"/>
      <c r="E81" s="1341"/>
      <c r="F81" s="1341"/>
      <c r="G81" s="2018"/>
      <c r="H81" s="2018"/>
      <c r="I81" s="1973"/>
      <c r="J81" s="1973"/>
      <c r="K81" s="1341"/>
      <c r="L81" s="1341"/>
      <c r="M81" s="2018"/>
      <c r="N81" s="2018"/>
      <c r="O81" s="1973"/>
      <c r="P81" s="1973"/>
      <c r="Q81" s="1341"/>
    </row>
    <row r="82" spans="1:17" s="1963" customFormat="1" hidden="1" x14ac:dyDescent="0.3">
      <c r="A82" s="2051" t="s">
        <v>3132</v>
      </c>
      <c r="B82" s="2052" t="s">
        <v>3133</v>
      </c>
      <c r="E82" s="1341"/>
      <c r="F82" s="1341"/>
      <c r="G82" s="2051" t="s">
        <v>3132</v>
      </c>
      <c r="H82" s="2052" t="s">
        <v>3133</v>
      </c>
      <c r="K82" s="1341"/>
      <c r="L82" s="1341"/>
      <c r="M82" s="2051" t="s">
        <v>3132</v>
      </c>
      <c r="N82" s="2052" t="s">
        <v>3133</v>
      </c>
      <c r="Q82" s="1341"/>
    </row>
    <row r="83" spans="1:17" s="1963" customFormat="1" hidden="1" x14ac:dyDescent="0.3">
      <c r="A83" s="2015" t="s">
        <v>3134</v>
      </c>
      <c r="B83" s="2052" t="s">
        <v>3135</v>
      </c>
      <c r="E83" s="1341"/>
      <c r="F83" s="1341"/>
      <c r="G83" s="2015" t="s">
        <v>3134</v>
      </c>
      <c r="H83" s="2052" t="s">
        <v>3135</v>
      </c>
      <c r="K83" s="1341"/>
      <c r="L83" s="1341"/>
      <c r="M83" s="2015" t="s">
        <v>3134</v>
      </c>
      <c r="N83" s="2052" t="s">
        <v>3135</v>
      </c>
      <c r="Q83" s="1341"/>
    </row>
    <row r="84" spans="1:17" s="1963" customFormat="1" ht="25.5" hidden="1" x14ac:dyDescent="0.3">
      <c r="A84" s="2051" t="s">
        <v>3136</v>
      </c>
      <c r="B84" s="2052" t="s">
        <v>3137</v>
      </c>
      <c r="E84" s="1341"/>
      <c r="F84" s="1341"/>
      <c r="G84" s="2051" t="s">
        <v>3136</v>
      </c>
      <c r="H84" s="2052" t="s">
        <v>3137</v>
      </c>
      <c r="K84" s="1341"/>
      <c r="L84" s="1341"/>
      <c r="M84" s="2051" t="s">
        <v>3136</v>
      </c>
      <c r="N84" s="2052" t="s">
        <v>3137</v>
      </c>
      <c r="Q84" s="1341"/>
    </row>
    <row r="85" spans="1:17" s="1963" customFormat="1" hidden="1" x14ac:dyDescent="0.3">
      <c r="A85" s="2015" t="s">
        <v>3138</v>
      </c>
      <c r="B85" s="2052" t="s">
        <v>2615</v>
      </c>
      <c r="E85" s="1341"/>
      <c r="F85" s="1341"/>
      <c r="G85" s="2015" t="s">
        <v>3138</v>
      </c>
      <c r="H85" s="2052" t="s">
        <v>2615</v>
      </c>
      <c r="K85" s="1341"/>
      <c r="L85" s="1341"/>
      <c r="M85" s="2015" t="s">
        <v>3138</v>
      </c>
      <c r="N85" s="2052" t="s">
        <v>2615</v>
      </c>
      <c r="Q85" s="1341"/>
    </row>
    <row r="86" spans="1:17" ht="25.5" hidden="1" x14ac:dyDescent="0.3">
      <c r="A86" s="2051" t="s">
        <v>3139</v>
      </c>
      <c r="B86" s="2052" t="s">
        <v>3140</v>
      </c>
      <c r="G86" s="2051" t="s">
        <v>3139</v>
      </c>
      <c r="H86" s="2052" t="s">
        <v>3140</v>
      </c>
      <c r="I86" s="1963"/>
      <c r="J86" s="1963"/>
      <c r="M86" s="2051" t="s">
        <v>3139</v>
      </c>
      <c r="N86" s="2052" t="s">
        <v>3140</v>
      </c>
      <c r="O86" s="1963"/>
      <c r="P86" s="1963"/>
    </row>
    <row r="87" spans="1:17" hidden="1" x14ac:dyDescent="0.3">
      <c r="A87" s="2051" t="s">
        <v>3141</v>
      </c>
      <c r="B87" s="2052" t="s">
        <v>3142</v>
      </c>
      <c r="G87" s="2051" t="s">
        <v>3141</v>
      </c>
      <c r="H87" s="2052" t="s">
        <v>3142</v>
      </c>
      <c r="I87" s="1963"/>
      <c r="J87" s="1963"/>
      <c r="M87" s="2051" t="s">
        <v>3141</v>
      </c>
      <c r="N87" s="2052" t="s">
        <v>3142</v>
      </c>
      <c r="O87" s="1963"/>
      <c r="P87" s="1963"/>
    </row>
    <row r="88" spans="1:17" hidden="1" x14ac:dyDescent="0.3">
      <c r="A88" s="2018"/>
      <c r="B88" s="2052" t="s">
        <v>3143</v>
      </c>
      <c r="G88" s="2018"/>
      <c r="H88" s="2052" t="s">
        <v>3143</v>
      </c>
      <c r="I88" s="1963"/>
      <c r="J88" s="1963"/>
      <c r="M88" s="2018"/>
      <c r="N88" s="2052" t="s">
        <v>3143</v>
      </c>
      <c r="O88" s="1963"/>
      <c r="P88" s="1963"/>
    </row>
    <row r="89" spans="1:17" hidden="1" x14ac:dyDescent="0.3">
      <c r="A89" s="2042" t="s">
        <v>3144</v>
      </c>
      <c r="G89" s="2042"/>
      <c r="I89" s="1963"/>
      <c r="J89" s="1963"/>
      <c r="M89" s="2042"/>
      <c r="O89" s="1963"/>
      <c r="P89" s="1963"/>
    </row>
    <row r="90" spans="1:17" hidden="1" x14ac:dyDescent="0.3">
      <c r="A90" s="2042" t="s">
        <v>3145</v>
      </c>
      <c r="G90" s="2042"/>
      <c r="I90" s="1963"/>
      <c r="J90" s="1963"/>
      <c r="M90" s="2042"/>
      <c r="O90" s="1963"/>
      <c r="P90" s="1963"/>
    </row>
  </sheetData>
  <mergeCells count="3">
    <mergeCell ref="C4:E4"/>
    <mergeCell ref="I4:K4"/>
    <mergeCell ref="O4:Q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3"/>
  <dimension ref="A1:H82"/>
  <sheetViews>
    <sheetView showGridLines="0" zoomScale="80" zoomScaleNormal="80" workbookViewId="0">
      <selection activeCell="H16" sqref="H16"/>
    </sheetView>
  </sheetViews>
  <sheetFormatPr baseColWidth="10" defaultColWidth="11.42578125" defaultRowHeight="15.75" x14ac:dyDescent="0.3"/>
  <cols>
    <col min="1" max="1" width="6.28515625" style="1341" customWidth="1"/>
    <col min="2" max="2" width="54.7109375" style="1341" customWidth="1"/>
    <col min="3" max="3" width="12.85546875" style="1963" customWidth="1"/>
    <col min="4" max="4" width="14.85546875" style="1963" customWidth="1"/>
    <col min="5" max="5" width="14.85546875" style="1341" customWidth="1"/>
    <col min="6" max="6" width="3.85546875" style="1341" customWidth="1"/>
    <col min="7" max="7" width="14.140625" style="1963" customWidth="1"/>
    <col min="8" max="8" width="14.85546875" style="1341" customWidth="1"/>
    <col min="9" max="16384" width="11.42578125" style="1341"/>
  </cols>
  <sheetData>
    <row r="1" spans="1:8" ht="21.75" customHeight="1" x14ac:dyDescent="0.4">
      <c r="A1" s="2046" t="s">
        <v>3193</v>
      </c>
      <c r="B1" s="1962"/>
    </row>
    <row r="2" spans="1:8" ht="5.25" customHeight="1" x14ac:dyDescent="0.3"/>
    <row r="3" spans="1:8" ht="16.5" x14ac:dyDescent="0.3">
      <c r="A3" s="1964" t="s">
        <v>3044</v>
      </c>
    </row>
    <row r="4" spans="1:8" ht="27" customHeight="1" x14ac:dyDescent="0.25">
      <c r="B4" s="1965"/>
      <c r="C4" s="3962" t="s">
        <v>3194</v>
      </c>
      <c r="D4" s="3963"/>
      <c r="E4" s="3964"/>
      <c r="G4" s="3965" t="s">
        <v>3023</v>
      </c>
      <c r="H4" s="3966"/>
    </row>
    <row r="5" spans="1:8" ht="27.75" customHeight="1" x14ac:dyDescent="0.25">
      <c r="A5" s="1966" t="s">
        <v>3045</v>
      </c>
      <c r="B5" s="1966" t="s">
        <v>884</v>
      </c>
      <c r="C5" s="1966" t="s">
        <v>3046</v>
      </c>
      <c r="D5" s="1966" t="s">
        <v>3047</v>
      </c>
      <c r="E5" s="1966" t="s">
        <v>3048</v>
      </c>
      <c r="G5" s="1966" t="s">
        <v>3046</v>
      </c>
      <c r="H5" s="1966" t="s">
        <v>3048</v>
      </c>
    </row>
    <row r="6" spans="1:8" x14ac:dyDescent="0.3">
      <c r="A6" s="1967" t="s">
        <v>3049</v>
      </c>
      <c r="B6" s="1967" t="s">
        <v>3050</v>
      </c>
      <c r="C6" s="1968"/>
      <c r="D6" s="1969"/>
      <c r="E6" s="1970"/>
      <c r="G6" s="1972"/>
      <c r="H6" s="1974"/>
    </row>
    <row r="7" spans="1:8" x14ac:dyDescent="0.3">
      <c r="A7" s="1967" t="s">
        <v>3051</v>
      </c>
      <c r="B7" s="1971" t="s">
        <v>3052</v>
      </c>
      <c r="C7" s="1972"/>
      <c r="D7" s="1973"/>
      <c r="E7" s="1974"/>
      <c r="G7" s="1972"/>
      <c r="H7" s="1974"/>
    </row>
    <row r="8" spans="1:8" x14ac:dyDescent="0.3">
      <c r="A8" s="1975" t="s">
        <v>3053</v>
      </c>
      <c r="B8" s="1976" t="s">
        <v>3013</v>
      </c>
      <c r="C8" s="1977">
        <v>2</v>
      </c>
      <c r="D8" s="1978">
        <v>20724450.875</v>
      </c>
      <c r="E8" s="1978">
        <v>41448901.75</v>
      </c>
      <c r="G8" s="1977">
        <v>2</v>
      </c>
      <c r="H8" s="1978">
        <v>41448901.75</v>
      </c>
    </row>
    <row r="9" spans="1:8" ht="25.5" x14ac:dyDescent="0.3">
      <c r="A9" s="1967" t="s">
        <v>3054</v>
      </c>
      <c r="B9" s="1971" t="s">
        <v>3195</v>
      </c>
      <c r="C9" s="1979"/>
      <c r="D9" s="1980"/>
      <c r="E9" s="1981"/>
      <c r="G9" s="1979"/>
      <c r="H9" s="1981"/>
    </row>
    <row r="10" spans="1:8" x14ac:dyDescent="0.3">
      <c r="A10" s="1975" t="s">
        <v>3151</v>
      </c>
      <c r="B10" s="1976" t="s">
        <v>3152</v>
      </c>
      <c r="C10" s="1977">
        <v>2</v>
      </c>
      <c r="D10" s="1978">
        <v>20724450.875</v>
      </c>
      <c r="E10" s="1978">
        <v>41448901.75</v>
      </c>
      <c r="G10" s="1977"/>
      <c r="H10" s="1978">
        <v>0</v>
      </c>
    </row>
    <row r="11" spans="1:8" x14ac:dyDescent="0.3">
      <c r="A11" s="1967" t="s">
        <v>3058</v>
      </c>
      <c r="B11" s="1971" t="s">
        <v>3082</v>
      </c>
      <c r="C11" s="1979"/>
      <c r="D11" s="1980"/>
      <c r="E11" s="1981"/>
      <c r="G11" s="1979"/>
      <c r="H11" s="1981"/>
    </row>
    <row r="12" spans="1:8" x14ac:dyDescent="0.3">
      <c r="A12" s="1975" t="s">
        <v>3060</v>
      </c>
      <c r="B12" s="1976" t="s">
        <v>3155</v>
      </c>
      <c r="C12" s="1977">
        <v>3</v>
      </c>
      <c r="D12" s="1978">
        <v>20724450.875</v>
      </c>
      <c r="E12" s="1978">
        <v>62173352.625</v>
      </c>
      <c r="G12" s="1977">
        <v>1</v>
      </c>
      <c r="H12" s="1978">
        <v>20724450.875</v>
      </c>
    </row>
    <row r="13" spans="1:8" x14ac:dyDescent="0.3">
      <c r="A13" s="1985" t="s">
        <v>3062</v>
      </c>
      <c r="B13" s="1986" t="s">
        <v>3196</v>
      </c>
      <c r="C13" s="1977">
        <v>1</v>
      </c>
      <c r="D13" s="1978">
        <v>1036222543.7500001</v>
      </c>
      <c r="E13" s="1978">
        <v>1036222543.7500001</v>
      </c>
      <c r="G13" s="1977"/>
      <c r="H13" s="1978">
        <v>0</v>
      </c>
    </row>
    <row r="14" spans="1:8" x14ac:dyDescent="0.3">
      <c r="A14" s="1987" t="s">
        <v>3064</v>
      </c>
      <c r="B14" s="1988" t="s">
        <v>3158</v>
      </c>
      <c r="C14" s="1979"/>
      <c r="D14" s="1980"/>
      <c r="E14" s="1981"/>
      <c r="G14" s="1979"/>
      <c r="H14" s="1981"/>
    </row>
    <row r="15" spans="1:8" x14ac:dyDescent="0.3">
      <c r="A15" s="1989" t="s">
        <v>3066</v>
      </c>
      <c r="B15" s="1986" t="s">
        <v>3159</v>
      </c>
      <c r="C15" s="1977">
        <v>2</v>
      </c>
      <c r="D15" s="1978">
        <v>24869341.050000001</v>
      </c>
      <c r="E15" s="1978">
        <v>49738682.100000001</v>
      </c>
      <c r="G15" s="1977">
        <v>1</v>
      </c>
      <c r="H15" s="1978">
        <v>24869341.050000001</v>
      </c>
    </row>
    <row r="16" spans="1:8" x14ac:dyDescent="0.3">
      <c r="A16" s="1989" t="s">
        <v>3067</v>
      </c>
      <c r="B16" s="1986" t="s">
        <v>3161</v>
      </c>
      <c r="C16" s="1977">
        <v>1</v>
      </c>
      <c r="D16" s="1978">
        <v>16579560.700000001</v>
      </c>
      <c r="E16" s="1978">
        <v>16579560.700000001</v>
      </c>
      <c r="G16" s="1977"/>
      <c r="H16" s="1978">
        <v>0</v>
      </c>
    </row>
    <row r="17" spans="1:8" x14ac:dyDescent="0.3">
      <c r="A17" s="1987" t="s">
        <v>3071</v>
      </c>
      <c r="B17" s="1988" t="s">
        <v>3019</v>
      </c>
      <c r="C17" s="1979"/>
      <c r="D17" s="1980"/>
      <c r="E17" s="1981"/>
      <c r="G17" s="1979"/>
      <c r="H17" s="1981"/>
    </row>
    <row r="18" spans="1:8" x14ac:dyDescent="0.3">
      <c r="A18" s="1989" t="s">
        <v>3073</v>
      </c>
      <c r="B18" s="1986" t="s">
        <v>3197</v>
      </c>
      <c r="C18" s="1977">
        <v>1</v>
      </c>
      <c r="D18" s="1978">
        <v>20724450.875</v>
      </c>
      <c r="E18" s="1978">
        <v>20724450.875</v>
      </c>
      <c r="G18" s="1977"/>
      <c r="H18" s="1978">
        <v>0</v>
      </c>
    </row>
    <row r="19" spans="1:8" x14ac:dyDescent="0.3">
      <c r="A19" s="1989" t="s">
        <v>3162</v>
      </c>
      <c r="B19" s="1976" t="s">
        <v>3198</v>
      </c>
      <c r="C19" s="1977">
        <v>1</v>
      </c>
      <c r="D19" s="1978">
        <v>16579560.700000001</v>
      </c>
      <c r="E19" s="1978">
        <v>16579560.700000001</v>
      </c>
      <c r="G19" s="1977"/>
      <c r="H19" s="1978">
        <v>0</v>
      </c>
    </row>
    <row r="20" spans="1:8" x14ac:dyDescent="0.3">
      <c r="A20" s="1989" t="s">
        <v>3199</v>
      </c>
      <c r="B20" s="1986" t="s">
        <v>3068</v>
      </c>
      <c r="C20" s="1977">
        <v>1</v>
      </c>
      <c r="D20" s="1978">
        <v>12434670.525</v>
      </c>
      <c r="E20" s="1978">
        <v>12434670.525</v>
      </c>
      <c r="G20" s="1977"/>
      <c r="H20" s="1978">
        <v>0</v>
      </c>
    </row>
    <row r="21" spans="1:8" x14ac:dyDescent="0.3">
      <c r="A21" s="1987" t="s">
        <v>3163</v>
      </c>
      <c r="B21" s="1988" t="s">
        <v>3200</v>
      </c>
      <c r="C21" s="1979"/>
      <c r="D21" s="1980"/>
      <c r="E21" s="1981"/>
      <c r="G21" s="1979"/>
      <c r="H21" s="1981"/>
    </row>
    <row r="22" spans="1:8" x14ac:dyDescent="0.3">
      <c r="A22" s="1989" t="s">
        <v>3164</v>
      </c>
      <c r="B22" s="1986" t="s">
        <v>3201</v>
      </c>
      <c r="C22" s="1977">
        <v>1</v>
      </c>
      <c r="D22" s="1978">
        <v>24869341.050000001</v>
      </c>
      <c r="E22" s="1978">
        <v>24869341.050000001</v>
      </c>
      <c r="G22" s="1977"/>
      <c r="H22" s="1978">
        <v>0</v>
      </c>
    </row>
    <row r="23" spans="1:8" x14ac:dyDescent="0.3">
      <c r="A23" s="1989" t="s">
        <v>3165</v>
      </c>
      <c r="B23" s="1986" t="s">
        <v>3202</v>
      </c>
      <c r="C23" s="1977">
        <v>1</v>
      </c>
      <c r="D23" s="1978">
        <v>20724450.875</v>
      </c>
      <c r="E23" s="1978">
        <v>20724450.875</v>
      </c>
      <c r="G23" s="1977"/>
      <c r="H23" s="1978">
        <v>0</v>
      </c>
    </row>
    <row r="24" spans="1:8" x14ac:dyDescent="0.3">
      <c r="A24" s="1987" t="s">
        <v>3169</v>
      </c>
      <c r="B24" s="1971" t="s">
        <v>3059</v>
      </c>
      <c r="C24" s="1972"/>
      <c r="D24" s="1973"/>
      <c r="E24" s="1974"/>
      <c r="G24" s="1972"/>
      <c r="H24" s="1974"/>
    </row>
    <row r="25" spans="1:8" ht="25.5" x14ac:dyDescent="0.25">
      <c r="A25" s="1992" t="s">
        <v>3170</v>
      </c>
      <c r="B25" s="1986" t="s">
        <v>3203</v>
      </c>
      <c r="C25" s="1983">
        <v>2</v>
      </c>
      <c r="D25" s="1984">
        <v>20724450.875</v>
      </c>
      <c r="E25" s="1984">
        <v>41448901.75</v>
      </c>
      <c r="F25" s="1401"/>
      <c r="G25" s="1983">
        <v>1</v>
      </c>
      <c r="H25" s="1984">
        <v>20724450.875</v>
      </c>
    </row>
    <row r="26" spans="1:8" x14ac:dyDescent="0.3">
      <c r="A26" s="1989" t="s">
        <v>3204</v>
      </c>
      <c r="B26" s="1976" t="s">
        <v>3061</v>
      </c>
      <c r="C26" s="1977">
        <v>3</v>
      </c>
      <c r="D26" s="1978">
        <v>12434670.525</v>
      </c>
      <c r="E26" s="1978">
        <v>37304011.575000003</v>
      </c>
      <c r="G26" s="1977">
        <v>2</v>
      </c>
      <c r="H26" s="1978">
        <v>24869341.050000001</v>
      </c>
    </row>
    <row r="27" spans="1:8" x14ac:dyDescent="0.3">
      <c r="A27" s="1989" t="s">
        <v>3205</v>
      </c>
      <c r="B27" s="1986" t="s">
        <v>3063</v>
      </c>
      <c r="C27" s="1977">
        <v>2</v>
      </c>
      <c r="D27" s="1978">
        <v>20724450.875</v>
      </c>
      <c r="E27" s="1978">
        <v>41448901.75</v>
      </c>
      <c r="G27" s="1977">
        <v>2</v>
      </c>
      <c r="H27" s="1978">
        <v>41448901.75</v>
      </c>
    </row>
    <row r="28" spans="1:8" x14ac:dyDescent="0.3">
      <c r="A28" s="1987" t="s">
        <v>3206</v>
      </c>
      <c r="B28" s="1971" t="s">
        <v>3065</v>
      </c>
      <c r="C28" s="1972"/>
      <c r="D28" s="1973"/>
      <c r="E28" s="1974"/>
      <c r="G28" s="1972"/>
      <c r="H28" s="1974"/>
    </row>
    <row r="29" spans="1:8" x14ac:dyDescent="0.3">
      <c r="A29" s="1989" t="s">
        <v>3207</v>
      </c>
      <c r="B29" s="1986" t="s">
        <v>2683</v>
      </c>
      <c r="C29" s="1977">
        <v>4</v>
      </c>
      <c r="D29" s="1978">
        <v>12434670.525</v>
      </c>
      <c r="E29" s="1978">
        <v>49738682.100000001</v>
      </c>
      <c r="G29" s="1977">
        <v>2</v>
      </c>
      <c r="H29" s="1978">
        <v>24869341.050000001</v>
      </c>
    </row>
    <row r="30" spans="1:8" x14ac:dyDescent="0.3">
      <c r="A30" s="1989" t="s">
        <v>3208</v>
      </c>
      <c r="B30" s="1986" t="s">
        <v>3068</v>
      </c>
      <c r="C30" s="1977">
        <v>2</v>
      </c>
      <c r="D30" s="1978">
        <v>12434670.525</v>
      </c>
      <c r="E30" s="1978">
        <v>24869341.050000001</v>
      </c>
      <c r="G30" s="1977">
        <v>1</v>
      </c>
      <c r="H30" s="1978">
        <v>12434670.525</v>
      </c>
    </row>
    <row r="31" spans="1:8" x14ac:dyDescent="0.3">
      <c r="A31" s="1989" t="s">
        <v>3209</v>
      </c>
      <c r="B31" s="1986" t="s">
        <v>3070</v>
      </c>
      <c r="C31" s="1977">
        <v>1</v>
      </c>
      <c r="D31" s="1978">
        <v>20724450.875</v>
      </c>
      <c r="E31" s="1978">
        <v>20724450.875</v>
      </c>
      <c r="G31" s="1977">
        <v>1</v>
      </c>
      <c r="H31" s="1978">
        <v>20724450.875</v>
      </c>
    </row>
    <row r="32" spans="1:8" x14ac:dyDescent="0.3">
      <c r="A32" s="1989" t="s">
        <v>3210</v>
      </c>
      <c r="B32" s="1986" t="s">
        <v>3168</v>
      </c>
      <c r="C32" s="1977">
        <v>2</v>
      </c>
      <c r="D32" s="1978">
        <v>10362225.4375</v>
      </c>
      <c r="E32" s="1978">
        <v>20724450.875</v>
      </c>
      <c r="G32" s="1977">
        <v>1</v>
      </c>
      <c r="H32" s="1978">
        <v>10362225.4375</v>
      </c>
    </row>
    <row r="33" spans="1:8" x14ac:dyDescent="0.3">
      <c r="A33" s="1995" t="s">
        <v>3211</v>
      </c>
      <c r="B33" s="1996" t="s">
        <v>3072</v>
      </c>
      <c r="C33" s="1972"/>
      <c r="D33" s="1973"/>
      <c r="E33" s="1974"/>
      <c r="G33" s="1972"/>
      <c r="H33" s="1974"/>
    </row>
    <row r="34" spans="1:8" x14ac:dyDescent="0.3">
      <c r="A34" s="1989" t="s">
        <v>3212</v>
      </c>
      <c r="B34" s="1986" t="s">
        <v>3074</v>
      </c>
      <c r="C34" s="1977" t="s">
        <v>3075</v>
      </c>
      <c r="D34" s="1978">
        <v>157920315.66749999</v>
      </c>
      <c r="E34" s="1978">
        <v>157920315.66749999</v>
      </c>
      <c r="G34" s="1977" t="s">
        <v>3075</v>
      </c>
      <c r="H34" s="1978">
        <v>24247607.523750003</v>
      </c>
    </row>
    <row r="35" spans="1:8" x14ac:dyDescent="0.3">
      <c r="A35" s="1997"/>
      <c r="B35" s="1998" t="s">
        <v>3030</v>
      </c>
      <c r="C35" s="1973"/>
      <c r="D35" s="1973"/>
      <c r="E35" s="1999">
        <v>1737123472.3425</v>
      </c>
      <c r="G35" s="1973"/>
      <c r="H35" s="1999">
        <v>266723682.76125002</v>
      </c>
    </row>
    <row r="36" spans="1:8" ht="8.25" customHeight="1" x14ac:dyDescent="0.3">
      <c r="A36" s="2000"/>
      <c r="C36" s="1973"/>
      <c r="D36" s="1973"/>
      <c r="E36" s="1353"/>
      <c r="G36" s="1973"/>
      <c r="H36" s="1353"/>
    </row>
    <row r="37" spans="1:8" x14ac:dyDescent="0.3">
      <c r="A37" s="1987" t="s">
        <v>3076</v>
      </c>
      <c r="B37" s="1967" t="s">
        <v>3077</v>
      </c>
      <c r="C37" s="1968"/>
      <c r="D37" s="1969"/>
      <c r="E37" s="1970"/>
      <c r="F37" s="2047"/>
      <c r="G37" s="1968"/>
      <c r="H37" s="1970"/>
    </row>
    <row r="38" spans="1:8" x14ac:dyDescent="0.3">
      <c r="A38" s="1967" t="s">
        <v>3078</v>
      </c>
      <c r="B38" s="1971" t="s">
        <v>3052</v>
      </c>
      <c r="C38" s="1972"/>
      <c r="D38" s="1973"/>
      <c r="E38" s="1974"/>
      <c r="F38" s="1353"/>
      <c r="G38" s="1972"/>
      <c r="H38" s="1974"/>
    </row>
    <row r="39" spans="1:8" x14ac:dyDescent="0.3">
      <c r="A39" s="1975" t="s">
        <v>3079</v>
      </c>
      <c r="B39" s="1986" t="s">
        <v>3080</v>
      </c>
      <c r="C39" s="1977">
        <v>1</v>
      </c>
      <c r="D39" s="1978">
        <v>828978035</v>
      </c>
      <c r="E39" s="1978">
        <v>828978035</v>
      </c>
      <c r="F39" s="1353"/>
      <c r="G39" s="1977">
        <v>1</v>
      </c>
      <c r="H39" s="1978">
        <v>497386821</v>
      </c>
    </row>
    <row r="40" spans="1:8" x14ac:dyDescent="0.3">
      <c r="A40" s="1967" t="s">
        <v>3081</v>
      </c>
      <c r="B40" s="1971" t="s">
        <v>3171</v>
      </c>
      <c r="C40" s="2003"/>
      <c r="D40" s="1980"/>
      <c r="E40" s="1981"/>
      <c r="F40" s="1353"/>
      <c r="G40" s="2003"/>
      <c r="H40" s="1981"/>
    </row>
    <row r="41" spans="1:8" x14ac:dyDescent="0.3">
      <c r="A41" s="1975" t="s">
        <v>3083</v>
      </c>
      <c r="B41" s="1986" t="s">
        <v>3172</v>
      </c>
      <c r="C41" s="1977">
        <v>1</v>
      </c>
      <c r="D41" s="1978">
        <v>828978035</v>
      </c>
      <c r="E41" s="1978">
        <v>828978035</v>
      </c>
      <c r="F41" s="1353"/>
      <c r="G41" s="1977"/>
      <c r="H41" s="1978">
        <v>0</v>
      </c>
    </row>
    <row r="42" spans="1:8" x14ac:dyDescent="0.3">
      <c r="A42" s="1975" t="s">
        <v>3174</v>
      </c>
      <c r="B42" s="1986" t="s">
        <v>3213</v>
      </c>
      <c r="C42" s="1977">
        <v>1</v>
      </c>
      <c r="D42" s="1978">
        <v>414489017.5</v>
      </c>
      <c r="E42" s="1978">
        <v>414489017.5</v>
      </c>
      <c r="F42" s="1353"/>
      <c r="G42" s="1977"/>
      <c r="H42" s="1978">
        <v>0</v>
      </c>
    </row>
    <row r="43" spans="1:8" x14ac:dyDescent="0.3">
      <c r="A43" s="1975" t="s">
        <v>3179</v>
      </c>
      <c r="B43" s="1986" t="s">
        <v>3175</v>
      </c>
      <c r="C43" s="1977">
        <v>1</v>
      </c>
      <c r="D43" s="1978">
        <v>124346705.25</v>
      </c>
      <c r="E43" s="1978">
        <v>124346705.25</v>
      </c>
      <c r="F43" s="1353"/>
      <c r="G43" s="1977"/>
      <c r="H43" s="1978">
        <v>0</v>
      </c>
    </row>
    <row r="44" spans="1:8" x14ac:dyDescent="0.3">
      <c r="A44" s="1967" t="s">
        <v>3085</v>
      </c>
      <c r="B44" s="1971" t="s">
        <v>3082</v>
      </c>
      <c r="C44" s="1972"/>
      <c r="D44" s="1973"/>
      <c r="E44" s="1974"/>
      <c r="F44" s="1353"/>
      <c r="G44" s="1972"/>
      <c r="H44" s="1974"/>
    </row>
    <row r="45" spans="1:8" x14ac:dyDescent="0.3">
      <c r="A45" s="1975" t="s">
        <v>3087</v>
      </c>
      <c r="B45" s="1986" t="s">
        <v>3084</v>
      </c>
      <c r="C45" s="1977">
        <v>1</v>
      </c>
      <c r="D45" s="1978">
        <v>310866763.125</v>
      </c>
      <c r="E45" s="1978">
        <v>310866763.125</v>
      </c>
      <c r="F45" s="1353"/>
      <c r="G45" s="1977">
        <v>1</v>
      </c>
      <c r="H45" s="1978">
        <v>103622254.375</v>
      </c>
    </row>
    <row r="46" spans="1:8" x14ac:dyDescent="0.3">
      <c r="A46" s="1975" t="s">
        <v>3176</v>
      </c>
      <c r="B46" s="1986" t="s">
        <v>3177</v>
      </c>
      <c r="C46" s="1977">
        <v>1</v>
      </c>
      <c r="D46" s="1978">
        <v>66318242.800000004</v>
      </c>
      <c r="E46" s="1978">
        <v>66318242.800000004</v>
      </c>
      <c r="F46" s="1353"/>
      <c r="G46" s="1977"/>
      <c r="H46" s="1978">
        <v>0</v>
      </c>
    </row>
    <row r="47" spans="1:8" x14ac:dyDescent="0.3">
      <c r="A47" s="1967" t="s">
        <v>3089</v>
      </c>
      <c r="B47" s="1971" t="s">
        <v>3019</v>
      </c>
      <c r="C47" s="1972"/>
      <c r="D47" s="1973"/>
      <c r="E47" s="1974"/>
      <c r="F47" s="1353"/>
      <c r="G47" s="1972"/>
      <c r="H47" s="1974"/>
    </row>
    <row r="48" spans="1:8" x14ac:dyDescent="0.3">
      <c r="A48" s="2006" t="s">
        <v>3091</v>
      </c>
      <c r="B48" s="1986" t="s">
        <v>3214</v>
      </c>
      <c r="C48" s="1977">
        <v>1</v>
      </c>
      <c r="D48" s="1978">
        <v>103622254.375</v>
      </c>
      <c r="E48" s="1978">
        <v>103622254.375</v>
      </c>
      <c r="F48" s="1353"/>
      <c r="G48" s="1977"/>
      <c r="H48" s="1978">
        <v>0</v>
      </c>
    </row>
    <row r="49" spans="1:8" x14ac:dyDescent="0.3">
      <c r="A49" s="1967" t="s">
        <v>3178</v>
      </c>
      <c r="B49" s="1971" t="s">
        <v>3215</v>
      </c>
      <c r="C49" s="1972"/>
      <c r="D49" s="1973"/>
      <c r="E49" s="1974"/>
      <c r="F49" s="1353"/>
      <c r="G49" s="1972"/>
      <c r="H49" s="1974"/>
    </row>
    <row r="50" spans="1:8" x14ac:dyDescent="0.3">
      <c r="A50" s="2006" t="s">
        <v>3180</v>
      </c>
      <c r="B50" s="1986" t="s">
        <v>3216</v>
      </c>
      <c r="C50" s="1977">
        <v>1</v>
      </c>
      <c r="D50" s="1978">
        <v>103622254.375</v>
      </c>
      <c r="E50" s="1978">
        <v>103622254.375</v>
      </c>
      <c r="F50" s="1353"/>
      <c r="G50" s="1977"/>
      <c r="H50" s="1978">
        <v>0</v>
      </c>
    </row>
    <row r="51" spans="1:8" ht="26.25" x14ac:dyDescent="0.3">
      <c r="A51" s="2006" t="s">
        <v>3217</v>
      </c>
      <c r="B51" s="1986" t="s">
        <v>3218</v>
      </c>
      <c r="C51" s="1983">
        <v>1</v>
      </c>
      <c r="D51" s="1984">
        <v>82897803.5</v>
      </c>
      <c r="E51" s="1984">
        <v>82897803.5</v>
      </c>
      <c r="F51" s="1353"/>
      <c r="G51" s="1983"/>
      <c r="H51" s="1978">
        <v>0</v>
      </c>
    </row>
    <row r="52" spans="1:8" ht="25.5" x14ac:dyDescent="0.3">
      <c r="A52" s="1967" t="s">
        <v>3181</v>
      </c>
      <c r="B52" s="1971" t="s">
        <v>3086</v>
      </c>
      <c r="C52" s="1972"/>
      <c r="D52" s="1973"/>
      <c r="E52" s="1974"/>
      <c r="F52" s="1353"/>
      <c r="G52" s="1972"/>
      <c r="H52" s="1974"/>
    </row>
    <row r="53" spans="1:8" x14ac:dyDescent="0.3">
      <c r="A53" s="1975" t="s">
        <v>3182</v>
      </c>
      <c r="B53" s="1986" t="s">
        <v>3088</v>
      </c>
      <c r="C53" s="1977">
        <v>1</v>
      </c>
      <c r="D53" s="1978">
        <v>497386821</v>
      </c>
      <c r="E53" s="1978">
        <v>497386821</v>
      </c>
      <c r="F53" s="1353"/>
      <c r="G53" s="1977">
        <v>1</v>
      </c>
      <c r="H53" s="1978">
        <v>298432092.59999996</v>
      </c>
    </row>
    <row r="54" spans="1:8" x14ac:dyDescent="0.3">
      <c r="A54" s="1967" t="s">
        <v>3219</v>
      </c>
      <c r="B54" s="1971" t="s">
        <v>3090</v>
      </c>
      <c r="C54" s="1972"/>
      <c r="D54" s="1973"/>
      <c r="E54" s="1974"/>
      <c r="F54" s="1353"/>
      <c r="G54" s="1972"/>
      <c r="H54" s="1974"/>
    </row>
    <row r="55" spans="1:8" ht="25.5" x14ac:dyDescent="0.25">
      <c r="A55" s="2006" t="s">
        <v>3220</v>
      </c>
      <c r="B55" s="1986" t="s">
        <v>3092</v>
      </c>
      <c r="C55" s="1983">
        <v>1</v>
      </c>
      <c r="D55" s="1984">
        <v>207244508.75</v>
      </c>
      <c r="E55" s="1984">
        <v>207244508.75</v>
      </c>
      <c r="F55" s="1353"/>
      <c r="G55" s="1983">
        <v>1</v>
      </c>
      <c r="H55" s="1984">
        <v>124346705.25</v>
      </c>
    </row>
    <row r="56" spans="1:8" x14ac:dyDescent="0.3">
      <c r="A56" s="1967" t="s">
        <v>3221</v>
      </c>
      <c r="B56" s="1971" t="s">
        <v>2687</v>
      </c>
      <c r="C56" s="1972"/>
      <c r="D56" s="1973"/>
      <c r="E56" s="1974"/>
      <c r="F56" s="1353"/>
      <c r="G56" s="1972"/>
      <c r="H56" s="1974"/>
    </row>
    <row r="57" spans="1:8" x14ac:dyDescent="0.3">
      <c r="A57" s="1975" t="s">
        <v>3222</v>
      </c>
      <c r="B57" s="1986" t="s">
        <v>3183</v>
      </c>
      <c r="C57" s="1983">
        <v>1</v>
      </c>
      <c r="D57" s="1984">
        <v>39790945.68</v>
      </c>
      <c r="E57" s="1984">
        <v>39790945.68</v>
      </c>
      <c r="F57" s="1366"/>
      <c r="G57" s="1983">
        <v>1</v>
      </c>
      <c r="H57" s="1978">
        <v>23874567.408</v>
      </c>
    </row>
    <row r="58" spans="1:8" x14ac:dyDescent="0.3">
      <c r="A58" s="2000"/>
      <c r="B58" s="2048" t="s">
        <v>3093</v>
      </c>
      <c r="C58" s="1973"/>
      <c r="D58" s="1973"/>
      <c r="E58" s="2049">
        <v>3608541386.355</v>
      </c>
      <c r="G58" s="1973"/>
      <c r="H58" s="2049">
        <v>1047662440.6329999</v>
      </c>
    </row>
    <row r="59" spans="1:8" x14ac:dyDescent="0.3">
      <c r="C59" s="1973"/>
      <c r="D59" s="1973"/>
      <c r="G59" s="1973"/>
    </row>
    <row r="60" spans="1:8" ht="16.5" x14ac:dyDescent="0.3">
      <c r="A60" s="1964" t="s">
        <v>3120</v>
      </c>
      <c r="C60" s="1973"/>
      <c r="D60" s="1973"/>
      <c r="G60" s="1973"/>
    </row>
    <row r="61" spans="1:8" ht="6" customHeight="1" x14ac:dyDescent="0.3">
      <c r="A61" s="2012"/>
      <c r="B61" s="1353"/>
      <c r="C61" s="1973"/>
      <c r="D61" s="1973"/>
      <c r="G61" s="1973"/>
    </row>
    <row r="62" spans="1:8" x14ac:dyDescent="0.3">
      <c r="A62" s="2015" t="s">
        <v>3097</v>
      </c>
      <c r="B62" s="2016" t="s">
        <v>3121</v>
      </c>
      <c r="C62" s="1983"/>
      <c r="D62" s="1983"/>
      <c r="E62" s="1978">
        <v>641479783.04369998</v>
      </c>
      <c r="G62" s="1983"/>
      <c r="H62" s="1978">
        <v>157726334.80730999</v>
      </c>
    </row>
    <row r="63" spans="1:8" x14ac:dyDescent="0.3">
      <c r="A63" s="2015" t="s">
        <v>3105</v>
      </c>
      <c r="B63" s="2017" t="s">
        <v>3122</v>
      </c>
      <c r="C63" s="1983"/>
      <c r="D63" s="1983"/>
      <c r="E63" s="1978">
        <v>641479783.04369998</v>
      </c>
      <c r="G63" s="1983"/>
      <c r="H63" s="1978">
        <v>157726334.80730999</v>
      </c>
    </row>
    <row r="64" spans="1:8" x14ac:dyDescent="0.3">
      <c r="A64" s="2015" t="s">
        <v>3113</v>
      </c>
      <c r="B64" s="2017" t="s">
        <v>3123</v>
      </c>
      <c r="C64" s="1983"/>
      <c r="D64" s="1983"/>
      <c r="E64" s="1978">
        <v>267283242.93487501</v>
      </c>
      <c r="G64" s="1983"/>
      <c r="H64" s="1978">
        <v>65719306.169712499</v>
      </c>
    </row>
    <row r="65" spans="1:8" x14ac:dyDescent="0.3">
      <c r="A65" s="2015" t="s">
        <v>3124</v>
      </c>
      <c r="B65" s="2017" t="s">
        <v>3125</v>
      </c>
      <c r="C65" s="1983"/>
      <c r="D65" s="1983"/>
      <c r="E65" s="1978">
        <v>374196540.10882503</v>
      </c>
      <c r="G65" s="1983"/>
      <c r="H65" s="1978">
        <v>92007028.637597501</v>
      </c>
    </row>
    <row r="66" spans="1:8" x14ac:dyDescent="0.3">
      <c r="A66" s="2015" t="s">
        <v>3126</v>
      </c>
      <c r="B66" s="2017" t="s">
        <v>3127</v>
      </c>
      <c r="C66" s="1983"/>
      <c r="D66" s="1983"/>
      <c r="E66" s="1978">
        <v>374196540.10882503</v>
      </c>
      <c r="G66" s="1983"/>
      <c r="H66" s="1978">
        <v>92007028.637597501</v>
      </c>
    </row>
    <row r="67" spans="1:8" x14ac:dyDescent="0.3">
      <c r="A67" s="2015" t="s">
        <v>3128</v>
      </c>
      <c r="B67" s="2017" t="s">
        <v>3129</v>
      </c>
      <c r="C67" s="1983"/>
      <c r="D67" s="1983"/>
      <c r="E67" s="1978">
        <v>267283242.93487501</v>
      </c>
      <c r="G67" s="1983"/>
      <c r="H67" s="1978">
        <v>65719306.169712499</v>
      </c>
    </row>
    <row r="68" spans="1:8" x14ac:dyDescent="0.3">
      <c r="A68" s="2018"/>
      <c r="B68" s="1998" t="s">
        <v>3130</v>
      </c>
      <c r="C68" s="1973"/>
      <c r="D68" s="1973"/>
      <c r="E68" s="2008">
        <v>2565919132.1747999</v>
      </c>
      <c r="G68" s="1973"/>
      <c r="H68" s="2008">
        <v>630905339.22923994</v>
      </c>
    </row>
    <row r="69" spans="1:8" s="1963" customFormat="1" ht="8.25" customHeight="1" x14ac:dyDescent="0.3">
      <c r="A69" s="1341"/>
      <c r="B69" s="1341"/>
      <c r="C69" s="1973"/>
      <c r="D69" s="1973"/>
      <c r="E69" s="1341"/>
      <c r="F69" s="1341"/>
      <c r="G69" s="1973"/>
      <c r="H69" s="1341"/>
    </row>
    <row r="70" spans="1:8" s="1963" customFormat="1" x14ac:dyDescent="0.3">
      <c r="A70" s="1341"/>
      <c r="B70" s="2019"/>
      <c r="C70" s="2020"/>
      <c r="D70" s="2021" t="s">
        <v>3223</v>
      </c>
      <c r="E70" s="2008">
        <v>7911583990.8723001</v>
      </c>
      <c r="F70" s="1341"/>
      <c r="G70" s="2050"/>
      <c r="H70" s="2008">
        <v>1945291462.6234899</v>
      </c>
    </row>
    <row r="71" spans="1:8" s="1963" customFormat="1" ht="20.25" hidden="1" x14ac:dyDescent="0.3">
      <c r="A71" s="2036" t="s">
        <v>3131</v>
      </c>
      <c r="B71" s="1965"/>
      <c r="C71" s="1973"/>
      <c r="D71" s="1973"/>
      <c r="E71" s="1341"/>
      <c r="F71" s="1341"/>
      <c r="G71" s="1973"/>
      <c r="H71" s="1341"/>
    </row>
    <row r="72" spans="1:8" s="1963" customFormat="1" hidden="1" x14ac:dyDescent="0.3">
      <c r="A72" s="2018"/>
      <c r="B72" s="2018"/>
      <c r="C72" s="1973"/>
      <c r="D72" s="1973"/>
      <c r="E72" s="1341"/>
      <c r="F72" s="1341"/>
      <c r="G72" s="1973"/>
      <c r="H72" s="1341"/>
    </row>
    <row r="73" spans="1:8" s="1963" customFormat="1" hidden="1" x14ac:dyDescent="0.3">
      <c r="A73" s="2051" t="s">
        <v>3132</v>
      </c>
      <c r="B73" s="2052" t="s">
        <v>3133</v>
      </c>
      <c r="E73" s="1341"/>
      <c r="F73" s="1341"/>
      <c r="H73" s="1341"/>
    </row>
    <row r="74" spans="1:8" s="1963" customFormat="1" hidden="1" x14ac:dyDescent="0.3">
      <c r="A74" s="2015" t="s">
        <v>3134</v>
      </c>
      <c r="B74" s="2052" t="s">
        <v>3135</v>
      </c>
      <c r="E74" s="1341"/>
      <c r="F74" s="1341"/>
      <c r="H74" s="1341"/>
    </row>
    <row r="75" spans="1:8" s="1963" customFormat="1" hidden="1" x14ac:dyDescent="0.3">
      <c r="A75" s="2051" t="s">
        <v>3136</v>
      </c>
      <c r="B75" s="2052" t="s">
        <v>3137</v>
      </c>
      <c r="E75" s="1341"/>
      <c r="F75" s="1341"/>
      <c r="H75" s="1341"/>
    </row>
    <row r="76" spans="1:8" s="1963" customFormat="1" hidden="1" x14ac:dyDescent="0.3">
      <c r="A76" s="2015" t="s">
        <v>3138</v>
      </c>
      <c r="B76" s="2052" t="s">
        <v>2615</v>
      </c>
      <c r="E76" s="1341"/>
      <c r="F76" s="1341"/>
      <c r="H76" s="1341"/>
    </row>
    <row r="77" spans="1:8" ht="25.5" hidden="1" x14ac:dyDescent="0.3">
      <c r="A77" s="2051" t="s">
        <v>3139</v>
      </c>
      <c r="B77" s="2052" t="s">
        <v>3140</v>
      </c>
    </row>
    <row r="78" spans="1:8" hidden="1" x14ac:dyDescent="0.3">
      <c r="A78" s="2051" t="s">
        <v>3141</v>
      </c>
      <c r="B78" s="2052" t="s">
        <v>3142</v>
      </c>
    </row>
    <row r="79" spans="1:8" hidden="1" x14ac:dyDescent="0.3">
      <c r="A79" s="2018"/>
      <c r="B79" s="2052" t="s">
        <v>3143</v>
      </c>
    </row>
    <row r="80" spans="1:8" hidden="1" x14ac:dyDescent="0.3">
      <c r="A80" s="2042" t="s">
        <v>3144</v>
      </c>
    </row>
    <row r="81" spans="1:8" x14ac:dyDescent="0.3">
      <c r="A81" s="2042"/>
      <c r="G81" s="1341"/>
    </row>
    <row r="82" spans="1:8" x14ac:dyDescent="0.3">
      <c r="E82" s="2035"/>
      <c r="G82" s="1341"/>
      <c r="H82" s="2035"/>
    </row>
  </sheetData>
  <mergeCells count="2">
    <mergeCell ref="C4:E4"/>
    <mergeCell ref="G4:H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4"/>
  <dimension ref="A1:Q110"/>
  <sheetViews>
    <sheetView showGridLines="0" zoomScale="77" workbookViewId="0">
      <selection activeCell="H16" sqref="H16"/>
    </sheetView>
  </sheetViews>
  <sheetFormatPr baseColWidth="10" defaultColWidth="11.42578125" defaultRowHeight="15.75" x14ac:dyDescent="0.3"/>
  <cols>
    <col min="1" max="1" width="6.28515625" style="1341" customWidth="1"/>
    <col min="2" max="2" width="54.7109375" style="1341" customWidth="1"/>
    <col min="3" max="3" width="11.85546875" style="1963" customWidth="1"/>
    <col min="4" max="4" width="14.85546875" style="1963" customWidth="1"/>
    <col min="5" max="5" width="18.85546875" style="1341" bestFit="1" customWidth="1"/>
    <col min="6" max="6" width="3.85546875" style="1341" customWidth="1"/>
    <col min="7" max="7" width="11.85546875" style="1963" customWidth="1"/>
    <col min="8" max="8" width="17.5703125" style="1341" bestFit="1" customWidth="1"/>
    <col min="9" max="9" width="3.85546875" style="1341" customWidth="1"/>
    <col min="10" max="10" width="5.7109375" style="1341" customWidth="1"/>
    <col min="11" max="11" width="52.7109375" style="1341" customWidth="1"/>
    <col min="12" max="12" width="11.85546875" style="1341" customWidth="1"/>
    <col min="13" max="13" width="14.85546875" style="1341" customWidth="1"/>
    <col min="14" max="14" width="19.85546875" style="1341" bestFit="1" customWidth="1"/>
    <col min="15" max="15" width="3.85546875" style="1341" customWidth="1"/>
    <col min="16" max="16" width="26.42578125" style="1963" customWidth="1"/>
    <col min="17" max="17" width="18" style="1341" bestFit="1" customWidth="1"/>
    <col min="18" max="16384" width="11.42578125" style="1341"/>
  </cols>
  <sheetData>
    <row r="1" spans="1:17" ht="27.75" customHeight="1" x14ac:dyDescent="0.4">
      <c r="A1" s="1961" t="s">
        <v>3224</v>
      </c>
      <c r="B1" s="1962"/>
    </row>
    <row r="2" spans="1:17" ht="7.5" customHeight="1" x14ac:dyDescent="0.3"/>
    <row r="3" spans="1:17" ht="16.5" x14ac:dyDescent="0.3">
      <c r="A3" s="1964" t="s">
        <v>3044</v>
      </c>
    </row>
    <row r="4" spans="1:17" ht="31.5" customHeight="1" x14ac:dyDescent="0.25">
      <c r="B4" s="1965"/>
      <c r="C4" s="3962" t="s">
        <v>3225</v>
      </c>
      <c r="D4" s="3963"/>
      <c r="E4" s="3964"/>
      <c r="G4" s="3959" t="s">
        <v>3023</v>
      </c>
      <c r="H4" s="3961"/>
      <c r="L4" s="3967" t="s">
        <v>3226</v>
      </c>
      <c r="M4" s="3968"/>
      <c r="N4" s="3969"/>
      <c r="P4" s="3967" t="s">
        <v>3023</v>
      </c>
      <c r="Q4" s="3968"/>
    </row>
    <row r="5" spans="1:17" ht="27.75" customHeight="1" x14ac:dyDescent="0.25">
      <c r="A5" s="1966" t="s">
        <v>3045</v>
      </c>
      <c r="B5" s="1966" t="s">
        <v>884</v>
      </c>
      <c r="C5" s="1966" t="s">
        <v>3046</v>
      </c>
      <c r="D5" s="1966" t="s">
        <v>3047</v>
      </c>
      <c r="E5" s="1966" t="s">
        <v>3048</v>
      </c>
      <c r="G5" s="1966" t="s">
        <v>3046</v>
      </c>
      <c r="H5" s="1966" t="s">
        <v>3048</v>
      </c>
      <c r="J5" s="1966" t="s">
        <v>3045</v>
      </c>
      <c r="K5" s="1966" t="s">
        <v>884</v>
      </c>
      <c r="L5" s="1966" t="s">
        <v>3046</v>
      </c>
      <c r="M5" s="1966" t="s">
        <v>3047</v>
      </c>
      <c r="N5" s="1966" t="s">
        <v>3048</v>
      </c>
      <c r="P5" s="1966" t="s">
        <v>3046</v>
      </c>
      <c r="Q5" s="1966" t="s">
        <v>3048</v>
      </c>
    </row>
    <row r="6" spans="1:17" x14ac:dyDescent="0.3">
      <c r="A6" s="1967" t="s">
        <v>3049</v>
      </c>
      <c r="B6" s="1967" t="s">
        <v>3050</v>
      </c>
      <c r="C6" s="1968"/>
      <c r="D6" s="1969"/>
      <c r="E6" s="1970"/>
      <c r="G6" s="1968"/>
      <c r="H6" s="1970"/>
      <c r="J6" s="1967" t="s">
        <v>3049</v>
      </c>
      <c r="K6" s="1967" t="s">
        <v>3050</v>
      </c>
      <c r="L6" s="1968"/>
      <c r="M6" s="1969"/>
      <c r="N6" s="1970"/>
      <c r="P6" s="1968"/>
      <c r="Q6" s="1970"/>
    </row>
    <row r="7" spans="1:17" x14ac:dyDescent="0.3">
      <c r="A7" s="1967" t="s">
        <v>3051</v>
      </c>
      <c r="B7" s="1971" t="s">
        <v>3052</v>
      </c>
      <c r="C7" s="1972"/>
      <c r="D7" s="1973"/>
      <c r="E7" s="1974"/>
      <c r="G7" s="1972"/>
      <c r="H7" s="1974"/>
      <c r="J7" s="1967" t="s">
        <v>3051</v>
      </c>
      <c r="K7" s="1971" t="s">
        <v>3052</v>
      </c>
      <c r="L7" s="1972"/>
      <c r="M7" s="1973"/>
      <c r="N7" s="1974"/>
      <c r="P7" s="1972"/>
      <c r="Q7" s="1974"/>
    </row>
    <row r="8" spans="1:17" x14ac:dyDescent="0.3">
      <c r="A8" s="1975" t="s">
        <v>3053</v>
      </c>
      <c r="B8" s="1976" t="s">
        <v>3013</v>
      </c>
      <c r="C8" s="1977">
        <v>2</v>
      </c>
      <c r="D8" s="1978">
        <v>20724450.875</v>
      </c>
      <c r="E8" s="1978">
        <v>41448901.75</v>
      </c>
      <c r="G8" s="1977">
        <v>2</v>
      </c>
      <c r="H8" s="1978">
        <v>41448901.75</v>
      </c>
      <c r="J8" s="1975" t="s">
        <v>3053</v>
      </c>
      <c r="K8" s="1976" t="s">
        <v>3013</v>
      </c>
      <c r="L8" s="1977">
        <v>2</v>
      </c>
      <c r="M8" s="1978">
        <v>20724450.875</v>
      </c>
      <c r="N8" s="1978">
        <v>41448901.75</v>
      </c>
      <c r="P8" s="1977">
        <v>2</v>
      </c>
      <c r="Q8" s="1978">
        <v>41448901.75</v>
      </c>
    </row>
    <row r="9" spans="1:17" ht="25.5" x14ac:dyDescent="0.3">
      <c r="A9" s="1967" t="s">
        <v>3054</v>
      </c>
      <c r="B9" s="1971" t="s">
        <v>3227</v>
      </c>
      <c r="C9" s="1979"/>
      <c r="D9" s="1980"/>
      <c r="E9" s="1981"/>
      <c r="G9" s="1979"/>
      <c r="H9" s="1981"/>
      <c r="J9" s="1982" t="s">
        <v>3054</v>
      </c>
      <c r="K9" s="1971" t="s">
        <v>3228</v>
      </c>
      <c r="L9" s="1979"/>
      <c r="M9" s="1980"/>
      <c r="N9" s="1981"/>
      <c r="P9" s="1979"/>
      <c r="Q9" s="1981"/>
    </row>
    <row r="10" spans="1:17" x14ac:dyDescent="0.3">
      <c r="A10" s="1975" t="s">
        <v>3151</v>
      </c>
      <c r="B10" s="1976" t="s">
        <v>3153</v>
      </c>
      <c r="C10" s="1977"/>
      <c r="D10" s="1978">
        <v>20724450.875</v>
      </c>
      <c r="E10" s="1978">
        <v>0</v>
      </c>
      <c r="G10" s="1977"/>
      <c r="H10" s="1978">
        <v>0</v>
      </c>
      <c r="J10" s="1975" t="s">
        <v>3151</v>
      </c>
      <c r="K10" s="1976" t="s">
        <v>3153</v>
      </c>
      <c r="L10" s="1977">
        <v>2</v>
      </c>
      <c r="M10" s="1978">
        <v>20724450.875</v>
      </c>
      <c r="N10" s="1978">
        <v>41448901.75</v>
      </c>
      <c r="P10" s="1977"/>
      <c r="Q10" s="1978">
        <v>0</v>
      </c>
    </row>
    <row r="11" spans="1:17" x14ac:dyDescent="0.3">
      <c r="A11" s="1975" t="s">
        <v>3056</v>
      </c>
      <c r="B11" s="1976" t="s">
        <v>3154</v>
      </c>
      <c r="C11" s="1977">
        <v>2</v>
      </c>
      <c r="D11" s="1978">
        <v>20724450.875</v>
      </c>
      <c r="E11" s="1978">
        <v>41448901.75</v>
      </c>
      <c r="G11" s="1977"/>
      <c r="H11" s="1978">
        <v>0</v>
      </c>
      <c r="J11" s="1975" t="s">
        <v>3056</v>
      </c>
      <c r="K11" s="1976" t="s">
        <v>3154</v>
      </c>
      <c r="L11" s="1977">
        <v>2</v>
      </c>
      <c r="M11" s="1978">
        <v>20724450.875</v>
      </c>
      <c r="N11" s="1978">
        <v>41448901.75</v>
      </c>
      <c r="P11" s="1977"/>
      <c r="Q11" s="1978">
        <v>0</v>
      </c>
    </row>
    <row r="12" spans="1:17" x14ac:dyDescent="0.3">
      <c r="A12" s="1975" t="s">
        <v>3229</v>
      </c>
      <c r="B12" s="1976" t="s">
        <v>3230</v>
      </c>
      <c r="C12" s="1983">
        <v>2</v>
      </c>
      <c r="D12" s="1984">
        <v>20724450.875</v>
      </c>
      <c r="E12" s="1984">
        <v>41448901.75</v>
      </c>
      <c r="G12" s="1977"/>
      <c r="H12" s="1978">
        <v>0</v>
      </c>
      <c r="J12" s="1975" t="s">
        <v>3229</v>
      </c>
      <c r="K12" s="1976" t="s">
        <v>3230</v>
      </c>
      <c r="L12" s="1983">
        <v>2</v>
      </c>
      <c r="M12" s="1984">
        <v>20724450.875</v>
      </c>
      <c r="N12" s="1984">
        <v>41448901.75</v>
      </c>
      <c r="P12" s="1977"/>
      <c r="Q12" s="1978">
        <v>0</v>
      </c>
    </row>
    <row r="13" spans="1:17" x14ac:dyDescent="0.3">
      <c r="A13" s="1967" t="s">
        <v>3058</v>
      </c>
      <c r="B13" s="1971" t="s">
        <v>3082</v>
      </c>
      <c r="C13" s="1979"/>
      <c r="D13" s="1980"/>
      <c r="E13" s="1981"/>
      <c r="G13" s="1972"/>
      <c r="H13" s="1974"/>
      <c r="J13" s="1967" t="s">
        <v>3058</v>
      </c>
      <c r="K13" s="1971" t="s">
        <v>3156</v>
      </c>
      <c r="L13" s="1979"/>
      <c r="M13" s="1980"/>
      <c r="N13" s="1981"/>
      <c r="P13" s="1972"/>
      <c r="Q13" s="1974"/>
    </row>
    <row r="14" spans="1:17" x14ac:dyDescent="0.3">
      <c r="A14" s="1975" t="s">
        <v>3060</v>
      </c>
      <c r="B14" s="1976" t="s">
        <v>3155</v>
      </c>
      <c r="C14" s="1977">
        <v>3</v>
      </c>
      <c r="D14" s="1978">
        <v>20724450.875</v>
      </c>
      <c r="E14" s="1978">
        <v>62173352.625</v>
      </c>
      <c r="G14" s="1977">
        <v>1</v>
      </c>
      <c r="H14" s="1978">
        <v>20724450.875</v>
      </c>
      <c r="J14" s="1975" t="s">
        <v>3060</v>
      </c>
      <c r="K14" s="1976" t="s">
        <v>3155</v>
      </c>
      <c r="L14" s="1977">
        <v>3</v>
      </c>
      <c r="M14" s="1978">
        <v>20724450.875</v>
      </c>
      <c r="N14" s="1978">
        <v>62173352.625</v>
      </c>
      <c r="P14" s="1977">
        <v>1</v>
      </c>
      <c r="Q14" s="1978">
        <v>20724450.875</v>
      </c>
    </row>
    <row r="15" spans="1:17" x14ac:dyDescent="0.3">
      <c r="A15" s="1985" t="s">
        <v>3062</v>
      </c>
      <c r="B15" s="1986" t="s">
        <v>3196</v>
      </c>
      <c r="C15" s="1977">
        <v>1</v>
      </c>
      <c r="D15" s="1978">
        <v>1036222543.7500001</v>
      </c>
      <c r="E15" s="1978">
        <v>1036222543.7500001</v>
      </c>
      <c r="G15" s="1977"/>
      <c r="H15" s="1978">
        <v>0</v>
      </c>
      <c r="J15" s="1985" t="s">
        <v>3062</v>
      </c>
      <c r="K15" s="1986" t="s">
        <v>3196</v>
      </c>
      <c r="L15" s="1977">
        <v>1</v>
      </c>
      <c r="M15" s="1978">
        <v>1036222543.7500001</v>
      </c>
      <c r="N15" s="1978">
        <v>1036222543.7500001</v>
      </c>
      <c r="P15" s="1977"/>
      <c r="Q15" s="1978">
        <v>0</v>
      </c>
    </row>
    <row r="16" spans="1:17" x14ac:dyDescent="0.3">
      <c r="A16" s="1987" t="s">
        <v>3064</v>
      </c>
      <c r="B16" s="1988" t="s">
        <v>3158</v>
      </c>
      <c r="C16" s="1979"/>
      <c r="D16" s="1980"/>
      <c r="E16" s="1981"/>
      <c r="G16" s="1972"/>
      <c r="H16" s="1974"/>
      <c r="J16" s="1967" t="s">
        <v>3058</v>
      </c>
      <c r="K16" s="1971" t="s">
        <v>3160</v>
      </c>
      <c r="L16" s="1979"/>
      <c r="M16" s="1980"/>
      <c r="N16" s="1981"/>
      <c r="P16" s="1972"/>
      <c r="Q16" s="1974"/>
    </row>
    <row r="17" spans="1:17" x14ac:dyDescent="0.3">
      <c r="A17" s="1989" t="s">
        <v>3066</v>
      </c>
      <c r="B17" s="1986" t="s">
        <v>3159</v>
      </c>
      <c r="C17" s="1977">
        <v>2</v>
      </c>
      <c r="D17" s="1978">
        <v>24869341.050000001</v>
      </c>
      <c r="E17" s="1978">
        <v>49738682.100000001</v>
      </c>
      <c r="G17" s="1977">
        <v>1</v>
      </c>
      <c r="H17" s="1978">
        <v>24869341.050000001</v>
      </c>
      <c r="J17" s="1985" t="s">
        <v>3060</v>
      </c>
      <c r="K17" s="1976" t="s">
        <v>3155</v>
      </c>
      <c r="L17" s="1977">
        <v>3</v>
      </c>
      <c r="M17" s="1978">
        <v>20724450.875</v>
      </c>
      <c r="N17" s="1978">
        <v>62173352.625</v>
      </c>
      <c r="P17" s="1977">
        <v>1</v>
      </c>
      <c r="Q17" s="1978">
        <v>20724450.875</v>
      </c>
    </row>
    <row r="18" spans="1:17" ht="14.25" customHeight="1" x14ac:dyDescent="0.3">
      <c r="A18" s="1989" t="s">
        <v>3067</v>
      </c>
      <c r="B18" s="1986" t="s">
        <v>3161</v>
      </c>
      <c r="C18" s="1977">
        <v>1</v>
      </c>
      <c r="D18" s="1978">
        <v>16579560.700000001</v>
      </c>
      <c r="E18" s="1978">
        <v>16579560.700000001</v>
      </c>
      <c r="G18" s="1977"/>
      <c r="H18" s="1978">
        <v>0</v>
      </c>
      <c r="J18" s="1985" t="s">
        <v>3062</v>
      </c>
      <c r="K18" s="1986" t="s">
        <v>3196</v>
      </c>
      <c r="L18" s="1977">
        <v>1</v>
      </c>
      <c r="M18" s="1978">
        <v>1036222543.7500001</v>
      </c>
      <c r="N18" s="1978">
        <v>1036222543.7500001</v>
      </c>
      <c r="P18" s="1977"/>
      <c r="Q18" s="1978">
        <v>0</v>
      </c>
    </row>
    <row r="19" spans="1:17" x14ac:dyDescent="0.3">
      <c r="A19" s="1987" t="s">
        <v>3071</v>
      </c>
      <c r="B19" s="1988" t="s">
        <v>3019</v>
      </c>
      <c r="C19" s="1979"/>
      <c r="D19" s="1980"/>
      <c r="E19" s="1981"/>
      <c r="G19" s="1972"/>
      <c r="H19" s="1974"/>
      <c r="J19" s="1987" t="s">
        <v>3064</v>
      </c>
      <c r="K19" s="1988" t="s">
        <v>3158</v>
      </c>
      <c r="L19" s="1979"/>
      <c r="M19" s="1980"/>
      <c r="N19" s="1981"/>
      <c r="P19" s="1972"/>
      <c r="Q19" s="1974"/>
    </row>
    <row r="20" spans="1:17" x14ac:dyDescent="0.3">
      <c r="A20" s="1989" t="s">
        <v>3073</v>
      </c>
      <c r="B20" s="1986" t="s">
        <v>3197</v>
      </c>
      <c r="C20" s="1977">
        <v>1</v>
      </c>
      <c r="D20" s="1978">
        <v>20724450.875</v>
      </c>
      <c r="E20" s="1978">
        <v>20724450.875</v>
      </c>
      <c r="G20" s="1977"/>
      <c r="H20" s="1978">
        <v>0</v>
      </c>
      <c r="J20" s="1989" t="s">
        <v>3066</v>
      </c>
      <c r="K20" s="1986" t="s">
        <v>3159</v>
      </c>
      <c r="L20" s="1977">
        <v>2</v>
      </c>
      <c r="M20" s="1978">
        <v>24869341.050000001</v>
      </c>
      <c r="N20" s="1978">
        <v>49738682.100000001</v>
      </c>
      <c r="P20" s="1977">
        <v>1</v>
      </c>
      <c r="Q20" s="1978">
        <v>24869341.050000001</v>
      </c>
    </row>
    <row r="21" spans="1:17" x14ac:dyDescent="0.3">
      <c r="A21" s="1989" t="s">
        <v>3162</v>
      </c>
      <c r="B21" s="1976" t="s">
        <v>3198</v>
      </c>
      <c r="C21" s="1977">
        <v>1</v>
      </c>
      <c r="D21" s="1978">
        <v>16579560.700000001</v>
      </c>
      <c r="E21" s="1978">
        <v>16579560.700000001</v>
      </c>
      <c r="G21" s="1977"/>
      <c r="H21" s="1978">
        <v>0</v>
      </c>
      <c r="J21" s="1989" t="s">
        <v>3067</v>
      </c>
      <c r="K21" s="1986" t="s">
        <v>3161</v>
      </c>
      <c r="L21" s="1977">
        <v>1</v>
      </c>
      <c r="M21" s="1978">
        <v>16579560.700000001</v>
      </c>
      <c r="N21" s="1978">
        <v>16579560.700000001</v>
      </c>
      <c r="P21" s="1977"/>
      <c r="Q21" s="1978">
        <v>0</v>
      </c>
    </row>
    <row r="22" spans="1:17" x14ac:dyDescent="0.3">
      <c r="A22" s="1989" t="s">
        <v>3199</v>
      </c>
      <c r="B22" s="1986" t="s">
        <v>3068</v>
      </c>
      <c r="C22" s="1977">
        <v>1</v>
      </c>
      <c r="D22" s="1978">
        <v>12434670.525</v>
      </c>
      <c r="E22" s="1978">
        <v>12434670.525</v>
      </c>
      <c r="G22" s="1977"/>
      <c r="H22" s="1978">
        <v>0</v>
      </c>
      <c r="J22" s="1987" t="s">
        <v>3071</v>
      </c>
      <c r="K22" s="1988" t="s">
        <v>3019</v>
      </c>
      <c r="L22" s="1979"/>
      <c r="M22" s="1980"/>
      <c r="N22" s="1981"/>
      <c r="P22" s="1972"/>
      <c r="Q22" s="1974"/>
    </row>
    <row r="23" spans="1:17" x14ac:dyDescent="0.3">
      <c r="A23" s="1987" t="s">
        <v>3163</v>
      </c>
      <c r="B23" s="1988" t="s">
        <v>3200</v>
      </c>
      <c r="C23" s="1979"/>
      <c r="D23" s="1980"/>
      <c r="E23" s="1981"/>
      <c r="G23" s="1972"/>
      <c r="H23" s="1974"/>
      <c r="J23" s="1989" t="s">
        <v>3073</v>
      </c>
      <c r="K23" s="1986" t="s">
        <v>3197</v>
      </c>
      <c r="L23" s="1977">
        <v>1</v>
      </c>
      <c r="M23" s="1978">
        <v>20724450.875</v>
      </c>
      <c r="N23" s="1978">
        <v>20724450.875</v>
      </c>
      <c r="P23" s="1977"/>
      <c r="Q23" s="1978">
        <v>0</v>
      </c>
    </row>
    <row r="24" spans="1:17" x14ac:dyDescent="0.3">
      <c r="A24" s="1989" t="s">
        <v>3164</v>
      </c>
      <c r="B24" s="1986" t="s">
        <v>3201</v>
      </c>
      <c r="C24" s="1977">
        <v>1</v>
      </c>
      <c r="D24" s="1978">
        <v>24869341.050000001</v>
      </c>
      <c r="E24" s="1978">
        <v>24869341.050000001</v>
      </c>
      <c r="G24" s="1977"/>
      <c r="H24" s="1978">
        <v>0</v>
      </c>
      <c r="J24" s="1989" t="s">
        <v>3162</v>
      </c>
      <c r="K24" s="1976" t="s">
        <v>3198</v>
      </c>
      <c r="L24" s="1977">
        <v>1</v>
      </c>
      <c r="M24" s="1978">
        <v>16579560.700000001</v>
      </c>
      <c r="N24" s="1978">
        <v>16579560.700000001</v>
      </c>
      <c r="P24" s="1977"/>
      <c r="Q24" s="1978">
        <v>0</v>
      </c>
    </row>
    <row r="25" spans="1:17" x14ac:dyDescent="0.3">
      <c r="A25" s="1989" t="s">
        <v>3165</v>
      </c>
      <c r="B25" s="1986" t="s">
        <v>3202</v>
      </c>
      <c r="C25" s="1977">
        <v>1</v>
      </c>
      <c r="D25" s="1978">
        <v>20724450.875</v>
      </c>
      <c r="E25" s="1978">
        <v>20724450.875</v>
      </c>
      <c r="G25" s="1977"/>
      <c r="H25" s="1978">
        <v>0</v>
      </c>
      <c r="J25" s="1989" t="s">
        <v>3199</v>
      </c>
      <c r="K25" s="1986" t="s">
        <v>3068</v>
      </c>
      <c r="L25" s="1977">
        <v>1</v>
      </c>
      <c r="M25" s="1978">
        <v>12434670.525</v>
      </c>
      <c r="N25" s="1978">
        <v>12434670.525</v>
      </c>
      <c r="P25" s="1977"/>
      <c r="Q25" s="1978">
        <v>0</v>
      </c>
    </row>
    <row r="26" spans="1:17" ht="14.25" customHeight="1" x14ac:dyDescent="0.3">
      <c r="A26" s="1987" t="s">
        <v>3169</v>
      </c>
      <c r="B26" s="1971" t="s">
        <v>3059</v>
      </c>
      <c r="C26" s="1972"/>
      <c r="D26" s="1973"/>
      <c r="E26" s="1974"/>
      <c r="G26" s="1990"/>
      <c r="H26" s="1991"/>
      <c r="J26" s="1987" t="s">
        <v>3163</v>
      </c>
      <c r="K26" s="1988" t="s">
        <v>3200</v>
      </c>
      <c r="L26" s="1979"/>
      <c r="M26" s="1980"/>
      <c r="N26" s="1981"/>
      <c r="P26" s="1990"/>
      <c r="Q26" s="1991"/>
    </row>
    <row r="27" spans="1:17" ht="15" customHeight="1" x14ac:dyDescent="0.3">
      <c r="A27" s="1992" t="s">
        <v>3170</v>
      </c>
      <c r="B27" s="1986" t="s">
        <v>3203</v>
      </c>
      <c r="C27" s="1983">
        <v>2</v>
      </c>
      <c r="D27" s="1984">
        <v>20724450.875</v>
      </c>
      <c r="E27" s="1984">
        <v>41448901.75</v>
      </c>
      <c r="F27" s="1401"/>
      <c r="G27" s="1983">
        <v>1</v>
      </c>
      <c r="H27" s="1984">
        <v>20724450.875</v>
      </c>
      <c r="I27" s="1401"/>
      <c r="J27" s="1989" t="s">
        <v>3164</v>
      </c>
      <c r="K27" s="1986" t="s">
        <v>3201</v>
      </c>
      <c r="L27" s="1983">
        <v>1</v>
      </c>
      <c r="M27" s="1984">
        <v>24869341.050000001</v>
      </c>
      <c r="N27" s="1984">
        <v>24869341.050000001</v>
      </c>
      <c r="O27" s="1401"/>
      <c r="P27" s="1983"/>
      <c r="Q27" s="1978">
        <v>0</v>
      </c>
    </row>
    <row r="28" spans="1:17" x14ac:dyDescent="0.3">
      <c r="A28" s="1989" t="s">
        <v>3204</v>
      </c>
      <c r="B28" s="1976" t="s">
        <v>3061</v>
      </c>
      <c r="C28" s="1977">
        <v>3</v>
      </c>
      <c r="D28" s="1978">
        <v>12434670.525</v>
      </c>
      <c r="E28" s="1978">
        <v>37304011.575000003</v>
      </c>
      <c r="G28" s="1977">
        <v>2</v>
      </c>
      <c r="H28" s="1978">
        <v>24869341.050000001</v>
      </c>
      <c r="J28" s="1989" t="s">
        <v>3165</v>
      </c>
      <c r="K28" s="1986" t="s">
        <v>3202</v>
      </c>
      <c r="L28" s="1977">
        <v>1</v>
      </c>
      <c r="M28" s="1978">
        <v>20724450.875</v>
      </c>
      <c r="N28" s="1978">
        <v>20724450.875</v>
      </c>
      <c r="P28" s="1977"/>
      <c r="Q28" s="1978">
        <v>0</v>
      </c>
    </row>
    <row r="29" spans="1:17" x14ac:dyDescent="0.3">
      <c r="A29" s="1989" t="s">
        <v>3205</v>
      </c>
      <c r="B29" s="1986" t="s">
        <v>3063</v>
      </c>
      <c r="C29" s="1977">
        <v>2</v>
      </c>
      <c r="D29" s="1978">
        <v>20724450.875</v>
      </c>
      <c r="E29" s="1978">
        <v>41448901.75</v>
      </c>
      <c r="G29" s="1977">
        <v>2</v>
      </c>
      <c r="H29" s="1978">
        <v>41448901.75</v>
      </c>
      <c r="J29" s="1987" t="s">
        <v>3169</v>
      </c>
      <c r="K29" s="1971" t="s">
        <v>3059</v>
      </c>
      <c r="L29" s="1972"/>
      <c r="M29" s="1973"/>
      <c r="N29" s="1974"/>
      <c r="P29" s="1972"/>
      <c r="Q29" s="1974"/>
    </row>
    <row r="30" spans="1:17" ht="23.25" customHeight="1" x14ac:dyDescent="0.3">
      <c r="A30" s="1993" t="s">
        <v>3206</v>
      </c>
      <c r="B30" s="1994" t="s">
        <v>3065</v>
      </c>
      <c r="C30" s="1972"/>
      <c r="D30" s="1973"/>
      <c r="E30" s="1974"/>
      <c r="G30" s="1972"/>
      <c r="H30" s="1974"/>
      <c r="J30" s="1992" t="s">
        <v>3170</v>
      </c>
      <c r="K30" s="1986" t="s">
        <v>3203</v>
      </c>
      <c r="L30" s="1983">
        <v>2</v>
      </c>
      <c r="M30" s="1984">
        <v>20724450.875</v>
      </c>
      <c r="N30" s="1984">
        <v>41448901.75</v>
      </c>
      <c r="P30" s="1983">
        <v>1</v>
      </c>
      <c r="Q30" s="1984">
        <v>20724450.875</v>
      </c>
    </row>
    <row r="31" spans="1:17" x14ac:dyDescent="0.3">
      <c r="A31" s="1989" t="s">
        <v>3207</v>
      </c>
      <c r="B31" s="1986" t="s">
        <v>2683</v>
      </c>
      <c r="C31" s="1977">
        <v>4</v>
      </c>
      <c r="D31" s="1978">
        <v>12434670.525</v>
      </c>
      <c r="E31" s="1978">
        <v>49738682.100000001</v>
      </c>
      <c r="G31" s="1977">
        <v>2</v>
      </c>
      <c r="H31" s="1978">
        <v>24869341.050000001</v>
      </c>
      <c r="J31" s="1992" t="s">
        <v>3204</v>
      </c>
      <c r="K31" s="1976" t="s">
        <v>3061</v>
      </c>
      <c r="L31" s="1983">
        <v>3</v>
      </c>
      <c r="M31" s="1984">
        <v>12434670.525</v>
      </c>
      <c r="N31" s="1984">
        <v>37304011.575000003</v>
      </c>
      <c r="P31" s="1977">
        <v>2</v>
      </c>
      <c r="Q31" s="1978">
        <v>24869341.050000001</v>
      </c>
    </row>
    <row r="32" spans="1:17" x14ac:dyDescent="0.3">
      <c r="A32" s="1989" t="s">
        <v>3208</v>
      </c>
      <c r="B32" s="1986" t="s">
        <v>3068</v>
      </c>
      <c r="C32" s="1977">
        <v>2</v>
      </c>
      <c r="D32" s="1978">
        <v>12434670.525</v>
      </c>
      <c r="E32" s="1978">
        <v>24869341.050000001</v>
      </c>
      <c r="G32" s="1977">
        <v>1</v>
      </c>
      <c r="H32" s="1978">
        <v>12434670.525</v>
      </c>
      <c r="J32" s="1989" t="s">
        <v>3205</v>
      </c>
      <c r="K32" s="1986" t="s">
        <v>3063</v>
      </c>
      <c r="L32" s="1977">
        <v>2</v>
      </c>
      <c r="M32" s="1978">
        <v>20724450.875</v>
      </c>
      <c r="N32" s="1978">
        <v>41448901.75</v>
      </c>
      <c r="P32" s="1977">
        <v>2</v>
      </c>
      <c r="Q32" s="1978">
        <v>41448901.75</v>
      </c>
    </row>
    <row r="33" spans="1:17" ht="14.25" customHeight="1" x14ac:dyDescent="0.3">
      <c r="A33" s="1989" t="s">
        <v>3209</v>
      </c>
      <c r="B33" s="1986" t="s">
        <v>3070</v>
      </c>
      <c r="C33" s="1977">
        <v>1</v>
      </c>
      <c r="D33" s="1978">
        <v>20724450.875</v>
      </c>
      <c r="E33" s="1978">
        <v>20724450.875</v>
      </c>
      <c r="G33" s="1977">
        <v>1</v>
      </c>
      <c r="H33" s="1978">
        <v>20724450.875</v>
      </c>
      <c r="J33" s="1987" t="s">
        <v>3206</v>
      </c>
      <c r="K33" s="1971" t="s">
        <v>3065</v>
      </c>
      <c r="L33" s="1972"/>
      <c r="M33" s="1973"/>
      <c r="N33" s="1974"/>
      <c r="P33" s="1972"/>
      <c r="Q33" s="1974"/>
    </row>
    <row r="34" spans="1:17" x14ac:dyDescent="0.3">
      <c r="A34" s="1989" t="s">
        <v>3210</v>
      </c>
      <c r="B34" s="1986" t="s">
        <v>3168</v>
      </c>
      <c r="C34" s="1977">
        <v>2</v>
      </c>
      <c r="D34" s="1978">
        <v>10362225.4375</v>
      </c>
      <c r="E34" s="1978">
        <v>20724450.875</v>
      </c>
      <c r="G34" s="1977">
        <v>1</v>
      </c>
      <c r="H34" s="1978">
        <v>10362225.4375</v>
      </c>
      <c r="J34" s="1989" t="s">
        <v>3207</v>
      </c>
      <c r="K34" s="1986" t="s">
        <v>2683</v>
      </c>
      <c r="L34" s="1977">
        <v>4</v>
      </c>
      <c r="M34" s="1978">
        <v>12434670.525</v>
      </c>
      <c r="N34" s="1978">
        <v>49738682.100000001</v>
      </c>
      <c r="P34" s="1977">
        <v>2</v>
      </c>
      <c r="Q34" s="1978">
        <v>24869341.050000001</v>
      </c>
    </row>
    <row r="35" spans="1:17" x14ac:dyDescent="0.3">
      <c r="A35" s="1995" t="s">
        <v>3211</v>
      </c>
      <c r="B35" s="1996" t="s">
        <v>3072</v>
      </c>
      <c r="C35" s="1972"/>
      <c r="D35" s="1973"/>
      <c r="E35" s="1974"/>
      <c r="G35" s="1972"/>
      <c r="H35" s="1974"/>
      <c r="J35" s="1989" t="s">
        <v>3208</v>
      </c>
      <c r="K35" s="1986" t="s">
        <v>3068</v>
      </c>
      <c r="L35" s="1977">
        <v>4</v>
      </c>
      <c r="M35" s="1978">
        <v>12434670.525</v>
      </c>
      <c r="N35" s="1978">
        <v>49738682.100000001</v>
      </c>
      <c r="P35" s="1977">
        <v>1</v>
      </c>
      <c r="Q35" s="1978">
        <v>12434670.525</v>
      </c>
    </row>
    <row r="36" spans="1:17" x14ac:dyDescent="0.3">
      <c r="A36" s="1989" t="s">
        <v>3212</v>
      </c>
      <c r="B36" s="1986" t="s">
        <v>3074</v>
      </c>
      <c r="C36" s="1977" t="s">
        <v>3075</v>
      </c>
      <c r="D36" s="1978">
        <v>162065205.8425</v>
      </c>
      <c r="E36" s="1978">
        <v>162065205.8425</v>
      </c>
      <c r="G36" s="1977" t="s">
        <v>3075</v>
      </c>
      <c r="H36" s="1978">
        <v>24247607.523750003</v>
      </c>
      <c r="J36" s="1989" t="s">
        <v>3209</v>
      </c>
      <c r="K36" s="1986" t="s">
        <v>3070</v>
      </c>
      <c r="L36" s="1977">
        <v>1</v>
      </c>
      <c r="M36" s="1978">
        <v>20724450.875</v>
      </c>
      <c r="N36" s="1978">
        <v>20724450.875</v>
      </c>
      <c r="P36" s="1977">
        <v>1</v>
      </c>
      <c r="Q36" s="1978">
        <v>20724450.875</v>
      </c>
    </row>
    <row r="37" spans="1:17" x14ac:dyDescent="0.3">
      <c r="A37" s="1997"/>
      <c r="B37" s="1998" t="s">
        <v>3030</v>
      </c>
      <c r="C37" s="1973"/>
      <c r="D37" s="1973"/>
      <c r="E37" s="1999">
        <v>1782717264.2674999</v>
      </c>
      <c r="G37" s="1973"/>
      <c r="H37" s="1999">
        <v>266723682.76125002</v>
      </c>
      <c r="J37" s="1989" t="s">
        <v>3210</v>
      </c>
      <c r="K37" s="1986" t="s">
        <v>3168</v>
      </c>
      <c r="L37" s="1977">
        <v>2</v>
      </c>
      <c r="M37" s="1978">
        <v>10362225.4375</v>
      </c>
      <c r="N37" s="1978">
        <v>20724450.875</v>
      </c>
      <c r="P37" s="1977">
        <v>1</v>
      </c>
      <c r="Q37" s="1978">
        <v>10362225.4375</v>
      </c>
    </row>
    <row r="38" spans="1:17" x14ac:dyDescent="0.3">
      <c r="A38" s="2000"/>
      <c r="C38" s="1973"/>
      <c r="D38" s="1973"/>
      <c r="E38" s="1353"/>
      <c r="G38" s="1973"/>
      <c r="H38" s="1353"/>
      <c r="J38" s="1995" t="s">
        <v>3211</v>
      </c>
      <c r="K38" s="1996" t="s">
        <v>3072</v>
      </c>
      <c r="L38" s="1972"/>
      <c r="M38" s="1973"/>
      <c r="N38" s="1974"/>
      <c r="P38" s="1972"/>
      <c r="Q38" s="1974"/>
    </row>
    <row r="39" spans="1:17" x14ac:dyDescent="0.3">
      <c r="A39" s="1987" t="s">
        <v>3076</v>
      </c>
      <c r="B39" s="1967" t="s">
        <v>3077</v>
      </c>
      <c r="C39" s="1968"/>
      <c r="D39" s="1969"/>
      <c r="E39" s="1970"/>
      <c r="G39" s="1968"/>
      <c r="H39" s="1970"/>
      <c r="J39" s="1989" t="s">
        <v>3212</v>
      </c>
      <c r="K39" s="1986" t="s">
        <v>3074</v>
      </c>
      <c r="L39" s="1977" t="s">
        <v>3075</v>
      </c>
      <c r="M39" s="1978">
        <v>278536619.75999993</v>
      </c>
      <c r="N39" s="1978">
        <v>278536619.75999993</v>
      </c>
      <c r="P39" s="1977" t="s">
        <v>3075</v>
      </c>
      <c r="Q39" s="1978">
        <v>26320052.611250002</v>
      </c>
    </row>
    <row r="40" spans="1:17" x14ac:dyDescent="0.3">
      <c r="A40" s="1967" t="s">
        <v>3078</v>
      </c>
      <c r="B40" s="1971" t="s">
        <v>3052</v>
      </c>
      <c r="C40" s="1972"/>
      <c r="D40" s="1973"/>
      <c r="E40" s="1974"/>
      <c r="G40" s="1972"/>
      <c r="H40" s="1974"/>
      <c r="J40" s="1997"/>
      <c r="K40" s="1998" t="s">
        <v>3030</v>
      </c>
      <c r="L40" s="1973"/>
      <c r="M40" s="1973"/>
      <c r="N40" s="2001">
        <v>3063902817.3599992</v>
      </c>
      <c r="P40" s="1973"/>
      <c r="Q40" s="2001">
        <v>289520578.72375</v>
      </c>
    </row>
    <row r="41" spans="1:17" x14ac:dyDescent="0.3">
      <c r="A41" s="1975" t="s">
        <v>3079</v>
      </c>
      <c r="B41" s="1986" t="s">
        <v>3080</v>
      </c>
      <c r="C41" s="1977">
        <v>1</v>
      </c>
      <c r="D41" s="1978">
        <v>828978035</v>
      </c>
      <c r="E41" s="1978">
        <v>828978035</v>
      </c>
      <c r="G41" s="1977">
        <v>1</v>
      </c>
      <c r="H41" s="1978">
        <v>497386821</v>
      </c>
      <c r="J41" s="1987" t="s">
        <v>3076</v>
      </c>
      <c r="K41" s="2002" t="s">
        <v>3077</v>
      </c>
      <c r="L41" s="1968"/>
      <c r="M41" s="1969"/>
      <c r="N41" s="1970"/>
      <c r="P41" s="1968"/>
      <c r="Q41" s="1970"/>
    </row>
    <row r="42" spans="1:17" x14ac:dyDescent="0.3">
      <c r="A42" s="1967" t="s">
        <v>3081</v>
      </c>
      <c r="B42" s="1971" t="s">
        <v>3171</v>
      </c>
      <c r="C42" s="2003"/>
      <c r="D42" s="1980"/>
      <c r="E42" s="1981"/>
      <c r="G42" s="2003"/>
      <c r="H42" s="1981"/>
      <c r="J42" s="1967" t="s">
        <v>3078</v>
      </c>
      <c r="K42" s="2004" t="s">
        <v>3052</v>
      </c>
      <c r="L42" s="1972"/>
      <c r="M42" s="1973"/>
      <c r="N42" s="1974"/>
      <c r="P42" s="2003"/>
      <c r="Q42" s="1981"/>
    </row>
    <row r="43" spans="1:17" x14ac:dyDescent="0.3">
      <c r="A43" s="1975" t="s">
        <v>3083</v>
      </c>
      <c r="B43" s="1986" t="s">
        <v>3231</v>
      </c>
      <c r="C43" s="1977">
        <v>1</v>
      </c>
      <c r="D43" s="1978">
        <v>787529133.25</v>
      </c>
      <c r="E43" s="1978">
        <v>787529133.25</v>
      </c>
      <c r="G43" s="1977"/>
      <c r="H43" s="1978">
        <v>0</v>
      </c>
      <c r="J43" s="1975" t="s">
        <v>3079</v>
      </c>
      <c r="K43" s="2005" t="s">
        <v>3080</v>
      </c>
      <c r="L43" s="1977">
        <v>1</v>
      </c>
      <c r="M43" s="1978">
        <v>828978035</v>
      </c>
      <c r="N43" s="1978">
        <v>828978035</v>
      </c>
      <c r="P43" s="1977">
        <v>1</v>
      </c>
      <c r="Q43" s="1978">
        <v>497386821</v>
      </c>
    </row>
    <row r="44" spans="1:17" x14ac:dyDescent="0.3">
      <c r="A44" s="1975" t="s">
        <v>3174</v>
      </c>
      <c r="B44" s="1986" t="s">
        <v>3232</v>
      </c>
      <c r="C44" s="1977">
        <v>1</v>
      </c>
      <c r="D44" s="1978">
        <v>911875838.5</v>
      </c>
      <c r="E44" s="1978">
        <v>911875838.5</v>
      </c>
      <c r="G44" s="1977"/>
      <c r="H44" s="1978">
        <v>0</v>
      </c>
      <c r="J44" s="1967" t="s">
        <v>3081</v>
      </c>
      <c r="K44" s="2004" t="s">
        <v>3171</v>
      </c>
      <c r="L44" s="2003"/>
      <c r="M44" s="1980"/>
      <c r="N44" s="1981"/>
      <c r="P44" s="1972"/>
      <c r="Q44" s="1974"/>
    </row>
    <row r="45" spans="1:17" x14ac:dyDescent="0.3">
      <c r="A45" s="1975" t="s">
        <v>3179</v>
      </c>
      <c r="B45" s="1986" t="s">
        <v>3233</v>
      </c>
      <c r="C45" s="1977">
        <v>1</v>
      </c>
      <c r="D45" s="1978">
        <v>704631329.75</v>
      </c>
      <c r="E45" s="1978">
        <v>704631329.75</v>
      </c>
      <c r="G45" s="1977"/>
      <c r="H45" s="1978">
        <v>0</v>
      </c>
      <c r="J45" s="1975" t="s">
        <v>3083</v>
      </c>
      <c r="K45" s="2005" t="s">
        <v>3172</v>
      </c>
      <c r="L45" s="1977">
        <v>1</v>
      </c>
      <c r="M45" s="1978">
        <v>828978035</v>
      </c>
      <c r="N45" s="1978">
        <v>828978035</v>
      </c>
      <c r="P45" s="1977"/>
      <c r="Q45" s="1978">
        <v>0</v>
      </c>
    </row>
    <row r="46" spans="1:17" ht="12.75" customHeight="1" x14ac:dyDescent="0.3">
      <c r="A46" s="1967" t="s">
        <v>3085</v>
      </c>
      <c r="B46" s="1971" t="s">
        <v>3082</v>
      </c>
      <c r="C46" s="1972"/>
      <c r="D46" s="1973"/>
      <c r="E46" s="1974"/>
      <c r="G46" s="1972"/>
      <c r="H46" s="1974"/>
      <c r="J46" s="1975" t="s">
        <v>3174</v>
      </c>
      <c r="K46" s="2005" t="s">
        <v>3213</v>
      </c>
      <c r="L46" s="1977">
        <v>1</v>
      </c>
      <c r="M46" s="1978">
        <v>414489017.5</v>
      </c>
      <c r="N46" s="1978">
        <v>414489017.5</v>
      </c>
      <c r="P46" s="1977"/>
      <c r="Q46" s="1978">
        <v>0</v>
      </c>
    </row>
    <row r="47" spans="1:17" x14ac:dyDescent="0.3">
      <c r="A47" s="1975" t="s">
        <v>3087</v>
      </c>
      <c r="B47" s="1986" t="s">
        <v>3084</v>
      </c>
      <c r="C47" s="1977">
        <v>1</v>
      </c>
      <c r="D47" s="1978">
        <v>310866763.125</v>
      </c>
      <c r="E47" s="1978">
        <v>310866763.125</v>
      </c>
      <c r="G47" s="1977">
        <v>1</v>
      </c>
      <c r="H47" s="1978">
        <v>103622254.375</v>
      </c>
      <c r="J47" s="1975" t="s">
        <v>3179</v>
      </c>
      <c r="K47" s="2005" t="s">
        <v>3175</v>
      </c>
      <c r="L47" s="1977">
        <v>1</v>
      </c>
      <c r="M47" s="1978">
        <v>124346705.25</v>
      </c>
      <c r="N47" s="1978">
        <v>124346705.25</v>
      </c>
      <c r="P47" s="1977"/>
      <c r="Q47" s="1978">
        <v>0</v>
      </c>
    </row>
    <row r="48" spans="1:17" x14ac:dyDescent="0.3">
      <c r="A48" s="1975" t="s">
        <v>3176</v>
      </c>
      <c r="B48" s="1986" t="s">
        <v>3177</v>
      </c>
      <c r="C48" s="1977">
        <v>1</v>
      </c>
      <c r="D48" s="1978">
        <v>66318242.800000004</v>
      </c>
      <c r="E48" s="1978">
        <v>66318242.800000004</v>
      </c>
      <c r="G48" s="1977"/>
      <c r="H48" s="1978">
        <v>0</v>
      </c>
      <c r="J48" s="1975" t="s">
        <v>3234</v>
      </c>
      <c r="K48" s="2005" t="s">
        <v>3231</v>
      </c>
      <c r="L48" s="1977">
        <v>1</v>
      </c>
      <c r="M48" s="1978">
        <v>787529133.25</v>
      </c>
      <c r="N48" s="1978">
        <v>787529133.25</v>
      </c>
      <c r="P48" s="1977"/>
      <c r="Q48" s="1978">
        <v>0</v>
      </c>
    </row>
    <row r="49" spans="1:17" x14ac:dyDescent="0.3">
      <c r="A49" s="1967" t="s">
        <v>3089</v>
      </c>
      <c r="B49" s="1971" t="s">
        <v>3019</v>
      </c>
      <c r="C49" s="1972"/>
      <c r="D49" s="1973"/>
      <c r="E49" s="1974"/>
      <c r="G49" s="1972"/>
      <c r="H49" s="1974"/>
      <c r="J49" s="1975" t="s">
        <v>3235</v>
      </c>
      <c r="K49" s="2005" t="s">
        <v>3232</v>
      </c>
      <c r="L49" s="1977">
        <v>1</v>
      </c>
      <c r="M49" s="1978">
        <v>911875838.5</v>
      </c>
      <c r="N49" s="1978">
        <v>911875838.5</v>
      </c>
      <c r="P49" s="1977"/>
      <c r="Q49" s="1978">
        <v>0</v>
      </c>
    </row>
    <row r="50" spans="1:17" x14ac:dyDescent="0.3">
      <c r="A50" s="2006" t="s">
        <v>3091</v>
      </c>
      <c r="B50" s="1986" t="s">
        <v>3236</v>
      </c>
      <c r="C50" s="1977">
        <v>1</v>
      </c>
      <c r="D50" s="1978">
        <v>207244508.75</v>
      </c>
      <c r="E50" s="1978">
        <v>207244508.75</v>
      </c>
      <c r="G50" s="1977"/>
      <c r="H50" s="1978">
        <v>0</v>
      </c>
      <c r="J50" s="1975" t="s">
        <v>3237</v>
      </c>
      <c r="K50" s="2005" t="s">
        <v>3233</v>
      </c>
      <c r="L50" s="1977">
        <v>1</v>
      </c>
      <c r="M50" s="1978">
        <v>704631329.75</v>
      </c>
      <c r="N50" s="1978">
        <v>704631329.75</v>
      </c>
      <c r="P50" s="1977"/>
      <c r="Q50" s="1978">
        <v>0</v>
      </c>
    </row>
    <row r="51" spans="1:17" x14ac:dyDescent="0.3">
      <c r="A51" s="1967" t="s">
        <v>3178</v>
      </c>
      <c r="B51" s="1971" t="s">
        <v>3215</v>
      </c>
      <c r="C51" s="1972"/>
      <c r="D51" s="1973"/>
      <c r="E51" s="1974"/>
      <c r="G51" s="1972"/>
      <c r="H51" s="1974"/>
      <c r="J51" s="1967" t="s">
        <v>3085</v>
      </c>
      <c r="K51" s="2004" t="s">
        <v>3082</v>
      </c>
      <c r="L51" s="1972"/>
      <c r="M51" s="1973"/>
      <c r="N51" s="1974"/>
      <c r="P51" s="1972"/>
      <c r="Q51" s="1974"/>
    </row>
    <row r="52" spans="1:17" x14ac:dyDescent="0.3">
      <c r="A52" s="2006" t="s">
        <v>3180</v>
      </c>
      <c r="B52" s="1986" t="s">
        <v>3216</v>
      </c>
      <c r="C52" s="1977">
        <v>1</v>
      </c>
      <c r="D52" s="1978">
        <v>103622254.375</v>
      </c>
      <c r="E52" s="1978">
        <v>103622254.375</v>
      </c>
      <c r="G52" s="1977"/>
      <c r="H52" s="1978">
        <v>0</v>
      </c>
      <c r="J52" s="1975" t="s">
        <v>3087</v>
      </c>
      <c r="K52" s="2005" t="s">
        <v>3084</v>
      </c>
      <c r="L52" s="1977">
        <v>2</v>
      </c>
      <c r="M52" s="1978">
        <v>310866763.125</v>
      </c>
      <c r="N52" s="1978">
        <v>621733526.25</v>
      </c>
      <c r="P52" s="1977">
        <v>1</v>
      </c>
      <c r="Q52" s="1978">
        <v>310866763.125</v>
      </c>
    </row>
    <row r="53" spans="1:17" ht="15" customHeight="1" x14ac:dyDescent="0.3">
      <c r="A53" s="2006" t="s">
        <v>3217</v>
      </c>
      <c r="B53" s="1986" t="s">
        <v>3218</v>
      </c>
      <c r="C53" s="1983">
        <v>1</v>
      </c>
      <c r="D53" s="1984">
        <v>82897803.5</v>
      </c>
      <c r="E53" s="1984">
        <v>82897803.5</v>
      </c>
      <c r="G53" s="1983"/>
      <c r="H53" s="1978">
        <v>0</v>
      </c>
      <c r="J53" s="1975" t="s">
        <v>3176</v>
      </c>
      <c r="K53" s="2007" t="s">
        <v>3177</v>
      </c>
      <c r="L53" s="1983">
        <v>2</v>
      </c>
      <c r="M53" s="1984">
        <v>66318242.800000004</v>
      </c>
      <c r="N53" s="1984">
        <v>132636485.60000001</v>
      </c>
      <c r="P53" s="1983"/>
      <c r="Q53" s="1978">
        <v>0</v>
      </c>
    </row>
    <row r="54" spans="1:17" ht="25.5" x14ac:dyDescent="0.3">
      <c r="A54" s="1967" t="s">
        <v>3181</v>
      </c>
      <c r="B54" s="1971" t="s">
        <v>3086</v>
      </c>
      <c r="C54" s="1972"/>
      <c r="D54" s="1973"/>
      <c r="E54" s="1974"/>
      <c r="G54" s="1972"/>
      <c r="H54" s="1974"/>
      <c r="J54" s="1967" t="s">
        <v>3089</v>
      </c>
      <c r="K54" s="2004" t="s">
        <v>3019</v>
      </c>
      <c r="L54" s="1972"/>
      <c r="M54" s="1973"/>
      <c r="N54" s="1974"/>
      <c r="P54" s="1972"/>
      <c r="Q54" s="1974"/>
    </row>
    <row r="55" spans="1:17" x14ac:dyDescent="0.3">
      <c r="A55" s="1975" t="s">
        <v>3182</v>
      </c>
      <c r="B55" s="1986" t="s">
        <v>3088</v>
      </c>
      <c r="C55" s="1977">
        <v>1</v>
      </c>
      <c r="D55" s="1978">
        <v>497386821</v>
      </c>
      <c r="E55" s="1978">
        <v>497386821</v>
      </c>
      <c r="G55" s="1977">
        <v>1</v>
      </c>
      <c r="H55" s="1978">
        <v>298432092.59999996</v>
      </c>
      <c r="J55" s="2006" t="s">
        <v>3091</v>
      </c>
      <c r="K55" s="2005" t="s">
        <v>3236</v>
      </c>
      <c r="L55" s="1977">
        <v>1</v>
      </c>
      <c r="M55" s="1978">
        <v>207244508.75</v>
      </c>
      <c r="N55" s="1978">
        <v>207244508.75</v>
      </c>
      <c r="P55" s="1977"/>
      <c r="Q55" s="1978">
        <v>0</v>
      </c>
    </row>
    <row r="56" spans="1:17" x14ac:dyDescent="0.3">
      <c r="A56" s="1967" t="s">
        <v>3219</v>
      </c>
      <c r="B56" s="1971" t="s">
        <v>3090</v>
      </c>
      <c r="C56" s="1972"/>
      <c r="D56" s="1973"/>
      <c r="E56" s="1974"/>
      <c r="G56" s="1972"/>
      <c r="H56" s="1974"/>
      <c r="J56" s="1967" t="s">
        <v>3178</v>
      </c>
      <c r="K56" s="2004" t="s">
        <v>3215</v>
      </c>
      <c r="L56" s="1972"/>
      <c r="M56" s="1973"/>
      <c r="N56" s="1974"/>
      <c r="P56" s="1972"/>
      <c r="Q56" s="1974"/>
    </row>
    <row r="57" spans="1:17" ht="16.5" customHeight="1" x14ac:dyDescent="0.3">
      <c r="A57" s="2006" t="s">
        <v>3220</v>
      </c>
      <c r="B57" s="1986" t="s">
        <v>3092</v>
      </c>
      <c r="C57" s="1983">
        <v>1</v>
      </c>
      <c r="D57" s="1984">
        <v>207244508.75</v>
      </c>
      <c r="E57" s="1984">
        <v>207244508.75</v>
      </c>
      <c r="G57" s="1983">
        <v>1</v>
      </c>
      <c r="H57" s="1984">
        <v>124346705.25</v>
      </c>
      <c r="J57" s="2006" t="s">
        <v>3180</v>
      </c>
      <c r="K57" s="2007" t="s">
        <v>3216</v>
      </c>
      <c r="L57" s="1983">
        <v>1</v>
      </c>
      <c r="M57" s="1984">
        <v>103622254.375</v>
      </c>
      <c r="N57" s="1984">
        <v>103622254.375</v>
      </c>
      <c r="P57" s="1983"/>
      <c r="Q57" s="1978">
        <v>0</v>
      </c>
    </row>
    <row r="58" spans="1:17" ht="15" customHeight="1" x14ac:dyDescent="0.3">
      <c r="A58" s="1967" t="s">
        <v>3221</v>
      </c>
      <c r="B58" s="1971" t="s">
        <v>2687</v>
      </c>
      <c r="C58" s="1972"/>
      <c r="D58" s="1973"/>
      <c r="E58" s="1974"/>
      <c r="G58" s="1972"/>
      <c r="H58" s="1974"/>
      <c r="J58" s="2006" t="s">
        <v>3217</v>
      </c>
      <c r="K58" s="2005" t="s">
        <v>3218</v>
      </c>
      <c r="L58" s="1983">
        <v>1</v>
      </c>
      <c r="M58" s="1984">
        <v>82897803.5</v>
      </c>
      <c r="N58" s="1984">
        <v>82897803.5</v>
      </c>
      <c r="P58" s="1983"/>
      <c r="Q58" s="1978">
        <v>0</v>
      </c>
    </row>
    <row r="59" spans="1:17" ht="25.5" x14ac:dyDescent="0.3">
      <c r="A59" s="1975" t="s">
        <v>3222</v>
      </c>
      <c r="B59" s="1986" t="s">
        <v>3183</v>
      </c>
      <c r="C59" s="1983">
        <v>1</v>
      </c>
      <c r="D59" s="1984">
        <v>39790945.68</v>
      </c>
      <c r="E59" s="1984">
        <v>39790945.68</v>
      </c>
      <c r="G59" s="1983">
        <v>1</v>
      </c>
      <c r="H59" s="1978">
        <v>23874567.408</v>
      </c>
      <c r="J59" s="1967" t="s">
        <v>3181</v>
      </c>
      <c r="K59" s="2004" t="s">
        <v>3086</v>
      </c>
      <c r="L59" s="1972"/>
      <c r="M59" s="1973"/>
      <c r="N59" s="1974"/>
      <c r="P59" s="1972"/>
      <c r="Q59" s="1974"/>
    </row>
    <row r="60" spans="1:17" x14ac:dyDescent="0.3">
      <c r="A60" s="2000"/>
      <c r="B60" s="1998" t="s">
        <v>3093</v>
      </c>
      <c r="C60" s="1973"/>
      <c r="D60" s="1973"/>
      <c r="E60" s="2008">
        <v>4748386184.4800005</v>
      </c>
      <c r="G60" s="1973"/>
      <c r="H60" s="2008">
        <v>1047662440.6329999</v>
      </c>
      <c r="J60" s="1975" t="s">
        <v>3182</v>
      </c>
      <c r="K60" s="2005" t="s">
        <v>3088</v>
      </c>
      <c r="L60" s="1977">
        <v>1</v>
      </c>
      <c r="M60" s="1978">
        <v>497386821</v>
      </c>
      <c r="N60" s="1984">
        <v>298432092.59999996</v>
      </c>
      <c r="P60" s="1983"/>
      <c r="Q60" s="1978">
        <v>0</v>
      </c>
    </row>
    <row r="61" spans="1:17" x14ac:dyDescent="0.3">
      <c r="C61" s="1973"/>
      <c r="D61" s="1973"/>
      <c r="E61" s="1353"/>
      <c r="F61" s="1353"/>
      <c r="G61" s="1973"/>
      <c r="H61" s="1353"/>
      <c r="J61" s="1967" t="s">
        <v>3219</v>
      </c>
      <c r="K61" s="2004" t="s">
        <v>3090</v>
      </c>
      <c r="L61" s="1972"/>
      <c r="M61" s="1973"/>
      <c r="N61" s="1974"/>
      <c r="P61" s="1972"/>
      <c r="Q61" s="1974"/>
    </row>
    <row r="62" spans="1:17" ht="26.25" x14ac:dyDescent="0.3">
      <c r="A62" s="1964" t="s">
        <v>3120</v>
      </c>
      <c r="C62" s="1973"/>
      <c r="D62" s="1973"/>
      <c r="E62" s="1353"/>
      <c r="F62" s="1353"/>
      <c r="G62" s="1973"/>
      <c r="H62" s="2009"/>
      <c r="J62" s="2006" t="s">
        <v>3220</v>
      </c>
      <c r="K62" s="2005" t="s">
        <v>3092</v>
      </c>
      <c r="L62" s="2010">
        <v>1</v>
      </c>
      <c r="M62" s="1984">
        <v>207244508.75</v>
      </c>
      <c r="N62" s="1984">
        <v>124346705.25</v>
      </c>
      <c r="O62" s="2011"/>
      <c r="P62" s="2010"/>
      <c r="Q62" s="1984">
        <v>0</v>
      </c>
    </row>
    <row r="63" spans="1:17" x14ac:dyDescent="0.3">
      <c r="A63" s="2012"/>
      <c r="B63" s="1353"/>
      <c r="C63" s="1973"/>
      <c r="D63" s="1973"/>
      <c r="E63" s="1353"/>
      <c r="F63" s="1353"/>
      <c r="G63" s="1973"/>
      <c r="H63" s="2009"/>
      <c r="J63" s="1967" t="s">
        <v>3221</v>
      </c>
      <c r="K63" s="2013" t="s">
        <v>2687</v>
      </c>
      <c r="L63" s="1972"/>
      <c r="M63" s="1973"/>
      <c r="N63" s="1974"/>
      <c r="O63" s="1353"/>
      <c r="P63" s="1972"/>
      <c r="Q63" s="2014"/>
    </row>
    <row r="64" spans="1:17" x14ac:dyDescent="0.3">
      <c r="A64" s="2015" t="s">
        <v>3097</v>
      </c>
      <c r="B64" s="2016" t="s">
        <v>3121</v>
      </c>
      <c r="C64" s="1983"/>
      <c r="D64" s="1983"/>
      <c r="E64" s="1978">
        <v>783732413.84969997</v>
      </c>
      <c r="G64" s="1983"/>
      <c r="H64" s="1978">
        <v>157726334.80730999</v>
      </c>
      <c r="J64" s="1975" t="s">
        <v>3222</v>
      </c>
      <c r="K64" s="2005" t="s">
        <v>3183</v>
      </c>
      <c r="L64" s="1983">
        <v>2</v>
      </c>
      <c r="M64" s="1984">
        <v>39790945.68</v>
      </c>
      <c r="N64" s="1984">
        <v>79581891.359999999</v>
      </c>
      <c r="P64" s="1983">
        <v>1</v>
      </c>
      <c r="Q64" s="1978">
        <v>0</v>
      </c>
    </row>
    <row r="65" spans="1:17" ht="12.75" customHeight="1" x14ac:dyDescent="0.3">
      <c r="A65" s="2015" t="s">
        <v>3105</v>
      </c>
      <c r="B65" s="2017" t="s">
        <v>3122</v>
      </c>
      <c r="C65" s="1983"/>
      <c r="D65" s="1983"/>
      <c r="E65" s="1978">
        <v>783732413.84969997</v>
      </c>
      <c r="G65" s="1983"/>
      <c r="H65" s="1978">
        <v>157726334.80730999</v>
      </c>
      <c r="J65" s="2000"/>
      <c r="K65" s="1998" t="s">
        <v>3093</v>
      </c>
      <c r="L65" s="1973"/>
      <c r="M65" s="1973"/>
      <c r="N65" s="2008">
        <v>6251323361.9350004</v>
      </c>
      <c r="P65" s="1973"/>
      <c r="Q65" s="2008">
        <v>808253584.125</v>
      </c>
    </row>
    <row r="66" spans="1:17" ht="12.75" customHeight="1" x14ac:dyDescent="0.3">
      <c r="A66" s="2015" t="s">
        <v>3113</v>
      </c>
      <c r="B66" s="2017" t="s">
        <v>3123</v>
      </c>
      <c r="C66" s="1983"/>
      <c r="D66" s="1983"/>
      <c r="E66" s="1978">
        <v>326555172.43737507</v>
      </c>
      <c r="G66" s="1983"/>
      <c r="H66" s="1978">
        <v>65719306.169712499</v>
      </c>
      <c r="L66" s="1973"/>
      <c r="M66" s="1973"/>
      <c r="P66" s="1973"/>
    </row>
    <row r="67" spans="1:17" ht="13.5" customHeight="1" x14ac:dyDescent="0.3">
      <c r="A67" s="2015" t="s">
        <v>3124</v>
      </c>
      <c r="B67" s="2017" t="s">
        <v>3125</v>
      </c>
      <c r="C67" s="1983"/>
      <c r="D67" s="1983"/>
      <c r="E67" s="1978">
        <v>457177241.41232508</v>
      </c>
      <c r="G67" s="1983"/>
      <c r="H67" s="1978">
        <v>92007028.637597501</v>
      </c>
      <c r="J67" s="1964" t="s">
        <v>3120</v>
      </c>
      <c r="L67" s="1973"/>
      <c r="M67" s="1973"/>
      <c r="N67" s="2009"/>
      <c r="P67" s="1973"/>
    </row>
    <row r="68" spans="1:17" ht="15" customHeight="1" x14ac:dyDescent="0.3">
      <c r="A68" s="2015" t="s">
        <v>3126</v>
      </c>
      <c r="B68" s="2017" t="s">
        <v>3127</v>
      </c>
      <c r="C68" s="1983"/>
      <c r="D68" s="1983"/>
      <c r="E68" s="1978">
        <v>457177241.41232508</v>
      </c>
      <c r="G68" s="1983"/>
      <c r="H68" s="1978">
        <v>92007028.637597501</v>
      </c>
      <c r="L68" s="1973"/>
      <c r="M68" s="1973"/>
      <c r="N68" s="2009"/>
      <c r="P68" s="1973"/>
    </row>
    <row r="69" spans="1:17" ht="12.75" customHeight="1" x14ac:dyDescent="0.3">
      <c r="A69" s="2015" t="s">
        <v>3128</v>
      </c>
      <c r="B69" s="2017" t="s">
        <v>3129</v>
      </c>
      <c r="C69" s="1983"/>
      <c r="D69" s="1983"/>
      <c r="E69" s="1978">
        <v>326555172.43737507</v>
      </c>
      <c r="G69" s="1983"/>
      <c r="H69" s="1978">
        <v>65719306.169712499</v>
      </c>
      <c r="J69" s="2015" t="s">
        <v>3097</v>
      </c>
      <c r="K69" s="2016" t="s">
        <v>3121</v>
      </c>
      <c r="L69" s="1983"/>
      <c r="M69" s="1983"/>
      <c r="N69" s="1978">
        <v>1117827141.5153999</v>
      </c>
      <c r="P69" s="1983"/>
      <c r="Q69" s="1978">
        <v>131732899.54185002</v>
      </c>
    </row>
    <row r="70" spans="1:17" ht="12.75" customHeight="1" x14ac:dyDescent="0.3">
      <c r="A70" s="2018"/>
      <c r="B70" s="1998" t="s">
        <v>3130</v>
      </c>
      <c r="C70" s="1973"/>
      <c r="D70" s="1973"/>
      <c r="E70" s="2008">
        <v>3134929655.3987999</v>
      </c>
      <c r="G70" s="1973"/>
      <c r="H70" s="2008">
        <v>630905339.22923994</v>
      </c>
      <c r="J70" s="2015" t="s">
        <v>3105</v>
      </c>
      <c r="K70" s="2017" t="s">
        <v>3122</v>
      </c>
      <c r="L70" s="1983"/>
      <c r="M70" s="1983"/>
      <c r="N70" s="1978">
        <v>1117827141.5153999</v>
      </c>
      <c r="P70" s="1983"/>
      <c r="Q70" s="1978">
        <v>131732899.54185002</v>
      </c>
    </row>
    <row r="71" spans="1:17" ht="15" customHeight="1" x14ac:dyDescent="0.3">
      <c r="J71" s="2015" t="s">
        <v>3113</v>
      </c>
      <c r="K71" s="2017" t="s">
        <v>3123</v>
      </c>
      <c r="L71" s="1983"/>
      <c r="M71" s="1983"/>
      <c r="N71" s="1978">
        <v>465761308.96475005</v>
      </c>
      <c r="P71" s="1983"/>
      <c r="Q71" s="1978">
        <v>54888708.14243751</v>
      </c>
    </row>
    <row r="72" spans="1:17" x14ac:dyDescent="0.3">
      <c r="B72" s="2019"/>
      <c r="C72" s="2020"/>
      <c r="D72" s="2021" t="s">
        <v>3238</v>
      </c>
      <c r="E72" s="2022">
        <v>9666033104.1463013</v>
      </c>
      <c r="G72" s="2023"/>
      <c r="H72" s="2022">
        <v>1945291462.6234899</v>
      </c>
      <c r="J72" s="2015" t="s">
        <v>3124</v>
      </c>
      <c r="K72" s="2017" t="s">
        <v>3125</v>
      </c>
      <c r="L72" s="1983"/>
      <c r="M72" s="1983"/>
      <c r="N72" s="1984">
        <v>652065832.55065012</v>
      </c>
      <c r="O72" s="1401"/>
      <c r="P72" s="1983"/>
      <c r="Q72" s="1984">
        <v>76844191.399412513</v>
      </c>
    </row>
    <row r="73" spans="1:17" ht="15" customHeight="1" x14ac:dyDescent="0.3">
      <c r="J73" s="2015" t="s">
        <v>3126</v>
      </c>
      <c r="K73" s="2017" t="s">
        <v>3127</v>
      </c>
      <c r="L73" s="1983"/>
      <c r="M73" s="1983"/>
      <c r="N73" s="1978">
        <v>652065832.55065012</v>
      </c>
      <c r="P73" s="1983"/>
      <c r="Q73" s="1978">
        <v>76844191.399412513</v>
      </c>
    </row>
    <row r="74" spans="1:17" ht="12.75" customHeight="1" x14ac:dyDescent="0.3">
      <c r="A74" s="2024"/>
      <c r="B74" s="2025"/>
      <c r="C74" s="1973"/>
      <c r="D74" s="1973"/>
      <c r="E74" s="1353"/>
      <c r="G74" s="1973"/>
      <c r="J74" s="2015" t="s">
        <v>3128</v>
      </c>
      <c r="K74" s="2017" t="s">
        <v>3129</v>
      </c>
      <c r="L74" s="1983"/>
      <c r="M74" s="1983"/>
      <c r="N74" s="1978">
        <v>465761308.96475005</v>
      </c>
      <c r="P74" s="1983"/>
      <c r="Q74" s="1978">
        <v>54888708.14243751</v>
      </c>
    </row>
    <row r="75" spans="1:17" ht="12.75" customHeight="1" x14ac:dyDescent="0.3">
      <c r="A75" s="1206"/>
      <c r="B75" s="2026"/>
      <c r="C75" s="1973"/>
      <c r="D75" s="1973"/>
      <c r="E75" s="1353"/>
      <c r="G75" s="1973"/>
      <c r="J75" s="2018"/>
      <c r="K75" s="1998" t="s">
        <v>3130</v>
      </c>
      <c r="L75" s="2020"/>
      <c r="M75" s="2020"/>
      <c r="N75" s="2008">
        <v>4471308566.0616007</v>
      </c>
      <c r="P75" s="1973"/>
      <c r="Q75" s="2008">
        <v>526931598.16740006</v>
      </c>
    </row>
    <row r="76" spans="1:17" ht="5.25" customHeight="1" x14ac:dyDescent="0.3">
      <c r="A76" s="1206"/>
      <c r="B76" s="2026"/>
      <c r="C76" s="1973"/>
      <c r="D76" s="1973"/>
      <c r="E76" s="2027"/>
      <c r="G76" s="1973"/>
      <c r="H76" s="2027"/>
      <c r="J76" s="1206"/>
      <c r="K76" s="2026"/>
      <c r="L76" s="1973"/>
      <c r="M76" s="1973"/>
      <c r="N76" s="1353"/>
    </row>
    <row r="77" spans="1:17" x14ac:dyDescent="0.3">
      <c r="A77" s="1353"/>
      <c r="B77" s="2028"/>
      <c r="C77" s="1973"/>
      <c r="D77" s="1973"/>
      <c r="E77" s="2029"/>
      <c r="G77" s="1973"/>
      <c r="H77" s="2029"/>
      <c r="K77" s="2019"/>
      <c r="L77" s="2020"/>
      <c r="M77" s="2021" t="s">
        <v>3239</v>
      </c>
      <c r="N77" s="2022">
        <v>13786534745.3566</v>
      </c>
      <c r="P77" s="2023"/>
      <c r="Q77" s="2022">
        <v>1624705761.01615</v>
      </c>
    </row>
    <row r="78" spans="1:17" x14ac:dyDescent="0.3">
      <c r="A78" s="1353"/>
      <c r="B78" s="1353"/>
      <c r="C78" s="1973"/>
      <c r="D78" s="1973"/>
      <c r="E78" s="1353"/>
      <c r="G78" s="1973"/>
    </row>
    <row r="79" spans="1:17" ht="18.75" customHeight="1" x14ac:dyDescent="0.3">
      <c r="A79" s="1353"/>
      <c r="B79" s="1353"/>
      <c r="C79" s="1973"/>
      <c r="D79" s="1973"/>
      <c r="E79" s="1353"/>
      <c r="G79" s="1973"/>
      <c r="J79" s="1997"/>
      <c r="K79" s="2025"/>
      <c r="L79" s="1973"/>
      <c r="M79" s="1973"/>
      <c r="N79" s="1353"/>
      <c r="P79" s="1973"/>
    </row>
    <row r="80" spans="1:17" x14ac:dyDescent="0.3">
      <c r="J80" s="2030"/>
      <c r="K80" s="2031"/>
      <c r="L80" s="2032"/>
      <c r="M80" s="2033"/>
      <c r="N80" s="1980"/>
      <c r="P80" s="2034"/>
      <c r="Q80" s="2035"/>
    </row>
    <row r="81" spans="1:17" x14ac:dyDescent="0.3">
      <c r="J81" s="2000"/>
      <c r="K81" s="2028"/>
      <c r="L81" s="1973"/>
      <c r="M81" s="1973"/>
      <c r="N81" s="2029"/>
    </row>
    <row r="82" spans="1:17" x14ac:dyDescent="0.3">
      <c r="J82" s="1353"/>
      <c r="K82" s="1353"/>
      <c r="L82" s="1973"/>
      <c r="M82" s="1973"/>
      <c r="N82" s="1353"/>
    </row>
    <row r="83" spans="1:17" x14ac:dyDescent="0.3">
      <c r="J83" s="1353"/>
      <c r="K83" s="1353"/>
      <c r="L83" s="1353"/>
      <c r="M83" s="1353"/>
      <c r="N83" s="1353"/>
    </row>
    <row r="84" spans="1:17" x14ac:dyDescent="0.3">
      <c r="J84" s="1353"/>
      <c r="K84" s="1353"/>
      <c r="L84" s="1353"/>
      <c r="M84" s="1353"/>
      <c r="N84" s="1353"/>
    </row>
    <row r="85" spans="1:17" x14ac:dyDescent="0.3">
      <c r="J85" s="1353"/>
      <c r="K85" s="1353"/>
      <c r="L85" s="1353"/>
      <c r="M85" s="1353"/>
      <c r="N85" s="1353"/>
    </row>
    <row r="86" spans="1:17" x14ac:dyDescent="0.3">
      <c r="J86" s="1353"/>
      <c r="K86" s="1353"/>
      <c r="L86" s="1353"/>
      <c r="M86" s="1353"/>
      <c r="N86" s="1353"/>
    </row>
    <row r="87" spans="1:17" s="1963" customFormat="1" x14ac:dyDescent="0.3">
      <c r="F87" s="1341"/>
      <c r="I87" s="1341"/>
      <c r="O87" s="1341"/>
    </row>
    <row r="88" spans="1:17" s="1963" customFormat="1" x14ac:dyDescent="0.3">
      <c r="F88" s="1401"/>
      <c r="I88" s="1341"/>
      <c r="O88" s="1341"/>
    </row>
    <row r="89" spans="1:17" s="1963" customFormat="1" ht="20.25" customHeight="1" x14ac:dyDescent="0.3">
      <c r="A89" s="2036"/>
      <c r="B89" s="1965"/>
      <c r="C89" s="1973"/>
      <c r="D89" s="1973"/>
      <c r="E89" s="1341"/>
      <c r="F89" s="1341"/>
      <c r="G89" s="1973"/>
      <c r="H89" s="1341"/>
      <c r="I89" s="1341"/>
      <c r="O89" s="1341"/>
      <c r="P89" s="1973"/>
      <c r="Q89" s="1341"/>
    </row>
    <row r="90" spans="1:17" s="1963" customFormat="1" ht="12.75" customHeight="1" x14ac:dyDescent="0.3">
      <c r="A90" s="1353"/>
      <c r="B90" s="1353"/>
      <c r="C90" s="1973"/>
      <c r="D90" s="1973"/>
      <c r="E90" s="1353"/>
      <c r="F90" s="1353"/>
      <c r="G90" s="1973"/>
      <c r="H90" s="1341"/>
      <c r="I90" s="1341"/>
      <c r="O90" s="1341"/>
      <c r="P90" s="1973"/>
      <c r="Q90" s="1341"/>
    </row>
    <row r="91" spans="1:17" s="1963" customFormat="1" ht="12.75" customHeight="1" x14ac:dyDescent="0.3">
      <c r="A91" s="1206"/>
      <c r="B91" s="2037"/>
      <c r="C91" s="1973"/>
      <c r="D91" s="1973"/>
      <c r="E91" s="1353"/>
      <c r="F91" s="1353"/>
      <c r="H91" s="1341"/>
      <c r="I91" s="1341"/>
      <c r="O91" s="1341"/>
      <c r="Q91" s="1341"/>
    </row>
    <row r="92" spans="1:17" s="1963" customFormat="1" ht="12.75" customHeight="1" x14ac:dyDescent="0.3">
      <c r="A92" s="2038"/>
      <c r="B92" s="2037"/>
      <c r="C92" s="1973"/>
      <c r="D92" s="1973"/>
      <c r="E92" s="1353"/>
      <c r="F92" s="1353"/>
      <c r="H92" s="1341"/>
      <c r="I92" s="1341"/>
      <c r="O92" s="1341"/>
      <c r="Q92" s="1341"/>
    </row>
    <row r="93" spans="1:17" s="1963" customFormat="1" ht="12.75" customHeight="1" x14ac:dyDescent="0.3">
      <c r="A93" s="1206"/>
      <c r="B93" s="2037"/>
      <c r="C93" s="1973"/>
      <c r="D93" s="1973"/>
      <c r="E93" s="1353"/>
      <c r="F93" s="1353"/>
      <c r="H93" s="1341"/>
      <c r="I93" s="1341"/>
      <c r="O93" s="1341"/>
      <c r="Q93" s="1341"/>
    </row>
    <row r="94" spans="1:17" s="1963" customFormat="1" ht="12.75" customHeight="1" x14ac:dyDescent="0.3">
      <c r="A94" s="2038"/>
      <c r="B94" s="2037"/>
      <c r="C94" s="1973"/>
      <c r="D94" s="1973"/>
      <c r="E94" s="1353"/>
      <c r="F94" s="1353"/>
      <c r="H94" s="1341"/>
      <c r="I94" s="1341"/>
      <c r="J94" s="1341"/>
      <c r="K94" s="1341"/>
      <c r="L94" s="1973"/>
      <c r="M94" s="1973"/>
      <c r="N94" s="1341"/>
      <c r="O94" s="1341"/>
      <c r="Q94" s="1341"/>
    </row>
    <row r="95" spans="1:17" s="1963" customFormat="1" ht="12.75" customHeight="1" x14ac:dyDescent="0.3">
      <c r="A95" s="1206"/>
      <c r="B95" s="2037"/>
      <c r="C95" s="1973"/>
      <c r="D95" s="1973"/>
      <c r="E95" s="1353"/>
      <c r="F95" s="1353"/>
      <c r="H95" s="1341"/>
      <c r="I95" s="1341"/>
      <c r="J95" s="1353"/>
      <c r="K95" s="1353"/>
      <c r="L95" s="1973"/>
      <c r="M95" s="2039"/>
      <c r="N95" s="2040"/>
      <c r="O95" s="1353"/>
      <c r="Q95" s="1341"/>
    </row>
    <row r="96" spans="1:17" s="1963" customFormat="1" ht="12.75" customHeight="1" x14ac:dyDescent="0.3">
      <c r="A96" s="1206"/>
      <c r="B96" s="2037"/>
      <c r="C96" s="1973"/>
      <c r="D96" s="1973"/>
      <c r="E96" s="1353"/>
      <c r="F96" s="1353"/>
      <c r="H96" s="1341"/>
      <c r="I96" s="1341"/>
      <c r="J96" s="1206"/>
      <c r="K96" s="2026"/>
      <c r="L96" s="1973"/>
      <c r="M96" s="1973"/>
      <c r="N96" s="1353"/>
      <c r="O96" s="1353"/>
      <c r="Q96" s="1341"/>
    </row>
    <row r="97" spans="1:17" s="1963" customFormat="1" ht="12.75" customHeight="1" x14ac:dyDescent="0.3">
      <c r="A97" s="1353"/>
      <c r="B97" s="2037"/>
      <c r="C97" s="1973"/>
      <c r="D97" s="1973"/>
      <c r="E97" s="1353"/>
      <c r="F97" s="1353"/>
      <c r="H97" s="1341"/>
      <c r="I97" s="1341"/>
      <c r="J97" s="1206"/>
      <c r="K97" s="2026"/>
      <c r="L97" s="1973"/>
      <c r="M97" s="1973"/>
      <c r="N97" s="2027"/>
      <c r="O97" s="1353"/>
      <c r="Q97" s="1341"/>
    </row>
    <row r="98" spans="1:17" s="1963" customFormat="1" ht="14.25" customHeight="1" x14ac:dyDescent="0.3">
      <c r="A98" s="2041"/>
      <c r="B98" s="1353"/>
      <c r="C98" s="1973"/>
      <c r="D98" s="1973"/>
      <c r="E98" s="1353"/>
      <c r="F98" s="1353"/>
      <c r="H98" s="1341"/>
      <c r="I98" s="1341"/>
      <c r="J98" s="1353"/>
      <c r="K98" s="2028"/>
      <c r="L98" s="1973"/>
      <c r="M98" s="1973"/>
      <c r="N98" s="2029"/>
      <c r="O98" s="1353"/>
      <c r="Q98" s="1341"/>
    </row>
    <row r="99" spans="1:17" s="1963" customFormat="1" ht="14.25" customHeight="1" x14ac:dyDescent="0.3">
      <c r="A99" s="2042"/>
      <c r="B99" s="1341"/>
      <c r="E99" s="1341"/>
      <c r="F99" s="1341"/>
      <c r="H99" s="1341"/>
      <c r="I99" s="1341"/>
      <c r="J99" s="2043"/>
      <c r="K99" s="1353"/>
      <c r="L99" s="1973"/>
      <c r="M99" s="1973"/>
      <c r="N99" s="1353"/>
      <c r="O99" s="1353"/>
      <c r="Q99" s="1341"/>
    </row>
    <row r="100" spans="1:17" x14ac:dyDescent="0.3">
      <c r="J100" s="2012"/>
      <c r="K100" s="1353"/>
      <c r="L100" s="1973"/>
      <c r="M100" s="1973"/>
      <c r="N100" s="1353"/>
      <c r="O100" s="1353"/>
    </row>
    <row r="101" spans="1:17" x14ac:dyDescent="0.3">
      <c r="J101" s="2038"/>
      <c r="K101" s="2044"/>
      <c r="L101" s="2032"/>
      <c r="M101" s="2032"/>
      <c r="N101" s="1980"/>
      <c r="O101" s="1353"/>
    </row>
    <row r="102" spans="1:17" x14ac:dyDescent="0.3">
      <c r="J102" s="2038"/>
      <c r="K102" s="2045"/>
      <c r="L102" s="2032"/>
      <c r="M102" s="2032"/>
      <c r="N102" s="1980"/>
      <c r="O102" s="1353"/>
    </row>
    <row r="103" spans="1:17" x14ac:dyDescent="0.3">
      <c r="J103" s="2038"/>
      <c r="K103" s="2045"/>
      <c r="L103" s="2032"/>
      <c r="M103" s="2032"/>
      <c r="N103" s="1980"/>
      <c r="O103" s="1353"/>
    </row>
    <row r="104" spans="1:17" x14ac:dyDescent="0.3">
      <c r="J104" s="2038"/>
      <c r="K104" s="2045"/>
      <c r="L104" s="2032"/>
      <c r="M104" s="2032"/>
      <c r="N104" s="1980"/>
      <c r="O104" s="1353"/>
    </row>
    <row r="105" spans="1:17" x14ac:dyDescent="0.3">
      <c r="J105" s="2038"/>
      <c r="K105" s="2045"/>
      <c r="L105" s="2032"/>
      <c r="M105" s="2032"/>
      <c r="N105" s="1980"/>
      <c r="O105" s="1353"/>
    </row>
    <row r="106" spans="1:17" x14ac:dyDescent="0.3">
      <c r="J106" s="2038"/>
      <c r="K106" s="2045"/>
      <c r="L106" s="2032"/>
      <c r="M106" s="2032"/>
      <c r="N106" s="1980"/>
      <c r="O106" s="1353"/>
    </row>
    <row r="107" spans="1:17" x14ac:dyDescent="0.3">
      <c r="J107" s="1353"/>
      <c r="K107" s="2028"/>
      <c r="L107" s="1973"/>
      <c r="M107" s="1973"/>
      <c r="N107" s="2029"/>
      <c r="O107" s="1353"/>
    </row>
    <row r="108" spans="1:17" x14ac:dyDescent="0.3">
      <c r="J108" s="1353"/>
      <c r="K108" s="1353"/>
      <c r="L108" s="1973"/>
      <c r="M108" s="1973"/>
      <c r="N108" s="1353"/>
      <c r="O108" s="1353"/>
    </row>
    <row r="109" spans="1:17" x14ac:dyDescent="0.3">
      <c r="J109" s="1353"/>
      <c r="K109" s="1353"/>
      <c r="L109" s="1973"/>
      <c r="M109" s="2039"/>
      <c r="N109" s="2040"/>
      <c r="O109" s="1931"/>
    </row>
    <row r="110" spans="1:17" x14ac:dyDescent="0.3">
      <c r="J110" s="1353"/>
      <c r="K110" s="1353"/>
      <c r="L110" s="1353"/>
      <c r="M110" s="1353"/>
      <c r="N110" s="1353"/>
      <c r="O110" s="1353"/>
    </row>
  </sheetData>
  <mergeCells count="4">
    <mergeCell ref="C4:E4"/>
    <mergeCell ref="G4:H4"/>
    <mergeCell ref="L4:N4"/>
    <mergeCell ref="P4:Q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75">
    <tabColor theme="5" tint="-0.249977111117893"/>
  </sheetPr>
  <dimension ref="A9:P36"/>
  <sheetViews>
    <sheetView showGridLines="0" workbookViewId="0">
      <selection activeCell="H16" sqref="H16"/>
    </sheetView>
  </sheetViews>
  <sheetFormatPr baseColWidth="10" defaultColWidth="11.42578125" defaultRowHeight="15" x14ac:dyDescent="0.3"/>
  <cols>
    <col min="1" max="16384" width="11.42578125" style="919"/>
  </cols>
  <sheetData>
    <row r="9" spans="1:16" ht="62.25" customHeight="1" x14ac:dyDescent="0.3">
      <c r="A9" s="3970" t="s">
        <v>2361</v>
      </c>
      <c r="B9" s="3970"/>
      <c r="C9" s="3970"/>
      <c r="D9" s="3970"/>
      <c r="E9" s="3970"/>
      <c r="F9" s="3970"/>
      <c r="G9" s="3970"/>
      <c r="H9" s="3970"/>
      <c r="I9" s="3970"/>
      <c r="J9" s="3970"/>
      <c r="K9" s="3970"/>
      <c r="L9" s="3970"/>
      <c r="M9" s="3970"/>
      <c r="N9" s="3970"/>
      <c r="O9" s="3970"/>
      <c r="P9" s="3970"/>
    </row>
    <row r="10" spans="1:16" ht="12.75" customHeight="1" x14ac:dyDescent="0.3">
      <c r="A10" s="3970"/>
      <c r="B10" s="3970"/>
      <c r="C10" s="3970"/>
      <c r="D10" s="3970"/>
      <c r="E10" s="3970"/>
      <c r="F10" s="3970"/>
      <c r="G10" s="3970"/>
      <c r="H10" s="3970"/>
      <c r="I10" s="3970"/>
      <c r="J10" s="3970"/>
      <c r="K10" s="3970"/>
      <c r="L10" s="3970"/>
      <c r="M10" s="3970"/>
      <c r="N10" s="3970"/>
      <c r="O10" s="3970"/>
      <c r="P10" s="3970"/>
    </row>
    <row r="11" spans="1:16" ht="12.75" customHeight="1" x14ac:dyDescent="0.3">
      <c r="A11" s="3970"/>
      <c r="B11" s="3970"/>
      <c r="C11" s="3970"/>
      <c r="D11" s="3970"/>
      <c r="E11" s="3970"/>
      <c r="F11" s="3970"/>
      <c r="G11" s="3970"/>
      <c r="H11" s="3970"/>
      <c r="I11" s="3970"/>
      <c r="J11" s="3970"/>
      <c r="K11" s="3970"/>
      <c r="L11" s="3970"/>
      <c r="M11" s="3970"/>
      <c r="N11" s="3970"/>
      <c r="O11" s="3970"/>
      <c r="P11" s="3970"/>
    </row>
    <row r="12" spans="1:16" ht="12.75" customHeight="1" x14ac:dyDescent="0.3">
      <c r="A12" s="3970"/>
      <c r="B12" s="3970"/>
      <c r="C12" s="3970"/>
      <c r="D12" s="3970"/>
      <c r="E12" s="3970"/>
      <c r="F12" s="3970"/>
      <c r="G12" s="3970"/>
      <c r="H12" s="3970"/>
      <c r="I12" s="3970"/>
      <c r="J12" s="3970"/>
      <c r="K12" s="3970"/>
      <c r="L12" s="3970"/>
      <c r="M12" s="3970"/>
      <c r="N12" s="3970"/>
      <c r="O12" s="3970"/>
      <c r="P12" s="3970"/>
    </row>
    <row r="13" spans="1:16" ht="12.75" customHeight="1" x14ac:dyDescent="0.3">
      <c r="A13" s="3970"/>
      <c r="B13" s="3970"/>
      <c r="C13" s="3970"/>
      <c r="D13" s="3970"/>
      <c r="E13" s="3970"/>
      <c r="F13" s="3970"/>
      <c r="G13" s="3970"/>
      <c r="H13" s="3970"/>
      <c r="I13" s="3970"/>
      <c r="J13" s="3970"/>
      <c r="K13" s="3970"/>
      <c r="L13" s="3970"/>
      <c r="M13" s="3970"/>
      <c r="N13" s="3970"/>
      <c r="O13" s="3970"/>
      <c r="P13" s="3970"/>
    </row>
    <row r="14" spans="1:16" ht="12.75" customHeight="1" x14ac:dyDescent="0.3">
      <c r="A14" s="3970"/>
      <c r="B14" s="3970"/>
      <c r="C14" s="3970"/>
      <c r="D14" s="3970"/>
      <c r="E14" s="3970"/>
      <c r="F14" s="3970"/>
      <c r="G14" s="3970"/>
      <c r="H14" s="3970"/>
      <c r="I14" s="3970"/>
      <c r="J14" s="3970"/>
      <c r="K14" s="3970"/>
      <c r="L14" s="3970"/>
      <c r="M14" s="3970"/>
      <c r="N14" s="3970"/>
      <c r="O14" s="3970"/>
      <c r="P14" s="3970"/>
    </row>
    <row r="15" spans="1:16" ht="12.75" customHeight="1" x14ac:dyDescent="0.3">
      <c r="A15" s="3970"/>
      <c r="B15" s="3970"/>
      <c r="C15" s="3970"/>
      <c r="D15" s="3970"/>
      <c r="E15" s="3970"/>
      <c r="F15" s="3970"/>
      <c r="G15" s="3970"/>
      <c r="H15" s="3970"/>
      <c r="I15" s="3970"/>
      <c r="J15" s="3970"/>
      <c r="K15" s="3970"/>
      <c r="L15" s="3970"/>
      <c r="M15" s="3970"/>
      <c r="N15" s="3970"/>
      <c r="O15" s="3970"/>
      <c r="P15" s="3970"/>
    </row>
    <row r="16" spans="1:16" ht="12.75" customHeight="1" x14ac:dyDescent="0.3">
      <c r="A16" s="3970"/>
      <c r="B16" s="3970"/>
      <c r="C16" s="3970"/>
      <c r="D16" s="3970"/>
      <c r="E16" s="3970"/>
      <c r="F16" s="3970"/>
      <c r="G16" s="3970"/>
      <c r="H16" s="3970"/>
      <c r="I16" s="3970"/>
      <c r="J16" s="3970"/>
      <c r="K16" s="3970"/>
      <c r="L16" s="3970"/>
      <c r="M16" s="3970"/>
      <c r="N16" s="3970"/>
      <c r="O16" s="3970"/>
      <c r="P16" s="3970"/>
    </row>
    <row r="17" spans="1:16" ht="12.75" customHeight="1" x14ac:dyDescent="0.3">
      <c r="A17" s="3970"/>
      <c r="B17" s="3970"/>
      <c r="C17" s="3970"/>
      <c r="D17" s="3970"/>
      <c r="E17" s="3970"/>
      <c r="F17" s="3970"/>
      <c r="G17" s="3970"/>
      <c r="H17" s="3970"/>
      <c r="I17" s="3970"/>
      <c r="J17" s="3970"/>
      <c r="K17" s="3970"/>
      <c r="L17" s="3970"/>
      <c r="M17" s="3970"/>
      <c r="N17" s="3970"/>
      <c r="O17" s="3970"/>
      <c r="P17" s="3970"/>
    </row>
    <row r="18" spans="1:16" ht="12.75" customHeight="1" x14ac:dyDescent="0.3">
      <c r="A18" s="3970"/>
      <c r="B18" s="3970"/>
      <c r="C18" s="3970"/>
      <c r="D18" s="3970"/>
      <c r="E18" s="3970"/>
      <c r="F18" s="3970"/>
      <c r="G18" s="3970"/>
      <c r="H18" s="3970"/>
      <c r="I18" s="3970"/>
      <c r="J18" s="3970"/>
      <c r="K18" s="3970"/>
      <c r="L18" s="3970"/>
      <c r="M18" s="3970"/>
      <c r="N18" s="3970"/>
      <c r="O18" s="3970"/>
      <c r="P18" s="3970"/>
    </row>
    <row r="19" spans="1:16" ht="12.75" customHeight="1" x14ac:dyDescent="0.3">
      <c r="A19" s="3970"/>
      <c r="B19" s="3970"/>
      <c r="C19" s="3970"/>
      <c r="D19" s="3970"/>
      <c r="E19" s="3970"/>
      <c r="F19" s="3970"/>
      <c r="G19" s="3970"/>
      <c r="H19" s="3970"/>
      <c r="I19" s="3970"/>
      <c r="J19" s="3970"/>
      <c r="K19" s="3970"/>
      <c r="L19" s="3970"/>
      <c r="M19" s="3970"/>
      <c r="N19" s="3970"/>
      <c r="O19" s="3970"/>
      <c r="P19" s="3970"/>
    </row>
    <row r="20" spans="1:16" ht="12.75" customHeight="1" x14ac:dyDescent="0.3">
      <c r="A20" s="3970"/>
      <c r="B20" s="3970"/>
      <c r="C20" s="3970"/>
      <c r="D20" s="3970"/>
      <c r="E20" s="3970"/>
      <c r="F20" s="3970"/>
      <c r="G20" s="3970"/>
      <c r="H20" s="3970"/>
      <c r="I20" s="3970"/>
      <c r="J20" s="3970"/>
      <c r="K20" s="3970"/>
      <c r="L20" s="3970"/>
      <c r="M20" s="3970"/>
      <c r="N20" s="3970"/>
      <c r="O20" s="3970"/>
      <c r="P20" s="3970"/>
    </row>
    <row r="21" spans="1:16" ht="12.75" customHeight="1" x14ac:dyDescent="0.3">
      <c r="A21" s="3970"/>
      <c r="B21" s="3970"/>
      <c r="C21" s="3970"/>
      <c r="D21" s="3970"/>
      <c r="E21" s="3970"/>
      <c r="F21" s="3970"/>
      <c r="G21" s="3970"/>
      <c r="H21" s="3970"/>
      <c r="I21" s="3970"/>
      <c r="J21" s="3970"/>
      <c r="K21" s="3970"/>
      <c r="L21" s="3970"/>
      <c r="M21" s="3970"/>
      <c r="N21" s="3970"/>
      <c r="O21" s="3970"/>
      <c r="P21" s="3970"/>
    </row>
    <row r="22" spans="1:16" ht="12.75" customHeight="1" x14ac:dyDescent="0.3">
      <c r="A22" s="3970"/>
      <c r="B22" s="3970"/>
      <c r="C22" s="3970"/>
      <c r="D22" s="3970"/>
      <c r="E22" s="3970"/>
      <c r="F22" s="3970"/>
      <c r="G22" s="3970"/>
      <c r="H22" s="3970"/>
      <c r="I22" s="3970"/>
      <c r="J22" s="3970"/>
      <c r="K22" s="3970"/>
      <c r="L22" s="3970"/>
      <c r="M22" s="3970"/>
      <c r="N22" s="3970"/>
      <c r="O22" s="3970"/>
      <c r="P22" s="3970"/>
    </row>
    <row r="23" spans="1:16" ht="12.75" customHeight="1" x14ac:dyDescent="0.3">
      <c r="A23" s="3970"/>
      <c r="B23" s="3970"/>
      <c r="C23" s="3970"/>
      <c r="D23" s="3970"/>
      <c r="E23" s="3970"/>
      <c r="F23" s="3970"/>
      <c r="G23" s="3970"/>
      <c r="H23" s="3970"/>
      <c r="I23" s="3970"/>
      <c r="J23" s="3970"/>
      <c r="K23" s="3970"/>
      <c r="L23" s="3970"/>
      <c r="M23" s="3970"/>
      <c r="N23" s="3970"/>
      <c r="O23" s="3970"/>
      <c r="P23" s="3970"/>
    </row>
    <row r="24" spans="1:16" ht="12.75" customHeight="1" x14ac:dyDescent="0.3">
      <c r="A24" s="3970"/>
      <c r="B24" s="3970"/>
      <c r="C24" s="3970"/>
      <c r="D24" s="3970"/>
      <c r="E24" s="3970"/>
      <c r="F24" s="3970"/>
      <c r="G24" s="3970"/>
      <c r="H24" s="3970"/>
      <c r="I24" s="3970"/>
      <c r="J24" s="3970"/>
      <c r="K24" s="3970"/>
      <c r="L24" s="3970"/>
      <c r="M24" s="3970"/>
      <c r="N24" s="3970"/>
      <c r="O24" s="3970"/>
      <c r="P24" s="3970"/>
    </row>
    <row r="25" spans="1:16" ht="12.75" customHeight="1" x14ac:dyDescent="0.3">
      <c r="A25" s="3970"/>
      <c r="B25" s="3970"/>
      <c r="C25" s="3970"/>
      <c r="D25" s="3970"/>
      <c r="E25" s="3970"/>
      <c r="F25" s="3970"/>
      <c r="G25" s="3970"/>
      <c r="H25" s="3970"/>
      <c r="I25" s="3970"/>
      <c r="J25" s="3970"/>
      <c r="K25" s="3970"/>
      <c r="L25" s="3970"/>
      <c r="M25" s="3970"/>
      <c r="N25" s="3970"/>
      <c r="O25" s="3970"/>
      <c r="P25" s="3970"/>
    </row>
    <row r="26" spans="1:16" ht="12.75" customHeight="1" x14ac:dyDescent="0.3">
      <c r="A26" s="3970"/>
      <c r="B26" s="3970"/>
      <c r="C26" s="3970"/>
      <c r="D26" s="3970"/>
      <c r="E26" s="3970"/>
      <c r="F26" s="3970"/>
      <c r="G26" s="3970"/>
      <c r="H26" s="3970"/>
      <c r="I26" s="3970"/>
      <c r="J26" s="3970"/>
      <c r="K26" s="3970"/>
      <c r="L26" s="3970"/>
      <c r="M26" s="3970"/>
      <c r="N26" s="3970"/>
      <c r="O26" s="3970"/>
      <c r="P26" s="3970"/>
    </row>
    <row r="27" spans="1:16" ht="12.75" customHeight="1" x14ac:dyDescent="0.3">
      <c r="A27" s="3970"/>
      <c r="B27" s="3970"/>
      <c r="C27" s="3970"/>
      <c r="D27" s="3970"/>
      <c r="E27" s="3970"/>
      <c r="F27" s="3970"/>
      <c r="G27" s="3970"/>
      <c r="H27" s="3970"/>
      <c r="I27" s="3970"/>
      <c r="J27" s="3970"/>
      <c r="K27" s="3970"/>
      <c r="L27" s="3970"/>
      <c r="M27" s="3970"/>
      <c r="N27" s="3970"/>
      <c r="O27" s="3970"/>
      <c r="P27" s="3970"/>
    </row>
    <row r="28" spans="1:16" ht="12.75" customHeight="1" x14ac:dyDescent="0.3">
      <c r="A28" s="3970"/>
      <c r="B28" s="3970"/>
      <c r="C28" s="3970"/>
      <c r="D28" s="3970"/>
      <c r="E28" s="3970"/>
      <c r="F28" s="3970"/>
      <c r="G28" s="3970"/>
      <c r="H28" s="3970"/>
      <c r="I28" s="3970"/>
      <c r="J28" s="3970"/>
      <c r="K28" s="3970"/>
      <c r="L28" s="3970"/>
      <c r="M28" s="3970"/>
      <c r="N28" s="3970"/>
      <c r="O28" s="3970"/>
      <c r="P28" s="3970"/>
    </row>
    <row r="29" spans="1:16" ht="12.75" customHeight="1" x14ac:dyDescent="0.3">
      <c r="A29" s="3970"/>
      <c r="B29" s="3970"/>
      <c r="C29" s="3970"/>
      <c r="D29" s="3970"/>
      <c r="E29" s="3970"/>
      <c r="F29" s="3970"/>
      <c r="G29" s="3970"/>
      <c r="H29" s="3970"/>
      <c r="I29" s="3970"/>
      <c r="J29" s="3970"/>
      <c r="K29" s="3970"/>
      <c r="L29" s="3970"/>
      <c r="M29" s="3970"/>
      <c r="N29" s="3970"/>
      <c r="O29" s="3970"/>
      <c r="P29" s="3970"/>
    </row>
    <row r="30" spans="1:16" ht="12.75" customHeight="1" x14ac:dyDescent="0.3">
      <c r="A30" s="3970"/>
      <c r="B30" s="3970"/>
      <c r="C30" s="3970"/>
      <c r="D30" s="3970"/>
      <c r="E30" s="3970"/>
      <c r="F30" s="3970"/>
      <c r="G30" s="3970"/>
      <c r="H30" s="3970"/>
      <c r="I30" s="3970"/>
      <c r="J30" s="3970"/>
      <c r="K30" s="3970"/>
      <c r="L30" s="3970"/>
      <c r="M30" s="3970"/>
      <c r="N30" s="3970"/>
      <c r="O30" s="3970"/>
      <c r="P30" s="3970"/>
    </row>
    <row r="31" spans="1:16" ht="12.75" customHeight="1" x14ac:dyDescent="0.3">
      <c r="A31" s="3970"/>
      <c r="B31" s="3970"/>
      <c r="C31" s="3970"/>
      <c r="D31" s="3970"/>
      <c r="E31" s="3970"/>
      <c r="F31" s="3970"/>
      <c r="G31" s="3970"/>
      <c r="H31" s="3970"/>
      <c r="I31" s="3970"/>
      <c r="J31" s="3970"/>
      <c r="K31" s="3970"/>
      <c r="L31" s="3970"/>
      <c r="M31" s="3970"/>
      <c r="N31" s="3970"/>
      <c r="O31" s="3970"/>
      <c r="P31" s="3970"/>
    </row>
    <row r="32" spans="1:16" ht="12.75" customHeight="1" x14ac:dyDescent="0.3">
      <c r="A32" s="3970"/>
      <c r="B32" s="3970"/>
      <c r="C32" s="3970"/>
      <c r="D32" s="3970"/>
      <c r="E32" s="3970"/>
      <c r="F32" s="3970"/>
      <c r="G32" s="3970"/>
      <c r="H32" s="3970"/>
      <c r="I32" s="3970"/>
      <c r="J32" s="3970"/>
      <c r="K32" s="3970"/>
      <c r="L32" s="3970"/>
      <c r="M32" s="3970"/>
      <c r="N32" s="3970"/>
      <c r="O32" s="3970"/>
      <c r="P32" s="3970"/>
    </row>
    <row r="33" spans="1:16" ht="12.75" customHeight="1" x14ac:dyDescent="0.3">
      <c r="A33" s="3970"/>
      <c r="B33" s="3970"/>
      <c r="C33" s="3970"/>
      <c r="D33" s="3970"/>
      <c r="E33" s="3970"/>
      <c r="F33" s="3970"/>
      <c r="G33" s="3970"/>
      <c r="H33" s="3970"/>
      <c r="I33" s="3970"/>
      <c r="J33" s="3970"/>
      <c r="K33" s="3970"/>
      <c r="L33" s="3970"/>
      <c r="M33" s="3970"/>
      <c r="N33" s="3970"/>
      <c r="O33" s="3970"/>
      <c r="P33" s="3970"/>
    </row>
    <row r="34" spans="1:16" ht="12.75" customHeight="1" x14ac:dyDescent="0.3">
      <c r="A34" s="3970"/>
      <c r="B34" s="3970"/>
      <c r="C34" s="3970"/>
      <c r="D34" s="3970"/>
      <c r="E34" s="3970"/>
      <c r="F34" s="3970"/>
      <c r="G34" s="3970"/>
      <c r="H34" s="3970"/>
      <c r="I34" s="3970"/>
      <c r="J34" s="3970"/>
      <c r="K34" s="3970"/>
      <c r="L34" s="3970"/>
      <c r="M34" s="3970"/>
      <c r="N34" s="3970"/>
      <c r="O34" s="3970"/>
      <c r="P34" s="3970"/>
    </row>
    <row r="35" spans="1:16" ht="12.75" customHeight="1" x14ac:dyDescent="0.3">
      <c r="A35" s="3970"/>
      <c r="B35" s="3970"/>
      <c r="C35" s="3970"/>
      <c r="D35" s="3970"/>
      <c r="E35" s="3970"/>
      <c r="F35" s="3970"/>
      <c r="G35" s="3970"/>
      <c r="H35" s="3970"/>
      <c r="I35" s="3970"/>
      <c r="J35" s="3970"/>
      <c r="K35" s="3970"/>
      <c r="L35" s="3970"/>
      <c r="M35" s="3970"/>
      <c r="N35" s="3970"/>
      <c r="O35" s="3970"/>
      <c r="P35" s="3970"/>
    </row>
    <row r="36" spans="1:16" ht="12.75" customHeight="1" x14ac:dyDescent="0.3">
      <c r="A36" s="3970"/>
      <c r="B36" s="3970"/>
      <c r="C36" s="3970"/>
      <c r="D36" s="3970"/>
      <c r="E36" s="3970"/>
      <c r="F36" s="3970"/>
      <c r="G36" s="3970"/>
      <c r="H36" s="3970"/>
      <c r="I36" s="3970"/>
      <c r="J36" s="3970"/>
      <c r="K36" s="3970"/>
      <c r="L36" s="3970"/>
      <c r="M36" s="3970"/>
      <c r="N36" s="3970"/>
      <c r="O36" s="3970"/>
      <c r="P36" s="3970"/>
    </row>
  </sheetData>
  <mergeCells count="1">
    <mergeCell ref="A9:P3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76"/>
  <dimension ref="A2:T57"/>
  <sheetViews>
    <sheetView showGridLines="0" topLeftCell="M25" zoomScale="77" zoomScaleNormal="77" workbookViewId="0">
      <selection activeCell="H16" sqref="H16"/>
    </sheetView>
  </sheetViews>
  <sheetFormatPr baseColWidth="10" defaultColWidth="11.42578125" defaultRowHeight="15" x14ac:dyDescent="0.25"/>
  <cols>
    <col min="1" max="1" width="11.42578125" style="1341"/>
    <col min="2" max="2" width="17.7109375" style="1341" bestFit="1" customWidth="1"/>
    <col min="3" max="3" width="77" style="1341" customWidth="1"/>
    <col min="4" max="5" width="19.85546875" style="1341" bestFit="1" customWidth="1"/>
    <col min="6" max="6" width="23.5703125" style="1341" customWidth="1"/>
    <col min="7" max="7" width="21.140625" style="1341" bestFit="1" customWidth="1"/>
    <col min="8" max="8" width="26.7109375" style="1341" bestFit="1" customWidth="1"/>
    <col min="9" max="9" width="22.42578125" style="1341" bestFit="1" customWidth="1"/>
    <col min="10" max="10" width="18.7109375" style="1341" bestFit="1" customWidth="1"/>
    <col min="11" max="11" width="26" style="1341" bestFit="1" customWidth="1"/>
    <col min="12" max="12" width="19.85546875" style="1341" bestFit="1" customWidth="1"/>
    <col min="13" max="13" width="33.140625" style="1341" bestFit="1" customWidth="1"/>
    <col min="14" max="14" width="32.5703125" style="1341" bestFit="1" customWidth="1"/>
    <col min="15" max="15" width="19.85546875" style="1341" bestFit="1" customWidth="1"/>
    <col min="16" max="16" width="18.5703125" style="1341" bestFit="1" customWidth="1"/>
    <col min="17" max="17" width="15.140625" style="1341" bestFit="1" customWidth="1"/>
    <col min="18" max="18" width="16.5703125" style="1341" bestFit="1" customWidth="1"/>
    <col min="19" max="19" width="17.42578125" style="1341" bestFit="1" customWidth="1"/>
    <col min="20" max="20" width="19.42578125" style="1341" bestFit="1" customWidth="1"/>
    <col min="21" max="25" width="11.42578125" style="1341"/>
    <col min="26" max="26" width="11.42578125" style="1341" customWidth="1"/>
    <col min="27" max="16384" width="11.42578125" style="1341"/>
  </cols>
  <sheetData>
    <row r="2" spans="1:20" ht="18" x14ac:dyDescent="0.25">
      <c r="C2" s="549" t="s">
        <v>2804</v>
      </c>
    </row>
    <row r="3" spans="1:20" ht="18" x14ac:dyDescent="0.25">
      <c r="C3" s="549" t="s">
        <v>2806</v>
      </c>
    </row>
    <row r="4" spans="1:20" ht="18" x14ac:dyDescent="0.25">
      <c r="C4" s="549" t="s">
        <v>2808</v>
      </c>
    </row>
    <row r="5" spans="1:20" x14ac:dyDescent="0.25">
      <c r="C5" s="597" t="s">
        <v>3372</v>
      </c>
    </row>
    <row r="7" spans="1:20" x14ac:dyDescent="0.25">
      <c r="P7" s="1343"/>
      <c r="Q7" s="1344"/>
    </row>
    <row r="8" spans="1:20" x14ac:dyDescent="0.25">
      <c r="B8" s="1910"/>
      <c r="C8" s="1910"/>
      <c r="M8" s="1345"/>
      <c r="P8" s="1343"/>
      <c r="Q8" s="1344"/>
    </row>
    <row r="9" spans="1:20" ht="33.75" customHeight="1" x14ac:dyDescent="0.25">
      <c r="B9" s="1910" t="s">
        <v>2551</v>
      </c>
      <c r="C9" s="1910" t="s">
        <v>2552</v>
      </c>
      <c r="D9" s="3976" t="s">
        <v>1015</v>
      </c>
      <c r="E9" s="3977"/>
      <c r="F9" s="3976" t="s">
        <v>1016</v>
      </c>
      <c r="G9" s="3977"/>
      <c r="H9" s="3976" t="s">
        <v>1017</v>
      </c>
      <c r="I9" s="3977"/>
      <c r="J9" s="3974" t="s">
        <v>1018</v>
      </c>
      <c r="K9" s="3974" t="s">
        <v>2304</v>
      </c>
      <c r="L9" s="3974" t="s">
        <v>1020</v>
      </c>
      <c r="M9" s="3974" t="s">
        <v>1021</v>
      </c>
      <c r="N9" s="3976" t="s">
        <v>1022</v>
      </c>
      <c r="O9" s="3977"/>
      <c r="P9" s="1346" t="s">
        <v>3341</v>
      </c>
      <c r="Q9" s="1346" t="s">
        <v>3341</v>
      </c>
      <c r="R9" s="3976" t="s">
        <v>3495</v>
      </c>
      <c r="S9" s="3977"/>
    </row>
    <row r="10" spans="1:20" x14ac:dyDescent="0.25">
      <c r="B10" s="1347" t="s">
        <v>775</v>
      </c>
      <c r="C10" s="1911" t="s">
        <v>2305</v>
      </c>
      <c r="D10" s="1347" t="s">
        <v>2306</v>
      </c>
      <c r="E10" s="1347" t="s">
        <v>2307</v>
      </c>
      <c r="F10" s="1347" t="s">
        <v>2306</v>
      </c>
      <c r="G10" s="1912" t="s">
        <v>2307</v>
      </c>
      <c r="H10" s="1347" t="s">
        <v>2306</v>
      </c>
      <c r="I10" s="1347" t="s">
        <v>2307</v>
      </c>
      <c r="J10" s="3975"/>
      <c r="K10" s="3975"/>
      <c r="L10" s="3975"/>
      <c r="M10" s="3975"/>
      <c r="N10" s="1347" t="s">
        <v>2306</v>
      </c>
      <c r="O10" s="1347" t="s">
        <v>2307</v>
      </c>
      <c r="P10" s="1347" t="s">
        <v>2306</v>
      </c>
      <c r="Q10" s="1347" t="s">
        <v>2307</v>
      </c>
      <c r="R10" s="1347" t="s">
        <v>2306</v>
      </c>
      <c r="S10" s="1347" t="s">
        <v>2307</v>
      </c>
    </row>
    <row r="11" spans="1:20" x14ac:dyDescent="0.25">
      <c r="B11" s="1349" t="s">
        <v>3486</v>
      </c>
      <c r="C11" s="1350" t="s">
        <v>2553</v>
      </c>
      <c r="D11" s="1913">
        <v>20065804.530553713</v>
      </c>
      <c r="E11" s="1913">
        <v>24232452.54050396</v>
      </c>
      <c r="F11" s="1913">
        <v>11767562.653915023</v>
      </c>
      <c r="G11" s="1913">
        <v>14827857.316092907</v>
      </c>
      <c r="H11" s="1913">
        <v>708424.54364097421</v>
      </c>
      <c r="I11" s="1913">
        <v>1020705.2035266868</v>
      </c>
      <c r="J11" s="1913">
        <v>3861274.3443283672</v>
      </c>
      <c r="K11" s="1913">
        <v>2839622.5988047468</v>
      </c>
      <c r="L11" s="1913">
        <v>1729675.9826539378</v>
      </c>
      <c r="M11" s="1913">
        <v>56792.451976094933</v>
      </c>
      <c r="N11" s="1913">
        <v>1204616.9738401589</v>
      </c>
      <c r="O11" s="1913">
        <v>1425149.0815089564</v>
      </c>
      <c r="P11" s="1914">
        <v>3874369.8258905574</v>
      </c>
      <c r="Q11" s="1914">
        <v>4555742.4601248056</v>
      </c>
      <c r="R11" s="1915">
        <v>46108143.90560358</v>
      </c>
      <c r="S11" s="1916">
        <v>54549271.97952047</v>
      </c>
    </row>
    <row r="12" spans="1:20" x14ac:dyDescent="0.25">
      <c r="B12" s="1349" t="s">
        <v>3487</v>
      </c>
      <c r="C12" s="1350" t="s">
        <v>2554</v>
      </c>
      <c r="D12" s="1351">
        <v>24018669.611182392</v>
      </c>
      <c r="E12" s="1351">
        <v>30908769.113669954</v>
      </c>
      <c r="F12" s="1351">
        <v>15061788.588494686</v>
      </c>
      <c r="G12" s="1351">
        <v>26124724.723368183</v>
      </c>
      <c r="H12" s="1351">
        <v>902868.99050740164</v>
      </c>
      <c r="I12" s="1351">
        <v>1409594.0972595415</v>
      </c>
      <c r="J12" s="1351">
        <v>3861274.3443283672</v>
      </c>
      <c r="K12" s="1351">
        <v>2839622.5988047468</v>
      </c>
      <c r="L12" s="1351">
        <v>1729675.9826539378</v>
      </c>
      <c r="M12" s="1351">
        <v>56792.451976094933</v>
      </c>
      <c r="N12" s="1351">
        <v>1423157.6546717498</v>
      </c>
      <c r="O12" s="1351">
        <v>1981080.015954043</v>
      </c>
      <c r="P12" s="1352">
        <v>4579197.5319553819</v>
      </c>
      <c r="Q12" s="1352">
        <v>6916654.7581384806</v>
      </c>
      <c r="R12" s="1917">
        <v>54473047.754574768</v>
      </c>
      <c r="S12" s="1918">
        <v>75828188.086153358</v>
      </c>
      <c r="T12" s="2503"/>
    </row>
    <row r="13" spans="1:20" x14ac:dyDescent="0.25">
      <c r="B13" s="1349" t="s">
        <v>3488</v>
      </c>
      <c r="C13" s="1350" t="s">
        <v>2555</v>
      </c>
      <c r="D13" s="1351">
        <v>35898896.233139664</v>
      </c>
      <c r="E13" s="1351">
        <v>65499101.090876766</v>
      </c>
      <c r="F13" s="1351">
        <v>7241386.2788302926</v>
      </c>
      <c r="G13" s="1351">
        <v>10729844.869540578</v>
      </c>
      <c r="H13" s="1351">
        <v>705861.97954659804</v>
      </c>
      <c r="I13" s="1351">
        <v>1018142.6394323106</v>
      </c>
      <c r="J13" s="1351">
        <v>3861274.3443283672</v>
      </c>
      <c r="K13" s="1351">
        <v>2839622.5988047468</v>
      </c>
      <c r="L13" s="1351">
        <v>1729675.9826539378</v>
      </c>
      <c r="M13" s="1351">
        <v>56792.451976094933</v>
      </c>
      <c r="N13" s="1351">
        <v>1483331.0142479667</v>
      </c>
      <c r="O13" s="1351">
        <v>2399970.3856974258</v>
      </c>
      <c r="P13" s="1352">
        <v>2959413.602211738</v>
      </c>
      <c r="Q13" s="1352">
        <v>3727289.622140483</v>
      </c>
      <c r="R13" s="1917">
        <v>56776254.48573941</v>
      </c>
      <c r="S13" s="1918">
        <v>91861713.9854507</v>
      </c>
    </row>
    <row r="14" spans="1:20" x14ac:dyDescent="0.25">
      <c r="A14" s="1353"/>
      <c r="B14" s="1349" t="s">
        <v>3489</v>
      </c>
      <c r="C14" s="1350" t="s">
        <v>2556</v>
      </c>
      <c r="D14" s="1351">
        <v>51631900.979877345</v>
      </c>
      <c r="E14" s="1351">
        <v>83152198.866654634</v>
      </c>
      <c r="F14" s="1351">
        <v>10862079.418245438</v>
      </c>
      <c r="G14" s="1351">
        <v>16094767.304310866</v>
      </c>
      <c r="H14" s="1351">
        <v>900306.42641302547</v>
      </c>
      <c r="I14" s="1351">
        <v>1407031.5331651655</v>
      </c>
      <c r="J14" s="1351">
        <v>3861274.3443283672</v>
      </c>
      <c r="K14" s="1351">
        <v>2839622.5988047468</v>
      </c>
      <c r="L14" s="1351">
        <v>1729675.9826539378</v>
      </c>
      <c r="M14" s="1351">
        <v>56792.451976094933</v>
      </c>
      <c r="N14" s="1351">
        <v>2028422.3775394361</v>
      </c>
      <c r="O14" s="1351">
        <v>3059087.455293878</v>
      </c>
      <c r="P14" s="1352">
        <v>3730198.5658934917</v>
      </c>
      <c r="Q14" s="1352">
        <v>4889751.3042090675</v>
      </c>
      <c r="R14" s="1917">
        <v>77640273.145731866</v>
      </c>
      <c r="S14" s="1918">
        <v>117090201.84139676</v>
      </c>
    </row>
    <row r="15" spans="1:20" x14ac:dyDescent="0.25">
      <c r="A15" s="1353"/>
      <c r="B15" s="1349" t="s">
        <v>3490</v>
      </c>
      <c r="C15" s="1350" t="s">
        <v>2557</v>
      </c>
      <c r="D15" s="1351">
        <v>31266889.977326073</v>
      </c>
      <c r="E15" s="1351">
        <v>61042239.528913215</v>
      </c>
      <c r="F15" s="1351">
        <v>11871373.78887808</v>
      </c>
      <c r="G15" s="1351">
        <v>21262376.719663359</v>
      </c>
      <c r="H15" s="1351">
        <v>2336773.9037844068</v>
      </c>
      <c r="I15" s="1351">
        <v>2649054.5636701193</v>
      </c>
      <c r="J15" s="1351">
        <v>3861274.3443283672</v>
      </c>
      <c r="K15" s="1351">
        <v>2839622.5988047468</v>
      </c>
      <c r="L15" s="1351">
        <v>1729675.9826539378</v>
      </c>
      <c r="M15" s="1351">
        <v>56792.451976094933</v>
      </c>
      <c r="N15" s="1351">
        <v>1560962.4415888723</v>
      </c>
      <c r="O15" s="1351">
        <v>2672637.8516516993</v>
      </c>
      <c r="P15" s="1352">
        <v>4224323.9845852377</v>
      </c>
      <c r="Q15" s="1352">
        <v>6184710.7126871338</v>
      </c>
      <c r="R15" s="1917">
        <v>59747689.473925821</v>
      </c>
      <c r="S15" s="1918">
        <v>102298384.75434867</v>
      </c>
    </row>
    <row r="16" spans="1:20" x14ac:dyDescent="0.25">
      <c r="A16" s="1353"/>
      <c r="B16" s="1349" t="s">
        <v>3491</v>
      </c>
      <c r="C16" s="1350" t="s">
        <v>2558</v>
      </c>
      <c r="D16" s="1351">
        <v>41212317.006168544</v>
      </c>
      <c r="E16" s="1351">
        <v>75875912.826412395</v>
      </c>
      <c r="F16" s="1351">
        <v>15061788.588494686</v>
      </c>
      <c r="G16" s="1351">
        <v>26124724.723368183</v>
      </c>
      <c r="H16" s="1351">
        <v>2531218.3506508344</v>
      </c>
      <c r="I16" s="1351">
        <v>3037943.4574029744</v>
      </c>
      <c r="J16" s="1351">
        <v>3861274.3443283672</v>
      </c>
      <c r="K16" s="1351">
        <v>2839622.5988047468</v>
      </c>
      <c r="L16" s="1351">
        <v>1729675.9826539378</v>
      </c>
      <c r="M16" s="1351">
        <v>56792.451976094933</v>
      </c>
      <c r="N16" s="1351">
        <v>1936916.6901857716</v>
      </c>
      <c r="O16" s="1351">
        <v>3239912.4871938964</v>
      </c>
      <c r="P16" s="1352">
        <v>4908178.3810163597</v>
      </c>
      <c r="Q16" s="1352">
        <v>7245635.6071994603</v>
      </c>
      <c r="R16" s="1917">
        <v>74137784.394279331</v>
      </c>
      <c r="S16" s="1918">
        <v>124011494.47934005</v>
      </c>
    </row>
    <row r="17" spans="2:19" x14ac:dyDescent="0.25">
      <c r="B17" s="1347" t="s">
        <v>775</v>
      </c>
      <c r="C17" s="1911" t="s">
        <v>2559</v>
      </c>
      <c r="D17" s="1913"/>
      <c r="E17" s="1913"/>
      <c r="F17" s="1913"/>
      <c r="G17" s="1913"/>
      <c r="H17" s="1919"/>
      <c r="I17" s="1919"/>
      <c r="J17" s="1913"/>
      <c r="K17" s="1913"/>
      <c r="L17" s="1913"/>
      <c r="M17" s="1913"/>
      <c r="N17" s="1913"/>
      <c r="O17" s="1913"/>
      <c r="P17" s="1914"/>
      <c r="Q17" s="1914"/>
      <c r="R17" s="1920"/>
      <c r="S17" s="1918"/>
    </row>
    <row r="18" spans="2:19" x14ac:dyDescent="0.25">
      <c r="B18" s="1412" t="s">
        <v>3492</v>
      </c>
      <c r="C18" s="1350" t="s">
        <v>2560</v>
      </c>
      <c r="D18" s="1351">
        <v>27679398.70511467</v>
      </c>
      <c r="E18" s="1351">
        <v>56546671.369800687</v>
      </c>
      <c r="F18" s="1351">
        <v>6825806.1498036077</v>
      </c>
      <c r="G18" s="1351">
        <v>10195480.444338791</v>
      </c>
      <c r="H18" s="1351">
        <v>738893.17741705058</v>
      </c>
      <c r="I18" s="1351">
        <v>1051173.837302763</v>
      </c>
      <c r="J18" s="1351">
        <v>3861274.3443283672</v>
      </c>
      <c r="K18" s="1351">
        <v>2839622.5988047468</v>
      </c>
      <c r="L18" s="1351">
        <v>1729675.9826539378</v>
      </c>
      <c r="M18" s="1351">
        <v>56792.451976094933</v>
      </c>
      <c r="N18" s="1351">
        <v>1250492.4403817917</v>
      </c>
      <c r="O18" s="1351">
        <v>2143639.2027514437</v>
      </c>
      <c r="P18" s="1352">
        <v>2882125.9664871404</v>
      </c>
      <c r="Q18" s="1352">
        <v>3626003.5991119752</v>
      </c>
      <c r="R18" s="1917">
        <v>47864081.816967413</v>
      </c>
      <c r="S18" s="1918">
        <v>82050333.831068784</v>
      </c>
    </row>
    <row r="19" spans="2:19" x14ac:dyDescent="0.25">
      <c r="B19" s="1412" t="s">
        <v>3493</v>
      </c>
      <c r="C19" s="1350" t="s">
        <v>2561</v>
      </c>
      <c r="D19" s="1351">
        <v>40644414.903133988</v>
      </c>
      <c r="E19" s="1351">
        <v>72968071.253408402</v>
      </c>
      <c r="F19" s="1351">
        <v>10238709.224705411</v>
      </c>
      <c r="G19" s="1351">
        <v>15293220.666508187</v>
      </c>
      <c r="H19" s="1351">
        <v>933337.62428347801</v>
      </c>
      <c r="I19" s="1351">
        <v>1556308.6405916573</v>
      </c>
      <c r="J19" s="1351">
        <v>3861274.3443283672</v>
      </c>
      <c r="K19" s="1351">
        <v>2839622.5988047468</v>
      </c>
      <c r="L19" s="1351">
        <v>1729675.9826539378</v>
      </c>
      <c r="M19" s="1351">
        <v>56792.451976094933</v>
      </c>
      <c r="N19" s="1351">
        <v>1714627.0476568809</v>
      </c>
      <c r="O19" s="1351">
        <v>2764846.5907582007</v>
      </c>
      <c r="P19" s="1352">
        <v>3610930.4108017152</v>
      </c>
      <c r="Q19" s="1352">
        <v>4757971.1167553989</v>
      </c>
      <c r="R19" s="1917">
        <v>65629384.588344626</v>
      </c>
      <c r="S19" s="1918">
        <v>105827783.64578497</v>
      </c>
    </row>
    <row r="20" spans="2:19" x14ac:dyDescent="0.25">
      <c r="B20" s="1921"/>
      <c r="C20" s="1355"/>
      <c r="D20" s="1356"/>
      <c r="E20" s="1356"/>
      <c r="F20" s="1356"/>
      <c r="G20" s="1356"/>
      <c r="H20" s="1356"/>
      <c r="I20" s="1356"/>
      <c r="J20" s="1356"/>
      <c r="K20" s="1356"/>
      <c r="L20" s="1356"/>
      <c r="M20" s="1356"/>
      <c r="N20" s="1356"/>
      <c r="O20" s="1356"/>
      <c r="P20" s="1922"/>
      <c r="Q20" s="1922"/>
    </row>
    <row r="21" spans="2:19" ht="36" customHeight="1" x14ac:dyDescent="0.25">
      <c r="B21" s="1923" t="s">
        <v>775</v>
      </c>
      <c r="C21" s="1924" t="s">
        <v>2562</v>
      </c>
      <c r="D21" s="1925"/>
      <c r="E21" s="1926"/>
      <c r="F21" s="1927" t="s">
        <v>1016</v>
      </c>
      <c r="G21" s="1928" t="s">
        <v>2615</v>
      </c>
      <c r="H21" s="1928" t="s">
        <v>2304</v>
      </c>
      <c r="I21" s="1929" t="s">
        <v>1020</v>
      </c>
      <c r="J21" s="1929" t="s">
        <v>2478</v>
      </c>
      <c r="K21" s="1929" t="s">
        <v>1022</v>
      </c>
      <c r="L21" s="1346" t="s">
        <v>3341</v>
      </c>
      <c r="M21" s="1929" t="s">
        <v>3494</v>
      </c>
      <c r="N21" s="1930"/>
      <c r="O21" s="1931"/>
      <c r="P21" s="1931"/>
      <c r="Q21" s="1931"/>
    </row>
    <row r="22" spans="2:19" ht="15" customHeight="1" x14ac:dyDescent="0.25">
      <c r="B22" s="1349" t="s">
        <v>3259</v>
      </c>
      <c r="C22" s="1355" t="s">
        <v>2308</v>
      </c>
      <c r="D22" s="1932"/>
      <c r="E22" s="1933"/>
      <c r="F22" s="1368">
        <v>1743956042.8871031</v>
      </c>
      <c r="G22" s="1368">
        <v>3126170.9198163566</v>
      </c>
      <c r="H22" s="1934">
        <v>1979999.67561474</v>
      </c>
      <c r="I22" s="1935">
        <v>1103965.0197901151</v>
      </c>
      <c r="J22" s="1351">
        <v>39599.993512294801</v>
      </c>
      <c r="K22" s="1351">
        <v>56432131.271150835</v>
      </c>
      <c r="L22" s="1352">
        <v>353368869.19725466</v>
      </c>
      <c r="M22" s="1368">
        <v>2160006778.964242</v>
      </c>
      <c r="N22" s="1936"/>
      <c r="O22" s="1353"/>
      <c r="P22" s="1353"/>
      <c r="Q22" s="1353"/>
    </row>
    <row r="23" spans="2:19" ht="15" customHeight="1" x14ac:dyDescent="0.25">
      <c r="B23" s="1349" t="s">
        <v>3244</v>
      </c>
      <c r="C23" s="1937" t="s">
        <v>2309</v>
      </c>
      <c r="D23" s="1932"/>
      <c r="E23" s="1933"/>
      <c r="F23" s="1368">
        <v>1854852606.5380874</v>
      </c>
      <c r="G23" s="1368">
        <v>3126170.9198163566</v>
      </c>
      <c r="H23" s="1934">
        <v>1979999.67561474</v>
      </c>
      <c r="I23" s="1935">
        <v>1103965.0197901151</v>
      </c>
      <c r="J23" s="1351">
        <v>39599.993512294801</v>
      </c>
      <c r="K23" s="1351">
        <v>60008177.501031682</v>
      </c>
      <c r="L23" s="1352">
        <v>375773671.60687518</v>
      </c>
      <c r="M23" s="1368">
        <v>2296884191.2547278</v>
      </c>
      <c r="N23" s="1936"/>
      <c r="O23" s="1353"/>
      <c r="P23" s="1353"/>
      <c r="Q23" s="1353"/>
    </row>
    <row r="24" spans="2:19" ht="15" customHeight="1" x14ac:dyDescent="0.25">
      <c r="B24" s="1349" t="s">
        <v>3245</v>
      </c>
      <c r="C24" s="1355" t="s">
        <v>2310</v>
      </c>
      <c r="D24" s="1932"/>
      <c r="E24" s="1933"/>
      <c r="F24" s="1368">
        <v>2296647139.6067986</v>
      </c>
      <c r="G24" s="1368">
        <v>3126170.9198163566</v>
      </c>
      <c r="H24" s="1934">
        <v>1979999.67561474</v>
      </c>
      <c r="I24" s="1935">
        <v>1103965.0197901151</v>
      </c>
      <c r="J24" s="1351">
        <v>39599.993512294801</v>
      </c>
      <c r="K24" s="1351">
        <v>74254585.345863983</v>
      </c>
      <c r="L24" s="1352">
        <v>465030893.77119052</v>
      </c>
      <c r="M24" s="1368">
        <v>2842182354.3325868</v>
      </c>
      <c r="N24" s="1936"/>
      <c r="O24" s="1353"/>
      <c r="P24" s="1353"/>
      <c r="Q24" s="1353"/>
    </row>
    <row r="25" spans="2:19" ht="15" customHeight="1" x14ac:dyDescent="0.25">
      <c r="B25" s="1349" t="s">
        <v>3246</v>
      </c>
      <c r="C25" s="1937" t="s">
        <v>2311</v>
      </c>
      <c r="D25" s="1932"/>
      <c r="E25" s="1933"/>
      <c r="F25" s="1368">
        <v>2787168222.2203155</v>
      </c>
      <c r="G25" s="1368">
        <v>3126170.9198163566</v>
      </c>
      <c r="H25" s="1934">
        <v>1979999.67561474</v>
      </c>
      <c r="I25" s="1935">
        <v>1103965.0197901151</v>
      </c>
      <c r="J25" s="1351">
        <v>39599.993512294801</v>
      </c>
      <c r="K25" s="1351">
        <v>90072262.741871938</v>
      </c>
      <c r="L25" s="1352">
        <v>564132503.16187477</v>
      </c>
      <c r="M25" s="1368">
        <v>3447622723.7327957</v>
      </c>
      <c r="N25" s="1936"/>
      <c r="O25" s="1353"/>
      <c r="P25" s="1353"/>
      <c r="Q25" s="1353"/>
    </row>
    <row r="28" spans="2:19" ht="45" x14ac:dyDescent="0.25">
      <c r="B28" s="1359" t="s">
        <v>775</v>
      </c>
      <c r="C28" s="1373" t="s">
        <v>2924</v>
      </c>
      <c r="D28" s="1374"/>
      <c r="E28" s="1374"/>
      <c r="F28" s="1374"/>
      <c r="G28" s="1375"/>
      <c r="H28" s="1363" t="s">
        <v>3343</v>
      </c>
      <c r="I28" s="1938" t="s">
        <v>3240</v>
      </c>
      <c r="J28" s="1938" t="s">
        <v>2302</v>
      </c>
      <c r="K28" s="1938" t="s">
        <v>2988</v>
      </c>
      <c r="L28" s="1928" t="s">
        <v>2615</v>
      </c>
      <c r="M28" s="1928" t="s">
        <v>2304</v>
      </c>
      <c r="N28" s="1929" t="s">
        <v>1020</v>
      </c>
      <c r="O28" s="1929" t="s">
        <v>2478</v>
      </c>
      <c r="P28" s="1929" t="s">
        <v>1022</v>
      </c>
      <c r="Q28" s="1346" t="s">
        <v>3341</v>
      </c>
      <c r="R28" s="1938" t="s">
        <v>3496</v>
      </c>
    </row>
    <row r="29" spans="2:19" x14ac:dyDescent="0.25">
      <c r="B29" s="1349" t="s">
        <v>3247</v>
      </c>
      <c r="C29" s="1939" t="s">
        <v>2932</v>
      </c>
      <c r="D29" s="1940"/>
      <c r="E29" s="1940"/>
      <c r="F29" s="1940"/>
      <c r="G29" s="1941"/>
      <c r="H29" s="1942">
        <v>17276882.121297758</v>
      </c>
      <c r="I29" s="1943">
        <v>10661498.635226818</v>
      </c>
      <c r="J29" s="1943">
        <v>75884.203980099497</v>
      </c>
      <c r="K29" s="1943">
        <v>50972.652561033436</v>
      </c>
      <c r="L29" s="1944">
        <v>3167161.9103154633</v>
      </c>
      <c r="M29" s="1934">
        <v>2329164.8643965367</v>
      </c>
      <c r="N29" s="1935">
        <v>1418745.0569254747</v>
      </c>
      <c r="O29" s="1351">
        <v>46583.297287930734</v>
      </c>
      <c r="P29" s="1351">
        <v>1027508.8167418892</v>
      </c>
      <c r="Q29" s="1352">
        <v>3274717.5018937201</v>
      </c>
      <c r="R29" s="1945">
        <v>39329119.06062673</v>
      </c>
    </row>
    <row r="30" spans="2:19" x14ac:dyDescent="0.25">
      <c r="B30" s="1349" t="s">
        <v>3248</v>
      </c>
      <c r="C30" s="1939" t="s">
        <v>2933</v>
      </c>
      <c r="D30" s="1940"/>
      <c r="E30" s="1940"/>
      <c r="F30" s="1940"/>
      <c r="G30" s="1941"/>
      <c r="H30" s="1942">
        <v>22851765.869825359</v>
      </c>
      <c r="I30" s="1943">
        <v>10661498.635226818</v>
      </c>
      <c r="J30" s="1943">
        <v>75884.203980099497</v>
      </c>
      <c r="K30" s="1943">
        <v>50972.652561033436</v>
      </c>
      <c r="L30" s="1944">
        <v>3167161.9103154633</v>
      </c>
      <c r="M30" s="1934">
        <v>2329164.8643965367</v>
      </c>
      <c r="N30" s="1935">
        <v>1418745.0569254747</v>
      </c>
      <c r="O30" s="1351">
        <v>46583.297287930734</v>
      </c>
      <c r="P30" s="1351">
        <v>1177064.9885959888</v>
      </c>
      <c r="Q30" s="1352">
        <v>3274717.5018937201</v>
      </c>
      <c r="R30" s="1945">
        <v>45053558.981008425</v>
      </c>
    </row>
    <row r="31" spans="2:19" x14ac:dyDescent="0.25">
      <c r="B31" s="1349" t="s">
        <v>3249</v>
      </c>
      <c r="C31" s="1939" t="s">
        <v>2934</v>
      </c>
      <c r="D31" s="1940"/>
      <c r="E31" s="1940"/>
      <c r="F31" s="1940"/>
      <c r="G31" s="1941"/>
      <c r="H31" s="1942">
        <v>28091649.263119739</v>
      </c>
      <c r="I31" s="1943">
        <v>10661498.635226818</v>
      </c>
      <c r="J31" s="1943">
        <v>75884.203980099497</v>
      </c>
      <c r="K31" s="1943">
        <v>50972.652561033436</v>
      </c>
      <c r="L31" s="1944">
        <v>3167161.9103154633</v>
      </c>
      <c r="M31" s="1934">
        <v>2329164.8643965367</v>
      </c>
      <c r="N31" s="1935">
        <v>1418745.0569254747</v>
      </c>
      <c r="O31" s="1351">
        <v>46583.297287930734</v>
      </c>
      <c r="P31" s="1351">
        <v>1317634.1801006459</v>
      </c>
      <c r="Q31" s="1352">
        <v>3274717.5018937201</v>
      </c>
      <c r="R31" s="1945">
        <v>50434011.565807462</v>
      </c>
    </row>
    <row r="32" spans="2:19" x14ac:dyDescent="0.25">
      <c r="B32" s="1349" t="s">
        <v>3250</v>
      </c>
      <c r="C32" s="1939" t="s">
        <v>2935</v>
      </c>
      <c r="D32" s="1940"/>
      <c r="E32" s="1940"/>
      <c r="F32" s="1940"/>
      <c r="G32" s="1941"/>
      <c r="H32" s="1942">
        <v>35165187.641559221</v>
      </c>
      <c r="I32" s="1943">
        <v>10661498.635226818</v>
      </c>
      <c r="J32" s="1943">
        <v>75884.203980099497</v>
      </c>
      <c r="K32" s="1943">
        <v>50972.652561033436</v>
      </c>
      <c r="L32" s="1944">
        <v>3167161.9103154633</v>
      </c>
      <c r="M32" s="1934">
        <v>2329164.8643965367</v>
      </c>
      <c r="N32" s="1935">
        <v>1418745.0569254747</v>
      </c>
      <c r="O32" s="1351">
        <v>46583.297287930734</v>
      </c>
      <c r="P32" s="1351">
        <v>1507394.4278586134</v>
      </c>
      <c r="Q32" s="1352">
        <v>3274717.5018937201</v>
      </c>
      <c r="R32" s="1945">
        <v>57697310.192004912</v>
      </c>
    </row>
    <row r="33" spans="2:18" x14ac:dyDescent="0.25">
      <c r="B33" s="1349" t="s">
        <v>3251</v>
      </c>
      <c r="C33" s="1939" t="s">
        <v>2936</v>
      </c>
      <c r="D33" s="1940"/>
      <c r="E33" s="1940"/>
      <c r="F33" s="1940"/>
      <c r="G33" s="1941"/>
      <c r="H33" s="1942">
        <v>43271215.643671274</v>
      </c>
      <c r="I33" s="1943">
        <v>16108783.635860758</v>
      </c>
      <c r="J33" s="1943">
        <v>75884.203980099497</v>
      </c>
      <c r="K33" s="1943">
        <v>50972.652561033436</v>
      </c>
      <c r="L33" s="1944">
        <v>3167161.9103154633</v>
      </c>
      <c r="M33" s="1934">
        <v>2329164.8643965367</v>
      </c>
      <c r="N33" s="1935">
        <v>1418745.0569254747</v>
      </c>
      <c r="O33" s="1351">
        <v>46583.297287930734</v>
      </c>
      <c r="P33" s="1351">
        <v>1900509.9136422039</v>
      </c>
      <c r="Q33" s="1352">
        <v>4375250.6481884634</v>
      </c>
      <c r="R33" s="1945">
        <v>72744271.82682924</v>
      </c>
    </row>
    <row r="34" spans="2:18" x14ac:dyDescent="0.25">
      <c r="B34" s="1349" t="s">
        <v>3252</v>
      </c>
      <c r="C34" s="1939" t="s">
        <v>2937</v>
      </c>
      <c r="D34" s="1940"/>
      <c r="E34" s="1940"/>
      <c r="F34" s="1940"/>
      <c r="G34" s="1941"/>
      <c r="H34" s="1942">
        <v>60243906.825120755</v>
      </c>
      <c r="I34" s="1943">
        <v>16108783.635860758</v>
      </c>
      <c r="J34" s="1943">
        <v>75884.203980099497</v>
      </c>
      <c r="K34" s="1943">
        <v>50972.652561033436</v>
      </c>
      <c r="L34" s="1944">
        <v>3167161.9103154633</v>
      </c>
      <c r="M34" s="1934">
        <v>2329164.8643965367</v>
      </c>
      <c r="N34" s="1935">
        <v>1418745.0569254747</v>
      </c>
      <c r="O34" s="1351">
        <v>46583.297287930734</v>
      </c>
      <c r="P34" s="1351">
        <v>2355832.5416395748</v>
      </c>
      <c r="Q34" s="1352">
        <v>4375250.6481884634</v>
      </c>
      <c r="R34" s="1945">
        <v>90172285.636276096</v>
      </c>
    </row>
    <row r="35" spans="2:18" x14ac:dyDescent="0.25">
      <c r="B35" s="1349"/>
      <c r="C35" s="1946"/>
      <c r="D35" s="1947"/>
      <c r="E35" s="1947"/>
      <c r="I35" s="1948"/>
      <c r="J35" s="1948"/>
      <c r="K35" s="1948"/>
      <c r="L35" s="1948"/>
      <c r="M35" s="1948"/>
    </row>
    <row r="36" spans="2:18" ht="30" x14ac:dyDescent="0.25">
      <c r="B36" s="1349"/>
      <c r="C36" s="1373" t="s">
        <v>2563</v>
      </c>
      <c r="D36" s="1374"/>
      <c r="E36" s="1374"/>
      <c r="F36" s="1375"/>
      <c r="G36" s="1938" t="s">
        <v>3340</v>
      </c>
      <c r="H36" s="1938" t="s">
        <v>3342</v>
      </c>
      <c r="I36" s="1928" t="s">
        <v>2615</v>
      </c>
      <c r="J36" s="1928" t="s">
        <v>2304</v>
      </c>
      <c r="K36" s="1929" t="s">
        <v>1020</v>
      </c>
      <c r="L36" s="1929" t="s">
        <v>2478</v>
      </c>
      <c r="M36" s="1929" t="s">
        <v>1022</v>
      </c>
      <c r="N36" s="1346" t="s">
        <v>3341</v>
      </c>
      <c r="O36" s="1938" t="s">
        <v>3497</v>
      </c>
    </row>
    <row r="37" spans="2:18" x14ac:dyDescent="0.25">
      <c r="B37" s="1349" t="s">
        <v>3253</v>
      </c>
      <c r="C37" s="1949" t="s">
        <v>2360</v>
      </c>
      <c r="D37" s="1405"/>
      <c r="E37" s="1950"/>
      <c r="F37" s="1951"/>
      <c r="G37" s="1943">
        <v>791197574.62686563</v>
      </c>
      <c r="H37" s="1943">
        <v>394381478.96202737</v>
      </c>
      <c r="I37" s="1368">
        <v>13136478.81269121</v>
      </c>
      <c r="J37" s="1934">
        <v>8320154.0974530084</v>
      </c>
      <c r="K37" s="1935">
        <v>4638969.9937702045</v>
      </c>
      <c r="L37" s="1351">
        <v>166403.08194906017</v>
      </c>
      <c r="M37" s="1351">
        <v>34763594.199092098</v>
      </c>
      <c r="N37" s="1352">
        <v>84013159.868574396</v>
      </c>
      <c r="O37" s="1945">
        <v>1330617813.6424229</v>
      </c>
    </row>
    <row r="38" spans="2:18" x14ac:dyDescent="0.25">
      <c r="B38" s="1349" t="s">
        <v>3254</v>
      </c>
      <c r="C38" s="1949" t="s">
        <v>2358</v>
      </c>
      <c r="D38" s="1405"/>
      <c r="E38" s="1950"/>
      <c r="F38" s="1951"/>
      <c r="G38" s="1943">
        <v>971015205.22388053</v>
      </c>
      <c r="H38" s="1943">
        <v>568237516.15101373</v>
      </c>
      <c r="I38" s="1368">
        <v>13136478.81269121</v>
      </c>
      <c r="J38" s="1934">
        <v>8320154.0974530084</v>
      </c>
      <c r="K38" s="1935">
        <v>4638969.9937702045</v>
      </c>
      <c r="L38" s="1351">
        <v>166403.08194906017</v>
      </c>
      <c r="M38" s="1351">
        <v>45193802.313303635</v>
      </c>
      <c r="N38" s="1352">
        <v>119137874.58198929</v>
      </c>
      <c r="O38" s="1945">
        <v>1729846404.2560506</v>
      </c>
    </row>
    <row r="39" spans="2:18" x14ac:dyDescent="0.25">
      <c r="B39" s="1349" t="s">
        <v>3255</v>
      </c>
      <c r="C39" s="1949" t="s">
        <v>2359</v>
      </c>
      <c r="D39" s="1405"/>
      <c r="E39" s="1950"/>
      <c r="F39" s="1951"/>
      <c r="G39" s="1943">
        <v>1150832835.8208954</v>
      </c>
      <c r="H39" s="1943">
        <v>742093553.33999991</v>
      </c>
      <c r="I39" s="1368">
        <v>13136478.81269121</v>
      </c>
      <c r="J39" s="1934">
        <v>8320154.0974530084</v>
      </c>
      <c r="K39" s="1935">
        <v>4638969.9937702045</v>
      </c>
      <c r="L39" s="1351">
        <v>166403.08194906017</v>
      </c>
      <c r="M39" s="1351">
        <v>55624010.427515179</v>
      </c>
      <c r="N39" s="1352">
        <v>154262589.29540414</v>
      </c>
      <c r="O39" s="1945">
        <v>2129074994.869678</v>
      </c>
    </row>
    <row r="40" spans="2:18" x14ac:dyDescent="0.25">
      <c r="B40" s="1952"/>
      <c r="C40" s="1946"/>
      <c r="D40" s="1946"/>
      <c r="E40" s="1946"/>
    </row>
    <row r="45" spans="2:18" x14ac:dyDescent="0.25">
      <c r="E45" s="1953"/>
    </row>
    <row r="46" spans="2:18" s="1401" customFormat="1" ht="45" x14ac:dyDescent="0.25">
      <c r="B46" s="1359" t="s">
        <v>775</v>
      </c>
      <c r="C46" s="1954" t="s">
        <v>2313</v>
      </c>
      <c r="D46" s="1374"/>
      <c r="E46" s="1375"/>
      <c r="F46" s="1938" t="s">
        <v>3343</v>
      </c>
      <c r="G46" s="1363" t="s">
        <v>4251</v>
      </c>
      <c r="H46" s="1346" t="s">
        <v>3243</v>
      </c>
      <c r="I46" s="1346" t="s">
        <v>3242</v>
      </c>
      <c r="J46" s="1403" t="s">
        <v>1018</v>
      </c>
      <c r="K46" s="1403" t="s">
        <v>1019</v>
      </c>
      <c r="L46" s="1389" t="s">
        <v>1021</v>
      </c>
      <c r="M46" s="1403" t="s">
        <v>1020</v>
      </c>
      <c r="N46" s="1346" t="s">
        <v>3341</v>
      </c>
      <c r="O46" s="1938" t="s">
        <v>3498</v>
      </c>
    </row>
    <row r="47" spans="2:18" x14ac:dyDescent="0.25">
      <c r="B47" s="1349" t="s">
        <v>3256</v>
      </c>
      <c r="C47" s="1399" t="s">
        <v>1696</v>
      </c>
      <c r="D47" s="1405"/>
      <c r="E47" s="1955"/>
      <c r="F47" s="1944">
        <v>1441661.644995033</v>
      </c>
      <c r="G47" s="1944">
        <v>2567088.3147353833</v>
      </c>
      <c r="H47" s="1406">
        <v>154357.63912029238</v>
      </c>
      <c r="I47" s="1956">
        <v>4163107.5988507089</v>
      </c>
      <c r="J47" s="3971" t="s">
        <v>4250</v>
      </c>
      <c r="K47" s="3972"/>
      <c r="L47" s="3972"/>
      <c r="M47" s="3972"/>
      <c r="N47" s="3973"/>
      <c r="O47" s="1945">
        <v>4163107.5988507089</v>
      </c>
    </row>
    <row r="48" spans="2:18" x14ac:dyDescent="0.25">
      <c r="F48" s="1948"/>
      <c r="G48" s="1948"/>
      <c r="O48" s="1957"/>
    </row>
    <row r="49" spans="2:15" x14ac:dyDescent="0.25">
      <c r="B49" s="1347" t="s">
        <v>775</v>
      </c>
      <c r="C49" s="1958" t="s">
        <v>2314</v>
      </c>
      <c r="D49" s="1347" t="s">
        <v>2564</v>
      </c>
      <c r="E49" s="1347" t="s">
        <v>2565</v>
      </c>
      <c r="F49" s="1948"/>
      <c r="G49" s="1948"/>
      <c r="O49" s="1948"/>
    </row>
    <row r="50" spans="2:15" x14ac:dyDescent="0.25">
      <c r="B50" s="1349" t="s">
        <v>3512</v>
      </c>
      <c r="C50" s="1959" t="s">
        <v>2315</v>
      </c>
      <c r="D50" s="1368">
        <v>1642360.3934110068</v>
      </c>
      <c r="E50" s="1368">
        <v>1502043.0698398319</v>
      </c>
      <c r="F50" s="1910" t="s">
        <v>2303</v>
      </c>
      <c r="G50" s="1948"/>
      <c r="O50" s="1948"/>
    </row>
    <row r="51" spans="2:15" ht="18" customHeight="1" x14ac:dyDescent="0.25">
      <c r="F51" s="1948"/>
      <c r="G51" s="1948"/>
      <c r="O51" s="1948"/>
    </row>
    <row r="52" spans="2:15" s="1401" customFormat="1" ht="45" x14ac:dyDescent="0.25">
      <c r="B52" s="1359" t="s">
        <v>775</v>
      </c>
      <c r="C52" s="1954" t="s">
        <v>2316</v>
      </c>
      <c r="D52" s="1374"/>
      <c r="E52" s="1375"/>
      <c r="F52" s="1938" t="s">
        <v>3343</v>
      </c>
      <c r="G52" s="1363" t="s">
        <v>4251</v>
      </c>
      <c r="H52" s="1346" t="s">
        <v>3243</v>
      </c>
      <c r="I52" s="1346" t="s">
        <v>3242</v>
      </c>
      <c r="J52" s="1403" t="s">
        <v>1018</v>
      </c>
      <c r="K52" s="1403" t="s">
        <v>1019</v>
      </c>
      <c r="L52" s="1389" t="s">
        <v>1021</v>
      </c>
      <c r="M52" s="1403" t="s">
        <v>1020</v>
      </c>
      <c r="N52" s="1346" t="s">
        <v>3341</v>
      </c>
      <c r="O52" s="1938" t="s">
        <v>3498</v>
      </c>
    </row>
    <row r="53" spans="2:15" ht="30" x14ac:dyDescent="0.25">
      <c r="B53" s="1349" t="s">
        <v>3257</v>
      </c>
      <c r="C53" s="1960" t="s">
        <v>2317</v>
      </c>
      <c r="D53" s="1932"/>
      <c r="E53" s="1380"/>
      <c r="F53" s="1944">
        <v>21578115.671641789</v>
      </c>
      <c r="G53" s="1944">
        <v>7701264.9442061493</v>
      </c>
      <c r="H53" s="1406">
        <v>1127407.8234279971</v>
      </c>
      <c r="I53" s="1956">
        <v>30406788.439275935</v>
      </c>
      <c r="J53" s="3971" t="s">
        <v>4250</v>
      </c>
      <c r="K53" s="3972"/>
      <c r="L53" s="3972"/>
      <c r="M53" s="3972"/>
      <c r="N53" s="3973"/>
      <c r="O53" s="1945">
        <v>30406788.439275935</v>
      </c>
    </row>
    <row r="54" spans="2:15" x14ac:dyDescent="0.25">
      <c r="B54" s="1349" t="s">
        <v>3258</v>
      </c>
      <c r="C54" s="1960" t="s">
        <v>2294</v>
      </c>
      <c r="D54" s="1932"/>
      <c r="E54" s="1380"/>
      <c r="F54" s="1944">
        <v>53945289.179104477</v>
      </c>
      <c r="G54" s="1944">
        <v>7701264.9442061493</v>
      </c>
      <c r="H54" s="1406">
        <v>2373711.6682167593</v>
      </c>
      <c r="I54" s="1956">
        <v>64020265.791527383</v>
      </c>
      <c r="J54" s="3971" t="s">
        <v>4250</v>
      </c>
      <c r="K54" s="3972"/>
      <c r="L54" s="3972"/>
      <c r="M54" s="3972"/>
      <c r="N54" s="3973"/>
      <c r="O54" s="1945">
        <v>64020265.791527383</v>
      </c>
    </row>
    <row r="55" spans="2:15" x14ac:dyDescent="0.25">
      <c r="F55" s="1948"/>
      <c r="G55" s="1948"/>
      <c r="H55" s="1948"/>
      <c r="I55" s="1948"/>
    </row>
    <row r="56" spans="2:15" x14ac:dyDescent="0.25">
      <c r="F56" s="1948"/>
      <c r="G56" s="1948"/>
      <c r="H56" s="1948"/>
      <c r="I56" s="1948"/>
    </row>
    <row r="57" spans="2:15" ht="15" customHeight="1" x14ac:dyDescent="0.25">
      <c r="F57" s="1948"/>
      <c r="G57" s="1948"/>
      <c r="H57" s="1948"/>
      <c r="I57" s="1948"/>
    </row>
  </sheetData>
  <mergeCells count="12">
    <mergeCell ref="R9:S9"/>
    <mergeCell ref="L9:L10"/>
    <mergeCell ref="D9:E9"/>
    <mergeCell ref="H9:I9"/>
    <mergeCell ref="F9:G9"/>
    <mergeCell ref="J9:J10"/>
    <mergeCell ref="K9:K10"/>
    <mergeCell ref="J47:N47"/>
    <mergeCell ref="J53:N53"/>
    <mergeCell ref="J54:N54"/>
    <mergeCell ref="M9:M10"/>
    <mergeCell ref="N9:O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77">
    <pageSetUpPr fitToPage="1"/>
  </sheetPr>
  <dimension ref="B2:BE265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751"/>
    <col min="2" max="2" width="6.42578125" style="751" customWidth="1"/>
    <col min="3" max="3" width="62.85546875" style="751" customWidth="1"/>
    <col min="4" max="4" width="18.7109375" style="751" customWidth="1"/>
    <col min="5" max="5" width="22.42578125" style="751" customWidth="1"/>
    <col min="6" max="6" width="17" style="751" customWidth="1"/>
    <col min="7" max="7" width="23" style="751" bestFit="1" customWidth="1"/>
    <col min="8" max="8" width="18" style="751" customWidth="1"/>
    <col min="9" max="9" width="14.28515625" style="751" customWidth="1"/>
    <col min="10" max="10" width="46.7109375" style="926" customWidth="1"/>
    <col min="11" max="11" width="17.5703125" style="926" bestFit="1" customWidth="1"/>
    <col min="12" max="12" width="18.7109375" style="751" customWidth="1"/>
    <col min="13" max="13" width="13.42578125" style="751" customWidth="1"/>
    <col min="14" max="14" width="17.5703125" style="751" bestFit="1" customWidth="1"/>
    <col min="15" max="15" width="11.42578125" style="751"/>
    <col min="16" max="16" width="40.7109375" style="926" customWidth="1"/>
    <col min="17" max="17" width="13.7109375" style="926" bestFit="1" customWidth="1"/>
    <col min="18" max="18" width="12" style="751" bestFit="1" customWidth="1"/>
    <col min="19" max="19" width="13.85546875" style="751" customWidth="1"/>
    <col min="20" max="20" width="13.5703125" style="751" customWidth="1"/>
    <col min="21" max="21" width="11.42578125" style="751"/>
    <col min="22" max="22" width="60.42578125" style="926" bestFit="1" customWidth="1"/>
    <col min="23" max="23" width="13.7109375" style="926" bestFit="1" customWidth="1"/>
    <col min="24" max="24" width="12" style="751" bestFit="1" customWidth="1"/>
    <col min="25" max="25" width="13.140625" style="751" customWidth="1"/>
    <col min="26" max="26" width="14" style="751" customWidth="1"/>
    <col min="27" max="27" width="11.42578125" style="751"/>
    <col min="28" max="28" width="41" style="751" customWidth="1"/>
    <col min="29" max="29" width="13.7109375" style="751" bestFit="1" customWidth="1"/>
    <col min="30" max="30" width="12" style="751" bestFit="1" customWidth="1"/>
    <col min="31" max="31" width="17.28515625" style="751" bestFit="1" customWidth="1"/>
    <col min="32" max="32" width="16.42578125" style="751" bestFit="1" customWidth="1"/>
    <col min="33" max="33" width="11.42578125" style="751"/>
    <col min="34" max="34" width="35.5703125" style="751" bestFit="1" customWidth="1"/>
    <col min="35" max="35" width="13.7109375" style="751" bestFit="1" customWidth="1"/>
    <col min="36" max="36" width="11.7109375" style="751" bestFit="1" customWidth="1"/>
    <col min="37" max="37" width="17.28515625" style="751" bestFit="1" customWidth="1"/>
    <col min="38" max="38" width="15.42578125" style="751" bestFit="1" customWidth="1"/>
    <col min="39" max="39" width="11.42578125" style="751"/>
    <col min="40" max="40" width="37.28515625" style="751" bestFit="1" customWidth="1"/>
    <col min="41" max="41" width="13.7109375" style="751" bestFit="1" customWidth="1"/>
    <col min="42" max="42" width="11.7109375" style="751" bestFit="1" customWidth="1"/>
    <col min="43" max="43" width="17.28515625" style="751" bestFit="1" customWidth="1"/>
    <col min="44" max="44" width="15.42578125" style="751" bestFit="1" customWidth="1"/>
    <col min="45" max="45" width="11.42578125" style="751"/>
    <col min="46" max="46" width="35.5703125" style="751" bestFit="1" customWidth="1"/>
    <col min="47" max="47" width="13.7109375" style="751" bestFit="1" customWidth="1"/>
    <col min="48" max="48" width="11.7109375" style="751" bestFit="1" customWidth="1"/>
    <col min="49" max="49" width="17.28515625" style="751" bestFit="1" customWidth="1"/>
    <col min="50" max="50" width="15.42578125" style="751" bestFit="1" customWidth="1"/>
    <col min="51" max="16384" width="11.42578125" style="751"/>
  </cols>
  <sheetData>
    <row r="2" spans="2:11" s="751" customFormat="1" ht="18.75" x14ac:dyDescent="0.3">
      <c r="B2" s="549" t="s">
        <v>2804</v>
      </c>
      <c r="J2" s="926"/>
      <c r="K2" s="926"/>
    </row>
    <row r="3" spans="2:11" s="751" customFormat="1" ht="18.75" x14ac:dyDescent="0.3">
      <c r="B3" s="549" t="s">
        <v>2806</v>
      </c>
      <c r="J3" s="926"/>
      <c r="K3" s="926"/>
    </row>
    <row r="4" spans="2:11" s="751" customFormat="1" ht="18.75" x14ac:dyDescent="0.3">
      <c r="B4" s="549" t="s">
        <v>2809</v>
      </c>
      <c r="J4" s="926"/>
      <c r="K4" s="926"/>
    </row>
    <row r="5" spans="2:11" s="751" customFormat="1" x14ac:dyDescent="0.3">
      <c r="B5" s="1342" t="s">
        <v>3372</v>
      </c>
      <c r="J5" s="926"/>
      <c r="K5" s="926"/>
    </row>
    <row r="7" spans="2:11" s="751" customFormat="1" x14ac:dyDescent="0.3">
      <c r="J7" s="919"/>
      <c r="K7" s="926"/>
    </row>
    <row r="8" spans="2:11" s="1166" customFormat="1" ht="25.5" x14ac:dyDescent="0.25">
      <c r="B8" s="1164" t="s">
        <v>938</v>
      </c>
      <c r="C8" s="1164" t="s">
        <v>776</v>
      </c>
      <c r="D8" s="1164" t="s">
        <v>925</v>
      </c>
      <c r="E8" s="1164" t="s">
        <v>975</v>
      </c>
      <c r="F8" s="1164" t="s">
        <v>976</v>
      </c>
      <c r="G8" s="1164" t="s">
        <v>2801</v>
      </c>
      <c r="H8" s="1165" t="s">
        <v>3373</v>
      </c>
      <c r="J8" s="923"/>
      <c r="K8" s="1188"/>
    </row>
    <row r="9" spans="2:11" s="751" customFormat="1" x14ac:dyDescent="0.3">
      <c r="B9" s="1006">
        <v>1</v>
      </c>
      <c r="C9" s="1779" t="s">
        <v>2331</v>
      </c>
      <c r="D9" s="1780">
        <v>155546.84326187137</v>
      </c>
      <c r="E9" s="1780">
        <v>5671731.6469651787</v>
      </c>
      <c r="F9" s="1780">
        <v>1012203.779787374</v>
      </c>
      <c r="G9" s="1780">
        <v>401904.00881586858</v>
      </c>
      <c r="H9" s="1780">
        <v>7241386.2788302926</v>
      </c>
      <c r="I9" s="926"/>
      <c r="J9" s="927"/>
      <c r="K9" s="927"/>
    </row>
    <row r="10" spans="2:11" s="751" customFormat="1" x14ac:dyDescent="0.3">
      <c r="B10" s="1006">
        <v>2</v>
      </c>
      <c r="C10" s="1779" t="s">
        <v>2334</v>
      </c>
      <c r="D10" s="1780">
        <v>269535.22569524607</v>
      </c>
      <c r="E10" s="1780">
        <v>8790041.1849948894</v>
      </c>
      <c r="F10" s="1780">
        <v>1268364.4500345737</v>
      </c>
      <c r="G10" s="1780">
        <v>401904.00881586858</v>
      </c>
      <c r="H10" s="1780">
        <v>10729844.869540578</v>
      </c>
      <c r="I10" s="926"/>
      <c r="J10" s="927"/>
      <c r="K10" s="927"/>
    </row>
    <row r="11" spans="2:11" s="751" customFormat="1" x14ac:dyDescent="0.3">
      <c r="B11" s="1006">
        <v>3</v>
      </c>
      <c r="C11" s="1779" t="s">
        <v>2362</v>
      </c>
      <c r="D11" s="1781">
        <v>354396.28803846933</v>
      </c>
      <c r="E11" s="1782">
        <v>9467070.087797787</v>
      </c>
      <c r="F11" s="1782">
        <v>1544192.2692628989</v>
      </c>
      <c r="G11" s="1782">
        <v>401904.00881586858</v>
      </c>
      <c r="H11" s="1782">
        <v>11767562.653915023</v>
      </c>
      <c r="I11" s="926"/>
      <c r="J11" s="927"/>
      <c r="K11" s="927"/>
    </row>
    <row r="12" spans="2:11" s="751" customFormat="1" x14ac:dyDescent="0.3">
      <c r="B12" s="1006">
        <v>4</v>
      </c>
      <c r="C12" s="1779" t="s">
        <v>2363</v>
      </c>
      <c r="D12" s="1781">
        <v>438864.83285914653</v>
      </c>
      <c r="E12" s="1782">
        <v>12167068.385926668</v>
      </c>
      <c r="F12" s="1782">
        <v>1820020.0884912242</v>
      </c>
      <c r="G12" s="1782">
        <v>401904.00881586858</v>
      </c>
      <c r="H12" s="1782">
        <v>14827857.316092907</v>
      </c>
      <c r="I12" s="926"/>
      <c r="J12" s="927"/>
      <c r="K12" s="927"/>
    </row>
    <row r="13" spans="2:11" s="751" customFormat="1" x14ac:dyDescent="0.3">
      <c r="B13" s="1006">
        <v>5</v>
      </c>
      <c r="C13" s="1779" t="s">
        <v>2333</v>
      </c>
      <c r="D13" s="1781">
        <v>144990.71480665196</v>
      </c>
      <c r="E13" s="1782">
        <v>4970647.7409545183</v>
      </c>
      <c r="F13" s="1782">
        <v>3825697.9997835774</v>
      </c>
      <c r="G13" s="1782">
        <v>2930037.333333333</v>
      </c>
      <c r="H13" s="1782">
        <v>11871373.78887808</v>
      </c>
      <c r="I13" s="926"/>
      <c r="J13" s="927"/>
      <c r="K13" s="927"/>
    </row>
    <row r="14" spans="2:11" s="751" customFormat="1" x14ac:dyDescent="0.3">
      <c r="B14" s="1006">
        <v>6</v>
      </c>
      <c r="C14" s="1779" t="s">
        <v>2335</v>
      </c>
      <c r="D14" s="1781">
        <v>322893.66972550593</v>
      </c>
      <c r="E14" s="1782">
        <v>6150157.5899915863</v>
      </c>
      <c r="F14" s="1782">
        <v>3825697.9997835774</v>
      </c>
      <c r="G14" s="1782">
        <v>3929693</v>
      </c>
      <c r="H14" s="1782">
        <v>14228442.259500669</v>
      </c>
      <c r="I14" s="926"/>
      <c r="J14" s="927"/>
      <c r="K14" s="927"/>
    </row>
    <row r="15" spans="2:11" s="751" customFormat="1" x14ac:dyDescent="0.3">
      <c r="B15" s="1006">
        <v>7</v>
      </c>
      <c r="C15" s="1779" t="s">
        <v>2336</v>
      </c>
      <c r="D15" s="1781">
        <v>172417.939811661</v>
      </c>
      <c r="E15" s="1782">
        <v>13566197.380068121</v>
      </c>
      <c r="F15" s="1782">
        <v>3825697.9997835774</v>
      </c>
      <c r="G15" s="1782">
        <v>3698063.4</v>
      </c>
      <c r="H15" s="1782">
        <v>21262376.719663359</v>
      </c>
      <c r="I15" s="926"/>
      <c r="J15" s="927"/>
      <c r="K15" s="927"/>
    </row>
    <row r="16" spans="2:11" s="751" customFormat="1" x14ac:dyDescent="0.3">
      <c r="B16" s="1006">
        <v>8</v>
      </c>
      <c r="C16" s="1779" t="s">
        <v>2337</v>
      </c>
      <c r="D16" s="1781">
        <v>349863.77431376482</v>
      </c>
      <c r="E16" s="1782">
        <v>16565819.28351032</v>
      </c>
      <c r="F16" s="1782">
        <v>4235457.5155461002</v>
      </c>
      <c r="G16" s="1782">
        <v>4059703.4</v>
      </c>
      <c r="H16" s="1782">
        <v>25210843.973370187</v>
      </c>
      <c r="I16" s="926"/>
      <c r="J16" s="927"/>
      <c r="K16" s="927"/>
    </row>
    <row r="17" spans="2:35" x14ac:dyDescent="0.3">
      <c r="B17" s="1006">
        <v>9</v>
      </c>
      <c r="C17" s="1779" t="s">
        <v>2338</v>
      </c>
      <c r="D17" s="1781">
        <v>155569.78730858403</v>
      </c>
      <c r="E17" s="1782">
        <v>7382457.4014025247</v>
      </c>
      <c r="F17" s="1782">
        <v>3825697.9997835774</v>
      </c>
      <c r="G17" s="1782">
        <v>3698063.4</v>
      </c>
      <c r="H17" s="1782">
        <v>15061788.588494686</v>
      </c>
      <c r="I17" s="926"/>
      <c r="J17" s="1783"/>
      <c r="K17" s="927"/>
    </row>
    <row r="18" spans="2:35" x14ac:dyDescent="0.3">
      <c r="B18" s="1006">
        <v>10</v>
      </c>
      <c r="C18" s="1779" t="s">
        <v>2339</v>
      </c>
      <c r="D18" s="1781">
        <v>367982.36537767982</v>
      </c>
      <c r="E18" s="1782">
        <v>8087869.3742464455</v>
      </c>
      <c r="F18" s="1782">
        <v>3938288.8185852682</v>
      </c>
      <c r="G18" s="1782">
        <v>4059703.4</v>
      </c>
      <c r="H18" s="1782">
        <v>16453843.958209394</v>
      </c>
      <c r="I18" s="926"/>
      <c r="J18" s="1783"/>
      <c r="K18" s="927"/>
    </row>
    <row r="19" spans="2:35" x14ac:dyDescent="0.3">
      <c r="B19" s="1006">
        <v>11</v>
      </c>
      <c r="C19" s="1779" t="s">
        <v>2340</v>
      </c>
      <c r="D19" s="1781">
        <v>186314.40048086556</v>
      </c>
      <c r="E19" s="1782">
        <v>17864648.807341214</v>
      </c>
      <c r="F19" s="1782">
        <v>4235457.5155461002</v>
      </c>
      <c r="G19" s="1782">
        <v>3838304</v>
      </c>
      <c r="H19" s="1782">
        <v>26124724.723368183</v>
      </c>
      <c r="I19" s="926"/>
      <c r="J19" s="927"/>
      <c r="K19" s="927"/>
    </row>
    <row r="20" spans="2:35" x14ac:dyDescent="0.3">
      <c r="B20" s="1006">
        <v>12</v>
      </c>
      <c r="C20" s="1779" t="s">
        <v>2342</v>
      </c>
      <c r="D20" s="1781">
        <v>643311.33535220544</v>
      </c>
      <c r="E20" s="1782">
        <v>21342717.818341821</v>
      </c>
      <c r="F20" s="1782">
        <v>4235457.5155461002</v>
      </c>
      <c r="G20" s="1782">
        <v>4199944</v>
      </c>
      <c r="H20" s="1782">
        <v>30421430.669240125</v>
      </c>
      <c r="I20" s="926"/>
      <c r="J20" s="927"/>
      <c r="K20" s="927"/>
    </row>
    <row r="21" spans="2:35" x14ac:dyDescent="0.3">
      <c r="B21" s="1006">
        <v>13</v>
      </c>
      <c r="C21" s="1779" t="s">
        <v>2366</v>
      </c>
      <c r="D21" s="1784">
        <v>155437.13436185135</v>
      </c>
      <c r="E21" s="1780">
        <v>5671731.6469651787</v>
      </c>
      <c r="F21" s="1780">
        <v>596733.35966070974</v>
      </c>
      <c r="G21" s="1780">
        <v>401904.00881586858</v>
      </c>
      <c r="H21" s="1782">
        <v>6825806.1498036077</v>
      </c>
      <c r="I21" s="926"/>
      <c r="J21" s="927"/>
      <c r="K21" s="1785"/>
      <c r="L21" s="1786"/>
      <c r="M21" s="1786"/>
      <c r="N21" s="1786"/>
      <c r="P21" s="1786"/>
      <c r="Q21" s="1786"/>
      <c r="R21" s="1786"/>
      <c r="S21" s="1786"/>
      <c r="T21" s="1786"/>
      <c r="V21" s="1786"/>
      <c r="W21" s="1786"/>
      <c r="X21" s="1786"/>
      <c r="Y21" s="1786"/>
      <c r="Z21" s="1786"/>
      <c r="AB21" s="1786"/>
      <c r="AC21" s="1786"/>
      <c r="AD21" s="1786"/>
      <c r="AE21" s="1786"/>
      <c r="AF21" s="1786"/>
    </row>
    <row r="22" spans="2:35" x14ac:dyDescent="0.3">
      <c r="B22" s="1006">
        <v>14</v>
      </c>
      <c r="C22" s="1779" t="s">
        <v>2367</v>
      </c>
      <c r="D22" s="1780">
        <v>286826.43895011023</v>
      </c>
      <c r="E22" s="1780">
        <v>8790041.1849948894</v>
      </c>
      <c r="F22" s="1780">
        <v>716708.81157792313</v>
      </c>
      <c r="G22" s="1780">
        <v>401904.00881586858</v>
      </c>
      <c r="H22" s="1782">
        <v>10195480.444338791</v>
      </c>
      <c r="I22" s="926"/>
      <c r="J22" s="927"/>
      <c r="K22" s="1785"/>
      <c r="L22" s="1786"/>
      <c r="M22" s="1786"/>
      <c r="N22" s="1786"/>
      <c r="P22" s="1786"/>
      <c r="Q22" s="1786"/>
      <c r="R22" s="1786"/>
      <c r="S22" s="1786"/>
      <c r="T22" s="1786"/>
      <c r="V22" s="1786"/>
      <c r="W22" s="1786"/>
      <c r="X22" s="1786"/>
      <c r="Y22" s="1786"/>
      <c r="Z22" s="1786"/>
      <c r="AB22" s="1786"/>
      <c r="AC22" s="1786"/>
      <c r="AD22" s="1786"/>
      <c r="AE22" s="1786"/>
      <c r="AF22" s="1786"/>
    </row>
    <row r="23" spans="2:35" x14ac:dyDescent="0.3">
      <c r="B23" s="1006">
        <v>15</v>
      </c>
      <c r="C23" s="1779" t="s">
        <v>2321</v>
      </c>
      <c r="D23" s="1780">
        <v>557994473.09477067</v>
      </c>
      <c r="E23" s="1780">
        <v>1702951081.5149612</v>
      </c>
      <c r="F23" s="1780">
        <v>35701584.99706696</v>
      </c>
      <c r="G23" s="1780"/>
      <c r="H23" s="1780">
        <v>2296647139.6067986</v>
      </c>
      <c r="I23" s="926"/>
      <c r="J23" s="927"/>
      <c r="K23" s="1785"/>
      <c r="L23" s="1786"/>
      <c r="M23" s="1786"/>
      <c r="N23" s="1786"/>
      <c r="P23" s="1786"/>
      <c r="Q23" s="1786"/>
      <c r="R23" s="1786"/>
      <c r="S23" s="1786"/>
      <c r="T23" s="1786"/>
      <c r="V23" s="1786"/>
      <c r="W23" s="1786"/>
      <c r="X23" s="1786"/>
      <c r="Y23" s="1786"/>
      <c r="Z23" s="1786"/>
      <c r="AB23" s="1786"/>
      <c r="AC23" s="1786"/>
      <c r="AD23" s="1786"/>
      <c r="AE23" s="1786"/>
      <c r="AF23" s="1786"/>
    </row>
    <row r="24" spans="2:35" x14ac:dyDescent="0.3">
      <c r="B24" s="1006">
        <v>16</v>
      </c>
      <c r="C24" s="1779" t="s">
        <v>2322</v>
      </c>
      <c r="D24" s="1780">
        <v>812103800</v>
      </c>
      <c r="E24" s="1780">
        <v>1952136739.8223372</v>
      </c>
      <c r="F24" s="1780">
        <v>22927682.397978317</v>
      </c>
      <c r="G24" s="1780"/>
      <c r="H24" s="1780">
        <v>2787168222.2203155</v>
      </c>
      <c r="I24" s="926"/>
      <c r="J24" s="927"/>
      <c r="K24" s="1785"/>
      <c r="L24" s="1786"/>
      <c r="M24" s="1786"/>
      <c r="N24" s="1786"/>
      <c r="P24" s="1786"/>
      <c r="Q24" s="1786"/>
      <c r="R24" s="1786"/>
      <c r="S24" s="1786"/>
      <c r="T24" s="1786"/>
      <c r="V24" s="1786"/>
      <c r="W24" s="1786"/>
      <c r="X24" s="1786"/>
      <c r="Y24" s="1786"/>
      <c r="Z24" s="1786"/>
      <c r="AB24" s="1786"/>
      <c r="AC24" s="1786"/>
      <c r="AD24" s="1786"/>
      <c r="AE24" s="1786"/>
      <c r="AF24" s="1786"/>
    </row>
    <row r="25" spans="2:35" x14ac:dyDescent="0.3">
      <c r="B25" s="1006">
        <v>17</v>
      </c>
      <c r="C25" s="1779" t="s">
        <v>2328</v>
      </c>
      <c r="D25" s="1780">
        <v>554631895.30915654</v>
      </c>
      <c r="E25" s="1780">
        <v>1153622562.5808797</v>
      </c>
      <c r="F25" s="1780">
        <v>35701584.99706696</v>
      </c>
      <c r="G25" s="1780"/>
      <c r="H25" s="1780">
        <v>1743956042.8871031</v>
      </c>
      <c r="I25" s="926"/>
      <c r="J25" s="927"/>
      <c r="K25" s="1785"/>
      <c r="L25" s="1786"/>
      <c r="M25" s="1786"/>
      <c r="N25" s="1786"/>
      <c r="P25" s="1786"/>
      <c r="Q25" s="1786"/>
      <c r="R25" s="1786"/>
      <c r="S25" s="1786"/>
      <c r="T25" s="1786"/>
      <c r="V25" s="1786"/>
      <c r="W25" s="1786"/>
      <c r="X25" s="1786"/>
      <c r="Y25" s="1786"/>
      <c r="Z25" s="1786"/>
      <c r="AB25" s="1786"/>
      <c r="AC25" s="1786"/>
      <c r="AD25" s="1786"/>
      <c r="AE25" s="1786"/>
      <c r="AF25" s="1786"/>
    </row>
    <row r="26" spans="2:35" x14ac:dyDescent="0.3">
      <c r="B26" s="1006">
        <v>18</v>
      </c>
      <c r="C26" s="1779" t="s">
        <v>2329</v>
      </c>
      <c r="D26" s="1780">
        <v>595236556.36145067</v>
      </c>
      <c r="E26" s="1780">
        <v>1236688367.7786584</v>
      </c>
      <c r="F26" s="1780">
        <v>22927682.397978317</v>
      </c>
      <c r="G26" s="1780"/>
      <c r="H26" s="1780">
        <v>1854852606.5380874</v>
      </c>
      <c r="I26" s="926"/>
      <c r="J26" s="927"/>
      <c r="K26" s="1785"/>
      <c r="L26" s="1786"/>
      <c r="M26" s="1786"/>
      <c r="N26" s="1786"/>
      <c r="P26" s="1786"/>
      <c r="Q26" s="1786"/>
      <c r="R26" s="1786"/>
      <c r="S26" s="1786"/>
      <c r="T26" s="1786"/>
      <c r="V26" s="1786"/>
      <c r="W26" s="1786"/>
      <c r="X26" s="1786"/>
      <c r="Y26" s="1786"/>
      <c r="Z26" s="1786"/>
      <c r="AB26" s="1786"/>
      <c r="AC26" s="1786"/>
      <c r="AD26" s="1786"/>
      <c r="AE26" s="1786"/>
      <c r="AF26" s="1786"/>
    </row>
    <row r="27" spans="2:35" x14ac:dyDescent="0.3">
      <c r="B27" s="1787"/>
      <c r="C27" s="1788"/>
      <c r="D27" s="1789"/>
      <c r="E27" s="1789"/>
      <c r="F27" s="1789"/>
      <c r="G27" s="1789"/>
      <c r="H27" s="1789"/>
      <c r="I27" s="926"/>
      <c r="K27" s="1786"/>
      <c r="L27" s="1786"/>
      <c r="M27" s="1786"/>
      <c r="N27" s="1786"/>
      <c r="P27" s="1786"/>
      <c r="Q27" s="1786"/>
      <c r="R27" s="1786"/>
      <c r="S27" s="1786"/>
      <c r="T27" s="1786"/>
      <c r="V27" s="1786"/>
      <c r="W27" s="1786"/>
      <c r="X27" s="1786"/>
      <c r="Y27" s="1786"/>
      <c r="Z27" s="1786"/>
      <c r="AB27" s="1786"/>
      <c r="AC27" s="1786"/>
      <c r="AD27" s="1786"/>
      <c r="AE27" s="1786"/>
      <c r="AF27" s="1786"/>
    </row>
    <row r="28" spans="2:35" x14ac:dyDescent="0.3">
      <c r="B28" s="1787"/>
      <c r="C28" s="1788"/>
      <c r="D28" s="1789"/>
      <c r="E28" s="1789"/>
      <c r="F28" s="1789"/>
      <c r="G28" s="1789"/>
      <c r="H28" s="1789"/>
      <c r="I28" s="926"/>
      <c r="K28" s="1786"/>
      <c r="L28" s="1786"/>
      <c r="M28" s="1786"/>
      <c r="N28" s="1786"/>
      <c r="P28" s="1786"/>
      <c r="Q28" s="1786"/>
      <c r="R28" s="1786"/>
      <c r="S28" s="1786"/>
      <c r="T28" s="1786"/>
      <c r="V28" s="1786"/>
      <c r="W28" s="1786"/>
      <c r="X28" s="1786"/>
      <c r="Y28" s="1786"/>
      <c r="Z28" s="1786"/>
      <c r="AB28" s="1786"/>
      <c r="AC28" s="1786"/>
      <c r="AD28" s="1786"/>
      <c r="AE28" s="1786"/>
      <c r="AF28" s="1786"/>
    </row>
    <row r="29" spans="2:35" x14ac:dyDescent="0.3">
      <c r="B29" s="734"/>
      <c r="C29" s="734"/>
      <c r="D29" s="1220"/>
      <c r="E29" s="1220"/>
      <c r="F29" s="1220"/>
      <c r="G29" s="1220"/>
      <c r="H29" s="1221"/>
      <c r="J29" s="1786"/>
      <c r="K29" s="1786"/>
      <c r="L29" s="1786"/>
      <c r="M29" s="1786"/>
      <c r="N29" s="1786"/>
      <c r="P29" s="1786"/>
      <c r="Q29" s="1786"/>
      <c r="R29" s="1786"/>
      <c r="S29" s="1786"/>
      <c r="T29" s="1786"/>
      <c r="V29" s="1786"/>
      <c r="W29" s="1786"/>
      <c r="X29" s="1786"/>
      <c r="Y29" s="1786"/>
      <c r="Z29" s="1786"/>
      <c r="AB29" s="1786"/>
      <c r="AC29" s="1786"/>
      <c r="AD29" s="1786"/>
      <c r="AE29" s="1786"/>
      <c r="AF29" s="1786"/>
    </row>
    <row r="30" spans="2:35" x14ac:dyDescent="0.3">
      <c r="AB30" s="3981"/>
      <c r="AC30" s="3981"/>
      <c r="AD30" s="3981"/>
      <c r="AE30" s="3981"/>
      <c r="AF30" s="3981"/>
    </row>
    <row r="31" spans="2:35" ht="15.75" thickBot="1" x14ac:dyDescent="0.35">
      <c r="AB31" s="1305"/>
      <c r="AC31" s="1305"/>
      <c r="AD31" s="1305"/>
      <c r="AE31" s="1305"/>
      <c r="AF31" s="1305"/>
    </row>
    <row r="32" spans="2:35" ht="15.75" thickBot="1" x14ac:dyDescent="0.35">
      <c r="C32" s="1790"/>
      <c r="D32" s="1791"/>
      <c r="E32" s="1792" t="s">
        <v>875</v>
      </c>
      <c r="F32" s="1792"/>
      <c r="G32" s="1792"/>
      <c r="H32" s="1793"/>
      <c r="J32" s="1790"/>
      <c r="K32" s="1791"/>
      <c r="L32" s="1792" t="s">
        <v>875</v>
      </c>
      <c r="M32" s="1792"/>
      <c r="N32" s="1791"/>
      <c r="P32" s="1790"/>
      <c r="Q32" s="1791"/>
      <c r="R32" s="1790" t="s">
        <v>875</v>
      </c>
      <c r="S32" s="1792"/>
      <c r="T32" s="1791"/>
      <c r="V32" s="1790"/>
      <c r="W32" s="1791"/>
      <c r="X32" s="1790" t="s">
        <v>875</v>
      </c>
      <c r="Y32" s="1792"/>
      <c r="Z32" s="1791"/>
      <c r="AG32" s="734"/>
      <c r="AH32" s="734"/>
      <c r="AI32" s="734"/>
    </row>
    <row r="33" spans="3:35" ht="15.75" thickBot="1" x14ac:dyDescent="0.35">
      <c r="C33" s="944" t="s">
        <v>877</v>
      </c>
      <c r="D33" s="608">
        <v>1</v>
      </c>
      <c r="E33" s="734" t="s">
        <v>3366</v>
      </c>
      <c r="F33" s="1794"/>
      <c r="G33" s="1795"/>
      <c r="H33" s="1796"/>
      <c r="J33" s="1276" t="s">
        <v>877</v>
      </c>
      <c r="K33" s="1575">
        <v>2</v>
      </c>
      <c r="L33" s="1792" t="s">
        <v>3366</v>
      </c>
      <c r="M33" s="1797"/>
      <c r="N33" s="1798"/>
      <c r="P33" s="944" t="s">
        <v>877</v>
      </c>
      <c r="Q33" s="608">
        <v>3</v>
      </c>
      <c r="R33" s="1799" t="s">
        <v>3366</v>
      </c>
      <c r="S33" s="1794"/>
      <c r="T33" s="1800"/>
      <c r="V33" s="944" t="s">
        <v>877</v>
      </c>
      <c r="W33" s="608">
        <v>4</v>
      </c>
      <c r="X33" s="1799" t="s">
        <v>3366</v>
      </c>
      <c r="Y33" s="1794"/>
      <c r="Z33" s="1800"/>
      <c r="AG33" s="734"/>
      <c r="AH33" s="734"/>
      <c r="AI33" s="734"/>
    </row>
    <row r="34" spans="3:35" x14ac:dyDescent="0.3">
      <c r="C34" s="1790" t="s">
        <v>880</v>
      </c>
      <c r="D34" s="1792"/>
      <c r="E34" s="1791"/>
      <c r="F34" s="1801" t="s">
        <v>881</v>
      </c>
      <c r="G34" s="1802"/>
      <c r="H34" s="1803" t="s">
        <v>883</v>
      </c>
      <c r="J34" s="720" t="s">
        <v>880</v>
      </c>
      <c r="K34" s="609"/>
      <c r="L34" s="1791"/>
      <c r="M34" s="1801" t="s">
        <v>881</v>
      </c>
      <c r="N34" s="1803" t="s">
        <v>883</v>
      </c>
      <c r="P34" s="932" t="s">
        <v>880</v>
      </c>
      <c r="Q34" s="693"/>
      <c r="R34" s="1791"/>
      <c r="S34" s="1801" t="s">
        <v>881</v>
      </c>
      <c r="T34" s="1803" t="s">
        <v>883</v>
      </c>
      <c r="V34" s="932" t="s">
        <v>880</v>
      </c>
      <c r="W34" s="693"/>
      <c r="X34" s="1791"/>
      <c r="Y34" s="1801" t="s">
        <v>881</v>
      </c>
      <c r="Z34" s="1803" t="s">
        <v>883</v>
      </c>
      <c r="AG34" s="734"/>
      <c r="AH34" s="734"/>
      <c r="AI34" s="734"/>
    </row>
    <row r="35" spans="3:35" ht="24" customHeight="1" thickBot="1" x14ac:dyDescent="0.35">
      <c r="C35" s="1804" t="s">
        <v>2331</v>
      </c>
      <c r="D35" s="1532"/>
      <c r="E35" s="1805"/>
      <c r="F35" s="734"/>
      <c r="G35" s="734"/>
      <c r="H35" s="1806"/>
      <c r="J35" s="1807" t="s">
        <v>2334</v>
      </c>
      <c r="K35" s="1808"/>
      <c r="L35" s="1809"/>
      <c r="M35" s="734"/>
      <c r="N35" s="1806"/>
      <c r="P35" s="1807" t="s">
        <v>2362</v>
      </c>
      <c r="Q35" s="1808"/>
      <c r="R35" s="1809"/>
      <c r="S35" s="734"/>
      <c r="T35" s="1806"/>
      <c r="V35" s="1807" t="s">
        <v>2363</v>
      </c>
      <c r="W35" s="1808"/>
      <c r="X35" s="696"/>
      <c r="Y35" s="734"/>
      <c r="Z35" s="1806"/>
      <c r="AG35" s="734"/>
      <c r="AH35" s="734"/>
      <c r="AI35" s="734"/>
    </row>
    <row r="36" spans="3:35" x14ac:dyDescent="0.3">
      <c r="C36" s="1810" t="s">
        <v>882</v>
      </c>
      <c r="D36" s="734"/>
      <c r="E36" s="1795"/>
      <c r="F36" s="734"/>
      <c r="G36" s="734"/>
      <c r="H36" s="1806"/>
      <c r="J36" s="953" t="s">
        <v>882</v>
      </c>
      <c r="K36" s="609"/>
      <c r="L36" s="1795"/>
      <c r="M36" s="734"/>
      <c r="N36" s="1806"/>
      <c r="P36" s="953" t="s">
        <v>882</v>
      </c>
      <c r="Q36" s="609"/>
      <c r="R36" s="1795"/>
      <c r="S36" s="734"/>
      <c r="T36" s="1806"/>
      <c r="V36" s="953" t="s">
        <v>882</v>
      </c>
      <c r="W36" s="609"/>
      <c r="X36" s="1795"/>
      <c r="Y36" s="734"/>
      <c r="Z36" s="1806"/>
      <c r="AG36" s="734"/>
      <c r="AH36" s="734"/>
      <c r="AI36" s="734"/>
    </row>
    <row r="37" spans="3:35" x14ac:dyDescent="0.3">
      <c r="C37" s="955" t="s">
        <v>884</v>
      </c>
      <c r="D37" s="956" t="s">
        <v>885</v>
      </c>
      <c r="E37" s="958" t="s">
        <v>886</v>
      </c>
      <c r="F37" s="956" t="s">
        <v>887</v>
      </c>
      <c r="G37" s="958"/>
      <c r="H37" s="957" t="s">
        <v>888</v>
      </c>
      <c r="J37" s="955" t="s">
        <v>884</v>
      </c>
      <c r="K37" s="956" t="s">
        <v>885</v>
      </c>
      <c r="L37" s="958" t="s">
        <v>886</v>
      </c>
      <c r="M37" s="956" t="s">
        <v>887</v>
      </c>
      <c r="N37" s="957" t="s">
        <v>888</v>
      </c>
      <c r="P37" s="955" t="s">
        <v>884</v>
      </c>
      <c r="Q37" s="956" t="s">
        <v>885</v>
      </c>
      <c r="R37" s="958" t="s">
        <v>886</v>
      </c>
      <c r="S37" s="956" t="s">
        <v>887</v>
      </c>
      <c r="T37" s="957" t="s">
        <v>888</v>
      </c>
      <c r="V37" s="955" t="s">
        <v>884</v>
      </c>
      <c r="W37" s="956" t="s">
        <v>885</v>
      </c>
      <c r="X37" s="958" t="s">
        <v>886</v>
      </c>
      <c r="Y37" s="956" t="s">
        <v>887</v>
      </c>
      <c r="Z37" s="957" t="s">
        <v>888</v>
      </c>
      <c r="AG37" s="734"/>
      <c r="AH37" s="734"/>
      <c r="AI37" s="734"/>
    </row>
    <row r="38" spans="3:35" x14ac:dyDescent="0.3">
      <c r="C38" s="645" t="s">
        <v>889</v>
      </c>
      <c r="D38" s="960">
        <v>96448.825485874579</v>
      </c>
      <c r="E38" s="1811">
        <v>0.2</v>
      </c>
      <c r="F38" s="960">
        <v>19289.765097174917</v>
      </c>
      <c r="G38" s="1812"/>
      <c r="H38" s="963">
        <v>19289.765097174917</v>
      </c>
      <c r="J38" s="645" t="s">
        <v>889</v>
      </c>
      <c r="K38" s="960">
        <v>96448.825485874579</v>
      </c>
      <c r="L38" s="1811">
        <v>0.02</v>
      </c>
      <c r="M38" s="960">
        <v>1928.9765097174916</v>
      </c>
      <c r="N38" s="963">
        <v>1928.9765097174916</v>
      </c>
      <c r="P38" s="645" t="s">
        <v>889</v>
      </c>
      <c r="Q38" s="960">
        <v>96448.825485874579</v>
      </c>
      <c r="R38" s="1811">
        <v>0.2</v>
      </c>
      <c r="S38" s="960">
        <v>19289.765097174917</v>
      </c>
      <c r="T38" s="963">
        <v>19289.765097174917</v>
      </c>
      <c r="V38" s="645" t="s">
        <v>889</v>
      </c>
      <c r="W38" s="960">
        <v>96448.825485874579</v>
      </c>
      <c r="X38" s="1811">
        <v>0.2</v>
      </c>
      <c r="Y38" s="960">
        <v>19289.765097174917</v>
      </c>
      <c r="Z38" s="963">
        <v>19289.765097174917</v>
      </c>
      <c r="AG38" s="734"/>
      <c r="AH38" s="734"/>
      <c r="AI38" s="734"/>
    </row>
    <row r="39" spans="3:35" x14ac:dyDescent="0.3">
      <c r="C39" s="645" t="s">
        <v>1157</v>
      </c>
      <c r="D39" s="960">
        <v>33660.685233420161</v>
      </c>
      <c r="E39" s="1811">
        <v>0.2</v>
      </c>
      <c r="F39" s="960">
        <v>6732.1370466840326</v>
      </c>
      <c r="G39" s="1812"/>
      <c r="H39" s="963">
        <v>6732.1370466840326</v>
      </c>
      <c r="J39" s="645" t="s">
        <v>1157</v>
      </c>
      <c r="K39" s="960">
        <v>33660.685233420161</v>
      </c>
      <c r="L39" s="1811">
        <v>0.4</v>
      </c>
      <c r="M39" s="960">
        <v>13464.274093368065</v>
      </c>
      <c r="N39" s="963">
        <v>13464.274093368065</v>
      </c>
      <c r="P39" s="645" t="s">
        <v>1157</v>
      </c>
      <c r="Q39" s="960">
        <v>33660.685233420161</v>
      </c>
      <c r="R39" s="1811">
        <v>0.5</v>
      </c>
      <c r="S39" s="960">
        <v>16830.342616710081</v>
      </c>
      <c r="T39" s="963">
        <v>16830.342616710081</v>
      </c>
      <c r="V39" s="645" t="s">
        <v>1157</v>
      </c>
      <c r="W39" s="960">
        <v>33660.685233420161</v>
      </c>
      <c r="X39" s="1811">
        <v>0.67</v>
      </c>
      <c r="Y39" s="960">
        <v>22552.659106391511</v>
      </c>
      <c r="Z39" s="963">
        <v>22552.659106391511</v>
      </c>
      <c r="AG39" s="734"/>
      <c r="AH39" s="734"/>
      <c r="AI39" s="734"/>
    </row>
    <row r="40" spans="3:35" x14ac:dyDescent="0.3">
      <c r="C40" s="645" t="s">
        <v>2263</v>
      </c>
      <c r="D40" s="960">
        <v>644840.71328391111</v>
      </c>
      <c r="E40" s="1813">
        <v>0.16666666666666666</v>
      </c>
      <c r="F40" s="960">
        <v>107473.45221398518</v>
      </c>
      <c r="G40" s="1812"/>
      <c r="H40" s="963">
        <v>107473.45221398518</v>
      </c>
      <c r="J40" s="645" t="s">
        <v>2263</v>
      </c>
      <c r="K40" s="960">
        <v>644840.71328391111</v>
      </c>
      <c r="L40" s="1813">
        <v>0.32</v>
      </c>
      <c r="M40" s="960">
        <v>206349.02825085155</v>
      </c>
      <c r="N40" s="963">
        <v>206349.02825085155</v>
      </c>
      <c r="P40" s="645" t="s">
        <v>2263</v>
      </c>
      <c r="Q40" s="960">
        <v>644840.71328391111</v>
      </c>
      <c r="R40" s="1813">
        <v>0.4</v>
      </c>
      <c r="S40" s="960">
        <v>257936.28531356447</v>
      </c>
      <c r="T40" s="963">
        <v>257936.28531356447</v>
      </c>
      <c r="V40" s="645" t="s">
        <v>2263</v>
      </c>
      <c r="W40" s="960">
        <v>644840.71328391111</v>
      </c>
      <c r="X40" s="1813">
        <v>0.5</v>
      </c>
      <c r="Y40" s="960">
        <v>322420.35664195556</v>
      </c>
      <c r="Z40" s="963">
        <v>322420.35664195556</v>
      </c>
      <c r="AG40" s="734"/>
      <c r="AH40" s="734"/>
      <c r="AI40" s="734"/>
    </row>
    <row r="41" spans="3:35" x14ac:dyDescent="0.3">
      <c r="C41" s="964" t="s">
        <v>926</v>
      </c>
      <c r="D41" s="960">
        <v>39894.1454618313</v>
      </c>
      <c r="E41" s="1813">
        <v>0.40199999999999997</v>
      </c>
      <c r="F41" s="960">
        <v>16037.446475656181</v>
      </c>
      <c r="G41" s="1812"/>
      <c r="H41" s="963">
        <v>16037.446475656181</v>
      </c>
      <c r="J41" s="964" t="s">
        <v>926</v>
      </c>
      <c r="K41" s="960">
        <v>39894.1454618313</v>
      </c>
      <c r="L41" s="1813">
        <v>0.87126836259556961</v>
      </c>
      <c r="M41" s="960">
        <v>34758.506793679233</v>
      </c>
      <c r="N41" s="963">
        <v>34758.506793679233</v>
      </c>
      <c r="P41" s="964" t="s">
        <v>926</v>
      </c>
      <c r="Q41" s="960">
        <v>39894.1454618313</v>
      </c>
      <c r="R41" s="1813">
        <v>1.1000000000000001</v>
      </c>
      <c r="S41" s="960">
        <v>43883.560008014436</v>
      </c>
      <c r="T41" s="963">
        <v>43883.560008014436</v>
      </c>
      <c r="V41" s="964" t="s">
        <v>926</v>
      </c>
      <c r="W41" s="960">
        <v>39894.1454618313</v>
      </c>
      <c r="X41" s="1813">
        <v>1.36</v>
      </c>
      <c r="Y41" s="960">
        <v>54256.037828090572</v>
      </c>
      <c r="Z41" s="963">
        <v>54256.037828090572</v>
      </c>
      <c r="AG41" s="734"/>
      <c r="AH41" s="734"/>
      <c r="AI41" s="734"/>
    </row>
    <row r="42" spans="3:35" x14ac:dyDescent="0.3">
      <c r="C42" s="964" t="s">
        <v>927</v>
      </c>
      <c r="D42" s="960">
        <v>29920.609096373475</v>
      </c>
      <c r="E42" s="1813">
        <v>0.20099999999999998</v>
      </c>
      <c r="F42" s="960">
        <v>6014.0424283710681</v>
      </c>
      <c r="G42" s="1812"/>
      <c r="H42" s="963">
        <v>6014.0424283710681</v>
      </c>
      <c r="J42" s="964" t="s">
        <v>927</v>
      </c>
      <c r="K42" s="960">
        <v>29920.609096373475</v>
      </c>
      <c r="L42" s="1813">
        <v>0.43563418129778481</v>
      </c>
      <c r="M42" s="960">
        <v>13034.440047629712</v>
      </c>
      <c r="N42" s="963">
        <v>13034.440047629712</v>
      </c>
      <c r="P42" s="964" t="s">
        <v>927</v>
      </c>
      <c r="Q42" s="960">
        <v>29920.609096373475</v>
      </c>
      <c r="R42" s="1813">
        <v>0.55000000000000004</v>
      </c>
      <c r="S42" s="1814">
        <v>16456.335003005413</v>
      </c>
      <c r="T42" s="963">
        <v>16456.335003005413</v>
      </c>
      <c r="V42" s="964" t="s">
        <v>927</v>
      </c>
      <c r="W42" s="960">
        <v>29920.609096373475</v>
      </c>
      <c r="X42" s="1813">
        <v>0.68</v>
      </c>
      <c r="Y42" s="960">
        <v>20346.014185533964</v>
      </c>
      <c r="Z42" s="963">
        <v>20346.014185533964</v>
      </c>
      <c r="AG42" s="734"/>
      <c r="AH42" s="734"/>
      <c r="AI42" s="734"/>
    </row>
    <row r="43" spans="3:35" x14ac:dyDescent="0.3">
      <c r="C43" s="959"/>
      <c r="D43" s="1167"/>
      <c r="E43" s="1167"/>
      <c r="F43" s="1167"/>
      <c r="G43" s="1802"/>
      <c r="H43" s="1003"/>
      <c r="J43" s="720"/>
      <c r="K43" s="609"/>
      <c r="L43" s="734"/>
      <c r="M43" s="734"/>
      <c r="N43" s="1003"/>
      <c r="P43" s="720"/>
      <c r="Q43" s="609"/>
      <c r="R43" s="734"/>
      <c r="S43" s="1167"/>
      <c r="T43" s="1815"/>
      <c r="V43" s="720"/>
      <c r="W43" s="609"/>
      <c r="X43" s="734"/>
      <c r="Y43" s="1167"/>
      <c r="Z43" s="1003"/>
      <c r="AG43" s="734"/>
      <c r="AH43" s="734"/>
      <c r="AI43" s="734"/>
    </row>
    <row r="44" spans="3:35" x14ac:dyDescent="0.3">
      <c r="C44" s="1799"/>
      <c r="D44" s="734"/>
      <c r="E44" s="734"/>
      <c r="F44" s="991" t="s">
        <v>1322</v>
      </c>
      <c r="G44" s="1816"/>
      <c r="H44" s="1817">
        <v>155546.84326187137</v>
      </c>
      <c r="J44" s="720"/>
      <c r="K44" s="609"/>
      <c r="L44" s="734"/>
      <c r="M44" s="968" t="s">
        <v>1322</v>
      </c>
      <c r="N44" s="1817">
        <v>269535.22569524607</v>
      </c>
      <c r="P44" s="720"/>
      <c r="Q44" s="609"/>
      <c r="R44" s="734"/>
      <c r="S44" s="991" t="s">
        <v>1322</v>
      </c>
      <c r="T44" s="1817">
        <v>354396.28803846933</v>
      </c>
      <c r="V44" s="720"/>
      <c r="W44" s="609"/>
      <c r="X44" s="734"/>
      <c r="Y44" s="968" t="s">
        <v>1322</v>
      </c>
      <c r="Z44" s="1817">
        <v>438864.83285914653</v>
      </c>
      <c r="AG44" s="734"/>
      <c r="AH44" s="734"/>
      <c r="AI44" s="734"/>
    </row>
    <row r="45" spans="3:35" x14ac:dyDescent="0.3">
      <c r="C45" s="1810" t="s">
        <v>891</v>
      </c>
      <c r="D45" s="1795"/>
      <c r="E45" s="1795"/>
      <c r="F45" s="734"/>
      <c r="G45" s="734"/>
      <c r="H45" s="1806"/>
      <c r="J45" s="953" t="s">
        <v>891</v>
      </c>
      <c r="K45" s="954"/>
      <c r="L45" s="1795"/>
      <c r="M45" s="734"/>
      <c r="N45" s="1806"/>
      <c r="P45" s="953" t="s">
        <v>891</v>
      </c>
      <c r="Q45" s="954"/>
      <c r="R45" s="1795"/>
      <c r="S45" s="734"/>
      <c r="T45" s="1806"/>
      <c r="V45" s="1799" t="s">
        <v>891</v>
      </c>
      <c r="W45" s="1795"/>
      <c r="X45" s="734"/>
      <c r="Y45" s="734"/>
      <c r="Z45" s="1818"/>
      <c r="AA45" s="1819"/>
      <c r="AG45" s="734"/>
      <c r="AH45" s="734"/>
      <c r="AI45" s="734"/>
    </row>
    <row r="46" spans="3:35" x14ac:dyDescent="0.3">
      <c r="C46" s="955" t="s">
        <v>884</v>
      </c>
      <c r="D46" s="956" t="s">
        <v>892</v>
      </c>
      <c r="E46" s="958" t="s">
        <v>893</v>
      </c>
      <c r="F46" s="956" t="s">
        <v>887</v>
      </c>
      <c r="G46" s="958"/>
      <c r="H46" s="957" t="s">
        <v>888</v>
      </c>
      <c r="J46" s="955" t="s">
        <v>884</v>
      </c>
      <c r="K46" s="956" t="s">
        <v>892</v>
      </c>
      <c r="L46" s="958" t="s">
        <v>893</v>
      </c>
      <c r="M46" s="956" t="s">
        <v>887</v>
      </c>
      <c r="N46" s="957" t="s">
        <v>888</v>
      </c>
      <c r="P46" s="955" t="s">
        <v>884</v>
      </c>
      <c r="Q46" s="956" t="s">
        <v>892</v>
      </c>
      <c r="R46" s="958" t="s">
        <v>893</v>
      </c>
      <c r="S46" s="956" t="s">
        <v>887</v>
      </c>
      <c r="T46" s="957" t="s">
        <v>888</v>
      </c>
      <c r="V46" s="955" t="s">
        <v>884</v>
      </c>
      <c r="W46" s="956" t="s">
        <v>892</v>
      </c>
      <c r="X46" s="958" t="s">
        <v>893</v>
      </c>
      <c r="Y46" s="956" t="s">
        <v>887</v>
      </c>
      <c r="Z46" s="957" t="s">
        <v>888</v>
      </c>
      <c r="AA46" s="1819"/>
      <c r="AG46" s="734"/>
      <c r="AH46" s="734"/>
      <c r="AI46" s="734"/>
    </row>
    <row r="47" spans="3:35" ht="16.5" x14ac:dyDescent="0.3">
      <c r="C47" s="974" t="s">
        <v>1896</v>
      </c>
      <c r="D47" s="975" t="s">
        <v>4324</v>
      </c>
      <c r="E47" s="1340">
        <v>0.1</v>
      </c>
      <c r="F47" s="1078">
        <v>327256.66199158487</v>
      </c>
      <c r="G47" s="1820"/>
      <c r="H47" s="967">
        <v>32725.666199158488</v>
      </c>
      <c r="J47" s="974" t="s">
        <v>1896</v>
      </c>
      <c r="K47" s="975" t="s">
        <v>4324</v>
      </c>
      <c r="L47" s="1821">
        <v>0.1</v>
      </c>
      <c r="M47" s="1078">
        <v>327256.66199158487</v>
      </c>
      <c r="N47" s="967">
        <v>32725.666199158488</v>
      </c>
      <c r="P47" s="974" t="s">
        <v>1896</v>
      </c>
      <c r="Q47" s="975" t="s">
        <v>4324</v>
      </c>
      <c r="R47" s="1077">
        <v>0.13</v>
      </c>
      <c r="S47" s="1078">
        <v>327256.66199158487</v>
      </c>
      <c r="T47" s="967">
        <v>42543.366058906038</v>
      </c>
      <c r="V47" s="974" t="s">
        <v>1896</v>
      </c>
      <c r="W47" s="975" t="s">
        <v>4324</v>
      </c>
      <c r="X47" s="1077">
        <v>0.13</v>
      </c>
      <c r="Y47" s="1078">
        <v>327256.66199158487</v>
      </c>
      <c r="Z47" s="967">
        <v>42543.366058906038</v>
      </c>
      <c r="AG47" s="734"/>
      <c r="AH47" s="734"/>
      <c r="AI47" s="734"/>
    </row>
    <row r="48" spans="3:35" ht="16.5" x14ac:dyDescent="0.3">
      <c r="C48" s="974" t="s">
        <v>1898</v>
      </c>
      <c r="D48" s="975" t="s">
        <v>4324</v>
      </c>
      <c r="E48" s="1340">
        <v>8.0399999999999991</v>
      </c>
      <c r="F48" s="1078">
        <v>372449.24864756566</v>
      </c>
      <c r="G48" s="1820"/>
      <c r="H48" s="967">
        <v>2994491.9591264278</v>
      </c>
      <c r="J48" s="974" t="s">
        <v>1898</v>
      </c>
      <c r="K48" s="975" t="s">
        <v>4324</v>
      </c>
      <c r="L48" s="1821">
        <v>13.069025438933544</v>
      </c>
      <c r="M48" s="1078">
        <v>372449.24864756566</v>
      </c>
      <c r="N48" s="967">
        <v>4867548.7052867208</v>
      </c>
      <c r="P48" s="974" t="s">
        <v>1898</v>
      </c>
      <c r="Q48" s="975" t="s">
        <v>4324</v>
      </c>
      <c r="R48" s="1077">
        <v>15.5</v>
      </c>
      <c r="S48" s="1078">
        <v>372449.24864756566</v>
      </c>
      <c r="T48" s="967">
        <v>5772963.3540372681</v>
      </c>
      <c r="V48" s="974" t="s">
        <v>1898</v>
      </c>
      <c r="W48" s="975" t="s">
        <v>4324</v>
      </c>
      <c r="X48" s="1077">
        <v>20</v>
      </c>
      <c r="Y48" s="1078">
        <v>372449.24864756566</v>
      </c>
      <c r="Z48" s="967">
        <v>7448984.9729513135</v>
      </c>
      <c r="AG48" s="734"/>
      <c r="AH48" s="734"/>
      <c r="AI48" s="734"/>
    </row>
    <row r="49" spans="3:35" x14ac:dyDescent="0.3">
      <c r="C49" s="1075" t="s">
        <v>905</v>
      </c>
      <c r="D49" s="679" t="s">
        <v>3</v>
      </c>
      <c r="E49" s="1340">
        <v>603</v>
      </c>
      <c r="F49" s="1078">
        <v>2256.9424964936889</v>
      </c>
      <c r="G49" s="1820"/>
      <c r="H49" s="967">
        <v>1360936.3253856944</v>
      </c>
      <c r="J49" s="1075" t="s">
        <v>905</v>
      </c>
      <c r="K49" s="679" t="s">
        <v>3</v>
      </c>
      <c r="L49" s="1821">
        <v>980.17690792001576</v>
      </c>
      <c r="M49" s="1078">
        <v>2256.9424964936889</v>
      </c>
      <c r="N49" s="967">
        <v>2212202.9175664647</v>
      </c>
      <c r="P49" s="1075" t="s">
        <v>905</v>
      </c>
      <c r="Q49" s="679" t="s">
        <v>3</v>
      </c>
      <c r="R49" s="1077">
        <v>1075</v>
      </c>
      <c r="S49" s="1078">
        <v>2256.9424964936889</v>
      </c>
      <c r="T49" s="967">
        <v>2426213.1837307154</v>
      </c>
      <c r="V49" s="1075" t="s">
        <v>905</v>
      </c>
      <c r="W49" s="679" t="s">
        <v>3</v>
      </c>
      <c r="X49" s="1077">
        <v>1400</v>
      </c>
      <c r="Y49" s="1078">
        <v>2256.9424964936889</v>
      </c>
      <c r="Z49" s="967">
        <v>3159719.4950911645</v>
      </c>
      <c r="AG49" s="734"/>
      <c r="AH49" s="734"/>
      <c r="AI49" s="734"/>
    </row>
    <row r="50" spans="3:35" x14ac:dyDescent="0.3">
      <c r="C50" s="974" t="s">
        <v>2138</v>
      </c>
      <c r="D50" s="679" t="s">
        <v>297</v>
      </c>
      <c r="E50" s="1340">
        <v>15</v>
      </c>
      <c r="F50" s="1078">
        <v>47019.635343618516</v>
      </c>
      <c r="G50" s="1820"/>
      <c r="H50" s="967">
        <v>705294.5301542778</v>
      </c>
      <c r="J50" s="974" t="s">
        <v>2138</v>
      </c>
      <c r="K50" s="679" t="s">
        <v>3</v>
      </c>
      <c r="L50" s="1821">
        <v>15</v>
      </c>
      <c r="M50" s="1078">
        <v>47019.635343618516</v>
      </c>
      <c r="N50" s="967">
        <v>705294.5301542778</v>
      </c>
      <c r="P50" s="1075" t="s">
        <v>902</v>
      </c>
      <c r="Q50" s="679" t="s">
        <v>903</v>
      </c>
      <c r="R50" s="1822">
        <v>8</v>
      </c>
      <c r="S50" s="1078">
        <v>96726.106992586661</v>
      </c>
      <c r="T50" s="967">
        <v>773808.85594069329</v>
      </c>
      <c r="V50" s="1075" t="s">
        <v>902</v>
      </c>
      <c r="W50" s="679" t="s">
        <v>903</v>
      </c>
      <c r="X50" s="1822">
        <v>10</v>
      </c>
      <c r="Y50" s="1078">
        <v>96726.106992586661</v>
      </c>
      <c r="Z50" s="967">
        <v>967261.06992586656</v>
      </c>
      <c r="AG50" s="734"/>
      <c r="AH50" s="734"/>
      <c r="AI50" s="734"/>
    </row>
    <row r="51" spans="3:35" x14ac:dyDescent="0.3">
      <c r="C51" s="1075" t="s">
        <v>902</v>
      </c>
      <c r="D51" s="679" t="s">
        <v>903</v>
      </c>
      <c r="E51" s="1823">
        <v>3.21</v>
      </c>
      <c r="F51" s="1078">
        <v>96726.106992586661</v>
      </c>
      <c r="G51" s="1820"/>
      <c r="H51" s="967">
        <v>310490.80344620318</v>
      </c>
      <c r="J51" s="1075" t="s">
        <v>902</v>
      </c>
      <c r="K51" s="679" t="s">
        <v>903</v>
      </c>
      <c r="L51" s="1824">
        <v>6.1680408605129715</v>
      </c>
      <c r="M51" s="1078">
        <v>96726.106992586661</v>
      </c>
      <c r="N51" s="967">
        <v>596610.58020862401</v>
      </c>
      <c r="P51" s="1075" t="s">
        <v>987</v>
      </c>
      <c r="Q51" s="679" t="s">
        <v>2327</v>
      </c>
      <c r="R51" s="1822">
        <v>1</v>
      </c>
      <c r="S51" s="1078">
        <v>8751.5632137848133</v>
      </c>
      <c r="T51" s="967">
        <v>8751.5632137848133</v>
      </c>
      <c r="V51" s="1075" t="s">
        <v>987</v>
      </c>
      <c r="W51" s="679" t="s">
        <v>2327</v>
      </c>
      <c r="X51" s="1822">
        <v>1</v>
      </c>
      <c r="Y51" s="1078">
        <v>8751.5632137848133</v>
      </c>
      <c r="Z51" s="967">
        <v>8751.5632137848133</v>
      </c>
      <c r="AG51" s="734"/>
      <c r="AH51" s="734"/>
      <c r="AI51" s="734"/>
    </row>
    <row r="52" spans="3:35" x14ac:dyDescent="0.3">
      <c r="C52" s="1075" t="s">
        <v>987</v>
      </c>
      <c r="D52" s="679" t="s">
        <v>2327</v>
      </c>
      <c r="E52" s="1823">
        <v>1</v>
      </c>
      <c r="F52" s="1078">
        <v>8751.5632137848133</v>
      </c>
      <c r="G52" s="1820"/>
      <c r="H52" s="967">
        <v>8751.5632137848133</v>
      </c>
      <c r="J52" s="1075" t="s">
        <v>987</v>
      </c>
      <c r="K52" s="679" t="s">
        <v>2327</v>
      </c>
      <c r="L52" s="1824">
        <v>1</v>
      </c>
      <c r="M52" s="1078">
        <v>8751.5632137848133</v>
      </c>
      <c r="N52" s="967">
        <v>8751.5632137848133</v>
      </c>
      <c r="P52" s="1075" t="s">
        <v>988</v>
      </c>
      <c r="Q52" s="700" t="s">
        <v>2327</v>
      </c>
      <c r="R52" s="1822">
        <v>5</v>
      </c>
      <c r="S52" s="1078">
        <v>9470.8830294530144</v>
      </c>
      <c r="T52" s="967">
        <v>47354.41514726507</v>
      </c>
      <c r="V52" s="1075" t="s">
        <v>988</v>
      </c>
      <c r="W52" s="700" t="s">
        <v>2327</v>
      </c>
      <c r="X52" s="1822">
        <v>5</v>
      </c>
      <c r="Y52" s="1078">
        <v>9470.8830294530144</v>
      </c>
      <c r="Z52" s="967">
        <v>47354.41514726507</v>
      </c>
      <c r="AG52" s="734"/>
      <c r="AH52" s="734"/>
      <c r="AI52" s="734"/>
    </row>
    <row r="53" spans="3:35" x14ac:dyDescent="0.3">
      <c r="C53" s="1075" t="s">
        <v>988</v>
      </c>
      <c r="D53" s="700" t="s">
        <v>2327</v>
      </c>
      <c r="E53" s="1823">
        <v>5</v>
      </c>
      <c r="F53" s="1078">
        <v>9470.8830294530144</v>
      </c>
      <c r="G53" s="1820"/>
      <c r="H53" s="967">
        <v>47354.41514726507</v>
      </c>
      <c r="J53" s="1075" t="s">
        <v>988</v>
      </c>
      <c r="K53" s="700" t="s">
        <v>2327</v>
      </c>
      <c r="L53" s="1824">
        <v>5</v>
      </c>
      <c r="M53" s="1078">
        <v>9470.8830294530144</v>
      </c>
      <c r="N53" s="967">
        <v>47354.41514726507</v>
      </c>
      <c r="P53" s="1075" t="s">
        <v>985</v>
      </c>
      <c r="Q53" s="679" t="s">
        <v>3</v>
      </c>
      <c r="R53" s="1822">
        <v>11.6</v>
      </c>
      <c r="S53" s="1078">
        <v>3186.5448687637754</v>
      </c>
      <c r="T53" s="967">
        <v>36963.920477659791</v>
      </c>
      <c r="V53" s="1075" t="s">
        <v>985</v>
      </c>
      <c r="W53" s="679" t="s">
        <v>3</v>
      </c>
      <c r="X53" s="1822">
        <v>14</v>
      </c>
      <c r="Y53" s="1078">
        <v>3186.5448687637754</v>
      </c>
      <c r="Z53" s="967">
        <v>44611.628162692854</v>
      </c>
      <c r="AG53" s="734"/>
      <c r="AH53" s="734"/>
      <c r="AI53" s="734"/>
    </row>
    <row r="54" spans="3:35" x14ac:dyDescent="0.3">
      <c r="C54" s="1075" t="s">
        <v>985</v>
      </c>
      <c r="D54" s="679" t="s">
        <v>3</v>
      </c>
      <c r="E54" s="1823">
        <v>6.03</v>
      </c>
      <c r="F54" s="1078">
        <v>3186.5448687637754</v>
      </c>
      <c r="G54" s="1820"/>
      <c r="H54" s="967">
        <v>19214.865558645568</v>
      </c>
      <c r="J54" s="1075" t="s">
        <v>985</v>
      </c>
      <c r="K54" s="679" t="s">
        <v>3</v>
      </c>
      <c r="L54" s="1824">
        <v>9.8017690792001577</v>
      </c>
      <c r="M54" s="1078">
        <v>3186.5448687637754</v>
      </c>
      <c r="N54" s="967">
        <v>31233.7769641327</v>
      </c>
      <c r="P54" s="974" t="s">
        <v>1901</v>
      </c>
      <c r="Q54" s="679" t="s">
        <v>1</v>
      </c>
      <c r="R54" s="1822">
        <v>4</v>
      </c>
      <c r="S54" s="1078">
        <v>4997.5155279503106</v>
      </c>
      <c r="T54" s="967">
        <v>19990.062111801242</v>
      </c>
      <c r="V54" s="974" t="s">
        <v>1901</v>
      </c>
      <c r="W54" s="679" t="s">
        <v>1</v>
      </c>
      <c r="X54" s="1822">
        <v>6</v>
      </c>
      <c r="Y54" s="1078">
        <v>4997.5155279503106</v>
      </c>
      <c r="Z54" s="967">
        <v>29985.093167701863</v>
      </c>
      <c r="AG54" s="734"/>
      <c r="AH54" s="734"/>
      <c r="AI54" s="734"/>
    </row>
    <row r="55" spans="3:35" x14ac:dyDescent="0.3">
      <c r="C55" s="974" t="s">
        <v>1901</v>
      </c>
      <c r="D55" s="679" t="s">
        <v>1</v>
      </c>
      <c r="E55" s="1823">
        <v>4</v>
      </c>
      <c r="F55" s="1078">
        <v>4997.5155279503106</v>
      </c>
      <c r="G55" s="1820"/>
      <c r="H55" s="967">
        <v>19990.062111801242</v>
      </c>
      <c r="J55" s="974" t="s">
        <v>1901</v>
      </c>
      <c r="K55" s="679" t="s">
        <v>1</v>
      </c>
      <c r="L55" s="1824">
        <v>4</v>
      </c>
      <c r="M55" s="1078">
        <v>4997.5155279503106</v>
      </c>
      <c r="N55" s="967">
        <v>19990.062111801242</v>
      </c>
      <c r="P55" s="974" t="s">
        <v>986</v>
      </c>
      <c r="Q55" s="679" t="s">
        <v>1</v>
      </c>
      <c r="R55" s="1822">
        <v>4</v>
      </c>
      <c r="S55" s="1078">
        <v>2525.6261270286518</v>
      </c>
      <c r="T55" s="967">
        <v>10102.504508114607</v>
      </c>
      <c r="V55" s="974" t="s">
        <v>986</v>
      </c>
      <c r="W55" s="679" t="s">
        <v>1</v>
      </c>
      <c r="X55" s="1822">
        <v>6</v>
      </c>
      <c r="Y55" s="1078">
        <v>2525.6261270286518</v>
      </c>
      <c r="Z55" s="967">
        <v>15153.75676217191</v>
      </c>
      <c r="AG55" s="734"/>
      <c r="AH55" s="734"/>
      <c r="AI55" s="734"/>
    </row>
    <row r="56" spans="3:35" x14ac:dyDescent="0.3">
      <c r="C56" s="974" t="s">
        <v>986</v>
      </c>
      <c r="D56" s="679" t="s">
        <v>1</v>
      </c>
      <c r="E56" s="1823">
        <v>4</v>
      </c>
      <c r="F56" s="1078">
        <v>2525.6261270286518</v>
      </c>
      <c r="G56" s="1820"/>
      <c r="H56" s="967">
        <v>10102.504508114607</v>
      </c>
      <c r="J56" s="974" t="s">
        <v>986</v>
      </c>
      <c r="K56" s="679" t="s">
        <v>1</v>
      </c>
      <c r="L56" s="1824">
        <v>4</v>
      </c>
      <c r="M56" s="1078">
        <v>2525.6261270286518</v>
      </c>
      <c r="N56" s="967">
        <v>10102.504508114607</v>
      </c>
      <c r="P56" s="1075" t="s">
        <v>912</v>
      </c>
      <c r="Q56" s="679" t="s">
        <v>913</v>
      </c>
      <c r="R56" s="1822">
        <v>1</v>
      </c>
      <c r="S56" s="1078">
        <v>3869.0442797034666</v>
      </c>
      <c r="T56" s="967">
        <v>3869.0442797034666</v>
      </c>
      <c r="V56" s="1075" t="s">
        <v>912</v>
      </c>
      <c r="W56" s="679" t="s">
        <v>913</v>
      </c>
      <c r="X56" s="1822">
        <v>1</v>
      </c>
      <c r="Y56" s="1078">
        <v>3869.0442797034666</v>
      </c>
      <c r="Z56" s="967">
        <v>3869.0442797034666</v>
      </c>
      <c r="AG56" s="734"/>
      <c r="AH56" s="734"/>
      <c r="AI56" s="734"/>
    </row>
    <row r="57" spans="3:35" ht="16.5" x14ac:dyDescent="0.3">
      <c r="C57" s="1075" t="s">
        <v>912</v>
      </c>
      <c r="D57" s="679" t="s">
        <v>913</v>
      </c>
      <c r="E57" s="1823">
        <v>1</v>
      </c>
      <c r="F57" s="1078">
        <v>3869.0442797034666</v>
      </c>
      <c r="G57" s="1820"/>
      <c r="H57" s="967">
        <v>3869.0442797034666</v>
      </c>
      <c r="J57" s="1075" t="s">
        <v>912</v>
      </c>
      <c r="K57" s="679" t="s">
        <v>913</v>
      </c>
      <c r="L57" s="1824">
        <v>1</v>
      </c>
      <c r="M57" s="1078">
        <v>3869.0442797034666</v>
      </c>
      <c r="N57" s="967">
        <v>3869.0442797034666</v>
      </c>
      <c r="P57" s="1075" t="s">
        <v>2167</v>
      </c>
      <c r="Q57" s="975" t="s">
        <v>4324</v>
      </c>
      <c r="R57" s="1340">
        <v>0</v>
      </c>
      <c r="S57" s="1078">
        <v>31489.721498697658</v>
      </c>
      <c r="T57" s="967">
        <v>0</v>
      </c>
      <c r="V57" s="1075" t="s">
        <v>2167</v>
      </c>
      <c r="W57" s="975" t="s">
        <v>4324</v>
      </c>
      <c r="X57" s="1340">
        <v>0</v>
      </c>
      <c r="Y57" s="1078">
        <v>31489.721498697658</v>
      </c>
      <c r="Z57" s="967">
        <v>0</v>
      </c>
      <c r="AG57" s="734"/>
      <c r="AH57" s="734"/>
      <c r="AI57" s="734"/>
    </row>
    <row r="58" spans="3:35" ht="16.5" x14ac:dyDescent="0.3">
      <c r="C58" s="1075" t="s">
        <v>2167</v>
      </c>
      <c r="D58" s="975" t="s">
        <v>4324</v>
      </c>
      <c r="E58" s="1823">
        <v>0</v>
      </c>
      <c r="F58" s="1078">
        <v>31489.721498697658</v>
      </c>
      <c r="G58" s="1820"/>
      <c r="H58" s="967">
        <v>0</v>
      </c>
      <c r="J58" s="1075" t="s">
        <v>2167</v>
      </c>
      <c r="K58" s="975" t="s">
        <v>4324</v>
      </c>
      <c r="L58" s="1825">
        <v>0</v>
      </c>
      <c r="M58" s="1078">
        <v>31489.721498697658</v>
      </c>
      <c r="N58" s="967">
        <v>0</v>
      </c>
      <c r="P58" s="1075" t="s">
        <v>2166</v>
      </c>
      <c r="Q58" s="1327" t="s">
        <v>4324</v>
      </c>
      <c r="R58" s="1825">
        <v>20.129611025288941</v>
      </c>
      <c r="S58" s="1078">
        <v>16121.017832097778</v>
      </c>
      <c r="T58" s="967">
        <v>324509.81829187507</v>
      </c>
      <c r="V58" s="1075" t="s">
        <v>2166</v>
      </c>
      <c r="W58" s="1327" t="s">
        <v>4324</v>
      </c>
      <c r="X58" s="1825">
        <v>24.74</v>
      </c>
      <c r="Y58" s="1078">
        <v>16121.017832097778</v>
      </c>
      <c r="Z58" s="967">
        <v>398833.98116609897</v>
      </c>
      <c r="AG58" s="734"/>
      <c r="AH58" s="734"/>
      <c r="AI58" s="734"/>
    </row>
    <row r="59" spans="3:35" ht="16.5" x14ac:dyDescent="0.3">
      <c r="C59" s="1075" t="s">
        <v>2166</v>
      </c>
      <c r="D59" s="1327" t="s">
        <v>4324</v>
      </c>
      <c r="E59" s="1825">
        <v>9.8324999999999996</v>
      </c>
      <c r="F59" s="1078">
        <v>16121.017832097778</v>
      </c>
      <c r="G59" s="1826"/>
      <c r="H59" s="967">
        <v>158509.90783410138</v>
      </c>
      <c r="J59" s="1075" t="s">
        <v>2166</v>
      </c>
      <c r="K59" s="1327" t="s">
        <v>4324</v>
      </c>
      <c r="L59" s="1825">
        <v>15.777999999999999</v>
      </c>
      <c r="M59" s="1078">
        <v>16121.017832097778</v>
      </c>
      <c r="N59" s="967">
        <v>254357.41935483873</v>
      </c>
      <c r="P59" s="1827"/>
      <c r="Q59" s="700"/>
      <c r="R59" s="1828"/>
      <c r="S59" s="1829"/>
      <c r="T59" s="967"/>
      <c r="V59" s="1827"/>
      <c r="W59" s="700"/>
      <c r="X59" s="1828"/>
      <c r="Y59" s="1829"/>
      <c r="Z59" s="967"/>
      <c r="AG59" s="734"/>
      <c r="AH59" s="734"/>
      <c r="AI59" s="734"/>
    </row>
    <row r="60" spans="3:35" x14ac:dyDescent="0.3">
      <c r="C60" s="1799"/>
      <c r="D60" s="734"/>
      <c r="E60" s="734"/>
      <c r="F60" s="991" t="s">
        <v>1322</v>
      </c>
      <c r="G60" s="1816"/>
      <c r="H60" s="1817">
        <v>5671731.6469651787</v>
      </c>
      <c r="J60" s="720"/>
      <c r="K60" s="609"/>
      <c r="L60" s="734"/>
      <c r="M60" s="968" t="s">
        <v>1322</v>
      </c>
      <c r="N60" s="1817">
        <v>8790041.1849948894</v>
      </c>
      <c r="P60" s="720"/>
      <c r="Q60" s="609"/>
      <c r="R60" s="734"/>
      <c r="S60" s="968" t="s">
        <v>1322</v>
      </c>
      <c r="T60" s="1817">
        <v>9467070.087797787</v>
      </c>
      <c r="V60" s="720"/>
      <c r="W60" s="609"/>
      <c r="X60" s="734"/>
      <c r="Y60" s="968" t="s">
        <v>1322</v>
      </c>
      <c r="Z60" s="1817">
        <v>12167068.385926668</v>
      </c>
      <c r="AG60" s="734"/>
      <c r="AH60" s="734"/>
      <c r="AI60" s="734"/>
    </row>
    <row r="61" spans="3:35" x14ac:dyDescent="0.3">
      <c r="C61" s="1810" t="s">
        <v>898</v>
      </c>
      <c r="D61" s="1795"/>
      <c r="E61" s="1795"/>
      <c r="F61" s="734"/>
      <c r="G61" s="734"/>
      <c r="H61" s="1806"/>
      <c r="J61" s="953" t="s">
        <v>898</v>
      </c>
      <c r="K61" s="954"/>
      <c r="L61" s="1795"/>
      <c r="M61" s="734"/>
      <c r="N61" s="1806"/>
      <c r="P61" s="953" t="s">
        <v>898</v>
      </c>
      <c r="Q61" s="954"/>
      <c r="R61" s="1795"/>
      <c r="S61" s="734"/>
      <c r="T61" s="1806"/>
      <c r="V61" s="953" t="s">
        <v>898</v>
      </c>
      <c r="W61" s="954"/>
      <c r="X61" s="1795"/>
      <c r="Y61" s="734"/>
      <c r="Z61" s="1806"/>
      <c r="AG61" s="734"/>
      <c r="AH61" s="734"/>
      <c r="AI61" s="734"/>
    </row>
    <row r="62" spans="3:35" x14ac:dyDescent="0.3">
      <c r="C62" s="955" t="s">
        <v>884</v>
      </c>
      <c r="D62" s="956" t="s">
        <v>885</v>
      </c>
      <c r="E62" s="958" t="s">
        <v>2597</v>
      </c>
      <c r="F62" s="956" t="s">
        <v>2598</v>
      </c>
      <c r="G62" s="958"/>
      <c r="H62" s="972" t="s">
        <v>888</v>
      </c>
      <c r="J62" s="955" t="s">
        <v>884</v>
      </c>
      <c r="K62" s="956" t="s">
        <v>885</v>
      </c>
      <c r="L62" s="958" t="s">
        <v>2597</v>
      </c>
      <c r="M62" s="956" t="s">
        <v>2598</v>
      </c>
      <c r="N62" s="972" t="s">
        <v>888</v>
      </c>
      <c r="P62" s="955" t="s">
        <v>884</v>
      </c>
      <c r="Q62" s="956" t="s">
        <v>885</v>
      </c>
      <c r="R62" s="958" t="s">
        <v>2597</v>
      </c>
      <c r="S62" s="956" t="s">
        <v>2598</v>
      </c>
      <c r="T62" s="972" t="s">
        <v>888</v>
      </c>
      <c r="V62" s="955" t="s">
        <v>884</v>
      </c>
      <c r="W62" s="956" t="s">
        <v>885</v>
      </c>
      <c r="X62" s="958" t="s">
        <v>2597</v>
      </c>
      <c r="Y62" s="956" t="s">
        <v>2598</v>
      </c>
      <c r="Z62" s="972" t="s">
        <v>888</v>
      </c>
      <c r="AG62" s="734"/>
      <c r="AH62" s="734"/>
      <c r="AI62" s="734"/>
    </row>
    <row r="63" spans="3:35" x14ac:dyDescent="0.3">
      <c r="C63" s="964" t="s">
        <v>990</v>
      </c>
      <c r="D63" s="1830">
        <v>100448.75998254272</v>
      </c>
      <c r="E63" s="1340">
        <v>1</v>
      </c>
      <c r="F63" s="1070">
        <v>2</v>
      </c>
      <c r="G63" s="1831"/>
      <c r="H63" s="963">
        <v>200897.51996508543</v>
      </c>
      <c r="J63" s="964" t="s">
        <v>990</v>
      </c>
      <c r="K63" s="1830">
        <v>100448.75998254272</v>
      </c>
      <c r="L63" s="1340">
        <v>1</v>
      </c>
      <c r="M63" s="1070">
        <v>2</v>
      </c>
      <c r="N63" s="963">
        <v>200897.51996508543</v>
      </c>
      <c r="P63" s="964" t="s">
        <v>990</v>
      </c>
      <c r="Q63" s="1830">
        <v>100448.75998254272</v>
      </c>
      <c r="R63" s="1340">
        <v>1</v>
      </c>
      <c r="S63" s="1070">
        <v>2.5</v>
      </c>
      <c r="T63" s="963">
        <v>251121.89995635679</v>
      </c>
      <c r="V63" s="964" t="s">
        <v>990</v>
      </c>
      <c r="W63" s="1830">
        <v>100448.75998254272</v>
      </c>
      <c r="X63" s="1340">
        <v>1</v>
      </c>
      <c r="Y63" s="1070">
        <v>3</v>
      </c>
      <c r="Z63" s="963">
        <v>301346.27994762815</v>
      </c>
      <c r="AG63" s="734"/>
      <c r="AH63" s="734"/>
      <c r="AI63" s="734"/>
    </row>
    <row r="64" spans="3:35" x14ac:dyDescent="0.3">
      <c r="C64" s="645" t="s">
        <v>1154</v>
      </c>
      <c r="D64" s="1830">
        <v>64040.167561799884</v>
      </c>
      <c r="E64" s="1340">
        <v>4</v>
      </c>
      <c r="F64" s="1070">
        <v>2</v>
      </c>
      <c r="G64" s="1831"/>
      <c r="H64" s="963">
        <v>512321.34049439908</v>
      </c>
      <c r="J64" s="645" t="s">
        <v>1154</v>
      </c>
      <c r="K64" s="1830">
        <v>64040.167561799884</v>
      </c>
      <c r="L64" s="1340">
        <v>6</v>
      </c>
      <c r="M64" s="1070">
        <v>2</v>
      </c>
      <c r="N64" s="963">
        <v>768482.01074159867</v>
      </c>
      <c r="P64" s="645" t="s">
        <v>1154</v>
      </c>
      <c r="Q64" s="1830">
        <v>64040.167561799884</v>
      </c>
      <c r="R64" s="1340">
        <v>6</v>
      </c>
      <c r="S64" s="1070">
        <v>2.5</v>
      </c>
      <c r="T64" s="963">
        <v>960602.5134269984</v>
      </c>
      <c r="V64" s="645" t="s">
        <v>1154</v>
      </c>
      <c r="W64" s="1830">
        <v>64040.167561799884</v>
      </c>
      <c r="X64" s="1340">
        <v>6</v>
      </c>
      <c r="Y64" s="1070">
        <v>3</v>
      </c>
      <c r="Z64" s="963">
        <v>1152723.0161123979</v>
      </c>
      <c r="AG64" s="734"/>
      <c r="AH64" s="734"/>
      <c r="AI64" s="734"/>
    </row>
    <row r="65" spans="3:50" x14ac:dyDescent="0.3">
      <c r="C65" s="964" t="s">
        <v>899</v>
      </c>
      <c r="D65" s="1830">
        <v>133931.74620661701</v>
      </c>
      <c r="E65" s="1340">
        <v>0.5</v>
      </c>
      <c r="F65" s="1070">
        <v>2</v>
      </c>
      <c r="G65" s="1831"/>
      <c r="H65" s="963">
        <v>133931.74620661701</v>
      </c>
      <c r="J65" s="964" t="s">
        <v>899</v>
      </c>
      <c r="K65" s="1830">
        <v>133931.74620661701</v>
      </c>
      <c r="L65" s="1340">
        <v>0.5</v>
      </c>
      <c r="M65" s="1070">
        <v>2</v>
      </c>
      <c r="N65" s="963">
        <v>133931.74620661701</v>
      </c>
      <c r="P65" s="964" t="s">
        <v>899</v>
      </c>
      <c r="Q65" s="1830">
        <v>133931.74620661701</v>
      </c>
      <c r="R65" s="1340">
        <v>0.5</v>
      </c>
      <c r="S65" s="1070">
        <v>2.5</v>
      </c>
      <c r="T65" s="963">
        <v>167414.68275827126</v>
      </c>
      <c r="V65" s="964" t="s">
        <v>899</v>
      </c>
      <c r="W65" s="1830">
        <v>133931.74620661701</v>
      </c>
      <c r="X65" s="1340">
        <v>0.5</v>
      </c>
      <c r="Y65" s="1070">
        <v>3</v>
      </c>
      <c r="Z65" s="963">
        <v>200897.61930992553</v>
      </c>
      <c r="AG65" s="734"/>
      <c r="AH65" s="734"/>
      <c r="AI65" s="734"/>
    </row>
    <row r="66" spans="3:50" x14ac:dyDescent="0.3">
      <c r="C66" s="645" t="s">
        <v>1011</v>
      </c>
      <c r="D66" s="1830">
        <v>112590.81880169069</v>
      </c>
      <c r="E66" s="1340">
        <v>1</v>
      </c>
      <c r="F66" s="1070">
        <v>0.5</v>
      </c>
      <c r="G66" s="1811"/>
      <c r="H66" s="963">
        <v>56295.409400845347</v>
      </c>
      <c r="J66" s="1832" t="s">
        <v>1011</v>
      </c>
      <c r="K66" s="1830">
        <v>112590.81880169069</v>
      </c>
      <c r="L66" s="1340">
        <v>1</v>
      </c>
      <c r="M66" s="1070">
        <v>0.5</v>
      </c>
      <c r="N66" s="963">
        <v>56295.409400845347</v>
      </c>
      <c r="P66" s="1832" t="s">
        <v>1011</v>
      </c>
      <c r="Q66" s="1830">
        <v>112590.81880169069</v>
      </c>
      <c r="R66" s="1340">
        <v>1</v>
      </c>
      <c r="S66" s="1070">
        <v>0.5</v>
      </c>
      <c r="T66" s="963">
        <v>56295.409400845347</v>
      </c>
      <c r="V66" s="1832" t="s">
        <v>1011</v>
      </c>
      <c r="W66" s="1830">
        <v>112590.81880169069</v>
      </c>
      <c r="X66" s="1340">
        <v>1</v>
      </c>
      <c r="Y66" s="1070">
        <v>0.5</v>
      </c>
      <c r="Z66" s="963">
        <v>56295.409400845347</v>
      </c>
      <c r="AG66" s="734"/>
      <c r="AH66" s="734"/>
      <c r="AI66" s="734"/>
    </row>
    <row r="67" spans="3:50" x14ac:dyDescent="0.3">
      <c r="C67" s="645" t="s">
        <v>2603</v>
      </c>
      <c r="D67" s="1830">
        <v>290020.70325447264</v>
      </c>
      <c r="E67" s="1340">
        <v>0.75</v>
      </c>
      <c r="F67" s="1070">
        <v>0.5</v>
      </c>
      <c r="G67" s="1811"/>
      <c r="H67" s="963">
        <v>108757.76372042723</v>
      </c>
      <c r="J67" s="645" t="s">
        <v>2603</v>
      </c>
      <c r="K67" s="1830">
        <v>290020.70325447264</v>
      </c>
      <c r="L67" s="1340">
        <v>0.75</v>
      </c>
      <c r="M67" s="1070">
        <v>0.5</v>
      </c>
      <c r="N67" s="963">
        <v>108757.76372042723</v>
      </c>
      <c r="P67" s="645" t="s">
        <v>2603</v>
      </c>
      <c r="Q67" s="1830">
        <v>290020.70325447264</v>
      </c>
      <c r="R67" s="1340">
        <v>0.75</v>
      </c>
      <c r="S67" s="1070">
        <v>0.5</v>
      </c>
      <c r="T67" s="963">
        <v>108757.76372042723</v>
      </c>
      <c r="V67" s="645" t="s">
        <v>2603</v>
      </c>
      <c r="W67" s="1830">
        <v>290020.70325447264</v>
      </c>
      <c r="X67" s="1340">
        <v>0.75</v>
      </c>
      <c r="Y67" s="1070">
        <v>0.5</v>
      </c>
      <c r="Z67" s="963">
        <v>108757.76372042723</v>
      </c>
      <c r="AG67" s="734"/>
      <c r="AH67" s="734"/>
      <c r="AI67" s="734"/>
    </row>
    <row r="68" spans="3:50" x14ac:dyDescent="0.3">
      <c r="C68" s="1316"/>
      <c r="D68" s="1833"/>
      <c r="E68" s="1834"/>
      <c r="F68" s="1331" t="s">
        <v>1322</v>
      </c>
      <c r="G68" s="1811"/>
      <c r="H68" s="1009">
        <v>1012203.779787374</v>
      </c>
      <c r="J68" s="1316"/>
      <c r="K68" s="1834"/>
      <c r="L68" s="1834"/>
      <c r="M68" s="1331" t="s">
        <v>1322</v>
      </c>
      <c r="N68" s="1009">
        <v>1268364.4500345737</v>
      </c>
      <c r="P68" s="1011"/>
      <c r="Q68" s="1813"/>
      <c r="R68" s="1813"/>
      <c r="S68" s="1317" t="s">
        <v>1322</v>
      </c>
      <c r="T68" s="1009">
        <v>1544192.2692628989</v>
      </c>
      <c r="V68" s="1316"/>
      <c r="W68" s="1834"/>
      <c r="X68" s="1834"/>
      <c r="Y68" s="1317" t="s">
        <v>1322</v>
      </c>
      <c r="Z68" s="1009">
        <v>1820020.0884912242</v>
      </c>
      <c r="AG68" s="734"/>
      <c r="AH68" s="734"/>
      <c r="AI68" s="734"/>
    </row>
    <row r="69" spans="3:50" x14ac:dyDescent="0.3">
      <c r="C69" s="986" t="s">
        <v>2785</v>
      </c>
      <c r="D69" s="1835"/>
      <c r="E69" s="987"/>
      <c r="F69" s="1836"/>
      <c r="G69" s="1837"/>
      <c r="H69" s="1838"/>
      <c r="J69" s="986" t="s">
        <v>2785</v>
      </c>
      <c r="K69" s="1835"/>
      <c r="L69" s="987"/>
      <c r="M69" s="1836"/>
      <c r="N69" s="1839"/>
      <c r="P69" s="986" t="s">
        <v>2785</v>
      </c>
      <c r="Q69" s="1835"/>
      <c r="R69" s="987"/>
      <c r="S69" s="1836"/>
      <c r="T69" s="1839"/>
      <c r="V69" s="986" t="s">
        <v>2785</v>
      </c>
      <c r="W69" s="1835"/>
      <c r="X69" s="987"/>
      <c r="Y69" s="1836"/>
      <c r="Z69" s="1839"/>
      <c r="AG69" s="734"/>
      <c r="AH69" s="734"/>
      <c r="AI69" s="734"/>
    </row>
    <row r="70" spans="3:50" x14ac:dyDescent="0.3">
      <c r="C70" s="1072" t="s">
        <v>884</v>
      </c>
      <c r="D70" s="994" t="s">
        <v>892</v>
      </c>
      <c r="E70" s="994" t="s">
        <v>893</v>
      </c>
      <c r="F70" s="1073" t="s">
        <v>887</v>
      </c>
      <c r="G70" s="1840" t="s">
        <v>888</v>
      </c>
      <c r="H70" s="1009"/>
      <c r="J70" s="1072" t="s">
        <v>884</v>
      </c>
      <c r="K70" s="994" t="s">
        <v>892</v>
      </c>
      <c r="L70" s="994" t="s">
        <v>893</v>
      </c>
      <c r="M70" s="1073" t="s">
        <v>887</v>
      </c>
      <c r="N70" s="1074" t="s">
        <v>888</v>
      </c>
      <c r="P70" s="1072" t="s">
        <v>884</v>
      </c>
      <c r="Q70" s="994" t="s">
        <v>892</v>
      </c>
      <c r="R70" s="994" t="s">
        <v>893</v>
      </c>
      <c r="S70" s="1073" t="s">
        <v>887</v>
      </c>
      <c r="T70" s="1074" t="s">
        <v>888</v>
      </c>
      <c r="V70" s="1072" t="s">
        <v>884</v>
      </c>
      <c r="W70" s="994" t="s">
        <v>892</v>
      </c>
      <c r="X70" s="994" t="s">
        <v>893</v>
      </c>
      <c r="Y70" s="1073" t="s">
        <v>887</v>
      </c>
      <c r="Z70" s="1074" t="s">
        <v>888</v>
      </c>
      <c r="AG70" s="734"/>
      <c r="AH70" s="734"/>
      <c r="AI70" s="734"/>
    </row>
    <row r="71" spans="3:50" ht="16.5" x14ac:dyDescent="0.3">
      <c r="C71" s="1075" t="s">
        <v>2802</v>
      </c>
      <c r="D71" s="1076" t="s">
        <v>4325</v>
      </c>
      <c r="E71" s="1077">
        <v>4</v>
      </c>
      <c r="F71" s="1078">
        <v>15221</v>
      </c>
      <c r="G71" s="966">
        <v>60884</v>
      </c>
      <c r="H71" s="1838"/>
      <c r="J71" s="1075" t="s">
        <v>2802</v>
      </c>
      <c r="K71" s="1076" t="s">
        <v>4325</v>
      </c>
      <c r="L71" s="1077">
        <v>4</v>
      </c>
      <c r="M71" s="1078">
        <v>15221</v>
      </c>
      <c r="N71" s="967">
        <v>60884</v>
      </c>
      <c r="P71" s="1075" t="s">
        <v>2802</v>
      </c>
      <c r="Q71" s="1076" t="s">
        <v>4325</v>
      </c>
      <c r="R71" s="1077">
        <v>4</v>
      </c>
      <c r="S71" s="1078">
        <v>15221</v>
      </c>
      <c r="T71" s="967">
        <v>60884</v>
      </c>
      <c r="V71" s="1075" t="s">
        <v>2802</v>
      </c>
      <c r="W71" s="1076" t="s">
        <v>4325</v>
      </c>
      <c r="X71" s="1077">
        <v>4</v>
      </c>
      <c r="Y71" s="1078">
        <v>15221</v>
      </c>
      <c r="Z71" s="967">
        <v>60884</v>
      </c>
      <c r="AG71" s="734"/>
      <c r="AH71" s="734"/>
      <c r="AI71" s="734"/>
    </row>
    <row r="72" spans="3:50" ht="16.5" x14ac:dyDescent="0.3">
      <c r="C72" s="1075" t="s">
        <v>2166</v>
      </c>
      <c r="D72" s="975" t="s">
        <v>4324</v>
      </c>
      <c r="E72" s="1077">
        <v>0.48</v>
      </c>
      <c r="F72" s="1078">
        <v>16121.017832097778</v>
      </c>
      <c r="G72" s="966">
        <v>7738.0885594069332</v>
      </c>
      <c r="H72" s="1838"/>
      <c r="J72" s="1075" t="s">
        <v>2166</v>
      </c>
      <c r="K72" s="1079" t="s">
        <v>2</v>
      </c>
      <c r="L72" s="1077">
        <v>0.48</v>
      </c>
      <c r="M72" s="1078">
        <v>16121.017832097778</v>
      </c>
      <c r="N72" s="967">
        <v>7738.0885594069332</v>
      </c>
      <c r="P72" s="1075" t="s">
        <v>2166</v>
      </c>
      <c r="Q72" s="1079" t="s">
        <v>2</v>
      </c>
      <c r="R72" s="1077">
        <v>0.48</v>
      </c>
      <c r="S72" s="1078">
        <v>16121.017832097778</v>
      </c>
      <c r="T72" s="967">
        <v>7738.0885594069332</v>
      </c>
      <c r="V72" s="1075" t="s">
        <v>2166</v>
      </c>
      <c r="W72" s="1079" t="s">
        <v>2</v>
      </c>
      <c r="X72" s="1077">
        <v>0.48</v>
      </c>
      <c r="Y72" s="1078">
        <v>16121.017832097778</v>
      </c>
      <c r="Z72" s="967">
        <v>7738.0885594069332</v>
      </c>
      <c r="AG72" s="734"/>
      <c r="AH72" s="734"/>
      <c r="AI72" s="734"/>
    </row>
    <row r="73" spans="3:50" ht="16.5" x14ac:dyDescent="0.3">
      <c r="C73" s="974" t="s">
        <v>2233</v>
      </c>
      <c r="D73" s="975" t="s">
        <v>4324</v>
      </c>
      <c r="E73" s="1077">
        <v>0.8</v>
      </c>
      <c r="F73" s="1078">
        <v>36154.069324784614</v>
      </c>
      <c r="G73" s="960">
        <v>28923.255459827691</v>
      </c>
      <c r="H73" s="1838"/>
      <c r="J73" s="974" t="s">
        <v>2233</v>
      </c>
      <c r="K73" s="975" t="s">
        <v>4324</v>
      </c>
      <c r="L73" s="1077">
        <v>0.8</v>
      </c>
      <c r="M73" s="1078">
        <v>36154.069324784614</v>
      </c>
      <c r="N73" s="963">
        <v>28923.255459827691</v>
      </c>
      <c r="P73" s="974" t="s">
        <v>2233</v>
      </c>
      <c r="Q73" s="975" t="s">
        <v>4324</v>
      </c>
      <c r="R73" s="1077">
        <v>0.8</v>
      </c>
      <c r="S73" s="1078">
        <v>36154.069324784614</v>
      </c>
      <c r="T73" s="963">
        <v>28923.255459827691</v>
      </c>
      <c r="V73" s="974" t="s">
        <v>2233</v>
      </c>
      <c r="W73" s="975" t="s">
        <v>4324</v>
      </c>
      <c r="X73" s="1077">
        <v>0.8</v>
      </c>
      <c r="Y73" s="1078">
        <v>36154.069324784614</v>
      </c>
      <c r="Z73" s="963">
        <v>28923.255459827691</v>
      </c>
      <c r="AG73" s="734"/>
      <c r="AH73" s="734"/>
      <c r="AI73" s="734"/>
    </row>
    <row r="74" spans="3:50" ht="16.5" x14ac:dyDescent="0.3">
      <c r="C74" s="974" t="s">
        <v>979</v>
      </c>
      <c r="D74" s="975" t="s">
        <v>4324</v>
      </c>
      <c r="E74" s="1077">
        <v>0.4</v>
      </c>
      <c r="F74" s="1078">
        <v>327256.66199158487</v>
      </c>
      <c r="G74" s="960">
        <v>130902.66479663395</v>
      </c>
      <c r="H74" s="1838"/>
      <c r="J74" s="974" t="s">
        <v>979</v>
      </c>
      <c r="K74" s="975" t="s">
        <v>4324</v>
      </c>
      <c r="L74" s="1077">
        <v>0.4</v>
      </c>
      <c r="M74" s="1078">
        <v>327256.66199158487</v>
      </c>
      <c r="N74" s="963">
        <v>130902.66479663395</v>
      </c>
      <c r="P74" s="974" t="s">
        <v>979</v>
      </c>
      <c r="Q74" s="975" t="s">
        <v>4324</v>
      </c>
      <c r="R74" s="1077">
        <v>0.4</v>
      </c>
      <c r="S74" s="1078">
        <v>327256.66199158487</v>
      </c>
      <c r="T74" s="963">
        <v>130902.66479663395</v>
      </c>
      <c r="V74" s="974" t="s">
        <v>979</v>
      </c>
      <c r="W74" s="975" t="s">
        <v>4324</v>
      </c>
      <c r="X74" s="1077">
        <v>0.4</v>
      </c>
      <c r="Y74" s="1078">
        <v>327256.66199158487</v>
      </c>
      <c r="Z74" s="963">
        <v>130902.66479663395</v>
      </c>
      <c r="AG74" s="734"/>
      <c r="AH74" s="734"/>
      <c r="AI74" s="734"/>
    </row>
    <row r="75" spans="3:50" ht="16.5" x14ac:dyDescent="0.3">
      <c r="C75" s="1075" t="s">
        <v>2787</v>
      </c>
      <c r="D75" s="1076" t="s">
        <v>2</v>
      </c>
      <c r="E75" s="1077">
        <v>2</v>
      </c>
      <c r="F75" s="1078">
        <v>86728</v>
      </c>
      <c r="G75" s="966">
        <v>173456</v>
      </c>
      <c r="H75" s="1838"/>
      <c r="J75" s="1075" t="s">
        <v>2787</v>
      </c>
      <c r="K75" s="975" t="s">
        <v>4324</v>
      </c>
      <c r="L75" s="1077">
        <v>2</v>
      </c>
      <c r="M75" s="1078">
        <v>86728</v>
      </c>
      <c r="N75" s="967">
        <v>173456</v>
      </c>
      <c r="P75" s="1075" t="s">
        <v>2787</v>
      </c>
      <c r="Q75" s="1076" t="s">
        <v>2</v>
      </c>
      <c r="R75" s="1077">
        <v>2</v>
      </c>
      <c r="S75" s="1078">
        <v>86728</v>
      </c>
      <c r="T75" s="967">
        <v>173456</v>
      </c>
      <c r="V75" s="1075" t="s">
        <v>2787</v>
      </c>
      <c r="W75" s="1076" t="s">
        <v>2</v>
      </c>
      <c r="X75" s="1077">
        <v>2</v>
      </c>
      <c r="Y75" s="1078">
        <v>86728</v>
      </c>
      <c r="Z75" s="967">
        <v>173456</v>
      </c>
      <c r="AG75" s="734"/>
      <c r="AH75" s="734"/>
      <c r="AI75" s="734"/>
    </row>
    <row r="76" spans="3:50" x14ac:dyDescent="0.3">
      <c r="C76" s="1316"/>
      <c r="D76" s="1298"/>
      <c r="E76" s="1298"/>
      <c r="F76" s="1317" t="s">
        <v>1322</v>
      </c>
      <c r="G76" s="1841"/>
      <c r="H76" s="1009">
        <v>401904.00881586858</v>
      </c>
      <c r="J76" s="1316"/>
      <c r="K76" s="1298"/>
      <c r="L76" s="1298"/>
      <c r="M76" s="1317" t="s">
        <v>1322</v>
      </c>
      <c r="N76" s="1009">
        <v>401904.00881586858</v>
      </c>
      <c r="P76" s="1316"/>
      <c r="Q76" s="1298"/>
      <c r="R76" s="1298"/>
      <c r="S76" s="1317" t="s">
        <v>1322</v>
      </c>
      <c r="T76" s="1009">
        <v>401904.00881586858</v>
      </c>
      <c r="V76" s="1316"/>
      <c r="W76" s="1298"/>
      <c r="X76" s="1298"/>
      <c r="Y76" s="1317" t="s">
        <v>1322</v>
      </c>
      <c r="Z76" s="1009">
        <v>401904.00881586858</v>
      </c>
      <c r="AG76" s="734"/>
      <c r="AH76" s="734"/>
      <c r="AI76" s="734"/>
    </row>
    <row r="77" spans="3:50" ht="15.75" thickBot="1" x14ac:dyDescent="0.35">
      <c r="C77" s="1842"/>
      <c r="D77" s="1843"/>
      <c r="E77" s="1332" t="s">
        <v>964</v>
      </c>
      <c r="F77" s="1333"/>
      <c r="G77" s="1333"/>
      <c r="H77" s="1844">
        <v>7241386.2788302926</v>
      </c>
      <c r="J77" s="745"/>
      <c r="K77" s="951"/>
      <c r="L77" s="1332" t="s">
        <v>964</v>
      </c>
      <c r="M77" s="1333"/>
      <c r="N77" s="1844">
        <v>10729844.869540578</v>
      </c>
      <c r="P77" s="745"/>
      <c r="Q77" s="951"/>
      <c r="R77" s="1332" t="s">
        <v>964</v>
      </c>
      <c r="S77" s="1333"/>
      <c r="T77" s="1844">
        <v>11767562.653915023</v>
      </c>
      <c r="V77" s="745"/>
      <c r="W77" s="951"/>
      <c r="X77" s="1332" t="s">
        <v>964</v>
      </c>
      <c r="Y77" s="1333"/>
      <c r="Z77" s="1844">
        <v>14827857.316092907</v>
      </c>
      <c r="AG77" s="734"/>
      <c r="AH77" s="734"/>
      <c r="AI77" s="734"/>
    </row>
    <row r="78" spans="3:50" x14ac:dyDescent="0.3">
      <c r="J78" s="693"/>
      <c r="K78" s="693"/>
      <c r="L78" s="1792"/>
      <c r="M78" s="1792"/>
      <c r="N78" s="1792"/>
    </row>
    <row r="79" spans="3:50" ht="15.75" thickBot="1" x14ac:dyDescent="0.35">
      <c r="J79" s="609"/>
      <c r="K79" s="609"/>
      <c r="L79" s="734"/>
      <c r="M79" s="734"/>
      <c r="N79" s="734"/>
      <c r="P79" s="609"/>
      <c r="Q79" s="609"/>
      <c r="R79" s="1845"/>
      <c r="S79" s="698"/>
      <c r="T79" s="1846"/>
      <c r="V79" s="609"/>
      <c r="W79" s="609"/>
      <c r="X79" s="1845"/>
      <c r="Y79" s="698"/>
      <c r="Z79" s="1846"/>
      <c r="AB79" s="734"/>
      <c r="AC79" s="734"/>
      <c r="AD79" s="1845"/>
      <c r="AE79" s="698"/>
      <c r="AF79" s="1846"/>
    </row>
    <row r="80" spans="3:50" s="926" customFormat="1" x14ac:dyDescent="0.3">
      <c r="C80" s="1790"/>
      <c r="D80" s="1791"/>
      <c r="E80" s="1792" t="s">
        <v>875</v>
      </c>
      <c r="F80" s="1792"/>
      <c r="G80" s="1792"/>
      <c r="H80" s="1793"/>
      <c r="I80" s="609"/>
      <c r="J80" s="1790"/>
      <c r="K80" s="1791"/>
      <c r="L80" s="1792" t="s">
        <v>875</v>
      </c>
      <c r="M80" s="1792"/>
      <c r="N80" s="1791"/>
      <c r="O80" s="609"/>
      <c r="P80" s="1790"/>
      <c r="Q80" s="1791"/>
      <c r="R80" s="1792" t="s">
        <v>875</v>
      </c>
      <c r="S80" s="1792"/>
      <c r="T80" s="1791"/>
      <c r="V80" s="1790"/>
      <c r="W80" s="1791"/>
      <c r="X80" s="1792" t="s">
        <v>875</v>
      </c>
      <c r="Y80" s="1792"/>
      <c r="Z80" s="1791"/>
      <c r="AB80" s="1790"/>
      <c r="AC80" s="1791"/>
      <c r="AD80" s="1792" t="s">
        <v>875</v>
      </c>
      <c r="AE80" s="1792"/>
      <c r="AF80" s="1791"/>
      <c r="AH80" s="1790"/>
      <c r="AI80" s="1791"/>
      <c r="AJ80" s="1792" t="s">
        <v>875</v>
      </c>
      <c r="AK80" s="1792"/>
      <c r="AL80" s="1791"/>
      <c r="AN80" s="1790"/>
      <c r="AO80" s="1791"/>
      <c r="AP80" s="1792" t="s">
        <v>875</v>
      </c>
      <c r="AQ80" s="1792"/>
      <c r="AR80" s="1791"/>
      <c r="AT80" s="1790"/>
      <c r="AU80" s="1791"/>
      <c r="AV80" s="1792" t="s">
        <v>875</v>
      </c>
      <c r="AW80" s="1792"/>
      <c r="AX80" s="1791"/>
    </row>
    <row r="81" spans="3:57" s="926" customFormat="1" ht="15.75" thickBot="1" x14ac:dyDescent="0.35">
      <c r="C81" s="944" t="s">
        <v>877</v>
      </c>
      <c r="D81" s="608">
        <v>5</v>
      </c>
      <c r="E81" s="734" t="s">
        <v>3366</v>
      </c>
      <c r="F81" s="1794"/>
      <c r="G81" s="1795"/>
      <c r="H81" s="1796"/>
      <c r="I81" s="609"/>
      <c r="J81" s="944" t="s">
        <v>877</v>
      </c>
      <c r="K81" s="608">
        <v>6</v>
      </c>
      <c r="L81" s="734" t="s">
        <v>3366</v>
      </c>
      <c r="M81" s="1794"/>
      <c r="N81" s="1800"/>
      <c r="O81" s="609"/>
      <c r="P81" s="944" t="s">
        <v>877</v>
      </c>
      <c r="Q81" s="608">
        <v>7</v>
      </c>
      <c r="R81" s="734" t="s">
        <v>3366</v>
      </c>
      <c r="S81" s="1794"/>
      <c r="T81" s="1800"/>
      <c r="V81" s="944" t="s">
        <v>877</v>
      </c>
      <c r="W81" s="608">
        <v>8</v>
      </c>
      <c r="X81" s="734" t="s">
        <v>3366</v>
      </c>
      <c r="Y81" s="1794"/>
      <c r="Z81" s="1800"/>
      <c r="AB81" s="944" t="s">
        <v>877</v>
      </c>
      <c r="AC81" s="608">
        <v>9</v>
      </c>
      <c r="AD81" s="734" t="s">
        <v>3366</v>
      </c>
      <c r="AE81" s="1794"/>
      <c r="AF81" s="1800"/>
      <c r="AH81" s="944" t="s">
        <v>877</v>
      </c>
      <c r="AI81" s="608">
        <v>10</v>
      </c>
      <c r="AJ81" s="734" t="s">
        <v>3366</v>
      </c>
      <c r="AK81" s="1794"/>
      <c r="AL81" s="1800"/>
      <c r="AN81" s="944" t="s">
        <v>877</v>
      </c>
      <c r="AO81" s="608">
        <v>11</v>
      </c>
      <c r="AP81" s="734" t="s">
        <v>3366</v>
      </c>
      <c r="AQ81" s="1794"/>
      <c r="AR81" s="1800"/>
      <c r="AT81" s="944" t="s">
        <v>877</v>
      </c>
      <c r="AU81" s="608">
        <v>12</v>
      </c>
      <c r="AV81" s="734" t="s">
        <v>3366</v>
      </c>
      <c r="AW81" s="1794"/>
      <c r="AX81" s="1800"/>
    </row>
    <row r="82" spans="3:57" s="926" customFormat="1" ht="13.9" customHeight="1" x14ac:dyDescent="0.3">
      <c r="C82" s="1790" t="s">
        <v>880</v>
      </c>
      <c r="D82" s="1792"/>
      <c r="E82" s="1791"/>
      <c r="F82" s="1801" t="s">
        <v>881</v>
      </c>
      <c r="G82" s="1802"/>
      <c r="H82" s="1803" t="s">
        <v>883</v>
      </c>
      <c r="I82" s="609"/>
      <c r="J82" s="1790" t="s">
        <v>880</v>
      </c>
      <c r="K82" s="1792"/>
      <c r="L82" s="1791"/>
      <c r="M82" s="1801" t="s">
        <v>881</v>
      </c>
      <c r="N82" s="1847" t="s">
        <v>883</v>
      </c>
      <c r="O82" s="609"/>
      <c r="P82" s="1790" t="s">
        <v>880</v>
      </c>
      <c r="Q82" s="1792"/>
      <c r="R82" s="1791"/>
      <c r="S82" s="1801" t="s">
        <v>881</v>
      </c>
      <c r="T82" s="1847" t="s">
        <v>883</v>
      </c>
      <c r="V82" s="1790" t="s">
        <v>880</v>
      </c>
      <c r="W82" s="1792"/>
      <c r="X82" s="1791"/>
      <c r="Y82" s="1801" t="s">
        <v>881</v>
      </c>
      <c r="Z82" s="1847" t="s">
        <v>883</v>
      </c>
      <c r="AB82" s="1790" t="s">
        <v>880</v>
      </c>
      <c r="AC82" s="1792"/>
      <c r="AD82" s="1791"/>
      <c r="AE82" s="1801" t="s">
        <v>881</v>
      </c>
      <c r="AF82" s="1847" t="s">
        <v>883</v>
      </c>
      <c r="AH82" s="1790" t="s">
        <v>880</v>
      </c>
      <c r="AI82" s="1792"/>
      <c r="AJ82" s="1791"/>
      <c r="AK82" s="1801" t="s">
        <v>881</v>
      </c>
      <c r="AL82" s="1847" t="s">
        <v>883</v>
      </c>
      <c r="AN82" s="1790" t="s">
        <v>880</v>
      </c>
      <c r="AO82" s="1792"/>
      <c r="AP82" s="1791"/>
      <c r="AQ82" s="1801" t="s">
        <v>881</v>
      </c>
      <c r="AR82" s="1847" t="s">
        <v>883</v>
      </c>
      <c r="AT82" s="1790" t="s">
        <v>880</v>
      </c>
      <c r="AU82" s="1792"/>
      <c r="AV82" s="1791"/>
      <c r="AW82" s="1801" t="s">
        <v>881</v>
      </c>
      <c r="AX82" s="1847" t="s">
        <v>883</v>
      </c>
    </row>
    <row r="83" spans="3:57" s="926" customFormat="1" ht="13.9" customHeight="1" thickBot="1" x14ac:dyDescent="0.35">
      <c r="C83" s="1804" t="s">
        <v>2333</v>
      </c>
      <c r="D83" s="1532"/>
      <c r="E83" s="1805"/>
      <c r="F83" s="734"/>
      <c r="G83" s="734"/>
      <c r="H83" s="1806"/>
      <c r="I83" s="609"/>
      <c r="J83" s="1804" t="s">
        <v>2335</v>
      </c>
      <c r="K83" s="1532"/>
      <c r="L83" s="1805"/>
      <c r="M83" s="734"/>
      <c r="N83" s="1848"/>
      <c r="O83" s="609"/>
      <c r="P83" s="1804" t="s">
        <v>2336</v>
      </c>
      <c r="Q83" s="1532"/>
      <c r="R83" s="1805"/>
      <c r="S83" s="734"/>
      <c r="T83" s="1848"/>
      <c r="V83" s="1804" t="s">
        <v>2337</v>
      </c>
      <c r="W83" s="1532"/>
      <c r="X83" s="1805"/>
      <c r="Y83" s="734"/>
      <c r="Z83" s="1848"/>
      <c r="AB83" s="1804" t="s">
        <v>2338</v>
      </c>
      <c r="AC83" s="1532"/>
      <c r="AD83" s="1805"/>
      <c r="AE83" s="734"/>
      <c r="AF83" s="1848"/>
      <c r="AH83" s="1804" t="s">
        <v>2339</v>
      </c>
      <c r="AI83" s="1532" t="s">
        <v>2364</v>
      </c>
      <c r="AJ83" s="1805"/>
      <c r="AK83" s="734"/>
      <c r="AL83" s="1848"/>
      <c r="AN83" s="1804" t="s">
        <v>2340</v>
      </c>
      <c r="AO83" s="1532" t="s">
        <v>2365</v>
      </c>
      <c r="AP83" s="1805"/>
      <c r="AQ83" s="734"/>
      <c r="AR83" s="1848"/>
      <c r="AT83" s="1804" t="s">
        <v>2342</v>
      </c>
      <c r="AU83" s="1532" t="s">
        <v>2341</v>
      </c>
      <c r="AV83" s="1805"/>
      <c r="AW83" s="734"/>
      <c r="AX83" s="1848"/>
    </row>
    <row r="84" spans="3:57" s="926" customFormat="1" x14ac:dyDescent="0.3">
      <c r="C84" s="953" t="s">
        <v>882</v>
      </c>
      <c r="D84" s="609"/>
      <c r="E84" s="954"/>
      <c r="F84" s="609"/>
      <c r="G84" s="609"/>
      <c r="H84" s="943"/>
      <c r="I84" s="609"/>
      <c r="J84" s="953" t="s">
        <v>882</v>
      </c>
      <c r="K84" s="609"/>
      <c r="L84" s="954"/>
      <c r="M84" s="609"/>
      <c r="N84" s="943"/>
      <c r="O84" s="609"/>
      <c r="P84" s="953" t="s">
        <v>882</v>
      </c>
      <c r="Q84" s="609"/>
      <c r="R84" s="954"/>
      <c r="S84" s="609"/>
      <c r="T84" s="943"/>
      <c r="V84" s="953" t="s">
        <v>882</v>
      </c>
      <c r="W84" s="609"/>
      <c r="X84" s="954"/>
      <c r="Y84" s="609"/>
      <c r="Z84" s="943"/>
      <c r="AB84" s="953" t="s">
        <v>882</v>
      </c>
      <c r="AC84" s="609"/>
      <c r="AD84" s="954"/>
      <c r="AE84" s="609"/>
      <c r="AF84" s="943"/>
      <c r="AH84" s="953" t="s">
        <v>882</v>
      </c>
      <c r="AI84" s="609"/>
      <c r="AJ84" s="954"/>
      <c r="AK84" s="609"/>
      <c r="AL84" s="943"/>
      <c r="AN84" s="953" t="s">
        <v>882</v>
      </c>
      <c r="AO84" s="609"/>
      <c r="AP84" s="954"/>
      <c r="AQ84" s="609"/>
      <c r="AR84" s="943"/>
      <c r="AT84" s="953" t="s">
        <v>882</v>
      </c>
      <c r="AU84" s="609"/>
      <c r="AV84" s="954"/>
      <c r="AW84" s="609"/>
      <c r="AX84" s="943"/>
    </row>
    <row r="85" spans="3:57" s="926" customFormat="1" x14ac:dyDescent="0.3">
      <c r="C85" s="955" t="s">
        <v>884</v>
      </c>
      <c r="D85" s="956" t="s">
        <v>885</v>
      </c>
      <c r="E85" s="958" t="s">
        <v>886</v>
      </c>
      <c r="F85" s="956" t="s">
        <v>887</v>
      </c>
      <c r="G85" s="958"/>
      <c r="H85" s="957" t="s">
        <v>888</v>
      </c>
      <c r="I85" s="609"/>
      <c r="J85" s="955" t="s">
        <v>884</v>
      </c>
      <c r="K85" s="956" t="s">
        <v>885</v>
      </c>
      <c r="L85" s="958" t="s">
        <v>886</v>
      </c>
      <c r="M85" s="956" t="s">
        <v>887</v>
      </c>
      <c r="N85" s="957" t="s">
        <v>888</v>
      </c>
      <c r="O85" s="609"/>
      <c r="P85" s="955" t="s">
        <v>884</v>
      </c>
      <c r="Q85" s="956" t="s">
        <v>885</v>
      </c>
      <c r="R85" s="958" t="s">
        <v>886</v>
      </c>
      <c r="S85" s="956" t="s">
        <v>887</v>
      </c>
      <c r="T85" s="957" t="s">
        <v>888</v>
      </c>
      <c r="V85" s="955" t="s">
        <v>884</v>
      </c>
      <c r="W85" s="956" t="s">
        <v>885</v>
      </c>
      <c r="X85" s="958" t="s">
        <v>886</v>
      </c>
      <c r="Y85" s="956" t="s">
        <v>887</v>
      </c>
      <c r="Z85" s="973" t="s">
        <v>888</v>
      </c>
      <c r="AB85" s="955" t="s">
        <v>884</v>
      </c>
      <c r="AC85" s="956" t="s">
        <v>885</v>
      </c>
      <c r="AD85" s="958" t="s">
        <v>886</v>
      </c>
      <c r="AE85" s="956" t="s">
        <v>887</v>
      </c>
      <c r="AF85" s="957" t="s">
        <v>888</v>
      </c>
      <c r="AH85" s="955" t="s">
        <v>884</v>
      </c>
      <c r="AI85" s="956" t="s">
        <v>885</v>
      </c>
      <c r="AJ85" s="958" t="s">
        <v>886</v>
      </c>
      <c r="AK85" s="956" t="s">
        <v>887</v>
      </c>
      <c r="AL85" s="957" t="s">
        <v>888</v>
      </c>
      <c r="AN85" s="955" t="s">
        <v>884</v>
      </c>
      <c r="AO85" s="956" t="s">
        <v>885</v>
      </c>
      <c r="AP85" s="958" t="s">
        <v>886</v>
      </c>
      <c r="AQ85" s="956" t="s">
        <v>887</v>
      </c>
      <c r="AR85" s="957" t="s">
        <v>888</v>
      </c>
      <c r="AT85" s="955" t="s">
        <v>884</v>
      </c>
      <c r="AU85" s="956" t="s">
        <v>885</v>
      </c>
      <c r="AV85" s="958" t="s">
        <v>886</v>
      </c>
      <c r="AW85" s="956" t="s">
        <v>887</v>
      </c>
      <c r="AX85" s="957" t="s">
        <v>888</v>
      </c>
    </row>
    <row r="86" spans="3:57" s="1852" customFormat="1" x14ac:dyDescent="0.3">
      <c r="C86" s="959" t="s">
        <v>889</v>
      </c>
      <c r="D86" s="960">
        <v>96448.825485874579</v>
      </c>
      <c r="E86" s="1077">
        <v>0.2</v>
      </c>
      <c r="F86" s="962">
        <v>19289.765097174917</v>
      </c>
      <c r="G86" s="1849"/>
      <c r="H86" s="1850">
        <v>19289.765097174917</v>
      </c>
      <c r="I86" s="1851"/>
      <c r="J86" s="959" t="s">
        <v>889</v>
      </c>
      <c r="K86" s="960">
        <v>96448.825485874579</v>
      </c>
      <c r="L86" s="1077">
        <v>0.2</v>
      </c>
      <c r="M86" s="962">
        <v>19289.765097174917</v>
      </c>
      <c r="N86" s="1850">
        <v>19289.765097174917</v>
      </c>
      <c r="O86" s="1851"/>
      <c r="P86" s="959" t="s">
        <v>889</v>
      </c>
      <c r="Q86" s="960">
        <v>96448.825485874579</v>
      </c>
      <c r="R86" s="1077">
        <v>0.2</v>
      </c>
      <c r="S86" s="962">
        <v>19289.765097174917</v>
      </c>
      <c r="T86" s="1850">
        <v>19289.765097174917</v>
      </c>
      <c r="V86" s="959" t="s">
        <v>889</v>
      </c>
      <c r="W86" s="960">
        <v>96448.825485874579</v>
      </c>
      <c r="X86" s="1077">
        <v>0.2</v>
      </c>
      <c r="Y86" s="962">
        <v>19289.765097174917</v>
      </c>
      <c r="Z86" s="1850">
        <v>19289.765097174917</v>
      </c>
      <c r="AB86" s="959" t="s">
        <v>889</v>
      </c>
      <c r="AC86" s="960">
        <v>96448.825485874579</v>
      </c>
      <c r="AD86" s="1077">
        <v>0.2</v>
      </c>
      <c r="AE86" s="962">
        <v>19289.765097174917</v>
      </c>
      <c r="AF86" s="1850">
        <v>19289.765097174917</v>
      </c>
      <c r="AH86" s="959" t="s">
        <v>889</v>
      </c>
      <c r="AI86" s="960">
        <v>96448.825485874579</v>
      </c>
      <c r="AJ86" s="1077">
        <v>0.2</v>
      </c>
      <c r="AK86" s="962">
        <v>19289.765097174917</v>
      </c>
      <c r="AL86" s="1850">
        <v>19289.765097174917</v>
      </c>
      <c r="AN86" s="959" t="s">
        <v>889</v>
      </c>
      <c r="AO86" s="960">
        <v>96448.825485874579</v>
      </c>
      <c r="AP86" s="1077">
        <v>0.2</v>
      </c>
      <c r="AQ86" s="962">
        <v>19289.765097174917</v>
      </c>
      <c r="AR86" s="1850">
        <v>19289.765097174917</v>
      </c>
      <c r="AT86" s="959" t="s">
        <v>889</v>
      </c>
      <c r="AU86" s="960">
        <v>96448.825485874579</v>
      </c>
      <c r="AV86" s="1077">
        <v>0.2</v>
      </c>
      <c r="AW86" s="962">
        <v>19289.765097174917</v>
      </c>
      <c r="AX86" s="1850">
        <v>19289.765097174917</v>
      </c>
    </row>
    <row r="87" spans="3:57" s="1852" customFormat="1" x14ac:dyDescent="0.3">
      <c r="C87" s="720" t="s">
        <v>901</v>
      </c>
      <c r="D87" s="960">
        <v>46213.584452013631</v>
      </c>
      <c r="E87" s="1077">
        <v>2</v>
      </c>
      <c r="F87" s="962">
        <v>92427.168904027261</v>
      </c>
      <c r="G87" s="1849"/>
      <c r="H87" s="1850">
        <v>92427.168904027261</v>
      </c>
      <c r="I87" s="1851"/>
      <c r="J87" s="720" t="s">
        <v>901</v>
      </c>
      <c r="K87" s="960">
        <v>46213.584452013631</v>
      </c>
      <c r="L87" s="1077">
        <v>2</v>
      </c>
      <c r="M87" s="962">
        <v>92427.168904027261</v>
      </c>
      <c r="N87" s="1850">
        <v>92427.168904027261</v>
      </c>
      <c r="O87" s="1851"/>
      <c r="P87" s="720" t="s">
        <v>901</v>
      </c>
      <c r="Q87" s="960">
        <v>46213.584452013631</v>
      </c>
      <c r="R87" s="1077">
        <v>2</v>
      </c>
      <c r="S87" s="962">
        <v>92427.168904027261</v>
      </c>
      <c r="T87" s="1850">
        <v>92427.168904027261</v>
      </c>
      <c r="V87" s="720" t="s">
        <v>901</v>
      </c>
      <c r="W87" s="960">
        <v>46213.584452013631</v>
      </c>
      <c r="X87" s="1077">
        <v>2</v>
      </c>
      <c r="Y87" s="962">
        <v>92427.168904027261</v>
      </c>
      <c r="Z87" s="1850">
        <v>92427.168904027261</v>
      </c>
      <c r="AB87" s="720" t="s">
        <v>901</v>
      </c>
      <c r="AC87" s="960">
        <v>46213.584452013631</v>
      </c>
      <c r="AD87" s="1077">
        <v>2</v>
      </c>
      <c r="AE87" s="962">
        <v>92427.168904027261</v>
      </c>
      <c r="AF87" s="1850">
        <v>92427.168904027261</v>
      </c>
      <c r="AH87" s="720" t="s">
        <v>901</v>
      </c>
      <c r="AI87" s="960">
        <v>46213.584452013631</v>
      </c>
      <c r="AJ87" s="1077">
        <v>2</v>
      </c>
      <c r="AK87" s="962">
        <v>92427.168904027261</v>
      </c>
      <c r="AL87" s="1850">
        <v>92427.168904027261</v>
      </c>
      <c r="AN87" s="720" t="s">
        <v>901</v>
      </c>
      <c r="AO87" s="960">
        <v>46213.584452013631</v>
      </c>
      <c r="AP87" s="1077">
        <v>2</v>
      </c>
      <c r="AQ87" s="962">
        <v>92427.168904027261</v>
      </c>
      <c r="AR87" s="1850">
        <v>92427.168904027261</v>
      </c>
      <c r="AT87" s="720" t="s">
        <v>901</v>
      </c>
      <c r="AU87" s="960">
        <v>46213.584452013631</v>
      </c>
      <c r="AV87" s="1077">
        <v>2</v>
      </c>
      <c r="AW87" s="962">
        <v>92427.168904027261</v>
      </c>
      <c r="AX87" s="1850">
        <v>92427.168904027261</v>
      </c>
      <c r="AZ87" s="734"/>
      <c r="BA87" s="734"/>
      <c r="BB87" s="734"/>
      <c r="BC87" s="734"/>
      <c r="BD87" s="734"/>
      <c r="BE87" s="1819"/>
    </row>
    <row r="88" spans="3:57" s="1852" customFormat="1" x14ac:dyDescent="0.3">
      <c r="C88" s="964" t="s">
        <v>926</v>
      </c>
      <c r="D88" s="960">
        <v>39894.1454618313</v>
      </c>
      <c r="E88" s="1077">
        <v>0.5</v>
      </c>
      <c r="F88" s="962">
        <v>19947.07273091565</v>
      </c>
      <c r="G88" s="1849"/>
      <c r="H88" s="1850">
        <v>19947.07273091565</v>
      </c>
      <c r="I88" s="1851"/>
      <c r="J88" s="964" t="s">
        <v>926</v>
      </c>
      <c r="K88" s="960">
        <v>39894.1454618313</v>
      </c>
      <c r="L88" s="1077">
        <v>0.67499999999999993</v>
      </c>
      <c r="M88" s="962">
        <v>26928.548186736123</v>
      </c>
      <c r="N88" s="1850">
        <v>26928.548186736123</v>
      </c>
      <c r="O88" s="1851"/>
      <c r="P88" s="964" t="s">
        <v>926</v>
      </c>
      <c r="Q88" s="960">
        <v>39894.1454618313</v>
      </c>
      <c r="R88" s="1077">
        <v>1</v>
      </c>
      <c r="S88" s="962">
        <v>39894.1454618313</v>
      </c>
      <c r="T88" s="1850">
        <v>39894.1454618313</v>
      </c>
      <c r="V88" s="964" t="s">
        <v>926</v>
      </c>
      <c r="W88" s="960">
        <v>39894.1454618313</v>
      </c>
      <c r="X88" s="1077">
        <v>1.1666666666666667</v>
      </c>
      <c r="Y88" s="962">
        <v>46543.169705469852</v>
      </c>
      <c r="Z88" s="1850">
        <v>46543.169705469852</v>
      </c>
      <c r="AB88" s="964" t="s">
        <v>926</v>
      </c>
      <c r="AC88" s="960">
        <v>39894.1454618313</v>
      </c>
      <c r="AD88" s="1077">
        <v>0.69285714285714295</v>
      </c>
      <c r="AE88" s="962">
        <v>27640.94364141169</v>
      </c>
      <c r="AF88" s="1850">
        <v>27640.94364141169</v>
      </c>
      <c r="AH88" s="964" t="s">
        <v>926</v>
      </c>
      <c r="AI88" s="960">
        <v>39894.1454618313</v>
      </c>
      <c r="AJ88" s="1077">
        <v>0.8833333333333333</v>
      </c>
      <c r="AK88" s="962">
        <v>35239.828491284316</v>
      </c>
      <c r="AL88" s="1850">
        <v>35239.828491284316</v>
      </c>
      <c r="AN88" s="964" t="s">
        <v>926</v>
      </c>
      <c r="AO88" s="960">
        <v>39894.1454618313</v>
      </c>
      <c r="AP88" s="1077">
        <v>1.2533333333333334</v>
      </c>
      <c r="AQ88" s="962">
        <v>50000.662312161898</v>
      </c>
      <c r="AR88" s="1850">
        <v>50000.662312161898</v>
      </c>
      <c r="AT88" s="964" t="s">
        <v>926</v>
      </c>
      <c r="AU88" s="960">
        <v>39894.1454618313</v>
      </c>
      <c r="AV88" s="1077">
        <v>1.6071428571428572</v>
      </c>
      <c r="AW88" s="962">
        <v>64115.590920800307</v>
      </c>
      <c r="AX88" s="1850">
        <v>64115.590920800307</v>
      </c>
      <c r="AZ88" s="1530"/>
      <c r="BA88" s="1226"/>
      <c r="BB88" s="734"/>
      <c r="BC88" s="1853"/>
      <c r="BD88" s="734"/>
      <c r="BE88" s="1819"/>
    </row>
    <row r="89" spans="3:57" s="1852" customFormat="1" x14ac:dyDescent="0.3">
      <c r="C89" s="959" t="s">
        <v>1812</v>
      </c>
      <c r="D89" s="960">
        <v>182.70486876377478</v>
      </c>
      <c r="E89" s="1077">
        <v>32</v>
      </c>
      <c r="F89" s="962">
        <v>5846.5558004407931</v>
      </c>
      <c r="G89" s="1849"/>
      <c r="H89" s="1850">
        <v>5846.5558004407931</v>
      </c>
      <c r="I89" s="1851"/>
      <c r="J89" s="959" t="s">
        <v>1812</v>
      </c>
      <c r="K89" s="960">
        <v>182.70486876377478</v>
      </c>
      <c r="L89" s="1077">
        <v>32</v>
      </c>
      <c r="M89" s="962">
        <v>5846.5558004407931</v>
      </c>
      <c r="N89" s="1850">
        <v>5846.5558004407931</v>
      </c>
      <c r="O89" s="1851"/>
      <c r="P89" s="959" t="s">
        <v>1812</v>
      </c>
      <c r="Q89" s="960">
        <v>182.70486876377478</v>
      </c>
      <c r="R89" s="1077">
        <v>32</v>
      </c>
      <c r="S89" s="962">
        <v>5846.5558004407931</v>
      </c>
      <c r="T89" s="1850">
        <v>5846.5558004407931</v>
      </c>
      <c r="V89" s="959" t="s">
        <v>1812</v>
      </c>
      <c r="W89" s="960">
        <v>182.70486876377478</v>
      </c>
      <c r="X89" s="1077">
        <v>32</v>
      </c>
      <c r="Y89" s="962">
        <v>5846.5558004407931</v>
      </c>
      <c r="Z89" s="1850">
        <v>5846.5558004407931</v>
      </c>
      <c r="AB89" s="959" t="s">
        <v>1812</v>
      </c>
      <c r="AC89" s="960">
        <v>182.70486876377478</v>
      </c>
      <c r="AD89" s="1077">
        <v>32</v>
      </c>
      <c r="AE89" s="962">
        <v>5846.5558004407931</v>
      </c>
      <c r="AF89" s="1850">
        <v>5846.5558004407931</v>
      </c>
      <c r="AH89" s="959" t="s">
        <v>1812</v>
      </c>
      <c r="AI89" s="960">
        <v>182.70486876377478</v>
      </c>
      <c r="AJ89" s="1077">
        <v>32</v>
      </c>
      <c r="AK89" s="962">
        <v>5846.5558004407931</v>
      </c>
      <c r="AL89" s="1850">
        <v>5846.5558004407931</v>
      </c>
      <c r="AN89" s="959" t="s">
        <v>1812</v>
      </c>
      <c r="AO89" s="960">
        <v>182.70486876377478</v>
      </c>
      <c r="AP89" s="1077">
        <v>32</v>
      </c>
      <c r="AQ89" s="962">
        <v>5846.5558004407931</v>
      </c>
      <c r="AR89" s="1850">
        <v>5846.5558004407931</v>
      </c>
      <c r="AT89" s="959" t="s">
        <v>1812</v>
      </c>
      <c r="AU89" s="960">
        <v>182.70486876377478</v>
      </c>
      <c r="AV89" s="1077">
        <v>32</v>
      </c>
      <c r="AW89" s="962">
        <v>5846.5558004407931</v>
      </c>
      <c r="AX89" s="1850">
        <v>5846.5558004407931</v>
      </c>
      <c r="AZ89" s="734"/>
      <c r="BA89" s="734"/>
      <c r="BB89" s="734"/>
      <c r="BC89" s="734"/>
      <c r="BD89" s="734"/>
      <c r="BE89" s="1854"/>
    </row>
    <row r="90" spans="3:57" s="1852" customFormat="1" x14ac:dyDescent="0.3">
      <c r="C90" s="964" t="s">
        <v>927</v>
      </c>
      <c r="D90" s="960">
        <v>29920.609096373475</v>
      </c>
      <c r="E90" s="1077">
        <v>0.25</v>
      </c>
      <c r="F90" s="962">
        <v>7480.1522740933688</v>
      </c>
      <c r="G90" s="1849"/>
      <c r="H90" s="1850">
        <v>7480.1522740933688</v>
      </c>
      <c r="I90" s="1851"/>
      <c r="J90" s="964" t="s">
        <v>927</v>
      </c>
      <c r="K90" s="960">
        <v>29920.609096373475</v>
      </c>
      <c r="L90" s="1077">
        <v>0.33749999999999997</v>
      </c>
      <c r="M90" s="962">
        <v>10098.205570026046</v>
      </c>
      <c r="N90" s="1850">
        <v>10098.205570026046</v>
      </c>
      <c r="O90" s="1851"/>
      <c r="P90" s="964" t="s">
        <v>927</v>
      </c>
      <c r="Q90" s="960">
        <v>29920.609096373475</v>
      </c>
      <c r="R90" s="1077">
        <v>0.5</v>
      </c>
      <c r="S90" s="962">
        <v>14960.304548186738</v>
      </c>
      <c r="T90" s="1850">
        <v>14960.304548186738</v>
      </c>
      <c r="V90" s="964" t="s">
        <v>927</v>
      </c>
      <c r="W90" s="960">
        <v>29920.609096373475</v>
      </c>
      <c r="X90" s="1077">
        <v>0.58333333333333337</v>
      </c>
      <c r="Y90" s="962">
        <v>17453.688639551194</v>
      </c>
      <c r="Z90" s="1850">
        <v>17453.688639551194</v>
      </c>
      <c r="AB90" s="964" t="s">
        <v>927</v>
      </c>
      <c r="AC90" s="960">
        <v>29920.609096373475</v>
      </c>
      <c r="AD90" s="1077">
        <v>0.34642857142857147</v>
      </c>
      <c r="AE90" s="962">
        <v>10365.353865529383</v>
      </c>
      <c r="AF90" s="1850">
        <v>10365.353865529383</v>
      </c>
      <c r="AH90" s="964" t="s">
        <v>927</v>
      </c>
      <c r="AI90" s="960">
        <v>29920.609096373475</v>
      </c>
      <c r="AJ90" s="1077">
        <v>0.44166666666666665</v>
      </c>
      <c r="AK90" s="962">
        <v>13214.935684231617</v>
      </c>
      <c r="AL90" s="1850">
        <v>13214.935684231617</v>
      </c>
      <c r="AN90" s="964" t="s">
        <v>927</v>
      </c>
      <c r="AO90" s="960">
        <v>29920.609096373475</v>
      </c>
      <c r="AP90" s="1077">
        <v>0.62666666666666671</v>
      </c>
      <c r="AQ90" s="962">
        <v>18750.248367060711</v>
      </c>
      <c r="AR90" s="1850">
        <v>18750.248367060711</v>
      </c>
      <c r="AT90" s="964" t="s">
        <v>927</v>
      </c>
      <c r="AU90" s="960">
        <v>29920.609096373475</v>
      </c>
      <c r="AV90" s="1077">
        <v>0.8035714285714286</v>
      </c>
      <c r="AW90" s="962">
        <v>24043.346595300114</v>
      </c>
      <c r="AX90" s="1850">
        <v>24043.346595300114</v>
      </c>
      <c r="AZ90" s="1855"/>
      <c r="BA90" s="1856"/>
      <c r="BB90" s="1857"/>
      <c r="BC90" s="734"/>
      <c r="BD90" s="734"/>
      <c r="BE90" s="1819"/>
    </row>
    <row r="91" spans="3:57" s="1852" customFormat="1" x14ac:dyDescent="0.3">
      <c r="C91" s="720"/>
      <c r="D91" s="1858"/>
      <c r="E91" s="1859"/>
      <c r="F91" s="962"/>
      <c r="G91" s="1849"/>
      <c r="H91" s="1850"/>
      <c r="I91" s="1851"/>
      <c r="J91" s="645" t="s">
        <v>1157</v>
      </c>
      <c r="K91" s="960">
        <v>33660.685233420161</v>
      </c>
      <c r="L91" s="1077">
        <v>5</v>
      </c>
      <c r="M91" s="960">
        <v>168303.42616710081</v>
      </c>
      <c r="N91" s="963">
        <v>168303.42616710081</v>
      </c>
      <c r="O91" s="1851"/>
      <c r="P91" s="720"/>
      <c r="Q91" s="1858"/>
      <c r="R91" s="1859"/>
      <c r="S91" s="962"/>
      <c r="T91" s="1850"/>
      <c r="V91" s="645" t="s">
        <v>1157</v>
      </c>
      <c r="W91" s="960">
        <v>33660.685233420161</v>
      </c>
      <c r="X91" s="1077">
        <v>5</v>
      </c>
      <c r="Y91" s="960">
        <v>168303.42616710081</v>
      </c>
      <c r="Z91" s="963">
        <v>168303.42616710081</v>
      </c>
      <c r="AB91" s="720"/>
      <c r="AC91" s="1858"/>
      <c r="AD91" s="1859"/>
      <c r="AE91" s="962"/>
      <c r="AF91" s="1850"/>
      <c r="AH91" s="645" t="s">
        <v>1157</v>
      </c>
      <c r="AI91" s="960">
        <v>33660.685233420161</v>
      </c>
      <c r="AJ91" s="1077">
        <v>6</v>
      </c>
      <c r="AK91" s="960">
        <v>201964.11140052095</v>
      </c>
      <c r="AL91" s="963">
        <v>201964.11140052095</v>
      </c>
      <c r="AN91" s="720"/>
      <c r="AO91" s="1858"/>
      <c r="AP91" s="1859"/>
      <c r="AQ91" s="962"/>
      <c r="AR91" s="1850"/>
      <c r="AT91" s="645" t="s">
        <v>1157</v>
      </c>
      <c r="AU91" s="960">
        <v>33660.685233420161</v>
      </c>
      <c r="AV91" s="1077">
        <v>13</v>
      </c>
      <c r="AW91" s="960">
        <v>437588.90803446207</v>
      </c>
      <c r="AX91" s="963">
        <v>437588.90803446207</v>
      </c>
      <c r="AZ91" s="1851"/>
      <c r="BA91" s="1851"/>
      <c r="BB91" s="1851"/>
      <c r="BC91" s="1851"/>
      <c r="BD91" s="1851"/>
      <c r="BE91" s="1851"/>
    </row>
    <row r="92" spans="3:57" s="926" customFormat="1" x14ac:dyDescent="0.3">
      <c r="C92" s="720"/>
      <c r="D92" s="609"/>
      <c r="E92" s="609"/>
      <c r="F92" s="968" t="s">
        <v>1322</v>
      </c>
      <c r="G92" s="1860"/>
      <c r="H92" s="1850">
        <v>144990.71480665196</v>
      </c>
      <c r="I92" s="609"/>
      <c r="J92" s="720"/>
      <c r="K92" s="609"/>
      <c r="L92" s="609"/>
      <c r="M92" s="968" t="s">
        <v>1322</v>
      </c>
      <c r="N92" s="1850">
        <v>322893.66972550593</v>
      </c>
      <c r="O92" s="609"/>
      <c r="P92" s="720"/>
      <c r="Q92" s="609"/>
      <c r="R92" s="609"/>
      <c r="S92" s="968" t="s">
        <v>1322</v>
      </c>
      <c r="T92" s="1850">
        <v>172417.939811661</v>
      </c>
      <c r="V92" s="720"/>
      <c r="W92" s="609"/>
      <c r="X92" s="609"/>
      <c r="Y92" s="968" t="s">
        <v>1322</v>
      </c>
      <c r="Z92" s="1850">
        <v>349863.77431376482</v>
      </c>
      <c r="AB92" s="720"/>
      <c r="AC92" s="609"/>
      <c r="AD92" s="609"/>
      <c r="AE92" s="968" t="s">
        <v>1322</v>
      </c>
      <c r="AF92" s="1850">
        <v>155569.78730858403</v>
      </c>
      <c r="AH92" s="720"/>
      <c r="AI92" s="609"/>
      <c r="AJ92" s="609"/>
      <c r="AK92" s="968" t="s">
        <v>1322</v>
      </c>
      <c r="AL92" s="1850">
        <v>367982.36537767982</v>
      </c>
      <c r="AN92" s="720"/>
      <c r="AO92" s="609"/>
      <c r="AP92" s="609"/>
      <c r="AQ92" s="968" t="s">
        <v>1322</v>
      </c>
      <c r="AR92" s="1850">
        <v>186314.40048086556</v>
      </c>
      <c r="AT92" s="720"/>
      <c r="AU92" s="609"/>
      <c r="AV92" s="609"/>
      <c r="AW92" s="968" t="s">
        <v>1322</v>
      </c>
      <c r="AX92" s="1850">
        <v>643311.33535220544</v>
      </c>
    </row>
    <row r="93" spans="3:57" s="926" customFormat="1" x14ac:dyDescent="0.3">
      <c r="C93" s="953" t="s">
        <v>891</v>
      </c>
      <c r="D93" s="954"/>
      <c r="E93" s="954"/>
      <c r="F93" s="609"/>
      <c r="G93" s="609"/>
      <c r="H93" s="971"/>
      <c r="I93" s="609"/>
      <c r="J93" s="953" t="s">
        <v>891</v>
      </c>
      <c r="K93" s="954"/>
      <c r="L93" s="954"/>
      <c r="M93" s="609"/>
      <c r="N93" s="971"/>
      <c r="O93" s="609"/>
      <c r="P93" s="953" t="s">
        <v>891</v>
      </c>
      <c r="Q93" s="954"/>
      <c r="R93" s="954"/>
      <c r="S93" s="609"/>
      <c r="T93" s="971"/>
      <c r="V93" s="953" t="s">
        <v>891</v>
      </c>
      <c r="W93" s="954"/>
      <c r="X93" s="954"/>
      <c r="Y93" s="609"/>
      <c r="Z93" s="971"/>
      <c r="AB93" s="953" t="s">
        <v>891</v>
      </c>
      <c r="AC93" s="954"/>
      <c r="AD93" s="954"/>
      <c r="AE93" s="609"/>
      <c r="AF93" s="971"/>
      <c r="AH93" s="953" t="s">
        <v>891</v>
      </c>
      <c r="AI93" s="954"/>
      <c r="AJ93" s="954"/>
      <c r="AK93" s="609"/>
      <c r="AL93" s="971"/>
      <c r="AN93" s="953" t="s">
        <v>891</v>
      </c>
      <c r="AO93" s="954"/>
      <c r="AP93" s="954"/>
      <c r="AQ93" s="609"/>
      <c r="AR93" s="971"/>
      <c r="AT93" s="953" t="s">
        <v>891</v>
      </c>
      <c r="AU93" s="954"/>
      <c r="AV93" s="954"/>
      <c r="AW93" s="609"/>
      <c r="AX93" s="971"/>
    </row>
    <row r="94" spans="3:57" s="926" customFormat="1" x14ac:dyDescent="0.3">
      <c r="C94" s="955" t="s">
        <v>884</v>
      </c>
      <c r="D94" s="956" t="s">
        <v>892</v>
      </c>
      <c r="E94" s="958" t="s">
        <v>893</v>
      </c>
      <c r="F94" s="956" t="s">
        <v>887</v>
      </c>
      <c r="G94" s="958"/>
      <c r="H94" s="973" t="s">
        <v>888</v>
      </c>
      <c r="I94" s="609"/>
      <c r="J94" s="955" t="s">
        <v>884</v>
      </c>
      <c r="K94" s="956" t="s">
        <v>892</v>
      </c>
      <c r="L94" s="958" t="s">
        <v>893</v>
      </c>
      <c r="M94" s="956" t="s">
        <v>887</v>
      </c>
      <c r="N94" s="973" t="s">
        <v>888</v>
      </c>
      <c r="O94" s="609"/>
      <c r="P94" s="955" t="s">
        <v>884</v>
      </c>
      <c r="Q94" s="956" t="s">
        <v>892</v>
      </c>
      <c r="R94" s="958" t="s">
        <v>893</v>
      </c>
      <c r="S94" s="956" t="s">
        <v>887</v>
      </c>
      <c r="T94" s="973" t="s">
        <v>888</v>
      </c>
      <c r="V94" s="955" t="s">
        <v>884</v>
      </c>
      <c r="W94" s="956" t="s">
        <v>892</v>
      </c>
      <c r="X94" s="958" t="s">
        <v>893</v>
      </c>
      <c r="Y94" s="956" t="s">
        <v>887</v>
      </c>
      <c r="Z94" s="973" t="s">
        <v>888</v>
      </c>
      <c r="AB94" s="955" t="s">
        <v>884</v>
      </c>
      <c r="AC94" s="956" t="s">
        <v>892</v>
      </c>
      <c r="AD94" s="958" t="s">
        <v>893</v>
      </c>
      <c r="AE94" s="956" t="s">
        <v>887</v>
      </c>
      <c r="AF94" s="973" t="s">
        <v>888</v>
      </c>
      <c r="AH94" s="955" t="s">
        <v>884</v>
      </c>
      <c r="AI94" s="956" t="s">
        <v>892</v>
      </c>
      <c r="AJ94" s="958" t="s">
        <v>893</v>
      </c>
      <c r="AK94" s="956" t="s">
        <v>887</v>
      </c>
      <c r="AL94" s="973" t="s">
        <v>888</v>
      </c>
      <c r="AN94" s="955" t="s">
        <v>884</v>
      </c>
      <c r="AO94" s="956" t="s">
        <v>892</v>
      </c>
      <c r="AP94" s="958" t="s">
        <v>893</v>
      </c>
      <c r="AQ94" s="956" t="s">
        <v>887</v>
      </c>
      <c r="AR94" s="973" t="s">
        <v>888</v>
      </c>
      <c r="AT94" s="955" t="s">
        <v>884</v>
      </c>
      <c r="AU94" s="956" t="s">
        <v>892</v>
      </c>
      <c r="AV94" s="958" t="s">
        <v>893</v>
      </c>
      <c r="AW94" s="956" t="s">
        <v>887</v>
      </c>
      <c r="AX94" s="973" t="s">
        <v>888</v>
      </c>
    </row>
    <row r="95" spans="3:57" s="1852" customFormat="1" ht="16.5" x14ac:dyDescent="0.3">
      <c r="C95" s="974" t="s">
        <v>1896</v>
      </c>
      <c r="D95" s="975" t="s">
        <v>4324</v>
      </c>
      <c r="E95" s="1077">
        <v>0.56000000000000005</v>
      </c>
      <c r="F95" s="1078">
        <v>327256.66199158487</v>
      </c>
      <c r="G95" s="1820"/>
      <c r="H95" s="967">
        <v>183263.73071528756</v>
      </c>
      <c r="I95" s="1851"/>
      <c r="J95" s="974" t="s">
        <v>1896</v>
      </c>
      <c r="K95" s="975" t="s">
        <v>4324</v>
      </c>
      <c r="L95" s="1077">
        <v>0.6</v>
      </c>
      <c r="M95" s="1078">
        <v>327256.66199158487</v>
      </c>
      <c r="N95" s="967">
        <v>196353.99719495091</v>
      </c>
      <c r="O95" s="1851"/>
      <c r="P95" s="974" t="s">
        <v>1896</v>
      </c>
      <c r="Q95" s="975" t="s">
        <v>4324</v>
      </c>
      <c r="R95" s="1077">
        <v>1.1000000000000001</v>
      </c>
      <c r="S95" s="1078">
        <v>327256.66199158487</v>
      </c>
      <c r="T95" s="1017">
        <v>359982.3281907434</v>
      </c>
      <c r="V95" s="974" t="s">
        <v>1896</v>
      </c>
      <c r="W95" s="975" t="s">
        <v>4324</v>
      </c>
      <c r="X95" s="1077">
        <v>1.4</v>
      </c>
      <c r="Y95" s="1078">
        <v>327256.66199158487</v>
      </c>
      <c r="Z95" s="967">
        <v>458159.32678821881</v>
      </c>
      <c r="AB95" s="974" t="s">
        <v>1896</v>
      </c>
      <c r="AC95" s="975" t="s">
        <v>4324</v>
      </c>
      <c r="AD95" s="1077">
        <v>0.7</v>
      </c>
      <c r="AE95" s="1078">
        <v>327256.66199158487</v>
      </c>
      <c r="AF95" s="967">
        <v>229079.6633941094</v>
      </c>
      <c r="AH95" s="974" t="s">
        <v>1896</v>
      </c>
      <c r="AI95" s="975" t="s">
        <v>4324</v>
      </c>
      <c r="AJ95" s="1077">
        <v>0.8</v>
      </c>
      <c r="AK95" s="1078">
        <v>327256.66199158487</v>
      </c>
      <c r="AL95" s="967">
        <v>261805.3295932679</v>
      </c>
      <c r="AN95" s="974" t="s">
        <v>1896</v>
      </c>
      <c r="AO95" s="975" t="s">
        <v>4324</v>
      </c>
      <c r="AP95" s="1077">
        <v>1.5</v>
      </c>
      <c r="AQ95" s="1078">
        <v>327256.66199158487</v>
      </c>
      <c r="AR95" s="967">
        <v>490884.99298737734</v>
      </c>
      <c r="AT95" s="974" t="s">
        <v>1896</v>
      </c>
      <c r="AU95" s="975" t="s">
        <v>4324</v>
      </c>
      <c r="AV95" s="1077">
        <v>1.8</v>
      </c>
      <c r="AW95" s="1078">
        <v>327256.66199158487</v>
      </c>
      <c r="AX95" s="967">
        <v>589061.9915848528</v>
      </c>
    </row>
    <row r="96" spans="3:57" s="1852" customFormat="1" ht="16.5" x14ac:dyDescent="0.3">
      <c r="C96" s="974" t="s">
        <v>1898</v>
      </c>
      <c r="D96" s="975" t="s">
        <v>4324</v>
      </c>
      <c r="E96" s="1077">
        <v>5.5</v>
      </c>
      <c r="F96" s="1078">
        <v>372449.24864756566</v>
      </c>
      <c r="G96" s="1820"/>
      <c r="H96" s="967">
        <v>2048470.8675616111</v>
      </c>
      <c r="I96" s="1851"/>
      <c r="J96" s="974" t="s">
        <v>1898</v>
      </c>
      <c r="K96" s="975" t="s">
        <v>4324</v>
      </c>
      <c r="L96" s="1077">
        <v>5.9</v>
      </c>
      <c r="M96" s="1078">
        <v>372449.24864756566</v>
      </c>
      <c r="N96" s="967">
        <v>2197450.5670206374</v>
      </c>
      <c r="O96" s="1851"/>
      <c r="P96" s="974" t="s">
        <v>1898</v>
      </c>
      <c r="Q96" s="975" t="s">
        <v>4324</v>
      </c>
      <c r="R96" s="1077">
        <v>11.6</v>
      </c>
      <c r="S96" s="1078">
        <v>372449.24864756566</v>
      </c>
      <c r="T96" s="1017">
        <v>4320411.2843117611</v>
      </c>
      <c r="V96" s="974" t="s">
        <v>1898</v>
      </c>
      <c r="W96" s="975" t="s">
        <v>4324</v>
      </c>
      <c r="X96" s="1077">
        <v>13.6</v>
      </c>
      <c r="Y96" s="1078">
        <v>372449.24864756566</v>
      </c>
      <c r="Z96" s="967">
        <v>5065309.7816068931</v>
      </c>
      <c r="AB96" s="974" t="s">
        <v>1898</v>
      </c>
      <c r="AC96" s="975" t="s">
        <v>4324</v>
      </c>
      <c r="AD96" s="1077">
        <v>7</v>
      </c>
      <c r="AE96" s="1078">
        <v>372449.24864756566</v>
      </c>
      <c r="AF96" s="967">
        <v>2607144.7405329598</v>
      </c>
      <c r="AH96" s="974" t="s">
        <v>1898</v>
      </c>
      <c r="AI96" s="975" t="s">
        <v>4324</v>
      </c>
      <c r="AJ96" s="1077">
        <v>7.5</v>
      </c>
      <c r="AK96" s="1078">
        <v>372449.24864756566</v>
      </c>
      <c r="AL96" s="967">
        <v>2793369.3648567423</v>
      </c>
      <c r="AN96" s="974" t="s">
        <v>1898</v>
      </c>
      <c r="AO96" s="975" t="s">
        <v>4324</v>
      </c>
      <c r="AP96" s="1077">
        <v>14.4</v>
      </c>
      <c r="AQ96" s="1078">
        <v>372449.24864756566</v>
      </c>
      <c r="AR96" s="967">
        <v>5363269.1805249453</v>
      </c>
      <c r="AT96" s="974" t="s">
        <v>1898</v>
      </c>
      <c r="AU96" s="975" t="s">
        <v>4324</v>
      </c>
      <c r="AV96" s="1077">
        <v>16.8</v>
      </c>
      <c r="AW96" s="1078">
        <v>372449.24864756566</v>
      </c>
      <c r="AX96" s="967">
        <v>6257147.3772791037</v>
      </c>
    </row>
    <row r="97" spans="3:50" s="1852" customFormat="1" x14ac:dyDescent="0.3">
      <c r="C97" s="1075" t="s">
        <v>905</v>
      </c>
      <c r="D97" s="679" t="s">
        <v>3</v>
      </c>
      <c r="E97" s="1077">
        <v>410</v>
      </c>
      <c r="F97" s="1078">
        <v>2256.9424964936889</v>
      </c>
      <c r="G97" s="1820"/>
      <c r="H97" s="967">
        <v>925346.42356241238</v>
      </c>
      <c r="I97" s="1851"/>
      <c r="J97" s="1075" t="s">
        <v>905</v>
      </c>
      <c r="K97" s="679" t="s">
        <v>3</v>
      </c>
      <c r="L97" s="1077">
        <v>420</v>
      </c>
      <c r="M97" s="1078">
        <v>2256.9424964936889</v>
      </c>
      <c r="N97" s="967">
        <v>947915.8485273493</v>
      </c>
      <c r="O97" s="1851"/>
      <c r="P97" s="1075" t="s">
        <v>905</v>
      </c>
      <c r="Q97" s="679" t="s">
        <v>3</v>
      </c>
      <c r="R97" s="1077">
        <v>810</v>
      </c>
      <c r="S97" s="1078">
        <v>2256.9424964936889</v>
      </c>
      <c r="T97" s="1017">
        <v>1828123.4221598881</v>
      </c>
      <c r="V97" s="1075" t="s">
        <v>905</v>
      </c>
      <c r="W97" s="679" t="s">
        <v>3</v>
      </c>
      <c r="X97" s="1077">
        <v>1000</v>
      </c>
      <c r="Y97" s="1078">
        <v>2256.9424964936889</v>
      </c>
      <c r="Z97" s="967">
        <v>2256942.4964936888</v>
      </c>
      <c r="AB97" s="1075" t="s">
        <v>905</v>
      </c>
      <c r="AC97" s="679" t="s">
        <v>3</v>
      </c>
      <c r="AD97" s="1077">
        <v>520</v>
      </c>
      <c r="AE97" s="1078">
        <v>2256.9424964936889</v>
      </c>
      <c r="AF97" s="967">
        <v>1173610.0981767182</v>
      </c>
      <c r="AH97" s="1075" t="s">
        <v>905</v>
      </c>
      <c r="AI97" s="679" t="s">
        <v>3</v>
      </c>
      <c r="AJ97" s="1077">
        <v>560</v>
      </c>
      <c r="AK97" s="1078">
        <v>2256.9424964936889</v>
      </c>
      <c r="AL97" s="967">
        <v>1263887.7980364657</v>
      </c>
      <c r="AN97" s="1075" t="s">
        <v>905</v>
      </c>
      <c r="AO97" s="679" t="s">
        <v>3</v>
      </c>
      <c r="AP97" s="1077">
        <v>1100</v>
      </c>
      <c r="AQ97" s="1078">
        <v>2256.9424964936889</v>
      </c>
      <c r="AR97" s="967">
        <v>2482636.7461430579</v>
      </c>
      <c r="AT97" s="1075" t="s">
        <v>905</v>
      </c>
      <c r="AU97" s="679" t="s">
        <v>3</v>
      </c>
      <c r="AV97" s="1077">
        <v>1260</v>
      </c>
      <c r="AW97" s="1078">
        <v>2256.9424964936889</v>
      </c>
      <c r="AX97" s="967">
        <v>2843747.5455820481</v>
      </c>
    </row>
    <row r="98" spans="3:50" s="1852" customFormat="1" x14ac:dyDescent="0.3">
      <c r="C98" s="1075" t="s">
        <v>902</v>
      </c>
      <c r="D98" s="679" t="s">
        <v>903</v>
      </c>
      <c r="E98" s="1822">
        <v>5.1116666666666655</v>
      </c>
      <c r="F98" s="1078">
        <v>96726.106992586661</v>
      </c>
      <c r="G98" s="1820"/>
      <c r="H98" s="967">
        <v>494431.61691043869</v>
      </c>
      <c r="I98" s="1851"/>
      <c r="J98" s="1075" t="s">
        <v>902</v>
      </c>
      <c r="K98" s="679" t="s">
        <v>903</v>
      </c>
      <c r="L98" s="1822">
        <v>14</v>
      </c>
      <c r="M98" s="1078">
        <v>96726.106992586661</v>
      </c>
      <c r="N98" s="967">
        <v>1354165.4978962133</v>
      </c>
      <c r="O98" s="1851"/>
      <c r="P98" s="1075" t="s">
        <v>902</v>
      </c>
      <c r="Q98" s="679" t="s">
        <v>903</v>
      </c>
      <c r="R98" s="1822">
        <v>36</v>
      </c>
      <c r="S98" s="1078">
        <v>96726.106992586661</v>
      </c>
      <c r="T98" s="1017">
        <v>3482139.8517331197</v>
      </c>
      <c r="V98" s="1075" t="s">
        <v>902</v>
      </c>
      <c r="W98" s="679" t="s">
        <v>903</v>
      </c>
      <c r="X98" s="1822">
        <v>44</v>
      </c>
      <c r="Y98" s="1078">
        <v>96726.106992586661</v>
      </c>
      <c r="Z98" s="967">
        <v>4255948.7076738132</v>
      </c>
      <c r="AB98" s="1075" t="s">
        <v>902</v>
      </c>
      <c r="AC98" s="679" t="s">
        <v>903</v>
      </c>
      <c r="AD98" s="1822">
        <v>17</v>
      </c>
      <c r="AE98" s="1078">
        <v>96726.106992586661</v>
      </c>
      <c r="AF98" s="967">
        <v>1644343.8188739733</v>
      </c>
      <c r="AH98" s="1075" t="s">
        <v>902</v>
      </c>
      <c r="AI98" s="679" t="s">
        <v>903</v>
      </c>
      <c r="AJ98" s="1822">
        <v>19</v>
      </c>
      <c r="AK98" s="1078">
        <v>96726.106992586661</v>
      </c>
      <c r="AL98" s="967">
        <v>1837796.0328591466</v>
      </c>
      <c r="AN98" s="1075" t="s">
        <v>902</v>
      </c>
      <c r="AO98" s="679" t="s">
        <v>903</v>
      </c>
      <c r="AP98" s="1822">
        <v>48</v>
      </c>
      <c r="AQ98" s="1078">
        <v>96726.106992586661</v>
      </c>
      <c r="AR98" s="967">
        <v>4642853.1356441602</v>
      </c>
      <c r="AT98" s="1075" t="s">
        <v>902</v>
      </c>
      <c r="AU98" s="679" t="s">
        <v>903</v>
      </c>
      <c r="AV98" s="1822">
        <v>59</v>
      </c>
      <c r="AW98" s="1078">
        <v>96726.106992586661</v>
      </c>
      <c r="AX98" s="967">
        <v>5706840.3125626128</v>
      </c>
    </row>
    <row r="99" spans="3:50" s="1852" customFormat="1" x14ac:dyDescent="0.3">
      <c r="C99" s="1075" t="s">
        <v>988</v>
      </c>
      <c r="D99" s="700" t="s">
        <v>2327</v>
      </c>
      <c r="E99" s="1822">
        <v>4</v>
      </c>
      <c r="F99" s="1078">
        <v>9470.8830294530144</v>
      </c>
      <c r="G99" s="1820"/>
      <c r="H99" s="967">
        <v>37883.532117812058</v>
      </c>
      <c r="I99" s="1851"/>
      <c r="J99" s="1075" t="s">
        <v>987</v>
      </c>
      <c r="K99" s="679" t="s">
        <v>2327</v>
      </c>
      <c r="L99" s="1822">
        <v>1</v>
      </c>
      <c r="M99" s="1078">
        <v>8751.5632137848133</v>
      </c>
      <c r="N99" s="967">
        <v>8751.5632137848133</v>
      </c>
      <c r="O99" s="1851"/>
      <c r="P99" s="1075" t="s">
        <v>988</v>
      </c>
      <c r="Q99" s="700" t="s">
        <v>2327</v>
      </c>
      <c r="R99" s="1822">
        <v>7</v>
      </c>
      <c r="S99" s="1078">
        <v>9470.8830294530144</v>
      </c>
      <c r="T99" s="1017">
        <v>66296.181206171095</v>
      </c>
      <c r="V99" s="1075" t="s">
        <v>987</v>
      </c>
      <c r="W99" s="679" t="s">
        <v>2327</v>
      </c>
      <c r="X99" s="1822">
        <v>1</v>
      </c>
      <c r="Y99" s="1078">
        <v>8751.5632137848133</v>
      </c>
      <c r="Z99" s="967">
        <v>8751.5632137848133</v>
      </c>
      <c r="AB99" s="1075" t="s">
        <v>988</v>
      </c>
      <c r="AC99" s="700" t="s">
        <v>2327</v>
      </c>
      <c r="AD99" s="1822">
        <v>6</v>
      </c>
      <c r="AE99" s="1078">
        <v>9470.8830294530144</v>
      </c>
      <c r="AF99" s="967">
        <v>56825.29817671809</v>
      </c>
      <c r="AH99" s="1075" t="s">
        <v>987</v>
      </c>
      <c r="AI99" s="679" t="s">
        <v>2327</v>
      </c>
      <c r="AJ99" s="1822">
        <v>1</v>
      </c>
      <c r="AK99" s="1078">
        <v>8751.5632137848133</v>
      </c>
      <c r="AL99" s="967">
        <v>8751.5632137848133</v>
      </c>
      <c r="AN99" s="1075" t="s">
        <v>988</v>
      </c>
      <c r="AO99" s="700" t="s">
        <v>2327</v>
      </c>
      <c r="AP99" s="1822">
        <v>8</v>
      </c>
      <c r="AQ99" s="1078">
        <v>9470.8830294530144</v>
      </c>
      <c r="AR99" s="967">
        <v>75767.064235624115</v>
      </c>
      <c r="AT99" s="1075" t="s">
        <v>987</v>
      </c>
      <c r="AU99" s="679" t="s">
        <v>2327</v>
      </c>
      <c r="AV99" s="1822">
        <v>2</v>
      </c>
      <c r="AW99" s="1078">
        <v>8751.5632137848133</v>
      </c>
      <c r="AX99" s="967">
        <v>17503.126427569627</v>
      </c>
    </row>
    <row r="100" spans="3:50" s="1852" customFormat="1" x14ac:dyDescent="0.3">
      <c r="C100" s="1075" t="s">
        <v>985</v>
      </c>
      <c r="D100" s="679" t="s">
        <v>3</v>
      </c>
      <c r="E100" s="1822">
        <v>4.0999999999999996</v>
      </c>
      <c r="F100" s="1078">
        <v>3186.5448687637754</v>
      </c>
      <c r="G100" s="1820"/>
      <c r="H100" s="967">
        <v>13064.833961931477</v>
      </c>
      <c r="I100" s="1851"/>
      <c r="J100" s="1075" t="s">
        <v>988</v>
      </c>
      <c r="K100" s="700" t="s">
        <v>2327</v>
      </c>
      <c r="L100" s="1822">
        <v>4</v>
      </c>
      <c r="M100" s="1078">
        <v>9470.8830294530144</v>
      </c>
      <c r="N100" s="967">
        <v>37883.532117812058</v>
      </c>
      <c r="O100" s="1851"/>
      <c r="P100" s="1075" t="s">
        <v>985</v>
      </c>
      <c r="Q100" s="679" t="s">
        <v>3</v>
      </c>
      <c r="R100" s="1822">
        <v>8</v>
      </c>
      <c r="S100" s="1078">
        <v>3186.5448687637754</v>
      </c>
      <c r="T100" s="1017">
        <v>25492.358950110203</v>
      </c>
      <c r="V100" s="1075" t="s">
        <v>988</v>
      </c>
      <c r="W100" s="700" t="s">
        <v>2327</v>
      </c>
      <c r="X100" s="1822">
        <v>8</v>
      </c>
      <c r="Y100" s="1078">
        <v>9470.8830294530144</v>
      </c>
      <c r="Z100" s="967">
        <v>75767.064235624115</v>
      </c>
      <c r="AB100" s="1075" t="s">
        <v>985</v>
      </c>
      <c r="AC100" s="679" t="s">
        <v>3</v>
      </c>
      <c r="AD100" s="1822">
        <v>5</v>
      </c>
      <c r="AE100" s="1078">
        <v>3186.5448687637754</v>
      </c>
      <c r="AF100" s="967">
        <v>15932.724343818878</v>
      </c>
      <c r="AH100" s="1075" t="s">
        <v>988</v>
      </c>
      <c r="AI100" s="700" t="s">
        <v>2327</v>
      </c>
      <c r="AJ100" s="1822">
        <v>7</v>
      </c>
      <c r="AK100" s="1078">
        <v>9470.8830294530144</v>
      </c>
      <c r="AL100" s="967">
        <v>66296.181206171095</v>
      </c>
      <c r="AN100" s="1075" t="s">
        <v>985</v>
      </c>
      <c r="AO100" s="679" t="s">
        <v>3</v>
      </c>
      <c r="AP100" s="1822">
        <v>11</v>
      </c>
      <c r="AQ100" s="1078">
        <v>3186.5448687637754</v>
      </c>
      <c r="AR100" s="967">
        <v>35051.993556401532</v>
      </c>
      <c r="AT100" s="1075" t="s">
        <v>988</v>
      </c>
      <c r="AU100" s="700" t="s">
        <v>2327</v>
      </c>
      <c r="AV100" s="1822">
        <v>9</v>
      </c>
      <c r="AW100" s="1078">
        <v>9470.8830294530144</v>
      </c>
      <c r="AX100" s="967">
        <v>85237.947265077135</v>
      </c>
    </row>
    <row r="101" spans="3:50" s="1852" customFormat="1" x14ac:dyDescent="0.3">
      <c r="C101" s="1075" t="s">
        <v>916</v>
      </c>
      <c r="D101" s="679" t="s">
        <v>1</v>
      </c>
      <c r="E101" s="1822">
        <v>16</v>
      </c>
      <c r="F101" s="1078">
        <v>13219.234622320177</v>
      </c>
      <c r="G101" s="1820"/>
      <c r="H101" s="967">
        <v>211507.75395712283</v>
      </c>
      <c r="I101" s="1851"/>
      <c r="J101" s="1075" t="s">
        <v>985</v>
      </c>
      <c r="K101" s="679" t="s">
        <v>3</v>
      </c>
      <c r="L101" s="1822">
        <v>4.2</v>
      </c>
      <c r="M101" s="1078">
        <v>3186.5448687637754</v>
      </c>
      <c r="N101" s="967">
        <v>13383.488448807857</v>
      </c>
      <c r="O101" s="1851"/>
      <c r="P101" s="1075" t="s">
        <v>916</v>
      </c>
      <c r="Q101" s="679" t="s">
        <v>1</v>
      </c>
      <c r="R101" s="1822">
        <v>16</v>
      </c>
      <c r="S101" s="1078">
        <v>13219.234622320177</v>
      </c>
      <c r="T101" s="1017">
        <v>211507.75395712283</v>
      </c>
      <c r="V101" s="1075" t="s">
        <v>985</v>
      </c>
      <c r="W101" s="679" t="s">
        <v>3</v>
      </c>
      <c r="X101" s="1822">
        <v>10</v>
      </c>
      <c r="Y101" s="1078">
        <v>3186.5448687637754</v>
      </c>
      <c r="Z101" s="967">
        <v>31865.448687637756</v>
      </c>
      <c r="AB101" s="1075" t="s">
        <v>916</v>
      </c>
      <c r="AC101" s="679" t="s">
        <v>1</v>
      </c>
      <c r="AD101" s="1822">
        <v>16</v>
      </c>
      <c r="AE101" s="1078">
        <v>13219.234622320177</v>
      </c>
      <c r="AF101" s="967">
        <v>211507.75395712283</v>
      </c>
      <c r="AH101" s="1075" t="s">
        <v>985</v>
      </c>
      <c r="AI101" s="679" t="s">
        <v>3</v>
      </c>
      <c r="AJ101" s="1822">
        <v>5.6</v>
      </c>
      <c r="AK101" s="1078">
        <v>3186.5448687637754</v>
      </c>
      <c r="AL101" s="967">
        <v>17844.65126507714</v>
      </c>
      <c r="AN101" s="1075" t="s">
        <v>916</v>
      </c>
      <c r="AO101" s="679" t="s">
        <v>1</v>
      </c>
      <c r="AP101" s="1822">
        <v>20</v>
      </c>
      <c r="AQ101" s="1078">
        <v>13219.234622320177</v>
      </c>
      <c r="AR101" s="967">
        <v>264384.69244640355</v>
      </c>
      <c r="AT101" s="1075" t="s">
        <v>985</v>
      </c>
      <c r="AU101" s="679" t="s">
        <v>3</v>
      </c>
      <c r="AV101" s="1822">
        <v>12.6</v>
      </c>
      <c r="AW101" s="1078">
        <v>3186.5448687637754</v>
      </c>
      <c r="AX101" s="967">
        <v>40150.465346423567</v>
      </c>
    </row>
    <row r="102" spans="3:50" s="1852" customFormat="1" x14ac:dyDescent="0.3">
      <c r="C102" s="1075" t="s">
        <v>908</v>
      </c>
      <c r="D102" s="679" t="s">
        <v>1</v>
      </c>
      <c r="E102" s="1822">
        <v>16</v>
      </c>
      <c r="F102" s="1078">
        <v>10102.504508114607</v>
      </c>
      <c r="G102" s="1820"/>
      <c r="H102" s="967">
        <v>161640.07212983372</v>
      </c>
      <c r="I102" s="1851"/>
      <c r="J102" s="1075" t="s">
        <v>916</v>
      </c>
      <c r="K102" s="679" t="s">
        <v>1</v>
      </c>
      <c r="L102" s="1822">
        <v>16</v>
      </c>
      <c r="M102" s="1078">
        <v>13219.234622320177</v>
      </c>
      <c r="N102" s="967">
        <v>211507.75395712283</v>
      </c>
      <c r="O102" s="1851"/>
      <c r="P102" s="1075" t="s">
        <v>908</v>
      </c>
      <c r="Q102" s="679" t="s">
        <v>1</v>
      </c>
      <c r="R102" s="1822">
        <v>16</v>
      </c>
      <c r="S102" s="1078">
        <v>10102.504508114607</v>
      </c>
      <c r="T102" s="1017">
        <v>161640.07212983372</v>
      </c>
      <c r="V102" s="1075" t="s">
        <v>916</v>
      </c>
      <c r="W102" s="679" t="s">
        <v>1</v>
      </c>
      <c r="X102" s="1822">
        <v>20</v>
      </c>
      <c r="Y102" s="1078">
        <v>13219.234622320177</v>
      </c>
      <c r="Z102" s="967">
        <v>264384.69244640355</v>
      </c>
      <c r="AB102" s="1075" t="s">
        <v>908</v>
      </c>
      <c r="AC102" s="679" t="s">
        <v>1</v>
      </c>
      <c r="AD102" s="1822">
        <v>16</v>
      </c>
      <c r="AE102" s="1078">
        <v>10102.504508114607</v>
      </c>
      <c r="AF102" s="967">
        <v>161640.07212983372</v>
      </c>
      <c r="AH102" s="1075" t="s">
        <v>916</v>
      </c>
      <c r="AI102" s="679" t="s">
        <v>1</v>
      </c>
      <c r="AJ102" s="1822">
        <v>16</v>
      </c>
      <c r="AK102" s="1078">
        <v>13219.234622320177</v>
      </c>
      <c r="AL102" s="967">
        <v>211507.75395712283</v>
      </c>
      <c r="AN102" s="1075" t="s">
        <v>908</v>
      </c>
      <c r="AO102" s="679" t="s">
        <v>1</v>
      </c>
      <c r="AP102" s="1822">
        <v>20</v>
      </c>
      <c r="AQ102" s="1078">
        <v>10102.504508114607</v>
      </c>
      <c r="AR102" s="967">
        <v>202050.09016229215</v>
      </c>
      <c r="AT102" s="1075" t="s">
        <v>916</v>
      </c>
      <c r="AU102" s="679" t="s">
        <v>1</v>
      </c>
      <c r="AV102" s="1822">
        <v>20</v>
      </c>
      <c r="AW102" s="1078">
        <v>13219.234622320177</v>
      </c>
      <c r="AX102" s="967">
        <v>264384.69244640355</v>
      </c>
    </row>
    <row r="103" spans="3:50" s="1852" customFormat="1" x14ac:dyDescent="0.3">
      <c r="C103" s="974" t="s">
        <v>986</v>
      </c>
      <c r="D103" s="679" t="s">
        <v>1</v>
      </c>
      <c r="E103" s="1822">
        <v>16</v>
      </c>
      <c r="F103" s="1078">
        <v>2525.6261270286518</v>
      </c>
      <c r="G103" s="1820"/>
      <c r="H103" s="967">
        <v>40410.018032458429</v>
      </c>
      <c r="I103" s="1851"/>
      <c r="J103" s="1075" t="s">
        <v>908</v>
      </c>
      <c r="K103" s="679" t="s">
        <v>1</v>
      </c>
      <c r="L103" s="1822">
        <v>16</v>
      </c>
      <c r="M103" s="1078">
        <v>10102.504508114607</v>
      </c>
      <c r="N103" s="967">
        <v>161640.07212983372</v>
      </c>
      <c r="O103" s="1851"/>
      <c r="P103" s="974" t="s">
        <v>986</v>
      </c>
      <c r="Q103" s="679" t="s">
        <v>1</v>
      </c>
      <c r="R103" s="1822">
        <v>16</v>
      </c>
      <c r="S103" s="1078">
        <v>2525.6261270286518</v>
      </c>
      <c r="T103" s="1017">
        <v>40410.018032458429</v>
      </c>
      <c r="V103" s="1075" t="s">
        <v>908</v>
      </c>
      <c r="W103" s="679" t="s">
        <v>1</v>
      </c>
      <c r="X103" s="1822">
        <v>20</v>
      </c>
      <c r="Y103" s="1078">
        <v>10102.504508114607</v>
      </c>
      <c r="Z103" s="967">
        <v>202050.09016229215</v>
      </c>
      <c r="AB103" s="974" t="s">
        <v>986</v>
      </c>
      <c r="AC103" s="679" t="s">
        <v>1</v>
      </c>
      <c r="AD103" s="1822">
        <v>16</v>
      </c>
      <c r="AE103" s="1078">
        <v>2525.6261270286518</v>
      </c>
      <c r="AF103" s="967">
        <v>40410.018032458429</v>
      </c>
      <c r="AH103" s="1075" t="s">
        <v>908</v>
      </c>
      <c r="AI103" s="679" t="s">
        <v>1</v>
      </c>
      <c r="AJ103" s="1822">
        <v>16</v>
      </c>
      <c r="AK103" s="1078">
        <v>10102.504508114607</v>
      </c>
      <c r="AL103" s="967">
        <v>161640.07212983372</v>
      </c>
      <c r="AN103" s="974" t="s">
        <v>986</v>
      </c>
      <c r="AO103" s="679" t="s">
        <v>1</v>
      </c>
      <c r="AP103" s="1822">
        <v>20</v>
      </c>
      <c r="AQ103" s="1078">
        <v>2525.6261270286518</v>
      </c>
      <c r="AR103" s="967">
        <v>50512.522540573038</v>
      </c>
      <c r="AT103" s="1075" t="s">
        <v>908</v>
      </c>
      <c r="AU103" s="679" t="s">
        <v>1</v>
      </c>
      <c r="AV103" s="1822">
        <v>20</v>
      </c>
      <c r="AW103" s="1078">
        <v>10102.504508114607</v>
      </c>
      <c r="AX103" s="967">
        <v>202050.09016229215</v>
      </c>
    </row>
    <row r="104" spans="3:50" s="1852" customFormat="1" x14ac:dyDescent="0.3">
      <c r="C104" s="1075" t="s">
        <v>911</v>
      </c>
      <c r="D104" s="679" t="s">
        <v>3</v>
      </c>
      <c r="E104" s="1822">
        <v>0.5</v>
      </c>
      <c r="F104" s="1078">
        <v>66633.540372670817</v>
      </c>
      <c r="G104" s="1820"/>
      <c r="H104" s="967">
        <v>33316.770186335409</v>
      </c>
      <c r="I104" s="1851"/>
      <c r="J104" s="974" t="s">
        <v>986</v>
      </c>
      <c r="K104" s="679" t="s">
        <v>1</v>
      </c>
      <c r="L104" s="1822">
        <v>16</v>
      </c>
      <c r="M104" s="1078">
        <v>2525.6261270286518</v>
      </c>
      <c r="N104" s="967">
        <v>40410.018032458429</v>
      </c>
      <c r="O104" s="1851"/>
      <c r="P104" s="1075" t="s">
        <v>911</v>
      </c>
      <c r="Q104" s="679" t="s">
        <v>3</v>
      </c>
      <c r="R104" s="1822">
        <v>0.5</v>
      </c>
      <c r="S104" s="1078">
        <v>66633.540372670817</v>
      </c>
      <c r="T104" s="1017">
        <v>33316.770186335409</v>
      </c>
      <c r="V104" s="974" t="s">
        <v>986</v>
      </c>
      <c r="W104" s="679" t="s">
        <v>1</v>
      </c>
      <c r="X104" s="1822">
        <v>20</v>
      </c>
      <c r="Y104" s="1078">
        <v>2525.6261270286518</v>
      </c>
      <c r="Z104" s="967">
        <v>50512.522540573038</v>
      </c>
      <c r="AB104" s="1075" t="s">
        <v>911</v>
      </c>
      <c r="AC104" s="679" t="s">
        <v>3</v>
      </c>
      <c r="AD104" s="1822">
        <v>0.5</v>
      </c>
      <c r="AE104" s="1078">
        <v>66633.540372670817</v>
      </c>
      <c r="AF104" s="967">
        <v>33316.770186335409</v>
      </c>
      <c r="AH104" s="974" t="s">
        <v>986</v>
      </c>
      <c r="AI104" s="679" t="s">
        <v>1</v>
      </c>
      <c r="AJ104" s="1822">
        <v>16</v>
      </c>
      <c r="AK104" s="1078">
        <v>2525.6261270286518</v>
      </c>
      <c r="AL104" s="967">
        <v>40410.018032458429</v>
      </c>
      <c r="AN104" s="1075" t="s">
        <v>911</v>
      </c>
      <c r="AO104" s="679" t="s">
        <v>3</v>
      </c>
      <c r="AP104" s="1822">
        <v>0.5</v>
      </c>
      <c r="AQ104" s="1078">
        <v>66633.540372670817</v>
      </c>
      <c r="AR104" s="967">
        <v>33316.770186335409</v>
      </c>
      <c r="AT104" s="974" t="s">
        <v>986</v>
      </c>
      <c r="AU104" s="679" t="s">
        <v>1</v>
      </c>
      <c r="AV104" s="1822">
        <v>20</v>
      </c>
      <c r="AW104" s="1078">
        <v>2525.6261270286518</v>
      </c>
      <c r="AX104" s="967">
        <v>50512.522540573038</v>
      </c>
    </row>
    <row r="105" spans="3:50" s="1852" customFormat="1" x14ac:dyDescent="0.3">
      <c r="C105" s="1075" t="s">
        <v>912</v>
      </c>
      <c r="D105" s="679" t="s">
        <v>913</v>
      </c>
      <c r="E105" s="1822">
        <v>1</v>
      </c>
      <c r="F105" s="1078">
        <v>3869.0442797034666</v>
      </c>
      <c r="G105" s="1820"/>
      <c r="H105" s="967">
        <v>3869.0442797034666</v>
      </c>
      <c r="I105" s="1851"/>
      <c r="J105" s="1075" t="s">
        <v>911</v>
      </c>
      <c r="K105" s="679" t="s">
        <v>3</v>
      </c>
      <c r="L105" s="1822">
        <v>0.5</v>
      </c>
      <c r="M105" s="1078">
        <v>66633.540372670817</v>
      </c>
      <c r="N105" s="967">
        <v>33316.770186335409</v>
      </c>
      <c r="O105" s="1851"/>
      <c r="P105" s="1075" t="s">
        <v>912</v>
      </c>
      <c r="Q105" s="679" t="s">
        <v>913</v>
      </c>
      <c r="R105" s="1822">
        <v>2</v>
      </c>
      <c r="S105" s="1078">
        <v>3869.0442797034666</v>
      </c>
      <c r="T105" s="1017">
        <v>7738.0885594069332</v>
      </c>
      <c r="V105" s="1075" t="s">
        <v>911</v>
      </c>
      <c r="W105" s="679" t="s">
        <v>3</v>
      </c>
      <c r="X105" s="1822">
        <v>0.5</v>
      </c>
      <c r="Y105" s="1078">
        <v>66633.540372670817</v>
      </c>
      <c r="Z105" s="967">
        <v>33316.770186335409</v>
      </c>
      <c r="AB105" s="1075" t="s">
        <v>912</v>
      </c>
      <c r="AC105" s="679" t="s">
        <v>913</v>
      </c>
      <c r="AD105" s="1822">
        <v>1</v>
      </c>
      <c r="AE105" s="1078">
        <v>3869.0442797034666</v>
      </c>
      <c r="AF105" s="967">
        <v>3869.0442797034666</v>
      </c>
      <c r="AH105" s="1075" t="s">
        <v>911</v>
      </c>
      <c r="AI105" s="679" t="s">
        <v>3</v>
      </c>
      <c r="AJ105" s="1822">
        <v>0.5</v>
      </c>
      <c r="AK105" s="1078">
        <v>66633.540372670817</v>
      </c>
      <c r="AL105" s="967">
        <v>33316.770186335409</v>
      </c>
      <c r="AN105" s="1075" t="s">
        <v>912</v>
      </c>
      <c r="AO105" s="679" t="s">
        <v>913</v>
      </c>
      <c r="AP105" s="1822">
        <v>2</v>
      </c>
      <c r="AQ105" s="1078">
        <v>3869.0442797034666</v>
      </c>
      <c r="AR105" s="967">
        <v>7738.0885594069332</v>
      </c>
      <c r="AT105" s="1075" t="s">
        <v>911</v>
      </c>
      <c r="AU105" s="679" t="s">
        <v>3</v>
      </c>
      <c r="AV105" s="1822">
        <v>0.5</v>
      </c>
      <c r="AW105" s="1078">
        <v>66633.540372670817</v>
      </c>
      <c r="AX105" s="967">
        <v>33316.770186335409</v>
      </c>
    </row>
    <row r="106" spans="3:50" s="1852" customFormat="1" ht="16.5" x14ac:dyDescent="0.3">
      <c r="C106" s="974" t="s">
        <v>896</v>
      </c>
      <c r="D106" s="975" t="s">
        <v>4324</v>
      </c>
      <c r="E106" s="1822">
        <v>21.4</v>
      </c>
      <c r="F106" s="1078">
        <v>20419.955920657183</v>
      </c>
      <c r="G106" s="1820"/>
      <c r="H106" s="967">
        <v>436987.05670206371</v>
      </c>
      <c r="I106" s="1851"/>
      <c r="J106" s="1075" t="s">
        <v>912</v>
      </c>
      <c r="K106" s="679" t="s">
        <v>913</v>
      </c>
      <c r="L106" s="1822">
        <v>1</v>
      </c>
      <c r="M106" s="1078">
        <v>3869.0442797034666</v>
      </c>
      <c r="N106" s="967">
        <v>3869.0442797034666</v>
      </c>
      <c r="O106" s="1851"/>
      <c r="P106" s="974" t="s">
        <v>896</v>
      </c>
      <c r="Q106" s="975" t="s">
        <v>4324</v>
      </c>
      <c r="R106" s="1822">
        <v>76.5</v>
      </c>
      <c r="S106" s="1078">
        <v>20419.955920657183</v>
      </c>
      <c r="T106" s="1017">
        <v>1562126.6279302745</v>
      </c>
      <c r="V106" s="1075" t="s">
        <v>912</v>
      </c>
      <c r="W106" s="679" t="s">
        <v>913</v>
      </c>
      <c r="X106" s="1822">
        <v>2</v>
      </c>
      <c r="Y106" s="1078">
        <v>3869.0442797034666</v>
      </c>
      <c r="Z106" s="967">
        <v>7738.0885594069332</v>
      </c>
      <c r="AB106" s="974" t="s">
        <v>896</v>
      </c>
      <c r="AC106" s="975" t="s">
        <v>4324</v>
      </c>
      <c r="AD106" s="1822">
        <v>29</v>
      </c>
      <c r="AE106" s="1078">
        <v>20419.955920657183</v>
      </c>
      <c r="AF106" s="967">
        <v>592178.72169905831</v>
      </c>
      <c r="AH106" s="1075" t="s">
        <v>912</v>
      </c>
      <c r="AI106" s="679" t="s">
        <v>913</v>
      </c>
      <c r="AJ106" s="1822">
        <v>1</v>
      </c>
      <c r="AK106" s="1078">
        <v>3869.0442797034666</v>
      </c>
      <c r="AL106" s="967">
        <v>3869.0442797034666</v>
      </c>
      <c r="AN106" s="974" t="s">
        <v>896</v>
      </c>
      <c r="AO106" s="975" t="s">
        <v>4324</v>
      </c>
      <c r="AP106" s="1822">
        <v>107</v>
      </c>
      <c r="AQ106" s="1078">
        <v>20419.955920657183</v>
      </c>
      <c r="AR106" s="967">
        <v>2184935.2835103185</v>
      </c>
      <c r="AT106" s="1075" t="s">
        <v>912</v>
      </c>
      <c r="AU106" s="679" t="s">
        <v>913</v>
      </c>
      <c r="AV106" s="1822">
        <v>2</v>
      </c>
      <c r="AW106" s="1078">
        <v>3869.0442797034666</v>
      </c>
      <c r="AX106" s="967">
        <v>7738.0885594069332</v>
      </c>
    </row>
    <row r="107" spans="3:50" s="1852" customFormat="1" ht="16.5" x14ac:dyDescent="0.3">
      <c r="C107" s="1075" t="s">
        <v>2167</v>
      </c>
      <c r="D107" s="975" t="s">
        <v>4324</v>
      </c>
      <c r="E107" s="1340">
        <v>0</v>
      </c>
      <c r="F107" s="1078">
        <v>31489.721498697658</v>
      </c>
      <c r="G107" s="1820"/>
      <c r="H107" s="967">
        <v>0</v>
      </c>
      <c r="I107" s="1851"/>
      <c r="J107" s="974" t="s">
        <v>896</v>
      </c>
      <c r="K107" s="975" t="s">
        <v>4324</v>
      </c>
      <c r="L107" s="1822">
        <v>22.6</v>
      </c>
      <c r="M107" s="1078">
        <v>20419.955920657183</v>
      </c>
      <c r="N107" s="967">
        <v>461491.00380685239</v>
      </c>
      <c r="O107" s="1851"/>
      <c r="P107" s="1075" t="s">
        <v>2167</v>
      </c>
      <c r="Q107" s="975" t="s">
        <v>4324</v>
      </c>
      <c r="R107" s="1340">
        <v>0</v>
      </c>
      <c r="S107" s="1078">
        <v>31489.721498697658</v>
      </c>
      <c r="T107" s="967">
        <v>0</v>
      </c>
      <c r="V107" s="974" t="s">
        <v>896</v>
      </c>
      <c r="W107" s="975" t="s">
        <v>4324</v>
      </c>
      <c r="X107" s="1822">
        <v>98</v>
      </c>
      <c r="Y107" s="1078">
        <v>20419.955920657183</v>
      </c>
      <c r="Z107" s="967">
        <v>2001155.680224404</v>
      </c>
      <c r="AB107" s="1075" t="s">
        <v>2167</v>
      </c>
      <c r="AC107" s="975" t="s">
        <v>4324</v>
      </c>
      <c r="AD107" s="1340">
        <v>0</v>
      </c>
      <c r="AE107" s="1078">
        <v>31489.721498697658</v>
      </c>
      <c r="AF107" s="967">
        <v>0</v>
      </c>
      <c r="AH107" s="974" t="s">
        <v>896</v>
      </c>
      <c r="AI107" s="975" t="s">
        <v>4324</v>
      </c>
      <c r="AJ107" s="1822">
        <v>33.6</v>
      </c>
      <c r="AK107" s="1078">
        <v>20419.955920657183</v>
      </c>
      <c r="AL107" s="967">
        <v>686110.51893408142</v>
      </c>
      <c r="AN107" s="1075" t="s">
        <v>2167</v>
      </c>
      <c r="AO107" s="975" t="s">
        <v>4324</v>
      </c>
      <c r="AP107" s="1340">
        <v>0</v>
      </c>
      <c r="AQ107" s="1078">
        <v>31489.721498697658</v>
      </c>
      <c r="AR107" s="967">
        <v>0</v>
      </c>
      <c r="AT107" s="974" t="s">
        <v>896</v>
      </c>
      <c r="AU107" s="975" t="s">
        <v>4324</v>
      </c>
      <c r="AV107" s="1822">
        <v>133.69999999999999</v>
      </c>
      <c r="AW107" s="1078">
        <v>20419.955920657183</v>
      </c>
      <c r="AX107" s="967">
        <v>2730148.106591865</v>
      </c>
    </row>
    <row r="108" spans="3:50" s="1852" customFormat="1" ht="16.5" x14ac:dyDescent="0.3">
      <c r="C108" s="1075" t="s">
        <v>2166</v>
      </c>
      <c r="D108" s="975" t="s">
        <v>4324</v>
      </c>
      <c r="E108" s="1340">
        <v>23.6</v>
      </c>
      <c r="F108" s="1078">
        <v>16121.017832097778</v>
      </c>
      <c r="G108" s="1861"/>
      <c r="H108" s="967">
        <v>380456.02083750756</v>
      </c>
      <c r="I108" s="1851"/>
      <c r="J108" s="1075" t="s">
        <v>2167</v>
      </c>
      <c r="K108" s="975" t="s">
        <v>4324</v>
      </c>
      <c r="L108" s="1340">
        <v>0</v>
      </c>
      <c r="M108" s="1078">
        <v>31489.721498697658</v>
      </c>
      <c r="N108" s="967">
        <v>0</v>
      </c>
      <c r="O108" s="1851"/>
      <c r="P108" s="1075" t="s">
        <v>2166</v>
      </c>
      <c r="Q108" s="975" t="s">
        <v>4324</v>
      </c>
      <c r="R108" s="1340">
        <v>91</v>
      </c>
      <c r="S108" s="1078">
        <v>16121.017832097778</v>
      </c>
      <c r="T108" s="967">
        <v>1467012.6227208977</v>
      </c>
      <c r="V108" s="1075" t="s">
        <v>2167</v>
      </c>
      <c r="W108" s="975" t="s">
        <v>4324</v>
      </c>
      <c r="X108" s="1340">
        <v>0</v>
      </c>
      <c r="Y108" s="1078">
        <v>31489.721498697658</v>
      </c>
      <c r="Z108" s="967">
        <v>0</v>
      </c>
      <c r="AB108" s="1075" t="s">
        <v>2166</v>
      </c>
      <c r="AC108" s="975" t="s">
        <v>4324</v>
      </c>
      <c r="AD108" s="1340">
        <v>38</v>
      </c>
      <c r="AE108" s="1078">
        <v>16121.017832097778</v>
      </c>
      <c r="AF108" s="967">
        <v>612598.67761971557</v>
      </c>
      <c r="AH108" s="1075" t="s">
        <v>2167</v>
      </c>
      <c r="AI108" s="975" t="s">
        <v>4324</v>
      </c>
      <c r="AJ108" s="1340">
        <v>0</v>
      </c>
      <c r="AK108" s="1078">
        <v>31489.721498697658</v>
      </c>
      <c r="AL108" s="967">
        <v>0</v>
      </c>
      <c r="AN108" s="1075" t="s">
        <v>2166</v>
      </c>
      <c r="AO108" s="975" t="s">
        <v>4324</v>
      </c>
      <c r="AP108" s="1340">
        <v>126</v>
      </c>
      <c r="AQ108" s="1078">
        <v>16121.017832097778</v>
      </c>
      <c r="AR108" s="967">
        <v>2031248.2468443199</v>
      </c>
      <c r="AT108" s="1075" t="s">
        <v>2167</v>
      </c>
      <c r="AU108" s="975" t="s">
        <v>4324</v>
      </c>
      <c r="AV108" s="1340">
        <v>0</v>
      </c>
      <c r="AW108" s="1078">
        <v>31489.721498697658</v>
      </c>
      <c r="AX108" s="967">
        <v>0</v>
      </c>
    </row>
    <row r="109" spans="3:50" s="1852" customFormat="1" ht="16.5" x14ac:dyDescent="0.3">
      <c r="C109" s="1827"/>
      <c r="D109" s="1320"/>
      <c r="E109" s="1321"/>
      <c r="F109" s="1078"/>
      <c r="G109" s="1861"/>
      <c r="H109" s="967"/>
      <c r="I109" s="1851"/>
      <c r="J109" s="1075" t="s">
        <v>2166</v>
      </c>
      <c r="K109" s="975" t="s">
        <v>4324</v>
      </c>
      <c r="L109" s="1340">
        <v>29.9</v>
      </c>
      <c r="M109" s="1078">
        <v>16121.017832097778</v>
      </c>
      <c r="N109" s="967">
        <v>482018.43317972351</v>
      </c>
      <c r="O109" s="1851"/>
      <c r="P109" s="1827"/>
      <c r="Q109" s="1320"/>
      <c r="R109" s="1321"/>
      <c r="S109" s="1829"/>
      <c r="T109" s="967"/>
      <c r="V109" s="1075" t="s">
        <v>2166</v>
      </c>
      <c r="W109" s="975" t="s">
        <v>4324</v>
      </c>
      <c r="X109" s="1340">
        <v>115</v>
      </c>
      <c r="Y109" s="1078">
        <v>16121.017832097778</v>
      </c>
      <c r="Z109" s="967">
        <v>1853917.0506912444</v>
      </c>
      <c r="AB109" s="1827"/>
      <c r="AC109" s="1320"/>
      <c r="AD109" s="1321"/>
      <c r="AE109" s="1829"/>
      <c r="AF109" s="967"/>
      <c r="AH109" s="1075" t="s">
        <v>2166</v>
      </c>
      <c r="AI109" s="975" t="s">
        <v>4324</v>
      </c>
      <c r="AJ109" s="1340">
        <v>43.5</v>
      </c>
      <c r="AK109" s="1078">
        <v>16121.017832097778</v>
      </c>
      <c r="AL109" s="967">
        <v>701264.27569625329</v>
      </c>
      <c r="AN109" s="1827"/>
      <c r="AO109" s="1320"/>
      <c r="AP109" s="1321"/>
      <c r="AQ109" s="1829"/>
      <c r="AR109" s="967"/>
      <c r="AT109" s="1075" t="s">
        <v>2166</v>
      </c>
      <c r="AU109" s="975" t="s">
        <v>4324</v>
      </c>
      <c r="AV109" s="1340">
        <v>156</v>
      </c>
      <c r="AW109" s="1078">
        <v>16121.017832097778</v>
      </c>
      <c r="AX109" s="967">
        <v>2514878.7818072531</v>
      </c>
    </row>
    <row r="110" spans="3:50" s="1852" customFormat="1" x14ac:dyDescent="0.3">
      <c r="C110" s="1862"/>
      <c r="D110" s="1851"/>
      <c r="E110" s="1851"/>
      <c r="F110" s="968" t="s">
        <v>1322</v>
      </c>
      <c r="G110" s="1860"/>
      <c r="H110" s="1850">
        <v>4970647.7409545183</v>
      </c>
      <c r="I110" s="1851"/>
      <c r="J110" s="720"/>
      <c r="K110" s="609"/>
      <c r="L110" s="609"/>
      <c r="M110" s="1863" t="s">
        <v>1322</v>
      </c>
      <c r="N110" s="1013">
        <v>6150157.5899915863</v>
      </c>
      <c r="O110" s="1851"/>
      <c r="P110" s="720"/>
      <c r="Q110" s="609"/>
      <c r="R110" s="609"/>
      <c r="S110" s="1863" t="s">
        <v>1322</v>
      </c>
      <c r="T110" s="1013">
        <v>13566197.380068121</v>
      </c>
      <c r="V110" s="720"/>
      <c r="W110" s="609"/>
      <c r="X110" s="609"/>
      <c r="Y110" s="1863" t="s">
        <v>1322</v>
      </c>
      <c r="Z110" s="1013">
        <v>16565819.28351032</v>
      </c>
      <c r="AB110" s="720"/>
      <c r="AC110" s="609"/>
      <c r="AD110" s="609"/>
      <c r="AE110" s="1863" t="s">
        <v>1322</v>
      </c>
      <c r="AF110" s="1013">
        <v>7382457.4014025247</v>
      </c>
      <c r="AH110" s="720"/>
      <c r="AI110" s="609"/>
      <c r="AJ110" s="609"/>
      <c r="AK110" s="1863" t="s">
        <v>1322</v>
      </c>
      <c r="AL110" s="1013">
        <v>8087869.3742464455</v>
      </c>
      <c r="AN110" s="720"/>
      <c r="AO110" s="609"/>
      <c r="AP110" s="609"/>
      <c r="AQ110" s="1863" t="s">
        <v>1322</v>
      </c>
      <c r="AR110" s="1013">
        <v>17864648.807341214</v>
      </c>
      <c r="AT110" s="720"/>
      <c r="AU110" s="609"/>
      <c r="AV110" s="609"/>
      <c r="AW110" s="1863" t="s">
        <v>1322</v>
      </c>
      <c r="AX110" s="1013">
        <v>21342717.818341821</v>
      </c>
    </row>
    <row r="111" spans="3:50" s="1852" customFormat="1" x14ac:dyDescent="0.3">
      <c r="C111" s="953" t="s">
        <v>898</v>
      </c>
      <c r="D111" s="1864"/>
      <c r="E111" s="1864"/>
      <c r="F111" s="1851"/>
      <c r="G111" s="1851"/>
      <c r="H111" s="971"/>
      <c r="I111" s="1851"/>
      <c r="J111" s="953" t="s">
        <v>898</v>
      </c>
      <c r="K111" s="954"/>
      <c r="L111" s="1864"/>
      <c r="M111" s="609"/>
      <c r="N111" s="971"/>
      <c r="O111" s="1851"/>
      <c r="P111" s="953" t="s">
        <v>898</v>
      </c>
      <c r="Q111" s="954"/>
      <c r="R111" s="1864"/>
      <c r="S111" s="1851"/>
      <c r="T111" s="1865"/>
      <c r="V111" s="953" t="s">
        <v>898</v>
      </c>
      <c r="W111" s="954"/>
      <c r="X111" s="1864"/>
      <c r="Y111" s="1851"/>
      <c r="Z111" s="1865"/>
      <c r="AB111" s="953" t="s">
        <v>898</v>
      </c>
      <c r="AC111" s="1864"/>
      <c r="AD111" s="1864"/>
      <c r="AE111" s="1851"/>
      <c r="AF111" s="1865"/>
      <c r="AH111" s="953" t="s">
        <v>898</v>
      </c>
      <c r="AI111" s="1864"/>
      <c r="AJ111" s="1864"/>
      <c r="AK111" s="1851"/>
      <c r="AL111" s="1865"/>
      <c r="AN111" s="953" t="s">
        <v>898</v>
      </c>
      <c r="AO111" s="954"/>
      <c r="AP111" s="954"/>
      <c r="AQ111" s="609"/>
      <c r="AR111" s="971"/>
      <c r="AT111" s="953" t="s">
        <v>898</v>
      </c>
      <c r="AU111" s="954"/>
      <c r="AV111" s="954"/>
      <c r="AW111" s="609"/>
      <c r="AX111" s="971"/>
    </row>
    <row r="112" spans="3:50" s="1852" customFormat="1" x14ac:dyDescent="0.3">
      <c r="C112" s="955" t="s">
        <v>884</v>
      </c>
      <c r="D112" s="956" t="s">
        <v>885</v>
      </c>
      <c r="E112" s="958" t="s">
        <v>2597</v>
      </c>
      <c r="F112" s="956" t="s">
        <v>2598</v>
      </c>
      <c r="G112" s="958"/>
      <c r="H112" s="972" t="s">
        <v>888</v>
      </c>
      <c r="I112" s="1851"/>
      <c r="J112" s="955" t="s">
        <v>884</v>
      </c>
      <c r="K112" s="956" t="s">
        <v>885</v>
      </c>
      <c r="L112" s="958" t="s">
        <v>2597</v>
      </c>
      <c r="M112" s="956" t="s">
        <v>2598</v>
      </c>
      <c r="N112" s="972" t="s">
        <v>888</v>
      </c>
      <c r="O112" s="1851"/>
      <c r="P112" s="955" t="s">
        <v>884</v>
      </c>
      <c r="Q112" s="956" t="s">
        <v>885</v>
      </c>
      <c r="R112" s="958" t="s">
        <v>2597</v>
      </c>
      <c r="S112" s="956" t="s">
        <v>2598</v>
      </c>
      <c r="T112" s="972" t="s">
        <v>888</v>
      </c>
      <c r="V112" s="955" t="s">
        <v>884</v>
      </c>
      <c r="W112" s="956" t="s">
        <v>885</v>
      </c>
      <c r="X112" s="958" t="s">
        <v>2597</v>
      </c>
      <c r="Y112" s="956" t="s">
        <v>2598</v>
      </c>
      <c r="Z112" s="972" t="s">
        <v>888</v>
      </c>
      <c r="AB112" s="955" t="s">
        <v>884</v>
      </c>
      <c r="AC112" s="956" t="s">
        <v>885</v>
      </c>
      <c r="AD112" s="958" t="s">
        <v>2597</v>
      </c>
      <c r="AE112" s="956" t="s">
        <v>2598</v>
      </c>
      <c r="AF112" s="972" t="s">
        <v>888</v>
      </c>
      <c r="AH112" s="955" t="s">
        <v>884</v>
      </c>
      <c r="AI112" s="956" t="s">
        <v>885</v>
      </c>
      <c r="AJ112" s="958" t="s">
        <v>2597</v>
      </c>
      <c r="AK112" s="956" t="s">
        <v>2598</v>
      </c>
      <c r="AL112" s="972" t="s">
        <v>888</v>
      </c>
      <c r="AN112" s="955" t="s">
        <v>884</v>
      </c>
      <c r="AO112" s="956" t="s">
        <v>885</v>
      </c>
      <c r="AP112" s="958" t="s">
        <v>2597</v>
      </c>
      <c r="AQ112" s="956" t="s">
        <v>2598</v>
      </c>
      <c r="AR112" s="972" t="s">
        <v>888</v>
      </c>
      <c r="AT112" s="955" t="s">
        <v>884</v>
      </c>
      <c r="AU112" s="956" t="s">
        <v>885</v>
      </c>
      <c r="AV112" s="958" t="s">
        <v>2597</v>
      </c>
      <c r="AW112" s="956" t="s">
        <v>2598</v>
      </c>
      <c r="AX112" s="972" t="s">
        <v>888</v>
      </c>
    </row>
    <row r="113" spans="3:50" s="1852" customFormat="1" x14ac:dyDescent="0.3">
      <c r="C113" s="964" t="s">
        <v>990</v>
      </c>
      <c r="D113" s="1830">
        <v>100448.75998254272</v>
      </c>
      <c r="E113" s="1340">
        <v>3</v>
      </c>
      <c r="F113" s="1070">
        <v>4</v>
      </c>
      <c r="G113" s="1831"/>
      <c r="H113" s="963">
        <v>1205385.1197905126</v>
      </c>
      <c r="I113" s="1851"/>
      <c r="J113" s="964" t="s">
        <v>990</v>
      </c>
      <c r="K113" s="1830">
        <v>100448.75998254272</v>
      </c>
      <c r="L113" s="1340">
        <v>3</v>
      </c>
      <c r="M113" s="1070">
        <v>4</v>
      </c>
      <c r="N113" s="963">
        <v>1205385.1197905126</v>
      </c>
      <c r="O113" s="1851"/>
      <c r="P113" s="964" t="s">
        <v>990</v>
      </c>
      <c r="Q113" s="1830">
        <v>100448.75998254272</v>
      </c>
      <c r="R113" s="1340">
        <v>3</v>
      </c>
      <c r="S113" s="1070">
        <v>4</v>
      </c>
      <c r="T113" s="963">
        <v>1205385.1197905126</v>
      </c>
      <c r="V113" s="964" t="s">
        <v>990</v>
      </c>
      <c r="W113" s="1830">
        <v>100448.75998254272</v>
      </c>
      <c r="X113" s="1340">
        <v>3</v>
      </c>
      <c r="Y113" s="1070">
        <v>4.5</v>
      </c>
      <c r="Z113" s="963">
        <v>1356058.2597643267</v>
      </c>
      <c r="AB113" s="964" t="s">
        <v>990</v>
      </c>
      <c r="AC113" s="1830">
        <v>100448.75998254272</v>
      </c>
      <c r="AD113" s="1340">
        <v>3</v>
      </c>
      <c r="AE113" s="1070">
        <v>4</v>
      </c>
      <c r="AF113" s="963">
        <v>1205385.1197905126</v>
      </c>
      <c r="AH113" s="964" t="s">
        <v>990</v>
      </c>
      <c r="AI113" s="1830">
        <v>100448.75998254272</v>
      </c>
      <c r="AJ113" s="1340">
        <v>3</v>
      </c>
      <c r="AK113" s="1070">
        <v>4</v>
      </c>
      <c r="AL113" s="963">
        <v>1205385.1197905126</v>
      </c>
      <c r="AN113" s="964" t="s">
        <v>990</v>
      </c>
      <c r="AO113" s="1830">
        <v>100448.75998254272</v>
      </c>
      <c r="AP113" s="1340">
        <v>3</v>
      </c>
      <c r="AQ113" s="1070">
        <v>4.5</v>
      </c>
      <c r="AR113" s="963">
        <v>1356058.2597643267</v>
      </c>
      <c r="AT113" s="964" t="s">
        <v>990</v>
      </c>
      <c r="AU113" s="1830">
        <v>100448.75998254272</v>
      </c>
      <c r="AV113" s="1340">
        <v>3</v>
      </c>
      <c r="AW113" s="1070">
        <v>4.5</v>
      </c>
      <c r="AX113" s="963">
        <v>1356058.2597643267</v>
      </c>
    </row>
    <row r="114" spans="3:50" s="1852" customFormat="1" x14ac:dyDescent="0.3">
      <c r="C114" s="645" t="s">
        <v>1154</v>
      </c>
      <c r="D114" s="1830">
        <v>64040.167561799884</v>
      </c>
      <c r="E114" s="1340">
        <v>6</v>
      </c>
      <c r="F114" s="1070">
        <v>4</v>
      </c>
      <c r="G114" s="1831"/>
      <c r="H114" s="963">
        <v>1536964.0214831973</v>
      </c>
      <c r="I114" s="1851"/>
      <c r="J114" s="645" t="s">
        <v>1154</v>
      </c>
      <c r="K114" s="1830">
        <v>64040.167561799884</v>
      </c>
      <c r="L114" s="1340">
        <v>6</v>
      </c>
      <c r="M114" s="1070">
        <v>4</v>
      </c>
      <c r="N114" s="963">
        <v>1536964.0214831973</v>
      </c>
      <c r="O114" s="1851"/>
      <c r="P114" s="645" t="s">
        <v>1154</v>
      </c>
      <c r="Q114" s="1830">
        <v>64040.167561799884</v>
      </c>
      <c r="R114" s="1340">
        <v>6</v>
      </c>
      <c r="S114" s="1070">
        <v>4</v>
      </c>
      <c r="T114" s="963">
        <v>1536964.0214831973</v>
      </c>
      <c r="V114" s="645" t="s">
        <v>1154</v>
      </c>
      <c r="W114" s="1830">
        <v>64040.167561799884</v>
      </c>
      <c r="X114" s="1340">
        <v>6</v>
      </c>
      <c r="Y114" s="1070">
        <v>4.5</v>
      </c>
      <c r="Z114" s="963">
        <v>1729084.5241685971</v>
      </c>
      <c r="AB114" s="645" t="s">
        <v>1154</v>
      </c>
      <c r="AC114" s="1830">
        <v>64040.167561799884</v>
      </c>
      <c r="AD114" s="1340">
        <v>6</v>
      </c>
      <c r="AE114" s="1070">
        <v>4</v>
      </c>
      <c r="AF114" s="963">
        <v>1536964.0214831973</v>
      </c>
      <c r="AH114" s="645" t="s">
        <v>1154</v>
      </c>
      <c r="AI114" s="1830">
        <v>64040.167561799884</v>
      </c>
      <c r="AJ114" s="1340">
        <v>6</v>
      </c>
      <c r="AK114" s="1070">
        <v>4</v>
      </c>
      <c r="AL114" s="963">
        <v>1536964.0214831973</v>
      </c>
      <c r="AN114" s="645" t="s">
        <v>1154</v>
      </c>
      <c r="AO114" s="1830">
        <v>64040.167561799884</v>
      </c>
      <c r="AP114" s="1340">
        <v>6</v>
      </c>
      <c r="AQ114" s="1070">
        <v>4.5</v>
      </c>
      <c r="AR114" s="963">
        <v>1729084.5241685971</v>
      </c>
      <c r="AT114" s="645" t="s">
        <v>1154</v>
      </c>
      <c r="AU114" s="1830">
        <v>64040.167561799884</v>
      </c>
      <c r="AV114" s="1340">
        <v>6</v>
      </c>
      <c r="AW114" s="1070">
        <v>4.5</v>
      </c>
      <c r="AX114" s="963">
        <v>1729084.5241685971</v>
      </c>
    </row>
    <row r="115" spans="3:50" s="1852" customFormat="1" x14ac:dyDescent="0.3">
      <c r="C115" s="964" t="s">
        <v>899</v>
      </c>
      <c r="D115" s="1830">
        <v>133931.74620661701</v>
      </c>
      <c r="E115" s="1340">
        <v>1</v>
      </c>
      <c r="F115" s="1070">
        <v>4</v>
      </c>
      <c r="G115" s="1831"/>
      <c r="H115" s="963">
        <v>535726.98482646805</v>
      </c>
      <c r="I115" s="1851"/>
      <c r="J115" s="964" t="s">
        <v>899</v>
      </c>
      <c r="K115" s="1830">
        <v>133931.74620661701</v>
      </c>
      <c r="L115" s="1340">
        <v>1</v>
      </c>
      <c r="M115" s="1070">
        <v>4</v>
      </c>
      <c r="N115" s="963">
        <v>535726.98482646805</v>
      </c>
      <c r="O115" s="1851"/>
      <c r="P115" s="964" t="s">
        <v>899</v>
      </c>
      <c r="Q115" s="1830">
        <v>133931.74620661701</v>
      </c>
      <c r="R115" s="1340">
        <v>1</v>
      </c>
      <c r="S115" s="1070">
        <v>4</v>
      </c>
      <c r="T115" s="963">
        <v>535726.98482646805</v>
      </c>
      <c r="V115" s="964" t="s">
        <v>899</v>
      </c>
      <c r="W115" s="1830">
        <v>133931.74620661701</v>
      </c>
      <c r="X115" s="1340">
        <v>1</v>
      </c>
      <c r="Y115" s="1070">
        <v>4.5</v>
      </c>
      <c r="Z115" s="963">
        <v>602692.85792977654</v>
      </c>
      <c r="AB115" s="964" t="s">
        <v>899</v>
      </c>
      <c r="AC115" s="1830">
        <v>133931.74620661701</v>
      </c>
      <c r="AD115" s="1340">
        <v>1</v>
      </c>
      <c r="AE115" s="1070">
        <v>4</v>
      </c>
      <c r="AF115" s="963">
        <v>535726.98482646805</v>
      </c>
      <c r="AH115" s="964" t="s">
        <v>899</v>
      </c>
      <c r="AI115" s="1830">
        <v>133931.74620661701</v>
      </c>
      <c r="AJ115" s="1340">
        <v>1</v>
      </c>
      <c r="AK115" s="1070">
        <v>4</v>
      </c>
      <c r="AL115" s="963">
        <v>535726.98482646805</v>
      </c>
      <c r="AN115" s="964" t="s">
        <v>899</v>
      </c>
      <c r="AO115" s="1830">
        <v>133931.74620661701</v>
      </c>
      <c r="AP115" s="1340">
        <v>1</v>
      </c>
      <c r="AQ115" s="1070">
        <v>4.5</v>
      </c>
      <c r="AR115" s="963">
        <v>602692.85792977654</v>
      </c>
      <c r="AT115" s="964" t="s">
        <v>899</v>
      </c>
      <c r="AU115" s="1830">
        <v>133931.74620661701</v>
      </c>
      <c r="AV115" s="1340">
        <v>1</v>
      </c>
      <c r="AW115" s="1070">
        <v>4.5</v>
      </c>
      <c r="AX115" s="963">
        <v>602692.85792977654</v>
      </c>
    </row>
    <row r="116" spans="3:50" s="1852" customFormat="1" x14ac:dyDescent="0.3">
      <c r="C116" s="645" t="s">
        <v>1011</v>
      </c>
      <c r="D116" s="1830">
        <v>112590.81880169069</v>
      </c>
      <c r="E116" s="1340">
        <v>0.5</v>
      </c>
      <c r="F116" s="1070">
        <v>2</v>
      </c>
      <c r="G116" s="1811"/>
      <c r="H116" s="963">
        <v>112590.81880169069</v>
      </c>
      <c r="I116" s="1851"/>
      <c r="J116" s="1832" t="s">
        <v>1011</v>
      </c>
      <c r="K116" s="1830">
        <v>112590.81880169069</v>
      </c>
      <c r="L116" s="1340">
        <v>0.5</v>
      </c>
      <c r="M116" s="1070">
        <v>2</v>
      </c>
      <c r="N116" s="963">
        <v>112590.81880169069</v>
      </c>
      <c r="O116" s="1851"/>
      <c r="P116" s="1832" t="s">
        <v>1011</v>
      </c>
      <c r="Q116" s="1830">
        <v>112590.81880169069</v>
      </c>
      <c r="R116" s="1340">
        <v>0.5</v>
      </c>
      <c r="S116" s="1070">
        <v>2</v>
      </c>
      <c r="T116" s="963">
        <v>112590.81880169069</v>
      </c>
      <c r="V116" s="1832" t="s">
        <v>1011</v>
      </c>
      <c r="W116" s="1830">
        <v>112590.81880169069</v>
      </c>
      <c r="X116" s="1340">
        <v>0.5</v>
      </c>
      <c r="Y116" s="1070">
        <v>2</v>
      </c>
      <c r="Z116" s="963">
        <v>112590.81880169069</v>
      </c>
      <c r="AB116" s="1832" t="s">
        <v>1011</v>
      </c>
      <c r="AC116" s="1830">
        <v>112590.81880169069</v>
      </c>
      <c r="AD116" s="1340">
        <v>0.5</v>
      </c>
      <c r="AE116" s="1070">
        <v>2</v>
      </c>
      <c r="AF116" s="963">
        <v>112590.81880169069</v>
      </c>
      <c r="AH116" s="1832" t="s">
        <v>1011</v>
      </c>
      <c r="AI116" s="1830">
        <v>112590.81880169069</v>
      </c>
      <c r="AJ116" s="1340">
        <v>1</v>
      </c>
      <c r="AK116" s="1070">
        <v>2</v>
      </c>
      <c r="AL116" s="963">
        <v>225181.63760338139</v>
      </c>
      <c r="AN116" s="1832" t="s">
        <v>1011</v>
      </c>
      <c r="AO116" s="1830">
        <v>112590.81880169069</v>
      </c>
      <c r="AP116" s="1340">
        <v>0.5</v>
      </c>
      <c r="AQ116" s="1070">
        <v>2</v>
      </c>
      <c r="AR116" s="963">
        <v>112590.81880169069</v>
      </c>
      <c r="AT116" s="1832" t="s">
        <v>1011</v>
      </c>
      <c r="AU116" s="1830">
        <v>112590.81880169069</v>
      </c>
      <c r="AV116" s="1340">
        <v>0.5</v>
      </c>
      <c r="AW116" s="1070">
        <v>2</v>
      </c>
      <c r="AX116" s="963">
        <v>112590.81880169069</v>
      </c>
    </row>
    <row r="117" spans="3:50" s="1852" customFormat="1" x14ac:dyDescent="0.3">
      <c r="C117" s="645" t="s">
        <v>2603</v>
      </c>
      <c r="D117" s="1830">
        <v>290020.70325447264</v>
      </c>
      <c r="E117" s="1340">
        <v>0.75</v>
      </c>
      <c r="F117" s="1070">
        <v>2</v>
      </c>
      <c r="G117" s="1811"/>
      <c r="H117" s="963">
        <v>435031.05488170893</v>
      </c>
      <c r="I117" s="1851"/>
      <c r="J117" s="1866" t="s">
        <v>2603</v>
      </c>
      <c r="K117" s="1830">
        <v>290020.70325447264</v>
      </c>
      <c r="L117" s="1825">
        <v>0.75</v>
      </c>
      <c r="M117" s="1070">
        <v>2</v>
      </c>
      <c r="N117" s="963">
        <v>435031.05488170893</v>
      </c>
      <c r="O117" s="1851"/>
      <c r="P117" s="1866" t="s">
        <v>2603</v>
      </c>
      <c r="Q117" s="1830">
        <v>290020.70325447264</v>
      </c>
      <c r="R117" s="1825">
        <v>0.75</v>
      </c>
      <c r="S117" s="1070">
        <v>2</v>
      </c>
      <c r="T117" s="963">
        <v>435031.05488170893</v>
      </c>
      <c r="V117" s="1866" t="s">
        <v>2603</v>
      </c>
      <c r="W117" s="1830">
        <v>290020.70325447264</v>
      </c>
      <c r="X117" s="1825">
        <v>0.75</v>
      </c>
      <c r="Y117" s="1070">
        <v>2</v>
      </c>
      <c r="Z117" s="963">
        <v>435031.05488170893</v>
      </c>
      <c r="AB117" s="1866" t="s">
        <v>2603</v>
      </c>
      <c r="AC117" s="1830">
        <v>290020.70325447264</v>
      </c>
      <c r="AD117" s="1825">
        <v>0.75</v>
      </c>
      <c r="AE117" s="1070">
        <v>2</v>
      </c>
      <c r="AF117" s="963">
        <v>435031.05488170893</v>
      </c>
      <c r="AH117" s="1866" t="s">
        <v>2603</v>
      </c>
      <c r="AI117" s="1830">
        <v>290020.70325447264</v>
      </c>
      <c r="AJ117" s="1825">
        <v>0.75</v>
      </c>
      <c r="AK117" s="1070">
        <v>2</v>
      </c>
      <c r="AL117" s="963">
        <v>435031.05488170893</v>
      </c>
      <c r="AN117" s="1866" t="s">
        <v>2603</v>
      </c>
      <c r="AO117" s="1830">
        <v>290020.70325447264</v>
      </c>
      <c r="AP117" s="1825">
        <v>0.75</v>
      </c>
      <c r="AQ117" s="1070">
        <v>2</v>
      </c>
      <c r="AR117" s="963">
        <v>435031.05488170893</v>
      </c>
      <c r="AT117" s="1866" t="s">
        <v>2603</v>
      </c>
      <c r="AU117" s="1830">
        <v>290020.70325447264</v>
      </c>
      <c r="AV117" s="1825">
        <v>0.75</v>
      </c>
      <c r="AW117" s="1070">
        <v>2</v>
      </c>
      <c r="AX117" s="963">
        <v>435031.05488170893</v>
      </c>
    </row>
    <row r="118" spans="3:50" s="926" customFormat="1" x14ac:dyDescent="0.3">
      <c r="C118" s="1316"/>
      <c r="D118" s="1298"/>
      <c r="E118" s="1298"/>
      <c r="F118" s="1317" t="s">
        <v>1322</v>
      </c>
      <c r="G118" s="1841"/>
      <c r="H118" s="963">
        <v>3825697.9997835774</v>
      </c>
      <c r="I118" s="609"/>
      <c r="J118" s="720"/>
      <c r="K118" s="609"/>
      <c r="L118" s="609"/>
      <c r="M118" s="968" t="s">
        <v>1322</v>
      </c>
      <c r="N118" s="1003">
        <v>3825697.9997835774</v>
      </c>
      <c r="O118" s="609"/>
      <c r="P118" s="720"/>
      <c r="Q118" s="609"/>
      <c r="R118" s="609"/>
      <c r="S118" s="968" t="s">
        <v>1322</v>
      </c>
      <c r="T118" s="1003">
        <v>3825697.9997835774</v>
      </c>
      <c r="V118" s="720"/>
      <c r="W118" s="609"/>
      <c r="X118" s="609"/>
      <c r="Y118" s="968" t="s">
        <v>1322</v>
      </c>
      <c r="Z118" s="1003">
        <v>4235457.5155461002</v>
      </c>
      <c r="AB118" s="720"/>
      <c r="AC118" s="609"/>
      <c r="AD118" s="609"/>
      <c r="AE118" s="968" t="s">
        <v>1322</v>
      </c>
      <c r="AF118" s="1003">
        <v>3825697.9997835774</v>
      </c>
      <c r="AH118" s="720"/>
      <c r="AI118" s="609"/>
      <c r="AJ118" s="609"/>
      <c r="AK118" s="968" t="s">
        <v>1322</v>
      </c>
      <c r="AL118" s="1003">
        <v>3938288.8185852682</v>
      </c>
      <c r="AN118" s="720"/>
      <c r="AO118" s="609"/>
      <c r="AP118" s="609"/>
      <c r="AQ118" s="968" t="s">
        <v>1322</v>
      </c>
      <c r="AR118" s="1003">
        <v>4235457.5155461002</v>
      </c>
      <c r="AT118" s="720"/>
      <c r="AU118" s="609"/>
      <c r="AV118" s="609"/>
      <c r="AW118" s="968" t="s">
        <v>1322</v>
      </c>
      <c r="AX118" s="1003">
        <v>4235457.5155461002</v>
      </c>
    </row>
    <row r="119" spans="3:50" s="926" customFormat="1" x14ac:dyDescent="0.3">
      <c r="C119" s="645" t="s">
        <v>2785</v>
      </c>
      <c r="D119" s="1298"/>
      <c r="E119" s="1298"/>
      <c r="F119" s="1330"/>
      <c r="G119" s="1867"/>
      <c r="H119" s="1868"/>
      <c r="I119" s="609"/>
      <c r="J119" s="986" t="s">
        <v>2785</v>
      </c>
      <c r="K119" s="1298"/>
      <c r="L119" s="1298"/>
      <c r="M119" s="1330"/>
      <c r="N119" s="1869"/>
      <c r="O119" s="609"/>
      <c r="P119" s="986" t="s">
        <v>2785</v>
      </c>
      <c r="Q119" s="1298"/>
      <c r="R119" s="1298"/>
      <c r="S119" s="1330"/>
      <c r="T119" s="1869"/>
      <c r="V119" s="986" t="s">
        <v>2785</v>
      </c>
      <c r="W119" s="1298"/>
      <c r="X119" s="1298"/>
      <c r="Y119" s="1330"/>
      <c r="Z119" s="1869"/>
      <c r="AB119" s="986" t="s">
        <v>2785</v>
      </c>
      <c r="AC119" s="1298"/>
      <c r="AD119" s="1298"/>
      <c r="AE119" s="1330"/>
      <c r="AF119" s="1869"/>
      <c r="AH119" s="986" t="s">
        <v>2785</v>
      </c>
      <c r="AI119" s="1298"/>
      <c r="AJ119" s="1298"/>
      <c r="AK119" s="1330"/>
      <c r="AL119" s="1869"/>
      <c r="AN119" s="986" t="s">
        <v>2785</v>
      </c>
      <c r="AO119" s="1298"/>
      <c r="AP119" s="1298"/>
      <c r="AQ119" s="1330"/>
      <c r="AR119" s="1869"/>
      <c r="AT119" s="986" t="s">
        <v>2785</v>
      </c>
      <c r="AU119" s="1298"/>
      <c r="AV119" s="1298"/>
      <c r="AW119" s="1330"/>
      <c r="AX119" s="1869"/>
    </row>
    <row r="120" spans="3:50" s="926" customFormat="1" x14ac:dyDescent="0.3">
      <c r="C120" s="1072" t="s">
        <v>884</v>
      </c>
      <c r="D120" s="994" t="s">
        <v>892</v>
      </c>
      <c r="E120" s="994" t="s">
        <v>893</v>
      </c>
      <c r="F120" s="1073" t="s">
        <v>887</v>
      </c>
      <c r="G120" s="1840" t="s">
        <v>888</v>
      </c>
      <c r="H120" s="1868"/>
      <c r="I120" s="609"/>
      <c r="J120" s="1072" t="s">
        <v>884</v>
      </c>
      <c r="K120" s="994" t="s">
        <v>892</v>
      </c>
      <c r="L120" s="994" t="s">
        <v>893</v>
      </c>
      <c r="M120" s="1073" t="s">
        <v>887</v>
      </c>
      <c r="N120" s="1074" t="s">
        <v>888</v>
      </c>
      <c r="O120" s="609"/>
      <c r="P120" s="1072" t="s">
        <v>884</v>
      </c>
      <c r="Q120" s="994" t="s">
        <v>892</v>
      </c>
      <c r="R120" s="994" t="s">
        <v>893</v>
      </c>
      <c r="S120" s="1073" t="s">
        <v>887</v>
      </c>
      <c r="T120" s="1074" t="s">
        <v>888</v>
      </c>
      <c r="V120" s="1072" t="s">
        <v>884</v>
      </c>
      <c r="W120" s="994" t="s">
        <v>892</v>
      </c>
      <c r="X120" s="994" t="s">
        <v>893</v>
      </c>
      <c r="Y120" s="1073" t="s">
        <v>887</v>
      </c>
      <c r="Z120" s="1074" t="s">
        <v>888</v>
      </c>
      <c r="AB120" s="1072" t="s">
        <v>884</v>
      </c>
      <c r="AC120" s="994" t="s">
        <v>892</v>
      </c>
      <c r="AD120" s="994" t="s">
        <v>893</v>
      </c>
      <c r="AE120" s="1073" t="s">
        <v>887</v>
      </c>
      <c r="AF120" s="1074" t="s">
        <v>888</v>
      </c>
      <c r="AH120" s="1072" t="s">
        <v>884</v>
      </c>
      <c r="AI120" s="994" t="s">
        <v>892</v>
      </c>
      <c r="AJ120" s="994" t="s">
        <v>893</v>
      </c>
      <c r="AK120" s="1073" t="s">
        <v>887</v>
      </c>
      <c r="AL120" s="1074" t="s">
        <v>888</v>
      </c>
      <c r="AN120" s="1072" t="s">
        <v>884</v>
      </c>
      <c r="AO120" s="994" t="s">
        <v>892</v>
      </c>
      <c r="AP120" s="994" t="s">
        <v>893</v>
      </c>
      <c r="AQ120" s="1073" t="s">
        <v>887</v>
      </c>
      <c r="AR120" s="1074" t="s">
        <v>888</v>
      </c>
      <c r="AT120" s="1072" t="s">
        <v>884</v>
      </c>
      <c r="AU120" s="994" t="s">
        <v>892</v>
      </c>
      <c r="AV120" s="994" t="s">
        <v>893</v>
      </c>
      <c r="AW120" s="1073" t="s">
        <v>887</v>
      </c>
      <c r="AX120" s="1074" t="s">
        <v>888</v>
      </c>
    </row>
    <row r="121" spans="3:50" s="926" customFormat="1" x14ac:dyDescent="0.3">
      <c r="C121" s="1870" t="s">
        <v>2788</v>
      </c>
      <c r="D121" s="1076" t="s">
        <v>2</v>
      </c>
      <c r="E121" s="1077">
        <v>0.5</v>
      </c>
      <c r="F121" s="1081">
        <v>381900</v>
      </c>
      <c r="G121" s="966">
        <v>190950</v>
      </c>
      <c r="H121" s="1868"/>
      <c r="I121" s="609"/>
      <c r="J121" s="1870" t="s">
        <v>2788</v>
      </c>
      <c r="K121" s="1076" t="s">
        <v>2</v>
      </c>
      <c r="L121" s="1077">
        <v>0.5</v>
      </c>
      <c r="M121" s="1081">
        <v>381900</v>
      </c>
      <c r="N121" s="967">
        <v>190950</v>
      </c>
      <c r="O121" s="609"/>
      <c r="P121" s="1870" t="s">
        <v>2788</v>
      </c>
      <c r="Q121" s="1076" t="s">
        <v>2</v>
      </c>
      <c r="R121" s="1077">
        <v>0.5</v>
      </c>
      <c r="S121" s="1081">
        <v>381900</v>
      </c>
      <c r="T121" s="967">
        <v>190950</v>
      </c>
      <c r="V121" s="1870" t="s">
        <v>2788</v>
      </c>
      <c r="W121" s="1076" t="s">
        <v>2</v>
      </c>
      <c r="X121" s="1077">
        <v>0.5</v>
      </c>
      <c r="Y121" s="1081">
        <v>381900</v>
      </c>
      <c r="Z121" s="967">
        <v>190950</v>
      </c>
      <c r="AB121" s="1870" t="s">
        <v>2788</v>
      </c>
      <c r="AC121" s="1076" t="s">
        <v>2</v>
      </c>
      <c r="AD121" s="1077">
        <v>0.5</v>
      </c>
      <c r="AE121" s="1081">
        <v>381900</v>
      </c>
      <c r="AF121" s="967">
        <v>190950</v>
      </c>
      <c r="AH121" s="1870" t="s">
        <v>2788</v>
      </c>
      <c r="AI121" s="1076" t="s">
        <v>2</v>
      </c>
      <c r="AJ121" s="1077">
        <v>0.5</v>
      </c>
      <c r="AK121" s="1081">
        <v>381900</v>
      </c>
      <c r="AL121" s="967">
        <v>190950</v>
      </c>
      <c r="AN121" s="1870" t="s">
        <v>2788</v>
      </c>
      <c r="AO121" s="1076" t="s">
        <v>2</v>
      </c>
      <c r="AP121" s="1077">
        <v>0.5</v>
      </c>
      <c r="AQ121" s="1081">
        <v>381900</v>
      </c>
      <c r="AR121" s="967">
        <v>190950</v>
      </c>
      <c r="AT121" s="1870" t="s">
        <v>2788</v>
      </c>
      <c r="AU121" s="1076" t="s">
        <v>2</v>
      </c>
      <c r="AV121" s="1077">
        <v>0.5</v>
      </c>
      <c r="AW121" s="1081">
        <v>381900</v>
      </c>
      <c r="AX121" s="967">
        <v>190950</v>
      </c>
    </row>
    <row r="122" spans="3:50" s="926" customFormat="1" ht="16.5" x14ac:dyDescent="0.3">
      <c r="C122" s="1075" t="s">
        <v>2789</v>
      </c>
      <c r="D122" s="1076" t="s">
        <v>4333</v>
      </c>
      <c r="E122" s="1077">
        <v>7</v>
      </c>
      <c r="F122" s="1081">
        <v>44265</v>
      </c>
      <c r="G122" s="966">
        <v>309855</v>
      </c>
      <c r="H122" s="1868"/>
      <c r="I122" s="609"/>
      <c r="J122" s="1075" t="s">
        <v>2789</v>
      </c>
      <c r="K122" s="1076" t="s">
        <v>4333</v>
      </c>
      <c r="L122" s="1077">
        <v>7</v>
      </c>
      <c r="M122" s="1081">
        <v>44265</v>
      </c>
      <c r="N122" s="967">
        <v>309855</v>
      </c>
      <c r="O122" s="609"/>
      <c r="P122" s="1075" t="s">
        <v>2789</v>
      </c>
      <c r="Q122" s="1076" t="s">
        <v>4333</v>
      </c>
      <c r="R122" s="1077">
        <v>8</v>
      </c>
      <c r="S122" s="1081">
        <v>44265</v>
      </c>
      <c r="T122" s="967">
        <v>354120</v>
      </c>
      <c r="V122" s="1075" t="s">
        <v>2789</v>
      </c>
      <c r="W122" s="1076" t="s">
        <v>4333</v>
      </c>
      <c r="X122" s="1077">
        <v>8</v>
      </c>
      <c r="Y122" s="1081">
        <v>44265</v>
      </c>
      <c r="Z122" s="967">
        <v>354120</v>
      </c>
      <c r="AB122" s="1075" t="s">
        <v>2789</v>
      </c>
      <c r="AC122" s="1076" t="s">
        <v>4333</v>
      </c>
      <c r="AD122" s="1077">
        <v>8</v>
      </c>
      <c r="AE122" s="1081">
        <v>44265</v>
      </c>
      <c r="AF122" s="967">
        <v>354120</v>
      </c>
      <c r="AH122" s="1075" t="s">
        <v>2789</v>
      </c>
      <c r="AI122" s="1076" t="s">
        <v>4333</v>
      </c>
      <c r="AJ122" s="1077">
        <v>8</v>
      </c>
      <c r="AK122" s="1081">
        <v>44265</v>
      </c>
      <c r="AL122" s="967">
        <v>354120</v>
      </c>
      <c r="AN122" s="1075" t="s">
        <v>2789</v>
      </c>
      <c r="AO122" s="1076" t="s">
        <v>4333</v>
      </c>
      <c r="AP122" s="1077">
        <v>9.1999999999999993</v>
      </c>
      <c r="AQ122" s="1081">
        <v>44265</v>
      </c>
      <c r="AR122" s="967">
        <v>407237.99999999994</v>
      </c>
      <c r="AT122" s="1075" t="s">
        <v>2789</v>
      </c>
      <c r="AU122" s="1076" t="s">
        <v>4333</v>
      </c>
      <c r="AV122" s="1077">
        <v>9.1999999999999993</v>
      </c>
      <c r="AW122" s="1081">
        <v>44265</v>
      </c>
      <c r="AX122" s="967">
        <v>407237.99999999994</v>
      </c>
    </row>
    <row r="123" spans="3:50" s="926" customFormat="1" ht="16.5" x14ac:dyDescent="0.3">
      <c r="C123" s="1075" t="s">
        <v>2790</v>
      </c>
      <c r="D123" s="1076" t="s">
        <v>4325</v>
      </c>
      <c r="E123" s="1077">
        <v>50</v>
      </c>
      <c r="F123" s="1081">
        <v>15221</v>
      </c>
      <c r="G123" s="966">
        <v>761050</v>
      </c>
      <c r="H123" s="1868"/>
      <c r="I123" s="609"/>
      <c r="J123" s="1075" t="s">
        <v>2790</v>
      </c>
      <c r="K123" s="1076" t="s">
        <v>4325</v>
      </c>
      <c r="L123" s="1077">
        <v>50</v>
      </c>
      <c r="M123" s="1081">
        <v>15221</v>
      </c>
      <c r="N123" s="967">
        <v>761050</v>
      </c>
      <c r="O123" s="609"/>
      <c r="P123" s="1075" t="s">
        <v>2790</v>
      </c>
      <c r="Q123" s="1076" t="s">
        <v>4325</v>
      </c>
      <c r="R123" s="1077">
        <v>55</v>
      </c>
      <c r="S123" s="1081">
        <v>15221</v>
      </c>
      <c r="T123" s="967">
        <v>837155</v>
      </c>
      <c r="V123" s="1075" t="s">
        <v>2790</v>
      </c>
      <c r="W123" s="1076" t="s">
        <v>4325</v>
      </c>
      <c r="X123" s="1077">
        <v>55</v>
      </c>
      <c r="Y123" s="1081">
        <v>15221</v>
      </c>
      <c r="Z123" s="967">
        <v>837155</v>
      </c>
      <c r="AB123" s="1075" t="s">
        <v>2790</v>
      </c>
      <c r="AC123" s="1076" t="s">
        <v>4325</v>
      </c>
      <c r="AD123" s="1077">
        <v>55</v>
      </c>
      <c r="AE123" s="1081">
        <v>15221</v>
      </c>
      <c r="AF123" s="967">
        <v>837155</v>
      </c>
      <c r="AH123" s="1075" t="s">
        <v>2790</v>
      </c>
      <c r="AI123" s="1076" t="s">
        <v>4325</v>
      </c>
      <c r="AJ123" s="1077">
        <v>55</v>
      </c>
      <c r="AK123" s="1081">
        <v>15221</v>
      </c>
      <c r="AL123" s="967">
        <v>837155</v>
      </c>
      <c r="AN123" s="1075" t="s">
        <v>2790</v>
      </c>
      <c r="AO123" s="1076" t="s">
        <v>4325</v>
      </c>
      <c r="AP123" s="1077">
        <v>60</v>
      </c>
      <c r="AQ123" s="1081">
        <v>15221</v>
      </c>
      <c r="AR123" s="967">
        <v>913260</v>
      </c>
      <c r="AT123" s="1075" t="s">
        <v>2790</v>
      </c>
      <c r="AU123" s="1076" t="s">
        <v>4325</v>
      </c>
      <c r="AV123" s="1077">
        <v>60</v>
      </c>
      <c r="AW123" s="1081">
        <v>15221</v>
      </c>
      <c r="AX123" s="967">
        <v>913260</v>
      </c>
    </row>
    <row r="124" spans="3:50" s="926" customFormat="1" ht="16.5" x14ac:dyDescent="0.3">
      <c r="C124" s="1075" t="s">
        <v>2791</v>
      </c>
      <c r="D124" s="1076" t="s">
        <v>4325</v>
      </c>
      <c r="E124" s="1077">
        <v>7</v>
      </c>
      <c r="F124" s="1081">
        <v>6886</v>
      </c>
      <c r="G124" s="966">
        <v>48202</v>
      </c>
      <c r="H124" s="1868"/>
      <c r="I124" s="609"/>
      <c r="J124" s="1075" t="s">
        <v>2791</v>
      </c>
      <c r="K124" s="1076" t="s">
        <v>4325</v>
      </c>
      <c r="L124" s="1077">
        <v>7</v>
      </c>
      <c r="M124" s="1081">
        <v>6886</v>
      </c>
      <c r="N124" s="967">
        <v>48202</v>
      </c>
      <c r="O124" s="609"/>
      <c r="P124" s="1075" t="s">
        <v>2791</v>
      </c>
      <c r="Q124" s="1076" t="s">
        <v>4325</v>
      </c>
      <c r="R124" s="1077">
        <v>8.4</v>
      </c>
      <c r="S124" s="1081">
        <v>6886</v>
      </c>
      <c r="T124" s="967">
        <v>57842.400000000001</v>
      </c>
      <c r="V124" s="1075" t="s">
        <v>2791</v>
      </c>
      <c r="W124" s="1076" t="s">
        <v>4325</v>
      </c>
      <c r="X124" s="1077">
        <v>8.4</v>
      </c>
      <c r="Y124" s="1081">
        <v>6886</v>
      </c>
      <c r="Z124" s="967">
        <v>57842.400000000001</v>
      </c>
      <c r="AB124" s="1075" t="s">
        <v>2791</v>
      </c>
      <c r="AC124" s="1076" t="s">
        <v>4325</v>
      </c>
      <c r="AD124" s="1077">
        <v>8.4</v>
      </c>
      <c r="AE124" s="1081">
        <v>6886</v>
      </c>
      <c r="AF124" s="967">
        <v>57842.400000000001</v>
      </c>
      <c r="AH124" s="1075" t="s">
        <v>2791</v>
      </c>
      <c r="AI124" s="1076" t="s">
        <v>4325</v>
      </c>
      <c r="AJ124" s="1077">
        <v>8.4</v>
      </c>
      <c r="AK124" s="1081">
        <v>6886</v>
      </c>
      <c r="AL124" s="967">
        <v>57842.400000000001</v>
      </c>
      <c r="AN124" s="1075" t="s">
        <v>2791</v>
      </c>
      <c r="AO124" s="1076" t="s">
        <v>4325</v>
      </c>
      <c r="AP124" s="1077">
        <v>10</v>
      </c>
      <c r="AQ124" s="1081">
        <v>6886</v>
      </c>
      <c r="AR124" s="967">
        <v>68860</v>
      </c>
      <c r="AT124" s="1075" t="s">
        <v>2791</v>
      </c>
      <c r="AU124" s="1076" t="s">
        <v>4325</v>
      </c>
      <c r="AV124" s="1077">
        <v>10</v>
      </c>
      <c r="AW124" s="1081">
        <v>6886</v>
      </c>
      <c r="AX124" s="967">
        <v>68860</v>
      </c>
    </row>
    <row r="125" spans="3:50" s="926" customFormat="1" ht="16.5" x14ac:dyDescent="0.3">
      <c r="C125" s="1075" t="s">
        <v>2792</v>
      </c>
      <c r="D125" s="1076" t="s">
        <v>4325</v>
      </c>
      <c r="E125" s="1077">
        <v>1.5</v>
      </c>
      <c r="F125" s="1081">
        <v>28020</v>
      </c>
      <c r="G125" s="966">
        <v>14010</v>
      </c>
      <c r="H125" s="1868"/>
      <c r="I125" s="609"/>
      <c r="J125" s="1075" t="s">
        <v>2792</v>
      </c>
      <c r="K125" s="1076" t="s">
        <v>4325</v>
      </c>
      <c r="L125" s="1077">
        <v>1.5</v>
      </c>
      <c r="M125" s="1081">
        <v>28020</v>
      </c>
      <c r="N125" s="967">
        <v>42030</v>
      </c>
      <c r="O125" s="609"/>
      <c r="P125" s="1075" t="s">
        <v>2792</v>
      </c>
      <c r="Q125" s="1076" t="s">
        <v>4325</v>
      </c>
      <c r="R125" s="1077">
        <v>1.5</v>
      </c>
      <c r="S125" s="1081">
        <v>28020</v>
      </c>
      <c r="T125" s="967">
        <v>42030</v>
      </c>
      <c r="V125" s="1075" t="s">
        <v>2792</v>
      </c>
      <c r="W125" s="1076" t="s">
        <v>4325</v>
      </c>
      <c r="X125" s="1077">
        <v>1.5</v>
      </c>
      <c r="Y125" s="1081">
        <v>28020</v>
      </c>
      <c r="Z125" s="967">
        <v>42030</v>
      </c>
      <c r="AB125" s="1075" t="s">
        <v>2792</v>
      </c>
      <c r="AC125" s="1076" t="s">
        <v>4325</v>
      </c>
      <c r="AD125" s="1077">
        <v>1.5</v>
      </c>
      <c r="AE125" s="1081">
        <v>28020</v>
      </c>
      <c r="AF125" s="967">
        <v>42030</v>
      </c>
      <c r="AH125" s="1075" t="s">
        <v>2792</v>
      </c>
      <c r="AI125" s="1076" t="s">
        <v>4325</v>
      </c>
      <c r="AJ125" s="1077">
        <v>1.5</v>
      </c>
      <c r="AK125" s="1081">
        <v>28020</v>
      </c>
      <c r="AL125" s="967">
        <v>42030</v>
      </c>
      <c r="AN125" s="1075" t="s">
        <v>2792</v>
      </c>
      <c r="AO125" s="1076" t="s">
        <v>4325</v>
      </c>
      <c r="AP125" s="1077">
        <v>1.5</v>
      </c>
      <c r="AQ125" s="1081">
        <v>28020</v>
      </c>
      <c r="AR125" s="967">
        <v>42030</v>
      </c>
      <c r="AT125" s="1075" t="s">
        <v>2792</v>
      </c>
      <c r="AU125" s="1076" t="s">
        <v>4325</v>
      </c>
      <c r="AV125" s="1077">
        <v>1.5</v>
      </c>
      <c r="AW125" s="1081">
        <v>28020</v>
      </c>
      <c r="AX125" s="967">
        <v>42030</v>
      </c>
    </row>
    <row r="126" spans="3:50" s="926" customFormat="1" x14ac:dyDescent="0.3">
      <c r="C126" s="1075" t="s">
        <v>2787</v>
      </c>
      <c r="D126" s="1076" t="s">
        <v>2</v>
      </c>
      <c r="E126" s="1077">
        <v>2</v>
      </c>
      <c r="F126" s="1081">
        <v>86728</v>
      </c>
      <c r="G126" s="966">
        <v>57818.666666666664</v>
      </c>
      <c r="H126" s="1868"/>
      <c r="I126" s="609"/>
      <c r="J126" s="1075" t="s">
        <v>2787</v>
      </c>
      <c r="K126" s="1076" t="s">
        <v>2</v>
      </c>
      <c r="L126" s="1077">
        <v>3</v>
      </c>
      <c r="M126" s="1081">
        <v>86728</v>
      </c>
      <c r="N126" s="967">
        <v>260184</v>
      </c>
      <c r="O126" s="609"/>
      <c r="P126" s="1075" t="s">
        <v>2787</v>
      </c>
      <c r="Q126" s="1076" t="s">
        <v>2</v>
      </c>
      <c r="R126" s="1077">
        <v>2</v>
      </c>
      <c r="S126" s="1081">
        <v>86728</v>
      </c>
      <c r="T126" s="967">
        <v>173456</v>
      </c>
      <c r="V126" s="1075" t="s">
        <v>2787</v>
      </c>
      <c r="W126" s="1076" t="s">
        <v>2</v>
      </c>
      <c r="X126" s="1077">
        <v>3</v>
      </c>
      <c r="Y126" s="1081">
        <v>86728</v>
      </c>
      <c r="Z126" s="967">
        <v>260184</v>
      </c>
      <c r="AB126" s="1075" t="s">
        <v>2787</v>
      </c>
      <c r="AC126" s="1076" t="s">
        <v>2</v>
      </c>
      <c r="AD126" s="1077">
        <v>2</v>
      </c>
      <c r="AE126" s="1081">
        <v>86728</v>
      </c>
      <c r="AF126" s="967">
        <v>173456</v>
      </c>
      <c r="AH126" s="1075" t="s">
        <v>2787</v>
      </c>
      <c r="AI126" s="1076" t="s">
        <v>2</v>
      </c>
      <c r="AJ126" s="1077">
        <v>3</v>
      </c>
      <c r="AK126" s="1081">
        <v>86728</v>
      </c>
      <c r="AL126" s="967">
        <v>260184</v>
      </c>
      <c r="AN126" s="1075" t="s">
        <v>2787</v>
      </c>
      <c r="AO126" s="1076" t="s">
        <v>2</v>
      </c>
      <c r="AP126" s="1077">
        <v>2</v>
      </c>
      <c r="AQ126" s="1081">
        <v>86728</v>
      </c>
      <c r="AR126" s="967">
        <v>173456</v>
      </c>
      <c r="AT126" s="1075" t="s">
        <v>2787</v>
      </c>
      <c r="AU126" s="1076" t="s">
        <v>2</v>
      </c>
      <c r="AV126" s="1077">
        <v>3</v>
      </c>
      <c r="AW126" s="1081">
        <v>86728</v>
      </c>
      <c r="AX126" s="967">
        <v>260184</v>
      </c>
    </row>
    <row r="127" spans="3:50" s="926" customFormat="1" ht="16.5" x14ac:dyDescent="0.3">
      <c r="C127" s="1075" t="s">
        <v>2793</v>
      </c>
      <c r="D127" s="1076" t="s">
        <v>4333</v>
      </c>
      <c r="E127" s="1077">
        <v>2</v>
      </c>
      <c r="F127" s="1081">
        <v>181012</v>
      </c>
      <c r="G127" s="966">
        <v>60337.333333333336</v>
      </c>
      <c r="H127" s="1868"/>
      <c r="I127" s="609"/>
      <c r="J127" s="1075" t="s">
        <v>2793</v>
      </c>
      <c r="K127" s="1076" t="s">
        <v>4333</v>
      </c>
      <c r="L127" s="1077">
        <v>2.5</v>
      </c>
      <c r="M127" s="1081">
        <v>181012</v>
      </c>
      <c r="N127" s="967">
        <v>452530</v>
      </c>
      <c r="O127" s="609"/>
      <c r="P127" s="1075" t="s">
        <v>2793</v>
      </c>
      <c r="Q127" s="1076" t="s">
        <v>4333</v>
      </c>
      <c r="R127" s="1077">
        <v>2</v>
      </c>
      <c r="S127" s="1081">
        <v>181012</v>
      </c>
      <c r="T127" s="967">
        <v>362024</v>
      </c>
      <c r="V127" s="1075" t="s">
        <v>2793</v>
      </c>
      <c r="W127" s="1076" t="s">
        <v>4333</v>
      </c>
      <c r="X127" s="1077">
        <v>2.5</v>
      </c>
      <c r="Y127" s="1081">
        <v>181012</v>
      </c>
      <c r="Z127" s="967">
        <v>452530</v>
      </c>
      <c r="AB127" s="1075" t="s">
        <v>2793</v>
      </c>
      <c r="AC127" s="1076" t="s">
        <v>4333</v>
      </c>
      <c r="AD127" s="1077">
        <v>2</v>
      </c>
      <c r="AE127" s="1081">
        <v>181012</v>
      </c>
      <c r="AF127" s="967">
        <v>362024</v>
      </c>
      <c r="AH127" s="1075" t="s">
        <v>2793</v>
      </c>
      <c r="AI127" s="1076" t="s">
        <v>4333</v>
      </c>
      <c r="AJ127" s="1077">
        <v>2.5</v>
      </c>
      <c r="AK127" s="1081">
        <v>181012</v>
      </c>
      <c r="AL127" s="967">
        <v>452530</v>
      </c>
      <c r="AN127" s="1075" t="s">
        <v>2793</v>
      </c>
      <c r="AO127" s="1076" t="s">
        <v>4333</v>
      </c>
      <c r="AP127" s="1077">
        <v>2</v>
      </c>
      <c r="AQ127" s="1081">
        <v>181012</v>
      </c>
      <c r="AR127" s="967">
        <v>362024</v>
      </c>
      <c r="AT127" s="1075" t="s">
        <v>2793</v>
      </c>
      <c r="AU127" s="1076" t="s">
        <v>4333</v>
      </c>
      <c r="AV127" s="1077">
        <v>2.5</v>
      </c>
      <c r="AW127" s="1081">
        <v>181012</v>
      </c>
      <c r="AX127" s="967">
        <v>452530</v>
      </c>
    </row>
    <row r="128" spans="3:50" s="926" customFormat="1" x14ac:dyDescent="0.3">
      <c r="C128" s="1075" t="s">
        <v>2794</v>
      </c>
      <c r="D128" s="1076" t="s">
        <v>2</v>
      </c>
      <c r="E128" s="1077">
        <v>2</v>
      </c>
      <c r="F128" s="1081">
        <v>92203</v>
      </c>
      <c r="G128" s="966">
        <v>30734.333333333332</v>
      </c>
      <c r="H128" s="1868"/>
      <c r="I128" s="609"/>
      <c r="J128" s="1075" t="s">
        <v>2794</v>
      </c>
      <c r="K128" s="1076" t="s">
        <v>2</v>
      </c>
      <c r="L128" s="1077">
        <v>4</v>
      </c>
      <c r="M128" s="1081">
        <v>92203</v>
      </c>
      <c r="N128" s="967">
        <v>368812</v>
      </c>
      <c r="O128" s="609"/>
      <c r="P128" s="1075" t="s">
        <v>2794</v>
      </c>
      <c r="Q128" s="1076" t="s">
        <v>2</v>
      </c>
      <c r="R128" s="1077">
        <v>2</v>
      </c>
      <c r="S128" s="1081">
        <v>92203</v>
      </c>
      <c r="T128" s="967">
        <v>184406</v>
      </c>
      <c r="V128" s="1075" t="s">
        <v>2794</v>
      </c>
      <c r="W128" s="1076" t="s">
        <v>2</v>
      </c>
      <c r="X128" s="1077">
        <v>4</v>
      </c>
      <c r="Y128" s="1081">
        <v>92203</v>
      </c>
      <c r="Z128" s="967">
        <v>368812</v>
      </c>
      <c r="AB128" s="1075" t="s">
        <v>2794</v>
      </c>
      <c r="AC128" s="1076" t="s">
        <v>2</v>
      </c>
      <c r="AD128" s="1077">
        <v>2</v>
      </c>
      <c r="AE128" s="1081">
        <v>92203</v>
      </c>
      <c r="AF128" s="967">
        <v>184406</v>
      </c>
      <c r="AH128" s="1075" t="s">
        <v>2794</v>
      </c>
      <c r="AI128" s="1076" t="s">
        <v>2</v>
      </c>
      <c r="AJ128" s="1077">
        <v>4</v>
      </c>
      <c r="AK128" s="1081">
        <v>92203</v>
      </c>
      <c r="AL128" s="967">
        <v>368812</v>
      </c>
      <c r="AN128" s="1075" t="s">
        <v>2794</v>
      </c>
      <c r="AO128" s="1076" t="s">
        <v>2</v>
      </c>
      <c r="AP128" s="1077">
        <v>2</v>
      </c>
      <c r="AQ128" s="1081">
        <v>92203</v>
      </c>
      <c r="AR128" s="967">
        <v>184406</v>
      </c>
      <c r="AT128" s="1075" t="s">
        <v>2794</v>
      </c>
      <c r="AU128" s="1076" t="s">
        <v>2</v>
      </c>
      <c r="AV128" s="1077">
        <v>4</v>
      </c>
      <c r="AW128" s="1081">
        <v>92203</v>
      </c>
      <c r="AX128" s="967">
        <v>368812</v>
      </c>
    </row>
    <row r="129" spans="3:50" s="926" customFormat="1" x14ac:dyDescent="0.3">
      <c r="C129" s="1075" t="s">
        <v>2795</v>
      </c>
      <c r="D129" s="1871" t="s">
        <v>2</v>
      </c>
      <c r="E129" s="1077">
        <v>30</v>
      </c>
      <c r="F129" s="1081">
        <v>7800</v>
      </c>
      <c r="G129" s="966">
        <v>78000</v>
      </c>
      <c r="H129" s="1868"/>
      <c r="I129" s="609"/>
      <c r="J129" s="1075" t="s">
        <v>2795</v>
      </c>
      <c r="K129" s="1871" t="s">
        <v>2</v>
      </c>
      <c r="L129" s="1077">
        <v>30</v>
      </c>
      <c r="M129" s="1081">
        <v>7800</v>
      </c>
      <c r="N129" s="967">
        <v>117000</v>
      </c>
      <c r="O129" s="609"/>
      <c r="P129" s="1075" t="s">
        <v>2795</v>
      </c>
      <c r="Q129" s="1871" t="s">
        <v>2</v>
      </c>
      <c r="R129" s="1077">
        <v>30</v>
      </c>
      <c r="S129" s="1081">
        <v>7800</v>
      </c>
      <c r="T129" s="967">
        <v>117000</v>
      </c>
      <c r="V129" s="1075" t="s">
        <v>2795</v>
      </c>
      <c r="W129" s="1871" t="s">
        <v>2</v>
      </c>
      <c r="X129" s="1077">
        <v>30</v>
      </c>
      <c r="Y129" s="1081">
        <v>7800</v>
      </c>
      <c r="Z129" s="967">
        <v>117000</v>
      </c>
      <c r="AB129" s="1075" t="s">
        <v>2795</v>
      </c>
      <c r="AC129" s="1871" t="s">
        <v>2</v>
      </c>
      <c r="AD129" s="1077">
        <v>30</v>
      </c>
      <c r="AE129" s="1081">
        <v>7800</v>
      </c>
      <c r="AF129" s="967">
        <v>117000</v>
      </c>
      <c r="AH129" s="1075" t="s">
        <v>2795</v>
      </c>
      <c r="AI129" s="1871" t="s">
        <v>2</v>
      </c>
      <c r="AJ129" s="1077">
        <v>30</v>
      </c>
      <c r="AK129" s="1081">
        <v>7800</v>
      </c>
      <c r="AL129" s="967">
        <v>117000</v>
      </c>
      <c r="AN129" s="1075" t="s">
        <v>2795</v>
      </c>
      <c r="AO129" s="1871" t="s">
        <v>2</v>
      </c>
      <c r="AP129" s="1077">
        <v>30</v>
      </c>
      <c r="AQ129" s="1081">
        <v>7800</v>
      </c>
      <c r="AR129" s="967">
        <v>117000</v>
      </c>
      <c r="AT129" s="1075" t="s">
        <v>2795</v>
      </c>
      <c r="AU129" s="1871" t="s">
        <v>2</v>
      </c>
      <c r="AV129" s="1077">
        <v>30</v>
      </c>
      <c r="AW129" s="1081">
        <v>7800</v>
      </c>
      <c r="AX129" s="967">
        <v>117000</v>
      </c>
    </row>
    <row r="130" spans="3:50" s="926" customFormat="1" x14ac:dyDescent="0.3">
      <c r="C130" s="1075" t="s">
        <v>2796</v>
      </c>
      <c r="D130" s="1872" t="s">
        <v>2</v>
      </c>
      <c r="E130" s="1077">
        <v>60</v>
      </c>
      <c r="F130" s="1081">
        <v>181654</v>
      </c>
      <c r="G130" s="966">
        <v>1089924</v>
      </c>
      <c r="H130" s="1868"/>
      <c r="I130" s="609"/>
      <c r="J130" s="1075" t="s">
        <v>2796</v>
      </c>
      <c r="K130" s="1872" t="s">
        <v>2</v>
      </c>
      <c r="L130" s="1077">
        <v>60</v>
      </c>
      <c r="M130" s="1081">
        <v>181654</v>
      </c>
      <c r="N130" s="967">
        <v>1089924</v>
      </c>
      <c r="O130" s="609"/>
      <c r="P130" s="1075" t="s">
        <v>2796</v>
      </c>
      <c r="Q130" s="1872" t="s">
        <v>2</v>
      </c>
      <c r="R130" s="1077">
        <v>60</v>
      </c>
      <c r="S130" s="1081">
        <v>181654</v>
      </c>
      <c r="T130" s="967">
        <v>1089924</v>
      </c>
      <c r="V130" s="1075" t="s">
        <v>2796</v>
      </c>
      <c r="W130" s="1872" t="s">
        <v>2</v>
      </c>
      <c r="X130" s="1077">
        <v>60</v>
      </c>
      <c r="Y130" s="1081">
        <v>181654</v>
      </c>
      <c r="Z130" s="967">
        <v>1089924</v>
      </c>
      <c r="AB130" s="1075" t="s">
        <v>2796</v>
      </c>
      <c r="AC130" s="1872" t="s">
        <v>2</v>
      </c>
      <c r="AD130" s="1077">
        <v>60</v>
      </c>
      <c r="AE130" s="1081">
        <v>181654</v>
      </c>
      <c r="AF130" s="967">
        <v>1089924</v>
      </c>
      <c r="AH130" s="1075" t="s">
        <v>2796</v>
      </c>
      <c r="AI130" s="1872" t="s">
        <v>2</v>
      </c>
      <c r="AJ130" s="1077">
        <v>60</v>
      </c>
      <c r="AK130" s="1081">
        <v>181654</v>
      </c>
      <c r="AL130" s="967">
        <v>1089924</v>
      </c>
      <c r="AN130" s="1075" t="s">
        <v>2796</v>
      </c>
      <c r="AO130" s="1872" t="s">
        <v>2</v>
      </c>
      <c r="AP130" s="1077">
        <v>60</v>
      </c>
      <c r="AQ130" s="1081">
        <v>181654</v>
      </c>
      <c r="AR130" s="967">
        <v>1089924</v>
      </c>
      <c r="AT130" s="1075" t="s">
        <v>2796</v>
      </c>
      <c r="AU130" s="1872" t="s">
        <v>2</v>
      </c>
      <c r="AV130" s="1077">
        <v>60</v>
      </c>
      <c r="AW130" s="1081">
        <v>181654</v>
      </c>
      <c r="AX130" s="967">
        <v>1089924</v>
      </c>
    </row>
    <row r="131" spans="3:50" s="926" customFormat="1" x14ac:dyDescent="0.3">
      <c r="C131" s="1075" t="s">
        <v>2797</v>
      </c>
      <c r="D131" s="1872" t="s">
        <v>2</v>
      </c>
      <c r="E131" s="1077">
        <v>40</v>
      </c>
      <c r="F131" s="1081">
        <v>72289</v>
      </c>
      <c r="G131" s="966">
        <v>289156</v>
      </c>
      <c r="H131" s="1868"/>
      <c r="I131" s="609"/>
      <c r="J131" s="1075" t="s">
        <v>2797</v>
      </c>
      <c r="K131" s="1872" t="s">
        <v>2</v>
      </c>
      <c r="L131" s="1077">
        <v>40</v>
      </c>
      <c r="M131" s="1081">
        <v>72289</v>
      </c>
      <c r="N131" s="967">
        <v>289156</v>
      </c>
      <c r="O131" s="609"/>
      <c r="P131" s="1075" t="s">
        <v>2797</v>
      </c>
      <c r="Q131" s="1872" t="s">
        <v>2</v>
      </c>
      <c r="R131" s="1077">
        <v>40</v>
      </c>
      <c r="S131" s="1081">
        <v>72289</v>
      </c>
      <c r="T131" s="967">
        <v>289156</v>
      </c>
      <c r="V131" s="1075" t="s">
        <v>2797</v>
      </c>
      <c r="W131" s="1872" t="s">
        <v>2</v>
      </c>
      <c r="X131" s="1077">
        <v>40</v>
      </c>
      <c r="Y131" s="1081">
        <v>72289</v>
      </c>
      <c r="Z131" s="967">
        <v>289156</v>
      </c>
      <c r="AB131" s="1075" t="s">
        <v>2797</v>
      </c>
      <c r="AC131" s="1872" t="s">
        <v>2</v>
      </c>
      <c r="AD131" s="1077">
        <v>40</v>
      </c>
      <c r="AE131" s="1081">
        <v>72289</v>
      </c>
      <c r="AF131" s="967">
        <v>289156</v>
      </c>
      <c r="AH131" s="1075" t="s">
        <v>2797</v>
      </c>
      <c r="AI131" s="1872" t="s">
        <v>2</v>
      </c>
      <c r="AJ131" s="1077">
        <v>40</v>
      </c>
      <c r="AK131" s="1081">
        <v>72289</v>
      </c>
      <c r="AL131" s="967">
        <v>289156</v>
      </c>
      <c r="AN131" s="1075" t="s">
        <v>2797</v>
      </c>
      <c r="AO131" s="1872" t="s">
        <v>2</v>
      </c>
      <c r="AP131" s="1077">
        <v>40</v>
      </c>
      <c r="AQ131" s="1081">
        <v>72289</v>
      </c>
      <c r="AR131" s="967">
        <v>289156</v>
      </c>
      <c r="AT131" s="1075" t="s">
        <v>2797</v>
      </c>
      <c r="AU131" s="1872" t="s">
        <v>2</v>
      </c>
      <c r="AV131" s="1077">
        <v>40</v>
      </c>
      <c r="AW131" s="1081">
        <v>72289</v>
      </c>
      <c r="AX131" s="967">
        <v>289156</v>
      </c>
    </row>
    <row r="132" spans="3:50" s="926" customFormat="1" x14ac:dyDescent="0.3">
      <c r="C132" s="1316"/>
      <c r="D132" s="1298"/>
      <c r="E132" s="1298"/>
      <c r="F132" s="1317" t="s">
        <v>1322</v>
      </c>
      <c r="G132" s="1317"/>
      <c r="H132" s="1869">
        <v>2930037.333333333</v>
      </c>
      <c r="I132" s="609"/>
      <c r="J132" s="720"/>
      <c r="K132" s="609"/>
      <c r="L132" s="609"/>
      <c r="M132" s="1317" t="s">
        <v>1322</v>
      </c>
      <c r="N132" s="1873">
        <v>3929693</v>
      </c>
      <c r="O132" s="609"/>
      <c r="P132" s="720"/>
      <c r="Q132" s="609"/>
      <c r="R132" s="609"/>
      <c r="S132" s="968" t="s">
        <v>1322</v>
      </c>
      <c r="T132" s="1873">
        <v>3698063.4</v>
      </c>
      <c r="V132" s="720"/>
      <c r="W132" s="609"/>
      <c r="X132" s="609"/>
      <c r="Y132" s="968" t="s">
        <v>1322</v>
      </c>
      <c r="Z132" s="1873">
        <v>4059703.4</v>
      </c>
      <c r="AB132" s="720"/>
      <c r="AC132" s="609"/>
      <c r="AD132" s="609"/>
      <c r="AE132" s="1000"/>
      <c r="AF132" s="1873">
        <v>3698063.4</v>
      </c>
      <c r="AH132" s="720"/>
      <c r="AI132" s="609"/>
      <c r="AJ132" s="609"/>
      <c r="AK132" s="1000"/>
      <c r="AL132" s="1873">
        <v>4059703.4</v>
      </c>
      <c r="AN132" s="720"/>
      <c r="AO132" s="609"/>
      <c r="AP132" s="609"/>
      <c r="AQ132" s="968" t="s">
        <v>1322</v>
      </c>
      <c r="AR132" s="1873">
        <v>3838304</v>
      </c>
      <c r="AT132" s="720"/>
      <c r="AU132" s="609"/>
      <c r="AV132" s="609"/>
      <c r="AW132" s="968" t="s">
        <v>1322</v>
      </c>
      <c r="AX132" s="1873">
        <v>4199944</v>
      </c>
    </row>
    <row r="133" spans="3:50" s="926" customFormat="1" x14ac:dyDescent="0.3">
      <c r="C133" s="1316"/>
      <c r="D133" s="1298"/>
      <c r="E133" s="1298"/>
      <c r="F133" s="1330"/>
      <c r="G133" s="1330"/>
      <c r="H133" s="1869"/>
      <c r="I133" s="609"/>
      <c r="J133" s="720"/>
      <c r="K133" s="609"/>
      <c r="L133" s="609"/>
      <c r="M133" s="1000"/>
      <c r="N133" s="1873"/>
      <c r="O133" s="609"/>
      <c r="P133" s="720"/>
      <c r="Q133" s="609"/>
      <c r="R133" s="609"/>
      <c r="S133" s="1000"/>
      <c r="T133" s="1873"/>
      <c r="V133" s="720"/>
      <c r="W133" s="609"/>
      <c r="X133" s="609"/>
      <c r="Y133" s="1000"/>
      <c r="Z133" s="1873"/>
      <c r="AB133" s="720"/>
      <c r="AC133" s="609"/>
      <c r="AD133" s="609"/>
      <c r="AE133" s="1000"/>
      <c r="AF133" s="1873"/>
      <c r="AH133" s="720"/>
      <c r="AI133" s="609"/>
      <c r="AJ133" s="609"/>
      <c r="AK133" s="1000"/>
      <c r="AL133" s="1873"/>
      <c r="AN133" s="720"/>
      <c r="AO133" s="609"/>
      <c r="AP133" s="609"/>
      <c r="AQ133" s="1000"/>
      <c r="AR133" s="1873"/>
      <c r="AT133" s="720"/>
      <c r="AU133" s="609"/>
      <c r="AV133" s="609"/>
      <c r="AW133" s="1000"/>
      <c r="AX133" s="1873"/>
    </row>
    <row r="134" spans="3:50" s="926" customFormat="1" ht="15.75" thickBot="1" x14ac:dyDescent="0.35">
      <c r="C134" s="745"/>
      <c r="D134" s="951"/>
      <c r="E134" s="1332" t="s">
        <v>964</v>
      </c>
      <c r="F134" s="1333"/>
      <c r="G134" s="1333"/>
      <c r="H134" s="1844">
        <v>11871373.78887808</v>
      </c>
      <c r="J134" s="745"/>
      <c r="K134" s="951"/>
      <c r="L134" s="1332" t="s">
        <v>964</v>
      </c>
      <c r="M134" s="1333"/>
      <c r="N134" s="1844">
        <v>14228442.259500669</v>
      </c>
      <c r="P134" s="745"/>
      <c r="Q134" s="951"/>
      <c r="R134" s="1332" t="s">
        <v>964</v>
      </c>
      <c r="S134" s="1333"/>
      <c r="T134" s="1844">
        <v>21262376.719663359</v>
      </c>
      <c r="V134" s="745"/>
      <c r="W134" s="951"/>
      <c r="X134" s="1332" t="s">
        <v>964</v>
      </c>
      <c r="Y134" s="1333"/>
      <c r="Z134" s="1844">
        <v>25210843.973370187</v>
      </c>
      <c r="AB134" s="745"/>
      <c r="AC134" s="951"/>
      <c r="AD134" s="1332" t="s">
        <v>964</v>
      </c>
      <c r="AE134" s="1333"/>
      <c r="AF134" s="1844">
        <v>15061788.588494686</v>
      </c>
      <c r="AH134" s="745"/>
      <c r="AI134" s="951"/>
      <c r="AJ134" s="1332" t="s">
        <v>964</v>
      </c>
      <c r="AK134" s="1333"/>
      <c r="AL134" s="1844">
        <v>16453843.958209394</v>
      </c>
      <c r="AN134" s="745"/>
      <c r="AO134" s="951"/>
      <c r="AP134" s="1332" t="s">
        <v>964</v>
      </c>
      <c r="AQ134" s="1333"/>
      <c r="AR134" s="1844">
        <v>26124724.723368183</v>
      </c>
      <c r="AT134" s="745"/>
      <c r="AU134" s="951"/>
      <c r="AV134" s="1332" t="s">
        <v>964</v>
      </c>
      <c r="AW134" s="1333"/>
      <c r="AX134" s="1844">
        <v>30421430.669240125</v>
      </c>
    </row>
    <row r="135" spans="3:50" s="926" customFormat="1" x14ac:dyDescent="0.3">
      <c r="P135" s="609"/>
      <c r="Q135" s="609"/>
      <c r="R135" s="1845"/>
      <c r="S135" s="698"/>
      <c r="T135" s="1846"/>
      <c r="V135" s="609"/>
      <c r="W135" s="609"/>
      <c r="X135" s="1845"/>
      <c r="Y135" s="698"/>
      <c r="Z135" s="1846"/>
      <c r="AB135" s="609"/>
      <c r="AC135" s="609"/>
      <c r="AD135" s="1845"/>
      <c r="AE135" s="698"/>
      <c r="AF135" s="1846"/>
    </row>
    <row r="136" spans="3:50" s="926" customFormat="1" ht="15.75" thickBot="1" x14ac:dyDescent="0.35"/>
    <row r="137" spans="3:50" x14ac:dyDescent="0.3">
      <c r="C137" s="1790"/>
      <c r="D137" s="1791"/>
      <c r="E137" s="1792" t="s">
        <v>875</v>
      </c>
      <c r="F137" s="1792"/>
      <c r="G137" s="1792"/>
      <c r="H137" s="1793"/>
      <c r="J137" s="1790"/>
      <c r="K137" s="1791"/>
      <c r="L137" s="1792" t="s">
        <v>875</v>
      </c>
      <c r="M137" s="1792"/>
      <c r="N137" s="1791"/>
    </row>
    <row r="138" spans="3:50" ht="15.75" thickBot="1" x14ac:dyDescent="0.35">
      <c r="C138" s="944" t="s">
        <v>877</v>
      </c>
      <c r="D138" s="608">
        <v>13</v>
      </c>
      <c r="E138" s="734" t="s">
        <v>3366</v>
      </c>
      <c r="F138" s="1794"/>
      <c r="G138" s="1795"/>
      <c r="H138" s="1796"/>
      <c r="J138" s="944" t="s">
        <v>877</v>
      </c>
      <c r="K138" s="608">
        <v>14</v>
      </c>
      <c r="L138" s="734" t="s">
        <v>3366</v>
      </c>
      <c r="M138" s="1794"/>
      <c r="N138" s="1800"/>
    </row>
    <row r="139" spans="3:50" ht="13.9" customHeight="1" x14ac:dyDescent="0.3">
      <c r="C139" s="1790" t="s">
        <v>880</v>
      </c>
      <c r="D139" s="1792"/>
      <c r="E139" s="1791"/>
      <c r="F139" s="1801" t="s">
        <v>881</v>
      </c>
      <c r="G139" s="1802"/>
      <c r="H139" s="1803" t="s">
        <v>883</v>
      </c>
      <c r="J139" s="1790" t="s">
        <v>880</v>
      </c>
      <c r="K139" s="1792"/>
      <c r="L139" s="1791"/>
      <c r="M139" s="1801" t="s">
        <v>881</v>
      </c>
      <c r="N139" s="1847" t="s">
        <v>883</v>
      </c>
      <c r="P139" s="751"/>
      <c r="Q139" s="751"/>
      <c r="V139" s="751"/>
      <c r="W139" s="751"/>
    </row>
    <row r="140" spans="3:50" ht="13.9" customHeight="1" thickBot="1" x14ac:dyDescent="0.35">
      <c r="C140" s="1804" t="s">
        <v>2366</v>
      </c>
      <c r="D140" s="1532"/>
      <c r="E140" s="1805"/>
      <c r="F140" s="734"/>
      <c r="G140" s="734"/>
      <c r="H140" s="1806"/>
      <c r="J140" s="3978" t="s">
        <v>2367</v>
      </c>
      <c r="K140" s="3979"/>
      <c r="L140" s="3980"/>
      <c r="M140" s="734"/>
      <c r="N140" s="1848"/>
      <c r="P140" s="751"/>
      <c r="Q140" s="751"/>
      <c r="V140" s="751"/>
      <c r="W140" s="751"/>
    </row>
    <row r="141" spans="3:50" x14ac:dyDescent="0.3">
      <c r="C141" s="1810" t="s">
        <v>882</v>
      </c>
      <c r="D141" s="734"/>
      <c r="E141" s="1795"/>
      <c r="F141" s="734"/>
      <c r="G141" s="734"/>
      <c r="H141" s="1806"/>
      <c r="J141" s="953" t="s">
        <v>882</v>
      </c>
      <c r="K141" s="609"/>
      <c r="L141" s="1795"/>
      <c r="M141" s="734"/>
      <c r="N141" s="1806"/>
      <c r="P141" s="751"/>
      <c r="Q141" s="751"/>
      <c r="V141" s="751"/>
      <c r="W141" s="751"/>
    </row>
    <row r="142" spans="3:50" x14ac:dyDescent="0.3">
      <c r="C142" s="955" t="s">
        <v>884</v>
      </c>
      <c r="D142" s="956" t="s">
        <v>885</v>
      </c>
      <c r="E142" s="958" t="s">
        <v>886</v>
      </c>
      <c r="F142" s="956" t="s">
        <v>887</v>
      </c>
      <c r="G142" s="958"/>
      <c r="H142" s="957" t="s">
        <v>888</v>
      </c>
      <c r="J142" s="955" t="s">
        <v>884</v>
      </c>
      <c r="K142" s="956" t="s">
        <v>885</v>
      </c>
      <c r="L142" s="958" t="s">
        <v>886</v>
      </c>
      <c r="M142" s="956" t="s">
        <v>887</v>
      </c>
      <c r="N142" s="957" t="s">
        <v>888</v>
      </c>
      <c r="P142" s="751"/>
      <c r="Q142" s="751"/>
      <c r="V142" s="751"/>
      <c r="W142" s="751"/>
    </row>
    <row r="143" spans="3:50" x14ac:dyDescent="0.3">
      <c r="C143" s="645" t="s">
        <v>889</v>
      </c>
      <c r="D143" s="960">
        <v>96448.825485874579</v>
      </c>
      <c r="E143" s="1811">
        <v>0.2</v>
      </c>
      <c r="F143" s="960">
        <v>19289.765097174917</v>
      </c>
      <c r="G143" s="1812"/>
      <c r="H143" s="963">
        <v>19289.765097174917</v>
      </c>
      <c r="J143" s="645" t="s">
        <v>889</v>
      </c>
      <c r="K143" s="960">
        <v>96448.825485874579</v>
      </c>
      <c r="L143" s="1811">
        <v>0.2</v>
      </c>
      <c r="M143" s="960">
        <v>19289.765097174917</v>
      </c>
      <c r="N143" s="963">
        <v>19289.765097174917</v>
      </c>
      <c r="P143" s="751"/>
      <c r="Q143" s="751"/>
      <c r="V143" s="751"/>
      <c r="W143" s="751"/>
    </row>
    <row r="144" spans="3:50" x14ac:dyDescent="0.3">
      <c r="C144" s="645" t="s">
        <v>1157</v>
      </c>
      <c r="D144" s="960">
        <v>33660.685233420161</v>
      </c>
      <c r="E144" s="1811">
        <v>0.2</v>
      </c>
      <c r="F144" s="960">
        <v>6732.1370466840326</v>
      </c>
      <c r="G144" s="1812"/>
      <c r="H144" s="963">
        <v>6732.1370466840326</v>
      </c>
      <c r="J144" s="645" t="s">
        <v>1157</v>
      </c>
      <c r="K144" s="960">
        <v>33660.685233420161</v>
      </c>
      <c r="L144" s="1811">
        <v>0.4</v>
      </c>
      <c r="M144" s="960">
        <v>13464.274093368065</v>
      </c>
      <c r="N144" s="963">
        <v>13464.274093368065</v>
      </c>
      <c r="P144" s="751"/>
      <c r="Q144" s="751"/>
      <c r="V144" s="751"/>
      <c r="W144" s="751"/>
    </row>
    <row r="145" spans="3:14" s="751" customFormat="1" x14ac:dyDescent="0.3">
      <c r="C145" s="645" t="s">
        <v>2263</v>
      </c>
      <c r="D145" s="960">
        <v>644840.71328391111</v>
      </c>
      <c r="E145" s="1813">
        <v>0.16666666666666666</v>
      </c>
      <c r="F145" s="960">
        <v>107473.45221398518</v>
      </c>
      <c r="G145" s="1812"/>
      <c r="H145" s="963">
        <v>107473.45221398518</v>
      </c>
      <c r="J145" s="645" t="s">
        <v>2263</v>
      </c>
      <c r="K145" s="960">
        <v>644840.71328391111</v>
      </c>
      <c r="L145" s="1813">
        <v>0.32</v>
      </c>
      <c r="M145" s="960">
        <v>206349.02825085155</v>
      </c>
      <c r="N145" s="963">
        <v>206349.02825085155</v>
      </c>
    </row>
    <row r="146" spans="3:14" s="751" customFormat="1" x14ac:dyDescent="0.3">
      <c r="C146" s="964" t="s">
        <v>926</v>
      </c>
      <c r="D146" s="960">
        <v>39894.1454618313</v>
      </c>
      <c r="E146" s="1813">
        <v>0.4</v>
      </c>
      <c r="F146" s="960">
        <v>15957.658184732521</v>
      </c>
      <c r="G146" s="1812"/>
      <c r="H146" s="963">
        <v>15957.658184732521</v>
      </c>
      <c r="J146" s="964" t="s">
        <v>926</v>
      </c>
      <c r="K146" s="960">
        <v>39894.1454618313</v>
      </c>
      <c r="L146" s="1813">
        <v>0.87</v>
      </c>
      <c r="M146" s="960">
        <v>34707.906551793232</v>
      </c>
      <c r="N146" s="963">
        <v>34707.906551793232</v>
      </c>
    </row>
    <row r="147" spans="3:14" s="751" customFormat="1" x14ac:dyDescent="0.3">
      <c r="C147" s="964" t="s">
        <v>927</v>
      </c>
      <c r="D147" s="960">
        <v>29920.609096373475</v>
      </c>
      <c r="E147" s="1813">
        <v>0.2</v>
      </c>
      <c r="F147" s="960">
        <v>5984.1218192746956</v>
      </c>
      <c r="G147" s="1812"/>
      <c r="H147" s="963">
        <v>5984.1218192746956</v>
      </c>
      <c r="J147" s="964" t="s">
        <v>927</v>
      </c>
      <c r="K147" s="960">
        <v>29920.609096373475</v>
      </c>
      <c r="L147" s="1813">
        <v>0.435</v>
      </c>
      <c r="M147" s="960">
        <v>13015.464956922462</v>
      </c>
      <c r="N147" s="963">
        <v>13015.464956922462</v>
      </c>
    </row>
    <row r="148" spans="3:14" s="751" customFormat="1" x14ac:dyDescent="0.3">
      <c r="C148" s="959"/>
      <c r="D148" s="1167"/>
      <c r="E148" s="1167"/>
      <c r="F148" s="1167"/>
      <c r="G148" s="1802"/>
      <c r="H148" s="1003"/>
      <c r="J148" s="720"/>
      <c r="K148" s="609"/>
      <c r="L148" s="734"/>
      <c r="M148" s="734"/>
      <c r="N148" s="1003"/>
    </row>
    <row r="149" spans="3:14" s="751" customFormat="1" x14ac:dyDescent="0.3">
      <c r="C149" s="1799"/>
      <c r="D149" s="734"/>
      <c r="E149" s="734"/>
      <c r="F149" s="991" t="s">
        <v>1322</v>
      </c>
      <c r="G149" s="1816"/>
      <c r="H149" s="1817">
        <v>155437.13436185135</v>
      </c>
      <c r="J149" s="720"/>
      <c r="K149" s="609"/>
      <c r="L149" s="734"/>
      <c r="M149" s="968" t="s">
        <v>1322</v>
      </c>
      <c r="N149" s="1817">
        <v>286826.43895011023</v>
      </c>
    </row>
    <row r="150" spans="3:14" s="751" customFormat="1" x14ac:dyDescent="0.3">
      <c r="C150" s="1810" t="s">
        <v>891</v>
      </c>
      <c r="D150" s="1795"/>
      <c r="E150" s="1795"/>
      <c r="F150" s="734"/>
      <c r="G150" s="734"/>
      <c r="H150" s="1806"/>
      <c r="J150" s="953" t="s">
        <v>891</v>
      </c>
      <c r="K150" s="954"/>
      <c r="L150" s="1795"/>
      <c r="M150" s="734"/>
      <c r="N150" s="1806"/>
    </row>
    <row r="151" spans="3:14" s="751" customFormat="1" x14ac:dyDescent="0.3">
      <c r="C151" s="955" t="s">
        <v>884</v>
      </c>
      <c r="D151" s="956" t="s">
        <v>892</v>
      </c>
      <c r="E151" s="958" t="s">
        <v>893</v>
      </c>
      <c r="F151" s="956" t="s">
        <v>887</v>
      </c>
      <c r="G151" s="958"/>
      <c r="H151" s="957" t="s">
        <v>888</v>
      </c>
      <c r="J151" s="955" t="s">
        <v>884</v>
      </c>
      <c r="K151" s="956" t="s">
        <v>892</v>
      </c>
      <c r="L151" s="958" t="s">
        <v>893</v>
      </c>
      <c r="M151" s="956" t="s">
        <v>887</v>
      </c>
      <c r="N151" s="957" t="s">
        <v>888</v>
      </c>
    </row>
    <row r="152" spans="3:14" s="751" customFormat="1" ht="16.5" x14ac:dyDescent="0.3">
      <c r="C152" s="974" t="s">
        <v>1896</v>
      </c>
      <c r="D152" s="975" t="s">
        <v>4324</v>
      </c>
      <c r="E152" s="1340">
        <v>0.1</v>
      </c>
      <c r="F152" s="1078">
        <v>327256.66199158487</v>
      </c>
      <c r="G152" s="1820"/>
      <c r="H152" s="967">
        <v>32725.666199158488</v>
      </c>
      <c r="J152" s="974" t="s">
        <v>1896</v>
      </c>
      <c r="K152" s="975" t="s">
        <v>4324</v>
      </c>
      <c r="L152" s="1821">
        <v>0.1</v>
      </c>
      <c r="M152" s="1078">
        <v>327256.66199158487</v>
      </c>
      <c r="N152" s="967">
        <v>32725.666199158488</v>
      </c>
    </row>
    <row r="153" spans="3:14" s="751" customFormat="1" ht="16.5" x14ac:dyDescent="0.3">
      <c r="C153" s="974" t="s">
        <v>1898</v>
      </c>
      <c r="D153" s="975" t="s">
        <v>4324</v>
      </c>
      <c r="E153" s="1340">
        <v>8.0399999999999991</v>
      </c>
      <c r="F153" s="1078">
        <v>372449.24864756566</v>
      </c>
      <c r="G153" s="1820"/>
      <c r="H153" s="967">
        <v>2994491.9591264278</v>
      </c>
      <c r="J153" s="974" t="s">
        <v>1898</v>
      </c>
      <c r="K153" s="975" t="s">
        <v>4324</v>
      </c>
      <c r="L153" s="1821">
        <v>13.069025438933544</v>
      </c>
      <c r="M153" s="1078">
        <v>372449.24864756566</v>
      </c>
      <c r="N153" s="967">
        <v>4867548.7052867208</v>
      </c>
    </row>
    <row r="154" spans="3:14" s="751" customFormat="1" x14ac:dyDescent="0.3">
      <c r="C154" s="1075" t="s">
        <v>905</v>
      </c>
      <c r="D154" s="679" t="s">
        <v>3</v>
      </c>
      <c r="E154" s="1340">
        <v>603</v>
      </c>
      <c r="F154" s="1078">
        <v>2256.9424964936889</v>
      </c>
      <c r="G154" s="1820"/>
      <c r="H154" s="967">
        <v>1360936.3253856944</v>
      </c>
      <c r="J154" s="1075" t="s">
        <v>905</v>
      </c>
      <c r="K154" s="679" t="s">
        <v>3</v>
      </c>
      <c r="L154" s="1821">
        <v>980.17690792001576</v>
      </c>
      <c r="M154" s="1078">
        <v>2256.9424964936889</v>
      </c>
      <c r="N154" s="967">
        <v>2212202.9175664647</v>
      </c>
    </row>
    <row r="155" spans="3:14" s="751" customFormat="1" x14ac:dyDescent="0.3">
      <c r="C155" s="974" t="s">
        <v>2138</v>
      </c>
      <c r="D155" s="679" t="s">
        <v>297</v>
      </c>
      <c r="E155" s="1340">
        <v>15</v>
      </c>
      <c r="F155" s="1078">
        <v>47019.635343618516</v>
      </c>
      <c r="G155" s="1820"/>
      <c r="H155" s="967">
        <v>705294.5301542778</v>
      </c>
      <c r="J155" s="974" t="s">
        <v>2138</v>
      </c>
      <c r="K155" s="679" t="s">
        <v>3</v>
      </c>
      <c r="L155" s="1821">
        <v>15</v>
      </c>
      <c r="M155" s="1078">
        <v>47019.635343618516</v>
      </c>
      <c r="N155" s="967">
        <v>705294.5301542778</v>
      </c>
    </row>
    <row r="156" spans="3:14" s="751" customFormat="1" x14ac:dyDescent="0.3">
      <c r="C156" s="1075" t="s">
        <v>902</v>
      </c>
      <c r="D156" s="679" t="s">
        <v>903</v>
      </c>
      <c r="E156" s="1823">
        <v>3.21</v>
      </c>
      <c r="F156" s="1078">
        <v>96726.106992586661</v>
      </c>
      <c r="G156" s="1820"/>
      <c r="H156" s="967">
        <v>310490.80344620318</v>
      </c>
      <c r="J156" s="1075" t="s">
        <v>902</v>
      </c>
      <c r="K156" s="679" t="s">
        <v>903</v>
      </c>
      <c r="L156" s="1824">
        <v>6.1680408605129715</v>
      </c>
      <c r="M156" s="1078">
        <v>96726.106992586661</v>
      </c>
      <c r="N156" s="967">
        <v>596610.58020862401</v>
      </c>
    </row>
    <row r="157" spans="3:14" s="751" customFormat="1" x14ac:dyDescent="0.3">
      <c r="C157" s="1075" t="s">
        <v>987</v>
      </c>
      <c r="D157" s="679" t="s">
        <v>2327</v>
      </c>
      <c r="E157" s="1823">
        <v>1</v>
      </c>
      <c r="F157" s="1078">
        <v>8751.5632137848133</v>
      </c>
      <c r="G157" s="1820"/>
      <c r="H157" s="967">
        <v>8751.5632137848133</v>
      </c>
      <c r="J157" s="1075" t="s">
        <v>987</v>
      </c>
      <c r="K157" s="679" t="s">
        <v>2327</v>
      </c>
      <c r="L157" s="1824">
        <v>1</v>
      </c>
      <c r="M157" s="1078">
        <v>8751.5632137848133</v>
      </c>
      <c r="N157" s="967">
        <v>8751.5632137848133</v>
      </c>
    </row>
    <row r="158" spans="3:14" s="751" customFormat="1" x14ac:dyDescent="0.3">
      <c r="C158" s="1075" t="s">
        <v>988</v>
      </c>
      <c r="D158" s="700" t="s">
        <v>2327</v>
      </c>
      <c r="E158" s="1823">
        <v>5</v>
      </c>
      <c r="F158" s="1078">
        <v>9470.8830294530144</v>
      </c>
      <c r="G158" s="1820"/>
      <c r="H158" s="967">
        <v>47354.41514726507</v>
      </c>
      <c r="J158" s="1075" t="s">
        <v>988</v>
      </c>
      <c r="K158" s="700" t="s">
        <v>2327</v>
      </c>
      <c r="L158" s="1824">
        <v>5</v>
      </c>
      <c r="M158" s="1078">
        <v>9470.8830294530144</v>
      </c>
      <c r="N158" s="967">
        <v>47354.41514726507</v>
      </c>
    </row>
    <row r="159" spans="3:14" s="751" customFormat="1" x14ac:dyDescent="0.3">
      <c r="C159" s="1075" t="s">
        <v>985</v>
      </c>
      <c r="D159" s="679" t="s">
        <v>3</v>
      </c>
      <c r="E159" s="1823">
        <v>6.03</v>
      </c>
      <c r="F159" s="1078">
        <v>3186.5448687637754</v>
      </c>
      <c r="G159" s="1820"/>
      <c r="H159" s="967">
        <v>19214.865558645568</v>
      </c>
      <c r="J159" s="1075" t="s">
        <v>985</v>
      </c>
      <c r="K159" s="679" t="s">
        <v>3</v>
      </c>
      <c r="L159" s="1824">
        <v>9.8017690792001577</v>
      </c>
      <c r="M159" s="1078">
        <v>3186.5448687637754</v>
      </c>
      <c r="N159" s="967">
        <v>31233.7769641327</v>
      </c>
    </row>
    <row r="160" spans="3:14" s="751" customFormat="1" x14ac:dyDescent="0.3">
      <c r="C160" s="974" t="s">
        <v>1901</v>
      </c>
      <c r="D160" s="679" t="s">
        <v>1</v>
      </c>
      <c r="E160" s="1823">
        <v>4</v>
      </c>
      <c r="F160" s="1078">
        <v>4997.5155279503106</v>
      </c>
      <c r="G160" s="1820"/>
      <c r="H160" s="967">
        <v>19990.062111801242</v>
      </c>
      <c r="J160" s="974" t="s">
        <v>1901</v>
      </c>
      <c r="K160" s="679" t="s">
        <v>1</v>
      </c>
      <c r="L160" s="1824">
        <v>4</v>
      </c>
      <c r="M160" s="1078">
        <v>4997.5155279503106</v>
      </c>
      <c r="N160" s="967">
        <v>19990.062111801242</v>
      </c>
    </row>
    <row r="161" spans="3:14" s="751" customFormat="1" x14ac:dyDescent="0.3">
      <c r="C161" s="974" t="s">
        <v>986</v>
      </c>
      <c r="D161" s="679" t="s">
        <v>1</v>
      </c>
      <c r="E161" s="1823">
        <v>4</v>
      </c>
      <c r="F161" s="1078">
        <v>2525.6261270286518</v>
      </c>
      <c r="G161" s="1820"/>
      <c r="H161" s="967">
        <v>10102.504508114607</v>
      </c>
      <c r="J161" s="974" t="s">
        <v>986</v>
      </c>
      <c r="K161" s="679" t="s">
        <v>1</v>
      </c>
      <c r="L161" s="1824">
        <v>4</v>
      </c>
      <c r="M161" s="1078">
        <v>2525.6261270286518</v>
      </c>
      <c r="N161" s="967">
        <v>10102.504508114607</v>
      </c>
    </row>
    <row r="162" spans="3:14" s="751" customFormat="1" x14ac:dyDescent="0.3">
      <c r="C162" s="1075" t="s">
        <v>912</v>
      </c>
      <c r="D162" s="679" t="s">
        <v>913</v>
      </c>
      <c r="E162" s="1823">
        <v>1</v>
      </c>
      <c r="F162" s="1078">
        <v>3869.0442797034666</v>
      </c>
      <c r="G162" s="1820"/>
      <c r="H162" s="967">
        <v>3869.0442797034666</v>
      </c>
      <c r="J162" s="1075" t="s">
        <v>912</v>
      </c>
      <c r="K162" s="679" t="s">
        <v>913</v>
      </c>
      <c r="L162" s="1824">
        <v>1</v>
      </c>
      <c r="M162" s="1078">
        <v>3869.0442797034666</v>
      </c>
      <c r="N162" s="967">
        <v>3869.0442797034666</v>
      </c>
    </row>
    <row r="163" spans="3:14" s="751" customFormat="1" ht="16.5" x14ac:dyDescent="0.3">
      <c r="C163" s="1075" t="s">
        <v>2167</v>
      </c>
      <c r="D163" s="975" t="s">
        <v>4324</v>
      </c>
      <c r="E163" s="1823">
        <v>0</v>
      </c>
      <c r="F163" s="1078">
        <v>31489.721498697658</v>
      </c>
      <c r="G163" s="1820"/>
      <c r="H163" s="967">
        <v>0</v>
      </c>
      <c r="J163" s="1075" t="s">
        <v>2167</v>
      </c>
      <c r="K163" s="975" t="s">
        <v>4324</v>
      </c>
      <c r="L163" s="1825">
        <v>0</v>
      </c>
      <c r="M163" s="1078">
        <v>31489.721498697658</v>
      </c>
      <c r="N163" s="967">
        <v>0</v>
      </c>
    </row>
    <row r="164" spans="3:14" s="751" customFormat="1" ht="16.5" x14ac:dyDescent="0.3">
      <c r="C164" s="1075" t="s">
        <v>2166</v>
      </c>
      <c r="D164" s="1327" t="s">
        <v>4324</v>
      </c>
      <c r="E164" s="1825">
        <v>9.8324999999999996</v>
      </c>
      <c r="F164" s="1078">
        <v>16121.017832097778</v>
      </c>
      <c r="G164" s="1826"/>
      <c r="H164" s="967">
        <v>158509.90783410138</v>
      </c>
      <c r="J164" s="1075" t="s">
        <v>2166</v>
      </c>
      <c r="K164" s="1327" t="s">
        <v>4324</v>
      </c>
      <c r="L164" s="1825">
        <v>15.777999999999999</v>
      </c>
      <c r="M164" s="1078">
        <v>16121.017832097778</v>
      </c>
      <c r="N164" s="967">
        <v>254357.41935483873</v>
      </c>
    </row>
    <row r="165" spans="3:14" s="751" customFormat="1" x14ac:dyDescent="0.3">
      <c r="C165" s="1799"/>
      <c r="D165" s="734"/>
      <c r="E165" s="734"/>
      <c r="F165" s="991" t="s">
        <v>1322</v>
      </c>
      <c r="G165" s="1816"/>
      <c r="H165" s="1817">
        <v>5671731.6469651787</v>
      </c>
      <c r="J165" s="720"/>
      <c r="K165" s="609"/>
      <c r="L165" s="734"/>
      <c r="M165" s="968" t="s">
        <v>1322</v>
      </c>
      <c r="N165" s="1817">
        <v>8790041.1849948894</v>
      </c>
    </row>
    <row r="166" spans="3:14" s="751" customFormat="1" x14ac:dyDescent="0.3">
      <c r="C166" s="1810" t="s">
        <v>898</v>
      </c>
      <c r="D166" s="1795"/>
      <c r="E166" s="1795"/>
      <c r="F166" s="734"/>
      <c r="G166" s="734"/>
      <c r="H166" s="1806"/>
      <c r="J166" s="953" t="s">
        <v>898</v>
      </c>
      <c r="K166" s="954"/>
      <c r="L166" s="1795"/>
      <c r="M166" s="734"/>
      <c r="N166" s="1806"/>
    </row>
    <row r="167" spans="3:14" s="751" customFormat="1" x14ac:dyDescent="0.3">
      <c r="C167" s="955" t="s">
        <v>884</v>
      </c>
      <c r="D167" s="956" t="s">
        <v>885</v>
      </c>
      <c r="E167" s="958" t="s">
        <v>2597</v>
      </c>
      <c r="F167" s="956" t="s">
        <v>2598</v>
      </c>
      <c r="G167" s="958"/>
      <c r="H167" s="972" t="s">
        <v>888</v>
      </c>
      <c r="J167" s="955" t="s">
        <v>884</v>
      </c>
      <c r="K167" s="956" t="s">
        <v>885</v>
      </c>
      <c r="L167" s="958" t="s">
        <v>2597</v>
      </c>
      <c r="M167" s="956" t="s">
        <v>2598</v>
      </c>
      <c r="N167" s="972" t="s">
        <v>888</v>
      </c>
    </row>
    <row r="168" spans="3:14" s="751" customFormat="1" x14ac:dyDescent="0.3">
      <c r="C168" s="964" t="s">
        <v>990</v>
      </c>
      <c r="D168" s="1830">
        <v>100448.75998254272</v>
      </c>
      <c r="E168" s="1340">
        <v>1</v>
      </c>
      <c r="F168" s="1070">
        <v>1</v>
      </c>
      <c r="G168" s="1831"/>
      <c r="H168" s="963">
        <v>100448.75998254272</v>
      </c>
      <c r="J168" s="964" t="s">
        <v>990</v>
      </c>
      <c r="K168" s="1830">
        <v>100448.75998254272</v>
      </c>
      <c r="L168" s="1340">
        <v>1</v>
      </c>
      <c r="M168" s="1070">
        <v>1</v>
      </c>
      <c r="N168" s="963">
        <v>100448.75998254272</v>
      </c>
    </row>
    <row r="169" spans="3:14" s="751" customFormat="1" x14ac:dyDescent="0.3">
      <c r="C169" s="645" t="s">
        <v>1154</v>
      </c>
      <c r="D169" s="1830">
        <v>64040.167561799884</v>
      </c>
      <c r="E169" s="1340">
        <v>4</v>
      </c>
      <c r="F169" s="1070">
        <v>1</v>
      </c>
      <c r="G169" s="1831"/>
      <c r="H169" s="963">
        <v>256160.67024719954</v>
      </c>
      <c r="J169" s="645" t="s">
        <v>1154</v>
      </c>
      <c r="K169" s="1830">
        <v>64040.167561799884</v>
      </c>
      <c r="L169" s="1340">
        <v>6</v>
      </c>
      <c r="M169" s="1070">
        <v>1</v>
      </c>
      <c r="N169" s="963">
        <v>384241.00537079934</v>
      </c>
    </row>
    <row r="170" spans="3:14" s="751" customFormat="1" x14ac:dyDescent="0.3">
      <c r="C170" s="964" t="s">
        <v>899</v>
      </c>
      <c r="D170" s="1830">
        <v>133931.74620661701</v>
      </c>
      <c r="E170" s="1340">
        <v>0.5</v>
      </c>
      <c r="F170" s="1070">
        <v>1</v>
      </c>
      <c r="G170" s="1831"/>
      <c r="H170" s="963">
        <v>66965.873103308506</v>
      </c>
      <c r="J170" s="964" t="s">
        <v>899</v>
      </c>
      <c r="K170" s="1830">
        <v>133931.74620661701</v>
      </c>
      <c r="L170" s="1340">
        <v>0.5</v>
      </c>
      <c r="M170" s="1070">
        <v>1</v>
      </c>
      <c r="N170" s="963">
        <v>66965.873103308506</v>
      </c>
    </row>
    <row r="171" spans="3:14" s="751" customFormat="1" x14ac:dyDescent="0.3">
      <c r="C171" s="645" t="s">
        <v>1011</v>
      </c>
      <c r="D171" s="1830">
        <v>112590.81880169069</v>
      </c>
      <c r="E171" s="1340">
        <v>0.5</v>
      </c>
      <c r="F171" s="1070">
        <v>0.5</v>
      </c>
      <c r="G171" s="1811"/>
      <c r="H171" s="963">
        <v>28147.704700422673</v>
      </c>
      <c r="J171" s="645" t="s">
        <v>1011</v>
      </c>
      <c r="K171" s="1830">
        <v>112590.81880169069</v>
      </c>
      <c r="L171" s="1340">
        <v>1</v>
      </c>
      <c r="M171" s="1070">
        <v>0.5</v>
      </c>
      <c r="N171" s="963">
        <v>56295.409400845347</v>
      </c>
    </row>
    <row r="172" spans="3:14" s="751" customFormat="1" x14ac:dyDescent="0.3">
      <c r="C172" s="645" t="s">
        <v>2603</v>
      </c>
      <c r="D172" s="1830">
        <v>290020.70325447264</v>
      </c>
      <c r="E172" s="1340">
        <v>1</v>
      </c>
      <c r="F172" s="1070">
        <v>0.5</v>
      </c>
      <c r="G172" s="1811"/>
      <c r="H172" s="963">
        <v>145010.35162723632</v>
      </c>
      <c r="J172" s="645" t="s">
        <v>2603</v>
      </c>
      <c r="K172" s="1830">
        <v>290020.70325447264</v>
      </c>
      <c r="L172" s="1340">
        <v>0.75</v>
      </c>
      <c r="M172" s="1070">
        <v>0.5</v>
      </c>
      <c r="N172" s="963">
        <v>108757.76372042723</v>
      </c>
    </row>
    <row r="173" spans="3:14" s="751" customFormat="1" x14ac:dyDescent="0.3">
      <c r="C173" s="1316"/>
      <c r="D173" s="1298"/>
      <c r="E173" s="1298"/>
      <c r="F173" s="1317" t="s">
        <v>1322</v>
      </c>
      <c r="G173" s="1841"/>
      <c r="H173" s="1009">
        <v>596733.35966070974</v>
      </c>
      <c r="J173" s="1316"/>
      <c r="K173" s="1298"/>
      <c r="L173" s="1298"/>
      <c r="M173" s="1317" t="s">
        <v>1322</v>
      </c>
      <c r="N173" s="1009">
        <v>716708.81157792313</v>
      </c>
    </row>
    <row r="174" spans="3:14" s="751" customFormat="1" x14ac:dyDescent="0.3">
      <c r="C174" s="986" t="s">
        <v>2785</v>
      </c>
      <c r="D174" s="1298"/>
      <c r="E174" s="1298"/>
      <c r="F174" s="1330"/>
      <c r="G174" s="1874"/>
      <c r="H174" s="1875"/>
      <c r="J174" s="986" t="s">
        <v>2785</v>
      </c>
      <c r="K174" s="1298"/>
      <c r="L174" s="1298"/>
      <c r="M174" s="1330"/>
      <c r="N174" s="1876"/>
    </row>
    <row r="175" spans="3:14" s="751" customFormat="1" x14ac:dyDescent="0.3">
      <c r="C175" s="1072" t="s">
        <v>884</v>
      </c>
      <c r="D175" s="994" t="s">
        <v>892</v>
      </c>
      <c r="E175" s="994" t="s">
        <v>893</v>
      </c>
      <c r="F175" s="1073" t="s">
        <v>887</v>
      </c>
      <c r="G175" s="1073" t="s">
        <v>888</v>
      </c>
      <c r="H175" s="1876"/>
      <c r="J175" s="1072" t="s">
        <v>884</v>
      </c>
      <c r="K175" s="994" t="s">
        <v>892</v>
      </c>
      <c r="L175" s="994" t="s">
        <v>893</v>
      </c>
      <c r="M175" s="1073" t="s">
        <v>887</v>
      </c>
      <c r="N175" s="1877" t="s">
        <v>888</v>
      </c>
    </row>
    <row r="176" spans="3:14" s="751" customFormat="1" ht="16.5" x14ac:dyDescent="0.3">
      <c r="C176" s="1075" t="s">
        <v>2802</v>
      </c>
      <c r="D176" s="1076" t="s">
        <v>4325</v>
      </c>
      <c r="E176" s="1077">
        <v>4</v>
      </c>
      <c r="F176" s="1078">
        <v>15221</v>
      </c>
      <c r="G176" s="966">
        <v>60884</v>
      </c>
      <c r="H176" s="1875"/>
      <c r="J176" s="1075" t="s">
        <v>2802</v>
      </c>
      <c r="K176" s="1076" t="s">
        <v>4325</v>
      </c>
      <c r="L176" s="1077">
        <v>4</v>
      </c>
      <c r="M176" s="1078">
        <v>15221</v>
      </c>
      <c r="N176" s="967">
        <v>60884</v>
      </c>
    </row>
    <row r="177" spans="3:14" s="751" customFormat="1" x14ac:dyDescent="0.3">
      <c r="C177" s="1075" t="s">
        <v>2166</v>
      </c>
      <c r="D177" s="1079" t="s">
        <v>2</v>
      </c>
      <c r="E177" s="1077">
        <v>0.48</v>
      </c>
      <c r="F177" s="1078">
        <v>16121.017832097778</v>
      </c>
      <c r="G177" s="966">
        <v>7738.0885594069332</v>
      </c>
      <c r="H177" s="1875"/>
      <c r="J177" s="1075" t="s">
        <v>2166</v>
      </c>
      <c r="K177" s="1079" t="s">
        <v>2</v>
      </c>
      <c r="L177" s="1077">
        <v>0.48</v>
      </c>
      <c r="M177" s="1078">
        <v>16121.017832097778</v>
      </c>
      <c r="N177" s="967">
        <v>7738.0885594069332</v>
      </c>
    </row>
    <row r="178" spans="3:14" s="751" customFormat="1" ht="16.5" x14ac:dyDescent="0.3">
      <c r="C178" s="974" t="s">
        <v>2233</v>
      </c>
      <c r="D178" s="975" t="s">
        <v>4324</v>
      </c>
      <c r="E178" s="1077">
        <v>0.8</v>
      </c>
      <c r="F178" s="1078">
        <v>36154.069324784614</v>
      </c>
      <c r="G178" s="960">
        <v>28923.255459827691</v>
      </c>
      <c r="H178" s="1875"/>
      <c r="J178" s="974" t="s">
        <v>2233</v>
      </c>
      <c r="K178" s="975" t="s">
        <v>4324</v>
      </c>
      <c r="L178" s="1077">
        <v>0.8</v>
      </c>
      <c r="M178" s="1078">
        <v>36154.069324784614</v>
      </c>
      <c r="N178" s="963">
        <v>28923.255459827691</v>
      </c>
    </row>
    <row r="179" spans="3:14" s="751" customFormat="1" ht="16.5" x14ac:dyDescent="0.3">
      <c r="C179" s="974" t="s">
        <v>979</v>
      </c>
      <c r="D179" s="975" t="s">
        <v>4324</v>
      </c>
      <c r="E179" s="1077">
        <v>0.4</v>
      </c>
      <c r="F179" s="1078">
        <v>327256.66199158487</v>
      </c>
      <c r="G179" s="960">
        <v>130902.66479663395</v>
      </c>
      <c r="H179" s="1875"/>
      <c r="J179" s="974" t="s">
        <v>979</v>
      </c>
      <c r="K179" s="975" t="s">
        <v>4324</v>
      </c>
      <c r="L179" s="1077">
        <v>0.4</v>
      </c>
      <c r="M179" s="1078">
        <v>327256.66199158487</v>
      </c>
      <c r="N179" s="963">
        <v>130902.66479663395</v>
      </c>
    </row>
    <row r="180" spans="3:14" s="751" customFormat="1" x14ac:dyDescent="0.3">
      <c r="C180" s="1075" t="s">
        <v>2787</v>
      </c>
      <c r="D180" s="1076" t="s">
        <v>2</v>
      </c>
      <c r="E180" s="1077">
        <v>2</v>
      </c>
      <c r="F180" s="1078">
        <v>86728</v>
      </c>
      <c r="G180" s="966">
        <v>173456</v>
      </c>
      <c r="H180" s="1875"/>
      <c r="J180" s="1075" t="s">
        <v>2787</v>
      </c>
      <c r="K180" s="1076" t="s">
        <v>2</v>
      </c>
      <c r="L180" s="1077">
        <v>2</v>
      </c>
      <c r="M180" s="1078">
        <v>86728</v>
      </c>
      <c r="N180" s="967">
        <v>173456</v>
      </c>
    </row>
    <row r="181" spans="3:14" s="751" customFormat="1" x14ac:dyDescent="0.3">
      <c r="C181" s="1316"/>
      <c r="D181" s="1298"/>
      <c r="E181" s="1298"/>
      <c r="F181" s="991" t="s">
        <v>1322</v>
      </c>
      <c r="G181" s="1816"/>
      <c r="H181" s="1876">
        <v>401904.00881586858</v>
      </c>
      <c r="J181" s="1316"/>
      <c r="K181" s="1298"/>
      <c r="L181" s="1298"/>
      <c r="M181" s="1330"/>
      <c r="N181" s="1876">
        <v>401904.00881586858</v>
      </c>
    </row>
    <row r="182" spans="3:14" s="751" customFormat="1" x14ac:dyDescent="0.3">
      <c r="C182" s="1316"/>
      <c r="D182" s="1298"/>
      <c r="E182" s="1298"/>
      <c r="F182" s="1330"/>
      <c r="G182" s="1330"/>
      <c r="H182" s="1876"/>
      <c r="J182" s="1316"/>
      <c r="K182" s="1298"/>
      <c r="L182" s="1298"/>
      <c r="M182" s="1330"/>
      <c r="N182" s="1876"/>
    </row>
    <row r="183" spans="3:14" s="751" customFormat="1" ht="15.75" thickBot="1" x14ac:dyDescent="0.35">
      <c r="C183" s="1842"/>
      <c r="D183" s="1843"/>
      <c r="E183" s="1332" t="s">
        <v>964</v>
      </c>
      <c r="F183" s="1333"/>
      <c r="G183" s="1333"/>
      <c r="H183" s="1844">
        <v>6825806.1498036077</v>
      </c>
      <c r="J183" s="745"/>
      <c r="K183" s="951"/>
      <c r="L183" s="1332" t="s">
        <v>964</v>
      </c>
      <c r="M183" s="1333"/>
      <c r="N183" s="1844">
        <v>10195480.444338791</v>
      </c>
    </row>
    <row r="185" spans="3:14" s="751" customFormat="1" ht="15.75" thickBot="1" x14ac:dyDescent="0.35">
      <c r="J185" s="926"/>
      <c r="K185" s="926"/>
    </row>
    <row r="186" spans="3:14" s="751" customFormat="1" x14ac:dyDescent="0.3">
      <c r="C186" s="1790"/>
      <c r="D186" s="1791"/>
      <c r="E186" s="1792" t="s">
        <v>875</v>
      </c>
      <c r="F186" s="1792"/>
      <c r="G186" s="1792"/>
      <c r="H186" s="1793"/>
      <c r="I186" s="919"/>
      <c r="J186" s="1790"/>
      <c r="K186" s="1791"/>
      <c r="L186" s="1792" t="s">
        <v>875</v>
      </c>
      <c r="M186" s="1792"/>
      <c r="N186" s="1791"/>
    </row>
    <row r="187" spans="3:14" s="751" customFormat="1" ht="15.75" thickBot="1" x14ac:dyDescent="0.35">
      <c r="C187" s="944" t="s">
        <v>877</v>
      </c>
      <c r="D187" s="608">
        <v>15</v>
      </c>
      <c r="E187" s="734" t="s">
        <v>3366</v>
      </c>
      <c r="F187" s="1794"/>
      <c r="G187" s="1795"/>
      <c r="H187" s="1796"/>
      <c r="I187" s="919"/>
      <c r="J187" s="944" t="s">
        <v>877</v>
      </c>
      <c r="K187" s="608">
        <v>16</v>
      </c>
      <c r="L187" s="734" t="s">
        <v>3366</v>
      </c>
      <c r="M187" s="1794"/>
      <c r="N187" s="1800"/>
    </row>
    <row r="188" spans="3:14" s="751" customFormat="1" x14ac:dyDescent="0.3">
      <c r="C188" s="1790" t="s">
        <v>880</v>
      </c>
      <c r="D188" s="1792"/>
      <c r="E188" s="1791"/>
      <c r="F188" s="1801" t="s">
        <v>2318</v>
      </c>
      <c r="G188" s="1802"/>
      <c r="H188" s="1803" t="s">
        <v>2319</v>
      </c>
      <c r="I188" s="919"/>
      <c r="J188" s="1790" t="s">
        <v>880</v>
      </c>
      <c r="K188" s="1792"/>
      <c r="L188" s="1791"/>
      <c r="M188" s="1801" t="s">
        <v>2318</v>
      </c>
      <c r="N188" s="1847" t="s">
        <v>2320</v>
      </c>
    </row>
    <row r="189" spans="3:14" s="751" customFormat="1" ht="15.75" thickBot="1" x14ac:dyDescent="0.35">
      <c r="C189" s="1804" t="s">
        <v>2321</v>
      </c>
      <c r="D189" s="1532"/>
      <c r="E189" s="1805"/>
      <c r="F189" s="734"/>
      <c r="G189" s="734"/>
      <c r="H189" s="1806"/>
      <c r="I189" s="919"/>
      <c r="J189" s="1804" t="s">
        <v>2322</v>
      </c>
      <c r="K189" s="1532"/>
      <c r="L189" s="1805"/>
      <c r="M189" s="734"/>
      <c r="N189" s="1848"/>
    </row>
    <row r="190" spans="3:14" s="751" customFormat="1" x14ac:dyDescent="0.3">
      <c r="C190" s="1878" t="s">
        <v>882</v>
      </c>
      <c r="D190" s="1644"/>
      <c r="E190" s="1879"/>
      <c r="F190" s="1644"/>
      <c r="G190" s="1644"/>
      <c r="H190" s="1880"/>
      <c r="I190" s="919"/>
      <c r="J190" s="1878" t="s">
        <v>882</v>
      </c>
      <c r="K190" s="1644"/>
      <c r="L190" s="1879"/>
      <c r="M190" s="1644"/>
      <c r="N190" s="1880"/>
    </row>
    <row r="191" spans="3:14" s="751" customFormat="1" x14ac:dyDescent="0.3">
      <c r="C191" s="1634" t="s">
        <v>884</v>
      </c>
      <c r="D191" s="1881" t="s">
        <v>885</v>
      </c>
      <c r="E191" s="1881" t="s">
        <v>886</v>
      </c>
      <c r="F191" s="1881" t="s">
        <v>887</v>
      </c>
      <c r="G191" s="1882"/>
      <c r="H191" s="1883" t="s">
        <v>888</v>
      </c>
      <c r="I191" s="919"/>
      <c r="J191" s="1634" t="s">
        <v>884</v>
      </c>
      <c r="K191" s="1881" t="s">
        <v>885</v>
      </c>
      <c r="L191" s="1882" t="s">
        <v>886</v>
      </c>
      <c r="M191" s="1881" t="s">
        <v>887</v>
      </c>
      <c r="N191" s="1883" t="s">
        <v>888</v>
      </c>
    </row>
    <row r="192" spans="3:14" s="751" customFormat="1" x14ac:dyDescent="0.3">
      <c r="C192" s="1884" t="s">
        <v>889</v>
      </c>
      <c r="D192" s="960">
        <v>96448.825485874579</v>
      </c>
      <c r="E192" s="1885">
        <v>10</v>
      </c>
      <c r="F192" s="1886">
        <v>964488.25485874573</v>
      </c>
      <c r="G192" s="1887"/>
      <c r="H192" s="1888">
        <v>964488.25485874573</v>
      </c>
      <c r="I192" s="919"/>
      <c r="J192" s="1884" t="s">
        <v>889</v>
      </c>
      <c r="K192" s="960">
        <v>96448.825485874579</v>
      </c>
      <c r="L192" s="1885">
        <v>600</v>
      </c>
      <c r="M192" s="1886">
        <v>312103800</v>
      </c>
      <c r="N192" s="1888">
        <v>57869295.291524746</v>
      </c>
    </row>
    <row r="193" spans="3:14" s="751" customFormat="1" x14ac:dyDescent="0.3">
      <c r="C193" s="964" t="s">
        <v>926</v>
      </c>
      <c r="D193" s="960">
        <v>39894.1454618313</v>
      </c>
      <c r="E193" s="1885">
        <v>183.1</v>
      </c>
      <c r="F193" s="1886">
        <v>7304618.0340613108</v>
      </c>
      <c r="G193" s="1887"/>
      <c r="H193" s="1888">
        <v>7304618.0340613108</v>
      </c>
      <c r="I193" s="919"/>
      <c r="J193" s="1884" t="s">
        <v>2323</v>
      </c>
      <c r="K193" s="960">
        <v>2686836.3053496294</v>
      </c>
      <c r="L193" s="1885">
        <v>200</v>
      </c>
      <c r="M193" s="1886">
        <v>500000000</v>
      </c>
      <c r="N193" s="1888">
        <v>537367261.0699259</v>
      </c>
    </row>
    <row r="194" spans="3:14" s="751" customFormat="1" x14ac:dyDescent="0.3">
      <c r="C194" s="964" t="s">
        <v>927</v>
      </c>
      <c r="D194" s="960">
        <v>29920.609096373475</v>
      </c>
      <c r="E194" s="1885">
        <v>91.55</v>
      </c>
      <c r="F194" s="1886">
        <v>2739231.7627729913</v>
      </c>
      <c r="G194" s="1887"/>
      <c r="H194" s="1888">
        <v>2739231.7627729913</v>
      </c>
      <c r="I194" s="919"/>
      <c r="J194" s="1884"/>
      <c r="K194" s="1078"/>
      <c r="L194" s="1885"/>
      <c r="M194" s="1886"/>
      <c r="N194" s="963"/>
    </row>
    <row r="195" spans="3:14" s="751" customFormat="1" x14ac:dyDescent="0.3">
      <c r="C195" s="1884" t="s">
        <v>901</v>
      </c>
      <c r="D195" s="960">
        <v>46213.584452013631</v>
      </c>
      <c r="E195" s="1885">
        <v>120</v>
      </c>
      <c r="F195" s="1886">
        <v>5545630.1342416359</v>
      </c>
      <c r="G195" s="1887"/>
      <c r="H195" s="1888">
        <v>5545630.1342416359</v>
      </c>
      <c r="I195" s="919"/>
      <c r="J195" s="1884"/>
      <c r="K195" s="1078"/>
      <c r="L195" s="1885"/>
      <c r="M195" s="1886"/>
      <c r="N195" s="963"/>
    </row>
    <row r="196" spans="3:14" s="751" customFormat="1" x14ac:dyDescent="0.3">
      <c r="C196" s="1884" t="s">
        <v>2324</v>
      </c>
      <c r="D196" s="960">
        <v>139715.48787818075</v>
      </c>
      <c r="E196" s="1885">
        <v>15</v>
      </c>
      <c r="F196" s="1886">
        <v>2095732.3181727112</v>
      </c>
      <c r="G196" s="1887"/>
      <c r="H196" s="1888">
        <v>2095732.3181727112</v>
      </c>
      <c r="I196" s="919"/>
      <c r="J196" s="1884"/>
      <c r="K196" s="1078"/>
      <c r="L196" s="1885"/>
      <c r="M196" s="1078"/>
      <c r="N196" s="963"/>
    </row>
    <row r="197" spans="3:14" s="751" customFormat="1" x14ac:dyDescent="0.3">
      <c r="C197" s="1884" t="s">
        <v>2325</v>
      </c>
      <c r="D197" s="960">
        <v>98875.576036866361</v>
      </c>
      <c r="E197" s="965">
        <v>20</v>
      </c>
      <c r="F197" s="1886">
        <v>1977511.5207373272</v>
      </c>
      <c r="G197" s="1887"/>
      <c r="H197" s="1888">
        <v>1977511.5207373272</v>
      </c>
      <c r="I197" s="919"/>
      <c r="J197" s="1884"/>
      <c r="K197" s="1078"/>
      <c r="L197" s="1885"/>
      <c r="M197" s="1078"/>
      <c r="N197" s="963"/>
    </row>
    <row r="198" spans="3:14" s="751" customFormat="1" x14ac:dyDescent="0.3">
      <c r="C198" s="1884" t="s">
        <v>2323</v>
      </c>
      <c r="D198" s="960">
        <v>2686836.3053496294</v>
      </c>
      <c r="E198" s="965">
        <v>200</v>
      </c>
      <c r="F198" s="1886">
        <v>537367261.0699259</v>
      </c>
      <c r="G198" s="1887"/>
      <c r="H198" s="1888">
        <v>537367261.0699259</v>
      </c>
      <c r="I198" s="919"/>
      <c r="J198" s="1884"/>
      <c r="K198" s="966"/>
      <c r="L198" s="965"/>
      <c r="M198" s="966"/>
      <c r="N198" s="967"/>
    </row>
    <row r="199" spans="3:14" s="751" customFormat="1" x14ac:dyDescent="0.3">
      <c r="C199" s="1513"/>
      <c r="D199" s="1644"/>
      <c r="E199" s="1644"/>
      <c r="F199" s="1889" t="s">
        <v>1322</v>
      </c>
      <c r="G199" s="1890"/>
      <c r="H199" s="1017">
        <v>557994473.09477067</v>
      </c>
      <c r="I199" s="919"/>
      <c r="J199" s="1513"/>
      <c r="K199" s="1644"/>
      <c r="L199" s="1644"/>
      <c r="M199" s="1889" t="s">
        <v>1322</v>
      </c>
      <c r="N199" s="1017">
        <v>812103800</v>
      </c>
    </row>
    <row r="200" spans="3:14" s="751" customFormat="1" x14ac:dyDescent="0.3">
      <c r="C200" s="1878" t="s">
        <v>891</v>
      </c>
      <c r="D200" s="1879"/>
      <c r="E200" s="1879"/>
      <c r="F200" s="1644"/>
      <c r="G200" s="1644"/>
      <c r="H200" s="970"/>
      <c r="I200" s="919"/>
      <c r="J200" s="1878" t="s">
        <v>891</v>
      </c>
      <c r="K200" s="1879"/>
      <c r="L200" s="1879"/>
      <c r="M200" s="1644"/>
      <c r="N200" s="970"/>
    </row>
    <row r="201" spans="3:14" s="751" customFormat="1" x14ac:dyDescent="0.3">
      <c r="C201" s="1634" t="s">
        <v>884</v>
      </c>
      <c r="D201" s="1881" t="s">
        <v>1</v>
      </c>
      <c r="E201" s="1881" t="s">
        <v>893</v>
      </c>
      <c r="F201" s="1881" t="s">
        <v>887</v>
      </c>
      <c r="G201" s="1882"/>
      <c r="H201" s="972" t="s">
        <v>888</v>
      </c>
      <c r="I201" s="919"/>
      <c r="J201" s="1634" t="s">
        <v>884</v>
      </c>
      <c r="K201" s="1881" t="s">
        <v>1</v>
      </c>
      <c r="L201" s="1881" t="s">
        <v>893</v>
      </c>
      <c r="M201" s="1881" t="s">
        <v>887</v>
      </c>
      <c r="N201" s="972" t="s">
        <v>888</v>
      </c>
    </row>
    <row r="202" spans="3:14" s="751" customFormat="1" ht="16.5" x14ac:dyDescent="0.3">
      <c r="C202" s="974" t="s">
        <v>2233</v>
      </c>
      <c r="D202" s="1891" t="s">
        <v>4324</v>
      </c>
      <c r="E202" s="1885">
        <v>960</v>
      </c>
      <c r="F202" s="960">
        <v>36154.069324784614</v>
      </c>
      <c r="G202" s="1812"/>
      <c r="H202" s="1888">
        <v>34707906.551793233</v>
      </c>
      <c r="I202" s="919"/>
      <c r="J202" s="1892" t="s">
        <v>905</v>
      </c>
      <c r="K202" s="1560" t="s">
        <v>3</v>
      </c>
      <c r="L202" s="1885">
        <v>210600</v>
      </c>
      <c r="M202" s="1078">
        <v>2256.9424964936889</v>
      </c>
      <c r="N202" s="1888">
        <v>475312089.76157087</v>
      </c>
    </row>
    <row r="203" spans="3:14" s="751" customFormat="1" ht="16.5" x14ac:dyDescent="0.3">
      <c r="C203" s="959" t="s">
        <v>1898</v>
      </c>
      <c r="D203" s="1891" t="s">
        <v>4324</v>
      </c>
      <c r="E203" s="1885">
        <v>128</v>
      </c>
      <c r="F203" s="960">
        <v>372449.24864756566</v>
      </c>
      <c r="G203" s="1812"/>
      <c r="H203" s="1888">
        <v>47673503.826888405</v>
      </c>
      <c r="I203" s="919"/>
      <c r="J203" s="959" t="s">
        <v>902</v>
      </c>
      <c r="K203" s="1560" t="s">
        <v>903</v>
      </c>
      <c r="L203" s="1893">
        <v>465</v>
      </c>
      <c r="M203" s="1078">
        <v>96726.106992586661</v>
      </c>
      <c r="N203" s="1888">
        <v>44977639.751552798</v>
      </c>
    </row>
    <row r="204" spans="3:14" s="751" customFormat="1" ht="16.5" x14ac:dyDescent="0.3">
      <c r="C204" s="974" t="s">
        <v>2239</v>
      </c>
      <c r="D204" s="1891" t="s">
        <v>2</v>
      </c>
      <c r="E204" s="1885">
        <v>4000</v>
      </c>
      <c r="F204" s="960">
        <v>18375.810859547186</v>
      </c>
      <c r="G204" s="1812"/>
      <c r="H204" s="1888">
        <v>73503243.438188747</v>
      </c>
      <c r="I204" s="919"/>
      <c r="J204" s="1884" t="s">
        <v>2167</v>
      </c>
      <c r="K204" s="1891" t="s">
        <v>4324</v>
      </c>
      <c r="L204" s="1893">
        <v>13000</v>
      </c>
      <c r="M204" s="1078">
        <v>31489.721498697658</v>
      </c>
      <c r="N204" s="1888">
        <v>409366379.48306954</v>
      </c>
    </row>
    <row r="205" spans="3:14" s="751" customFormat="1" ht="16.5" x14ac:dyDescent="0.3">
      <c r="C205" s="1894" t="s">
        <v>2326</v>
      </c>
      <c r="D205" s="1895" t="s">
        <v>1</v>
      </c>
      <c r="E205" s="1885">
        <v>667</v>
      </c>
      <c r="F205" s="960">
        <v>7281.4414245152502</v>
      </c>
      <c r="G205" s="1812"/>
      <c r="H205" s="1888">
        <v>4856721.4301516721</v>
      </c>
      <c r="I205" s="919"/>
      <c r="J205" s="959" t="s">
        <v>980</v>
      </c>
      <c r="K205" s="1891" t="s">
        <v>4324</v>
      </c>
      <c r="L205" s="980">
        <v>2700</v>
      </c>
      <c r="M205" s="1078">
        <v>372449.24864756566</v>
      </c>
      <c r="N205" s="1888">
        <v>1005612971.3484273</v>
      </c>
    </row>
    <row r="206" spans="3:14" s="751" customFormat="1" x14ac:dyDescent="0.3">
      <c r="C206" s="959" t="s">
        <v>902</v>
      </c>
      <c r="D206" s="1895" t="s">
        <v>903</v>
      </c>
      <c r="E206" s="1893">
        <v>267</v>
      </c>
      <c r="F206" s="960">
        <v>96726.106992586661</v>
      </c>
      <c r="G206" s="1812"/>
      <c r="H206" s="1888">
        <v>25825870.56702064</v>
      </c>
      <c r="I206" s="919"/>
      <c r="J206" s="977" t="s">
        <v>988</v>
      </c>
      <c r="K206" s="1891" t="s">
        <v>2327</v>
      </c>
      <c r="L206" s="980">
        <v>675</v>
      </c>
      <c r="M206" s="1078">
        <v>9470.8830294530144</v>
      </c>
      <c r="N206" s="1888">
        <v>6392846.044880785</v>
      </c>
    </row>
    <row r="207" spans="3:14" s="751" customFormat="1" ht="16.5" x14ac:dyDescent="0.3">
      <c r="C207" s="1892" t="s">
        <v>2167</v>
      </c>
      <c r="D207" s="1891" t="s">
        <v>4324</v>
      </c>
      <c r="E207" s="980">
        <v>5888</v>
      </c>
      <c r="F207" s="960">
        <v>31489.721498697658</v>
      </c>
      <c r="G207" s="1812"/>
      <c r="H207" s="1888">
        <v>185411480.1843318</v>
      </c>
      <c r="I207" s="919"/>
      <c r="J207" s="1896" t="s">
        <v>2295</v>
      </c>
      <c r="K207" s="1891" t="s">
        <v>2</v>
      </c>
      <c r="L207" s="1893">
        <v>1000</v>
      </c>
      <c r="M207" s="1078">
        <v>10474.813432835821</v>
      </c>
      <c r="N207" s="1888">
        <v>10474813.432835821</v>
      </c>
    </row>
    <row r="208" spans="3:14" s="751" customFormat="1" x14ac:dyDescent="0.3">
      <c r="C208" s="1896" t="s">
        <v>2295</v>
      </c>
      <c r="D208" s="1891" t="s">
        <v>2</v>
      </c>
      <c r="E208" s="980">
        <v>1000</v>
      </c>
      <c r="F208" s="1078">
        <v>10474.813432835821</v>
      </c>
      <c r="G208" s="1897"/>
      <c r="H208" s="1888">
        <v>10474813.432835821</v>
      </c>
      <c r="I208" s="919"/>
      <c r="J208" s="1884"/>
      <c r="K208" s="1891"/>
      <c r="L208" s="1893"/>
      <c r="M208" s="1078"/>
      <c r="N208" s="1888"/>
    </row>
    <row r="209" spans="3:14" s="751" customFormat="1" ht="16.5" x14ac:dyDescent="0.3">
      <c r="C209" s="959" t="s">
        <v>980</v>
      </c>
      <c r="D209" s="1891" t="s">
        <v>4324</v>
      </c>
      <c r="E209" s="980">
        <v>3534</v>
      </c>
      <c r="F209" s="960">
        <v>372449.24864756566</v>
      </c>
      <c r="G209" s="1812"/>
      <c r="H209" s="1888">
        <v>1316235644.7204971</v>
      </c>
      <c r="I209" s="919"/>
      <c r="J209" s="1884"/>
      <c r="K209" s="1891"/>
      <c r="L209" s="1893"/>
      <c r="M209" s="1078"/>
      <c r="N209" s="1888"/>
    </row>
    <row r="210" spans="3:14" s="751" customFormat="1" x14ac:dyDescent="0.3">
      <c r="C210" s="977" t="s">
        <v>988</v>
      </c>
      <c r="D210" s="1891" t="s">
        <v>2327</v>
      </c>
      <c r="E210" s="980">
        <v>450</v>
      </c>
      <c r="F210" s="960">
        <v>9470.8830294530144</v>
      </c>
      <c r="G210" s="1812"/>
      <c r="H210" s="1888">
        <v>4261897.3632538561</v>
      </c>
      <c r="I210" s="919"/>
      <c r="J210" s="1884"/>
      <c r="K210" s="1891"/>
      <c r="L210" s="1893"/>
      <c r="M210" s="1078"/>
      <c r="N210" s="963"/>
    </row>
    <row r="211" spans="3:14" s="751" customFormat="1" x14ac:dyDescent="0.3">
      <c r="C211" s="1892"/>
      <c r="D211" s="1891"/>
      <c r="E211" s="980"/>
      <c r="F211" s="966"/>
      <c r="G211" s="1898"/>
      <c r="H211" s="1017"/>
      <c r="I211" s="919"/>
      <c r="J211" s="1884"/>
      <c r="K211" s="1891"/>
      <c r="L211" s="1893"/>
      <c r="M211" s="1078"/>
      <c r="N211" s="963"/>
    </row>
    <row r="212" spans="3:14" s="751" customFormat="1" x14ac:dyDescent="0.3">
      <c r="C212" s="1513"/>
      <c r="D212" s="1644"/>
      <c r="E212" s="1644"/>
      <c r="F212" s="1889" t="s">
        <v>1322</v>
      </c>
      <c r="G212" s="1899"/>
      <c r="H212" s="985">
        <v>1702951081.5149612</v>
      </c>
      <c r="I212" s="919"/>
      <c r="J212" s="1513"/>
      <c r="K212" s="1644"/>
      <c r="L212" s="1644"/>
      <c r="M212" s="1889" t="s">
        <v>1322</v>
      </c>
      <c r="N212" s="985">
        <v>1952136739.8223372</v>
      </c>
    </row>
    <row r="213" spans="3:14" s="751" customFormat="1" x14ac:dyDescent="0.3">
      <c r="C213" s="1878" t="s">
        <v>898</v>
      </c>
      <c r="D213" s="1879"/>
      <c r="E213" s="1879"/>
      <c r="F213" s="1644"/>
      <c r="G213" s="1644"/>
      <c r="H213" s="970"/>
      <c r="I213" s="919"/>
      <c r="J213" s="1878" t="s">
        <v>898</v>
      </c>
      <c r="K213" s="1879"/>
      <c r="L213" s="1879"/>
      <c r="M213" s="1644"/>
      <c r="N213" s="970"/>
    </row>
    <row r="214" spans="3:14" s="751" customFormat="1" x14ac:dyDescent="0.3">
      <c r="C214" s="1634" t="s">
        <v>884</v>
      </c>
      <c r="D214" s="1881" t="s">
        <v>885</v>
      </c>
      <c r="E214" s="958" t="s">
        <v>2597</v>
      </c>
      <c r="F214" s="956" t="s">
        <v>2598</v>
      </c>
      <c r="G214" s="958"/>
      <c r="H214" s="972" t="s">
        <v>888</v>
      </c>
      <c r="I214" s="919"/>
      <c r="J214" s="1634" t="s">
        <v>884</v>
      </c>
      <c r="K214" s="1881" t="s">
        <v>885</v>
      </c>
      <c r="L214" s="958" t="s">
        <v>2597</v>
      </c>
      <c r="M214" s="956" t="s">
        <v>2598</v>
      </c>
      <c r="N214" s="972" t="s">
        <v>888</v>
      </c>
    </row>
    <row r="215" spans="3:14" s="751" customFormat="1" x14ac:dyDescent="0.3">
      <c r="C215" s="964" t="s">
        <v>990</v>
      </c>
      <c r="D215" s="1830">
        <v>100448.75998254272</v>
      </c>
      <c r="E215" s="1885">
        <v>25</v>
      </c>
      <c r="F215" s="1900">
        <v>1</v>
      </c>
      <c r="G215" s="1901"/>
      <c r="H215" s="963">
        <v>2511218.9995635678</v>
      </c>
      <c r="I215" s="919"/>
      <c r="J215" s="964" t="s">
        <v>990</v>
      </c>
      <c r="K215" s="1830">
        <v>100448.75998254272</v>
      </c>
      <c r="L215" s="1885">
        <v>30</v>
      </c>
      <c r="M215" s="1900">
        <v>1</v>
      </c>
      <c r="N215" s="963">
        <v>3013462.7994762817</v>
      </c>
    </row>
    <row r="216" spans="3:14" s="751" customFormat="1" x14ac:dyDescent="0.3">
      <c r="C216" s="645" t="s">
        <v>1154</v>
      </c>
      <c r="D216" s="1830">
        <v>64040.167561799884</v>
      </c>
      <c r="E216" s="1885">
        <v>100</v>
      </c>
      <c r="F216" s="1900">
        <v>1</v>
      </c>
      <c r="G216" s="1901"/>
      <c r="H216" s="963">
        <v>6404016.7561799884</v>
      </c>
      <c r="I216" s="919"/>
      <c r="J216" s="645" t="s">
        <v>1154</v>
      </c>
      <c r="K216" s="1830">
        <v>64040.167561799884</v>
      </c>
      <c r="L216" s="1885">
        <v>60</v>
      </c>
      <c r="M216" s="1900">
        <v>1</v>
      </c>
      <c r="N216" s="963">
        <v>3842410.0537079931</v>
      </c>
    </row>
    <row r="217" spans="3:14" s="751" customFormat="1" x14ac:dyDescent="0.3">
      <c r="C217" s="964" t="s">
        <v>899</v>
      </c>
      <c r="D217" s="1830">
        <v>133931.74620661701</v>
      </c>
      <c r="E217" s="1885">
        <v>100</v>
      </c>
      <c r="F217" s="1900">
        <v>3</v>
      </c>
      <c r="G217" s="1901"/>
      <c r="H217" s="963">
        <v>26786349.241323404</v>
      </c>
      <c r="I217" s="919"/>
      <c r="J217" s="964" t="s">
        <v>899</v>
      </c>
      <c r="K217" s="1830">
        <v>133931.74620661701</v>
      </c>
      <c r="L217" s="1885">
        <v>60</v>
      </c>
      <c r="M217" s="1900">
        <v>3</v>
      </c>
      <c r="N217" s="963">
        <v>16071809.544794042</v>
      </c>
    </row>
    <row r="218" spans="3:14" s="751" customFormat="1" x14ac:dyDescent="0.3">
      <c r="C218" s="1884"/>
      <c r="D218" s="1018"/>
      <c r="E218" s="965"/>
      <c r="F218" s="1902"/>
      <c r="G218" s="1903"/>
      <c r="H218" s="1904"/>
      <c r="I218" s="919"/>
      <c r="J218" s="1884"/>
      <c r="K218" s="1886"/>
      <c r="L218" s="1885"/>
      <c r="M218" s="1885"/>
      <c r="N218" s="1904"/>
    </row>
    <row r="219" spans="3:14" s="751" customFormat="1" x14ac:dyDescent="0.3">
      <c r="C219" s="1884"/>
      <c r="D219" s="1018"/>
      <c r="E219" s="965"/>
      <c r="F219" s="1902"/>
      <c r="G219" s="1903"/>
      <c r="H219" s="1904"/>
      <c r="I219" s="919"/>
      <c r="J219" s="1513"/>
      <c r="K219" s="992"/>
      <c r="L219" s="993"/>
      <c r="M219" s="1902"/>
      <c r="N219" s="1904"/>
    </row>
    <row r="220" spans="3:14" s="751" customFormat="1" x14ac:dyDescent="0.3">
      <c r="C220" s="1884"/>
      <c r="D220" s="1018"/>
      <c r="E220" s="965"/>
      <c r="F220" s="1902"/>
      <c r="G220" s="1903"/>
      <c r="H220" s="1904"/>
      <c r="I220" s="919"/>
      <c r="J220" s="1513"/>
      <c r="K220" s="992"/>
      <c r="L220" s="993"/>
      <c r="M220" s="1902"/>
      <c r="N220" s="1904"/>
    </row>
    <row r="221" spans="3:14" s="751" customFormat="1" x14ac:dyDescent="0.3">
      <c r="C221" s="1884"/>
      <c r="D221" s="1018"/>
      <c r="E221" s="965"/>
      <c r="F221" s="1902"/>
      <c r="G221" s="1903"/>
      <c r="H221" s="1904"/>
      <c r="I221" s="919"/>
      <c r="J221" s="1513"/>
      <c r="K221" s="992"/>
      <c r="L221" s="993"/>
      <c r="M221" s="1902"/>
      <c r="N221" s="1904"/>
    </row>
    <row r="222" spans="3:14" s="751" customFormat="1" x14ac:dyDescent="0.3">
      <c r="C222" s="1884"/>
      <c r="D222" s="1018"/>
      <c r="E222" s="965"/>
      <c r="F222" s="1902"/>
      <c r="G222" s="1903"/>
      <c r="H222" s="1904"/>
      <c r="I222" s="919"/>
      <c r="J222" s="1513"/>
      <c r="K222" s="992"/>
      <c r="L222" s="993"/>
      <c r="M222" s="1902"/>
      <c r="N222" s="1904"/>
    </row>
    <row r="223" spans="3:14" s="751" customFormat="1" x14ac:dyDescent="0.3">
      <c r="C223" s="1513"/>
      <c r="D223" s="1644"/>
      <c r="E223" s="1644"/>
      <c r="F223" s="1905" t="s">
        <v>1322</v>
      </c>
      <c r="G223" s="1899"/>
      <c r="H223" s="1904">
        <v>35701584.99706696</v>
      </c>
      <c r="I223" s="919"/>
      <c r="J223" s="1513"/>
      <c r="K223" s="1644"/>
      <c r="L223" s="1644"/>
      <c r="M223" s="1905" t="s">
        <v>1322</v>
      </c>
      <c r="N223" s="1904">
        <v>22927682.397978317</v>
      </c>
    </row>
    <row r="224" spans="3:14" s="751" customFormat="1" ht="15.75" thickBot="1" x14ac:dyDescent="0.35">
      <c r="C224" s="1665"/>
      <c r="D224" s="1906"/>
      <c r="E224" s="1907" t="s">
        <v>964</v>
      </c>
      <c r="F224" s="1908"/>
      <c r="G224" s="1908"/>
      <c r="H224" s="1909">
        <v>2296647139.6067986</v>
      </c>
      <c r="I224" s="919"/>
      <c r="J224" s="1665"/>
      <c r="K224" s="1906"/>
      <c r="L224" s="1907" t="s">
        <v>964</v>
      </c>
      <c r="M224" s="1908"/>
      <c r="N224" s="1909">
        <v>2787168222.2203155</v>
      </c>
    </row>
    <row r="226" spans="3:14" s="751" customFormat="1" ht="15.75" thickBot="1" x14ac:dyDescent="0.35">
      <c r="C226" s="919"/>
      <c r="D226" s="919"/>
      <c r="E226" s="919"/>
      <c r="F226" s="919"/>
      <c r="G226" s="919"/>
      <c r="H226" s="919"/>
      <c r="I226" s="919"/>
      <c r="J226" s="919"/>
      <c r="K226" s="919"/>
      <c r="L226" s="919"/>
      <c r="M226" s="919"/>
      <c r="N226" s="919"/>
    </row>
    <row r="227" spans="3:14" s="751" customFormat="1" x14ac:dyDescent="0.3">
      <c r="C227" s="1790"/>
      <c r="D227" s="1791"/>
      <c r="E227" s="1792" t="s">
        <v>875</v>
      </c>
      <c r="F227" s="1792"/>
      <c r="G227" s="1792"/>
      <c r="H227" s="1793"/>
      <c r="I227" s="919"/>
      <c r="J227" s="1790"/>
      <c r="K227" s="1791"/>
      <c r="L227" s="1792" t="s">
        <v>875</v>
      </c>
      <c r="M227" s="1792"/>
      <c r="N227" s="1791"/>
    </row>
    <row r="228" spans="3:14" s="751" customFormat="1" ht="15.75" thickBot="1" x14ac:dyDescent="0.35">
      <c r="C228" s="944" t="s">
        <v>877</v>
      </c>
      <c r="D228" s="608">
        <v>17</v>
      </c>
      <c r="E228" s="734" t="s">
        <v>3366</v>
      </c>
      <c r="F228" s="1794"/>
      <c r="G228" s="1795"/>
      <c r="H228" s="1796"/>
      <c r="I228" s="919"/>
      <c r="J228" s="944" t="s">
        <v>877</v>
      </c>
      <c r="K228" s="608">
        <v>18</v>
      </c>
      <c r="L228" s="734" t="s">
        <v>3366</v>
      </c>
      <c r="M228" s="1794"/>
      <c r="N228" s="1800"/>
    </row>
    <row r="229" spans="3:14" s="751" customFormat="1" x14ac:dyDescent="0.3">
      <c r="C229" s="1790" t="s">
        <v>880</v>
      </c>
      <c r="D229" s="1792"/>
      <c r="E229" s="1791"/>
      <c r="F229" s="1801" t="s">
        <v>2318</v>
      </c>
      <c r="G229" s="1802"/>
      <c r="H229" s="1803" t="s">
        <v>2319</v>
      </c>
      <c r="I229" s="919"/>
      <c r="J229" s="1790" t="s">
        <v>880</v>
      </c>
      <c r="K229" s="1792"/>
      <c r="L229" s="1791"/>
      <c r="M229" s="1801" t="s">
        <v>2318</v>
      </c>
      <c r="N229" s="1847" t="s">
        <v>2320</v>
      </c>
    </row>
    <row r="230" spans="3:14" s="751" customFormat="1" ht="15.75" thickBot="1" x14ac:dyDescent="0.35">
      <c r="C230" s="1804" t="s">
        <v>2328</v>
      </c>
      <c r="D230" s="1532"/>
      <c r="E230" s="1805"/>
      <c r="F230" s="734"/>
      <c r="G230" s="734"/>
      <c r="H230" s="1806"/>
      <c r="I230" s="919"/>
      <c r="J230" s="1804" t="s">
        <v>2329</v>
      </c>
      <c r="K230" s="1532"/>
      <c r="L230" s="1805"/>
      <c r="M230" s="734"/>
      <c r="N230" s="1848"/>
    </row>
    <row r="231" spans="3:14" s="751" customFormat="1" x14ac:dyDescent="0.3">
      <c r="C231" s="1878" t="s">
        <v>882</v>
      </c>
      <c r="D231" s="1644"/>
      <c r="E231" s="1879"/>
      <c r="F231" s="1644"/>
      <c r="G231" s="1644"/>
      <c r="H231" s="1880"/>
      <c r="I231" s="919"/>
      <c r="J231" s="1878" t="s">
        <v>882</v>
      </c>
      <c r="K231" s="1644"/>
      <c r="L231" s="1879"/>
      <c r="M231" s="1644"/>
      <c r="N231" s="1880"/>
    </row>
    <row r="232" spans="3:14" s="751" customFormat="1" x14ac:dyDescent="0.3">
      <c r="C232" s="1634" t="s">
        <v>884</v>
      </c>
      <c r="D232" s="1881" t="s">
        <v>885</v>
      </c>
      <c r="E232" s="1881" t="s">
        <v>886</v>
      </c>
      <c r="F232" s="1881" t="s">
        <v>887</v>
      </c>
      <c r="G232" s="1882"/>
      <c r="H232" s="1883" t="s">
        <v>888</v>
      </c>
      <c r="I232" s="919"/>
      <c r="J232" s="1634" t="s">
        <v>884</v>
      </c>
      <c r="K232" s="1881" t="s">
        <v>885</v>
      </c>
      <c r="L232" s="1882" t="s">
        <v>886</v>
      </c>
      <c r="M232" s="1881" t="s">
        <v>887</v>
      </c>
      <c r="N232" s="1883" t="s">
        <v>888</v>
      </c>
    </row>
    <row r="233" spans="3:14" s="751" customFormat="1" x14ac:dyDescent="0.3">
      <c r="C233" s="1884" t="s">
        <v>889</v>
      </c>
      <c r="D233" s="960">
        <v>96448.825485874579</v>
      </c>
      <c r="E233" s="1885">
        <v>10</v>
      </c>
      <c r="F233" s="1078">
        <v>7532050</v>
      </c>
      <c r="G233" s="1820"/>
      <c r="H233" s="1888">
        <v>964488.25485874573</v>
      </c>
      <c r="I233" s="919"/>
      <c r="J233" s="1884" t="s">
        <v>889</v>
      </c>
      <c r="K233" s="960">
        <v>96448.825485874579</v>
      </c>
      <c r="L233" s="1885">
        <v>600</v>
      </c>
      <c r="M233" s="1886">
        <v>312103800</v>
      </c>
      <c r="N233" s="1888">
        <v>57869295.291524746</v>
      </c>
    </row>
    <row r="234" spans="3:14" s="751" customFormat="1" x14ac:dyDescent="0.3">
      <c r="C234" s="964" t="s">
        <v>926</v>
      </c>
      <c r="D234" s="960">
        <v>39894.1454618313</v>
      </c>
      <c r="E234" s="1885">
        <v>121.8</v>
      </c>
      <c r="F234" s="1078">
        <v>3897600</v>
      </c>
      <c r="G234" s="1820"/>
      <c r="H234" s="1888">
        <v>4859106.9172510523</v>
      </c>
      <c r="I234" s="919"/>
      <c r="J234" s="1884" t="s">
        <v>2323</v>
      </c>
      <c r="K234" s="960">
        <v>2686836.3053496294</v>
      </c>
      <c r="L234" s="1885">
        <v>200</v>
      </c>
      <c r="M234" s="1886">
        <v>500000000</v>
      </c>
      <c r="N234" s="1888">
        <v>537367261.0699259</v>
      </c>
    </row>
    <row r="235" spans="3:14" s="751" customFormat="1" x14ac:dyDescent="0.3">
      <c r="C235" s="964" t="s">
        <v>927</v>
      </c>
      <c r="D235" s="960">
        <v>29920.609096373475</v>
      </c>
      <c r="E235" s="1885">
        <v>60.9</v>
      </c>
      <c r="F235" s="1078">
        <v>2740500</v>
      </c>
      <c r="G235" s="1820"/>
      <c r="H235" s="1888">
        <v>1822165.0939691446</v>
      </c>
      <c r="I235" s="919"/>
      <c r="J235" s="1884"/>
      <c r="K235" s="1078"/>
      <c r="L235" s="1885"/>
      <c r="M235" s="1886"/>
      <c r="N235" s="963"/>
    </row>
    <row r="236" spans="3:14" s="751" customFormat="1" x14ac:dyDescent="0.3">
      <c r="C236" s="1884" t="s">
        <v>901</v>
      </c>
      <c r="D236" s="960">
        <v>46213.584452013631</v>
      </c>
      <c r="E236" s="1885">
        <v>120</v>
      </c>
      <c r="F236" s="1078">
        <v>8352000</v>
      </c>
      <c r="G236" s="1820"/>
      <c r="H236" s="1888">
        <v>5545630.1342416359</v>
      </c>
      <c r="I236" s="919"/>
      <c r="J236" s="1884"/>
      <c r="K236" s="1078"/>
      <c r="L236" s="1885"/>
      <c r="M236" s="1886"/>
      <c r="N236" s="963"/>
    </row>
    <row r="237" spans="3:14" s="751" customFormat="1" x14ac:dyDescent="0.3">
      <c r="C237" s="1884" t="s">
        <v>2324</v>
      </c>
      <c r="D237" s="960">
        <v>139715.48787818075</v>
      </c>
      <c r="E237" s="1885">
        <v>15</v>
      </c>
      <c r="F237" s="1078">
        <v>1950000</v>
      </c>
      <c r="G237" s="1820"/>
      <c r="H237" s="1888">
        <v>2095732.3181727112</v>
      </c>
      <c r="I237" s="919"/>
      <c r="J237" s="1884"/>
      <c r="K237" s="1078"/>
      <c r="L237" s="1885"/>
      <c r="M237" s="1078"/>
      <c r="N237" s="963"/>
    </row>
    <row r="238" spans="3:14" s="751" customFormat="1" x14ac:dyDescent="0.3">
      <c r="C238" s="1884" t="s">
        <v>2325</v>
      </c>
      <c r="D238" s="960">
        <v>98875.576036866361</v>
      </c>
      <c r="E238" s="965">
        <v>20</v>
      </c>
      <c r="F238" s="1078">
        <v>1840000</v>
      </c>
      <c r="G238" s="1820"/>
      <c r="H238" s="1888">
        <v>1977511.5207373272</v>
      </c>
      <c r="I238" s="919"/>
      <c r="J238" s="1884"/>
      <c r="K238" s="1078"/>
      <c r="L238" s="1885"/>
      <c r="M238" s="1078"/>
      <c r="N238" s="963"/>
    </row>
    <row r="239" spans="3:14" s="751" customFormat="1" x14ac:dyDescent="0.3">
      <c r="C239" s="1884" t="s">
        <v>2323</v>
      </c>
      <c r="D239" s="960">
        <v>2686836.3053496294</v>
      </c>
      <c r="E239" s="965">
        <v>200</v>
      </c>
      <c r="F239" s="1886">
        <v>500000000</v>
      </c>
      <c r="G239" s="1887"/>
      <c r="H239" s="1888">
        <v>537367261.0699259</v>
      </c>
      <c r="I239" s="919"/>
      <c r="J239" s="1884"/>
      <c r="K239" s="966"/>
      <c r="L239" s="965"/>
      <c r="M239" s="966"/>
      <c r="N239" s="967"/>
    </row>
    <row r="240" spans="3:14" s="751" customFormat="1" x14ac:dyDescent="0.3">
      <c r="C240" s="1513"/>
      <c r="D240" s="1644"/>
      <c r="E240" s="1644"/>
      <c r="F240" s="1889" t="s">
        <v>1322</v>
      </c>
      <c r="G240" s="1890"/>
      <c r="H240" s="1017">
        <v>554631895.30915654</v>
      </c>
      <c r="I240" s="919"/>
      <c r="J240" s="1513"/>
      <c r="K240" s="1644"/>
      <c r="L240" s="1644"/>
      <c r="M240" s="1889" t="s">
        <v>1322</v>
      </c>
      <c r="N240" s="1017">
        <v>595236556.36145067</v>
      </c>
    </row>
    <row r="241" spans="3:14" s="751" customFormat="1" x14ac:dyDescent="0.3">
      <c r="C241" s="1878" t="s">
        <v>891</v>
      </c>
      <c r="D241" s="1879"/>
      <c r="E241" s="1879"/>
      <c r="F241" s="1644"/>
      <c r="G241" s="1644"/>
      <c r="H241" s="970"/>
      <c r="I241" s="919"/>
      <c r="J241" s="1878" t="s">
        <v>891</v>
      </c>
      <c r="K241" s="1879"/>
      <c r="L241" s="1879"/>
      <c r="M241" s="1644"/>
      <c r="N241" s="970"/>
    </row>
    <row r="242" spans="3:14" s="751" customFormat="1" x14ac:dyDescent="0.3">
      <c r="C242" s="1634" t="s">
        <v>884</v>
      </c>
      <c r="D242" s="1881" t="s">
        <v>1</v>
      </c>
      <c r="E242" s="1881" t="s">
        <v>893</v>
      </c>
      <c r="F242" s="1881" t="s">
        <v>887</v>
      </c>
      <c r="G242" s="1882"/>
      <c r="H242" s="972" t="s">
        <v>888</v>
      </c>
      <c r="I242" s="919"/>
      <c r="J242" s="1634" t="s">
        <v>884</v>
      </c>
      <c r="K242" s="1881" t="s">
        <v>1</v>
      </c>
      <c r="L242" s="1881" t="s">
        <v>893</v>
      </c>
      <c r="M242" s="1881" t="s">
        <v>887</v>
      </c>
      <c r="N242" s="972" t="s">
        <v>888</v>
      </c>
    </row>
    <row r="243" spans="3:14" s="751" customFormat="1" ht="16.5" x14ac:dyDescent="0.3">
      <c r="C243" s="974" t="s">
        <v>2233</v>
      </c>
      <c r="D243" s="1891" t="s">
        <v>4324</v>
      </c>
      <c r="E243" s="1885">
        <v>960</v>
      </c>
      <c r="F243" s="960">
        <v>36154.069324784614</v>
      </c>
      <c r="G243" s="1812"/>
      <c r="H243" s="1888">
        <v>34707906.551793233</v>
      </c>
      <c r="I243" s="919"/>
      <c r="J243" s="1892" t="s">
        <v>905</v>
      </c>
      <c r="K243" s="1560" t="s">
        <v>3</v>
      </c>
      <c r="L243" s="1885">
        <v>140400</v>
      </c>
      <c r="M243" s="1078">
        <v>2256.9424964936889</v>
      </c>
      <c r="N243" s="1888">
        <v>316874726.50771391</v>
      </c>
    </row>
    <row r="244" spans="3:14" s="751" customFormat="1" ht="16.5" x14ac:dyDescent="0.3">
      <c r="C244" s="959" t="s">
        <v>1898</v>
      </c>
      <c r="D244" s="1891" t="s">
        <v>4324</v>
      </c>
      <c r="E244" s="1885">
        <v>80</v>
      </c>
      <c r="F244" s="960">
        <v>372449.24864756566</v>
      </c>
      <c r="G244" s="1812"/>
      <c r="H244" s="1888">
        <v>29795939.891805254</v>
      </c>
      <c r="I244" s="919"/>
      <c r="J244" s="959" t="s">
        <v>902</v>
      </c>
      <c r="K244" s="1560" t="s">
        <v>903</v>
      </c>
      <c r="L244" s="1893">
        <v>310</v>
      </c>
      <c r="M244" s="1078">
        <v>96726.106992586661</v>
      </c>
      <c r="N244" s="1888">
        <v>29985093.167701866</v>
      </c>
    </row>
    <row r="245" spans="3:14" s="751" customFormat="1" ht="16.5" x14ac:dyDescent="0.3">
      <c r="C245" s="974" t="s">
        <v>2239</v>
      </c>
      <c r="D245" s="1891" t="s">
        <v>2</v>
      </c>
      <c r="E245" s="1885">
        <v>4000</v>
      </c>
      <c r="F245" s="960">
        <v>18375.810859547186</v>
      </c>
      <c r="G245" s="1812"/>
      <c r="H245" s="1888">
        <v>73503243.438188747</v>
      </c>
      <c r="I245" s="919"/>
      <c r="J245" s="1884" t="s">
        <v>2167</v>
      </c>
      <c r="K245" s="1891" t="s">
        <v>4324</v>
      </c>
      <c r="L245" s="1893">
        <v>6500</v>
      </c>
      <c r="M245" s="1078">
        <v>31489.721498697658</v>
      </c>
      <c r="N245" s="1888">
        <v>204683189.74153477</v>
      </c>
    </row>
    <row r="246" spans="3:14" s="751" customFormat="1" ht="16.5" x14ac:dyDescent="0.3">
      <c r="C246" s="1894" t="s">
        <v>2326</v>
      </c>
      <c r="D246" s="1895" t="s">
        <v>1</v>
      </c>
      <c r="E246" s="1885">
        <v>667</v>
      </c>
      <c r="F246" s="960">
        <v>7281.4414245152502</v>
      </c>
      <c r="G246" s="1812"/>
      <c r="H246" s="1888">
        <v>4856721.4301516721</v>
      </c>
      <c r="I246" s="919"/>
      <c r="J246" s="959" t="s">
        <v>980</v>
      </c>
      <c r="K246" s="1891" t="s">
        <v>4324</v>
      </c>
      <c r="L246" s="980">
        <v>1800</v>
      </c>
      <c r="M246" s="1078">
        <v>372449.24864756566</v>
      </c>
      <c r="N246" s="1888">
        <v>670408647.56561816</v>
      </c>
    </row>
    <row r="247" spans="3:14" s="751" customFormat="1" x14ac:dyDescent="0.3">
      <c r="C247" s="959" t="s">
        <v>902</v>
      </c>
      <c r="D247" s="1895" t="s">
        <v>903</v>
      </c>
      <c r="E247" s="1893">
        <v>267</v>
      </c>
      <c r="F247" s="960">
        <v>96726.106992586661</v>
      </c>
      <c r="G247" s="1812"/>
      <c r="H247" s="1888">
        <v>25825870.56702064</v>
      </c>
      <c r="I247" s="919"/>
      <c r="J247" s="977" t="s">
        <v>988</v>
      </c>
      <c r="K247" s="1891" t="s">
        <v>2327</v>
      </c>
      <c r="L247" s="980">
        <v>450</v>
      </c>
      <c r="M247" s="1078">
        <v>9470.8830294530144</v>
      </c>
      <c r="N247" s="1888">
        <v>4261897.3632538561</v>
      </c>
    </row>
    <row r="248" spans="3:14" s="751" customFormat="1" ht="16.5" x14ac:dyDescent="0.3">
      <c r="C248" s="1892" t="s">
        <v>2167</v>
      </c>
      <c r="D248" s="1891" t="s">
        <v>4324</v>
      </c>
      <c r="E248" s="980">
        <v>2944</v>
      </c>
      <c r="F248" s="960">
        <v>31489.721498697658</v>
      </c>
      <c r="G248" s="1812"/>
      <c r="H248" s="1888">
        <v>92705740.092165902</v>
      </c>
      <c r="I248" s="919"/>
      <c r="J248" s="1896" t="s">
        <v>2295</v>
      </c>
      <c r="K248" s="1891" t="s">
        <v>2</v>
      </c>
      <c r="L248" s="1893">
        <v>1000</v>
      </c>
      <c r="M248" s="1078">
        <v>10474.813432835821</v>
      </c>
      <c r="N248" s="1888">
        <v>10474813.432835821</v>
      </c>
    </row>
    <row r="249" spans="3:14" s="751" customFormat="1" x14ac:dyDescent="0.3">
      <c r="C249" s="1896" t="s">
        <v>2295</v>
      </c>
      <c r="D249" s="1891" t="s">
        <v>2</v>
      </c>
      <c r="E249" s="980">
        <v>1000</v>
      </c>
      <c r="F249" s="1078">
        <v>10474.813432835821</v>
      </c>
      <c r="G249" s="1897"/>
      <c r="H249" s="1888">
        <v>10474813.432835821</v>
      </c>
      <c r="I249" s="919"/>
      <c r="J249" s="1884"/>
      <c r="K249" s="1891"/>
      <c r="L249" s="1893"/>
      <c r="M249" s="1078"/>
      <c r="N249" s="963"/>
    </row>
    <row r="250" spans="3:14" s="751" customFormat="1" ht="16.5" x14ac:dyDescent="0.3">
      <c r="C250" s="959" t="s">
        <v>980</v>
      </c>
      <c r="D250" s="1891" t="s">
        <v>4324</v>
      </c>
      <c r="E250" s="980">
        <v>2356</v>
      </c>
      <c r="F250" s="960">
        <v>372449.24864756566</v>
      </c>
      <c r="G250" s="1812"/>
      <c r="H250" s="1888">
        <v>877490429.81366467</v>
      </c>
      <c r="I250" s="919"/>
      <c r="J250" s="1884"/>
      <c r="K250" s="1891"/>
      <c r="L250" s="1893"/>
      <c r="M250" s="1078"/>
      <c r="N250" s="963"/>
    </row>
    <row r="251" spans="3:14" s="751" customFormat="1" x14ac:dyDescent="0.3">
      <c r="C251" s="977" t="s">
        <v>988</v>
      </c>
      <c r="D251" s="1891" t="s">
        <v>2327</v>
      </c>
      <c r="E251" s="980">
        <v>450</v>
      </c>
      <c r="F251" s="960">
        <v>9470.8830294530144</v>
      </c>
      <c r="G251" s="1812"/>
      <c r="H251" s="1888">
        <v>4261897.3632538561</v>
      </c>
      <c r="I251" s="919"/>
      <c r="J251" s="1884"/>
      <c r="K251" s="1891"/>
      <c r="L251" s="1893"/>
      <c r="M251" s="1078"/>
      <c r="N251" s="963"/>
    </row>
    <row r="252" spans="3:14" s="751" customFormat="1" x14ac:dyDescent="0.3">
      <c r="C252" s="1892"/>
      <c r="D252" s="1891"/>
      <c r="E252" s="980"/>
      <c r="F252" s="966"/>
      <c r="G252" s="1898"/>
      <c r="H252" s="1017"/>
      <c r="I252" s="919"/>
      <c r="J252" s="1884"/>
      <c r="K252" s="1891"/>
      <c r="L252" s="1893"/>
      <c r="M252" s="1078"/>
      <c r="N252" s="963"/>
    </row>
    <row r="253" spans="3:14" s="751" customFormat="1" x14ac:dyDescent="0.3">
      <c r="C253" s="1513"/>
      <c r="D253" s="1644"/>
      <c r="E253" s="1644"/>
      <c r="F253" s="1889" t="s">
        <v>1322</v>
      </c>
      <c r="G253" s="1899"/>
      <c r="H253" s="985">
        <v>1153622562.5808797</v>
      </c>
      <c r="I253" s="919"/>
      <c r="J253" s="1513"/>
      <c r="K253" s="1644"/>
      <c r="L253" s="1644"/>
      <c r="M253" s="1889" t="s">
        <v>1322</v>
      </c>
      <c r="N253" s="985">
        <v>1236688367.7786584</v>
      </c>
    </row>
    <row r="254" spans="3:14" s="751" customFormat="1" x14ac:dyDescent="0.3">
      <c r="C254" s="1878" t="s">
        <v>898</v>
      </c>
      <c r="D254" s="1879"/>
      <c r="E254" s="1879"/>
      <c r="F254" s="1644"/>
      <c r="G254" s="1644"/>
      <c r="H254" s="970"/>
      <c r="I254" s="919"/>
      <c r="J254" s="1878" t="s">
        <v>898</v>
      </c>
      <c r="K254" s="1879"/>
      <c r="L254" s="1879"/>
      <c r="M254" s="1644"/>
      <c r="N254" s="970"/>
    </row>
    <row r="255" spans="3:14" s="751" customFormat="1" x14ac:dyDescent="0.3">
      <c r="C255" s="1634" t="s">
        <v>884</v>
      </c>
      <c r="D255" s="1881" t="s">
        <v>885</v>
      </c>
      <c r="E255" s="958" t="s">
        <v>2597</v>
      </c>
      <c r="F255" s="956" t="s">
        <v>2598</v>
      </c>
      <c r="G255" s="958"/>
      <c r="H255" s="972" t="s">
        <v>888</v>
      </c>
      <c r="I255" s="919"/>
      <c r="J255" s="1634" t="s">
        <v>884</v>
      </c>
      <c r="K255" s="1881" t="s">
        <v>885</v>
      </c>
      <c r="L255" s="958" t="s">
        <v>2597</v>
      </c>
      <c r="M255" s="956" t="s">
        <v>2598</v>
      </c>
      <c r="N255" s="972" t="s">
        <v>888</v>
      </c>
    </row>
    <row r="256" spans="3:14" s="751" customFormat="1" x14ac:dyDescent="0.3">
      <c r="C256" s="964" t="s">
        <v>990</v>
      </c>
      <c r="D256" s="1830">
        <v>100448.75998254272</v>
      </c>
      <c r="E256" s="1885">
        <v>25</v>
      </c>
      <c r="F256" s="1900">
        <v>1</v>
      </c>
      <c r="G256" s="1901"/>
      <c r="H256" s="1888">
        <v>2511218.9995635678</v>
      </c>
      <c r="I256" s="919"/>
      <c r="J256" s="964" t="s">
        <v>990</v>
      </c>
      <c r="K256" s="1830">
        <v>100448.75998254272</v>
      </c>
      <c r="L256" s="1885">
        <v>30</v>
      </c>
      <c r="M256" s="1900">
        <v>1</v>
      </c>
      <c r="N256" s="1888">
        <v>3013462.7994762817</v>
      </c>
    </row>
    <row r="257" spans="3:14" s="751" customFormat="1" x14ac:dyDescent="0.3">
      <c r="C257" s="645" t="s">
        <v>1154</v>
      </c>
      <c r="D257" s="1830">
        <v>64040.167561799884</v>
      </c>
      <c r="E257" s="1885">
        <v>100</v>
      </c>
      <c r="F257" s="1900">
        <v>1</v>
      </c>
      <c r="G257" s="1901"/>
      <c r="H257" s="1888">
        <v>6404016.7561799884</v>
      </c>
      <c r="I257" s="919"/>
      <c r="J257" s="645" t="s">
        <v>1154</v>
      </c>
      <c r="K257" s="1830">
        <v>64040.167561799884</v>
      </c>
      <c r="L257" s="1885">
        <v>60</v>
      </c>
      <c r="M257" s="1900">
        <v>1</v>
      </c>
      <c r="N257" s="1888">
        <v>3842410.0537079931</v>
      </c>
    </row>
    <row r="258" spans="3:14" s="751" customFormat="1" x14ac:dyDescent="0.3">
      <c r="C258" s="964" t="s">
        <v>899</v>
      </c>
      <c r="D258" s="1830">
        <v>133931.74620661701</v>
      </c>
      <c r="E258" s="1885">
        <v>100</v>
      </c>
      <c r="F258" s="1900">
        <v>3</v>
      </c>
      <c r="G258" s="1901"/>
      <c r="H258" s="1888">
        <v>26786349.241323404</v>
      </c>
      <c r="I258" s="919"/>
      <c r="J258" s="964" t="s">
        <v>899</v>
      </c>
      <c r="K258" s="1830">
        <v>133931.74620661701</v>
      </c>
      <c r="L258" s="1885">
        <v>60</v>
      </c>
      <c r="M258" s="1900">
        <v>3</v>
      </c>
      <c r="N258" s="1888">
        <v>16071809.544794042</v>
      </c>
    </row>
    <row r="259" spans="3:14" s="751" customFormat="1" x14ac:dyDescent="0.3">
      <c r="C259" s="1884"/>
      <c r="D259" s="1018"/>
      <c r="E259" s="965"/>
      <c r="F259" s="1902"/>
      <c r="G259" s="1903"/>
      <c r="H259" s="1904"/>
      <c r="I259" s="919"/>
      <c r="J259" s="1884"/>
      <c r="K259" s="1830"/>
      <c r="L259" s="1885"/>
      <c r="M259" s="1885"/>
      <c r="N259" s="1904"/>
    </row>
    <row r="260" spans="3:14" s="751" customFormat="1" x14ac:dyDescent="0.3">
      <c r="C260" s="1884"/>
      <c r="D260" s="1018"/>
      <c r="E260" s="965"/>
      <c r="F260" s="1902"/>
      <c r="G260" s="1903"/>
      <c r="H260" s="1904"/>
      <c r="I260" s="919"/>
      <c r="J260" s="1513"/>
      <c r="K260" s="992"/>
      <c r="L260" s="993"/>
      <c r="M260" s="1902"/>
      <c r="N260" s="1904"/>
    </row>
    <row r="261" spans="3:14" s="751" customFormat="1" x14ac:dyDescent="0.3">
      <c r="C261" s="1884"/>
      <c r="D261" s="1018"/>
      <c r="E261" s="965"/>
      <c r="F261" s="1902"/>
      <c r="G261" s="1903"/>
      <c r="H261" s="1904"/>
      <c r="I261" s="919"/>
      <c r="J261" s="1513"/>
      <c r="K261" s="992"/>
      <c r="L261" s="993"/>
      <c r="M261" s="1902"/>
      <c r="N261" s="1904"/>
    </row>
    <row r="262" spans="3:14" s="751" customFormat="1" x14ac:dyDescent="0.3">
      <c r="C262" s="1884"/>
      <c r="D262" s="1018"/>
      <c r="E262" s="965"/>
      <c r="F262" s="1902"/>
      <c r="G262" s="1903"/>
      <c r="H262" s="1904"/>
      <c r="I262" s="919"/>
      <c r="J262" s="1513"/>
      <c r="K262" s="992"/>
      <c r="L262" s="993"/>
      <c r="M262" s="1902"/>
      <c r="N262" s="1904"/>
    </row>
    <row r="263" spans="3:14" s="751" customFormat="1" x14ac:dyDescent="0.3">
      <c r="C263" s="1884"/>
      <c r="D263" s="1018"/>
      <c r="E263" s="965"/>
      <c r="F263" s="1902"/>
      <c r="G263" s="1903"/>
      <c r="H263" s="1904"/>
      <c r="I263" s="919"/>
      <c r="J263" s="1513"/>
      <c r="K263" s="992"/>
      <c r="L263" s="993"/>
      <c r="M263" s="1902"/>
      <c r="N263" s="1904"/>
    </row>
    <row r="264" spans="3:14" s="751" customFormat="1" x14ac:dyDescent="0.3">
      <c r="C264" s="1513"/>
      <c r="D264" s="1644"/>
      <c r="E264" s="1644"/>
      <c r="F264" s="1905" t="s">
        <v>1322</v>
      </c>
      <c r="G264" s="1899"/>
      <c r="H264" s="1904">
        <v>35701584.99706696</v>
      </c>
      <c r="I264" s="919"/>
      <c r="J264" s="1513"/>
      <c r="K264" s="1644"/>
      <c r="L264" s="1644"/>
      <c r="M264" s="1905" t="s">
        <v>1322</v>
      </c>
      <c r="N264" s="1904">
        <v>22927682.397978317</v>
      </c>
    </row>
    <row r="265" spans="3:14" s="751" customFormat="1" ht="15.75" thickBot="1" x14ac:dyDescent="0.35">
      <c r="C265" s="1665"/>
      <c r="D265" s="1906"/>
      <c r="E265" s="1907" t="s">
        <v>964</v>
      </c>
      <c r="F265" s="1908"/>
      <c r="G265" s="1908"/>
      <c r="H265" s="1909">
        <v>1743956042.8871031</v>
      </c>
      <c r="I265" s="919"/>
      <c r="J265" s="1665"/>
      <c r="K265" s="1906"/>
      <c r="L265" s="1907" t="s">
        <v>964</v>
      </c>
      <c r="M265" s="1908"/>
      <c r="N265" s="1909">
        <v>1854852606.5380874</v>
      </c>
    </row>
  </sheetData>
  <dataConsolidate/>
  <mergeCells count="2">
    <mergeCell ref="J140:L140"/>
    <mergeCell ref="AB30:AF30"/>
  </mergeCells>
  <dataValidations count="1">
    <dataValidation type="list" allowBlank="1" showInputMessage="1" showErrorMessage="1" sqref="AB103 AN103 V55 J104 C161 AT104 V104 P103 AH104 C56 C103 P55 J56 J161" xr:uid="{00000000-0002-0000-5100-000000000000}">
      <formula1>$C$17:$C$63</formula1>
    </dataValidation>
  </dataValidations>
  <pageMargins left="0.7" right="0.7" top="0.75" bottom="0.75" header="0.3" footer="0.3"/>
  <pageSetup scale="75" orientation="landscape" horizontalDpi="4294967295" verticalDpi="4294967295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8">
    <pageSetUpPr fitToPage="1"/>
  </sheetPr>
  <dimension ref="B2:AE274"/>
  <sheetViews>
    <sheetView showGridLines="0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11.42578125" style="1211"/>
    <col min="2" max="2" width="8.140625" style="1211" customWidth="1"/>
    <col min="3" max="3" width="60.85546875" style="1211" customWidth="1"/>
    <col min="4" max="4" width="16.7109375" style="1211" bestFit="1" customWidth="1"/>
    <col min="5" max="5" width="20.85546875" style="1211" customWidth="1"/>
    <col min="6" max="6" width="19.85546875" style="1211" customWidth="1"/>
    <col min="7" max="7" width="18.42578125" style="1211" customWidth="1"/>
    <col min="8" max="8" width="11.42578125" style="1211"/>
    <col min="9" max="9" width="60.7109375" style="1211" bestFit="1" customWidth="1"/>
    <col min="10" max="10" width="14.7109375" style="1211" bestFit="1" customWidth="1"/>
    <col min="11" max="11" width="11.7109375" style="1211" bestFit="1" customWidth="1"/>
    <col min="12" max="12" width="14.42578125" style="1211" customWidth="1"/>
    <col min="13" max="13" width="14.5703125" style="1211" bestFit="1" customWidth="1"/>
    <col min="14" max="14" width="11.42578125" style="1211"/>
    <col min="15" max="15" width="23.7109375" style="1211" customWidth="1"/>
    <col min="16" max="16" width="14.7109375" style="1211" bestFit="1" customWidth="1"/>
    <col min="17" max="17" width="11.7109375" style="1211" bestFit="1" customWidth="1"/>
    <col min="18" max="18" width="17.28515625" style="1211" bestFit="1" customWidth="1"/>
    <col min="19" max="19" width="15.85546875" style="1211" bestFit="1" customWidth="1"/>
    <col min="20" max="20" width="11.5703125" style="1211" bestFit="1" customWidth="1"/>
    <col min="21" max="21" width="22.85546875" style="1211" customWidth="1"/>
    <col min="22" max="22" width="16.7109375" style="1211" bestFit="1" customWidth="1"/>
    <col min="23" max="24" width="11.7109375" style="1211" bestFit="1" customWidth="1"/>
    <col min="25" max="25" width="15.85546875" style="1211" bestFit="1" customWidth="1"/>
    <col min="26" max="26" width="11.42578125" style="1211"/>
    <col min="27" max="27" width="59.28515625" style="1211" bestFit="1" customWidth="1"/>
    <col min="28" max="28" width="14.7109375" style="1211" bestFit="1" customWidth="1"/>
    <col min="29" max="30" width="11.7109375" style="1211" bestFit="1" customWidth="1"/>
    <col min="31" max="31" width="14.5703125" style="1211" bestFit="1" customWidth="1"/>
    <col min="32" max="16384" width="11.42578125" style="1211"/>
  </cols>
  <sheetData>
    <row r="2" spans="2:7" ht="18.75" x14ac:dyDescent="0.3">
      <c r="B2" s="1673" t="s">
        <v>2804</v>
      </c>
    </row>
    <row r="3" spans="2:7" ht="18.75" x14ac:dyDescent="0.3">
      <c r="B3" s="1673" t="s">
        <v>2806</v>
      </c>
    </row>
    <row r="4" spans="2:7" ht="18.75" x14ac:dyDescent="0.3">
      <c r="B4" s="1673" t="s">
        <v>2810</v>
      </c>
    </row>
    <row r="5" spans="2:7" x14ac:dyDescent="0.3">
      <c r="B5" s="597" t="s">
        <v>3372</v>
      </c>
    </row>
    <row r="6" spans="2:7" ht="18.75" x14ac:dyDescent="0.3">
      <c r="B6" s="1674"/>
    </row>
    <row r="7" spans="2:7" ht="18.75" x14ac:dyDescent="0.3">
      <c r="B7" s="1674"/>
    </row>
    <row r="8" spans="2:7" s="1213" customFormat="1" ht="25.5" x14ac:dyDescent="0.25">
      <c r="B8" s="1675" t="s">
        <v>938</v>
      </c>
      <c r="C8" s="1675" t="s">
        <v>776</v>
      </c>
      <c r="D8" s="1675" t="s">
        <v>925</v>
      </c>
      <c r="E8" s="1675" t="s">
        <v>975</v>
      </c>
      <c r="F8" s="1675" t="s">
        <v>976</v>
      </c>
      <c r="G8" s="1676" t="s">
        <v>3363</v>
      </c>
    </row>
    <row r="9" spans="2:7" x14ac:dyDescent="0.3">
      <c r="B9" s="661">
        <v>1</v>
      </c>
      <c r="C9" s="1677" t="s">
        <v>1062</v>
      </c>
      <c r="D9" s="1678">
        <v>164975.83911175354</v>
      </c>
      <c r="E9" s="1678">
        <v>0</v>
      </c>
      <c r="F9" s="1678">
        <v>114922.13508746869</v>
      </c>
      <c r="G9" s="1679">
        <v>279897.97419922223</v>
      </c>
    </row>
    <row r="10" spans="2:7" x14ac:dyDescent="0.3">
      <c r="B10" s="661">
        <v>2</v>
      </c>
      <c r="C10" s="1677" t="s">
        <v>1064</v>
      </c>
      <c r="D10" s="1678">
        <v>164975.83911175354</v>
      </c>
      <c r="E10" s="1678">
        <v>0</v>
      </c>
      <c r="F10" s="1678">
        <v>112359.57099309246</v>
      </c>
      <c r="G10" s="1679">
        <v>277335.410104846</v>
      </c>
    </row>
    <row r="11" spans="2:7" x14ac:dyDescent="0.3">
      <c r="B11" s="661">
        <v>3</v>
      </c>
      <c r="C11" s="1677" t="s">
        <v>1065</v>
      </c>
      <c r="D11" s="1678">
        <v>515530.65431651904</v>
      </c>
      <c r="E11" s="1678">
        <v>0</v>
      </c>
      <c r="F11" s="1678">
        <v>1392716.6800261356</v>
      </c>
      <c r="G11" s="1679">
        <v>1908247.3343426548</v>
      </c>
    </row>
    <row r="12" spans="2:7" x14ac:dyDescent="0.3">
      <c r="B12" s="661">
        <v>4</v>
      </c>
      <c r="C12" s="1677" t="s">
        <v>1067</v>
      </c>
      <c r="D12" s="1678">
        <v>515530.65431651904</v>
      </c>
      <c r="E12" s="1678">
        <v>0</v>
      </c>
      <c r="F12" s="1678">
        <v>1392716.6800261356</v>
      </c>
      <c r="G12" s="1679">
        <v>1908247.3343426548</v>
      </c>
    </row>
    <row r="13" spans="2:7" x14ac:dyDescent="0.3">
      <c r="B13" s="661">
        <v>5</v>
      </c>
      <c r="C13" s="1677" t="s">
        <v>1086</v>
      </c>
      <c r="D13" s="1678">
        <v>1262.2764253346954</v>
      </c>
      <c r="E13" s="1678">
        <v>0</v>
      </c>
      <c r="F13" s="1678">
        <v>2188.0467575866051</v>
      </c>
      <c r="G13" s="1679">
        <v>3450.3231829213005</v>
      </c>
    </row>
    <row r="14" spans="2:7" x14ac:dyDescent="0.3">
      <c r="B14" s="661">
        <v>6</v>
      </c>
      <c r="C14" s="1677" t="s">
        <v>1087</v>
      </c>
      <c r="D14" s="1678">
        <v>2196.7823216177308</v>
      </c>
      <c r="E14" s="1678">
        <v>0</v>
      </c>
      <c r="F14" s="1678">
        <v>3016.4162660394732</v>
      </c>
      <c r="G14" s="1679">
        <v>5213.1985876572035</v>
      </c>
    </row>
    <row r="15" spans="2:7" x14ac:dyDescent="0.3">
      <c r="B15" s="661">
        <v>7</v>
      </c>
      <c r="C15" s="1677" t="s">
        <v>1088</v>
      </c>
      <c r="D15" s="1678">
        <v>18937.841252146223</v>
      </c>
      <c r="E15" s="1678">
        <v>0</v>
      </c>
      <c r="F15" s="1678">
        <v>32034.811308887212</v>
      </c>
      <c r="G15" s="1679">
        <v>50972.652561033436</v>
      </c>
    </row>
    <row r="16" spans="2:7" x14ac:dyDescent="0.3">
      <c r="B16" s="661">
        <v>8</v>
      </c>
      <c r="C16" s="1677" t="s">
        <v>1089</v>
      </c>
      <c r="D16" s="1678">
        <v>1005.2026003097021</v>
      </c>
      <c r="E16" s="1678">
        <v>0</v>
      </c>
      <c r="F16" s="1678">
        <v>1487.1161518605725</v>
      </c>
      <c r="G16" s="1679">
        <v>2492.3187521702748</v>
      </c>
    </row>
    <row r="17" spans="2:31" x14ac:dyDescent="0.3">
      <c r="B17" s="661">
        <v>9</v>
      </c>
      <c r="C17" s="1677" t="s">
        <v>1090</v>
      </c>
      <c r="D17" s="1678">
        <v>67090.327428680612</v>
      </c>
      <c r="E17" s="1678">
        <v>0</v>
      </c>
      <c r="F17" s="1678">
        <v>11469.436225434645</v>
      </c>
      <c r="G17" s="1679">
        <v>78559.763654115261</v>
      </c>
    </row>
    <row r="18" spans="2:31" x14ac:dyDescent="0.3">
      <c r="B18" s="661">
        <v>10</v>
      </c>
      <c r="C18" s="1677" t="s">
        <v>1091</v>
      </c>
      <c r="D18" s="1678">
        <v>25843.351880903618</v>
      </c>
      <c r="E18" s="1678">
        <v>0</v>
      </c>
      <c r="F18" s="1678">
        <v>38971.463741238855</v>
      </c>
      <c r="G18" s="1679">
        <v>64814.815622142472</v>
      </c>
    </row>
    <row r="19" spans="2:31" x14ac:dyDescent="0.3">
      <c r="B19" s="661">
        <v>11</v>
      </c>
      <c r="C19" s="1677" t="s">
        <v>1092</v>
      </c>
      <c r="D19" s="1678">
        <v>50494.397880177836</v>
      </c>
      <c r="E19" s="1678">
        <v>0</v>
      </c>
      <c r="F19" s="1678">
        <v>183587.72469514675</v>
      </c>
      <c r="G19" s="1679">
        <v>234082.12257532458</v>
      </c>
    </row>
    <row r="20" spans="2:31" x14ac:dyDescent="0.3">
      <c r="B20" s="661">
        <v>12</v>
      </c>
      <c r="C20" s="1677" t="s">
        <v>1093</v>
      </c>
      <c r="D20" s="1678">
        <v>47164.117182649097</v>
      </c>
      <c r="E20" s="1678">
        <v>0</v>
      </c>
      <c r="F20" s="1678">
        <v>70672.095836636014</v>
      </c>
      <c r="G20" s="1679">
        <v>117836.21301928512</v>
      </c>
    </row>
    <row r="21" spans="2:31" x14ac:dyDescent="0.3">
      <c r="B21" s="661">
        <v>13</v>
      </c>
      <c r="C21" s="1680" t="s">
        <v>2368</v>
      </c>
      <c r="D21" s="1678">
        <v>198007.03698220607</v>
      </c>
      <c r="E21" s="1678">
        <v>0</v>
      </c>
      <c r="F21" s="1678">
        <v>112359.57099309246</v>
      </c>
      <c r="G21" s="1678">
        <v>310366.60797529854</v>
      </c>
    </row>
    <row r="22" spans="2:31" x14ac:dyDescent="0.3">
      <c r="B22" s="661">
        <v>14</v>
      </c>
      <c r="C22" s="1680" t="s">
        <v>2369</v>
      </c>
      <c r="D22" s="1678">
        <v>38873960.589652881</v>
      </c>
      <c r="E22" s="1678">
        <v>9573570</v>
      </c>
      <c r="F22" s="1678">
        <v>79184016</v>
      </c>
      <c r="G22" s="1678">
        <v>127631546.58965288</v>
      </c>
    </row>
    <row r="23" spans="2:31" x14ac:dyDescent="0.3">
      <c r="B23" s="661">
        <v>15</v>
      </c>
      <c r="C23" s="1680" t="s">
        <v>2346</v>
      </c>
      <c r="D23" s="1678">
        <v>92230416</v>
      </c>
      <c r="E23" s="1678">
        <v>15955950</v>
      </c>
      <c r="F23" s="1678">
        <v>131973360</v>
      </c>
      <c r="G23" s="1678">
        <v>240159726</v>
      </c>
    </row>
    <row r="24" spans="2:31" x14ac:dyDescent="0.3">
      <c r="B24" s="1681"/>
      <c r="C24" s="1682"/>
      <c r="D24" s="1683"/>
      <c r="E24" s="1683"/>
      <c r="F24" s="1683"/>
      <c r="G24" s="1683"/>
    </row>
    <row r="25" spans="2:31" x14ac:dyDescent="0.3">
      <c r="B25" s="1681"/>
      <c r="C25" s="1682"/>
      <c r="D25" s="1683"/>
      <c r="E25" s="1683"/>
      <c r="F25" s="1683"/>
      <c r="G25" s="1683"/>
    </row>
    <row r="27" spans="2:31" ht="15.75" thickBot="1" x14ac:dyDescent="0.35"/>
    <row r="28" spans="2:31" x14ac:dyDescent="0.3">
      <c r="C28" s="1684"/>
      <c r="D28" s="606"/>
      <c r="E28" s="607" t="s">
        <v>875</v>
      </c>
      <c r="F28" s="607"/>
      <c r="G28" s="1685"/>
      <c r="I28" s="1684"/>
      <c r="J28" s="606"/>
      <c r="K28" s="607" t="s">
        <v>875</v>
      </c>
      <c r="L28" s="607"/>
      <c r="M28" s="1685"/>
      <c r="O28" s="1684"/>
      <c r="P28" s="606"/>
      <c r="Q28" s="607" t="s">
        <v>875</v>
      </c>
      <c r="R28" s="607"/>
      <c r="S28" s="1685"/>
      <c r="U28" s="1684"/>
      <c r="V28" s="606"/>
      <c r="W28" s="607" t="s">
        <v>875</v>
      </c>
      <c r="X28" s="607"/>
      <c r="Y28" s="1685"/>
      <c r="AA28" s="1684"/>
      <c r="AB28" s="606"/>
      <c r="AC28" s="607" t="s">
        <v>875</v>
      </c>
      <c r="AD28" s="607"/>
      <c r="AE28" s="1685"/>
    </row>
    <row r="29" spans="2:31" ht="15.75" thickBot="1" x14ac:dyDescent="0.35">
      <c r="C29" s="944" t="s">
        <v>877</v>
      </c>
      <c r="D29" s="608">
        <v>1</v>
      </c>
      <c r="E29" s="609" t="s">
        <v>3366</v>
      </c>
      <c r="F29" s="1286"/>
      <c r="G29" s="1686"/>
      <c r="I29" s="944" t="s">
        <v>877</v>
      </c>
      <c r="J29" s="608">
        <v>2</v>
      </c>
      <c r="K29" s="609" t="s">
        <v>3366</v>
      </c>
      <c r="L29" s="1286"/>
      <c r="M29" s="1686"/>
      <c r="O29" s="944" t="s">
        <v>877</v>
      </c>
      <c r="P29" s="608">
        <v>3</v>
      </c>
      <c r="Q29" s="609" t="s">
        <v>3366</v>
      </c>
      <c r="R29" s="1286"/>
      <c r="S29" s="1686"/>
      <c r="U29" s="944" t="s">
        <v>877</v>
      </c>
      <c r="V29" s="608">
        <v>4</v>
      </c>
      <c r="W29" s="609" t="s">
        <v>3366</v>
      </c>
      <c r="X29" s="1286"/>
      <c r="Y29" s="1686"/>
      <c r="AA29" s="944" t="s">
        <v>877</v>
      </c>
      <c r="AB29" s="608">
        <v>5</v>
      </c>
      <c r="AC29" s="609" t="s">
        <v>3366</v>
      </c>
      <c r="AD29" s="1286"/>
      <c r="AE29" s="1686"/>
    </row>
    <row r="30" spans="2:31" x14ac:dyDescent="0.3">
      <c r="C30" s="1684" t="s">
        <v>880</v>
      </c>
      <c r="D30" s="607"/>
      <c r="E30" s="606"/>
      <c r="F30" s="1687" t="s">
        <v>881</v>
      </c>
      <c r="G30" s="1688" t="s">
        <v>948</v>
      </c>
      <c r="I30" s="1684" t="s">
        <v>880</v>
      </c>
      <c r="J30" s="607"/>
      <c r="K30" s="606"/>
      <c r="L30" s="1687" t="s">
        <v>881</v>
      </c>
      <c r="M30" s="1688" t="s">
        <v>948</v>
      </c>
      <c r="O30" s="1684" t="s">
        <v>880</v>
      </c>
      <c r="P30" s="607"/>
      <c r="Q30" s="606"/>
      <c r="R30" s="1687" t="s">
        <v>881</v>
      </c>
      <c r="S30" s="1688" t="s">
        <v>721</v>
      </c>
      <c r="U30" s="1684" t="s">
        <v>880</v>
      </c>
      <c r="V30" s="607"/>
      <c r="W30" s="606"/>
      <c r="X30" s="1687" t="s">
        <v>881</v>
      </c>
      <c r="Y30" s="1688" t="s">
        <v>721</v>
      </c>
      <c r="AA30" s="1684" t="s">
        <v>880</v>
      </c>
      <c r="AB30" s="607"/>
      <c r="AC30" s="606"/>
      <c r="AD30" s="1687" t="s">
        <v>881</v>
      </c>
      <c r="AE30" s="1688" t="s">
        <v>721</v>
      </c>
    </row>
    <row r="31" spans="2:31" ht="15.75" thickBot="1" x14ac:dyDescent="0.35">
      <c r="C31" s="1689" t="s">
        <v>1062</v>
      </c>
      <c r="D31" s="1690"/>
      <c r="E31" s="1278"/>
      <c r="F31" s="1691"/>
      <c r="G31" s="1692"/>
      <c r="I31" s="1689" t="s">
        <v>1064</v>
      </c>
      <c r="J31" s="1690"/>
      <c r="K31" s="1278"/>
      <c r="L31" s="1691"/>
      <c r="M31" s="1692"/>
      <c r="O31" s="1689" t="s">
        <v>1065</v>
      </c>
      <c r="P31" s="1690"/>
      <c r="Q31" s="1278"/>
      <c r="R31" s="1691"/>
      <c r="S31" s="1692"/>
      <c r="U31" s="1689" t="s">
        <v>1067</v>
      </c>
      <c r="V31" s="1690"/>
      <c r="W31" s="1278"/>
      <c r="X31" s="1691"/>
      <c r="Y31" s="1692"/>
      <c r="AA31" s="1689" t="s">
        <v>1086</v>
      </c>
      <c r="AB31" s="1690"/>
      <c r="AC31" s="1278"/>
      <c r="AD31" s="1691"/>
      <c r="AE31" s="1692"/>
    </row>
    <row r="32" spans="2:31" x14ac:dyDescent="0.3">
      <c r="C32" s="1693" t="s">
        <v>882</v>
      </c>
      <c r="D32" s="1691"/>
      <c r="E32" s="1694"/>
      <c r="F32" s="1691"/>
      <c r="G32" s="1692"/>
      <c r="I32" s="1693" t="s">
        <v>882</v>
      </c>
      <c r="J32" s="1691"/>
      <c r="K32" s="1694"/>
      <c r="L32" s="1691"/>
      <c r="M32" s="1692"/>
      <c r="O32" s="1693" t="s">
        <v>882</v>
      </c>
      <c r="P32" s="1691"/>
      <c r="Q32" s="1694"/>
      <c r="R32" s="1691"/>
      <c r="S32" s="1692"/>
      <c r="U32" s="1693" t="s">
        <v>882</v>
      </c>
      <c r="V32" s="1691"/>
      <c r="W32" s="1694"/>
      <c r="X32" s="1691"/>
      <c r="Y32" s="1692"/>
      <c r="AA32" s="1693" t="s">
        <v>882</v>
      </c>
      <c r="AB32" s="1691"/>
      <c r="AC32" s="1694"/>
      <c r="AD32" s="1691"/>
      <c r="AE32" s="1692"/>
    </row>
    <row r="33" spans="3:31" x14ac:dyDescent="0.3">
      <c r="C33" s="1695" t="s">
        <v>884</v>
      </c>
      <c r="D33" s="1696" t="s">
        <v>885</v>
      </c>
      <c r="E33" s="1697" t="s">
        <v>886</v>
      </c>
      <c r="F33" s="1696" t="s">
        <v>893</v>
      </c>
      <c r="G33" s="1698" t="s">
        <v>888</v>
      </c>
      <c r="I33" s="1695" t="s">
        <v>884</v>
      </c>
      <c r="J33" s="1696" t="s">
        <v>885</v>
      </c>
      <c r="K33" s="1697" t="s">
        <v>886</v>
      </c>
      <c r="L33" s="1696" t="s">
        <v>893</v>
      </c>
      <c r="M33" s="1698" t="s">
        <v>888</v>
      </c>
      <c r="O33" s="1695" t="s">
        <v>884</v>
      </c>
      <c r="P33" s="1696" t="s">
        <v>885</v>
      </c>
      <c r="Q33" s="1697" t="s">
        <v>886</v>
      </c>
      <c r="R33" s="1696" t="s">
        <v>893</v>
      </c>
      <c r="S33" s="1698" t="s">
        <v>888</v>
      </c>
      <c r="U33" s="1695" t="s">
        <v>884</v>
      </c>
      <c r="V33" s="1696" t="s">
        <v>885</v>
      </c>
      <c r="W33" s="1697" t="s">
        <v>886</v>
      </c>
      <c r="X33" s="1696" t="s">
        <v>893</v>
      </c>
      <c r="Y33" s="1698" t="s">
        <v>888</v>
      </c>
      <c r="AA33" s="1695" t="s">
        <v>884</v>
      </c>
      <c r="AB33" s="1696" t="s">
        <v>885</v>
      </c>
      <c r="AC33" s="1697" t="s">
        <v>886</v>
      </c>
      <c r="AD33" s="1696" t="s">
        <v>893</v>
      </c>
      <c r="AE33" s="1698" t="s">
        <v>888</v>
      </c>
    </row>
    <row r="34" spans="3:31" x14ac:dyDescent="0.3">
      <c r="C34" s="1699" t="s">
        <v>993</v>
      </c>
      <c r="D34" s="1700">
        <v>4251.3637355331075</v>
      </c>
      <c r="E34" s="1701">
        <v>2.7145636338958514</v>
      </c>
      <c r="F34" s="1702">
        <v>1</v>
      </c>
      <c r="G34" s="1703">
        <v>11540.597390941793</v>
      </c>
      <c r="I34" s="1699" t="s">
        <v>993</v>
      </c>
      <c r="J34" s="1700">
        <v>4251.3637355331075</v>
      </c>
      <c r="K34" s="1701">
        <v>2.7145636338958514</v>
      </c>
      <c r="L34" s="1702">
        <v>1</v>
      </c>
      <c r="M34" s="1703">
        <v>11540.597390941793</v>
      </c>
      <c r="O34" s="1699" t="s">
        <v>993</v>
      </c>
      <c r="P34" s="1700">
        <v>4251.3637355331075</v>
      </c>
      <c r="Q34" s="1701">
        <v>27.145636338958511</v>
      </c>
      <c r="R34" s="1702">
        <v>1</v>
      </c>
      <c r="S34" s="1703">
        <v>115405.97390941792</v>
      </c>
      <c r="U34" s="1699" t="s">
        <v>993</v>
      </c>
      <c r="V34" s="1700">
        <v>4251.3637355331075</v>
      </c>
      <c r="W34" s="1701">
        <v>27.145636338958511</v>
      </c>
      <c r="X34" s="1702">
        <v>1</v>
      </c>
      <c r="Y34" s="1703">
        <v>115405.97390941792</v>
      </c>
      <c r="AA34" s="1699" t="s">
        <v>993</v>
      </c>
      <c r="AB34" s="1700">
        <v>4251.3637355331075</v>
      </c>
      <c r="AC34" s="1701">
        <v>0.04</v>
      </c>
      <c r="AD34" s="1702">
        <v>1</v>
      </c>
      <c r="AE34" s="1703">
        <v>170.05454942132431</v>
      </c>
    </row>
    <row r="35" spans="3:31" x14ac:dyDescent="0.3">
      <c r="C35" s="1699" t="s">
        <v>1974</v>
      </c>
      <c r="D35" s="1700">
        <v>372932.87918252859</v>
      </c>
      <c r="E35" s="1701">
        <v>0.41142857142857142</v>
      </c>
      <c r="F35" s="1702">
        <v>1</v>
      </c>
      <c r="G35" s="1703">
        <v>153435.24172081175</v>
      </c>
      <c r="I35" s="1699" t="s">
        <v>1974</v>
      </c>
      <c r="J35" s="1700">
        <v>372932.87918252859</v>
      </c>
      <c r="K35" s="1701">
        <v>0.41142857142857142</v>
      </c>
      <c r="L35" s="1702">
        <v>1</v>
      </c>
      <c r="M35" s="1703">
        <v>153435.24172081175</v>
      </c>
      <c r="O35" s="1699" t="s">
        <v>1974</v>
      </c>
      <c r="P35" s="1700">
        <v>372932.87918252859</v>
      </c>
      <c r="Q35" s="1701">
        <v>0.82285714285714284</v>
      </c>
      <c r="R35" s="1702">
        <v>1</v>
      </c>
      <c r="S35" s="1703">
        <v>306870.48344162351</v>
      </c>
      <c r="U35" s="1699" t="s">
        <v>1974</v>
      </c>
      <c r="V35" s="1700">
        <v>372932.87918252859</v>
      </c>
      <c r="W35" s="1701">
        <v>0.82285714285714284</v>
      </c>
      <c r="X35" s="1702">
        <v>1</v>
      </c>
      <c r="Y35" s="1703">
        <v>306870.48344162351</v>
      </c>
      <c r="AA35" s="1699" t="s">
        <v>1974</v>
      </c>
      <c r="AB35" s="1700">
        <v>372932.87918252859</v>
      </c>
      <c r="AC35" s="1701">
        <v>1.3714285714285701E-3</v>
      </c>
      <c r="AD35" s="1702">
        <v>1</v>
      </c>
      <c r="AE35" s="1703">
        <v>511.45080573603872</v>
      </c>
    </row>
    <row r="36" spans="3:31" x14ac:dyDescent="0.3">
      <c r="C36" s="1687"/>
      <c r="D36" s="1704"/>
      <c r="E36" s="1701"/>
      <c r="F36" s="1705"/>
      <c r="G36" s="1706"/>
      <c r="I36" s="1687"/>
      <c r="J36" s="1704"/>
      <c r="K36" s="1701"/>
      <c r="L36" s="1705"/>
      <c r="M36" s="1706"/>
      <c r="O36" s="1699" t="s">
        <v>991</v>
      </c>
      <c r="P36" s="1700">
        <v>99735.36365457825</v>
      </c>
      <c r="Q36" s="1701">
        <v>0.93501636278634892</v>
      </c>
      <c r="R36" s="1702">
        <v>1</v>
      </c>
      <c r="S36" s="1703">
        <v>93254.196965477575</v>
      </c>
      <c r="U36" s="1699" t="s">
        <v>991</v>
      </c>
      <c r="V36" s="1700">
        <v>99735.36365457825</v>
      </c>
      <c r="W36" s="1701">
        <v>0.93501636278634892</v>
      </c>
      <c r="X36" s="1702">
        <v>1</v>
      </c>
      <c r="Y36" s="1703">
        <v>93254.196965477575</v>
      </c>
      <c r="AA36" s="1699" t="s">
        <v>991</v>
      </c>
      <c r="AB36" s="1700">
        <v>99735.36365457825</v>
      </c>
      <c r="AC36" s="1701">
        <v>6.6555319616947524E-4</v>
      </c>
      <c r="AD36" s="1702">
        <v>1</v>
      </c>
      <c r="AE36" s="1703">
        <v>66.379190051429475</v>
      </c>
    </row>
    <row r="37" spans="3:31" x14ac:dyDescent="0.3">
      <c r="C37" s="1687"/>
      <c r="D37" s="1705"/>
      <c r="E37" s="1707"/>
      <c r="F37" s="1705"/>
      <c r="G37" s="1706"/>
      <c r="I37" s="1687"/>
      <c r="J37" s="1705"/>
      <c r="K37" s="1707"/>
      <c r="L37" s="1705"/>
      <c r="M37" s="1706"/>
      <c r="O37" s="1687"/>
      <c r="P37" s="1705"/>
      <c r="Q37" s="1707"/>
      <c r="R37" s="1705"/>
      <c r="S37" s="1706"/>
      <c r="U37" s="1687"/>
      <c r="V37" s="1705"/>
      <c r="W37" s="1707"/>
      <c r="X37" s="1705"/>
      <c r="Y37" s="1706"/>
      <c r="AA37" s="656" t="s">
        <v>1149</v>
      </c>
      <c r="AB37" s="1700">
        <v>154317.56403777088</v>
      </c>
      <c r="AC37" s="1707">
        <v>1.6666666666666668E-3</v>
      </c>
      <c r="AD37" s="1702">
        <v>2</v>
      </c>
      <c r="AE37" s="1703">
        <v>514.39188012590296</v>
      </c>
    </row>
    <row r="38" spans="3:31" x14ac:dyDescent="0.3">
      <c r="C38" s="666"/>
      <c r="D38" s="1691"/>
      <c r="E38" s="1691"/>
      <c r="F38" s="1708" t="s">
        <v>890</v>
      </c>
      <c r="G38" s="1709">
        <v>164975.83911175354</v>
      </c>
      <c r="I38" s="666"/>
      <c r="J38" s="1691"/>
      <c r="K38" s="1691"/>
      <c r="L38" s="1708" t="s">
        <v>890</v>
      </c>
      <c r="M38" s="1709">
        <v>164975.83911175354</v>
      </c>
      <c r="O38" s="666"/>
      <c r="P38" s="1691"/>
      <c r="Q38" s="1691"/>
      <c r="R38" s="1708" t="s">
        <v>890</v>
      </c>
      <c r="S38" s="1709">
        <v>515530.65431651904</v>
      </c>
      <c r="U38" s="666"/>
      <c r="V38" s="1691"/>
      <c r="W38" s="1691"/>
      <c r="X38" s="1708" t="s">
        <v>890</v>
      </c>
      <c r="Y38" s="1709">
        <v>515530.65431651904</v>
      </c>
      <c r="AA38" s="666"/>
      <c r="AB38" s="1691"/>
      <c r="AC38" s="1691"/>
      <c r="AD38" s="1708" t="s">
        <v>890</v>
      </c>
      <c r="AE38" s="1709">
        <v>1262.2764253346954</v>
      </c>
    </row>
    <row r="39" spans="3:31" x14ac:dyDescent="0.3">
      <c r="C39" s="1693" t="s">
        <v>891</v>
      </c>
      <c r="D39" s="1694"/>
      <c r="E39" s="1694"/>
      <c r="F39" s="1691"/>
      <c r="G39" s="1692"/>
      <c r="I39" s="1693" t="s">
        <v>891</v>
      </c>
      <c r="J39" s="1694"/>
      <c r="K39" s="1694"/>
      <c r="L39" s="1691"/>
      <c r="M39" s="1692"/>
      <c r="O39" s="1693" t="s">
        <v>891</v>
      </c>
      <c r="P39" s="1694"/>
      <c r="Q39" s="1694"/>
      <c r="R39" s="1691"/>
      <c r="S39" s="1692"/>
      <c r="U39" s="1693" t="s">
        <v>891</v>
      </c>
      <c r="V39" s="1694"/>
      <c r="W39" s="1694"/>
      <c r="X39" s="1691"/>
      <c r="Y39" s="1692"/>
      <c r="AA39" s="1693" t="s">
        <v>891</v>
      </c>
      <c r="AB39" s="1694"/>
      <c r="AC39" s="1694"/>
      <c r="AD39" s="1691"/>
      <c r="AE39" s="1692"/>
    </row>
    <row r="40" spans="3:31" x14ac:dyDescent="0.3">
      <c r="C40" s="1695" t="s">
        <v>884</v>
      </c>
      <c r="D40" s="1696" t="s">
        <v>892</v>
      </c>
      <c r="E40" s="1697" t="s">
        <v>893</v>
      </c>
      <c r="F40" s="1696" t="s">
        <v>887</v>
      </c>
      <c r="G40" s="1710" t="s">
        <v>888</v>
      </c>
      <c r="I40" s="1695" t="s">
        <v>884</v>
      </c>
      <c r="J40" s="1696" t="s">
        <v>892</v>
      </c>
      <c r="K40" s="1697" t="s">
        <v>893</v>
      </c>
      <c r="L40" s="1696" t="s">
        <v>887</v>
      </c>
      <c r="M40" s="1710" t="s">
        <v>888</v>
      </c>
      <c r="O40" s="1695" t="s">
        <v>884</v>
      </c>
      <c r="P40" s="1696" t="s">
        <v>892</v>
      </c>
      <c r="Q40" s="1697" t="s">
        <v>893</v>
      </c>
      <c r="R40" s="1696" t="s">
        <v>887</v>
      </c>
      <c r="S40" s="1710" t="s">
        <v>888</v>
      </c>
      <c r="U40" s="1695" t="s">
        <v>884</v>
      </c>
      <c r="V40" s="1696" t="s">
        <v>892</v>
      </c>
      <c r="W40" s="1697" t="s">
        <v>893</v>
      </c>
      <c r="X40" s="1696" t="s">
        <v>887</v>
      </c>
      <c r="Y40" s="1710" t="s">
        <v>888</v>
      </c>
      <c r="AA40" s="1695" t="s">
        <v>884</v>
      </c>
      <c r="AB40" s="1696" t="s">
        <v>892</v>
      </c>
      <c r="AC40" s="1697" t="s">
        <v>893</v>
      </c>
      <c r="AD40" s="1696" t="s">
        <v>887</v>
      </c>
      <c r="AE40" s="1710" t="s">
        <v>888</v>
      </c>
    </row>
    <row r="41" spans="3:31" x14ac:dyDescent="0.3">
      <c r="C41" s="1687"/>
      <c r="D41" s="1711"/>
      <c r="E41" s="965"/>
      <c r="F41" s="1712"/>
      <c r="G41" s="1713"/>
      <c r="I41" s="1687"/>
      <c r="J41" s="1711"/>
      <c r="K41" s="965"/>
      <c r="L41" s="1712"/>
      <c r="M41" s="1713"/>
      <c r="O41" s="1687"/>
      <c r="P41" s="1711"/>
      <c r="Q41" s="965"/>
      <c r="R41" s="1712"/>
      <c r="S41" s="1713"/>
      <c r="U41" s="1687"/>
      <c r="V41" s="1711"/>
      <c r="W41" s="965"/>
      <c r="X41" s="1712"/>
      <c r="Y41" s="1713"/>
      <c r="AA41" s="1687"/>
      <c r="AB41" s="1711"/>
      <c r="AC41" s="965"/>
      <c r="AD41" s="1712"/>
      <c r="AE41" s="1713"/>
    </row>
    <row r="42" spans="3:31" x14ac:dyDescent="0.3">
      <c r="C42" s="1687"/>
      <c r="D42" s="1711"/>
      <c r="E42" s="965"/>
      <c r="F42" s="1712"/>
      <c r="G42" s="1713"/>
      <c r="I42" s="1687"/>
      <c r="J42" s="1711"/>
      <c r="K42" s="965"/>
      <c r="L42" s="1712"/>
      <c r="M42" s="1713"/>
      <c r="O42" s="1687"/>
      <c r="P42" s="1711"/>
      <c r="Q42" s="965"/>
      <c r="R42" s="1712"/>
      <c r="S42" s="1713"/>
      <c r="U42" s="1687"/>
      <c r="V42" s="1711"/>
      <c r="W42" s="965"/>
      <c r="X42" s="1712"/>
      <c r="Y42" s="1713"/>
      <c r="AA42" s="1687"/>
      <c r="AB42" s="1711"/>
      <c r="AC42" s="965"/>
      <c r="AD42" s="1712"/>
      <c r="AE42" s="1713"/>
    </row>
    <row r="43" spans="3:31" x14ac:dyDescent="0.3">
      <c r="C43" s="1687"/>
      <c r="D43" s="1711"/>
      <c r="E43" s="965"/>
      <c r="F43" s="1712"/>
      <c r="G43" s="1713"/>
      <c r="I43" s="1687"/>
      <c r="J43" s="1711"/>
      <c r="K43" s="965"/>
      <c r="L43" s="1712"/>
      <c r="M43" s="1713"/>
      <c r="O43" s="1687"/>
      <c r="P43" s="1711"/>
      <c r="Q43" s="965"/>
      <c r="R43" s="1712"/>
      <c r="S43" s="1713"/>
      <c r="U43" s="1687"/>
      <c r="V43" s="1711"/>
      <c r="W43" s="965"/>
      <c r="X43" s="1712"/>
      <c r="Y43" s="1713"/>
      <c r="AA43" s="1687"/>
      <c r="AB43" s="1711"/>
      <c r="AC43" s="965"/>
      <c r="AD43" s="1712"/>
      <c r="AE43" s="1713"/>
    </row>
    <row r="44" spans="3:31" x14ac:dyDescent="0.3">
      <c r="C44" s="959"/>
      <c r="D44" s="679"/>
      <c r="E44" s="1714"/>
      <c r="F44" s="1712"/>
      <c r="G44" s="1713"/>
      <c r="I44" s="959"/>
      <c r="J44" s="679"/>
      <c r="K44" s="1714"/>
      <c r="L44" s="1712"/>
      <c r="M44" s="1713"/>
      <c r="O44" s="959"/>
      <c r="P44" s="679"/>
      <c r="Q44" s="1714"/>
      <c r="R44" s="1712"/>
      <c r="S44" s="1713"/>
      <c r="U44" s="959"/>
      <c r="V44" s="679"/>
      <c r="W44" s="1714"/>
      <c r="X44" s="1712"/>
      <c r="Y44" s="1713"/>
      <c r="AA44" s="959"/>
      <c r="AB44" s="679"/>
      <c r="AC44" s="1714"/>
      <c r="AD44" s="1712"/>
      <c r="AE44" s="1713"/>
    </row>
    <row r="45" spans="3:31" x14ac:dyDescent="0.3">
      <c r="C45" s="666"/>
      <c r="D45" s="1691"/>
      <c r="E45" s="1691"/>
      <c r="F45" s="1708" t="s">
        <v>890</v>
      </c>
      <c r="G45" s="1709">
        <v>0</v>
      </c>
      <c r="I45" s="666"/>
      <c r="J45" s="1691"/>
      <c r="K45" s="1691"/>
      <c r="L45" s="1708" t="s">
        <v>890</v>
      </c>
      <c r="M45" s="1709">
        <v>0</v>
      </c>
      <c r="O45" s="666"/>
      <c r="P45" s="1691"/>
      <c r="Q45" s="1691"/>
      <c r="R45" s="1708" t="s">
        <v>890</v>
      </c>
      <c r="S45" s="1709">
        <v>0</v>
      </c>
      <c r="U45" s="666"/>
      <c r="V45" s="1691"/>
      <c r="W45" s="1691"/>
      <c r="X45" s="1708" t="s">
        <v>890</v>
      </c>
      <c r="Y45" s="1709">
        <v>0</v>
      </c>
      <c r="AA45" s="666"/>
      <c r="AB45" s="1691"/>
      <c r="AC45" s="1691"/>
      <c r="AD45" s="1708" t="s">
        <v>890</v>
      </c>
      <c r="AE45" s="1709">
        <v>0</v>
      </c>
    </row>
    <row r="46" spans="3:31" x14ac:dyDescent="0.3">
      <c r="C46" s="1693" t="s">
        <v>898</v>
      </c>
      <c r="D46" s="1694"/>
      <c r="E46" s="1694"/>
      <c r="F46" s="1691"/>
      <c r="G46" s="1692"/>
      <c r="I46" s="1693" t="s">
        <v>898</v>
      </c>
      <c r="J46" s="1694"/>
      <c r="K46" s="1694"/>
      <c r="L46" s="1691"/>
      <c r="M46" s="1692"/>
      <c r="O46" s="1693" t="s">
        <v>898</v>
      </c>
      <c r="P46" s="1694"/>
      <c r="Q46" s="1694"/>
      <c r="R46" s="1691"/>
      <c r="S46" s="1692"/>
      <c r="U46" s="1693" t="s">
        <v>898</v>
      </c>
      <c r="V46" s="1694"/>
      <c r="W46" s="1694"/>
      <c r="X46" s="1691"/>
      <c r="Y46" s="1692"/>
      <c r="AA46" s="1693" t="s">
        <v>898</v>
      </c>
      <c r="AB46" s="1694"/>
      <c r="AC46" s="1694"/>
      <c r="AD46" s="1691"/>
      <c r="AE46" s="1692"/>
    </row>
    <row r="47" spans="3:31" x14ac:dyDescent="0.3">
      <c r="C47" s="1695" t="s">
        <v>884</v>
      </c>
      <c r="D47" s="1696" t="s">
        <v>885</v>
      </c>
      <c r="E47" s="1697" t="s">
        <v>2597</v>
      </c>
      <c r="F47" s="1696" t="s">
        <v>2598</v>
      </c>
      <c r="G47" s="1698" t="s">
        <v>888</v>
      </c>
      <c r="I47" s="1695" t="s">
        <v>884</v>
      </c>
      <c r="J47" s="1696" t="s">
        <v>885</v>
      </c>
      <c r="K47" s="1697" t="s">
        <v>2597</v>
      </c>
      <c r="L47" s="1696" t="s">
        <v>2598</v>
      </c>
      <c r="M47" s="1698" t="s">
        <v>888</v>
      </c>
      <c r="O47" s="1695" t="s">
        <v>884</v>
      </c>
      <c r="P47" s="1696" t="s">
        <v>885</v>
      </c>
      <c r="Q47" s="1697" t="s">
        <v>2597</v>
      </c>
      <c r="R47" s="1696" t="s">
        <v>2598</v>
      </c>
      <c r="S47" s="1698" t="s">
        <v>888</v>
      </c>
      <c r="U47" s="1695" t="s">
        <v>884</v>
      </c>
      <c r="V47" s="1696" t="s">
        <v>885</v>
      </c>
      <c r="W47" s="1697" t="s">
        <v>2597</v>
      </c>
      <c r="X47" s="1696" t="s">
        <v>2598</v>
      </c>
      <c r="Y47" s="1698" t="s">
        <v>888</v>
      </c>
      <c r="AA47" s="1695" t="s">
        <v>884</v>
      </c>
      <c r="AB47" s="1696" t="s">
        <v>885</v>
      </c>
      <c r="AC47" s="1697" t="s">
        <v>886</v>
      </c>
      <c r="AD47" s="1696" t="s">
        <v>893</v>
      </c>
      <c r="AE47" s="1698" t="s">
        <v>888</v>
      </c>
    </row>
    <row r="48" spans="3:31" x14ac:dyDescent="0.3">
      <c r="C48" s="1699" t="s">
        <v>998</v>
      </c>
      <c r="D48" s="966">
        <v>100449.55474126368</v>
      </c>
      <c r="E48" s="1701">
        <v>0.48104106531541724</v>
      </c>
      <c r="F48" s="1702">
        <v>1</v>
      </c>
      <c r="G48" s="1703">
        <v>48320.360823196803</v>
      </c>
      <c r="I48" s="1699" t="s">
        <v>998</v>
      </c>
      <c r="J48" s="966">
        <v>100449.55474126368</v>
      </c>
      <c r="K48" s="1701">
        <v>0.48104106531541724</v>
      </c>
      <c r="L48" s="1702">
        <v>1</v>
      </c>
      <c r="M48" s="1703">
        <v>48320.360823196803</v>
      </c>
      <c r="O48" s="1699" t="s">
        <v>1155</v>
      </c>
      <c r="P48" s="966">
        <v>93831.201492526641</v>
      </c>
      <c r="Q48" s="1701">
        <v>0.37210251179395637</v>
      </c>
      <c r="R48" s="1702">
        <v>1</v>
      </c>
      <c r="S48" s="1703">
        <v>34914.825760013991</v>
      </c>
      <c r="U48" s="1699" t="s">
        <v>1155</v>
      </c>
      <c r="V48" s="966">
        <v>93831.201492526641</v>
      </c>
      <c r="W48" s="1701">
        <v>0.37210251179395637</v>
      </c>
      <c r="X48" s="1702">
        <v>1</v>
      </c>
      <c r="Y48" s="1703">
        <v>34914.825760013991</v>
      </c>
      <c r="AA48" s="1699" t="s">
        <v>1155</v>
      </c>
      <c r="AB48" s="966">
        <v>93831.201492526641</v>
      </c>
      <c r="AC48" s="1701">
        <v>1.6000000000000001E-3</v>
      </c>
      <c r="AD48" s="1702">
        <v>1</v>
      </c>
      <c r="AE48" s="1703">
        <v>150.12992238804264</v>
      </c>
    </row>
    <row r="49" spans="3:31" x14ac:dyDescent="0.3">
      <c r="C49" s="1699" t="s">
        <v>1154</v>
      </c>
      <c r="D49" s="966">
        <v>64040.167561799884</v>
      </c>
      <c r="E49" s="1701">
        <v>1.04</v>
      </c>
      <c r="F49" s="1702">
        <v>1</v>
      </c>
      <c r="G49" s="1703">
        <v>66601.77426427188</v>
      </c>
      <c r="I49" s="1699" t="s">
        <v>1154</v>
      </c>
      <c r="J49" s="966">
        <v>64040.167561799884</v>
      </c>
      <c r="K49" s="1701">
        <v>0.99998505013430361</v>
      </c>
      <c r="L49" s="1702">
        <v>1</v>
      </c>
      <c r="M49" s="1703">
        <v>64039.210169895661</v>
      </c>
      <c r="O49" s="1699" t="s">
        <v>998</v>
      </c>
      <c r="P49" s="966">
        <v>100449.55474126368</v>
      </c>
      <c r="Q49" s="1701">
        <v>8.7248246844319777</v>
      </c>
      <c r="R49" s="1702">
        <v>1</v>
      </c>
      <c r="S49" s="1703">
        <v>876404.75474677852</v>
      </c>
      <c r="U49" s="1699" t="s">
        <v>998</v>
      </c>
      <c r="V49" s="966">
        <v>100449.55474126368</v>
      </c>
      <c r="W49" s="1701">
        <v>8.7248246844319777</v>
      </c>
      <c r="X49" s="1702">
        <v>1</v>
      </c>
      <c r="Y49" s="1703">
        <v>876404.75474677852</v>
      </c>
      <c r="AA49" s="1699" t="s">
        <v>998</v>
      </c>
      <c r="AB49" s="966">
        <v>100449.55474126368</v>
      </c>
      <c r="AC49" s="1701">
        <v>1.2E-2</v>
      </c>
      <c r="AD49" s="1702">
        <v>1</v>
      </c>
      <c r="AE49" s="1703">
        <v>1205.3946568951642</v>
      </c>
    </row>
    <row r="50" spans="3:31" x14ac:dyDescent="0.3">
      <c r="C50" s="1687"/>
      <c r="D50" s="1707"/>
      <c r="E50" s="1701"/>
      <c r="F50" s="1707"/>
      <c r="G50" s="1706"/>
      <c r="I50" s="1687"/>
      <c r="J50" s="1707"/>
      <c r="K50" s="1701"/>
      <c r="L50" s="1707"/>
      <c r="M50" s="1706"/>
      <c r="O50" s="1699" t="s">
        <v>1154</v>
      </c>
      <c r="P50" s="966">
        <v>64040.167561799884</v>
      </c>
      <c r="Q50" s="1701">
        <v>7.5171118041623863</v>
      </c>
      <c r="R50" s="1702">
        <v>1</v>
      </c>
      <c r="S50" s="1703">
        <v>481397.09951934306</v>
      </c>
      <c r="U50" s="1699" t="s">
        <v>1154</v>
      </c>
      <c r="V50" s="966">
        <v>64040.167561799884</v>
      </c>
      <c r="W50" s="1701">
        <v>7.5171118041623863</v>
      </c>
      <c r="X50" s="1702">
        <v>1</v>
      </c>
      <c r="Y50" s="1703">
        <v>481397.09951934306</v>
      </c>
      <c r="AA50" s="1699" t="s">
        <v>1154</v>
      </c>
      <c r="AB50" s="966">
        <v>64040.167561799884</v>
      </c>
      <c r="AC50" s="1701">
        <v>1.2999999999999999E-2</v>
      </c>
      <c r="AD50" s="1702">
        <v>1</v>
      </c>
      <c r="AE50" s="1703">
        <v>832.5221783033985</v>
      </c>
    </row>
    <row r="51" spans="3:31" x14ac:dyDescent="0.3">
      <c r="C51" s="666"/>
      <c r="D51" s="1691"/>
      <c r="E51" s="1691"/>
      <c r="F51" s="1708" t="s">
        <v>890</v>
      </c>
      <c r="G51" s="1709">
        <v>114922.13508746869</v>
      </c>
      <c r="I51" s="666"/>
      <c r="J51" s="1691"/>
      <c r="K51" s="1691"/>
      <c r="L51" s="1708" t="s">
        <v>890</v>
      </c>
      <c r="M51" s="1709">
        <v>112359.57099309246</v>
      </c>
      <c r="O51" s="666"/>
      <c r="P51" s="1691"/>
      <c r="Q51" s="1691"/>
      <c r="R51" s="1708" t="s">
        <v>890</v>
      </c>
      <c r="S51" s="1709">
        <v>1392716.6800261356</v>
      </c>
      <c r="U51" s="666"/>
      <c r="V51" s="1691"/>
      <c r="W51" s="1691"/>
      <c r="X51" s="1708" t="s">
        <v>890</v>
      </c>
      <c r="Y51" s="1709">
        <v>1392716.6800261356</v>
      </c>
      <c r="AA51" s="666"/>
      <c r="AB51" s="1691"/>
      <c r="AC51" s="1691"/>
      <c r="AD51" s="1708" t="s">
        <v>890</v>
      </c>
      <c r="AE51" s="1709">
        <v>2188.0467575866051</v>
      </c>
    </row>
    <row r="52" spans="3:31" ht="15.75" thickBot="1" x14ac:dyDescent="0.35">
      <c r="C52" s="1715"/>
      <c r="D52" s="1716"/>
      <c r="E52" s="1717" t="s">
        <v>900</v>
      </c>
      <c r="F52" s="1718"/>
      <c r="G52" s="1719">
        <v>279897.97419922223</v>
      </c>
      <c r="I52" s="1715"/>
      <c r="J52" s="1716"/>
      <c r="K52" s="1717" t="s">
        <v>900</v>
      </c>
      <c r="L52" s="1718"/>
      <c r="M52" s="1719">
        <v>277335.410104846</v>
      </c>
      <c r="O52" s="1715"/>
      <c r="P52" s="1716"/>
      <c r="Q52" s="1717" t="s">
        <v>900</v>
      </c>
      <c r="R52" s="1718"/>
      <c r="S52" s="1719">
        <v>1908247.3343426548</v>
      </c>
      <c r="U52" s="1715"/>
      <c r="V52" s="1716"/>
      <c r="W52" s="1717" t="s">
        <v>900</v>
      </c>
      <c r="X52" s="1718"/>
      <c r="Y52" s="1719">
        <v>1908247.3343426548</v>
      </c>
      <c r="AA52" s="1715"/>
      <c r="AB52" s="1716"/>
      <c r="AC52" s="1717" t="s">
        <v>900</v>
      </c>
      <c r="AD52" s="1718"/>
      <c r="AE52" s="1719">
        <v>3450.3231829213005</v>
      </c>
    </row>
    <row r="53" spans="3:31" x14ac:dyDescent="0.3">
      <c r="I53" s="1691"/>
      <c r="J53" s="1691"/>
      <c r="K53" s="1720"/>
      <c r="L53" s="1721"/>
      <c r="M53" s="1722"/>
    </row>
    <row r="55" spans="3:31" ht="15.75" thickBot="1" x14ac:dyDescent="0.35"/>
    <row r="56" spans="3:31" x14ac:dyDescent="0.3">
      <c r="C56" s="1684"/>
      <c r="D56" s="606"/>
      <c r="E56" s="607" t="s">
        <v>875</v>
      </c>
      <c r="F56" s="607"/>
      <c r="G56" s="1685"/>
      <c r="I56" s="1684"/>
      <c r="J56" s="606"/>
      <c r="K56" s="607" t="s">
        <v>875</v>
      </c>
      <c r="L56" s="607"/>
      <c r="M56" s="1685"/>
      <c r="O56" s="1684"/>
      <c r="P56" s="606"/>
      <c r="Q56" s="607" t="s">
        <v>875</v>
      </c>
      <c r="R56" s="607"/>
      <c r="S56" s="1685"/>
      <c r="U56" s="1684"/>
      <c r="V56" s="606"/>
      <c r="W56" s="607" t="s">
        <v>875</v>
      </c>
      <c r="X56" s="607"/>
      <c r="Y56" s="1685"/>
      <c r="AA56" s="1684"/>
      <c r="AB56" s="606"/>
      <c r="AC56" s="607" t="s">
        <v>875</v>
      </c>
      <c r="AD56" s="607"/>
      <c r="AE56" s="1685"/>
    </row>
    <row r="57" spans="3:31" ht="15.75" thickBot="1" x14ac:dyDescent="0.35">
      <c r="C57" s="944" t="s">
        <v>877</v>
      </c>
      <c r="D57" s="608">
        <v>6</v>
      </c>
      <c r="E57" s="609" t="s">
        <v>3366</v>
      </c>
      <c r="F57" s="1286"/>
      <c r="G57" s="1686"/>
      <c r="I57" s="944" t="s">
        <v>877</v>
      </c>
      <c r="J57" s="608">
        <v>7</v>
      </c>
      <c r="K57" s="609" t="s">
        <v>3366</v>
      </c>
      <c r="L57" s="1286"/>
      <c r="M57" s="1686"/>
      <c r="O57" s="944" t="s">
        <v>877</v>
      </c>
      <c r="P57" s="608">
        <v>8</v>
      </c>
      <c r="Q57" s="609" t="s">
        <v>3366</v>
      </c>
      <c r="R57" s="1286"/>
      <c r="S57" s="1686"/>
      <c r="U57" s="944" t="s">
        <v>877</v>
      </c>
      <c r="V57" s="608">
        <v>9</v>
      </c>
      <c r="W57" s="609" t="s">
        <v>3366</v>
      </c>
      <c r="X57" s="1286"/>
      <c r="Y57" s="1686"/>
      <c r="AA57" s="944" t="s">
        <v>877</v>
      </c>
      <c r="AB57" s="608">
        <v>10</v>
      </c>
      <c r="AC57" s="609" t="s">
        <v>3366</v>
      </c>
      <c r="AD57" s="1286"/>
      <c r="AE57" s="1686"/>
    </row>
    <row r="58" spans="3:31" x14ac:dyDescent="0.3">
      <c r="C58" s="1684" t="s">
        <v>880</v>
      </c>
      <c r="D58" s="607"/>
      <c r="E58" s="606"/>
      <c r="F58" s="1687" t="s">
        <v>881</v>
      </c>
      <c r="G58" s="1688" t="s">
        <v>721</v>
      </c>
      <c r="I58" s="1684" t="s">
        <v>880</v>
      </c>
      <c r="J58" s="607"/>
      <c r="K58" s="606"/>
      <c r="L58" s="1687" t="s">
        <v>881</v>
      </c>
      <c r="M58" s="1688" t="s">
        <v>721</v>
      </c>
      <c r="O58" s="1684" t="s">
        <v>880</v>
      </c>
      <c r="P58" s="607"/>
      <c r="Q58" s="606"/>
      <c r="R58" s="1687" t="s">
        <v>881</v>
      </c>
      <c r="S58" s="1688" t="s">
        <v>721</v>
      </c>
      <c r="U58" s="1684" t="s">
        <v>880</v>
      </c>
      <c r="V58" s="607"/>
      <c r="W58" s="606"/>
      <c r="X58" s="1687" t="s">
        <v>881</v>
      </c>
      <c r="Y58" s="1688" t="s">
        <v>721</v>
      </c>
      <c r="AA58" s="1684" t="s">
        <v>880</v>
      </c>
      <c r="AB58" s="607"/>
      <c r="AC58" s="606"/>
      <c r="AD58" s="1687" t="s">
        <v>881</v>
      </c>
      <c r="AE58" s="1688" t="s">
        <v>721</v>
      </c>
    </row>
    <row r="59" spans="3:31" ht="12.75" customHeight="1" thickBot="1" x14ac:dyDescent="0.35">
      <c r="C59" s="1689" t="s">
        <v>1087</v>
      </c>
      <c r="D59" s="1690"/>
      <c r="E59" s="1278"/>
      <c r="F59" s="1691"/>
      <c r="G59" s="1692"/>
      <c r="I59" s="1689" t="s">
        <v>1088</v>
      </c>
      <c r="J59" s="1690"/>
      <c r="K59" s="1278"/>
      <c r="L59" s="1691"/>
      <c r="M59" s="1692"/>
      <c r="O59" s="1689" t="s">
        <v>1089</v>
      </c>
      <c r="P59" s="1690"/>
      <c r="Q59" s="1278"/>
      <c r="R59" s="1691"/>
      <c r="S59" s="1692"/>
      <c r="U59" s="1689" t="s">
        <v>1090</v>
      </c>
      <c r="V59" s="1690"/>
      <c r="W59" s="1278"/>
      <c r="X59" s="1691"/>
      <c r="Y59" s="1692"/>
      <c r="AA59" s="1689" t="s">
        <v>1091</v>
      </c>
      <c r="AB59" s="1690"/>
      <c r="AC59" s="1278"/>
      <c r="AD59" s="1691"/>
      <c r="AE59" s="1692"/>
    </row>
    <row r="60" spans="3:31" x14ac:dyDescent="0.3">
      <c r="C60" s="1693" t="s">
        <v>882</v>
      </c>
      <c r="D60" s="1691"/>
      <c r="E60" s="1694"/>
      <c r="F60" s="1691"/>
      <c r="G60" s="1692"/>
      <c r="I60" s="1693" t="s">
        <v>882</v>
      </c>
      <c r="J60" s="1691"/>
      <c r="K60" s="1694"/>
      <c r="L60" s="1691"/>
      <c r="M60" s="1692"/>
      <c r="O60" s="1693" t="s">
        <v>882</v>
      </c>
      <c r="P60" s="1691"/>
      <c r="Q60" s="1694"/>
      <c r="R60" s="1691"/>
      <c r="S60" s="1692"/>
      <c r="U60" s="1693" t="s">
        <v>882</v>
      </c>
      <c r="V60" s="1691"/>
      <c r="W60" s="1694"/>
      <c r="X60" s="1691"/>
      <c r="Y60" s="1692"/>
      <c r="AA60" s="1693" t="s">
        <v>882</v>
      </c>
      <c r="AB60" s="1691"/>
      <c r="AC60" s="1694"/>
      <c r="AD60" s="1691"/>
      <c r="AE60" s="1692"/>
    </row>
    <row r="61" spans="3:31" x14ac:dyDescent="0.3">
      <c r="C61" s="1695" t="s">
        <v>884</v>
      </c>
      <c r="D61" s="1696" t="s">
        <v>885</v>
      </c>
      <c r="E61" s="1697" t="s">
        <v>886</v>
      </c>
      <c r="F61" s="1696" t="s">
        <v>893</v>
      </c>
      <c r="G61" s="1698" t="s">
        <v>888</v>
      </c>
      <c r="I61" s="1695" t="s">
        <v>884</v>
      </c>
      <c r="J61" s="1696" t="s">
        <v>885</v>
      </c>
      <c r="K61" s="1697" t="s">
        <v>886</v>
      </c>
      <c r="L61" s="1696" t="s">
        <v>893</v>
      </c>
      <c r="M61" s="1698" t="s">
        <v>888</v>
      </c>
      <c r="O61" s="1695" t="s">
        <v>884</v>
      </c>
      <c r="P61" s="1696" t="s">
        <v>885</v>
      </c>
      <c r="Q61" s="1697" t="s">
        <v>886</v>
      </c>
      <c r="R61" s="1696" t="s">
        <v>893</v>
      </c>
      <c r="S61" s="1698" t="s">
        <v>888</v>
      </c>
      <c r="U61" s="1695" t="s">
        <v>884</v>
      </c>
      <c r="V61" s="1696" t="s">
        <v>885</v>
      </c>
      <c r="W61" s="1697" t="s">
        <v>886</v>
      </c>
      <c r="X61" s="1696" t="s">
        <v>893</v>
      </c>
      <c r="Y61" s="1698" t="s">
        <v>888</v>
      </c>
      <c r="AA61" s="1695" t="s">
        <v>884</v>
      </c>
      <c r="AB61" s="1696" t="s">
        <v>885</v>
      </c>
      <c r="AC61" s="1697" t="s">
        <v>886</v>
      </c>
      <c r="AD61" s="1696" t="s">
        <v>893</v>
      </c>
      <c r="AE61" s="1698" t="s">
        <v>888</v>
      </c>
    </row>
    <row r="62" spans="3:31" x14ac:dyDescent="0.3">
      <c r="C62" s="1699" t="s">
        <v>993</v>
      </c>
      <c r="D62" s="1700">
        <v>4251.3637355331075</v>
      </c>
      <c r="E62" s="1701">
        <v>0.13135773424422026</v>
      </c>
      <c r="F62" s="1702">
        <v>1</v>
      </c>
      <c r="G62" s="1703">
        <v>558.44950774767347</v>
      </c>
      <c r="I62" s="1699" t="s">
        <v>993</v>
      </c>
      <c r="J62" s="1700">
        <v>4251.3637355331075</v>
      </c>
      <c r="K62" s="1701">
        <v>2.919060760982672</v>
      </c>
      <c r="L62" s="1702">
        <v>1</v>
      </c>
      <c r="M62" s="1703">
        <v>12409.989061059408</v>
      </c>
      <c r="O62" s="1699" t="s">
        <v>991</v>
      </c>
      <c r="P62" s="1700">
        <v>99735.36365457825</v>
      </c>
      <c r="Q62" s="1701">
        <v>1.1687704534829363E-3</v>
      </c>
      <c r="R62" s="1702">
        <v>1</v>
      </c>
      <c r="S62" s="1703">
        <v>116.56774620684698</v>
      </c>
      <c r="U62" s="1699" t="s">
        <v>1150</v>
      </c>
      <c r="V62" s="1700">
        <v>1866856.854337808</v>
      </c>
      <c r="W62" s="1701">
        <v>8.0000000000000002E-3</v>
      </c>
      <c r="X62" s="1702">
        <v>1</v>
      </c>
      <c r="Y62" s="1723">
        <v>14934.854834702464</v>
      </c>
      <c r="AA62" s="1699" t="s">
        <v>991</v>
      </c>
      <c r="AB62" s="1700">
        <v>99735.36365457825</v>
      </c>
      <c r="AC62" s="1701">
        <v>0.12808443325840396</v>
      </c>
      <c r="AD62" s="1702">
        <v>1</v>
      </c>
      <c r="AE62" s="1723">
        <v>12774.547529517477</v>
      </c>
    </row>
    <row r="63" spans="3:31" x14ac:dyDescent="0.3">
      <c r="C63" s="1699" t="s">
        <v>1974</v>
      </c>
      <c r="D63" s="1700">
        <v>372932.87918252859</v>
      </c>
      <c r="E63" s="1701">
        <v>2.0571428571428572E-3</v>
      </c>
      <c r="F63" s="1702">
        <v>1</v>
      </c>
      <c r="G63" s="1703">
        <v>767.17620860405884</v>
      </c>
      <c r="I63" s="1699" t="s">
        <v>1974</v>
      </c>
      <c r="J63" s="1700">
        <v>372932.87918252859</v>
      </c>
      <c r="K63" s="1701">
        <v>9.8412698412698417E-3</v>
      </c>
      <c r="L63" s="1702">
        <v>1</v>
      </c>
      <c r="M63" s="1703">
        <v>3670.1330967169483</v>
      </c>
      <c r="O63" s="1699" t="s">
        <v>1974</v>
      </c>
      <c r="P63" s="1700">
        <v>372932.87918252859</v>
      </c>
      <c r="Q63" s="1701">
        <v>1.0285714285714286E-3</v>
      </c>
      <c r="R63" s="1702">
        <v>1</v>
      </c>
      <c r="S63" s="1703">
        <v>383.58810430202942</v>
      </c>
      <c r="U63" s="1699" t="s">
        <v>1151</v>
      </c>
      <c r="V63" s="1700">
        <v>3703621.1420557001</v>
      </c>
      <c r="W63" s="1701">
        <v>8.0000000000000002E-3</v>
      </c>
      <c r="X63" s="1702">
        <v>1</v>
      </c>
      <c r="Y63" s="1723">
        <v>29628.969136445601</v>
      </c>
      <c r="AA63" s="1699" t="s">
        <v>993</v>
      </c>
      <c r="AB63" s="1700">
        <v>4251.3637355331075</v>
      </c>
      <c r="AC63" s="1701">
        <v>3.0740263982016942</v>
      </c>
      <c r="AD63" s="1702">
        <v>1</v>
      </c>
      <c r="AE63" s="1723">
        <v>13068.804351386139</v>
      </c>
    </row>
    <row r="64" spans="3:31" ht="12.75" customHeight="1" x14ac:dyDescent="0.3">
      <c r="C64" s="1699" t="s">
        <v>991</v>
      </c>
      <c r="D64" s="1700">
        <v>99735.36365457825</v>
      </c>
      <c r="E64" s="1701">
        <v>9.983297942542128E-4</v>
      </c>
      <c r="F64" s="1702">
        <v>1</v>
      </c>
      <c r="G64" s="1703">
        <v>99.568785077144199</v>
      </c>
      <c r="I64" s="1699" t="s">
        <v>1152</v>
      </c>
      <c r="J64" s="1700">
        <v>51438.943698657589</v>
      </c>
      <c r="K64" s="1701">
        <v>5.5555555555555552E-2</v>
      </c>
      <c r="L64" s="1702">
        <v>1</v>
      </c>
      <c r="M64" s="1703">
        <v>2857.7190943698661</v>
      </c>
      <c r="O64" s="1699" t="s">
        <v>993</v>
      </c>
      <c r="P64" s="1700">
        <v>4251.3637355331075</v>
      </c>
      <c r="Q64" s="1701">
        <v>2.8050490883590462E-2</v>
      </c>
      <c r="R64" s="1702">
        <v>1</v>
      </c>
      <c r="S64" s="1703">
        <v>119.25283970639852</v>
      </c>
      <c r="U64" s="1699" t="s">
        <v>993</v>
      </c>
      <c r="V64" s="1700">
        <v>4251.3637355331075</v>
      </c>
      <c r="W64" s="1701">
        <v>1.3663303623942451</v>
      </c>
      <c r="X64" s="1702">
        <v>1</v>
      </c>
      <c r="Y64" s="1723">
        <v>5808.7673534407022</v>
      </c>
      <c r="AA64" s="656"/>
      <c r="AB64" s="1724"/>
      <c r="AC64" s="1701"/>
      <c r="AD64" s="1702"/>
      <c r="AE64" s="1706"/>
    </row>
    <row r="65" spans="3:31" x14ac:dyDescent="0.3">
      <c r="C65" s="656" t="s">
        <v>1149</v>
      </c>
      <c r="D65" s="1700">
        <v>154317.56403777088</v>
      </c>
      <c r="E65" s="1707">
        <v>2.5000000000000001E-3</v>
      </c>
      <c r="F65" s="1702">
        <v>2</v>
      </c>
      <c r="G65" s="1703">
        <v>771.58782018885438</v>
      </c>
      <c r="I65" s="656"/>
      <c r="J65" s="1705"/>
      <c r="K65" s="1707"/>
      <c r="L65" s="1702"/>
      <c r="M65" s="1706"/>
      <c r="O65" s="656" t="s">
        <v>1149</v>
      </c>
      <c r="P65" s="1700">
        <v>154317.56403777088</v>
      </c>
      <c r="Q65" s="1707">
        <v>1.25E-3</v>
      </c>
      <c r="R65" s="1702">
        <v>2</v>
      </c>
      <c r="S65" s="1703">
        <v>385.79391009442719</v>
      </c>
      <c r="U65" s="656" t="s">
        <v>1153</v>
      </c>
      <c r="V65" s="1700">
        <v>668709.44416367379</v>
      </c>
      <c r="W65" s="1707">
        <v>1.2500000000000001E-2</v>
      </c>
      <c r="X65" s="1702">
        <v>2</v>
      </c>
      <c r="Y65" s="1723">
        <v>16717.736104091844</v>
      </c>
      <c r="AA65" s="656"/>
      <c r="AB65" s="1705"/>
      <c r="AC65" s="1707"/>
      <c r="AD65" s="1702"/>
      <c r="AE65" s="1706"/>
    </row>
    <row r="66" spans="3:31" x14ac:dyDescent="0.3">
      <c r="C66" s="666"/>
      <c r="D66" s="1691"/>
      <c r="E66" s="1691"/>
      <c r="F66" s="1708" t="s">
        <v>890</v>
      </c>
      <c r="G66" s="1709">
        <v>2196.7823216177308</v>
      </c>
      <c r="I66" s="666"/>
      <c r="J66" s="1691"/>
      <c r="K66" s="1691"/>
      <c r="L66" s="1708" t="s">
        <v>890</v>
      </c>
      <c r="M66" s="1709">
        <v>18937.841252146223</v>
      </c>
      <c r="O66" s="666"/>
      <c r="P66" s="1691"/>
      <c r="Q66" s="1691"/>
      <c r="R66" s="1708" t="s">
        <v>890</v>
      </c>
      <c r="S66" s="1709">
        <v>1005.2026003097021</v>
      </c>
      <c r="T66" s="1211">
        <v>769</v>
      </c>
      <c r="U66" s="666"/>
      <c r="V66" s="1691"/>
      <c r="W66" s="1691"/>
      <c r="X66" s="1708" t="s">
        <v>890</v>
      </c>
      <c r="Y66" s="1725">
        <v>67090.327428680612</v>
      </c>
      <c r="AA66" s="666"/>
      <c r="AB66" s="1691"/>
      <c r="AC66" s="1691"/>
      <c r="AD66" s="1708" t="s">
        <v>890</v>
      </c>
      <c r="AE66" s="1709">
        <v>25843.351880903618</v>
      </c>
    </row>
    <row r="67" spans="3:31" x14ac:dyDescent="0.3">
      <c r="C67" s="1693" t="s">
        <v>891</v>
      </c>
      <c r="D67" s="1694"/>
      <c r="E67" s="1694"/>
      <c r="F67" s="1691"/>
      <c r="G67" s="1692"/>
      <c r="I67" s="1693" t="s">
        <v>891</v>
      </c>
      <c r="J67" s="1694"/>
      <c r="K67" s="1694"/>
      <c r="L67" s="1691"/>
      <c r="M67" s="1692"/>
      <c r="O67" s="1693" t="s">
        <v>891</v>
      </c>
      <c r="P67" s="1694"/>
      <c r="Q67" s="1694"/>
      <c r="R67" s="1691"/>
      <c r="S67" s="1692"/>
      <c r="U67" s="1693" t="s">
        <v>891</v>
      </c>
      <c r="V67" s="1694"/>
      <c r="W67" s="1694"/>
      <c r="X67" s="1691"/>
      <c r="Y67" s="1692"/>
      <c r="AA67" s="1693" t="s">
        <v>891</v>
      </c>
      <c r="AB67" s="1694"/>
      <c r="AC67" s="1694"/>
      <c r="AD67" s="1691"/>
      <c r="AE67" s="1692"/>
    </row>
    <row r="68" spans="3:31" x14ac:dyDescent="0.3">
      <c r="C68" s="1695" t="s">
        <v>884</v>
      </c>
      <c r="D68" s="1696" t="s">
        <v>892</v>
      </c>
      <c r="E68" s="1697" t="s">
        <v>893</v>
      </c>
      <c r="F68" s="1696" t="s">
        <v>887</v>
      </c>
      <c r="G68" s="1710" t="s">
        <v>888</v>
      </c>
      <c r="I68" s="1695" t="s">
        <v>884</v>
      </c>
      <c r="J68" s="1696" t="s">
        <v>892</v>
      </c>
      <c r="K68" s="1697" t="s">
        <v>893</v>
      </c>
      <c r="L68" s="1696" t="s">
        <v>887</v>
      </c>
      <c r="M68" s="1710" t="s">
        <v>888</v>
      </c>
      <c r="O68" s="1695" t="s">
        <v>884</v>
      </c>
      <c r="P68" s="1696" t="s">
        <v>892</v>
      </c>
      <c r="Q68" s="1697" t="s">
        <v>893</v>
      </c>
      <c r="R68" s="1696" t="s">
        <v>887</v>
      </c>
      <c r="S68" s="1710" t="s">
        <v>888</v>
      </c>
      <c r="T68" s="1211" t="s">
        <v>888</v>
      </c>
      <c r="U68" s="1695" t="s">
        <v>884</v>
      </c>
      <c r="V68" s="1696" t="s">
        <v>892</v>
      </c>
      <c r="W68" s="1697" t="s">
        <v>893</v>
      </c>
      <c r="X68" s="1696" t="s">
        <v>887</v>
      </c>
      <c r="Y68" s="1710" t="s">
        <v>888</v>
      </c>
      <c r="AA68" s="1695" t="s">
        <v>884</v>
      </c>
      <c r="AB68" s="1696" t="s">
        <v>892</v>
      </c>
      <c r="AC68" s="1697" t="s">
        <v>893</v>
      </c>
      <c r="AD68" s="1696" t="s">
        <v>887</v>
      </c>
      <c r="AE68" s="1710" t="s">
        <v>888</v>
      </c>
    </row>
    <row r="69" spans="3:31" x14ac:dyDescent="0.3">
      <c r="C69" s="1687"/>
      <c r="D69" s="1711"/>
      <c r="E69" s="965"/>
      <c r="F69" s="1712"/>
      <c r="G69" s="1713"/>
      <c r="I69" s="1687"/>
      <c r="J69" s="1711"/>
      <c r="K69" s="965"/>
      <c r="L69" s="1712"/>
      <c r="M69" s="1713"/>
      <c r="O69" s="1687"/>
      <c r="P69" s="1711"/>
      <c r="Q69" s="965"/>
      <c r="R69" s="1712"/>
      <c r="S69" s="1713"/>
      <c r="U69" s="1687"/>
      <c r="V69" s="1711"/>
      <c r="W69" s="965"/>
      <c r="X69" s="1712"/>
      <c r="Y69" s="1713"/>
      <c r="AA69" s="1687"/>
      <c r="AB69" s="1711"/>
      <c r="AC69" s="965"/>
      <c r="AD69" s="1712"/>
      <c r="AE69" s="1713"/>
    </row>
    <row r="70" spans="3:31" x14ac:dyDescent="0.3">
      <c r="C70" s="1687"/>
      <c r="D70" s="1711"/>
      <c r="E70" s="965"/>
      <c r="F70" s="1712"/>
      <c r="G70" s="1713"/>
      <c r="I70" s="1687"/>
      <c r="J70" s="1711"/>
      <c r="K70" s="965"/>
      <c r="L70" s="1712"/>
      <c r="M70" s="1713"/>
      <c r="O70" s="1687"/>
      <c r="P70" s="1711"/>
      <c r="Q70" s="965"/>
      <c r="R70" s="1712"/>
      <c r="S70" s="1713"/>
      <c r="U70" s="1687"/>
      <c r="V70" s="1711"/>
      <c r="W70" s="965"/>
      <c r="X70" s="1712"/>
      <c r="Y70" s="1713"/>
      <c r="AA70" s="1687"/>
      <c r="AB70" s="1711"/>
      <c r="AC70" s="965"/>
      <c r="AD70" s="1712"/>
      <c r="AE70" s="1713"/>
    </row>
    <row r="71" spans="3:31" x14ac:dyDescent="0.3">
      <c r="C71" s="1687"/>
      <c r="D71" s="1711"/>
      <c r="E71" s="965"/>
      <c r="F71" s="1712"/>
      <c r="G71" s="1713"/>
      <c r="I71" s="1687"/>
      <c r="J71" s="1711"/>
      <c r="K71" s="965"/>
      <c r="L71" s="1712"/>
      <c r="M71" s="1713"/>
      <c r="O71" s="1687"/>
      <c r="P71" s="1711"/>
      <c r="Q71" s="965"/>
      <c r="R71" s="1712"/>
      <c r="S71" s="1713"/>
      <c r="U71" s="1687"/>
      <c r="V71" s="1711"/>
      <c r="W71" s="965"/>
      <c r="X71" s="1712"/>
      <c r="Y71" s="1713"/>
      <c r="AA71" s="1687"/>
      <c r="AB71" s="1711"/>
      <c r="AC71" s="965"/>
      <c r="AD71" s="1712"/>
      <c r="AE71" s="1713"/>
    </row>
    <row r="72" spans="3:31" x14ac:dyDescent="0.3">
      <c r="C72" s="959"/>
      <c r="D72" s="679"/>
      <c r="E72" s="1714"/>
      <c r="F72" s="1712"/>
      <c r="G72" s="1713"/>
      <c r="I72" s="959"/>
      <c r="J72" s="679"/>
      <c r="K72" s="1714"/>
      <c r="L72" s="1712"/>
      <c r="M72" s="1713"/>
      <c r="O72" s="959"/>
      <c r="P72" s="679"/>
      <c r="Q72" s="1714"/>
      <c r="R72" s="1712"/>
      <c r="S72" s="1713"/>
      <c r="U72" s="959"/>
      <c r="V72" s="679"/>
      <c r="W72" s="1714"/>
      <c r="X72" s="1712"/>
      <c r="Y72" s="1713"/>
      <c r="AA72" s="959"/>
      <c r="AB72" s="679"/>
      <c r="AC72" s="1714"/>
      <c r="AD72" s="1712"/>
      <c r="AE72" s="1713"/>
    </row>
    <row r="73" spans="3:31" x14ac:dyDescent="0.3">
      <c r="C73" s="666"/>
      <c r="D73" s="1691"/>
      <c r="E73" s="1691"/>
      <c r="F73" s="1708" t="s">
        <v>890</v>
      </c>
      <c r="G73" s="1709">
        <v>0</v>
      </c>
      <c r="I73" s="666"/>
      <c r="J73" s="1691"/>
      <c r="K73" s="1691"/>
      <c r="L73" s="1708" t="s">
        <v>890</v>
      </c>
      <c r="M73" s="1709">
        <v>0</v>
      </c>
      <c r="O73" s="666"/>
      <c r="P73" s="1691"/>
      <c r="Q73" s="1691"/>
      <c r="R73" s="1708" t="s">
        <v>890</v>
      </c>
      <c r="S73" s="1709">
        <v>0</v>
      </c>
      <c r="T73" s="1211">
        <v>0</v>
      </c>
      <c r="U73" s="666"/>
      <c r="V73" s="1691"/>
      <c r="W73" s="1691"/>
      <c r="X73" s="1708" t="s">
        <v>890</v>
      </c>
      <c r="Y73" s="1709">
        <v>0</v>
      </c>
      <c r="AA73" s="666"/>
      <c r="AB73" s="1691"/>
      <c r="AC73" s="1691"/>
      <c r="AD73" s="1708" t="s">
        <v>890</v>
      </c>
      <c r="AE73" s="1709">
        <v>0</v>
      </c>
    </row>
    <row r="74" spans="3:31" x14ac:dyDescent="0.3">
      <c r="C74" s="1693" t="s">
        <v>898</v>
      </c>
      <c r="D74" s="1694"/>
      <c r="E74" s="1694"/>
      <c r="F74" s="1691"/>
      <c r="G74" s="1692"/>
      <c r="I74" s="1693" t="s">
        <v>898</v>
      </c>
      <c r="J74" s="1694"/>
      <c r="K74" s="1694"/>
      <c r="L74" s="1691"/>
      <c r="M74" s="1692"/>
      <c r="O74" s="1693" t="s">
        <v>898</v>
      </c>
      <c r="P74" s="1694"/>
      <c r="Q74" s="1694"/>
      <c r="R74" s="1691"/>
      <c r="S74" s="1692"/>
      <c r="U74" s="1693" t="s">
        <v>898</v>
      </c>
      <c r="V74" s="1694"/>
      <c r="W74" s="1694"/>
      <c r="X74" s="1691"/>
      <c r="Y74" s="1692"/>
      <c r="AA74" s="1693" t="s">
        <v>898</v>
      </c>
      <c r="AB74" s="1694"/>
      <c r="AC74" s="1694"/>
      <c r="AD74" s="1691"/>
      <c r="AE74" s="1692"/>
    </row>
    <row r="75" spans="3:31" x14ac:dyDescent="0.3">
      <c r="C75" s="1695" t="s">
        <v>884</v>
      </c>
      <c r="D75" s="1696" t="s">
        <v>885</v>
      </c>
      <c r="E75" s="1697" t="s">
        <v>2597</v>
      </c>
      <c r="F75" s="1696" t="s">
        <v>2598</v>
      </c>
      <c r="G75" s="1698" t="s">
        <v>888</v>
      </c>
      <c r="I75" s="1695" t="s">
        <v>884</v>
      </c>
      <c r="J75" s="1696" t="s">
        <v>885</v>
      </c>
      <c r="K75" s="1697" t="s">
        <v>2597</v>
      </c>
      <c r="L75" s="1696" t="s">
        <v>2598</v>
      </c>
      <c r="M75" s="1698" t="s">
        <v>888</v>
      </c>
      <c r="O75" s="1695" t="s">
        <v>884</v>
      </c>
      <c r="P75" s="1696" t="s">
        <v>885</v>
      </c>
      <c r="Q75" s="1697" t="s">
        <v>2597</v>
      </c>
      <c r="R75" s="1696" t="s">
        <v>2598</v>
      </c>
      <c r="S75" s="1698" t="s">
        <v>888</v>
      </c>
      <c r="T75" s="1211" t="s">
        <v>888</v>
      </c>
      <c r="U75" s="1695" t="s">
        <v>884</v>
      </c>
      <c r="V75" s="1696" t="s">
        <v>885</v>
      </c>
      <c r="W75" s="1697" t="s">
        <v>2597</v>
      </c>
      <c r="X75" s="1696" t="s">
        <v>2598</v>
      </c>
      <c r="Y75" s="1698" t="s">
        <v>888</v>
      </c>
      <c r="AA75" s="1695" t="s">
        <v>884</v>
      </c>
      <c r="AB75" s="1696" t="s">
        <v>885</v>
      </c>
      <c r="AC75" s="1697" t="s">
        <v>886</v>
      </c>
      <c r="AD75" s="1696" t="s">
        <v>893</v>
      </c>
      <c r="AE75" s="1698" t="s">
        <v>888</v>
      </c>
    </row>
    <row r="76" spans="3:31" x14ac:dyDescent="0.3">
      <c r="C76" s="1699" t="s">
        <v>1155</v>
      </c>
      <c r="D76" s="966">
        <v>93831.201492526641</v>
      </c>
      <c r="E76" s="1701">
        <v>2E-3</v>
      </c>
      <c r="F76" s="1702">
        <v>1</v>
      </c>
      <c r="G76" s="1703">
        <v>187.66240298505329</v>
      </c>
      <c r="I76" s="1699" t="s">
        <v>1155</v>
      </c>
      <c r="J76" s="966">
        <v>93831.201492526641</v>
      </c>
      <c r="K76" s="1701">
        <v>3.4453936277218183E-2</v>
      </c>
      <c r="L76" s="1702">
        <v>1</v>
      </c>
      <c r="M76" s="1703">
        <v>3232.8542370383325</v>
      </c>
      <c r="O76" s="1699" t="s">
        <v>1155</v>
      </c>
      <c r="P76" s="966">
        <v>93831.201492526641</v>
      </c>
      <c r="Q76" s="1701">
        <v>7.7521356623740914E-4</v>
      </c>
      <c r="R76" s="1702">
        <v>1</v>
      </c>
      <c r="S76" s="1703">
        <v>72.739220333362482</v>
      </c>
      <c r="U76" s="1699" t="s">
        <v>1155</v>
      </c>
      <c r="V76" s="966">
        <v>93831.201492526641</v>
      </c>
      <c r="W76" s="1701">
        <v>2.3256406987122273E-2</v>
      </c>
      <c r="X76" s="1702">
        <v>1</v>
      </c>
      <c r="Y76" s="1703">
        <v>2182.1766100008745</v>
      </c>
      <c r="AA76" s="1699" t="s">
        <v>1155</v>
      </c>
      <c r="AB76" s="966">
        <v>93831.201492526641</v>
      </c>
      <c r="AC76" s="1701">
        <v>8.4954911368483196E-2</v>
      </c>
      <c r="AD76" s="1702">
        <v>1</v>
      </c>
      <c r="AE76" s="1703">
        <v>7971.4214063958889</v>
      </c>
    </row>
    <row r="77" spans="3:31" x14ac:dyDescent="0.3">
      <c r="C77" s="1699" t="s">
        <v>998</v>
      </c>
      <c r="D77" s="966">
        <v>100449.55474126368</v>
      </c>
      <c r="E77" s="1701">
        <v>1.8176718092566619E-2</v>
      </c>
      <c r="F77" s="1702">
        <v>1</v>
      </c>
      <c r="G77" s="1703">
        <v>1825.8432390557884</v>
      </c>
      <c r="I77" s="1699" t="s">
        <v>998</v>
      </c>
      <c r="J77" s="966">
        <v>100449.55474126368</v>
      </c>
      <c r="K77" s="1701">
        <v>0.24235624123422159</v>
      </c>
      <c r="L77" s="1702">
        <v>1</v>
      </c>
      <c r="M77" s="1703">
        <v>24344.576520743849</v>
      </c>
      <c r="O77" s="1699" t="s">
        <v>998</v>
      </c>
      <c r="P77" s="966">
        <v>100449.55474126368</v>
      </c>
      <c r="Q77" s="1701">
        <v>9.0883590462833095E-3</v>
      </c>
      <c r="R77" s="1702">
        <v>1</v>
      </c>
      <c r="S77" s="1703">
        <v>912.92161952789422</v>
      </c>
      <c r="U77" s="1699" t="s">
        <v>998</v>
      </c>
      <c r="V77" s="966">
        <v>100449.55474126368</v>
      </c>
      <c r="W77" s="1701">
        <v>9.2456951545039134E-2</v>
      </c>
      <c r="X77" s="1702">
        <v>1</v>
      </c>
      <c r="Y77" s="1703">
        <v>9287.2596154337716</v>
      </c>
      <c r="AA77" s="1699" t="s">
        <v>998</v>
      </c>
      <c r="AB77" s="966">
        <v>100449.55474126368</v>
      </c>
      <c r="AC77" s="1701">
        <v>0.19919691060346981</v>
      </c>
      <c r="AD77" s="1702">
        <v>1</v>
      </c>
      <c r="AE77" s="1703">
        <v>20009.24097595385</v>
      </c>
    </row>
    <row r="78" spans="3:31" x14ac:dyDescent="0.3">
      <c r="C78" s="1699" t="s">
        <v>1154</v>
      </c>
      <c r="D78" s="966">
        <v>64040.167561799884</v>
      </c>
      <c r="E78" s="1701">
        <v>1.5660649592004972E-2</v>
      </c>
      <c r="F78" s="1702">
        <v>1</v>
      </c>
      <c r="G78" s="1703">
        <v>1002.9106239986314</v>
      </c>
      <c r="I78" s="1699" t="s">
        <v>1154</v>
      </c>
      <c r="J78" s="966">
        <v>64040.167561799884</v>
      </c>
      <c r="K78" s="1701">
        <v>6.9602887075577657E-2</v>
      </c>
      <c r="L78" s="1702">
        <v>1</v>
      </c>
      <c r="M78" s="1703">
        <v>4457.3805511050286</v>
      </c>
      <c r="O78" s="1699" t="s">
        <v>1154</v>
      </c>
      <c r="P78" s="966">
        <v>64040.167561799884</v>
      </c>
      <c r="Q78" s="1701">
        <v>7.8303247960024858E-3</v>
      </c>
      <c r="R78" s="1702">
        <v>1</v>
      </c>
      <c r="S78" s="1703">
        <v>501.45531199931571</v>
      </c>
      <c r="U78" s="1699" t="s">
        <v>1156</v>
      </c>
      <c r="V78" s="966" t="e">
        <v>#N/A</v>
      </c>
      <c r="W78" s="1714">
        <v>6.0000000000000005E-2</v>
      </c>
      <c r="X78" s="1702">
        <v>1</v>
      </c>
      <c r="Y78" s="1703"/>
      <c r="AA78" s="1699" t="s">
        <v>1154</v>
      </c>
      <c r="AB78" s="966">
        <v>64040.167561799884</v>
      </c>
      <c r="AC78" s="1701">
        <v>0.17162355717265726</v>
      </c>
      <c r="AD78" s="1702">
        <v>1</v>
      </c>
      <c r="AE78" s="1703">
        <v>10990.801358889114</v>
      </c>
    </row>
    <row r="79" spans="3:31" x14ac:dyDescent="0.3">
      <c r="C79" s="666"/>
      <c r="D79" s="1691"/>
      <c r="E79" s="1691"/>
      <c r="F79" s="1708" t="s">
        <v>890</v>
      </c>
      <c r="G79" s="1709">
        <v>3016.4162660394732</v>
      </c>
      <c r="I79" s="666"/>
      <c r="J79" s="1691"/>
      <c r="K79" s="1691"/>
      <c r="L79" s="1708" t="s">
        <v>890</v>
      </c>
      <c r="M79" s="1709">
        <v>32034.811308887212</v>
      </c>
      <c r="O79" s="666"/>
      <c r="P79" s="1691"/>
      <c r="Q79" s="1691"/>
      <c r="R79" s="1708" t="s">
        <v>890</v>
      </c>
      <c r="S79" s="1709">
        <v>1487.1161518605725</v>
      </c>
      <c r="T79" s="1211">
        <v>904</v>
      </c>
      <c r="U79" s="666"/>
      <c r="V79" s="1691"/>
      <c r="W79" s="1691"/>
      <c r="X79" s="1708" t="s">
        <v>890</v>
      </c>
      <c r="Y79" s="1709">
        <v>11469.436225434645</v>
      </c>
      <c r="AA79" s="666"/>
      <c r="AB79" s="1691"/>
      <c r="AC79" s="1691"/>
      <c r="AD79" s="1708" t="s">
        <v>890</v>
      </c>
      <c r="AE79" s="1709">
        <v>38971.463741238855</v>
      </c>
    </row>
    <row r="80" spans="3:31" ht="15.75" thickBot="1" x14ac:dyDescent="0.35">
      <c r="C80" s="1715"/>
      <c r="D80" s="1716"/>
      <c r="E80" s="1717" t="s">
        <v>900</v>
      </c>
      <c r="F80" s="1718"/>
      <c r="G80" s="1719">
        <v>5213.1985876572035</v>
      </c>
      <c r="I80" s="1715"/>
      <c r="J80" s="1716"/>
      <c r="K80" s="1717" t="s">
        <v>900</v>
      </c>
      <c r="L80" s="1718"/>
      <c r="M80" s="1719">
        <v>50972.652561033436</v>
      </c>
      <c r="O80" s="1715"/>
      <c r="P80" s="1716"/>
      <c r="Q80" s="1717" t="s">
        <v>900</v>
      </c>
      <c r="R80" s="1718"/>
      <c r="S80" s="1719">
        <v>2492.3187521702748</v>
      </c>
      <c r="T80" s="1211">
        <v>1673</v>
      </c>
      <c r="U80" s="1715"/>
      <c r="V80" s="1716"/>
      <c r="W80" s="1717" t="s">
        <v>900</v>
      </c>
      <c r="X80" s="1718"/>
      <c r="Y80" s="1719">
        <v>78559.763654115261</v>
      </c>
      <c r="AA80" s="1715"/>
      <c r="AB80" s="1716"/>
      <c r="AC80" s="1717" t="s">
        <v>900</v>
      </c>
      <c r="AD80" s="1718"/>
      <c r="AE80" s="1719">
        <v>64814.815622142472</v>
      </c>
    </row>
    <row r="82" spans="3:22" x14ac:dyDescent="0.3">
      <c r="V82" s="1726"/>
    </row>
    <row r="83" spans="3:22" ht="15.75" thickBot="1" x14ac:dyDescent="0.35"/>
    <row r="84" spans="3:22" x14ac:dyDescent="0.3">
      <c r="C84" s="1684"/>
      <c r="D84" s="606"/>
      <c r="E84" s="607" t="s">
        <v>875</v>
      </c>
      <c r="F84" s="607"/>
      <c r="G84" s="1685"/>
      <c r="I84" s="1684"/>
      <c r="J84" s="606"/>
      <c r="K84" s="607" t="s">
        <v>875</v>
      </c>
      <c r="L84" s="607"/>
      <c r="M84" s="1685"/>
      <c r="O84" s="1684"/>
      <c r="P84" s="606"/>
      <c r="Q84" s="607" t="s">
        <v>875</v>
      </c>
      <c r="R84" s="607"/>
      <c r="S84" s="1685"/>
    </row>
    <row r="85" spans="3:22" ht="15.75" thickBot="1" x14ac:dyDescent="0.35">
      <c r="C85" s="944" t="s">
        <v>877</v>
      </c>
      <c r="D85" s="608">
        <v>11</v>
      </c>
      <c r="E85" s="609" t="s">
        <v>3366</v>
      </c>
      <c r="F85" s="1286"/>
      <c r="G85" s="1686"/>
      <c r="I85" s="944" t="s">
        <v>877</v>
      </c>
      <c r="J85" s="608">
        <v>12</v>
      </c>
      <c r="K85" s="609" t="s">
        <v>3366</v>
      </c>
      <c r="L85" s="1286"/>
      <c r="M85" s="1686"/>
      <c r="O85" s="944" t="s">
        <v>877</v>
      </c>
      <c r="P85" s="608">
        <v>13</v>
      </c>
      <c r="Q85" s="609" t="s">
        <v>3366</v>
      </c>
      <c r="R85" s="1286"/>
      <c r="S85" s="1686"/>
    </row>
    <row r="86" spans="3:22" x14ac:dyDescent="0.3">
      <c r="C86" s="1684" t="s">
        <v>880</v>
      </c>
      <c r="D86" s="607"/>
      <c r="E86" s="606"/>
      <c r="F86" s="1687" t="s">
        <v>881</v>
      </c>
      <c r="G86" s="1688" t="s">
        <v>721</v>
      </c>
      <c r="I86" s="1684" t="s">
        <v>880</v>
      </c>
      <c r="J86" s="607"/>
      <c r="K86" s="606"/>
      <c r="L86" s="1687" t="s">
        <v>881</v>
      </c>
      <c r="M86" s="1688" t="s">
        <v>721</v>
      </c>
      <c r="O86" s="1684" t="s">
        <v>880</v>
      </c>
      <c r="P86" s="607"/>
      <c r="Q86" s="606"/>
      <c r="R86" s="1687" t="s">
        <v>881</v>
      </c>
      <c r="S86" s="1688" t="s">
        <v>948</v>
      </c>
    </row>
    <row r="87" spans="3:22" ht="15.75" thickBot="1" x14ac:dyDescent="0.35">
      <c r="C87" s="1689" t="s">
        <v>1092</v>
      </c>
      <c r="D87" s="1690"/>
      <c r="E87" s="1278"/>
      <c r="F87" s="1691"/>
      <c r="G87" s="1692"/>
      <c r="I87" s="1689" t="s">
        <v>1093</v>
      </c>
      <c r="J87" s="1690"/>
      <c r="K87" s="1278"/>
      <c r="L87" s="1691"/>
      <c r="M87" s="1692"/>
      <c r="O87" s="1689" t="s">
        <v>2368</v>
      </c>
      <c r="P87" s="1690"/>
      <c r="Q87" s="1278"/>
      <c r="R87" s="1691"/>
      <c r="S87" s="1692"/>
    </row>
    <row r="88" spans="3:22" x14ac:dyDescent="0.3">
      <c r="C88" s="1693" t="s">
        <v>882</v>
      </c>
      <c r="D88" s="1691"/>
      <c r="E88" s="1694"/>
      <c r="F88" s="1691"/>
      <c r="G88" s="1692"/>
      <c r="I88" s="1693" t="s">
        <v>882</v>
      </c>
      <c r="J88" s="1691"/>
      <c r="K88" s="1694"/>
      <c r="L88" s="1691"/>
      <c r="M88" s="1692"/>
      <c r="O88" s="1693" t="s">
        <v>882</v>
      </c>
      <c r="P88" s="1691"/>
      <c r="Q88" s="1694"/>
      <c r="R88" s="1691"/>
      <c r="S88" s="1692"/>
    </row>
    <row r="89" spans="3:22" x14ac:dyDescent="0.3">
      <c r="C89" s="1695" t="s">
        <v>884</v>
      </c>
      <c r="D89" s="1696" t="s">
        <v>885</v>
      </c>
      <c r="E89" s="1697" t="s">
        <v>886</v>
      </c>
      <c r="F89" s="1696" t="s">
        <v>893</v>
      </c>
      <c r="G89" s="1698" t="s">
        <v>888</v>
      </c>
      <c r="I89" s="1695" t="s">
        <v>884</v>
      </c>
      <c r="J89" s="1696" t="s">
        <v>885</v>
      </c>
      <c r="K89" s="1697" t="s">
        <v>886</v>
      </c>
      <c r="L89" s="1696" t="s">
        <v>893</v>
      </c>
      <c r="M89" s="1698" t="s">
        <v>888</v>
      </c>
      <c r="O89" s="1695" t="s">
        <v>884</v>
      </c>
      <c r="P89" s="1696" t="s">
        <v>885</v>
      </c>
      <c r="Q89" s="1697" t="s">
        <v>886</v>
      </c>
      <c r="R89" s="1696" t="s">
        <v>893</v>
      </c>
      <c r="S89" s="1698" t="s">
        <v>888</v>
      </c>
    </row>
    <row r="90" spans="3:22" x14ac:dyDescent="0.3">
      <c r="C90" s="1699" t="s">
        <v>991</v>
      </c>
      <c r="D90" s="1700">
        <v>99735.36365457825</v>
      </c>
      <c r="E90" s="1701">
        <v>0.4</v>
      </c>
      <c r="F90" s="1702">
        <v>1</v>
      </c>
      <c r="G90" s="1723">
        <v>39894.1454618313</v>
      </c>
      <c r="I90" s="1699" t="s">
        <v>991</v>
      </c>
      <c r="J90" s="1700">
        <v>99735.36365457825</v>
      </c>
      <c r="K90" s="1701">
        <v>0.23375409069658723</v>
      </c>
      <c r="L90" s="1702">
        <v>1</v>
      </c>
      <c r="M90" s="1723">
        <v>23313.549241369394</v>
      </c>
      <c r="O90" s="1699" t="s">
        <v>993</v>
      </c>
      <c r="P90" s="1700">
        <v>4251.3637355331075</v>
      </c>
      <c r="Q90" s="1701">
        <v>2.7145636338958514</v>
      </c>
      <c r="R90" s="1702">
        <v>1</v>
      </c>
      <c r="S90" s="1703">
        <v>11540.597390941793</v>
      </c>
    </row>
    <row r="91" spans="3:22" ht="12.75" customHeight="1" x14ac:dyDescent="0.3">
      <c r="C91" s="1699" t="s">
        <v>993</v>
      </c>
      <c r="D91" s="1700">
        <v>4251.3637355331075</v>
      </c>
      <c r="E91" s="1701">
        <v>2.4933769674302635</v>
      </c>
      <c r="F91" s="1702">
        <v>1</v>
      </c>
      <c r="G91" s="1723">
        <v>10600.252418346536</v>
      </c>
      <c r="I91" s="1699" t="s">
        <v>993</v>
      </c>
      <c r="J91" s="1700">
        <v>4251.3637355331075</v>
      </c>
      <c r="K91" s="1701">
        <v>5.6100981767180924</v>
      </c>
      <c r="L91" s="1702">
        <v>1</v>
      </c>
      <c r="M91" s="1723">
        <v>23850.567941279704</v>
      </c>
      <c r="O91" s="1699" t="s">
        <v>1974</v>
      </c>
      <c r="P91" s="1700">
        <v>372932.87918252859</v>
      </c>
      <c r="Q91" s="1701">
        <v>0.5</v>
      </c>
      <c r="R91" s="1702">
        <v>1</v>
      </c>
      <c r="S91" s="1703">
        <v>186466.43959126429</v>
      </c>
    </row>
    <row r="92" spans="3:22" x14ac:dyDescent="0.3">
      <c r="C92" s="656"/>
      <c r="D92" s="1724"/>
      <c r="E92" s="1701"/>
      <c r="F92" s="1702"/>
      <c r="G92" s="1706"/>
      <c r="I92" s="656"/>
      <c r="J92" s="1724"/>
      <c r="K92" s="1701"/>
      <c r="L92" s="1702"/>
      <c r="M92" s="1706"/>
      <c r="O92" s="1687"/>
      <c r="P92" s="1704"/>
      <c r="Q92" s="1701"/>
      <c r="R92" s="1705"/>
      <c r="S92" s="1706"/>
    </row>
    <row r="93" spans="3:22" x14ac:dyDescent="0.3">
      <c r="C93" s="656"/>
      <c r="D93" s="1705"/>
      <c r="E93" s="1707"/>
      <c r="F93" s="1702"/>
      <c r="G93" s="1706"/>
      <c r="I93" s="656"/>
      <c r="J93" s="1705"/>
      <c r="K93" s="1707"/>
      <c r="L93" s="1702"/>
      <c r="M93" s="1706"/>
      <c r="O93" s="1687"/>
      <c r="P93" s="1705"/>
      <c r="Q93" s="1707"/>
      <c r="R93" s="1705"/>
      <c r="S93" s="1706"/>
    </row>
    <row r="94" spans="3:22" x14ac:dyDescent="0.3">
      <c r="C94" s="666"/>
      <c r="D94" s="1691"/>
      <c r="E94" s="1691"/>
      <c r="F94" s="1708" t="s">
        <v>890</v>
      </c>
      <c r="G94" s="1709">
        <v>50494.397880177836</v>
      </c>
      <c r="I94" s="666"/>
      <c r="J94" s="1691"/>
      <c r="K94" s="1691"/>
      <c r="L94" s="1708" t="s">
        <v>890</v>
      </c>
      <c r="M94" s="1709">
        <v>47164.117182649097</v>
      </c>
      <c r="O94" s="666"/>
      <c r="P94" s="1691"/>
      <c r="Q94" s="1691"/>
      <c r="R94" s="1708" t="s">
        <v>890</v>
      </c>
      <c r="S94" s="1709">
        <v>198007.03698220607</v>
      </c>
    </row>
    <row r="95" spans="3:22" x14ac:dyDescent="0.3">
      <c r="C95" s="1693" t="s">
        <v>891</v>
      </c>
      <c r="D95" s="1694"/>
      <c r="E95" s="1694"/>
      <c r="F95" s="1691"/>
      <c r="G95" s="1692"/>
      <c r="I95" s="1693" t="s">
        <v>891</v>
      </c>
      <c r="J95" s="1694"/>
      <c r="K95" s="1694"/>
      <c r="L95" s="1691"/>
      <c r="M95" s="1692"/>
      <c r="O95" s="1693" t="s">
        <v>891</v>
      </c>
      <c r="P95" s="1694"/>
      <c r="Q95" s="1694"/>
      <c r="R95" s="1691"/>
      <c r="S95" s="1692"/>
    </row>
    <row r="96" spans="3:22" ht="12.75" customHeight="1" x14ac:dyDescent="0.3">
      <c r="C96" s="1695" t="s">
        <v>884</v>
      </c>
      <c r="D96" s="1696" t="s">
        <v>892</v>
      </c>
      <c r="E96" s="1697" t="s">
        <v>893</v>
      </c>
      <c r="F96" s="1696" t="s">
        <v>887</v>
      </c>
      <c r="G96" s="1710" t="s">
        <v>888</v>
      </c>
      <c r="I96" s="1695" t="s">
        <v>884</v>
      </c>
      <c r="J96" s="1696" t="s">
        <v>892</v>
      </c>
      <c r="K96" s="1697" t="s">
        <v>893</v>
      </c>
      <c r="L96" s="1696" t="s">
        <v>887</v>
      </c>
      <c r="M96" s="1710" t="s">
        <v>888</v>
      </c>
      <c r="O96" s="1695" t="s">
        <v>884</v>
      </c>
      <c r="P96" s="1696" t="s">
        <v>892</v>
      </c>
      <c r="Q96" s="1697" t="s">
        <v>893</v>
      </c>
      <c r="R96" s="1696" t="s">
        <v>887</v>
      </c>
      <c r="S96" s="1710" t="s">
        <v>888</v>
      </c>
    </row>
    <row r="97" spans="3:19" x14ac:dyDescent="0.3">
      <c r="C97" s="1687"/>
      <c r="D97" s="1711"/>
      <c r="E97" s="965"/>
      <c r="F97" s="1712"/>
      <c r="G97" s="1713"/>
      <c r="I97" s="1687"/>
      <c r="J97" s="1711"/>
      <c r="K97" s="965"/>
      <c r="L97" s="1712"/>
      <c r="M97" s="1713"/>
      <c r="O97" s="1687"/>
      <c r="P97" s="1711"/>
      <c r="Q97" s="965"/>
      <c r="R97" s="1712"/>
      <c r="S97" s="1713"/>
    </row>
    <row r="98" spans="3:19" x14ac:dyDescent="0.3">
      <c r="C98" s="1687"/>
      <c r="D98" s="1711"/>
      <c r="E98" s="965"/>
      <c r="F98" s="1712"/>
      <c r="G98" s="1713"/>
      <c r="I98" s="1687"/>
      <c r="J98" s="1711"/>
      <c r="K98" s="965"/>
      <c r="L98" s="1712"/>
      <c r="M98" s="1713"/>
      <c r="O98" s="1687"/>
      <c r="P98" s="1711"/>
      <c r="Q98" s="965"/>
      <c r="R98" s="1712"/>
      <c r="S98" s="1713"/>
    </row>
    <row r="99" spans="3:19" x14ac:dyDescent="0.3">
      <c r="C99" s="1687"/>
      <c r="D99" s="1711"/>
      <c r="E99" s="965"/>
      <c r="F99" s="1712"/>
      <c r="G99" s="1713"/>
      <c r="I99" s="1687"/>
      <c r="J99" s="1711"/>
      <c r="K99" s="965"/>
      <c r="L99" s="1712"/>
      <c r="M99" s="1713"/>
      <c r="O99" s="1687"/>
      <c r="P99" s="1711"/>
      <c r="Q99" s="965"/>
      <c r="R99" s="1712"/>
      <c r="S99" s="1713"/>
    </row>
    <row r="100" spans="3:19" x14ac:dyDescent="0.3">
      <c r="C100" s="959"/>
      <c r="D100" s="679"/>
      <c r="E100" s="1714"/>
      <c r="F100" s="1712"/>
      <c r="G100" s="1713"/>
      <c r="I100" s="959"/>
      <c r="J100" s="679"/>
      <c r="K100" s="1714"/>
      <c r="L100" s="1712"/>
      <c r="M100" s="1713"/>
      <c r="O100" s="959"/>
      <c r="P100" s="679"/>
      <c r="Q100" s="1714"/>
      <c r="R100" s="1712"/>
      <c r="S100" s="1713"/>
    </row>
    <row r="101" spans="3:19" x14ac:dyDescent="0.3">
      <c r="C101" s="666"/>
      <c r="D101" s="1691"/>
      <c r="E101" s="1691"/>
      <c r="F101" s="1708" t="s">
        <v>890</v>
      </c>
      <c r="G101" s="1709">
        <v>0</v>
      </c>
      <c r="I101" s="666"/>
      <c r="J101" s="1691"/>
      <c r="K101" s="1691"/>
      <c r="L101" s="1708" t="s">
        <v>890</v>
      </c>
      <c r="M101" s="1709">
        <v>0</v>
      </c>
      <c r="O101" s="666"/>
      <c r="P101" s="1691"/>
      <c r="Q101" s="1691"/>
      <c r="R101" s="1708" t="s">
        <v>890</v>
      </c>
      <c r="S101" s="1709">
        <v>0</v>
      </c>
    </row>
    <row r="102" spans="3:19" x14ac:dyDescent="0.3">
      <c r="C102" s="1693" t="s">
        <v>898</v>
      </c>
      <c r="D102" s="1694"/>
      <c r="E102" s="1694"/>
      <c r="F102" s="1691"/>
      <c r="G102" s="1692"/>
      <c r="I102" s="1693" t="s">
        <v>898</v>
      </c>
      <c r="J102" s="1694"/>
      <c r="K102" s="1694"/>
      <c r="L102" s="1691"/>
      <c r="M102" s="1692"/>
      <c r="O102" s="1693" t="s">
        <v>898</v>
      </c>
      <c r="P102" s="1694"/>
      <c r="Q102" s="1694"/>
      <c r="R102" s="1691"/>
      <c r="S102" s="1692"/>
    </row>
    <row r="103" spans="3:19" x14ac:dyDescent="0.3">
      <c r="C103" s="1695" t="s">
        <v>884</v>
      </c>
      <c r="D103" s="1696" t="s">
        <v>885</v>
      </c>
      <c r="E103" s="1697" t="s">
        <v>2597</v>
      </c>
      <c r="F103" s="1696" t="s">
        <v>2598</v>
      </c>
      <c r="G103" s="1698" t="s">
        <v>888</v>
      </c>
      <c r="I103" s="1695" t="s">
        <v>884</v>
      </c>
      <c r="J103" s="1696" t="s">
        <v>885</v>
      </c>
      <c r="K103" s="1697" t="s">
        <v>2597</v>
      </c>
      <c r="L103" s="1696" t="s">
        <v>2598</v>
      </c>
      <c r="M103" s="1698" t="s">
        <v>888</v>
      </c>
      <c r="O103" s="1695" t="s">
        <v>884</v>
      </c>
      <c r="P103" s="1696" t="s">
        <v>885</v>
      </c>
      <c r="Q103" s="1697" t="s">
        <v>2597</v>
      </c>
      <c r="R103" s="1696" t="s">
        <v>2598</v>
      </c>
      <c r="S103" s="1698" t="s">
        <v>888</v>
      </c>
    </row>
    <row r="104" spans="3:19" x14ac:dyDescent="0.3">
      <c r="C104" s="1699" t="s">
        <v>1155</v>
      </c>
      <c r="D104" s="966">
        <v>93831.201492526641</v>
      </c>
      <c r="E104" s="1701">
        <v>0.7</v>
      </c>
      <c r="F104" s="1702">
        <v>1</v>
      </c>
      <c r="G104" s="1703">
        <v>65681.841044768647</v>
      </c>
      <c r="I104" s="1699" t="s">
        <v>1155</v>
      </c>
      <c r="J104" s="966">
        <v>93831.201492526641</v>
      </c>
      <c r="K104" s="1701">
        <v>0.15504271324748184</v>
      </c>
      <c r="L104" s="1702">
        <v>1</v>
      </c>
      <c r="M104" s="1703">
        <v>14547.844066672498</v>
      </c>
      <c r="O104" s="1699" t="s">
        <v>998</v>
      </c>
      <c r="P104" s="966">
        <v>100449.55474126368</v>
      </c>
      <c r="Q104" s="1701">
        <v>0.48104106531541724</v>
      </c>
      <c r="R104" s="1702">
        <v>1</v>
      </c>
      <c r="S104" s="1703">
        <v>48320.360823196803</v>
      </c>
    </row>
    <row r="105" spans="3:19" x14ac:dyDescent="0.3">
      <c r="C105" s="1699" t="s">
        <v>998</v>
      </c>
      <c r="D105" s="966">
        <v>100449.55474126368</v>
      </c>
      <c r="E105" s="1701">
        <v>0.6</v>
      </c>
      <c r="F105" s="1702">
        <v>1</v>
      </c>
      <c r="G105" s="1703">
        <v>60269.732844758204</v>
      </c>
      <c r="I105" s="1699" t="s">
        <v>998</v>
      </c>
      <c r="J105" s="966">
        <v>100449.55474126368</v>
      </c>
      <c r="K105" s="1701">
        <v>0.35904628330995791</v>
      </c>
      <c r="L105" s="1702">
        <v>1</v>
      </c>
      <c r="M105" s="1703">
        <v>36066.039289990884</v>
      </c>
      <c r="O105" s="1699" t="s">
        <v>1154</v>
      </c>
      <c r="P105" s="966">
        <v>64040.167561799884</v>
      </c>
      <c r="Q105" s="1701">
        <v>0.99998505013430361</v>
      </c>
      <c r="R105" s="1702">
        <v>1</v>
      </c>
      <c r="S105" s="1703">
        <v>64039.210169895661</v>
      </c>
    </row>
    <row r="106" spans="3:19" x14ac:dyDescent="0.3">
      <c r="C106" s="1699" t="s">
        <v>1154</v>
      </c>
      <c r="D106" s="966">
        <v>64040.167561799884</v>
      </c>
      <c r="E106" s="1701">
        <v>0.9</v>
      </c>
      <c r="F106" s="1702">
        <v>1</v>
      </c>
      <c r="G106" s="1703">
        <v>57636.150805619895</v>
      </c>
      <c r="I106" s="1699" t="s">
        <v>1154</v>
      </c>
      <c r="J106" s="966">
        <v>64040.167561799884</v>
      </c>
      <c r="K106" s="1701">
        <v>0.31321299184009949</v>
      </c>
      <c r="L106" s="1702">
        <v>1</v>
      </c>
      <c r="M106" s="1703">
        <v>20058.21247997263</v>
      </c>
      <c r="O106" s="1687"/>
      <c r="P106" s="1707"/>
      <c r="Q106" s="1701"/>
      <c r="R106" s="1707"/>
      <c r="S106" s="1706"/>
    </row>
    <row r="107" spans="3:19" x14ac:dyDescent="0.3">
      <c r="C107" s="666"/>
      <c r="D107" s="1691"/>
      <c r="E107" s="1691"/>
      <c r="F107" s="1708" t="s">
        <v>890</v>
      </c>
      <c r="G107" s="1709">
        <v>183587.72469514675</v>
      </c>
      <c r="I107" s="666"/>
      <c r="J107" s="1691"/>
      <c r="K107" s="1691"/>
      <c r="L107" s="1708" t="s">
        <v>890</v>
      </c>
      <c r="M107" s="1709">
        <v>70672.095836636014</v>
      </c>
      <c r="O107" s="666"/>
      <c r="P107" s="1691"/>
      <c r="Q107" s="1691"/>
      <c r="R107" s="1708" t="s">
        <v>890</v>
      </c>
      <c r="S107" s="1709">
        <v>112359.57099309246</v>
      </c>
    </row>
    <row r="108" spans="3:19" ht="15.75" thickBot="1" x14ac:dyDescent="0.35">
      <c r="C108" s="1715"/>
      <c r="D108" s="1716"/>
      <c r="E108" s="1717" t="s">
        <v>900</v>
      </c>
      <c r="F108" s="1718"/>
      <c r="G108" s="1719">
        <v>234082.12257532458</v>
      </c>
      <c r="I108" s="1715"/>
      <c r="J108" s="1716"/>
      <c r="K108" s="1717" t="s">
        <v>900</v>
      </c>
      <c r="L108" s="1718"/>
      <c r="M108" s="1719">
        <v>117836.21301928512</v>
      </c>
      <c r="O108" s="1715"/>
      <c r="P108" s="1716"/>
      <c r="Q108" s="1717" t="s">
        <v>900</v>
      </c>
      <c r="R108" s="1718"/>
      <c r="S108" s="1719">
        <v>310366.60797529854</v>
      </c>
    </row>
    <row r="110" spans="3:19" ht="15.75" thickBot="1" x14ac:dyDescent="0.35"/>
    <row r="111" spans="3:19" ht="15" customHeight="1" x14ac:dyDescent="0.3">
      <c r="C111" s="1684"/>
      <c r="D111" s="606"/>
      <c r="E111" s="607" t="s">
        <v>875</v>
      </c>
      <c r="F111" s="607"/>
      <c r="G111" s="1685"/>
    </row>
    <row r="112" spans="3:19" ht="15.75" thickBot="1" x14ac:dyDescent="0.35">
      <c r="C112" s="944" t="s">
        <v>877</v>
      </c>
      <c r="D112" s="608">
        <v>14</v>
      </c>
      <c r="E112" s="609" t="s">
        <v>3366</v>
      </c>
      <c r="F112" s="1286"/>
      <c r="G112" s="1686"/>
    </row>
    <row r="113" spans="3:7" x14ac:dyDescent="0.3">
      <c r="C113" s="1684" t="s">
        <v>944</v>
      </c>
      <c r="D113" s="607"/>
      <c r="E113" s="606"/>
      <c r="F113" s="1687"/>
      <c r="G113" s="1688"/>
    </row>
    <row r="114" spans="3:7" ht="15" customHeight="1" thickBot="1" x14ac:dyDescent="0.35">
      <c r="C114" s="1689" t="s">
        <v>3434</v>
      </c>
      <c r="D114" s="1690"/>
      <c r="E114" s="1278"/>
      <c r="F114" s="1691"/>
      <c r="G114" s="1692"/>
    </row>
    <row r="115" spans="3:7" x14ac:dyDescent="0.3">
      <c r="C115" s="1727"/>
      <c r="D115" s="1728"/>
      <c r="E115" s="1729"/>
      <c r="F115" s="1730"/>
      <c r="G115" s="1731"/>
    </row>
    <row r="116" spans="3:7" ht="15.75" thickBot="1" x14ac:dyDescent="0.35">
      <c r="C116" s="1727" t="s">
        <v>947</v>
      </c>
      <c r="D116" s="1732" t="s">
        <v>2347</v>
      </c>
      <c r="E116" s="1733"/>
      <c r="F116" s="1734"/>
      <c r="G116" s="1735" t="s">
        <v>892</v>
      </c>
    </row>
    <row r="117" spans="3:7" ht="15.75" thickTop="1" x14ac:dyDescent="0.3">
      <c r="C117" s="1736" t="s">
        <v>773</v>
      </c>
      <c r="D117" s="1737" t="s">
        <v>135</v>
      </c>
      <c r="E117" s="1738" t="s">
        <v>1726</v>
      </c>
      <c r="F117" s="1737" t="s">
        <v>873</v>
      </c>
      <c r="G117" s="1731" t="s">
        <v>952</v>
      </c>
    </row>
    <row r="118" spans="3:7" x14ac:dyDescent="0.3">
      <c r="C118" s="1739" t="s">
        <v>2348</v>
      </c>
      <c r="D118" s="1511" t="s">
        <v>135</v>
      </c>
      <c r="E118" s="842">
        <v>9685908</v>
      </c>
      <c r="F118" s="1740">
        <v>1</v>
      </c>
      <c r="G118" s="1741">
        <v>9685908</v>
      </c>
    </row>
    <row r="119" spans="3:7" x14ac:dyDescent="0.3">
      <c r="C119" s="1339" t="s">
        <v>1149</v>
      </c>
      <c r="D119" s="1511" t="s">
        <v>1742</v>
      </c>
      <c r="E119" s="842">
        <v>154317.56403777088</v>
      </c>
      <c r="F119" s="1740">
        <v>1.4</v>
      </c>
      <c r="G119" s="1741">
        <v>216044.58965287922</v>
      </c>
    </row>
    <row r="120" spans="3:7" x14ac:dyDescent="0.3">
      <c r="C120" s="1739" t="s">
        <v>2349</v>
      </c>
      <c r="D120" s="1511" t="s">
        <v>1742</v>
      </c>
      <c r="E120" s="1742">
        <v>1714320</v>
      </c>
      <c r="F120" s="1743">
        <v>2.5</v>
      </c>
      <c r="G120" s="1741">
        <v>4285800</v>
      </c>
    </row>
    <row r="121" spans="3:7" x14ac:dyDescent="0.3">
      <c r="C121" s="1739" t="s">
        <v>2350</v>
      </c>
      <c r="D121" s="1511" t="s">
        <v>2351</v>
      </c>
      <c r="E121" s="1742">
        <v>1028592</v>
      </c>
      <c r="F121" s="1743">
        <v>24</v>
      </c>
      <c r="G121" s="1741">
        <v>24686208</v>
      </c>
    </row>
    <row r="122" spans="3:7" ht="12.75" customHeight="1" thickBot="1" x14ac:dyDescent="0.35">
      <c r="C122" s="1744"/>
      <c r="D122" s="1745"/>
      <c r="E122" s="1746"/>
      <c r="F122" s="1747" t="s">
        <v>876</v>
      </c>
      <c r="G122" s="1748"/>
    </row>
    <row r="123" spans="3:7" ht="16.5" thickTop="1" thickBot="1" x14ac:dyDescent="0.35">
      <c r="C123" s="1749"/>
      <c r="D123" s="1728"/>
      <c r="E123" s="1729"/>
      <c r="F123" s="1750" t="s">
        <v>956</v>
      </c>
      <c r="G123" s="1751">
        <v>38873960.589652881</v>
      </c>
    </row>
    <row r="124" spans="3:7" ht="16.5" thickTop="1" thickBot="1" x14ac:dyDescent="0.35">
      <c r="C124" s="1752" t="s">
        <v>957</v>
      </c>
      <c r="D124" s="1732"/>
      <c r="E124" s="1733"/>
      <c r="F124" s="1753"/>
      <c r="G124" s="1754"/>
    </row>
    <row r="125" spans="3:7" ht="15.75" thickTop="1" x14ac:dyDescent="0.3">
      <c r="C125" s="1755" t="s">
        <v>773</v>
      </c>
      <c r="D125" s="1756" t="s">
        <v>135</v>
      </c>
      <c r="E125" s="1757" t="s">
        <v>1726</v>
      </c>
      <c r="F125" s="1756" t="s">
        <v>873</v>
      </c>
      <c r="G125" s="1758" t="s">
        <v>952</v>
      </c>
    </row>
    <row r="126" spans="3:7" x14ac:dyDescent="0.3">
      <c r="C126" s="1759" t="s">
        <v>2352</v>
      </c>
      <c r="D126" s="1760" t="s">
        <v>2353</v>
      </c>
      <c r="E126" s="842">
        <v>107145</v>
      </c>
      <c r="F126" s="1761">
        <v>50</v>
      </c>
      <c r="G126" s="1762">
        <v>5357250</v>
      </c>
    </row>
    <row r="127" spans="3:7" x14ac:dyDescent="0.3">
      <c r="C127" s="1759" t="s">
        <v>2354</v>
      </c>
      <c r="D127" s="1760" t="s">
        <v>2353</v>
      </c>
      <c r="E127" s="842">
        <v>1405440</v>
      </c>
      <c r="F127" s="1761">
        <v>3</v>
      </c>
      <c r="G127" s="1762">
        <v>4216320</v>
      </c>
    </row>
    <row r="128" spans="3:7" x14ac:dyDescent="0.3">
      <c r="C128" s="1759"/>
      <c r="D128" s="1760"/>
      <c r="E128" s="842"/>
      <c r="F128" s="1761"/>
      <c r="G128" s="1762">
        <v>0</v>
      </c>
    </row>
    <row r="129" spans="3:7" ht="15.75" thickBot="1" x14ac:dyDescent="0.35">
      <c r="C129" s="1749"/>
      <c r="D129" s="1728"/>
      <c r="E129" s="1729"/>
      <c r="F129" s="1750" t="s">
        <v>956</v>
      </c>
      <c r="G129" s="1751">
        <v>9573570</v>
      </c>
    </row>
    <row r="130" spans="3:7" ht="16.5" thickTop="1" thickBot="1" x14ac:dyDescent="0.35">
      <c r="C130" s="1727" t="s">
        <v>1071</v>
      </c>
      <c r="D130" s="1728"/>
      <c r="E130" s="1729"/>
      <c r="F130" s="1763"/>
      <c r="G130" s="1764"/>
    </row>
    <row r="131" spans="3:7" ht="15.75" thickTop="1" x14ac:dyDescent="0.3">
      <c r="C131" s="1736" t="s">
        <v>773</v>
      </c>
      <c r="D131" s="1765" t="s">
        <v>135</v>
      </c>
      <c r="E131" s="1757" t="s">
        <v>1726</v>
      </c>
      <c r="F131" s="1765" t="s">
        <v>873</v>
      </c>
      <c r="G131" s="1766" t="s">
        <v>929</v>
      </c>
    </row>
    <row r="132" spans="3:7" x14ac:dyDescent="0.3">
      <c r="C132" s="1767" t="s">
        <v>2355</v>
      </c>
      <c r="D132" s="1511" t="s">
        <v>135</v>
      </c>
      <c r="E132" s="966">
        <v>21240000</v>
      </c>
      <c r="F132" s="1076">
        <v>1</v>
      </c>
      <c r="G132" s="1768">
        <v>21240000</v>
      </c>
    </row>
    <row r="133" spans="3:7" x14ac:dyDescent="0.3">
      <c r="C133" s="1767" t="s">
        <v>2356</v>
      </c>
      <c r="D133" s="1511" t="s">
        <v>135</v>
      </c>
      <c r="E133" s="966">
        <v>7543008</v>
      </c>
      <c r="F133" s="1076">
        <v>1</v>
      </c>
      <c r="G133" s="1768">
        <v>7543008</v>
      </c>
    </row>
    <row r="134" spans="3:7" x14ac:dyDescent="0.3">
      <c r="C134" s="1767" t="s">
        <v>2357</v>
      </c>
      <c r="D134" s="1511" t="s">
        <v>2351</v>
      </c>
      <c r="E134" s="966">
        <v>1028592</v>
      </c>
      <c r="F134" s="1076">
        <v>49</v>
      </c>
      <c r="G134" s="1768">
        <v>50401008</v>
      </c>
    </row>
    <row r="135" spans="3:7" x14ac:dyDescent="0.3">
      <c r="C135" s="1769"/>
      <c r="D135" s="1770"/>
      <c r="E135" s="1770"/>
      <c r="F135" s="1770"/>
      <c r="G135" s="1771"/>
    </row>
    <row r="136" spans="3:7" ht="15.75" thickBot="1" x14ac:dyDescent="0.35">
      <c r="C136" s="1772"/>
      <c r="D136" s="1733"/>
      <c r="E136" s="1753"/>
      <c r="F136" s="1773" t="s">
        <v>956</v>
      </c>
      <c r="G136" s="1751">
        <v>79184016</v>
      </c>
    </row>
    <row r="137" spans="3:7" ht="16.5" thickTop="1" thickBot="1" x14ac:dyDescent="0.35">
      <c r="C137" s="1774"/>
      <c r="D137" s="1775" t="s">
        <v>964</v>
      </c>
      <c r="E137" s="1776"/>
      <c r="F137" s="1775"/>
      <c r="G137" s="1777">
        <v>127631546.58965288</v>
      </c>
    </row>
    <row r="138" spans="3:7" x14ac:dyDescent="0.3">
      <c r="C138" s="1267"/>
      <c r="D138" s="1267"/>
      <c r="E138" s="1267"/>
      <c r="F138" s="1267"/>
      <c r="G138" s="1778">
        <v>127631546.58965288</v>
      </c>
    </row>
    <row r="139" spans="3:7" ht="15.75" thickBot="1" x14ac:dyDescent="0.35">
      <c r="C139" s="1267"/>
      <c r="D139" s="1267"/>
      <c r="E139" s="1267"/>
      <c r="F139" s="1267"/>
      <c r="G139" s="1267"/>
    </row>
    <row r="140" spans="3:7" ht="15" customHeight="1" x14ac:dyDescent="0.3">
      <c r="C140" s="1684"/>
      <c r="D140" s="606"/>
      <c r="E140" s="607" t="s">
        <v>875</v>
      </c>
      <c r="F140" s="607"/>
      <c r="G140" s="1685"/>
    </row>
    <row r="141" spans="3:7" ht="15.75" thickBot="1" x14ac:dyDescent="0.35">
      <c r="C141" s="944" t="s">
        <v>877</v>
      </c>
      <c r="D141" s="608">
        <v>15</v>
      </c>
      <c r="E141" s="609" t="s">
        <v>3366</v>
      </c>
      <c r="F141" s="1286"/>
      <c r="G141" s="1686"/>
    </row>
    <row r="142" spans="3:7" x14ac:dyDescent="0.3">
      <c r="C142" s="1684"/>
      <c r="D142" s="607"/>
      <c r="E142" s="606"/>
      <c r="F142" s="1687"/>
      <c r="G142" s="1688"/>
    </row>
    <row r="143" spans="3:7" ht="15" customHeight="1" thickBot="1" x14ac:dyDescent="0.35">
      <c r="C143" s="1689" t="s">
        <v>3433</v>
      </c>
      <c r="D143" s="1690"/>
      <c r="E143" s="1278"/>
      <c r="F143" s="1691"/>
      <c r="G143" s="1692"/>
    </row>
    <row r="144" spans="3:7" x14ac:dyDescent="0.3">
      <c r="C144" s="1727"/>
      <c r="D144" s="1728"/>
      <c r="E144" s="1729"/>
      <c r="F144" s="1730"/>
      <c r="G144" s="1731"/>
    </row>
    <row r="145" spans="3:7" ht="15.75" thickBot="1" x14ac:dyDescent="0.35">
      <c r="C145" s="1727" t="s">
        <v>947</v>
      </c>
      <c r="D145" s="1732" t="s">
        <v>2347</v>
      </c>
      <c r="E145" s="1733"/>
      <c r="F145" s="1734"/>
      <c r="G145" s="1735" t="s">
        <v>892</v>
      </c>
    </row>
    <row r="146" spans="3:7" ht="15.75" thickTop="1" x14ac:dyDescent="0.3">
      <c r="C146" s="1736" t="s">
        <v>773</v>
      </c>
      <c r="D146" s="1737" t="s">
        <v>135</v>
      </c>
      <c r="E146" s="1738" t="s">
        <v>1726</v>
      </c>
      <c r="F146" s="1737" t="s">
        <v>873</v>
      </c>
      <c r="G146" s="1731" t="s">
        <v>952</v>
      </c>
    </row>
    <row r="147" spans="3:7" x14ac:dyDescent="0.3">
      <c r="C147" s="1739" t="s">
        <v>2348</v>
      </c>
      <c r="D147" s="1511" t="s">
        <v>135</v>
      </c>
      <c r="E147" s="842">
        <v>16143180</v>
      </c>
      <c r="F147" s="1740">
        <v>1</v>
      </c>
      <c r="G147" s="1741">
        <v>16143180</v>
      </c>
    </row>
    <row r="148" spans="3:7" x14ac:dyDescent="0.3">
      <c r="C148" s="1739" t="s">
        <v>1149</v>
      </c>
      <c r="D148" s="1511" t="s">
        <v>1742</v>
      </c>
      <c r="E148" s="842">
        <v>154317.56403777088</v>
      </c>
      <c r="F148" s="1740">
        <v>1.4</v>
      </c>
      <c r="G148" s="1741">
        <v>27800556</v>
      </c>
    </row>
    <row r="149" spans="3:7" x14ac:dyDescent="0.3">
      <c r="C149" s="1739" t="s">
        <v>2349</v>
      </c>
      <c r="D149" s="1511" t="s">
        <v>1742</v>
      </c>
      <c r="E149" s="1742">
        <v>2857200</v>
      </c>
      <c r="F149" s="1743">
        <v>2.5</v>
      </c>
      <c r="G149" s="1741">
        <v>7143000</v>
      </c>
    </row>
    <row r="150" spans="3:7" x14ac:dyDescent="0.3">
      <c r="C150" s="1739" t="s">
        <v>2350</v>
      </c>
      <c r="D150" s="1511" t="s">
        <v>2351</v>
      </c>
      <c r="E150" s="1742">
        <v>1714320</v>
      </c>
      <c r="F150" s="1743">
        <v>24</v>
      </c>
      <c r="G150" s="1741">
        <v>41143680</v>
      </c>
    </row>
    <row r="151" spans="3:7" ht="15.75" thickBot="1" x14ac:dyDescent="0.35">
      <c r="C151" s="1744"/>
      <c r="D151" s="1745"/>
      <c r="E151" s="1746"/>
      <c r="F151" s="1747" t="s">
        <v>876</v>
      </c>
      <c r="G151" s="1748"/>
    </row>
    <row r="152" spans="3:7" ht="16.5" thickTop="1" thickBot="1" x14ac:dyDescent="0.35">
      <c r="C152" s="1749"/>
      <c r="D152" s="1728"/>
      <c r="E152" s="1729"/>
      <c r="F152" s="1750" t="s">
        <v>956</v>
      </c>
      <c r="G152" s="1751">
        <v>92230416</v>
      </c>
    </row>
    <row r="153" spans="3:7" ht="16.5" thickTop="1" thickBot="1" x14ac:dyDescent="0.35">
      <c r="C153" s="1752" t="s">
        <v>957</v>
      </c>
      <c r="D153" s="1732"/>
      <c r="E153" s="1733"/>
      <c r="F153" s="1753"/>
      <c r="G153" s="1754"/>
    </row>
    <row r="154" spans="3:7" ht="15.75" thickTop="1" x14ac:dyDescent="0.3">
      <c r="C154" s="1755" t="s">
        <v>773</v>
      </c>
      <c r="D154" s="1756" t="s">
        <v>135</v>
      </c>
      <c r="E154" s="1757" t="s">
        <v>1726</v>
      </c>
      <c r="F154" s="1756" t="s">
        <v>873</v>
      </c>
      <c r="G154" s="1758" t="s">
        <v>952</v>
      </c>
    </row>
    <row r="155" spans="3:7" x14ac:dyDescent="0.3">
      <c r="C155" s="1759" t="s">
        <v>2352</v>
      </c>
      <c r="D155" s="1760" t="s">
        <v>2353</v>
      </c>
      <c r="E155" s="842">
        <v>178575</v>
      </c>
      <c r="F155" s="1761">
        <v>50</v>
      </c>
      <c r="G155" s="1762">
        <v>8928750</v>
      </c>
    </row>
    <row r="156" spans="3:7" x14ac:dyDescent="0.3">
      <c r="C156" s="1759" t="s">
        <v>2354</v>
      </c>
      <c r="D156" s="1760" t="s">
        <v>2353</v>
      </c>
      <c r="E156" s="842">
        <v>2342400</v>
      </c>
      <c r="F156" s="1761">
        <v>3</v>
      </c>
      <c r="G156" s="1762">
        <v>7027200</v>
      </c>
    </row>
    <row r="157" spans="3:7" x14ac:dyDescent="0.3">
      <c r="C157" s="1759"/>
      <c r="D157" s="1760"/>
      <c r="E157" s="842"/>
      <c r="F157" s="1761"/>
      <c r="G157" s="1762">
        <v>0</v>
      </c>
    </row>
    <row r="158" spans="3:7" ht="15.75" thickBot="1" x14ac:dyDescent="0.35">
      <c r="C158" s="1749"/>
      <c r="D158" s="1728"/>
      <c r="E158" s="1729"/>
      <c r="F158" s="1750" t="s">
        <v>956</v>
      </c>
      <c r="G158" s="1751">
        <v>15955950</v>
      </c>
    </row>
    <row r="159" spans="3:7" ht="12.75" customHeight="1" thickTop="1" thickBot="1" x14ac:dyDescent="0.35">
      <c r="C159" s="1727" t="s">
        <v>1071</v>
      </c>
      <c r="D159" s="1728"/>
      <c r="E159" s="1729"/>
      <c r="F159" s="1763"/>
      <c r="G159" s="1764"/>
    </row>
    <row r="160" spans="3:7" ht="15.75" thickTop="1" x14ac:dyDescent="0.3">
      <c r="C160" s="1736" t="s">
        <v>773</v>
      </c>
      <c r="D160" s="1765" t="s">
        <v>135</v>
      </c>
      <c r="E160" s="1757" t="s">
        <v>1726</v>
      </c>
      <c r="F160" s="1765" t="s">
        <v>873</v>
      </c>
      <c r="G160" s="1766" t="s">
        <v>929</v>
      </c>
    </row>
    <row r="161" spans="3:7" x14ac:dyDescent="0.3">
      <c r="C161" s="1767" t="s">
        <v>2355</v>
      </c>
      <c r="D161" s="1511" t="s">
        <v>135</v>
      </c>
      <c r="E161" s="966">
        <v>35400000</v>
      </c>
      <c r="F161" s="1076">
        <v>1</v>
      </c>
      <c r="G161" s="1768">
        <v>35400000</v>
      </c>
    </row>
    <row r="162" spans="3:7" x14ac:dyDescent="0.3">
      <c r="C162" s="1767" t="s">
        <v>2356</v>
      </c>
      <c r="D162" s="1511" t="s">
        <v>135</v>
      </c>
      <c r="E162" s="966">
        <v>12571680</v>
      </c>
      <c r="F162" s="1076">
        <v>1</v>
      </c>
      <c r="G162" s="1768">
        <v>12571680</v>
      </c>
    </row>
    <row r="163" spans="3:7" x14ac:dyDescent="0.3">
      <c r="C163" s="1767" t="s">
        <v>2357</v>
      </c>
      <c r="D163" s="1511" t="s">
        <v>2351</v>
      </c>
      <c r="E163" s="966">
        <v>1714320</v>
      </c>
      <c r="F163" s="1076">
        <v>49</v>
      </c>
      <c r="G163" s="1768">
        <v>84001680</v>
      </c>
    </row>
    <row r="164" spans="3:7" ht="12.75" customHeight="1" x14ac:dyDescent="0.3">
      <c r="C164" s="1769"/>
      <c r="D164" s="1770"/>
      <c r="E164" s="1770"/>
      <c r="F164" s="1770"/>
      <c r="G164" s="1771"/>
    </row>
    <row r="165" spans="3:7" ht="15.75" thickBot="1" x14ac:dyDescent="0.35">
      <c r="C165" s="1772"/>
      <c r="D165" s="1733"/>
      <c r="E165" s="1753"/>
      <c r="F165" s="1773" t="s">
        <v>956</v>
      </c>
      <c r="G165" s="1751">
        <v>131973360</v>
      </c>
    </row>
    <row r="166" spans="3:7" ht="16.5" thickTop="1" thickBot="1" x14ac:dyDescent="0.35">
      <c r="C166" s="1774"/>
      <c r="D166" s="1775" t="s">
        <v>964</v>
      </c>
      <c r="E166" s="1776"/>
      <c r="F166" s="1775"/>
      <c r="G166" s="1777">
        <v>240159726</v>
      </c>
    </row>
    <row r="196" ht="12.75" customHeight="1" x14ac:dyDescent="0.3"/>
    <row r="201" ht="12.75" customHeight="1" x14ac:dyDescent="0.3"/>
    <row r="232" ht="12.75" customHeight="1" x14ac:dyDescent="0.3"/>
    <row r="237" ht="12.75" customHeight="1" x14ac:dyDescent="0.3"/>
    <row r="269" ht="12.75" customHeight="1" x14ac:dyDescent="0.3"/>
    <row r="274" ht="12.75" customHeight="1" x14ac:dyDescent="0.3"/>
  </sheetData>
  <pageMargins left="0.7" right="0.7" top="0.75" bottom="0.75" header="0.3" footer="0.3"/>
  <pageSetup paperSize="9" scale="91" orientation="landscape" horizontalDpi="4294967295" verticalDpi="4294967295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79"/>
  <dimension ref="B2:L172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926"/>
    <col min="2" max="2" width="6.28515625" style="926" customWidth="1"/>
    <col min="3" max="3" width="56.7109375" style="926" customWidth="1"/>
    <col min="4" max="4" width="16.28515625" style="926" customWidth="1"/>
    <col min="5" max="5" width="15.5703125" style="926" bestFit="1" customWidth="1"/>
    <col min="6" max="6" width="19.7109375" style="926" customWidth="1"/>
    <col min="7" max="7" width="18.28515625" style="926" customWidth="1"/>
    <col min="8" max="8" width="17.5703125" style="926" bestFit="1" customWidth="1"/>
    <col min="9" max="9" width="11.42578125" style="926"/>
    <col min="10" max="10" width="13.140625" style="926" customWidth="1"/>
    <col min="11" max="11" width="11.42578125" style="926"/>
    <col min="12" max="12" width="16" style="926" bestFit="1" customWidth="1"/>
    <col min="13" max="16384" width="11.42578125" style="926"/>
  </cols>
  <sheetData>
    <row r="2" spans="2:12" ht="18.75" x14ac:dyDescent="0.3">
      <c r="B2" s="1021" t="s">
        <v>2804</v>
      </c>
    </row>
    <row r="3" spans="2:12" ht="18.75" x14ac:dyDescent="0.3">
      <c r="B3" s="1021" t="s">
        <v>2806</v>
      </c>
    </row>
    <row r="4" spans="2:12" ht="18.75" x14ac:dyDescent="0.3">
      <c r="B4" s="1021" t="s">
        <v>2811</v>
      </c>
    </row>
    <row r="5" spans="2:12" x14ac:dyDescent="0.3">
      <c r="B5" s="597" t="s">
        <v>3372</v>
      </c>
    </row>
    <row r="8" spans="2:12" s="1188" customFormat="1" ht="25.5" x14ac:dyDescent="0.25">
      <c r="B8" s="920" t="s">
        <v>938</v>
      </c>
      <c r="C8" s="920" t="s">
        <v>776</v>
      </c>
      <c r="D8" s="920" t="s">
        <v>925</v>
      </c>
      <c r="E8" s="1187" t="s">
        <v>975</v>
      </c>
      <c r="F8" s="920" t="s">
        <v>976</v>
      </c>
      <c r="G8" s="1187" t="s">
        <v>3363</v>
      </c>
    </row>
    <row r="9" spans="2:12" x14ac:dyDescent="0.3">
      <c r="B9" s="679">
        <v>1</v>
      </c>
      <c r="C9" s="924" t="s">
        <v>3435</v>
      </c>
      <c r="D9" s="925">
        <v>2284115.1739980513</v>
      </c>
      <c r="E9" s="925">
        <v>0</v>
      </c>
      <c r="F9" s="925">
        <v>10536232.59713833</v>
      </c>
      <c r="G9" s="925">
        <v>12820347.771136381</v>
      </c>
      <c r="L9" s="927"/>
    </row>
    <row r="10" spans="2:12" x14ac:dyDescent="0.3">
      <c r="B10" s="679">
        <v>2</v>
      </c>
      <c r="C10" s="924" t="s">
        <v>3436</v>
      </c>
      <c r="D10" s="925">
        <v>2284115.1739980513</v>
      </c>
      <c r="E10" s="925">
        <v>0</v>
      </c>
      <c r="F10" s="925">
        <v>9620095.8407002557</v>
      </c>
      <c r="G10" s="925">
        <v>11904211.014698308</v>
      </c>
      <c r="L10" s="927"/>
    </row>
    <row r="11" spans="2:12" x14ac:dyDescent="0.3">
      <c r="B11" s="679">
        <v>3</v>
      </c>
      <c r="C11" s="924" t="s">
        <v>2370</v>
      </c>
      <c r="D11" s="925">
        <v>2190380.6078982628</v>
      </c>
      <c r="E11" s="925">
        <v>0</v>
      </c>
      <c r="F11" s="925">
        <v>14072269.124609303</v>
      </c>
      <c r="G11" s="1564">
        <v>16262649.732507566</v>
      </c>
      <c r="L11" s="927"/>
    </row>
    <row r="12" spans="2:12" x14ac:dyDescent="0.3">
      <c r="B12" s="679">
        <v>4</v>
      </c>
      <c r="C12" s="924" t="s">
        <v>2371</v>
      </c>
      <c r="D12" s="925">
        <v>2190380.6078982628</v>
      </c>
      <c r="E12" s="925">
        <v>0</v>
      </c>
      <c r="F12" s="925">
        <v>14072269.124609303</v>
      </c>
      <c r="G12" s="1564">
        <v>16262649.732507566</v>
      </c>
      <c r="L12" s="927"/>
    </row>
    <row r="13" spans="2:12" s="919" customFormat="1" x14ac:dyDescent="0.3"/>
    <row r="16" spans="2:12" ht="15.75" thickBot="1" x14ac:dyDescent="0.35"/>
    <row r="17" spans="2:8" ht="15" customHeight="1" x14ac:dyDescent="0.3">
      <c r="B17" s="1417"/>
      <c r="C17" s="1418"/>
      <c r="D17" s="1418"/>
      <c r="E17" s="1418"/>
      <c r="F17" s="1565"/>
      <c r="G17" s="1566" t="s">
        <v>875</v>
      </c>
      <c r="H17" s="1565"/>
    </row>
    <row r="18" spans="2:8" ht="15.75" thickBot="1" x14ac:dyDescent="0.35">
      <c r="B18" s="1567"/>
      <c r="C18" s="1568"/>
      <c r="D18" s="1568"/>
      <c r="E18" s="1568" t="s">
        <v>877</v>
      </c>
      <c r="F18" s="1423">
        <v>1</v>
      </c>
      <c r="G18" s="1424" t="s">
        <v>3366</v>
      </c>
      <c r="H18" s="1569"/>
    </row>
    <row r="19" spans="2:8" x14ac:dyDescent="0.3">
      <c r="B19" s="1570"/>
      <c r="C19" s="1571"/>
      <c r="D19" s="1571"/>
      <c r="E19" s="1571"/>
      <c r="F19" s="1571"/>
      <c r="G19" s="1572"/>
      <c r="H19" s="1573"/>
    </row>
    <row r="20" spans="2:8" ht="15.75" customHeight="1" thickBot="1" x14ac:dyDescent="0.35">
      <c r="B20" s="1430" t="s">
        <v>944</v>
      </c>
      <c r="C20" s="1431" t="s">
        <v>3435</v>
      </c>
      <c r="D20" s="1574"/>
      <c r="E20" s="1574"/>
      <c r="F20" s="1574"/>
      <c r="G20" s="1575"/>
      <c r="H20" s="1576"/>
    </row>
    <row r="21" spans="2:8" x14ac:dyDescent="0.3">
      <c r="B21" s="1577"/>
      <c r="C21" s="1578"/>
      <c r="D21" s="1579"/>
      <c r="E21" s="1580"/>
      <c r="F21" s="1579"/>
      <c r="G21" s="1581"/>
      <c r="H21" s="1171"/>
    </row>
    <row r="22" spans="2:8" ht="15.75" thickBot="1" x14ac:dyDescent="0.35">
      <c r="B22" s="1577" t="s">
        <v>947</v>
      </c>
      <c r="C22" s="1582"/>
      <c r="D22" s="1583"/>
      <c r="E22" s="1584"/>
      <c r="F22" s="1583"/>
      <c r="G22" s="1585"/>
      <c r="H22" s="1586" t="s">
        <v>892</v>
      </c>
    </row>
    <row r="23" spans="2:8" ht="15.75" thickTop="1" x14ac:dyDescent="0.3">
      <c r="B23" s="1587" t="s">
        <v>949</v>
      </c>
      <c r="C23" s="1588" t="s">
        <v>773</v>
      </c>
      <c r="D23" s="1169" t="s">
        <v>135</v>
      </c>
      <c r="E23" s="1170" t="s">
        <v>873</v>
      </c>
      <c r="F23" s="1169" t="s">
        <v>950</v>
      </c>
      <c r="G23" s="1170" t="s">
        <v>951</v>
      </c>
      <c r="H23" s="1171" t="s">
        <v>952</v>
      </c>
    </row>
    <row r="24" spans="2:8" x14ac:dyDescent="0.3">
      <c r="B24" s="1589">
        <v>1</v>
      </c>
      <c r="C24" s="1590" t="s">
        <v>932</v>
      </c>
      <c r="D24" s="1591" t="s">
        <v>921</v>
      </c>
      <c r="E24" s="1592">
        <v>6</v>
      </c>
      <c r="F24" s="714">
        <v>4251.3637355331075</v>
      </c>
      <c r="G24" s="754">
        <v>1</v>
      </c>
      <c r="H24" s="716">
        <v>25508.182413198643</v>
      </c>
    </row>
    <row r="25" spans="2:8" x14ac:dyDescent="0.3">
      <c r="B25" s="1589">
        <v>2</v>
      </c>
      <c r="C25" s="1590" t="s">
        <v>954</v>
      </c>
      <c r="D25" s="1591" t="s">
        <v>921</v>
      </c>
      <c r="E25" s="1592">
        <v>3</v>
      </c>
      <c r="F25" s="714">
        <v>57306.994189541183</v>
      </c>
      <c r="G25" s="754">
        <v>1</v>
      </c>
      <c r="H25" s="716">
        <v>171920.98256862356</v>
      </c>
    </row>
    <row r="26" spans="2:8" x14ac:dyDescent="0.3">
      <c r="B26" s="1589">
        <v>3</v>
      </c>
      <c r="C26" s="1590" t="s">
        <v>955</v>
      </c>
      <c r="D26" s="1591" t="s">
        <v>921</v>
      </c>
      <c r="E26" s="1592">
        <v>3</v>
      </c>
      <c r="F26" s="714">
        <v>49100.321378481269</v>
      </c>
      <c r="G26" s="754">
        <v>1</v>
      </c>
      <c r="H26" s="716">
        <v>147300.96413544379</v>
      </c>
    </row>
    <row r="27" spans="2:8" x14ac:dyDescent="0.3">
      <c r="B27" s="1589">
        <v>4</v>
      </c>
      <c r="C27" s="1590" t="s">
        <v>953</v>
      </c>
      <c r="D27" s="1591" t="s">
        <v>921</v>
      </c>
      <c r="E27" s="1592">
        <v>3</v>
      </c>
      <c r="F27" s="714">
        <v>26026.308555399723</v>
      </c>
      <c r="G27" s="754">
        <v>0.5</v>
      </c>
      <c r="H27" s="716">
        <v>39039.462833099584</v>
      </c>
    </row>
    <row r="28" spans="2:8" x14ac:dyDescent="0.3">
      <c r="B28" s="1589">
        <v>5</v>
      </c>
      <c r="C28" s="1590" t="s">
        <v>936</v>
      </c>
      <c r="D28" s="1591" t="s">
        <v>921</v>
      </c>
      <c r="E28" s="1592">
        <v>12</v>
      </c>
      <c r="F28" s="714">
        <v>4513.8849929873777</v>
      </c>
      <c r="G28" s="754">
        <v>1</v>
      </c>
      <c r="H28" s="716">
        <v>54166.619915848532</v>
      </c>
    </row>
    <row r="29" spans="2:8" x14ac:dyDescent="0.3">
      <c r="B29" s="1589">
        <v>6</v>
      </c>
      <c r="C29" s="1590" t="s">
        <v>1747</v>
      </c>
      <c r="D29" s="1593" t="s">
        <v>921</v>
      </c>
      <c r="E29" s="1594">
        <v>3</v>
      </c>
      <c r="F29" s="714">
        <v>144229.3728711681</v>
      </c>
      <c r="G29" s="1595">
        <v>3</v>
      </c>
      <c r="H29" s="716">
        <v>1298064.355840513</v>
      </c>
    </row>
    <row r="30" spans="2:8" ht="15.75" thickBot="1" x14ac:dyDescent="0.35">
      <c r="B30" s="1589">
        <v>7</v>
      </c>
      <c r="C30" s="1590" t="s">
        <v>774</v>
      </c>
      <c r="D30" s="1593" t="s">
        <v>921</v>
      </c>
      <c r="E30" s="1470">
        <v>3</v>
      </c>
      <c r="F30" s="714">
        <v>182704.86876377481</v>
      </c>
      <c r="G30" s="1596">
        <v>1</v>
      </c>
      <c r="H30" s="716">
        <v>548114.60629132437</v>
      </c>
    </row>
    <row r="31" spans="2:8" ht="16.5" thickTop="1" thickBot="1" x14ac:dyDescent="0.35">
      <c r="B31" s="1464"/>
      <c r="C31" s="1424"/>
      <c r="D31" s="1579"/>
      <c r="E31" s="1580"/>
      <c r="F31" s="1579"/>
      <c r="G31" s="1172" t="s">
        <v>956</v>
      </c>
      <c r="H31" s="1180">
        <v>2284115.1739980513</v>
      </c>
    </row>
    <row r="32" spans="2:8" ht="16.5" thickTop="1" thickBot="1" x14ac:dyDescent="0.35">
      <c r="B32" s="1597" t="s">
        <v>957</v>
      </c>
      <c r="C32" s="1582"/>
      <c r="D32" s="1583"/>
      <c r="E32" s="1584"/>
      <c r="F32" s="1583"/>
      <c r="G32" s="1582"/>
      <c r="H32" s="1598"/>
    </row>
    <row r="33" spans="2:8" ht="15.75" thickTop="1" x14ac:dyDescent="0.3">
      <c r="B33" s="1599" t="s">
        <v>949</v>
      </c>
      <c r="C33" s="1600" t="s">
        <v>773</v>
      </c>
      <c r="D33" s="1601"/>
      <c r="E33" s="1602" t="s">
        <v>135</v>
      </c>
      <c r="F33" s="1601" t="s">
        <v>929</v>
      </c>
      <c r="G33" s="1602" t="s">
        <v>958</v>
      </c>
      <c r="H33" s="1603" t="s">
        <v>952</v>
      </c>
    </row>
    <row r="34" spans="2:8" x14ac:dyDescent="0.3">
      <c r="B34" s="1604"/>
      <c r="C34" s="1458"/>
      <c r="D34" s="1459"/>
      <c r="E34" s="1605"/>
      <c r="F34" s="1606"/>
      <c r="G34" s="1470"/>
      <c r="H34" s="1607"/>
    </row>
    <row r="35" spans="2:8" x14ac:dyDescent="0.3">
      <c r="B35" s="1604"/>
      <c r="C35" s="1458"/>
      <c r="D35" s="1459"/>
      <c r="E35" s="1605"/>
      <c r="F35" s="1606"/>
      <c r="G35" s="1470"/>
      <c r="H35" s="1607"/>
    </row>
    <row r="36" spans="2:8" ht="15.75" thickBot="1" x14ac:dyDescent="0.35">
      <c r="B36" s="1604"/>
      <c r="C36" s="1458"/>
      <c r="D36" s="1459"/>
      <c r="E36" s="1605"/>
      <c r="F36" s="1606"/>
      <c r="G36" s="1470"/>
      <c r="H36" s="1607"/>
    </row>
    <row r="37" spans="2:8" ht="16.5" thickTop="1" thickBot="1" x14ac:dyDescent="0.35">
      <c r="B37" s="1464"/>
      <c r="C37" s="1424"/>
      <c r="D37" s="1579"/>
      <c r="E37" s="1580"/>
      <c r="F37" s="1579"/>
      <c r="G37" s="1172" t="s">
        <v>956</v>
      </c>
      <c r="H37" s="1608">
        <v>0</v>
      </c>
    </row>
    <row r="38" spans="2:8" ht="16.5" thickTop="1" thickBot="1" x14ac:dyDescent="0.35">
      <c r="B38" s="1597" t="s">
        <v>3382</v>
      </c>
      <c r="C38" s="1582"/>
      <c r="D38" s="1583"/>
      <c r="E38" s="1584"/>
      <c r="F38" s="1583"/>
      <c r="G38" s="1582"/>
      <c r="H38" s="1598"/>
    </row>
    <row r="39" spans="2:8" ht="15.75" thickTop="1" x14ac:dyDescent="0.3">
      <c r="B39" s="1599" t="s">
        <v>949</v>
      </c>
      <c r="C39" s="1609" t="s">
        <v>960</v>
      </c>
      <c r="D39" s="1170" t="s">
        <v>2351</v>
      </c>
      <c r="E39" s="1610" t="s">
        <v>961</v>
      </c>
      <c r="F39" s="1169" t="s">
        <v>314</v>
      </c>
      <c r="G39" s="1170" t="s">
        <v>2599</v>
      </c>
      <c r="H39" s="1171" t="s">
        <v>962</v>
      </c>
    </row>
    <row r="40" spans="2:8" x14ac:dyDescent="0.3">
      <c r="B40" s="1611">
        <v>1</v>
      </c>
      <c r="C40" s="1612" t="s">
        <v>966</v>
      </c>
      <c r="D40" s="1468">
        <v>3</v>
      </c>
      <c r="E40" s="738">
        <v>403671.20035076747</v>
      </c>
      <c r="F40" s="1201">
        <v>1211013.6010523024</v>
      </c>
      <c r="G40" s="1613">
        <v>0.5</v>
      </c>
      <c r="H40" s="1202">
        <v>605506.8005261512</v>
      </c>
    </row>
    <row r="41" spans="2:8" x14ac:dyDescent="0.3">
      <c r="B41" s="1611">
        <v>2</v>
      </c>
      <c r="C41" s="1612" t="s">
        <v>1650</v>
      </c>
      <c r="D41" s="1470">
        <v>3</v>
      </c>
      <c r="E41" s="738">
        <v>290020.70325447264</v>
      </c>
      <c r="F41" s="1201">
        <v>870062.10976341786</v>
      </c>
      <c r="G41" s="1596">
        <v>0.9</v>
      </c>
      <c r="H41" s="1202">
        <v>783055.89878707612</v>
      </c>
    </row>
    <row r="42" spans="2:8" x14ac:dyDescent="0.3">
      <c r="B42" s="1611">
        <v>3</v>
      </c>
      <c r="C42" s="1612" t="s">
        <v>967</v>
      </c>
      <c r="D42" s="1468">
        <v>3</v>
      </c>
      <c r="E42" s="738">
        <v>166435.72214626396</v>
      </c>
      <c r="F42" s="1201">
        <v>499307.1664387919</v>
      </c>
      <c r="G42" s="1613">
        <v>0.7</v>
      </c>
      <c r="H42" s="1202">
        <v>349515.01650715433</v>
      </c>
    </row>
    <row r="43" spans="2:8" x14ac:dyDescent="0.3">
      <c r="B43" s="1611">
        <v>4</v>
      </c>
      <c r="C43" s="1612" t="s">
        <v>968</v>
      </c>
      <c r="D43" s="1468">
        <v>12</v>
      </c>
      <c r="E43" s="738">
        <v>261541.84908698621</v>
      </c>
      <c r="F43" s="1201">
        <v>3138502.1890438348</v>
      </c>
      <c r="G43" s="1613">
        <v>0.9</v>
      </c>
      <c r="H43" s="1202">
        <v>2824651.9701394513</v>
      </c>
    </row>
    <row r="44" spans="2:8" x14ac:dyDescent="0.3">
      <c r="B44" s="1611">
        <v>5</v>
      </c>
      <c r="C44" s="1612" t="s">
        <v>970</v>
      </c>
      <c r="D44" s="1468">
        <v>3</v>
      </c>
      <c r="E44" s="738">
        <v>261541.84908698621</v>
      </c>
      <c r="F44" s="1201">
        <v>784625.5472609587</v>
      </c>
      <c r="G44" s="1613">
        <v>1</v>
      </c>
      <c r="H44" s="1202">
        <v>784625.5472609587</v>
      </c>
    </row>
    <row r="45" spans="2:8" x14ac:dyDescent="0.3">
      <c r="B45" s="1611">
        <v>6</v>
      </c>
      <c r="C45" s="1612" t="s">
        <v>969</v>
      </c>
      <c r="D45" s="1468">
        <v>6</v>
      </c>
      <c r="E45" s="738">
        <v>93831.201492526641</v>
      </c>
      <c r="F45" s="1201">
        <v>562987.20895515988</v>
      </c>
      <c r="G45" s="1613">
        <v>1</v>
      </c>
      <c r="H45" s="1202">
        <v>562987.20895515988</v>
      </c>
    </row>
    <row r="46" spans="2:8" x14ac:dyDescent="0.3">
      <c r="B46" s="1611">
        <v>7</v>
      </c>
      <c r="C46" s="1612" t="s">
        <v>2108</v>
      </c>
      <c r="D46" s="1468">
        <v>3</v>
      </c>
      <c r="E46" s="738">
        <v>233327.91449315075</v>
      </c>
      <c r="F46" s="1201">
        <v>699983.74347945221</v>
      </c>
      <c r="G46" s="1613">
        <v>0.7</v>
      </c>
      <c r="H46" s="1202">
        <v>489988.62043561653</v>
      </c>
    </row>
    <row r="47" spans="2:8" x14ac:dyDescent="0.3">
      <c r="B47" s="1611">
        <v>8</v>
      </c>
      <c r="C47" s="1612" t="s">
        <v>963</v>
      </c>
      <c r="D47" s="1468">
        <v>6</v>
      </c>
      <c r="E47" s="738">
        <v>93831.201492526641</v>
      </c>
      <c r="F47" s="1201">
        <v>562987.20895515988</v>
      </c>
      <c r="G47" s="1613">
        <v>1</v>
      </c>
      <c r="H47" s="1202">
        <v>562987.20895515988</v>
      </c>
    </row>
    <row r="48" spans="2:8" x14ac:dyDescent="0.3">
      <c r="B48" s="1611">
        <v>9</v>
      </c>
      <c r="C48" s="1612" t="s">
        <v>924</v>
      </c>
      <c r="D48" s="1470">
        <v>3</v>
      </c>
      <c r="E48" s="738">
        <v>112590.81880169069</v>
      </c>
      <c r="F48" s="1201">
        <v>337772.45640507207</v>
      </c>
      <c r="G48" s="1596">
        <v>0.75</v>
      </c>
      <c r="H48" s="1202">
        <v>253329.34230380406</v>
      </c>
    </row>
    <row r="49" spans="2:8" x14ac:dyDescent="0.3">
      <c r="B49" s="1611">
        <v>10</v>
      </c>
      <c r="C49" s="1612" t="s">
        <v>922</v>
      </c>
      <c r="D49" s="1468">
        <v>6</v>
      </c>
      <c r="E49" s="738">
        <v>100449.55474126368</v>
      </c>
      <c r="F49" s="1201">
        <v>602697.32844758208</v>
      </c>
      <c r="G49" s="1613">
        <v>1</v>
      </c>
      <c r="H49" s="1202">
        <v>602697.32844758208</v>
      </c>
    </row>
    <row r="50" spans="2:8" x14ac:dyDescent="0.3">
      <c r="B50" s="1611">
        <v>11</v>
      </c>
      <c r="C50" s="1612" t="s">
        <v>923</v>
      </c>
      <c r="D50" s="1468">
        <v>6</v>
      </c>
      <c r="E50" s="738">
        <v>64040.167561799884</v>
      </c>
      <c r="F50" s="1201">
        <v>384241.00537079934</v>
      </c>
      <c r="G50" s="1613">
        <v>1</v>
      </c>
      <c r="H50" s="1202">
        <v>384241.00537079934</v>
      </c>
    </row>
    <row r="51" spans="2:8" x14ac:dyDescent="0.3">
      <c r="B51" s="1611">
        <v>12</v>
      </c>
      <c r="C51" s="1612" t="s">
        <v>935</v>
      </c>
      <c r="D51" s="1468">
        <v>3</v>
      </c>
      <c r="E51" s="738">
        <v>56298.72089551598</v>
      </c>
      <c r="F51" s="1201">
        <v>168896.16268654793</v>
      </c>
      <c r="G51" s="1613">
        <v>3</v>
      </c>
      <c r="H51" s="1202">
        <v>506688.48805964377</v>
      </c>
    </row>
    <row r="52" spans="2:8" x14ac:dyDescent="0.3">
      <c r="B52" s="1611">
        <v>13</v>
      </c>
      <c r="C52" s="1614" t="s">
        <v>2798</v>
      </c>
      <c r="D52" s="1468">
        <v>3</v>
      </c>
      <c r="E52" s="1615">
        <v>233327.91449315075</v>
      </c>
      <c r="F52" s="1201">
        <v>699983.74347945221</v>
      </c>
      <c r="G52" s="1613">
        <v>1</v>
      </c>
      <c r="H52" s="1202">
        <v>699983.74347945221</v>
      </c>
    </row>
    <row r="53" spans="2:8" x14ac:dyDescent="0.3">
      <c r="B53" s="1611">
        <v>14</v>
      </c>
      <c r="C53" s="1204" t="s">
        <v>2605</v>
      </c>
      <c r="D53" s="1470">
        <v>4</v>
      </c>
      <c r="E53" s="1615">
        <v>93831.201492526641</v>
      </c>
      <c r="F53" s="1201">
        <v>375324.80597010656</v>
      </c>
      <c r="G53" s="1596">
        <v>3</v>
      </c>
      <c r="H53" s="1203">
        <v>1125974.4179103198</v>
      </c>
    </row>
    <row r="54" spans="2:8" ht="15.75" thickBot="1" x14ac:dyDescent="0.35">
      <c r="B54" s="1616"/>
      <c r="C54" s="1582"/>
      <c r="D54" s="1583"/>
      <c r="E54" s="1584"/>
      <c r="F54" s="1583"/>
      <c r="G54" s="1179" t="s">
        <v>956</v>
      </c>
      <c r="H54" s="1180">
        <v>10536232.59713833</v>
      </c>
    </row>
    <row r="55" spans="2:8" ht="16.5" thickTop="1" thickBot="1" x14ac:dyDescent="0.35">
      <c r="B55" s="1617"/>
      <c r="C55" s="1618"/>
      <c r="D55" s="1619"/>
      <c r="E55" s="1620"/>
      <c r="F55" s="1621" t="s">
        <v>964</v>
      </c>
      <c r="G55" s="1621"/>
      <c r="H55" s="1181">
        <v>12820347.771136381</v>
      </c>
    </row>
    <row r="57" spans="2:8" ht="15.75" thickBot="1" x14ac:dyDescent="0.35"/>
    <row r="58" spans="2:8" ht="15" customHeight="1" x14ac:dyDescent="0.3">
      <c r="B58" s="1417"/>
      <c r="C58" s="1418"/>
      <c r="D58" s="1418"/>
      <c r="E58" s="1418"/>
      <c r="F58" s="1565"/>
      <c r="G58" s="1566" t="s">
        <v>875</v>
      </c>
      <c r="H58" s="1565"/>
    </row>
    <row r="59" spans="2:8" ht="15.75" thickBot="1" x14ac:dyDescent="0.35">
      <c r="B59" s="1567"/>
      <c r="C59" s="1568"/>
      <c r="D59" s="1568"/>
      <c r="E59" s="1568" t="s">
        <v>877</v>
      </c>
      <c r="F59" s="1423">
        <v>2</v>
      </c>
      <c r="G59" s="1424" t="s">
        <v>3366</v>
      </c>
      <c r="H59" s="1569"/>
    </row>
    <row r="60" spans="2:8" x14ac:dyDescent="0.3">
      <c r="B60" s="1570"/>
      <c r="C60" s="1571"/>
      <c r="D60" s="1571"/>
      <c r="E60" s="1571"/>
      <c r="F60" s="1571"/>
      <c r="G60" s="1572"/>
      <c r="H60" s="1573"/>
    </row>
    <row r="61" spans="2:8" ht="15.75" customHeight="1" thickBot="1" x14ac:dyDescent="0.35">
      <c r="B61" s="1430" t="s">
        <v>944</v>
      </c>
      <c r="C61" s="1431" t="s">
        <v>3436</v>
      </c>
      <c r="D61" s="1574"/>
      <c r="E61" s="1574"/>
      <c r="F61" s="1574"/>
      <c r="G61" s="1575"/>
      <c r="H61" s="1576"/>
    </row>
    <row r="62" spans="2:8" x14ac:dyDescent="0.3">
      <c r="B62" s="1577"/>
      <c r="C62" s="1578"/>
      <c r="D62" s="1579"/>
      <c r="E62" s="1580"/>
      <c r="F62" s="1579"/>
      <c r="G62" s="1581"/>
      <c r="H62" s="1171"/>
    </row>
    <row r="63" spans="2:8" ht="15.75" thickBot="1" x14ac:dyDescent="0.35">
      <c r="B63" s="1577" t="s">
        <v>947</v>
      </c>
      <c r="C63" s="1582"/>
      <c r="D63" s="1583"/>
      <c r="E63" s="1584"/>
      <c r="F63" s="1583"/>
      <c r="G63" s="1585"/>
      <c r="H63" s="1586" t="s">
        <v>892</v>
      </c>
    </row>
    <row r="64" spans="2:8" ht="15.75" thickTop="1" x14ac:dyDescent="0.3">
      <c r="B64" s="1587" t="s">
        <v>949</v>
      </c>
      <c r="C64" s="1588" t="s">
        <v>773</v>
      </c>
      <c r="D64" s="1169" t="s">
        <v>135</v>
      </c>
      <c r="E64" s="1170" t="s">
        <v>873</v>
      </c>
      <c r="F64" s="1169" t="s">
        <v>950</v>
      </c>
      <c r="G64" s="1170" t="s">
        <v>951</v>
      </c>
      <c r="H64" s="1171" t="s">
        <v>952</v>
      </c>
    </row>
    <row r="65" spans="2:8" x14ac:dyDescent="0.3">
      <c r="B65" s="1589">
        <v>1</v>
      </c>
      <c r="C65" s="1590" t="s">
        <v>932</v>
      </c>
      <c r="D65" s="1591" t="s">
        <v>921</v>
      </c>
      <c r="E65" s="1592">
        <v>6</v>
      </c>
      <c r="F65" s="714">
        <v>4251.3637355331075</v>
      </c>
      <c r="G65" s="754">
        <v>1</v>
      </c>
      <c r="H65" s="716">
        <v>25508.182413198643</v>
      </c>
    </row>
    <row r="66" spans="2:8" x14ac:dyDescent="0.3">
      <c r="B66" s="1589">
        <v>2</v>
      </c>
      <c r="C66" s="1590" t="s">
        <v>954</v>
      </c>
      <c r="D66" s="1591" t="s">
        <v>921</v>
      </c>
      <c r="E66" s="1592">
        <v>3</v>
      </c>
      <c r="F66" s="714">
        <v>57306.994189541183</v>
      </c>
      <c r="G66" s="754">
        <v>1</v>
      </c>
      <c r="H66" s="716">
        <v>171920.98256862356</v>
      </c>
    </row>
    <row r="67" spans="2:8" x14ac:dyDescent="0.3">
      <c r="B67" s="1589">
        <v>3</v>
      </c>
      <c r="C67" s="1590" t="s">
        <v>955</v>
      </c>
      <c r="D67" s="1591" t="s">
        <v>921</v>
      </c>
      <c r="E67" s="1592">
        <v>3</v>
      </c>
      <c r="F67" s="714">
        <v>49100.321378481269</v>
      </c>
      <c r="G67" s="754">
        <v>1</v>
      </c>
      <c r="H67" s="716">
        <v>147300.96413544379</v>
      </c>
    </row>
    <row r="68" spans="2:8" x14ac:dyDescent="0.3">
      <c r="B68" s="1589">
        <v>4</v>
      </c>
      <c r="C68" s="1590" t="s">
        <v>953</v>
      </c>
      <c r="D68" s="1591" t="s">
        <v>921</v>
      </c>
      <c r="E68" s="1592">
        <v>3</v>
      </c>
      <c r="F68" s="714">
        <v>26026.308555399723</v>
      </c>
      <c r="G68" s="754">
        <v>0.5</v>
      </c>
      <c r="H68" s="716">
        <v>39039.462833099584</v>
      </c>
    </row>
    <row r="69" spans="2:8" x14ac:dyDescent="0.3">
      <c r="B69" s="1589">
        <v>5</v>
      </c>
      <c r="C69" s="1590" t="s">
        <v>936</v>
      </c>
      <c r="D69" s="1591" t="s">
        <v>921</v>
      </c>
      <c r="E69" s="1592">
        <v>12</v>
      </c>
      <c r="F69" s="714">
        <v>4513.8849929873777</v>
      </c>
      <c r="G69" s="754">
        <v>1</v>
      </c>
      <c r="H69" s="716">
        <v>54166.619915848532</v>
      </c>
    </row>
    <row r="70" spans="2:8" x14ac:dyDescent="0.3">
      <c r="B70" s="1589">
        <v>6</v>
      </c>
      <c r="C70" s="1590" t="s">
        <v>1747</v>
      </c>
      <c r="D70" s="1593" t="s">
        <v>921</v>
      </c>
      <c r="E70" s="1594">
        <v>3</v>
      </c>
      <c r="F70" s="714">
        <v>144229.3728711681</v>
      </c>
      <c r="G70" s="1595">
        <v>3</v>
      </c>
      <c r="H70" s="716">
        <v>1298064.355840513</v>
      </c>
    </row>
    <row r="71" spans="2:8" ht="15.75" thickBot="1" x14ac:dyDescent="0.35">
      <c r="B71" s="1589">
        <v>7</v>
      </c>
      <c r="C71" s="1590" t="s">
        <v>774</v>
      </c>
      <c r="D71" s="1593" t="s">
        <v>921</v>
      </c>
      <c r="E71" s="1470">
        <v>3</v>
      </c>
      <c r="F71" s="714">
        <v>182704.86876377481</v>
      </c>
      <c r="G71" s="1596">
        <v>1</v>
      </c>
      <c r="H71" s="716">
        <v>548114.60629132437</v>
      </c>
    </row>
    <row r="72" spans="2:8" ht="16.5" thickTop="1" thickBot="1" x14ac:dyDescent="0.35">
      <c r="B72" s="1464"/>
      <c r="C72" s="1424"/>
      <c r="D72" s="1579"/>
      <c r="E72" s="1580"/>
      <c r="F72" s="1579"/>
      <c r="G72" s="1172" t="s">
        <v>956</v>
      </c>
      <c r="H72" s="1180">
        <v>2284115.1739980513</v>
      </c>
    </row>
    <row r="73" spans="2:8" ht="16.5" thickTop="1" thickBot="1" x14ac:dyDescent="0.35">
      <c r="B73" s="1597" t="s">
        <v>957</v>
      </c>
      <c r="C73" s="1582"/>
      <c r="D73" s="1583"/>
      <c r="E73" s="1584"/>
      <c r="F73" s="1583"/>
      <c r="G73" s="1582"/>
      <c r="H73" s="1598"/>
    </row>
    <row r="74" spans="2:8" ht="15.75" thickTop="1" x14ac:dyDescent="0.3">
      <c r="B74" s="1599" t="s">
        <v>949</v>
      </c>
      <c r="C74" s="1600" t="s">
        <v>773</v>
      </c>
      <c r="D74" s="1601"/>
      <c r="E74" s="1602" t="s">
        <v>135</v>
      </c>
      <c r="F74" s="1601" t="s">
        <v>929</v>
      </c>
      <c r="G74" s="1602" t="s">
        <v>958</v>
      </c>
      <c r="H74" s="1603" t="s">
        <v>952</v>
      </c>
    </row>
    <row r="75" spans="2:8" x14ac:dyDescent="0.3">
      <c r="B75" s="1604"/>
      <c r="C75" s="1458"/>
      <c r="D75" s="1459"/>
      <c r="E75" s="1605"/>
      <c r="F75" s="1606"/>
      <c r="G75" s="1470"/>
      <c r="H75" s="1607"/>
    </row>
    <row r="76" spans="2:8" x14ac:dyDescent="0.3">
      <c r="B76" s="1604"/>
      <c r="C76" s="1458"/>
      <c r="D76" s="1459"/>
      <c r="E76" s="1605"/>
      <c r="F76" s="1606"/>
      <c r="G76" s="1470"/>
      <c r="H76" s="1607"/>
    </row>
    <row r="77" spans="2:8" ht="15.75" thickBot="1" x14ac:dyDescent="0.35">
      <c r="B77" s="1604"/>
      <c r="C77" s="1458"/>
      <c r="D77" s="1459"/>
      <c r="E77" s="1605"/>
      <c r="F77" s="1606"/>
      <c r="G77" s="1470"/>
      <c r="H77" s="1607"/>
    </row>
    <row r="78" spans="2:8" ht="16.5" thickTop="1" thickBot="1" x14ac:dyDescent="0.35">
      <c r="B78" s="1464"/>
      <c r="C78" s="1424"/>
      <c r="D78" s="1579"/>
      <c r="E78" s="1580"/>
      <c r="F78" s="1579"/>
      <c r="G78" s="1172" t="s">
        <v>956</v>
      </c>
      <c r="H78" s="1608">
        <v>0</v>
      </c>
    </row>
    <row r="79" spans="2:8" ht="16.5" thickTop="1" thickBot="1" x14ac:dyDescent="0.35">
      <c r="B79" s="1597" t="s">
        <v>3382</v>
      </c>
      <c r="C79" s="1582"/>
      <c r="D79" s="1583"/>
      <c r="E79" s="1584"/>
      <c r="F79" s="1583"/>
      <c r="G79" s="1582"/>
      <c r="H79" s="1598"/>
    </row>
    <row r="80" spans="2:8" ht="15.75" thickTop="1" x14ac:dyDescent="0.3">
      <c r="B80" s="1599" t="s">
        <v>949</v>
      </c>
      <c r="C80" s="1609" t="s">
        <v>960</v>
      </c>
      <c r="D80" s="1170" t="s">
        <v>2351</v>
      </c>
      <c r="E80" s="1610" t="s">
        <v>961</v>
      </c>
      <c r="F80" s="1169" t="s">
        <v>314</v>
      </c>
      <c r="G80" s="1170" t="s">
        <v>2599</v>
      </c>
      <c r="H80" s="1171" t="s">
        <v>962</v>
      </c>
    </row>
    <row r="81" spans="2:8" x14ac:dyDescent="0.3">
      <c r="B81" s="1589">
        <v>1</v>
      </c>
      <c r="C81" s="1612" t="s">
        <v>966</v>
      </c>
      <c r="D81" s="1468">
        <v>2</v>
      </c>
      <c r="E81" s="738">
        <v>403671.20035076747</v>
      </c>
      <c r="F81" s="1201">
        <v>807342.40070153493</v>
      </c>
      <c r="G81" s="1613">
        <v>0.5</v>
      </c>
      <c r="H81" s="1202">
        <v>403671.20035076747</v>
      </c>
    </row>
    <row r="82" spans="2:8" x14ac:dyDescent="0.3">
      <c r="B82" s="1589">
        <v>2</v>
      </c>
      <c r="C82" s="1612" t="s">
        <v>1650</v>
      </c>
      <c r="D82" s="1470">
        <v>2</v>
      </c>
      <c r="E82" s="738">
        <v>290020.70325447264</v>
      </c>
      <c r="F82" s="1201">
        <v>580041.40650894528</v>
      </c>
      <c r="G82" s="1596">
        <v>0.8</v>
      </c>
      <c r="H82" s="1202">
        <v>464033.12520715623</v>
      </c>
    </row>
    <row r="83" spans="2:8" x14ac:dyDescent="0.3">
      <c r="B83" s="1589">
        <v>3</v>
      </c>
      <c r="C83" s="1612" t="s">
        <v>967</v>
      </c>
      <c r="D83" s="1468">
        <v>3</v>
      </c>
      <c r="E83" s="738">
        <v>166435.72214626396</v>
      </c>
      <c r="F83" s="1201">
        <v>499307.1664387919</v>
      </c>
      <c r="G83" s="1613">
        <v>0.375</v>
      </c>
      <c r="H83" s="1202">
        <v>187240.18741454696</v>
      </c>
    </row>
    <row r="84" spans="2:8" x14ac:dyDescent="0.3">
      <c r="B84" s="1589">
        <v>4</v>
      </c>
      <c r="C84" s="1612" t="s">
        <v>968</v>
      </c>
      <c r="D84" s="1468">
        <v>9</v>
      </c>
      <c r="E84" s="738">
        <v>261541.84908698621</v>
      </c>
      <c r="F84" s="1201">
        <v>2353876.6417828761</v>
      </c>
      <c r="G84" s="1613">
        <v>1</v>
      </c>
      <c r="H84" s="1202">
        <v>2353876.6417828761</v>
      </c>
    </row>
    <row r="85" spans="2:8" x14ac:dyDescent="0.3">
      <c r="B85" s="1589">
        <v>5</v>
      </c>
      <c r="C85" s="1612" t="s">
        <v>970</v>
      </c>
      <c r="D85" s="1468">
        <v>3</v>
      </c>
      <c r="E85" s="738">
        <v>261541.84908698621</v>
      </c>
      <c r="F85" s="1201">
        <v>784625.5472609587</v>
      </c>
      <c r="G85" s="1613">
        <v>1</v>
      </c>
      <c r="H85" s="1202">
        <v>784625.5472609587</v>
      </c>
    </row>
    <row r="86" spans="2:8" x14ac:dyDescent="0.3">
      <c r="B86" s="1589">
        <v>6</v>
      </c>
      <c r="C86" s="1612" t="s">
        <v>969</v>
      </c>
      <c r="D86" s="1468">
        <v>3</v>
      </c>
      <c r="E86" s="738">
        <v>93831.201492526641</v>
      </c>
      <c r="F86" s="1201">
        <v>281493.60447757994</v>
      </c>
      <c r="G86" s="1613">
        <v>1</v>
      </c>
      <c r="H86" s="1202">
        <v>281493.60447757994</v>
      </c>
    </row>
    <row r="87" spans="2:8" x14ac:dyDescent="0.3">
      <c r="B87" s="1589">
        <v>7</v>
      </c>
      <c r="C87" s="1612" t="s">
        <v>963</v>
      </c>
      <c r="D87" s="1468">
        <v>4</v>
      </c>
      <c r="E87" s="738">
        <v>93831.201492526641</v>
      </c>
      <c r="F87" s="1201">
        <v>375324.80597010656</v>
      </c>
      <c r="G87" s="1613">
        <v>1</v>
      </c>
      <c r="H87" s="1202">
        <v>375324.80597010656</v>
      </c>
    </row>
    <row r="88" spans="2:8" x14ac:dyDescent="0.3">
      <c r="B88" s="1589">
        <v>8</v>
      </c>
      <c r="C88" s="1612" t="s">
        <v>924</v>
      </c>
      <c r="D88" s="1470">
        <v>2</v>
      </c>
      <c r="E88" s="738">
        <v>112590.81880169069</v>
      </c>
      <c r="F88" s="1201">
        <v>225181.63760338139</v>
      </c>
      <c r="G88" s="1596">
        <v>0.5</v>
      </c>
      <c r="H88" s="1202">
        <v>112590.81880169069</v>
      </c>
    </row>
    <row r="89" spans="2:8" x14ac:dyDescent="0.3">
      <c r="B89" s="1589">
        <v>9</v>
      </c>
      <c r="C89" s="1612" t="s">
        <v>922</v>
      </c>
      <c r="D89" s="1468">
        <v>3</v>
      </c>
      <c r="E89" s="738">
        <v>100449.55474126368</v>
      </c>
      <c r="F89" s="1201">
        <v>301348.66422379104</v>
      </c>
      <c r="G89" s="1613">
        <v>1</v>
      </c>
      <c r="H89" s="1202">
        <v>301348.66422379104</v>
      </c>
    </row>
    <row r="90" spans="2:8" x14ac:dyDescent="0.3">
      <c r="B90" s="1589">
        <v>10</v>
      </c>
      <c r="C90" s="1612" t="s">
        <v>923</v>
      </c>
      <c r="D90" s="1468">
        <v>3</v>
      </c>
      <c r="E90" s="738">
        <v>64040.167561799884</v>
      </c>
      <c r="F90" s="1201">
        <v>192120.50268539967</v>
      </c>
      <c r="G90" s="1613">
        <v>1</v>
      </c>
      <c r="H90" s="1202">
        <v>192120.50268539967</v>
      </c>
    </row>
    <row r="91" spans="2:8" x14ac:dyDescent="0.3">
      <c r="B91" s="1589">
        <v>11</v>
      </c>
      <c r="C91" s="1612" t="s">
        <v>935</v>
      </c>
      <c r="D91" s="1468">
        <v>3</v>
      </c>
      <c r="E91" s="738">
        <v>56298.72089551598</v>
      </c>
      <c r="F91" s="1201">
        <v>168896.16268654793</v>
      </c>
      <c r="G91" s="1613">
        <v>3</v>
      </c>
      <c r="H91" s="1202">
        <v>506688.48805964377</v>
      </c>
    </row>
    <row r="92" spans="2:8" x14ac:dyDescent="0.3">
      <c r="B92" s="1589">
        <v>12</v>
      </c>
      <c r="C92" s="1614" t="s">
        <v>2798</v>
      </c>
      <c r="D92" s="1470">
        <v>3</v>
      </c>
      <c r="E92" s="738">
        <v>233327.91449315075</v>
      </c>
      <c r="F92" s="1203">
        <v>699983.74347945221</v>
      </c>
      <c r="G92" s="1596">
        <v>1</v>
      </c>
      <c r="H92" s="1622">
        <v>699983.74347945221</v>
      </c>
    </row>
    <row r="93" spans="2:8" x14ac:dyDescent="0.3">
      <c r="B93" s="1589">
        <v>13</v>
      </c>
      <c r="C93" s="1590" t="s">
        <v>2108</v>
      </c>
      <c r="D93" s="1470">
        <v>3</v>
      </c>
      <c r="E93" s="738">
        <v>233327.91449315075</v>
      </c>
      <c r="F93" s="1203">
        <v>699983.74347945221</v>
      </c>
      <c r="G93" s="1596">
        <v>1</v>
      </c>
      <c r="H93" s="1622">
        <v>699983.74347945221</v>
      </c>
    </row>
    <row r="94" spans="2:8" x14ac:dyDescent="0.3">
      <c r="B94" s="1589">
        <v>14</v>
      </c>
      <c r="C94" s="1204" t="s">
        <v>2605</v>
      </c>
      <c r="D94" s="1470">
        <v>4</v>
      </c>
      <c r="E94" s="738">
        <v>282139.34593835432</v>
      </c>
      <c r="F94" s="1203">
        <v>1128557.3837534173</v>
      </c>
      <c r="G94" s="1596">
        <v>2</v>
      </c>
      <c r="H94" s="1622">
        <v>2257114.7675068346</v>
      </c>
    </row>
    <row r="95" spans="2:8" ht="15.75" thickBot="1" x14ac:dyDescent="0.35">
      <c r="B95" s="1616"/>
      <c r="C95" s="1582"/>
      <c r="D95" s="1583"/>
      <c r="E95" s="1583"/>
      <c r="F95" s="1583"/>
      <c r="G95" s="1179" t="s">
        <v>956</v>
      </c>
      <c r="H95" s="1180">
        <v>9620095.8407002557</v>
      </c>
    </row>
    <row r="96" spans="2:8" ht="16.5" thickTop="1" thickBot="1" x14ac:dyDescent="0.35">
      <c r="B96" s="1617"/>
      <c r="C96" s="1618"/>
      <c r="D96" s="1619"/>
      <c r="E96" s="1620"/>
      <c r="F96" s="1621" t="s">
        <v>964</v>
      </c>
      <c r="G96" s="1621"/>
      <c r="H96" s="1181">
        <v>11904211.014698308</v>
      </c>
    </row>
    <row r="98" spans="2:8" ht="15.75" thickBot="1" x14ac:dyDescent="0.35"/>
    <row r="99" spans="2:8" ht="15" customHeight="1" x14ac:dyDescent="0.3">
      <c r="B99" s="1417"/>
      <c r="C99" s="1418"/>
      <c r="D99" s="1418"/>
      <c r="E99" s="1418"/>
      <c r="F99" s="1565"/>
      <c r="G99" s="1566" t="s">
        <v>875</v>
      </c>
      <c r="H99" s="1565"/>
    </row>
    <row r="100" spans="2:8" ht="15.75" thickBot="1" x14ac:dyDescent="0.35">
      <c r="B100" s="1567"/>
      <c r="C100" s="1568"/>
      <c r="D100" s="1568"/>
      <c r="E100" s="1568" t="s">
        <v>877</v>
      </c>
      <c r="F100" s="1423">
        <v>3</v>
      </c>
      <c r="G100" s="1424" t="s">
        <v>3366</v>
      </c>
      <c r="H100" s="1569"/>
    </row>
    <row r="101" spans="2:8" x14ac:dyDescent="0.3">
      <c r="B101" s="1570"/>
      <c r="C101" s="1571"/>
      <c r="D101" s="1571"/>
      <c r="E101" s="1571"/>
      <c r="F101" s="1571"/>
      <c r="G101" s="1572"/>
      <c r="H101" s="1573"/>
    </row>
    <row r="102" spans="2:8" ht="15.75" thickBot="1" x14ac:dyDescent="0.35">
      <c r="B102" s="1430" t="s">
        <v>944</v>
      </c>
      <c r="C102" s="1431" t="s">
        <v>2370</v>
      </c>
      <c r="D102" s="1574"/>
      <c r="E102" s="1574"/>
      <c r="F102" s="1574"/>
      <c r="G102" s="1575"/>
      <c r="H102" s="1576"/>
    </row>
    <row r="103" spans="2:8" x14ac:dyDescent="0.3">
      <c r="B103" s="1623"/>
      <c r="C103" s="1624"/>
      <c r="D103" s="1625"/>
      <c r="E103" s="1626"/>
      <c r="F103" s="1625"/>
      <c r="G103" s="1627"/>
      <c r="H103" s="1628"/>
    </row>
    <row r="104" spans="2:8" ht="15.75" thickBot="1" x14ac:dyDescent="0.35">
      <c r="B104" s="1623" t="s">
        <v>947</v>
      </c>
      <c r="C104" s="1629"/>
      <c r="D104" s="1625"/>
      <c r="E104" s="1630"/>
      <c r="F104" s="1631"/>
      <c r="G104" s="1632"/>
      <c r="H104" s="1633" t="s">
        <v>892</v>
      </c>
    </row>
    <row r="105" spans="2:8" ht="15.75" thickTop="1" x14ac:dyDescent="0.3">
      <c r="B105" s="1634" t="s">
        <v>949</v>
      </c>
      <c r="C105" s="1635" t="s">
        <v>773</v>
      </c>
      <c r="D105" s="1636" t="s">
        <v>135</v>
      </c>
      <c r="E105" s="1637" t="s">
        <v>873</v>
      </c>
      <c r="F105" s="1638" t="s">
        <v>950</v>
      </c>
      <c r="G105" s="1637" t="s">
        <v>951</v>
      </c>
      <c r="H105" s="1628" t="s">
        <v>952</v>
      </c>
    </row>
    <row r="106" spans="2:8" x14ac:dyDescent="0.3">
      <c r="B106" s="1550">
        <v>1</v>
      </c>
      <c r="C106" s="1639" t="s">
        <v>932</v>
      </c>
      <c r="D106" s="1640" t="s">
        <v>921</v>
      </c>
      <c r="E106" s="1641">
        <v>5</v>
      </c>
      <c r="F106" s="714">
        <v>4251.3637355331075</v>
      </c>
      <c r="G106" s="754">
        <v>1</v>
      </c>
      <c r="H106" s="1642">
        <v>21256.818677665538</v>
      </c>
    </row>
    <row r="107" spans="2:8" x14ac:dyDescent="0.3">
      <c r="B107" s="1550">
        <v>2</v>
      </c>
      <c r="C107" s="1639" t="s">
        <v>954</v>
      </c>
      <c r="D107" s="1640" t="s">
        <v>921</v>
      </c>
      <c r="E107" s="1641">
        <v>3</v>
      </c>
      <c r="F107" s="714">
        <v>57306.994189541183</v>
      </c>
      <c r="G107" s="754">
        <v>1</v>
      </c>
      <c r="H107" s="1642">
        <v>171920.98256862356</v>
      </c>
    </row>
    <row r="108" spans="2:8" x14ac:dyDescent="0.3">
      <c r="B108" s="1550">
        <v>3</v>
      </c>
      <c r="C108" s="1639" t="s">
        <v>955</v>
      </c>
      <c r="D108" s="1640" t="s">
        <v>921</v>
      </c>
      <c r="E108" s="1641">
        <v>3</v>
      </c>
      <c r="F108" s="714">
        <v>49100.321378481269</v>
      </c>
      <c r="G108" s="754">
        <v>1</v>
      </c>
      <c r="H108" s="1642">
        <v>147300.96413544379</v>
      </c>
    </row>
    <row r="109" spans="2:8" x14ac:dyDescent="0.3">
      <c r="B109" s="1550">
        <v>4</v>
      </c>
      <c r="C109" s="1639" t="s">
        <v>953</v>
      </c>
      <c r="D109" s="1640" t="s">
        <v>921</v>
      </c>
      <c r="E109" s="1641">
        <v>8</v>
      </c>
      <c r="F109" s="714">
        <v>26026.308555399723</v>
      </c>
      <c r="G109" s="754">
        <v>2</v>
      </c>
      <c r="H109" s="1642">
        <v>416420.93688639556</v>
      </c>
    </row>
    <row r="110" spans="2:8" x14ac:dyDescent="0.3">
      <c r="B110" s="1550">
        <v>5</v>
      </c>
      <c r="C110" s="1639" t="s">
        <v>936</v>
      </c>
      <c r="D110" s="1640" t="s">
        <v>921</v>
      </c>
      <c r="E110" s="1641">
        <v>10</v>
      </c>
      <c r="F110" s="714">
        <v>4513.8849929873777</v>
      </c>
      <c r="G110" s="754">
        <v>3</v>
      </c>
      <c r="H110" s="1642">
        <v>135416.54978962132</v>
      </c>
    </row>
    <row r="111" spans="2:8" ht="15.75" thickBot="1" x14ac:dyDescent="0.35">
      <c r="B111" s="1550">
        <v>6</v>
      </c>
      <c r="C111" s="1639" t="s">
        <v>1747</v>
      </c>
      <c r="D111" s="1640" t="s">
        <v>921</v>
      </c>
      <c r="E111" s="1643">
        <v>3</v>
      </c>
      <c r="F111" s="714">
        <v>144229.3728711681</v>
      </c>
      <c r="G111" s="754">
        <v>3</v>
      </c>
      <c r="H111" s="1642">
        <v>1298064.355840513</v>
      </c>
    </row>
    <row r="112" spans="2:8" ht="16.5" thickTop="1" thickBot="1" x14ac:dyDescent="0.35">
      <c r="B112" s="1513"/>
      <c r="C112" s="1644"/>
      <c r="D112" s="1625"/>
      <c r="E112" s="1626"/>
      <c r="F112" s="1625"/>
      <c r="G112" s="1172" t="s">
        <v>956</v>
      </c>
      <c r="H112" s="1645">
        <v>2190380.6078982628</v>
      </c>
    </row>
    <row r="113" spans="2:8" ht="16.5" thickTop="1" thickBot="1" x14ac:dyDescent="0.35">
      <c r="B113" s="1646" t="s">
        <v>957</v>
      </c>
      <c r="C113" s="1629"/>
      <c r="D113" s="1631"/>
      <c r="E113" s="1630"/>
      <c r="F113" s="1631"/>
      <c r="G113" s="1629"/>
      <c r="H113" s="1647"/>
    </row>
    <row r="114" spans="2:8" ht="15.75" thickTop="1" x14ac:dyDescent="0.3">
      <c r="B114" s="1648" t="s">
        <v>949</v>
      </c>
      <c r="C114" s="1649"/>
      <c r="D114" s="1650"/>
      <c r="E114" s="1651" t="s">
        <v>135</v>
      </c>
      <c r="F114" s="1650" t="s">
        <v>929</v>
      </c>
      <c r="G114" s="1651" t="s">
        <v>958</v>
      </c>
      <c r="H114" s="1652" t="s">
        <v>952</v>
      </c>
    </row>
    <row r="115" spans="2:8" x14ac:dyDescent="0.3">
      <c r="B115" s="1653"/>
      <c r="C115" s="1507"/>
      <c r="D115" s="1508"/>
      <c r="E115" s="1654"/>
      <c r="F115" s="1655"/>
      <c r="G115" s="1560"/>
      <c r="H115" s="1656"/>
    </row>
    <row r="116" spans="2:8" x14ac:dyDescent="0.3">
      <c r="B116" s="1653"/>
      <c r="C116" s="1507"/>
      <c r="D116" s="1508"/>
      <c r="E116" s="1654"/>
      <c r="F116" s="1655"/>
      <c r="G116" s="1560"/>
      <c r="H116" s="1656"/>
    </row>
    <row r="117" spans="2:8" ht="15.75" thickBot="1" x14ac:dyDescent="0.35">
      <c r="B117" s="1653"/>
      <c r="C117" s="1507"/>
      <c r="D117" s="1508"/>
      <c r="E117" s="1654"/>
      <c r="F117" s="1655"/>
      <c r="G117" s="1560"/>
      <c r="H117" s="1656"/>
    </row>
    <row r="118" spans="2:8" ht="16.5" thickTop="1" thickBot="1" x14ac:dyDescent="0.35">
      <c r="B118" s="1513"/>
      <c r="C118" s="1644"/>
      <c r="D118" s="1625"/>
      <c r="E118" s="1626"/>
      <c r="F118" s="1625"/>
      <c r="G118" s="1657" t="s">
        <v>956</v>
      </c>
      <c r="H118" s="1658">
        <v>0</v>
      </c>
    </row>
    <row r="119" spans="2:8" ht="16.5" thickTop="1" thickBot="1" x14ac:dyDescent="0.35">
      <c r="B119" s="1597" t="s">
        <v>3382</v>
      </c>
      <c r="C119" s="1629"/>
      <c r="D119" s="1631"/>
      <c r="E119" s="1630"/>
      <c r="F119" s="1631"/>
      <c r="G119" s="1629"/>
      <c r="H119" s="1647"/>
    </row>
    <row r="120" spans="2:8" ht="15.75" thickTop="1" x14ac:dyDescent="0.3">
      <c r="B120" s="1659" t="s">
        <v>949</v>
      </c>
      <c r="C120" s="1659" t="s">
        <v>960</v>
      </c>
      <c r="D120" s="1170" t="s">
        <v>2351</v>
      </c>
      <c r="E120" s="1610" t="s">
        <v>961</v>
      </c>
      <c r="F120" s="1169" t="s">
        <v>314</v>
      </c>
      <c r="G120" s="1170" t="s">
        <v>2599</v>
      </c>
      <c r="H120" s="1628" t="s">
        <v>962</v>
      </c>
    </row>
    <row r="121" spans="2:8" x14ac:dyDescent="0.3">
      <c r="B121" s="1550">
        <v>1</v>
      </c>
      <c r="C121" s="1660" t="s">
        <v>966</v>
      </c>
      <c r="D121" s="1557">
        <v>2</v>
      </c>
      <c r="E121" s="738">
        <v>403671.20035076747</v>
      </c>
      <c r="F121" s="1661">
        <v>807342.40070153493</v>
      </c>
      <c r="G121" s="1662">
        <v>0.5</v>
      </c>
      <c r="H121" s="1202">
        <v>403671.20035076747</v>
      </c>
    </row>
    <row r="122" spans="2:8" x14ac:dyDescent="0.3">
      <c r="B122" s="1550">
        <v>2</v>
      </c>
      <c r="C122" s="1660" t="s">
        <v>967</v>
      </c>
      <c r="D122" s="1557">
        <v>5</v>
      </c>
      <c r="E122" s="738">
        <v>166435.72214626396</v>
      </c>
      <c r="F122" s="1661">
        <v>832178.61073131976</v>
      </c>
      <c r="G122" s="1662">
        <v>1</v>
      </c>
      <c r="H122" s="1202">
        <v>832178.61073131976</v>
      </c>
    </row>
    <row r="123" spans="2:8" x14ac:dyDescent="0.3">
      <c r="B123" s="1550">
        <v>3</v>
      </c>
      <c r="C123" s="1660" t="s">
        <v>968</v>
      </c>
      <c r="D123" s="1557">
        <v>5</v>
      </c>
      <c r="E123" s="738">
        <v>261541.84908698621</v>
      </c>
      <c r="F123" s="1661">
        <v>1307709.245434931</v>
      </c>
      <c r="G123" s="1662">
        <v>1</v>
      </c>
      <c r="H123" s="1202">
        <v>1307709.245434931</v>
      </c>
    </row>
    <row r="124" spans="2:8" x14ac:dyDescent="0.3">
      <c r="B124" s="1550">
        <v>4</v>
      </c>
      <c r="C124" s="1660" t="s">
        <v>969</v>
      </c>
      <c r="D124" s="1557">
        <v>2</v>
      </c>
      <c r="E124" s="738">
        <v>93831.201492526641</v>
      </c>
      <c r="F124" s="1661">
        <v>187662.40298505328</v>
      </c>
      <c r="G124" s="1662">
        <v>0.6</v>
      </c>
      <c r="H124" s="1202">
        <v>112597.44179103196</v>
      </c>
    </row>
    <row r="125" spans="2:8" x14ac:dyDescent="0.3">
      <c r="B125" s="1550">
        <v>5</v>
      </c>
      <c r="C125" s="1660" t="s">
        <v>963</v>
      </c>
      <c r="D125" s="1557">
        <v>2</v>
      </c>
      <c r="E125" s="738">
        <v>93831.201492526641</v>
      </c>
      <c r="F125" s="1661">
        <v>187662.40298505328</v>
      </c>
      <c r="G125" s="1662">
        <v>1</v>
      </c>
      <c r="H125" s="1202">
        <v>187662.40298505328</v>
      </c>
    </row>
    <row r="126" spans="2:8" x14ac:dyDescent="0.3">
      <c r="B126" s="1550">
        <v>6</v>
      </c>
      <c r="C126" s="1660" t="s">
        <v>922</v>
      </c>
      <c r="D126" s="1557">
        <v>4</v>
      </c>
      <c r="E126" s="738">
        <v>100449.55474126368</v>
      </c>
      <c r="F126" s="1661">
        <v>401798.21896505472</v>
      </c>
      <c r="G126" s="1662">
        <v>1</v>
      </c>
      <c r="H126" s="1202">
        <v>401798.21896505472</v>
      </c>
    </row>
    <row r="127" spans="2:8" x14ac:dyDescent="0.3">
      <c r="B127" s="1550">
        <v>7</v>
      </c>
      <c r="C127" s="1660" t="s">
        <v>923</v>
      </c>
      <c r="D127" s="1557">
        <v>6</v>
      </c>
      <c r="E127" s="738">
        <v>64040.167561799884</v>
      </c>
      <c r="F127" s="1661">
        <v>384241.00537079934</v>
      </c>
      <c r="G127" s="1662">
        <v>1</v>
      </c>
      <c r="H127" s="1202">
        <v>384241.00537079934</v>
      </c>
    </row>
    <row r="128" spans="2:8" x14ac:dyDescent="0.3">
      <c r="B128" s="1550">
        <v>8</v>
      </c>
      <c r="C128" s="1660" t="s">
        <v>970</v>
      </c>
      <c r="D128" s="1557">
        <v>7</v>
      </c>
      <c r="E128" s="738">
        <v>261541.84908698621</v>
      </c>
      <c r="F128" s="1661">
        <v>1830792.9436089036</v>
      </c>
      <c r="G128" s="1662">
        <v>1</v>
      </c>
      <c r="H128" s="1202">
        <v>1830792.9436089036</v>
      </c>
    </row>
    <row r="129" spans="2:8" x14ac:dyDescent="0.3">
      <c r="B129" s="1550">
        <v>9</v>
      </c>
      <c r="C129" s="1660" t="s">
        <v>935</v>
      </c>
      <c r="D129" s="1557">
        <v>3</v>
      </c>
      <c r="E129" s="738">
        <v>56298.72089551598</v>
      </c>
      <c r="F129" s="1661">
        <v>168896.16268654793</v>
      </c>
      <c r="G129" s="1662">
        <v>1</v>
      </c>
      <c r="H129" s="1202">
        <v>168896.16268654793</v>
      </c>
    </row>
    <row r="130" spans="2:8" x14ac:dyDescent="0.3">
      <c r="B130" s="1550">
        <v>10</v>
      </c>
      <c r="C130" s="742" t="s">
        <v>2798</v>
      </c>
      <c r="D130" s="1560">
        <v>6</v>
      </c>
      <c r="E130" s="738">
        <v>233327.91449315075</v>
      </c>
      <c r="F130" s="1622">
        <v>1399967.4869589044</v>
      </c>
      <c r="G130" s="1663">
        <v>1</v>
      </c>
      <c r="H130" s="1203">
        <v>1399967.4869589044</v>
      </c>
    </row>
    <row r="131" spans="2:8" x14ac:dyDescent="0.3">
      <c r="B131" s="1550">
        <v>11</v>
      </c>
      <c r="C131" s="742" t="s">
        <v>2108</v>
      </c>
      <c r="D131" s="1560">
        <v>6</v>
      </c>
      <c r="E131" s="738">
        <v>233327.91449315075</v>
      </c>
      <c r="F131" s="1622">
        <v>1399967.4869589044</v>
      </c>
      <c r="G131" s="1663">
        <v>1</v>
      </c>
      <c r="H131" s="1203">
        <v>1399967.4869589044</v>
      </c>
    </row>
    <row r="132" spans="2:8" x14ac:dyDescent="0.3">
      <c r="B132" s="1550">
        <v>12</v>
      </c>
      <c r="C132" s="1204" t="s">
        <v>2605</v>
      </c>
      <c r="D132" s="1560">
        <v>5</v>
      </c>
      <c r="E132" s="738">
        <v>282139.34593835432</v>
      </c>
      <c r="F132" s="1622">
        <v>1410696.7296917716</v>
      </c>
      <c r="G132" s="1663">
        <v>4</v>
      </c>
      <c r="H132" s="1203">
        <v>5642786.9187670862</v>
      </c>
    </row>
    <row r="133" spans="2:8" ht="15.75" thickBot="1" x14ac:dyDescent="0.35">
      <c r="B133" s="1664"/>
      <c r="C133" s="1629"/>
      <c r="D133" s="1631"/>
      <c r="E133" s="1630"/>
      <c r="F133" s="1631"/>
      <c r="G133" s="1179" t="s">
        <v>956</v>
      </c>
      <c r="H133" s="1645">
        <v>14072269.124609303</v>
      </c>
    </row>
    <row r="134" spans="2:8" ht="16.5" thickTop="1" thickBot="1" x14ac:dyDescent="0.35">
      <c r="B134" s="1665"/>
      <c r="C134" s="1666"/>
      <c r="D134" s="1667"/>
      <c r="E134" s="1668"/>
      <c r="F134" s="1669" t="s">
        <v>964</v>
      </c>
      <c r="G134" s="1669"/>
      <c r="H134" s="1670">
        <v>16262649.732507566</v>
      </c>
    </row>
    <row r="136" spans="2:8" ht="15.75" thickBot="1" x14ac:dyDescent="0.35">
      <c r="B136" s="919"/>
      <c r="C136" s="919"/>
      <c r="D136" s="919"/>
      <c r="E136" s="919"/>
      <c r="F136" s="919"/>
      <c r="G136" s="919"/>
      <c r="H136" s="919"/>
    </row>
    <row r="137" spans="2:8" ht="15" customHeight="1" x14ac:dyDescent="0.3">
      <c r="B137" s="1417"/>
      <c r="C137" s="1418"/>
      <c r="D137" s="1418"/>
      <c r="E137" s="1418"/>
      <c r="F137" s="1565"/>
      <c r="G137" s="1566" t="s">
        <v>875</v>
      </c>
      <c r="H137" s="1565"/>
    </row>
    <row r="138" spans="2:8" ht="15.75" thickBot="1" x14ac:dyDescent="0.35">
      <c r="B138" s="1567"/>
      <c r="C138" s="1568"/>
      <c r="D138" s="1568"/>
      <c r="E138" s="1568" t="s">
        <v>877</v>
      </c>
      <c r="F138" s="1423">
        <v>4</v>
      </c>
      <c r="G138" s="1424" t="s">
        <v>3366</v>
      </c>
      <c r="H138" s="1569"/>
    </row>
    <row r="139" spans="2:8" x14ac:dyDescent="0.3">
      <c r="B139" s="1570"/>
      <c r="C139" s="1571"/>
      <c r="D139" s="1571"/>
      <c r="E139" s="1571"/>
      <c r="F139" s="1571"/>
      <c r="G139" s="1572"/>
      <c r="H139" s="1573"/>
    </row>
    <row r="140" spans="2:8" ht="15.75" thickBot="1" x14ac:dyDescent="0.35">
      <c r="B140" s="1430" t="s">
        <v>944</v>
      </c>
      <c r="C140" s="1431" t="s">
        <v>2371</v>
      </c>
      <c r="D140" s="1574"/>
      <c r="E140" s="1574"/>
      <c r="F140" s="1574"/>
      <c r="G140" s="1575"/>
      <c r="H140" s="1576"/>
    </row>
    <row r="141" spans="2:8" x14ac:dyDescent="0.3">
      <c r="B141" s="1623"/>
      <c r="C141" s="1624"/>
      <c r="D141" s="1625"/>
      <c r="E141" s="1626"/>
      <c r="F141" s="1625"/>
      <c r="G141" s="1627"/>
      <c r="H141" s="1628"/>
    </row>
    <row r="142" spans="2:8" ht="15.75" thickBot="1" x14ac:dyDescent="0.35">
      <c r="B142" s="1623" t="s">
        <v>947</v>
      </c>
      <c r="C142" s="1629"/>
      <c r="D142" s="1625"/>
      <c r="E142" s="1630"/>
      <c r="F142" s="1631"/>
      <c r="G142" s="1632"/>
      <c r="H142" s="1633" t="s">
        <v>892</v>
      </c>
    </row>
    <row r="143" spans="2:8" ht="15.75" thickTop="1" x14ac:dyDescent="0.3">
      <c r="B143" s="1634" t="s">
        <v>949</v>
      </c>
      <c r="C143" s="1635" t="s">
        <v>773</v>
      </c>
      <c r="D143" s="1636" t="s">
        <v>135</v>
      </c>
      <c r="E143" s="1637" t="s">
        <v>873</v>
      </c>
      <c r="F143" s="1638" t="s">
        <v>950</v>
      </c>
      <c r="G143" s="1637" t="s">
        <v>951</v>
      </c>
      <c r="H143" s="1628" t="s">
        <v>952</v>
      </c>
    </row>
    <row r="144" spans="2:8" x14ac:dyDescent="0.3">
      <c r="B144" s="1550">
        <v>1</v>
      </c>
      <c r="C144" s="1639" t="s">
        <v>932</v>
      </c>
      <c r="D144" s="1640" t="s">
        <v>921</v>
      </c>
      <c r="E144" s="1641">
        <v>5</v>
      </c>
      <c r="F144" s="714">
        <v>4251.3637355331075</v>
      </c>
      <c r="G144" s="754">
        <v>1</v>
      </c>
      <c r="H144" s="1642">
        <v>21256.818677665538</v>
      </c>
    </row>
    <row r="145" spans="2:8" x14ac:dyDescent="0.3">
      <c r="B145" s="1550">
        <v>2</v>
      </c>
      <c r="C145" s="1639" t="s">
        <v>954</v>
      </c>
      <c r="D145" s="1640" t="s">
        <v>921</v>
      </c>
      <c r="E145" s="1641">
        <v>3</v>
      </c>
      <c r="F145" s="714">
        <v>57306.994189541183</v>
      </c>
      <c r="G145" s="754">
        <v>1</v>
      </c>
      <c r="H145" s="1642">
        <v>171920.98256862356</v>
      </c>
    </row>
    <row r="146" spans="2:8" x14ac:dyDescent="0.3">
      <c r="B146" s="1550">
        <v>3</v>
      </c>
      <c r="C146" s="1639" t="s">
        <v>955</v>
      </c>
      <c r="D146" s="1640" t="s">
        <v>921</v>
      </c>
      <c r="E146" s="1641">
        <v>3</v>
      </c>
      <c r="F146" s="714">
        <v>49100.321378481269</v>
      </c>
      <c r="G146" s="754">
        <v>1</v>
      </c>
      <c r="H146" s="1642">
        <v>147300.96413544379</v>
      </c>
    </row>
    <row r="147" spans="2:8" x14ac:dyDescent="0.3">
      <c r="B147" s="1550">
        <v>4</v>
      </c>
      <c r="C147" s="1639" t="s">
        <v>953</v>
      </c>
      <c r="D147" s="1640" t="s">
        <v>921</v>
      </c>
      <c r="E147" s="1641">
        <v>8</v>
      </c>
      <c r="F147" s="714">
        <v>26026.308555399723</v>
      </c>
      <c r="G147" s="754">
        <v>2</v>
      </c>
      <c r="H147" s="1642">
        <v>416420.93688639556</v>
      </c>
    </row>
    <row r="148" spans="2:8" x14ac:dyDescent="0.3">
      <c r="B148" s="1550">
        <v>5</v>
      </c>
      <c r="C148" s="1639" t="s">
        <v>936</v>
      </c>
      <c r="D148" s="1640" t="s">
        <v>921</v>
      </c>
      <c r="E148" s="1641">
        <v>10</v>
      </c>
      <c r="F148" s="714">
        <v>4513.8849929873777</v>
      </c>
      <c r="G148" s="754">
        <v>3</v>
      </c>
      <c r="H148" s="1642">
        <v>135416.54978962132</v>
      </c>
    </row>
    <row r="149" spans="2:8" ht="15.75" thickBot="1" x14ac:dyDescent="0.35">
      <c r="B149" s="1550">
        <v>6</v>
      </c>
      <c r="C149" s="1639" t="s">
        <v>1747</v>
      </c>
      <c r="D149" s="1640" t="s">
        <v>921</v>
      </c>
      <c r="E149" s="1560">
        <v>3</v>
      </c>
      <c r="F149" s="714">
        <v>144229.3728711681</v>
      </c>
      <c r="G149" s="754">
        <v>3</v>
      </c>
      <c r="H149" s="1642">
        <v>1298064.355840513</v>
      </c>
    </row>
    <row r="150" spans="2:8" ht="16.5" thickTop="1" thickBot="1" x14ac:dyDescent="0.35">
      <c r="B150" s="1513"/>
      <c r="C150" s="1644"/>
      <c r="D150" s="1625"/>
      <c r="E150" s="1626"/>
      <c r="F150" s="1625"/>
      <c r="G150" s="1172" t="s">
        <v>956</v>
      </c>
      <c r="H150" s="1645">
        <v>2190380.6078982628</v>
      </c>
    </row>
    <row r="151" spans="2:8" ht="16.5" thickTop="1" thickBot="1" x14ac:dyDescent="0.35">
      <c r="B151" s="1646" t="s">
        <v>957</v>
      </c>
      <c r="C151" s="1629"/>
      <c r="D151" s="1631"/>
      <c r="E151" s="1630"/>
      <c r="F151" s="1631"/>
      <c r="G151" s="1629"/>
      <c r="H151" s="1647"/>
    </row>
    <row r="152" spans="2:8" ht="15.75" thickTop="1" x14ac:dyDescent="0.3">
      <c r="B152" s="1648" t="s">
        <v>949</v>
      </c>
      <c r="C152" s="1649"/>
      <c r="D152" s="1650"/>
      <c r="E152" s="1651" t="s">
        <v>135</v>
      </c>
      <c r="F152" s="1650" t="s">
        <v>929</v>
      </c>
      <c r="G152" s="1651" t="s">
        <v>958</v>
      </c>
      <c r="H152" s="1652" t="s">
        <v>952</v>
      </c>
    </row>
    <row r="153" spans="2:8" x14ac:dyDescent="0.3">
      <c r="B153" s="1653"/>
      <c r="C153" s="1507"/>
      <c r="D153" s="1508"/>
      <c r="E153" s="1654"/>
      <c r="F153" s="1655"/>
      <c r="G153" s="1560"/>
      <c r="H153" s="1656"/>
    </row>
    <row r="154" spans="2:8" x14ac:dyDescent="0.3">
      <c r="B154" s="1653"/>
      <c r="C154" s="1507"/>
      <c r="D154" s="1508"/>
      <c r="E154" s="1654"/>
      <c r="F154" s="1655"/>
      <c r="G154" s="1560"/>
      <c r="H154" s="1656"/>
    </row>
    <row r="155" spans="2:8" ht="15.75" thickBot="1" x14ac:dyDescent="0.35">
      <c r="B155" s="1653"/>
      <c r="C155" s="1507"/>
      <c r="D155" s="1508"/>
      <c r="E155" s="1654"/>
      <c r="F155" s="1655"/>
      <c r="G155" s="1560"/>
      <c r="H155" s="1656"/>
    </row>
    <row r="156" spans="2:8" ht="16.5" thickTop="1" thickBot="1" x14ac:dyDescent="0.35">
      <c r="B156" s="1513"/>
      <c r="C156" s="1644"/>
      <c r="D156" s="1625"/>
      <c r="E156" s="1626"/>
      <c r="F156" s="1625"/>
      <c r="G156" s="1657" t="s">
        <v>956</v>
      </c>
      <c r="H156" s="1658">
        <v>0</v>
      </c>
    </row>
    <row r="157" spans="2:8" ht="16.5" thickTop="1" thickBot="1" x14ac:dyDescent="0.35">
      <c r="B157" s="1597" t="s">
        <v>3382</v>
      </c>
      <c r="C157" s="1629"/>
      <c r="D157" s="1631"/>
      <c r="E157" s="1630"/>
      <c r="F157" s="1631"/>
      <c r="G157" s="1629"/>
      <c r="H157" s="1647"/>
    </row>
    <row r="158" spans="2:8" ht="15.75" thickTop="1" x14ac:dyDescent="0.3">
      <c r="B158" s="1659" t="s">
        <v>949</v>
      </c>
      <c r="C158" s="1659" t="s">
        <v>960</v>
      </c>
      <c r="D158" s="1170" t="s">
        <v>2351</v>
      </c>
      <c r="E158" s="1610" t="s">
        <v>961</v>
      </c>
      <c r="F158" s="1169" t="s">
        <v>314</v>
      </c>
      <c r="G158" s="1170" t="s">
        <v>2599</v>
      </c>
      <c r="H158" s="1628" t="s">
        <v>962</v>
      </c>
    </row>
    <row r="159" spans="2:8" x14ac:dyDescent="0.3">
      <c r="B159" s="1550">
        <v>1</v>
      </c>
      <c r="C159" s="1660" t="s">
        <v>966</v>
      </c>
      <c r="D159" s="1557">
        <v>2</v>
      </c>
      <c r="E159" s="738">
        <v>403671.20035076747</v>
      </c>
      <c r="F159" s="1661">
        <v>807342.40070153493</v>
      </c>
      <c r="G159" s="1662">
        <v>0.5</v>
      </c>
      <c r="H159" s="1671">
        <v>403671.20035076747</v>
      </c>
    </row>
    <row r="160" spans="2:8" x14ac:dyDescent="0.3">
      <c r="B160" s="1550">
        <v>2</v>
      </c>
      <c r="C160" s="1660" t="s">
        <v>967</v>
      </c>
      <c r="D160" s="1557">
        <v>5</v>
      </c>
      <c r="E160" s="738">
        <v>166435.72214626396</v>
      </c>
      <c r="F160" s="1661">
        <v>832178.61073131976</v>
      </c>
      <c r="G160" s="1662">
        <v>1</v>
      </c>
      <c r="H160" s="1671">
        <v>832178.61073131976</v>
      </c>
    </row>
    <row r="161" spans="2:8" x14ac:dyDescent="0.3">
      <c r="B161" s="1550">
        <v>3</v>
      </c>
      <c r="C161" s="1660" t="s">
        <v>968</v>
      </c>
      <c r="D161" s="1557">
        <v>5</v>
      </c>
      <c r="E161" s="738">
        <v>261541.84908698621</v>
      </c>
      <c r="F161" s="1661">
        <v>1307709.245434931</v>
      </c>
      <c r="G161" s="1662">
        <v>1</v>
      </c>
      <c r="H161" s="1671">
        <v>1307709.245434931</v>
      </c>
    </row>
    <row r="162" spans="2:8" x14ac:dyDescent="0.3">
      <c r="B162" s="1550">
        <v>4</v>
      </c>
      <c r="C162" s="1660" t="s">
        <v>969</v>
      </c>
      <c r="D162" s="1557">
        <v>2</v>
      </c>
      <c r="E162" s="738">
        <v>93831.201492526641</v>
      </c>
      <c r="F162" s="1661">
        <v>187662.40298505328</v>
      </c>
      <c r="G162" s="1662">
        <v>0.6</v>
      </c>
      <c r="H162" s="1671">
        <v>112597.44179103196</v>
      </c>
    </row>
    <row r="163" spans="2:8" x14ac:dyDescent="0.3">
      <c r="B163" s="1550">
        <v>5</v>
      </c>
      <c r="C163" s="1660" t="s">
        <v>963</v>
      </c>
      <c r="D163" s="1557">
        <v>2</v>
      </c>
      <c r="E163" s="738">
        <v>93831.201492526641</v>
      </c>
      <c r="F163" s="1661">
        <v>187662.40298505328</v>
      </c>
      <c r="G163" s="1662">
        <v>1</v>
      </c>
      <c r="H163" s="1671">
        <v>187662.40298505328</v>
      </c>
    </row>
    <row r="164" spans="2:8" x14ac:dyDescent="0.3">
      <c r="B164" s="1550">
        <v>6</v>
      </c>
      <c r="C164" s="1660" t="s">
        <v>922</v>
      </c>
      <c r="D164" s="1557">
        <v>4</v>
      </c>
      <c r="E164" s="738">
        <v>100449.55474126368</v>
      </c>
      <c r="F164" s="1661">
        <v>401798.21896505472</v>
      </c>
      <c r="G164" s="1662">
        <v>1</v>
      </c>
      <c r="H164" s="1671">
        <v>401798.21896505472</v>
      </c>
    </row>
    <row r="165" spans="2:8" x14ac:dyDescent="0.3">
      <c r="B165" s="1550">
        <v>7</v>
      </c>
      <c r="C165" s="1660" t="s">
        <v>923</v>
      </c>
      <c r="D165" s="1557">
        <v>6</v>
      </c>
      <c r="E165" s="738">
        <v>64040.167561799884</v>
      </c>
      <c r="F165" s="1661">
        <v>384241.00537079934</v>
      </c>
      <c r="G165" s="1662">
        <v>1</v>
      </c>
      <c r="H165" s="1671">
        <v>384241.00537079934</v>
      </c>
    </row>
    <row r="166" spans="2:8" x14ac:dyDescent="0.3">
      <c r="B166" s="1550">
        <v>8</v>
      </c>
      <c r="C166" s="1660" t="s">
        <v>970</v>
      </c>
      <c r="D166" s="1557">
        <v>7</v>
      </c>
      <c r="E166" s="738">
        <v>261541.84908698621</v>
      </c>
      <c r="F166" s="1661">
        <v>1830792.9436089036</v>
      </c>
      <c r="G166" s="1662">
        <v>1</v>
      </c>
      <c r="H166" s="1671">
        <v>1830792.9436089036</v>
      </c>
    </row>
    <row r="167" spans="2:8" x14ac:dyDescent="0.3">
      <c r="B167" s="1550">
        <v>9</v>
      </c>
      <c r="C167" s="1660" t="s">
        <v>935</v>
      </c>
      <c r="D167" s="1557">
        <v>3</v>
      </c>
      <c r="E167" s="738">
        <v>56298.72089551598</v>
      </c>
      <c r="F167" s="1661">
        <v>168896.16268654793</v>
      </c>
      <c r="G167" s="1662">
        <v>1</v>
      </c>
      <c r="H167" s="1671">
        <v>168896.16268654793</v>
      </c>
    </row>
    <row r="168" spans="2:8" x14ac:dyDescent="0.3">
      <c r="B168" s="1550">
        <v>10</v>
      </c>
      <c r="C168" s="742" t="s">
        <v>2798</v>
      </c>
      <c r="D168" s="1560">
        <v>6</v>
      </c>
      <c r="E168" s="738">
        <v>233327.91449315075</v>
      </c>
      <c r="F168" s="1661">
        <v>1399967.4869589044</v>
      </c>
      <c r="G168" s="1662">
        <v>1</v>
      </c>
      <c r="H168" s="1671">
        <v>1399967.4869589044</v>
      </c>
    </row>
    <row r="169" spans="2:8" x14ac:dyDescent="0.3">
      <c r="B169" s="1550">
        <v>11</v>
      </c>
      <c r="C169" s="742" t="s">
        <v>2108</v>
      </c>
      <c r="D169" s="1560">
        <v>6</v>
      </c>
      <c r="E169" s="738">
        <v>233327.91449315075</v>
      </c>
      <c r="F169" s="1661">
        <v>1399967.4869589044</v>
      </c>
      <c r="G169" s="1662">
        <v>1</v>
      </c>
      <c r="H169" s="1671">
        <v>1399967.4869589044</v>
      </c>
    </row>
    <row r="170" spans="2:8" x14ac:dyDescent="0.3">
      <c r="B170" s="1550">
        <v>12</v>
      </c>
      <c r="C170" s="1204" t="s">
        <v>2605</v>
      </c>
      <c r="D170" s="1560">
        <v>5</v>
      </c>
      <c r="E170" s="738">
        <v>282139.34593835432</v>
      </c>
      <c r="F170" s="1661">
        <v>1410696.7296917716</v>
      </c>
      <c r="G170" s="1663">
        <v>4</v>
      </c>
      <c r="H170" s="1672">
        <v>5642786.9187670862</v>
      </c>
    </row>
    <row r="171" spans="2:8" ht="15.75" thickBot="1" x14ac:dyDescent="0.35">
      <c r="B171" s="1664"/>
      <c r="C171" s="1629"/>
      <c r="D171" s="1631"/>
      <c r="E171" s="1630"/>
      <c r="F171" s="1631"/>
      <c r="G171" s="1179" t="s">
        <v>956</v>
      </c>
      <c r="H171" s="1645">
        <v>14072269.124609303</v>
      </c>
    </row>
    <row r="172" spans="2:8" ht="16.5" thickTop="1" thickBot="1" x14ac:dyDescent="0.35">
      <c r="B172" s="1665"/>
      <c r="C172" s="1666"/>
      <c r="D172" s="1667"/>
      <c r="E172" s="1668"/>
      <c r="F172" s="1669" t="s">
        <v>964</v>
      </c>
      <c r="G172" s="1669"/>
      <c r="H172" s="1670">
        <v>16262649.732507566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0"/>
  <dimension ref="B2:H164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596"/>
    <col min="2" max="2" width="15.28515625" style="596" customWidth="1"/>
    <col min="3" max="3" width="65.140625" style="596" bestFit="1" customWidth="1"/>
    <col min="4" max="4" width="15" style="596" customWidth="1"/>
    <col min="5" max="5" width="23.7109375" style="596" bestFit="1" customWidth="1"/>
    <col min="6" max="6" width="15.7109375" style="596" customWidth="1"/>
    <col min="7" max="7" width="16.28515625" style="596" customWidth="1"/>
    <col min="8" max="8" width="17.140625" style="596" bestFit="1" customWidth="1"/>
    <col min="9" max="16384" width="11.42578125" style="596"/>
  </cols>
  <sheetData>
    <row r="2" spans="2:7" ht="18.75" x14ac:dyDescent="0.3">
      <c r="B2" s="595" t="s">
        <v>2804</v>
      </c>
    </row>
    <row r="3" spans="2:7" ht="18.75" x14ac:dyDescent="0.3">
      <c r="B3" s="595" t="s">
        <v>2806</v>
      </c>
    </row>
    <row r="4" spans="2:7" ht="18.75" x14ac:dyDescent="0.3">
      <c r="B4" s="595" t="s">
        <v>2812</v>
      </c>
    </row>
    <row r="5" spans="2:7" x14ac:dyDescent="0.3">
      <c r="B5" s="597" t="s">
        <v>3372</v>
      </c>
    </row>
    <row r="6" spans="2:7" ht="18.75" x14ac:dyDescent="0.3">
      <c r="B6" s="689"/>
    </row>
    <row r="7" spans="2:7" ht="18.75" x14ac:dyDescent="0.3">
      <c r="B7" s="689"/>
    </row>
    <row r="9" spans="2:7" s="602" customFormat="1" ht="25.5" x14ac:dyDescent="0.25">
      <c r="B9" s="599" t="s">
        <v>938</v>
      </c>
      <c r="C9" s="599" t="s">
        <v>776</v>
      </c>
      <c r="D9" s="599" t="s">
        <v>925</v>
      </c>
      <c r="E9" s="600" t="s">
        <v>975</v>
      </c>
      <c r="F9" s="599" t="s">
        <v>976</v>
      </c>
      <c r="G9" s="600" t="s">
        <v>3363</v>
      </c>
    </row>
    <row r="10" spans="2:7" x14ac:dyDescent="0.3">
      <c r="B10" s="603">
        <v>1</v>
      </c>
      <c r="C10" s="1414" t="s">
        <v>1095</v>
      </c>
      <c r="D10" s="1415">
        <v>685070.71328391111</v>
      </c>
      <c r="E10" s="1415">
        <v>0</v>
      </c>
      <c r="F10" s="1415">
        <v>8103816.9051024653</v>
      </c>
      <c r="G10" s="1415">
        <v>8788887.6183863766</v>
      </c>
    </row>
    <row r="11" spans="2:7" x14ac:dyDescent="0.3">
      <c r="B11" s="603">
        <v>2</v>
      </c>
      <c r="C11" s="1414" t="s">
        <v>1096</v>
      </c>
      <c r="D11" s="1415">
        <v>804491.18312963343</v>
      </c>
      <c r="E11" s="1415">
        <v>0</v>
      </c>
      <c r="F11" s="1415">
        <v>8623730.1782787703</v>
      </c>
      <c r="G11" s="1415">
        <v>9428221.3614084031</v>
      </c>
    </row>
    <row r="12" spans="2:7" x14ac:dyDescent="0.3">
      <c r="B12" s="603">
        <v>3</v>
      </c>
      <c r="C12" s="1414" t="s">
        <v>2372</v>
      </c>
      <c r="D12" s="1415">
        <v>2176838.9529193006</v>
      </c>
      <c r="E12" s="1415">
        <v>0</v>
      </c>
      <c r="F12" s="1415">
        <v>8123314.8201484475</v>
      </c>
      <c r="G12" s="1415">
        <v>10300153.773067748</v>
      </c>
    </row>
    <row r="13" spans="2:7" x14ac:dyDescent="0.3">
      <c r="B13" s="603">
        <v>4</v>
      </c>
      <c r="C13" s="1414" t="s">
        <v>2373</v>
      </c>
      <c r="D13" s="1415">
        <v>2176838.9529193006</v>
      </c>
      <c r="E13" s="1415">
        <v>0</v>
      </c>
      <c r="F13" s="1415">
        <v>8123314.8201484475</v>
      </c>
      <c r="G13" s="1415">
        <v>10300153.773067748</v>
      </c>
    </row>
    <row r="14" spans="2:7" x14ac:dyDescent="0.3">
      <c r="B14" s="1527"/>
      <c r="C14" s="1528"/>
      <c r="D14" s="1529"/>
      <c r="E14" s="1529"/>
      <c r="F14" s="1529"/>
      <c r="G14" s="1529"/>
    </row>
    <row r="15" spans="2:7" x14ac:dyDescent="0.3">
      <c r="B15" s="1527"/>
      <c r="C15" s="1528"/>
      <c r="D15" s="1529"/>
      <c r="E15" s="1529"/>
      <c r="F15" s="1529"/>
      <c r="G15" s="1529"/>
    </row>
    <row r="17" spans="2:8" ht="15.75" thickBot="1" x14ac:dyDescent="0.35"/>
    <row r="18" spans="2:8" ht="15" customHeight="1" x14ac:dyDescent="0.3">
      <c r="B18" s="1224"/>
      <c r="C18" s="1225"/>
      <c r="D18" s="1225"/>
      <c r="E18" s="1225"/>
      <c r="F18" s="606"/>
      <c r="G18" s="607" t="s">
        <v>875</v>
      </c>
      <c r="H18" s="606"/>
    </row>
    <row r="19" spans="2:8" ht="15.75" thickBot="1" x14ac:dyDescent="0.35">
      <c r="B19" s="944"/>
      <c r="C19" s="1530" t="s">
        <v>877</v>
      </c>
      <c r="D19" s="1574">
        <v>1</v>
      </c>
      <c r="E19" s="1530"/>
      <c r="F19" s="608"/>
      <c r="G19" s="609" t="s">
        <v>3366</v>
      </c>
      <c r="H19" s="610"/>
    </row>
    <row r="20" spans="2:8" x14ac:dyDescent="0.3">
      <c r="B20" s="758"/>
      <c r="C20" s="759"/>
      <c r="D20" s="759"/>
      <c r="E20" s="759"/>
      <c r="F20" s="759"/>
      <c r="G20" s="760"/>
      <c r="H20" s="610"/>
    </row>
    <row r="21" spans="2:8" ht="15.75" customHeight="1" thickBot="1" x14ac:dyDescent="0.35">
      <c r="B21" s="615" t="s">
        <v>944</v>
      </c>
      <c r="C21" s="1531" t="s">
        <v>1095</v>
      </c>
      <c r="D21" s="1532"/>
      <c r="E21" s="617"/>
      <c r="F21" s="617"/>
      <c r="G21" s="618"/>
      <c r="H21" s="610"/>
    </row>
    <row r="22" spans="2:8" x14ac:dyDescent="0.3">
      <c r="B22" s="620"/>
      <c r="C22" s="621"/>
      <c r="D22" s="622"/>
      <c r="E22" s="623"/>
      <c r="F22" s="622"/>
      <c r="G22" s="762"/>
      <c r="H22" s="764"/>
    </row>
    <row r="23" spans="2:8" ht="15.75" thickBot="1" x14ac:dyDescent="0.35">
      <c r="B23" s="620" t="s">
        <v>947</v>
      </c>
      <c r="C23" s="626"/>
      <c r="D23" s="627"/>
      <c r="E23" s="628"/>
      <c r="F23" s="627"/>
      <c r="G23" s="629"/>
      <c r="H23" s="630" t="s">
        <v>892</v>
      </c>
    </row>
    <row r="24" spans="2:8" ht="15.75" thickTop="1" x14ac:dyDescent="0.3">
      <c r="B24" s="792" t="s">
        <v>949</v>
      </c>
      <c r="C24" s="632" t="s">
        <v>773</v>
      </c>
      <c r="D24" s="633" t="s">
        <v>135</v>
      </c>
      <c r="E24" s="634" t="s">
        <v>873</v>
      </c>
      <c r="F24" s="633" t="s">
        <v>950</v>
      </c>
      <c r="G24" s="634" t="s">
        <v>951</v>
      </c>
      <c r="H24" s="764" t="s">
        <v>952</v>
      </c>
    </row>
    <row r="25" spans="2:8" x14ac:dyDescent="0.3">
      <c r="B25" s="772">
        <v>1</v>
      </c>
      <c r="C25" s="639" t="s">
        <v>1004</v>
      </c>
      <c r="D25" s="640" t="s">
        <v>921</v>
      </c>
      <c r="E25" s="1533">
        <v>2</v>
      </c>
      <c r="F25" s="642">
        <v>26026.308555399723</v>
      </c>
      <c r="G25" s="1242">
        <v>0.5</v>
      </c>
      <c r="H25" s="1534">
        <v>26026.308555399723</v>
      </c>
    </row>
    <row r="26" spans="2:8" x14ac:dyDescent="0.3">
      <c r="B26" s="772">
        <v>2</v>
      </c>
      <c r="C26" s="639" t="s">
        <v>1005</v>
      </c>
      <c r="D26" s="640" t="s">
        <v>921</v>
      </c>
      <c r="E26" s="1533">
        <v>2</v>
      </c>
      <c r="F26" s="642">
        <v>57306.994189541183</v>
      </c>
      <c r="G26" s="1242">
        <v>1</v>
      </c>
      <c r="H26" s="1534">
        <v>114613.98837908237</v>
      </c>
    </row>
    <row r="27" spans="2:8" x14ac:dyDescent="0.3">
      <c r="B27" s="772">
        <v>3</v>
      </c>
      <c r="C27" s="639" t="s">
        <v>1006</v>
      </c>
      <c r="D27" s="640" t="s">
        <v>921</v>
      </c>
      <c r="E27" s="1533">
        <v>2</v>
      </c>
      <c r="F27" s="642">
        <v>49100.321378481269</v>
      </c>
      <c r="G27" s="1242">
        <v>1</v>
      </c>
      <c r="H27" s="1534">
        <v>98200.642756962538</v>
      </c>
    </row>
    <row r="28" spans="2:8" x14ac:dyDescent="0.3">
      <c r="B28" s="772">
        <v>4</v>
      </c>
      <c r="C28" s="639" t="s">
        <v>1001</v>
      </c>
      <c r="D28" s="640" t="s">
        <v>921</v>
      </c>
      <c r="E28" s="1533">
        <v>3</v>
      </c>
      <c r="F28" s="642">
        <v>4513.8849929873777</v>
      </c>
      <c r="G28" s="1242">
        <v>1</v>
      </c>
      <c r="H28" s="1534">
        <v>13541.654978962133</v>
      </c>
    </row>
    <row r="29" spans="2:8" ht="15.75" thickBot="1" x14ac:dyDescent="0.35">
      <c r="B29" s="772">
        <v>5</v>
      </c>
      <c r="C29" s="639" t="s">
        <v>1814</v>
      </c>
      <c r="D29" s="640" t="s">
        <v>921</v>
      </c>
      <c r="E29" s="1533">
        <v>3</v>
      </c>
      <c r="F29" s="642">
        <v>144229.3728711681</v>
      </c>
      <c r="G29" s="1242">
        <v>1</v>
      </c>
      <c r="H29" s="1534">
        <v>432688.11861350434</v>
      </c>
    </row>
    <row r="30" spans="2:8" ht="16.5" thickTop="1" thickBot="1" x14ac:dyDescent="0.35">
      <c r="B30" s="646"/>
      <c r="C30" s="624"/>
      <c r="D30" s="622"/>
      <c r="E30" s="623"/>
      <c r="F30" s="622"/>
      <c r="G30" s="664" t="s">
        <v>956</v>
      </c>
      <c r="H30" s="648">
        <v>685070.71328391111</v>
      </c>
    </row>
    <row r="31" spans="2:8" ht="16.5" thickTop="1" thickBot="1" x14ac:dyDescent="0.35">
      <c r="B31" s="649" t="s">
        <v>957</v>
      </c>
      <c r="C31" s="626"/>
      <c r="D31" s="627"/>
      <c r="E31" s="628"/>
      <c r="F31" s="627"/>
      <c r="G31" s="626"/>
      <c r="H31" s="650"/>
    </row>
    <row r="32" spans="2:8" ht="15.75" thickTop="1" x14ac:dyDescent="0.3">
      <c r="B32" s="778" t="s">
        <v>949</v>
      </c>
      <c r="C32" s="1535" t="s">
        <v>773</v>
      </c>
      <c r="D32" s="653"/>
      <c r="E32" s="654" t="s">
        <v>135</v>
      </c>
      <c r="F32" s="653" t="s">
        <v>929</v>
      </c>
      <c r="G32" s="654" t="s">
        <v>958</v>
      </c>
      <c r="H32" s="655" t="s">
        <v>952</v>
      </c>
    </row>
    <row r="33" spans="2:8" x14ac:dyDescent="0.3">
      <c r="B33" s="656"/>
      <c r="C33" s="657"/>
      <c r="D33" s="658"/>
      <c r="E33" s="659"/>
      <c r="F33" s="660"/>
      <c r="G33" s="661"/>
      <c r="H33" s="662"/>
    </row>
    <row r="34" spans="2:8" x14ac:dyDescent="0.3">
      <c r="B34" s="656"/>
      <c r="C34" s="657"/>
      <c r="D34" s="658"/>
      <c r="E34" s="659"/>
      <c r="F34" s="660"/>
      <c r="G34" s="661"/>
      <c r="H34" s="662"/>
    </row>
    <row r="35" spans="2:8" ht="15.75" thickBot="1" x14ac:dyDescent="0.35">
      <c r="B35" s="656"/>
      <c r="C35" s="657"/>
      <c r="D35" s="658"/>
      <c r="E35" s="659"/>
      <c r="F35" s="660"/>
      <c r="G35" s="661"/>
      <c r="H35" s="662"/>
    </row>
    <row r="36" spans="2:8" ht="16.5" thickTop="1" thickBot="1" x14ac:dyDescent="0.35">
      <c r="B36" s="720"/>
      <c r="C36" s="624"/>
      <c r="D36" s="622"/>
      <c r="E36" s="623"/>
      <c r="F36" s="622"/>
      <c r="G36" s="664" t="s">
        <v>956</v>
      </c>
      <c r="H36" s="665">
        <v>0</v>
      </c>
    </row>
    <row r="37" spans="2:8" ht="16.5" thickTop="1" thickBot="1" x14ac:dyDescent="0.35">
      <c r="B37" s="649" t="s">
        <v>3382</v>
      </c>
      <c r="C37" s="626"/>
      <c r="D37" s="627"/>
      <c r="E37" s="628"/>
      <c r="F37" s="627"/>
      <c r="G37" s="626"/>
      <c r="H37" s="650"/>
    </row>
    <row r="38" spans="2:8" ht="15.75" thickTop="1" x14ac:dyDescent="0.3">
      <c r="B38" s="778" t="s">
        <v>949</v>
      </c>
      <c r="C38" s="668" t="s">
        <v>960</v>
      </c>
      <c r="D38" s="634" t="s">
        <v>2351</v>
      </c>
      <c r="E38" s="669" t="s">
        <v>961</v>
      </c>
      <c r="F38" s="633" t="s">
        <v>314</v>
      </c>
      <c r="G38" s="634" t="s">
        <v>2599</v>
      </c>
      <c r="H38" s="764" t="s">
        <v>962</v>
      </c>
    </row>
    <row r="39" spans="2:8" x14ac:dyDescent="0.3">
      <c r="B39" s="772">
        <v>1</v>
      </c>
      <c r="C39" s="1536" t="s">
        <v>1007</v>
      </c>
      <c r="D39" s="1533">
        <v>3</v>
      </c>
      <c r="E39" s="673">
        <v>403671.20035076747</v>
      </c>
      <c r="F39" s="674">
        <v>1211013.6010523024</v>
      </c>
      <c r="G39" s="675">
        <v>0.5</v>
      </c>
      <c r="H39" s="676">
        <v>605506.8005261512</v>
      </c>
    </row>
    <row r="40" spans="2:8" x14ac:dyDescent="0.3">
      <c r="B40" s="772">
        <v>2</v>
      </c>
      <c r="C40" s="1536" t="s">
        <v>997</v>
      </c>
      <c r="D40" s="1533">
        <v>3</v>
      </c>
      <c r="E40" s="673">
        <v>290020.70325447264</v>
      </c>
      <c r="F40" s="674">
        <v>870062.10976341786</v>
      </c>
      <c r="G40" s="675">
        <v>1</v>
      </c>
      <c r="H40" s="676">
        <v>870062.10976341786</v>
      </c>
    </row>
    <row r="41" spans="2:8" x14ac:dyDescent="0.3">
      <c r="B41" s="772">
        <v>3</v>
      </c>
      <c r="C41" s="1536" t="s">
        <v>1008</v>
      </c>
      <c r="D41" s="1533">
        <v>3</v>
      </c>
      <c r="E41" s="673">
        <v>166435.72214626396</v>
      </c>
      <c r="F41" s="674">
        <v>499307.1664387919</v>
      </c>
      <c r="G41" s="675">
        <v>1</v>
      </c>
      <c r="H41" s="676">
        <v>499307.1664387919</v>
      </c>
    </row>
    <row r="42" spans="2:8" x14ac:dyDescent="0.3">
      <c r="B42" s="772">
        <v>4</v>
      </c>
      <c r="C42" s="1536" t="s">
        <v>1002</v>
      </c>
      <c r="D42" s="1533">
        <v>3</v>
      </c>
      <c r="E42" s="673">
        <v>261541.84908698621</v>
      </c>
      <c r="F42" s="674">
        <v>784625.5472609587</v>
      </c>
      <c r="G42" s="675">
        <v>1</v>
      </c>
      <c r="H42" s="676">
        <v>784625.5472609587</v>
      </c>
    </row>
    <row r="43" spans="2:8" x14ac:dyDescent="0.3">
      <c r="B43" s="772">
        <v>5</v>
      </c>
      <c r="C43" s="1536" t="s">
        <v>1010</v>
      </c>
      <c r="D43" s="1533">
        <v>3</v>
      </c>
      <c r="E43" s="673">
        <v>261541.84908698621</v>
      </c>
      <c r="F43" s="674">
        <v>784625.5472609587</v>
      </c>
      <c r="G43" s="675">
        <v>1</v>
      </c>
      <c r="H43" s="676">
        <v>784625.5472609587</v>
      </c>
    </row>
    <row r="44" spans="2:8" x14ac:dyDescent="0.3">
      <c r="B44" s="772">
        <v>6</v>
      </c>
      <c r="C44" s="1536" t="s">
        <v>1009</v>
      </c>
      <c r="D44" s="1533">
        <v>3</v>
      </c>
      <c r="E44" s="673">
        <v>93831.201492526641</v>
      </c>
      <c r="F44" s="674">
        <v>281493.60447757994</v>
      </c>
      <c r="G44" s="675">
        <v>1</v>
      </c>
      <c r="H44" s="676">
        <v>281493.60447757994</v>
      </c>
    </row>
    <row r="45" spans="2:8" x14ac:dyDescent="0.3">
      <c r="B45" s="772">
        <v>7</v>
      </c>
      <c r="C45" s="1536" t="s">
        <v>1094</v>
      </c>
      <c r="D45" s="1533">
        <v>3</v>
      </c>
      <c r="E45" s="673">
        <v>233327.91449315075</v>
      </c>
      <c r="F45" s="674">
        <v>699983.74347945221</v>
      </c>
      <c r="G45" s="675">
        <v>1</v>
      </c>
      <c r="H45" s="676">
        <v>699983.74347945221</v>
      </c>
    </row>
    <row r="46" spans="2:8" x14ac:dyDescent="0.3">
      <c r="B46" s="772">
        <v>8</v>
      </c>
      <c r="C46" s="1536" t="s">
        <v>996</v>
      </c>
      <c r="D46" s="1533">
        <v>3</v>
      </c>
      <c r="E46" s="673">
        <v>56298.72089551598</v>
      </c>
      <c r="F46" s="674">
        <v>168896.16268654793</v>
      </c>
      <c r="G46" s="675">
        <v>1</v>
      </c>
      <c r="H46" s="676">
        <v>168896.16268654793</v>
      </c>
    </row>
    <row r="47" spans="2:8" x14ac:dyDescent="0.3">
      <c r="B47" s="772">
        <v>9</v>
      </c>
      <c r="C47" s="1537" t="s">
        <v>2603</v>
      </c>
      <c r="D47" s="1538">
        <v>3</v>
      </c>
      <c r="E47" s="1539">
        <v>290020.70325447264</v>
      </c>
      <c r="F47" s="1540">
        <v>870062.10976341786</v>
      </c>
      <c r="G47" s="756">
        <v>1</v>
      </c>
      <c r="H47" s="1541">
        <v>870062.10976341786</v>
      </c>
    </row>
    <row r="48" spans="2:8" x14ac:dyDescent="0.3">
      <c r="B48" s="772">
        <v>10</v>
      </c>
      <c r="C48" s="1471" t="s">
        <v>2605</v>
      </c>
      <c r="D48" s="1542">
        <v>3</v>
      </c>
      <c r="E48" s="673">
        <v>282139.34593835432</v>
      </c>
      <c r="F48" s="1543">
        <v>846418.03781506303</v>
      </c>
      <c r="G48" s="1544">
        <v>3</v>
      </c>
      <c r="H48" s="1541">
        <v>2539254.1134451889</v>
      </c>
    </row>
    <row r="49" spans="2:8" ht="15.75" thickBot="1" x14ac:dyDescent="0.35">
      <c r="B49" s="680"/>
      <c r="C49" s="626"/>
      <c r="D49" s="627"/>
      <c r="E49" s="628"/>
      <c r="F49" s="627"/>
      <c r="G49" s="681" t="s">
        <v>956</v>
      </c>
      <c r="H49" s="648">
        <v>8103816.9051024653</v>
      </c>
    </row>
    <row r="50" spans="2:8" ht="16.5" thickTop="1" thickBot="1" x14ac:dyDescent="0.35">
      <c r="B50" s="683"/>
      <c r="C50" s="684"/>
      <c r="D50" s="685"/>
      <c r="E50" s="686"/>
      <c r="F50" s="1545"/>
      <c r="G50" s="1546" t="s">
        <v>964</v>
      </c>
      <c r="H50" s="790">
        <v>8788887.6183863766</v>
      </c>
    </row>
    <row r="53" spans="2:8" x14ac:dyDescent="0.3">
      <c r="B53" s="1547"/>
      <c r="C53" s="1547"/>
      <c r="D53" s="1547"/>
      <c r="E53" s="1547"/>
      <c r="F53" s="1547"/>
      <c r="G53" s="1547"/>
      <c r="H53" s="1547"/>
    </row>
    <row r="54" spans="2:8" ht="15.75" customHeight="1" thickBot="1" x14ac:dyDescent="0.35">
      <c r="B54" s="1548"/>
      <c r="C54" s="1548"/>
      <c r="D54" s="1548"/>
      <c r="E54" s="1548"/>
      <c r="F54" s="1548"/>
      <c r="G54" s="1548"/>
      <c r="H54" s="1548"/>
    </row>
    <row r="55" spans="2:8" ht="15" customHeight="1" x14ac:dyDescent="0.3">
      <c r="B55" s="1224"/>
      <c r="C55" s="1225"/>
      <c r="D55" s="1225"/>
      <c r="E55" s="1225"/>
      <c r="F55" s="606"/>
      <c r="G55" s="607" t="s">
        <v>875</v>
      </c>
      <c r="H55" s="606"/>
    </row>
    <row r="56" spans="2:8" ht="15.75" thickBot="1" x14ac:dyDescent="0.35">
      <c r="B56" s="944"/>
      <c r="C56" s="1530" t="s">
        <v>877</v>
      </c>
      <c r="D56" s="1226">
        <v>2</v>
      </c>
      <c r="E56" s="1530"/>
      <c r="F56" s="608"/>
      <c r="G56" s="609" t="s">
        <v>3366</v>
      </c>
      <c r="H56" s="610"/>
    </row>
    <row r="57" spans="2:8" x14ac:dyDescent="0.3">
      <c r="B57" s="758"/>
      <c r="C57" s="759"/>
      <c r="D57" s="759"/>
      <c r="E57" s="759"/>
      <c r="F57" s="759"/>
      <c r="G57" s="760"/>
      <c r="H57" s="610"/>
    </row>
    <row r="58" spans="2:8" ht="15.75" customHeight="1" thickBot="1" x14ac:dyDescent="0.35">
      <c r="B58" s="615" t="s">
        <v>944</v>
      </c>
      <c r="C58" s="1531" t="s">
        <v>1096</v>
      </c>
      <c r="D58" s="1532" t="s">
        <v>945</v>
      </c>
      <c r="E58" s="617"/>
      <c r="F58" s="617"/>
      <c r="G58" s="618"/>
      <c r="H58" s="610"/>
    </row>
    <row r="59" spans="2:8" x14ac:dyDescent="0.3">
      <c r="B59" s="620"/>
      <c r="C59" s="621"/>
      <c r="D59" s="622"/>
      <c r="E59" s="623"/>
      <c r="F59" s="622"/>
      <c r="G59" s="762"/>
      <c r="H59" s="764"/>
    </row>
    <row r="60" spans="2:8" ht="15.75" thickBot="1" x14ac:dyDescent="0.35">
      <c r="B60" s="620" t="s">
        <v>947</v>
      </c>
      <c r="C60" s="626"/>
      <c r="D60" s="627"/>
      <c r="E60" s="628"/>
      <c r="F60" s="627"/>
      <c r="G60" s="629"/>
      <c r="H60" s="630" t="s">
        <v>892</v>
      </c>
    </row>
    <row r="61" spans="2:8" ht="15.75" thickTop="1" x14ac:dyDescent="0.3">
      <c r="B61" s="792" t="s">
        <v>949</v>
      </c>
      <c r="C61" s="632" t="s">
        <v>773</v>
      </c>
      <c r="D61" s="633" t="s">
        <v>135</v>
      </c>
      <c r="E61" s="634" t="s">
        <v>873</v>
      </c>
      <c r="F61" s="633" t="s">
        <v>950</v>
      </c>
      <c r="G61" s="634" t="s">
        <v>951</v>
      </c>
      <c r="H61" s="764" t="s">
        <v>952</v>
      </c>
    </row>
    <row r="62" spans="2:8" x14ac:dyDescent="0.3">
      <c r="B62" s="772">
        <v>1</v>
      </c>
      <c r="C62" s="639" t="s">
        <v>1004</v>
      </c>
      <c r="D62" s="640" t="s">
        <v>921</v>
      </c>
      <c r="E62" s="1542">
        <v>3</v>
      </c>
      <c r="F62" s="642">
        <v>26026.308555399723</v>
      </c>
      <c r="G62" s="641">
        <v>0.5</v>
      </c>
      <c r="H62" s="1534">
        <v>39039.462833099584</v>
      </c>
    </row>
    <row r="63" spans="2:8" x14ac:dyDescent="0.3">
      <c r="B63" s="772">
        <v>2</v>
      </c>
      <c r="C63" s="639" t="s">
        <v>1005</v>
      </c>
      <c r="D63" s="640" t="s">
        <v>921</v>
      </c>
      <c r="E63" s="1542">
        <v>3</v>
      </c>
      <c r="F63" s="642">
        <v>57306.994189541183</v>
      </c>
      <c r="G63" s="641">
        <v>1</v>
      </c>
      <c r="H63" s="1534">
        <v>171920.98256862356</v>
      </c>
    </row>
    <row r="64" spans="2:8" x14ac:dyDescent="0.3">
      <c r="B64" s="772">
        <v>3</v>
      </c>
      <c r="C64" s="639" t="s">
        <v>1006</v>
      </c>
      <c r="D64" s="640" t="s">
        <v>921</v>
      </c>
      <c r="E64" s="1542">
        <v>3</v>
      </c>
      <c r="F64" s="642">
        <v>49100.321378481269</v>
      </c>
      <c r="G64" s="641">
        <v>1</v>
      </c>
      <c r="H64" s="1534">
        <v>147300.96413544379</v>
      </c>
    </row>
    <row r="65" spans="2:8" x14ac:dyDescent="0.3">
      <c r="B65" s="772">
        <v>4</v>
      </c>
      <c r="C65" s="639" t="s">
        <v>1001</v>
      </c>
      <c r="D65" s="640" t="s">
        <v>921</v>
      </c>
      <c r="E65" s="1542">
        <v>3</v>
      </c>
      <c r="F65" s="642">
        <v>4513.8849929873777</v>
      </c>
      <c r="G65" s="641">
        <v>1</v>
      </c>
      <c r="H65" s="1534">
        <v>13541.654978962133</v>
      </c>
    </row>
    <row r="66" spans="2:8" ht="15.75" thickBot="1" x14ac:dyDescent="0.35">
      <c r="B66" s="772">
        <v>5</v>
      </c>
      <c r="C66" s="639" t="s">
        <v>1814</v>
      </c>
      <c r="D66" s="640" t="s">
        <v>921</v>
      </c>
      <c r="E66" s="1542">
        <v>3</v>
      </c>
      <c r="F66" s="642">
        <v>144229.3728711681</v>
      </c>
      <c r="G66" s="769">
        <v>1</v>
      </c>
      <c r="H66" s="1534">
        <v>432688.11861350434</v>
      </c>
    </row>
    <row r="67" spans="2:8" ht="16.5" thickTop="1" thickBot="1" x14ac:dyDescent="0.35">
      <c r="B67" s="646"/>
      <c r="C67" s="624"/>
      <c r="D67" s="622"/>
      <c r="E67" s="623"/>
      <c r="F67" s="622"/>
      <c r="G67" s="664" t="s">
        <v>956</v>
      </c>
      <c r="H67" s="665">
        <v>804491.18312963343</v>
      </c>
    </row>
    <row r="68" spans="2:8" ht="16.5" thickTop="1" thickBot="1" x14ac:dyDescent="0.35">
      <c r="B68" s="649" t="s">
        <v>957</v>
      </c>
      <c r="C68" s="626"/>
      <c r="D68" s="627"/>
      <c r="E68" s="628"/>
      <c r="F68" s="627"/>
      <c r="G68" s="626"/>
      <c r="H68" s="650"/>
    </row>
    <row r="69" spans="2:8" ht="15.75" thickTop="1" x14ac:dyDescent="0.3">
      <c r="B69" s="778" t="s">
        <v>949</v>
      </c>
      <c r="C69" s="1535" t="s">
        <v>773</v>
      </c>
      <c r="D69" s="653"/>
      <c r="E69" s="654" t="s">
        <v>135</v>
      </c>
      <c r="F69" s="653" t="s">
        <v>929</v>
      </c>
      <c r="G69" s="654" t="s">
        <v>958</v>
      </c>
      <c r="H69" s="655" t="s">
        <v>952</v>
      </c>
    </row>
    <row r="70" spans="2:8" x14ac:dyDescent="0.3">
      <c r="B70" s="656"/>
      <c r="C70" s="657"/>
      <c r="D70" s="658"/>
      <c r="E70" s="659"/>
      <c r="F70" s="660"/>
      <c r="G70" s="661"/>
      <c r="H70" s="662"/>
    </row>
    <row r="71" spans="2:8" x14ac:dyDescent="0.3">
      <c r="B71" s="656"/>
      <c r="C71" s="657"/>
      <c r="D71" s="658"/>
      <c r="E71" s="659"/>
      <c r="F71" s="660"/>
      <c r="G71" s="661"/>
      <c r="H71" s="662"/>
    </row>
    <row r="72" spans="2:8" ht="15.75" thickBot="1" x14ac:dyDescent="0.35">
      <c r="B72" s="656"/>
      <c r="C72" s="657"/>
      <c r="D72" s="658"/>
      <c r="E72" s="659"/>
      <c r="F72" s="660"/>
      <c r="G72" s="661"/>
      <c r="H72" s="662"/>
    </row>
    <row r="73" spans="2:8" ht="16.5" thickTop="1" thickBot="1" x14ac:dyDescent="0.35">
      <c r="B73" s="620"/>
      <c r="C73" s="624"/>
      <c r="D73" s="622"/>
      <c r="E73" s="623"/>
      <c r="F73" s="622"/>
      <c r="G73" s="664" t="s">
        <v>956</v>
      </c>
      <c r="H73" s="665">
        <v>0</v>
      </c>
    </row>
    <row r="74" spans="2:8" ht="16.5" thickTop="1" thickBot="1" x14ac:dyDescent="0.35">
      <c r="B74" s="649" t="s">
        <v>3382</v>
      </c>
      <c r="C74" s="626"/>
      <c r="D74" s="627"/>
      <c r="E74" s="628"/>
      <c r="F74" s="627"/>
      <c r="G74" s="626"/>
      <c r="H74" s="650"/>
    </row>
    <row r="75" spans="2:8" ht="15.75" thickTop="1" x14ac:dyDescent="0.3">
      <c r="B75" s="778" t="s">
        <v>949</v>
      </c>
      <c r="C75" s="668" t="s">
        <v>960</v>
      </c>
      <c r="D75" s="634" t="s">
        <v>2351</v>
      </c>
      <c r="E75" s="669" t="s">
        <v>961</v>
      </c>
      <c r="F75" s="633" t="s">
        <v>314</v>
      </c>
      <c r="G75" s="634" t="s">
        <v>2599</v>
      </c>
      <c r="H75" s="764" t="s">
        <v>962</v>
      </c>
    </row>
    <row r="76" spans="2:8" x14ac:dyDescent="0.3">
      <c r="B76" s="772">
        <v>1</v>
      </c>
      <c r="C76" s="1536" t="s">
        <v>1007</v>
      </c>
      <c r="D76" s="672">
        <v>3</v>
      </c>
      <c r="E76" s="673">
        <v>403671.20035076747</v>
      </c>
      <c r="F76" s="783">
        <v>1211013.6010523024</v>
      </c>
      <c r="G76" s="675">
        <v>0.5</v>
      </c>
      <c r="H76" s="676">
        <v>605506.8005261512</v>
      </c>
    </row>
    <row r="77" spans="2:8" x14ac:dyDescent="0.3">
      <c r="B77" s="772">
        <v>2</v>
      </c>
      <c r="C77" s="1536" t="s">
        <v>997</v>
      </c>
      <c r="D77" s="672">
        <v>6</v>
      </c>
      <c r="E77" s="673">
        <v>290020.70325447264</v>
      </c>
      <c r="F77" s="783">
        <v>1740124.2195268357</v>
      </c>
      <c r="G77" s="675">
        <v>1</v>
      </c>
      <c r="H77" s="676">
        <v>1740124.2195268357</v>
      </c>
    </row>
    <row r="78" spans="2:8" x14ac:dyDescent="0.3">
      <c r="B78" s="772">
        <v>3</v>
      </c>
      <c r="C78" s="1536" t="s">
        <v>1008</v>
      </c>
      <c r="D78" s="672">
        <v>3</v>
      </c>
      <c r="E78" s="673">
        <v>166435.72214626396</v>
      </c>
      <c r="F78" s="674">
        <v>499307.1664387919</v>
      </c>
      <c r="G78" s="675">
        <v>1</v>
      </c>
      <c r="H78" s="676">
        <v>499307.1664387919</v>
      </c>
    </row>
    <row r="79" spans="2:8" x14ac:dyDescent="0.3">
      <c r="B79" s="772">
        <v>4</v>
      </c>
      <c r="C79" s="1536" t="s">
        <v>1002</v>
      </c>
      <c r="D79" s="672">
        <v>9</v>
      </c>
      <c r="E79" s="673">
        <v>261541.84908698621</v>
      </c>
      <c r="F79" s="674">
        <v>2353876.6417828761</v>
      </c>
      <c r="G79" s="675">
        <v>0.93</v>
      </c>
      <c r="H79" s="676">
        <v>2189105.2768580751</v>
      </c>
    </row>
    <row r="80" spans="2:8" x14ac:dyDescent="0.3">
      <c r="B80" s="772">
        <v>5</v>
      </c>
      <c r="C80" s="1536" t="s">
        <v>1010</v>
      </c>
      <c r="D80" s="672">
        <v>6</v>
      </c>
      <c r="E80" s="673">
        <v>261541.84908698621</v>
      </c>
      <c r="F80" s="674">
        <v>1569251.0945219174</v>
      </c>
      <c r="G80" s="675">
        <v>1</v>
      </c>
      <c r="H80" s="676">
        <v>1569251.0945219174</v>
      </c>
    </row>
    <row r="81" spans="2:8" x14ac:dyDescent="0.3">
      <c r="B81" s="772">
        <v>6</v>
      </c>
      <c r="C81" s="1536" t="s">
        <v>1009</v>
      </c>
      <c r="D81" s="672">
        <v>3</v>
      </c>
      <c r="E81" s="673">
        <v>93831.201492526641</v>
      </c>
      <c r="F81" s="674">
        <v>281493.60447757994</v>
      </c>
      <c r="G81" s="675">
        <v>1</v>
      </c>
      <c r="H81" s="676">
        <v>281493.60447757994</v>
      </c>
    </row>
    <row r="82" spans="2:8" x14ac:dyDescent="0.3">
      <c r="B82" s="772">
        <v>7</v>
      </c>
      <c r="C82" s="1536" t="s">
        <v>1094</v>
      </c>
      <c r="D82" s="672">
        <v>3</v>
      </c>
      <c r="E82" s="673">
        <v>233327.91449315075</v>
      </c>
      <c r="F82" s="674">
        <v>699983.74347945221</v>
      </c>
      <c r="G82" s="675">
        <v>1</v>
      </c>
      <c r="H82" s="676">
        <v>699983.74347945221</v>
      </c>
    </row>
    <row r="83" spans="2:8" x14ac:dyDescent="0.3">
      <c r="B83" s="772">
        <v>8</v>
      </c>
      <c r="C83" s="1536" t="s">
        <v>996</v>
      </c>
      <c r="D83" s="672">
        <v>3</v>
      </c>
      <c r="E83" s="673">
        <v>56298.72089551598</v>
      </c>
      <c r="F83" s="674">
        <v>168896.16268654793</v>
      </c>
      <c r="G83" s="675">
        <v>1</v>
      </c>
      <c r="H83" s="676">
        <v>168896.16268654793</v>
      </c>
    </row>
    <row r="84" spans="2:8" ht="15.75" thickBot="1" x14ac:dyDescent="0.35">
      <c r="B84" s="772">
        <v>9</v>
      </c>
      <c r="C84" s="1471" t="s">
        <v>2603</v>
      </c>
      <c r="D84" s="679">
        <v>3</v>
      </c>
      <c r="E84" s="673">
        <v>290020.70325447264</v>
      </c>
      <c r="F84" s="674">
        <v>870062.10976341786</v>
      </c>
      <c r="G84" s="1544">
        <v>1</v>
      </c>
      <c r="H84" s="676">
        <v>870062.10976341786</v>
      </c>
    </row>
    <row r="85" spans="2:8" ht="16.5" thickTop="1" thickBot="1" x14ac:dyDescent="0.35">
      <c r="B85" s="680"/>
      <c r="C85" s="626"/>
      <c r="D85" s="627"/>
      <c r="E85" s="628"/>
      <c r="F85" s="627"/>
      <c r="G85" s="664" t="s">
        <v>956</v>
      </c>
      <c r="H85" s="665">
        <v>8623730.1782787703</v>
      </c>
    </row>
    <row r="86" spans="2:8" ht="16.5" thickTop="1" thickBot="1" x14ac:dyDescent="0.35">
      <c r="B86" s="683"/>
      <c r="C86" s="684"/>
      <c r="D86" s="685"/>
      <c r="E86" s="686"/>
      <c r="F86" s="1546" t="s">
        <v>964</v>
      </c>
      <c r="G86" s="1545"/>
      <c r="H86" s="790">
        <v>9428221.3614084031</v>
      </c>
    </row>
    <row r="88" spans="2:8" ht="15.75" thickBot="1" x14ac:dyDescent="0.35"/>
    <row r="89" spans="2:8" ht="15" customHeight="1" x14ac:dyDescent="0.3">
      <c r="B89" s="1224"/>
      <c r="C89" s="1225"/>
      <c r="D89" s="1225"/>
      <c r="E89" s="1225"/>
      <c r="F89" s="606"/>
      <c r="G89" s="607" t="s">
        <v>875</v>
      </c>
      <c r="H89" s="606"/>
    </row>
    <row r="90" spans="2:8" ht="15.75" thickBot="1" x14ac:dyDescent="0.35">
      <c r="B90" s="944"/>
      <c r="C90" s="1530" t="s">
        <v>877</v>
      </c>
      <c r="D90" s="1226">
        <v>3</v>
      </c>
      <c r="E90" s="1530"/>
      <c r="F90" s="608"/>
      <c r="G90" s="609" t="s">
        <v>3366</v>
      </c>
      <c r="H90" s="610"/>
    </row>
    <row r="91" spans="2:8" x14ac:dyDescent="0.3">
      <c r="B91" s="758"/>
      <c r="C91" s="759"/>
      <c r="D91" s="759"/>
      <c r="E91" s="759"/>
      <c r="F91" s="759"/>
      <c r="G91" s="760"/>
      <c r="H91" s="610"/>
    </row>
    <row r="92" spans="2:8" ht="15.75" thickBot="1" x14ac:dyDescent="0.35">
      <c r="B92" s="615" t="s">
        <v>944</v>
      </c>
      <c r="C92" s="1531" t="s">
        <v>2372</v>
      </c>
      <c r="D92" s="1532"/>
      <c r="E92" s="617"/>
      <c r="F92" s="617"/>
      <c r="G92" s="618"/>
      <c r="H92" s="610"/>
    </row>
    <row r="93" spans="2:8" x14ac:dyDescent="0.3">
      <c r="B93" s="1478"/>
      <c r="C93" s="1479"/>
      <c r="D93" s="1480"/>
      <c r="E93" s="1481"/>
      <c r="F93" s="1480"/>
      <c r="G93" s="1482"/>
      <c r="H93" s="1483"/>
    </row>
    <row r="94" spans="2:8" ht="15.75" thickBot="1" x14ac:dyDescent="0.35">
      <c r="B94" s="1478" t="s">
        <v>947</v>
      </c>
      <c r="C94" s="1484"/>
      <c r="D94" s="1480"/>
      <c r="E94" s="1486"/>
      <c r="F94" s="1485"/>
      <c r="G94" s="1487"/>
      <c r="H94" s="1488" t="s">
        <v>892</v>
      </c>
    </row>
    <row r="95" spans="2:8" ht="15.75" thickTop="1" x14ac:dyDescent="0.3">
      <c r="B95" s="1489" t="s">
        <v>949</v>
      </c>
      <c r="C95" s="1490" t="s">
        <v>773</v>
      </c>
      <c r="D95" s="1549" t="s">
        <v>135</v>
      </c>
      <c r="E95" s="1492" t="s">
        <v>873</v>
      </c>
      <c r="F95" s="1491" t="s">
        <v>950</v>
      </c>
      <c r="G95" s="1492" t="s">
        <v>951</v>
      </c>
      <c r="H95" s="1483" t="s">
        <v>952</v>
      </c>
    </row>
    <row r="96" spans="2:8" x14ac:dyDescent="0.3">
      <c r="B96" s="1550">
        <v>1</v>
      </c>
      <c r="C96" s="1494" t="s">
        <v>932</v>
      </c>
      <c r="D96" s="1551" t="s">
        <v>921</v>
      </c>
      <c r="E96" s="1552">
        <v>5</v>
      </c>
      <c r="F96" s="642">
        <v>4251.3637355331075</v>
      </c>
      <c r="G96" s="643">
        <v>1</v>
      </c>
      <c r="H96" s="1553">
        <v>21256.818677665538</v>
      </c>
    </row>
    <row r="97" spans="2:8" x14ac:dyDescent="0.3">
      <c r="B97" s="1550">
        <v>2</v>
      </c>
      <c r="C97" s="1494" t="s">
        <v>954</v>
      </c>
      <c r="D97" s="1551" t="s">
        <v>921</v>
      </c>
      <c r="E97" s="1552">
        <v>3</v>
      </c>
      <c r="F97" s="642">
        <v>57306.994189541183</v>
      </c>
      <c r="G97" s="643">
        <v>1</v>
      </c>
      <c r="H97" s="1553">
        <v>171920.98256862356</v>
      </c>
    </row>
    <row r="98" spans="2:8" x14ac:dyDescent="0.3">
      <c r="B98" s="1550">
        <v>3</v>
      </c>
      <c r="C98" s="1494" t="s">
        <v>955</v>
      </c>
      <c r="D98" s="1551" t="s">
        <v>921</v>
      </c>
      <c r="E98" s="1552">
        <v>3</v>
      </c>
      <c r="F98" s="642">
        <v>49100.321378481269</v>
      </c>
      <c r="G98" s="643">
        <v>1</v>
      </c>
      <c r="H98" s="1553">
        <v>147300.96413544379</v>
      </c>
    </row>
    <row r="99" spans="2:8" x14ac:dyDescent="0.3">
      <c r="B99" s="1493">
        <v>4</v>
      </c>
      <c r="C99" s="1494" t="s">
        <v>953</v>
      </c>
      <c r="D99" s="1551" t="s">
        <v>921</v>
      </c>
      <c r="E99" s="1552">
        <v>8</v>
      </c>
      <c r="F99" s="642">
        <v>26026.308555399723</v>
      </c>
      <c r="G99" s="643">
        <v>2</v>
      </c>
      <c r="H99" s="1553">
        <v>416420.93688639556</v>
      </c>
    </row>
    <row r="100" spans="2:8" x14ac:dyDescent="0.3">
      <c r="B100" s="1550">
        <v>5</v>
      </c>
      <c r="C100" s="1494" t="s">
        <v>936</v>
      </c>
      <c r="D100" s="1551" t="s">
        <v>921</v>
      </c>
      <c r="E100" s="1552">
        <v>9</v>
      </c>
      <c r="F100" s="642">
        <v>4513.8849929873777</v>
      </c>
      <c r="G100" s="643">
        <v>3</v>
      </c>
      <c r="H100" s="1553">
        <v>121874.8948106592</v>
      </c>
    </row>
    <row r="101" spans="2:8" ht="15.75" thickBot="1" x14ac:dyDescent="0.35">
      <c r="B101" s="1493">
        <v>6</v>
      </c>
      <c r="C101" s="1494" t="s">
        <v>1747</v>
      </c>
      <c r="D101" s="1551" t="s">
        <v>921</v>
      </c>
      <c r="E101" s="1554">
        <v>3</v>
      </c>
      <c r="F101" s="642">
        <v>144229.3728711681</v>
      </c>
      <c r="G101" s="643">
        <v>3</v>
      </c>
      <c r="H101" s="1553">
        <v>1298064.355840513</v>
      </c>
    </row>
    <row r="102" spans="2:8" ht="16.5" thickTop="1" thickBot="1" x14ac:dyDescent="0.35">
      <c r="B102" s="1496"/>
      <c r="C102" s="1497"/>
      <c r="D102" s="1480"/>
      <c r="E102" s="1481"/>
      <c r="F102" s="1480"/>
      <c r="G102" s="647" t="s">
        <v>956</v>
      </c>
      <c r="H102" s="665">
        <v>2176838.9529193006</v>
      </c>
    </row>
    <row r="103" spans="2:8" ht="16.5" thickTop="1" thickBot="1" x14ac:dyDescent="0.35">
      <c r="B103" s="1499" t="s">
        <v>957</v>
      </c>
      <c r="C103" s="1484"/>
      <c r="D103" s="1485"/>
      <c r="E103" s="1486"/>
      <c r="F103" s="1485"/>
      <c r="G103" s="1484"/>
      <c r="H103" s="1500"/>
    </row>
    <row r="104" spans="2:8" ht="15.75" thickTop="1" x14ac:dyDescent="0.3">
      <c r="B104" s="1517" t="s">
        <v>949</v>
      </c>
      <c r="C104" s="1502"/>
      <c r="D104" s="1503"/>
      <c r="E104" s="1504" t="s">
        <v>135</v>
      </c>
      <c r="F104" s="1503" t="s">
        <v>929</v>
      </c>
      <c r="G104" s="1504" t="s">
        <v>958</v>
      </c>
      <c r="H104" s="1505" t="s">
        <v>952</v>
      </c>
    </row>
    <row r="105" spans="2:8" x14ac:dyDescent="0.3">
      <c r="B105" s="1506"/>
      <c r="C105" s="1507"/>
      <c r="D105" s="1508"/>
      <c r="E105" s="1509"/>
      <c r="F105" s="1510"/>
      <c r="G105" s="1511"/>
      <c r="H105" s="1512"/>
    </row>
    <row r="106" spans="2:8" x14ac:dyDescent="0.3">
      <c r="B106" s="1506"/>
      <c r="C106" s="1507"/>
      <c r="D106" s="1508"/>
      <c r="E106" s="1509"/>
      <c r="F106" s="1510"/>
      <c r="G106" s="1511"/>
      <c r="H106" s="1512"/>
    </row>
    <row r="107" spans="2:8" ht="15.75" thickBot="1" x14ac:dyDescent="0.35">
      <c r="B107" s="1506"/>
      <c r="C107" s="1507"/>
      <c r="D107" s="1508"/>
      <c r="E107" s="1509"/>
      <c r="F107" s="1510"/>
      <c r="G107" s="1511"/>
      <c r="H107" s="1512"/>
    </row>
    <row r="108" spans="2:8" ht="16.5" thickTop="1" thickBot="1" x14ac:dyDescent="0.35">
      <c r="B108" s="1513"/>
      <c r="C108" s="1497"/>
      <c r="D108" s="1480"/>
      <c r="E108" s="1481"/>
      <c r="F108" s="1480"/>
      <c r="G108" s="1514" t="s">
        <v>956</v>
      </c>
      <c r="H108" s="1515">
        <v>0</v>
      </c>
    </row>
    <row r="109" spans="2:8" ht="16.5" thickTop="1" thickBot="1" x14ac:dyDescent="0.35">
      <c r="B109" s="649" t="s">
        <v>3382</v>
      </c>
      <c r="C109" s="1484"/>
      <c r="D109" s="1485"/>
      <c r="E109" s="1486"/>
      <c r="F109" s="1485"/>
      <c r="G109" s="1484"/>
      <c r="H109" s="1500"/>
    </row>
    <row r="110" spans="2:8" ht="15.75" thickTop="1" x14ac:dyDescent="0.3">
      <c r="B110" s="1517" t="s">
        <v>949</v>
      </c>
      <c r="C110" s="1555" t="s">
        <v>960</v>
      </c>
      <c r="D110" s="634" t="s">
        <v>2351</v>
      </c>
      <c r="E110" s="669" t="s">
        <v>961</v>
      </c>
      <c r="F110" s="633" t="s">
        <v>314</v>
      </c>
      <c r="G110" s="634" t="s">
        <v>2599</v>
      </c>
      <c r="H110" s="1483" t="s">
        <v>962</v>
      </c>
    </row>
    <row r="111" spans="2:8" x14ac:dyDescent="0.3">
      <c r="B111" s="1493">
        <v>1</v>
      </c>
      <c r="C111" s="1556" t="s">
        <v>966</v>
      </c>
      <c r="D111" s="1557">
        <v>2</v>
      </c>
      <c r="E111" s="673">
        <v>403671.20035076747</v>
      </c>
      <c r="F111" s="1558">
        <v>807342.40070153493</v>
      </c>
      <c r="G111" s="1559">
        <v>0.5</v>
      </c>
      <c r="H111" s="784">
        <v>403671.20035076747</v>
      </c>
    </row>
    <row r="112" spans="2:8" x14ac:dyDescent="0.3">
      <c r="B112" s="1493">
        <v>2</v>
      </c>
      <c r="C112" s="1556" t="s">
        <v>1650</v>
      </c>
      <c r="D112" s="1557">
        <v>2</v>
      </c>
      <c r="E112" s="673">
        <v>290020.70325447264</v>
      </c>
      <c r="F112" s="1558">
        <v>580041.40650894528</v>
      </c>
      <c r="G112" s="1559">
        <v>1</v>
      </c>
      <c r="H112" s="784">
        <v>580041.40650894528</v>
      </c>
    </row>
    <row r="113" spans="2:8" x14ac:dyDescent="0.3">
      <c r="B113" s="1493">
        <v>3</v>
      </c>
      <c r="C113" s="1556" t="s">
        <v>967</v>
      </c>
      <c r="D113" s="1557">
        <v>5</v>
      </c>
      <c r="E113" s="673">
        <v>166435.72214626396</v>
      </c>
      <c r="F113" s="1558">
        <v>832178.61073131976</v>
      </c>
      <c r="G113" s="1559">
        <v>1</v>
      </c>
      <c r="H113" s="784">
        <v>832178.61073131976</v>
      </c>
    </row>
    <row r="114" spans="2:8" x14ac:dyDescent="0.3">
      <c r="B114" s="1493">
        <v>4</v>
      </c>
      <c r="C114" s="1556" t="s">
        <v>968</v>
      </c>
      <c r="D114" s="1557">
        <v>5</v>
      </c>
      <c r="E114" s="673">
        <v>261541.84908698621</v>
      </c>
      <c r="F114" s="1558">
        <v>1307709.245434931</v>
      </c>
      <c r="G114" s="1559">
        <v>1</v>
      </c>
      <c r="H114" s="784">
        <v>1307709.245434931</v>
      </c>
    </row>
    <row r="115" spans="2:8" x14ac:dyDescent="0.3">
      <c r="B115" s="1493">
        <v>5</v>
      </c>
      <c r="C115" s="1556" t="s">
        <v>969</v>
      </c>
      <c r="D115" s="1557">
        <v>1</v>
      </c>
      <c r="E115" s="673">
        <v>93831.201492526641</v>
      </c>
      <c r="F115" s="1558">
        <v>93831.201492526641</v>
      </c>
      <c r="G115" s="1559">
        <v>0.6</v>
      </c>
      <c r="H115" s="784">
        <v>56298.72089551598</v>
      </c>
    </row>
    <row r="116" spans="2:8" x14ac:dyDescent="0.3">
      <c r="B116" s="1493">
        <v>6</v>
      </c>
      <c r="C116" s="1556" t="s">
        <v>963</v>
      </c>
      <c r="D116" s="1557">
        <v>1</v>
      </c>
      <c r="E116" s="673">
        <v>93831.201492526641</v>
      </c>
      <c r="F116" s="1558">
        <v>93831.201492526641</v>
      </c>
      <c r="G116" s="1559">
        <v>1</v>
      </c>
      <c r="H116" s="784">
        <v>93831.201492526641</v>
      </c>
    </row>
    <row r="117" spans="2:8" x14ac:dyDescent="0.3">
      <c r="B117" s="1493">
        <v>7</v>
      </c>
      <c r="C117" s="1556" t="s">
        <v>922</v>
      </c>
      <c r="D117" s="1557">
        <v>2</v>
      </c>
      <c r="E117" s="673">
        <v>100449.55474126368</v>
      </c>
      <c r="F117" s="1558">
        <v>200899.10948252736</v>
      </c>
      <c r="G117" s="1559">
        <v>1</v>
      </c>
      <c r="H117" s="784">
        <v>200899.10948252736</v>
      </c>
    </row>
    <row r="118" spans="2:8" x14ac:dyDescent="0.3">
      <c r="B118" s="1493">
        <v>8</v>
      </c>
      <c r="C118" s="1556" t="s">
        <v>923</v>
      </c>
      <c r="D118" s="1557">
        <v>5</v>
      </c>
      <c r="E118" s="673">
        <v>64040.167561799884</v>
      </c>
      <c r="F118" s="1558">
        <v>320200.83780899941</v>
      </c>
      <c r="G118" s="1559">
        <v>1</v>
      </c>
      <c r="H118" s="784">
        <v>320200.83780899941</v>
      </c>
    </row>
    <row r="119" spans="2:8" x14ac:dyDescent="0.3">
      <c r="B119" s="1493">
        <v>9</v>
      </c>
      <c r="C119" s="1556" t="s">
        <v>970</v>
      </c>
      <c r="D119" s="1557">
        <v>5</v>
      </c>
      <c r="E119" s="673">
        <v>261541.84908698621</v>
      </c>
      <c r="F119" s="1558">
        <v>1307709.245434931</v>
      </c>
      <c r="G119" s="1559">
        <v>1</v>
      </c>
      <c r="H119" s="784">
        <v>1307709.245434931</v>
      </c>
    </row>
    <row r="120" spans="2:8" x14ac:dyDescent="0.3">
      <c r="B120" s="1493">
        <v>10</v>
      </c>
      <c r="C120" s="1556" t="s">
        <v>2108</v>
      </c>
      <c r="D120" s="1557">
        <v>1</v>
      </c>
      <c r="E120" s="673">
        <v>233327.91449315075</v>
      </c>
      <c r="F120" s="1558">
        <v>233327.91449315075</v>
      </c>
      <c r="G120" s="1559">
        <v>1</v>
      </c>
      <c r="H120" s="784">
        <v>233327.91449315075</v>
      </c>
    </row>
    <row r="121" spans="2:8" x14ac:dyDescent="0.3">
      <c r="B121" s="1493">
        <v>11</v>
      </c>
      <c r="C121" s="1556" t="s">
        <v>935</v>
      </c>
      <c r="D121" s="1557">
        <v>3</v>
      </c>
      <c r="E121" s="673">
        <v>56298.72089551598</v>
      </c>
      <c r="F121" s="1558">
        <v>168896.16268654793</v>
      </c>
      <c r="G121" s="1559">
        <v>3</v>
      </c>
      <c r="H121" s="784">
        <v>506688.48805964377</v>
      </c>
    </row>
    <row r="122" spans="2:8" x14ac:dyDescent="0.3">
      <c r="B122" s="1493">
        <v>12</v>
      </c>
      <c r="C122" s="1471" t="s">
        <v>2603</v>
      </c>
      <c r="D122" s="1560">
        <v>3</v>
      </c>
      <c r="E122" s="673">
        <v>290020.70325447264</v>
      </c>
      <c r="F122" s="1558">
        <v>870062.10976341786</v>
      </c>
      <c r="G122" s="1559">
        <v>1</v>
      </c>
      <c r="H122" s="784">
        <v>870062.10976341786</v>
      </c>
    </row>
    <row r="123" spans="2:8" ht="15.75" thickBot="1" x14ac:dyDescent="0.35">
      <c r="B123" s="1493">
        <v>13</v>
      </c>
      <c r="C123" s="1471" t="s">
        <v>2605</v>
      </c>
      <c r="D123" s="1560">
        <v>5</v>
      </c>
      <c r="E123" s="673">
        <v>282139.34593835432</v>
      </c>
      <c r="F123" s="1558">
        <v>1410696.7296917716</v>
      </c>
      <c r="G123" s="1561">
        <v>1</v>
      </c>
      <c r="H123" s="784">
        <v>1410696.7296917716</v>
      </c>
    </row>
    <row r="124" spans="2:8" ht="16.5" thickTop="1" thickBot="1" x14ac:dyDescent="0.35">
      <c r="B124" s="1521"/>
      <c r="C124" s="1484"/>
      <c r="D124" s="1485"/>
      <c r="E124" s="1486"/>
      <c r="F124" s="1485"/>
      <c r="G124" s="647" t="s">
        <v>956</v>
      </c>
      <c r="H124" s="665">
        <v>8123314.8201484475</v>
      </c>
    </row>
    <row r="125" spans="2:8" ht="16.5" thickTop="1" thickBot="1" x14ac:dyDescent="0.35">
      <c r="B125" s="1522"/>
      <c r="C125" s="1523"/>
      <c r="D125" s="1524"/>
      <c r="E125" s="1525"/>
      <c r="F125" s="1526" t="s">
        <v>964</v>
      </c>
      <c r="G125" s="1526"/>
      <c r="H125" s="1562">
        <v>10300153.773067748</v>
      </c>
    </row>
    <row r="126" spans="2:8" x14ac:dyDescent="0.3">
      <c r="B126" s="1563"/>
      <c r="C126" s="1563"/>
      <c r="D126" s="1563"/>
      <c r="E126" s="1563"/>
      <c r="F126" s="1563"/>
      <c r="G126" s="1563"/>
      <c r="H126" s="1563"/>
    </row>
    <row r="127" spans="2:8" ht="15.75" thickBot="1" x14ac:dyDescent="0.35">
      <c r="B127" s="1563"/>
      <c r="C127" s="1563"/>
      <c r="D127" s="1563"/>
      <c r="E127" s="1563"/>
      <c r="F127" s="1563"/>
      <c r="G127" s="1563"/>
      <c r="H127" s="1563"/>
    </row>
    <row r="128" spans="2:8" ht="15" customHeight="1" x14ac:dyDescent="0.3">
      <c r="B128" s="1224"/>
      <c r="C128" s="1225"/>
      <c r="D128" s="1225"/>
      <c r="E128" s="1225"/>
      <c r="F128" s="606"/>
      <c r="G128" s="607" t="s">
        <v>875</v>
      </c>
      <c r="H128" s="606"/>
    </row>
    <row r="129" spans="2:8" ht="15.75" thickBot="1" x14ac:dyDescent="0.35">
      <c r="B129" s="944"/>
      <c r="C129" s="1530" t="s">
        <v>877</v>
      </c>
      <c r="D129" s="1226">
        <v>4</v>
      </c>
      <c r="E129" s="1530"/>
      <c r="F129" s="608"/>
      <c r="G129" s="609" t="s">
        <v>3366</v>
      </c>
      <c r="H129" s="610"/>
    </row>
    <row r="130" spans="2:8" x14ac:dyDescent="0.3">
      <c r="B130" s="758"/>
      <c r="C130" s="759"/>
      <c r="D130" s="759"/>
      <c r="E130" s="759"/>
      <c r="F130" s="759"/>
      <c r="G130" s="760"/>
      <c r="H130" s="610"/>
    </row>
    <row r="131" spans="2:8" ht="15.75" thickBot="1" x14ac:dyDescent="0.35">
      <c r="B131" s="615" t="s">
        <v>944</v>
      </c>
      <c r="C131" s="1531" t="s">
        <v>2373</v>
      </c>
      <c r="D131" s="1532"/>
      <c r="E131" s="617"/>
      <c r="F131" s="617"/>
      <c r="G131" s="618"/>
      <c r="H131" s="610"/>
    </row>
    <row r="132" spans="2:8" x14ac:dyDescent="0.3">
      <c r="B132" s="1478"/>
      <c r="C132" s="1479"/>
      <c r="D132" s="1480"/>
      <c r="E132" s="1481"/>
      <c r="F132" s="1480"/>
      <c r="G132" s="1482"/>
      <c r="H132" s="1483"/>
    </row>
    <row r="133" spans="2:8" ht="15.75" thickBot="1" x14ac:dyDescent="0.35">
      <c r="B133" s="1478" t="s">
        <v>947</v>
      </c>
      <c r="C133" s="1484"/>
      <c r="D133" s="1480"/>
      <c r="E133" s="1486"/>
      <c r="F133" s="1485"/>
      <c r="G133" s="1487"/>
      <c r="H133" s="1488" t="s">
        <v>892</v>
      </c>
    </row>
    <row r="134" spans="2:8" ht="15.75" thickTop="1" x14ac:dyDescent="0.3">
      <c r="B134" s="1489" t="s">
        <v>949</v>
      </c>
      <c r="C134" s="1490" t="s">
        <v>773</v>
      </c>
      <c r="D134" s="1549" t="s">
        <v>135</v>
      </c>
      <c r="E134" s="1492" t="s">
        <v>873</v>
      </c>
      <c r="F134" s="1491" t="s">
        <v>950</v>
      </c>
      <c r="G134" s="1492" t="s">
        <v>951</v>
      </c>
      <c r="H134" s="1483" t="s">
        <v>952</v>
      </c>
    </row>
    <row r="135" spans="2:8" x14ac:dyDescent="0.3">
      <c r="B135" s="1550">
        <v>1</v>
      </c>
      <c r="C135" s="1494" t="s">
        <v>932</v>
      </c>
      <c r="D135" s="1551" t="s">
        <v>921</v>
      </c>
      <c r="E135" s="1552">
        <v>5</v>
      </c>
      <c r="F135" s="642">
        <v>4251.3637355331075</v>
      </c>
      <c r="G135" s="643">
        <v>1</v>
      </c>
      <c r="H135" s="1553">
        <v>21256.818677665538</v>
      </c>
    </row>
    <row r="136" spans="2:8" x14ac:dyDescent="0.3">
      <c r="B136" s="1550">
        <v>2</v>
      </c>
      <c r="C136" s="1494" t="s">
        <v>954</v>
      </c>
      <c r="D136" s="1551" t="s">
        <v>921</v>
      </c>
      <c r="E136" s="1552">
        <v>3</v>
      </c>
      <c r="F136" s="642">
        <v>57306.994189541183</v>
      </c>
      <c r="G136" s="643">
        <v>1</v>
      </c>
      <c r="H136" s="1553">
        <v>171920.98256862356</v>
      </c>
    </row>
    <row r="137" spans="2:8" x14ac:dyDescent="0.3">
      <c r="B137" s="1550">
        <v>3</v>
      </c>
      <c r="C137" s="1494" t="s">
        <v>955</v>
      </c>
      <c r="D137" s="1551" t="s">
        <v>921</v>
      </c>
      <c r="E137" s="1552">
        <v>3</v>
      </c>
      <c r="F137" s="642">
        <v>49100.321378481269</v>
      </c>
      <c r="G137" s="643">
        <v>1</v>
      </c>
      <c r="H137" s="1553">
        <v>147300.96413544379</v>
      </c>
    </row>
    <row r="138" spans="2:8" x14ac:dyDescent="0.3">
      <c r="B138" s="1493">
        <v>4</v>
      </c>
      <c r="C138" s="1494" t="s">
        <v>953</v>
      </c>
      <c r="D138" s="1551" t="s">
        <v>921</v>
      </c>
      <c r="E138" s="1552">
        <v>8</v>
      </c>
      <c r="F138" s="642">
        <v>26026.308555399723</v>
      </c>
      <c r="G138" s="643">
        <v>2</v>
      </c>
      <c r="H138" s="1553">
        <v>416420.93688639556</v>
      </c>
    </row>
    <row r="139" spans="2:8" x14ac:dyDescent="0.3">
      <c r="B139" s="1550">
        <v>5</v>
      </c>
      <c r="C139" s="1494" t="s">
        <v>936</v>
      </c>
      <c r="D139" s="1551" t="s">
        <v>921</v>
      </c>
      <c r="E139" s="1552">
        <v>9</v>
      </c>
      <c r="F139" s="642">
        <v>4513.8849929873777</v>
      </c>
      <c r="G139" s="643">
        <v>3</v>
      </c>
      <c r="H139" s="1553">
        <v>121874.8948106592</v>
      </c>
    </row>
    <row r="140" spans="2:8" ht="15.75" thickBot="1" x14ac:dyDescent="0.35">
      <c r="B140" s="1493">
        <v>6</v>
      </c>
      <c r="C140" s="1494" t="s">
        <v>1747</v>
      </c>
      <c r="D140" s="1551" t="s">
        <v>921</v>
      </c>
      <c r="E140" s="1554">
        <v>3</v>
      </c>
      <c r="F140" s="642">
        <v>144229.3728711681</v>
      </c>
      <c r="G140" s="643">
        <v>3</v>
      </c>
      <c r="H140" s="1553">
        <v>1298064.355840513</v>
      </c>
    </row>
    <row r="141" spans="2:8" ht="16.5" thickTop="1" thickBot="1" x14ac:dyDescent="0.35">
      <c r="B141" s="1496"/>
      <c r="C141" s="1497"/>
      <c r="D141" s="1480"/>
      <c r="E141" s="1481"/>
      <c r="F141" s="1480"/>
      <c r="G141" s="647" t="s">
        <v>956</v>
      </c>
      <c r="H141" s="665">
        <v>2176838.9529193006</v>
      </c>
    </row>
    <row r="142" spans="2:8" ht="16.5" thickTop="1" thickBot="1" x14ac:dyDescent="0.35">
      <c r="B142" s="1499" t="s">
        <v>957</v>
      </c>
      <c r="C142" s="1484"/>
      <c r="D142" s="1485"/>
      <c r="E142" s="1486"/>
      <c r="F142" s="1485"/>
      <c r="G142" s="1484"/>
      <c r="H142" s="1500"/>
    </row>
    <row r="143" spans="2:8" ht="15.75" thickTop="1" x14ac:dyDescent="0.3">
      <c r="B143" s="1517" t="s">
        <v>949</v>
      </c>
      <c r="C143" s="1502"/>
      <c r="D143" s="1503"/>
      <c r="E143" s="1504" t="s">
        <v>135</v>
      </c>
      <c r="F143" s="1503" t="s">
        <v>929</v>
      </c>
      <c r="G143" s="1504" t="s">
        <v>958</v>
      </c>
      <c r="H143" s="1505" t="s">
        <v>952</v>
      </c>
    </row>
    <row r="144" spans="2:8" x14ac:dyDescent="0.3">
      <c r="B144" s="1506"/>
      <c r="C144" s="1507"/>
      <c r="D144" s="1508"/>
      <c r="E144" s="1509"/>
      <c r="F144" s="1510"/>
      <c r="G144" s="1511"/>
      <c r="H144" s="1512"/>
    </row>
    <row r="145" spans="2:8" x14ac:dyDescent="0.3">
      <c r="B145" s="1506"/>
      <c r="C145" s="1507"/>
      <c r="D145" s="1508"/>
      <c r="E145" s="1509"/>
      <c r="F145" s="1510"/>
      <c r="G145" s="1511"/>
      <c r="H145" s="1512"/>
    </row>
    <row r="146" spans="2:8" ht="15.75" thickBot="1" x14ac:dyDescent="0.35">
      <c r="B146" s="1506"/>
      <c r="C146" s="1507"/>
      <c r="D146" s="1508"/>
      <c r="E146" s="1509"/>
      <c r="F146" s="1510"/>
      <c r="G146" s="1511"/>
      <c r="H146" s="1512"/>
    </row>
    <row r="147" spans="2:8" ht="16.5" thickTop="1" thickBot="1" x14ac:dyDescent="0.35">
      <c r="B147" s="1513"/>
      <c r="C147" s="1497"/>
      <c r="D147" s="1480"/>
      <c r="E147" s="1481"/>
      <c r="F147" s="1480"/>
      <c r="G147" s="1514" t="s">
        <v>956</v>
      </c>
      <c r="H147" s="1515">
        <v>0</v>
      </c>
    </row>
    <row r="148" spans="2:8" ht="16.5" thickTop="1" thickBot="1" x14ac:dyDescent="0.35">
      <c r="B148" s="649" t="s">
        <v>3382</v>
      </c>
      <c r="C148" s="1484"/>
      <c r="D148" s="1485"/>
      <c r="E148" s="1486"/>
      <c r="F148" s="1485"/>
      <c r="G148" s="1484"/>
      <c r="H148" s="1500"/>
    </row>
    <row r="149" spans="2:8" ht="15.75" thickTop="1" x14ac:dyDescent="0.3">
      <c r="B149" s="1517" t="s">
        <v>949</v>
      </c>
      <c r="C149" s="1555" t="s">
        <v>960</v>
      </c>
      <c r="D149" s="634" t="s">
        <v>2351</v>
      </c>
      <c r="E149" s="669" t="s">
        <v>961</v>
      </c>
      <c r="F149" s="633" t="s">
        <v>314</v>
      </c>
      <c r="G149" s="634" t="s">
        <v>2599</v>
      </c>
      <c r="H149" s="1483" t="s">
        <v>962</v>
      </c>
    </row>
    <row r="150" spans="2:8" x14ac:dyDescent="0.3">
      <c r="B150" s="1493">
        <v>1</v>
      </c>
      <c r="C150" s="1556" t="s">
        <v>966</v>
      </c>
      <c r="D150" s="1557">
        <v>2</v>
      </c>
      <c r="E150" s="673">
        <v>403671.20035076747</v>
      </c>
      <c r="F150" s="1558">
        <v>807342.40070153493</v>
      </c>
      <c r="G150" s="1559">
        <v>0.5</v>
      </c>
      <c r="H150" s="784">
        <v>403671.20035076747</v>
      </c>
    </row>
    <row r="151" spans="2:8" x14ac:dyDescent="0.3">
      <c r="B151" s="1493">
        <v>2</v>
      </c>
      <c r="C151" s="1556" t="s">
        <v>1650</v>
      </c>
      <c r="D151" s="1557">
        <v>2</v>
      </c>
      <c r="E151" s="673">
        <v>290020.70325447264</v>
      </c>
      <c r="F151" s="1558">
        <v>580041.40650894528</v>
      </c>
      <c r="G151" s="1559">
        <v>1</v>
      </c>
      <c r="H151" s="784">
        <v>580041.40650894528</v>
      </c>
    </row>
    <row r="152" spans="2:8" x14ac:dyDescent="0.3">
      <c r="B152" s="1493">
        <v>3</v>
      </c>
      <c r="C152" s="1556" t="s">
        <v>967</v>
      </c>
      <c r="D152" s="1557">
        <v>5</v>
      </c>
      <c r="E152" s="673">
        <v>166435.72214626396</v>
      </c>
      <c r="F152" s="1558">
        <v>832178.61073131976</v>
      </c>
      <c r="G152" s="1559">
        <v>1</v>
      </c>
      <c r="H152" s="784">
        <v>832178.61073131976</v>
      </c>
    </row>
    <row r="153" spans="2:8" x14ac:dyDescent="0.3">
      <c r="B153" s="1493">
        <v>4</v>
      </c>
      <c r="C153" s="1556" t="s">
        <v>968</v>
      </c>
      <c r="D153" s="1557">
        <v>5</v>
      </c>
      <c r="E153" s="673">
        <v>261541.84908698621</v>
      </c>
      <c r="F153" s="1558">
        <v>1307709.245434931</v>
      </c>
      <c r="G153" s="1559">
        <v>1</v>
      </c>
      <c r="H153" s="784">
        <v>1307709.245434931</v>
      </c>
    </row>
    <row r="154" spans="2:8" x14ac:dyDescent="0.3">
      <c r="B154" s="1493">
        <v>5</v>
      </c>
      <c r="C154" s="1556" t="s">
        <v>969</v>
      </c>
      <c r="D154" s="1557">
        <v>1</v>
      </c>
      <c r="E154" s="673">
        <v>93831.201492526641</v>
      </c>
      <c r="F154" s="1558">
        <v>93831.201492526641</v>
      </c>
      <c r="G154" s="1559">
        <v>0.6</v>
      </c>
      <c r="H154" s="784">
        <v>56298.72089551598</v>
      </c>
    </row>
    <row r="155" spans="2:8" x14ac:dyDescent="0.3">
      <c r="B155" s="1493">
        <v>6</v>
      </c>
      <c r="C155" s="1556" t="s">
        <v>963</v>
      </c>
      <c r="D155" s="1557">
        <v>1</v>
      </c>
      <c r="E155" s="673">
        <v>93831.201492526641</v>
      </c>
      <c r="F155" s="1558">
        <v>93831.201492526641</v>
      </c>
      <c r="G155" s="1559">
        <v>1</v>
      </c>
      <c r="H155" s="784">
        <v>93831.201492526641</v>
      </c>
    </row>
    <row r="156" spans="2:8" x14ac:dyDescent="0.3">
      <c r="B156" s="1493">
        <v>7</v>
      </c>
      <c r="C156" s="1556" t="s">
        <v>922</v>
      </c>
      <c r="D156" s="1557">
        <v>2</v>
      </c>
      <c r="E156" s="673">
        <v>100449.55474126368</v>
      </c>
      <c r="F156" s="1558">
        <v>200899.10948252736</v>
      </c>
      <c r="G156" s="1559">
        <v>1</v>
      </c>
      <c r="H156" s="784">
        <v>200899.10948252736</v>
      </c>
    </row>
    <row r="157" spans="2:8" x14ac:dyDescent="0.3">
      <c r="B157" s="1493">
        <v>8</v>
      </c>
      <c r="C157" s="1556" t="s">
        <v>923</v>
      </c>
      <c r="D157" s="1557">
        <v>5</v>
      </c>
      <c r="E157" s="673">
        <v>64040.167561799884</v>
      </c>
      <c r="F157" s="1558">
        <v>320200.83780899941</v>
      </c>
      <c r="G157" s="1559">
        <v>1</v>
      </c>
      <c r="H157" s="784">
        <v>320200.83780899941</v>
      </c>
    </row>
    <row r="158" spans="2:8" x14ac:dyDescent="0.3">
      <c r="B158" s="1493">
        <v>9</v>
      </c>
      <c r="C158" s="1556" t="s">
        <v>970</v>
      </c>
      <c r="D158" s="1557">
        <v>5</v>
      </c>
      <c r="E158" s="673">
        <v>261541.84908698621</v>
      </c>
      <c r="F158" s="1558">
        <v>1307709.245434931</v>
      </c>
      <c r="G158" s="1559">
        <v>1</v>
      </c>
      <c r="H158" s="784">
        <v>1307709.245434931</v>
      </c>
    </row>
    <row r="159" spans="2:8" x14ac:dyDescent="0.3">
      <c r="B159" s="1493">
        <v>10</v>
      </c>
      <c r="C159" s="1556" t="s">
        <v>2108</v>
      </c>
      <c r="D159" s="1557">
        <v>1</v>
      </c>
      <c r="E159" s="673">
        <v>233327.91449315075</v>
      </c>
      <c r="F159" s="1558">
        <v>233327.91449315075</v>
      </c>
      <c r="G159" s="1559">
        <v>1</v>
      </c>
      <c r="H159" s="784">
        <v>233327.91449315075</v>
      </c>
    </row>
    <row r="160" spans="2:8" x14ac:dyDescent="0.3">
      <c r="B160" s="1493">
        <v>11</v>
      </c>
      <c r="C160" s="1556" t="s">
        <v>935</v>
      </c>
      <c r="D160" s="1557">
        <v>3</v>
      </c>
      <c r="E160" s="673">
        <v>56298.72089551598</v>
      </c>
      <c r="F160" s="1558">
        <v>168896.16268654793</v>
      </c>
      <c r="G160" s="1559">
        <v>3</v>
      </c>
      <c r="H160" s="784">
        <v>506688.48805964377</v>
      </c>
    </row>
    <row r="161" spans="2:8" x14ac:dyDescent="0.3">
      <c r="B161" s="1493">
        <v>12</v>
      </c>
      <c r="C161" s="1471" t="s">
        <v>2603</v>
      </c>
      <c r="D161" s="1560">
        <v>3</v>
      </c>
      <c r="E161" s="673">
        <v>290020.70325447264</v>
      </c>
      <c r="F161" s="1558">
        <v>870062.10976341786</v>
      </c>
      <c r="G161" s="1559">
        <v>1</v>
      </c>
      <c r="H161" s="784">
        <v>870062.10976341786</v>
      </c>
    </row>
    <row r="162" spans="2:8" ht="15.75" thickBot="1" x14ac:dyDescent="0.35">
      <c r="B162" s="1493">
        <v>13</v>
      </c>
      <c r="C162" s="1471" t="s">
        <v>2605</v>
      </c>
      <c r="D162" s="1560">
        <v>5</v>
      </c>
      <c r="E162" s="673">
        <v>282139.34593835432</v>
      </c>
      <c r="F162" s="1558">
        <v>1410696.7296917716</v>
      </c>
      <c r="G162" s="1561">
        <v>1</v>
      </c>
      <c r="H162" s="784">
        <v>1410696.7296917716</v>
      </c>
    </row>
    <row r="163" spans="2:8" ht="16.5" thickTop="1" thickBot="1" x14ac:dyDescent="0.35">
      <c r="B163" s="1521"/>
      <c r="C163" s="1484"/>
      <c r="D163" s="1485"/>
      <c r="E163" s="1486"/>
      <c r="F163" s="1485"/>
      <c r="G163" s="647" t="s">
        <v>956</v>
      </c>
      <c r="H163" s="665">
        <v>8123314.8201484475</v>
      </c>
    </row>
    <row r="164" spans="2:8" ht="16.5" thickTop="1" thickBot="1" x14ac:dyDescent="0.35">
      <c r="B164" s="1522"/>
      <c r="C164" s="1523"/>
      <c r="D164" s="1524"/>
      <c r="E164" s="1525"/>
      <c r="F164" s="1526" t="s">
        <v>964</v>
      </c>
      <c r="G164" s="1526"/>
      <c r="H164" s="1562">
        <v>10300153.773067748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1"/>
  <dimension ref="B2:H74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96"/>
    <col min="2" max="2" width="11.7109375" style="596" bestFit="1" customWidth="1"/>
    <col min="3" max="3" width="57.28515625" style="596" customWidth="1"/>
    <col min="4" max="4" width="14" style="596" bestFit="1" customWidth="1"/>
    <col min="5" max="5" width="18.5703125" style="596" bestFit="1" customWidth="1"/>
    <col min="6" max="6" width="16.5703125" style="596" bestFit="1" customWidth="1"/>
    <col min="7" max="7" width="16" style="596" customWidth="1"/>
    <col min="8" max="8" width="19.7109375" style="596" customWidth="1"/>
    <col min="9" max="16384" width="11.42578125" style="596"/>
  </cols>
  <sheetData>
    <row r="2" spans="2:8" ht="18.75" x14ac:dyDescent="0.3">
      <c r="B2" s="595" t="s">
        <v>2804</v>
      </c>
    </row>
    <row r="3" spans="2:8" ht="18.75" x14ac:dyDescent="0.3">
      <c r="B3" s="595" t="s">
        <v>2806</v>
      </c>
    </row>
    <row r="4" spans="2:8" ht="18.75" x14ac:dyDescent="0.3">
      <c r="B4" s="595" t="s">
        <v>2813</v>
      </c>
    </row>
    <row r="5" spans="2:8" x14ac:dyDescent="0.3">
      <c r="B5" s="597" t="s">
        <v>3372</v>
      </c>
    </row>
    <row r="6" spans="2:8" ht="18.75" x14ac:dyDescent="0.3">
      <c r="B6" s="689"/>
    </row>
    <row r="7" spans="2:8" ht="18.75" x14ac:dyDescent="0.3">
      <c r="B7" s="689"/>
    </row>
    <row r="9" spans="2:8" s="602" customFormat="1" ht="25.5" x14ac:dyDescent="0.25">
      <c r="B9" s="599" t="s">
        <v>938</v>
      </c>
      <c r="C9" s="599" t="s">
        <v>776</v>
      </c>
      <c r="D9" s="599" t="s">
        <v>925</v>
      </c>
      <c r="E9" s="600" t="s">
        <v>975</v>
      </c>
      <c r="F9" s="599" t="s">
        <v>976</v>
      </c>
      <c r="G9" s="600" t="s">
        <v>3363</v>
      </c>
    </row>
    <row r="10" spans="2:8" x14ac:dyDescent="0.3">
      <c r="B10" s="603">
        <v>1</v>
      </c>
      <c r="C10" s="1414" t="s">
        <v>2903</v>
      </c>
      <c r="D10" s="1415">
        <v>590746.03024824709</v>
      </c>
      <c r="E10" s="1415">
        <v>0</v>
      </c>
      <c r="F10" s="1415">
        <v>5152188.9833120722</v>
      </c>
      <c r="G10" s="1415">
        <v>5742935.0135603193</v>
      </c>
    </row>
    <row r="11" spans="2:8" x14ac:dyDescent="0.3">
      <c r="B11" s="603">
        <v>2</v>
      </c>
      <c r="C11" s="1414" t="s">
        <v>2374</v>
      </c>
      <c r="D11" s="1416">
        <v>590746.03024824709</v>
      </c>
      <c r="E11" s="1416">
        <v>0</v>
      </c>
      <c r="F11" s="1416">
        <v>5152188.9833120722</v>
      </c>
      <c r="G11" s="1416">
        <v>5742935.0135603193</v>
      </c>
    </row>
    <row r="14" spans="2:8" ht="15.75" thickBot="1" x14ac:dyDescent="0.35"/>
    <row r="15" spans="2:8" ht="15" customHeight="1" x14ac:dyDescent="0.3">
      <c r="B15" s="1417"/>
      <c r="C15" s="1418"/>
      <c r="D15" s="1418"/>
      <c r="E15" s="1418"/>
      <c r="F15" s="1419"/>
      <c r="G15" s="1420" t="s">
        <v>875</v>
      </c>
      <c r="H15" s="1419"/>
    </row>
    <row r="16" spans="2:8" ht="15.75" thickBot="1" x14ac:dyDescent="0.35">
      <c r="B16" s="1421"/>
      <c r="C16" s="1422"/>
      <c r="D16" s="1422"/>
      <c r="E16" s="1422" t="s">
        <v>877</v>
      </c>
      <c r="F16" s="1423">
        <v>1</v>
      </c>
      <c r="G16" s="1424" t="s">
        <v>3366</v>
      </c>
      <c r="H16" s="1425"/>
    </row>
    <row r="17" spans="2:8" x14ac:dyDescent="0.3">
      <c r="B17" s="1426"/>
      <c r="C17" s="1427"/>
      <c r="D17" s="1428"/>
      <c r="E17" s="1428"/>
      <c r="F17" s="1428"/>
      <c r="G17" s="1429"/>
      <c r="H17" s="1425"/>
    </row>
    <row r="18" spans="2:8" ht="15.75" customHeight="1" thickBot="1" x14ac:dyDescent="0.35">
      <c r="B18" s="1430" t="s">
        <v>944</v>
      </c>
      <c r="C18" s="1431" t="s">
        <v>3437</v>
      </c>
      <c r="D18" s="617" t="s">
        <v>876</v>
      </c>
      <c r="E18" s="617"/>
      <c r="F18" s="617"/>
      <c r="G18" s="618"/>
      <c r="H18" s="1425"/>
    </row>
    <row r="19" spans="2:8" x14ac:dyDescent="0.3">
      <c r="B19" s="1432"/>
      <c r="C19" s="1433"/>
      <c r="D19" s="1434"/>
      <c r="E19" s="1435"/>
      <c r="F19" s="1434"/>
      <c r="G19" s="1436"/>
      <c r="H19" s="637"/>
    </row>
    <row r="20" spans="2:8" ht="15.75" thickBot="1" x14ac:dyDescent="0.35">
      <c r="B20" s="1432" t="s">
        <v>947</v>
      </c>
      <c r="C20" s="1437"/>
      <c r="D20" s="1438"/>
      <c r="E20" s="1439"/>
      <c r="F20" s="1438"/>
      <c r="G20" s="1440"/>
      <c r="H20" s="1441" t="s">
        <v>892</v>
      </c>
    </row>
    <row r="21" spans="2:8" ht="15.75" thickTop="1" x14ac:dyDescent="0.3">
      <c r="B21" s="1442" t="s">
        <v>949</v>
      </c>
      <c r="C21" s="1443" t="s">
        <v>773</v>
      </c>
      <c r="D21" s="635" t="s">
        <v>135</v>
      </c>
      <c r="E21" s="636" t="s">
        <v>873</v>
      </c>
      <c r="F21" s="635" t="s">
        <v>950</v>
      </c>
      <c r="G21" s="636" t="s">
        <v>951</v>
      </c>
      <c r="H21" s="637" t="s">
        <v>952</v>
      </c>
    </row>
    <row r="22" spans="2:8" x14ac:dyDescent="0.3">
      <c r="B22" s="1444">
        <v>1</v>
      </c>
      <c r="C22" s="1445" t="s">
        <v>953</v>
      </c>
      <c r="D22" s="1446" t="s">
        <v>921</v>
      </c>
      <c r="E22" s="1447">
        <v>4</v>
      </c>
      <c r="F22" s="642">
        <v>26026.308555399723</v>
      </c>
      <c r="G22" s="643">
        <v>1</v>
      </c>
      <c r="H22" s="644">
        <v>104105.23422159889</v>
      </c>
    </row>
    <row r="23" spans="2:8" x14ac:dyDescent="0.3">
      <c r="B23" s="1444">
        <v>2</v>
      </c>
      <c r="C23" s="1445" t="s">
        <v>954</v>
      </c>
      <c r="D23" s="1446" t="s">
        <v>921</v>
      </c>
      <c r="E23" s="1447">
        <v>3</v>
      </c>
      <c r="F23" s="642">
        <v>57306.994189541183</v>
      </c>
      <c r="G23" s="643">
        <v>1</v>
      </c>
      <c r="H23" s="644">
        <v>171920.98256862356</v>
      </c>
    </row>
    <row r="24" spans="2:8" x14ac:dyDescent="0.3">
      <c r="B24" s="1444">
        <v>3</v>
      </c>
      <c r="C24" s="1445" t="s">
        <v>955</v>
      </c>
      <c r="D24" s="1446" t="s">
        <v>921</v>
      </c>
      <c r="E24" s="1447">
        <v>1</v>
      </c>
      <c r="F24" s="642">
        <v>49100.321378481269</v>
      </c>
      <c r="G24" s="643">
        <v>1</v>
      </c>
      <c r="H24" s="644">
        <v>49100.321378481269</v>
      </c>
    </row>
    <row r="25" spans="2:8" x14ac:dyDescent="0.3">
      <c r="B25" s="1444">
        <v>4</v>
      </c>
      <c r="C25" s="1445" t="s">
        <v>971</v>
      </c>
      <c r="D25" s="1446" t="s">
        <v>921</v>
      </c>
      <c r="E25" s="1447">
        <v>4</v>
      </c>
      <c r="F25" s="642">
        <v>61890.988026898463</v>
      </c>
      <c r="G25" s="643">
        <v>1</v>
      </c>
      <c r="H25" s="644">
        <v>247563.95210759385</v>
      </c>
    </row>
    <row r="26" spans="2:8" ht="15.75" thickBot="1" x14ac:dyDescent="0.35">
      <c r="B26" s="1444">
        <v>5</v>
      </c>
      <c r="C26" s="1445" t="s">
        <v>936</v>
      </c>
      <c r="D26" s="1446" t="s">
        <v>921</v>
      </c>
      <c r="E26" s="1447">
        <v>4</v>
      </c>
      <c r="F26" s="642">
        <v>4513.8849929873777</v>
      </c>
      <c r="G26" s="643">
        <v>1</v>
      </c>
      <c r="H26" s="644">
        <v>18055.539971949511</v>
      </c>
    </row>
    <row r="27" spans="2:8" ht="16.5" thickTop="1" thickBot="1" x14ac:dyDescent="0.35">
      <c r="B27" s="1448"/>
      <c r="C27" s="1449"/>
      <c r="D27" s="1434"/>
      <c r="E27" s="1435"/>
      <c r="F27" s="1434"/>
      <c r="G27" s="647" t="s">
        <v>956</v>
      </c>
      <c r="H27" s="682">
        <v>590746.03024824709</v>
      </c>
    </row>
    <row r="28" spans="2:8" ht="16.5" thickTop="1" thickBot="1" x14ac:dyDescent="0.35">
      <c r="B28" s="1450" t="s">
        <v>957</v>
      </c>
      <c r="C28" s="1437"/>
      <c r="D28" s="1438"/>
      <c r="E28" s="1439"/>
      <c r="F28" s="1438"/>
      <c r="G28" s="1437"/>
      <c r="H28" s="1451"/>
    </row>
    <row r="29" spans="2:8" ht="15.75" thickTop="1" x14ac:dyDescent="0.3">
      <c r="B29" s="1452" t="s">
        <v>949</v>
      </c>
      <c r="C29" s="1453"/>
      <c r="D29" s="1454"/>
      <c r="E29" s="1455" t="s">
        <v>135</v>
      </c>
      <c r="F29" s="1454" t="s">
        <v>929</v>
      </c>
      <c r="G29" s="1455" t="s">
        <v>958</v>
      </c>
      <c r="H29" s="1456" t="s">
        <v>952</v>
      </c>
    </row>
    <row r="30" spans="2:8" x14ac:dyDescent="0.3">
      <c r="B30" s="1457"/>
      <c r="C30" s="1458"/>
      <c r="D30" s="1459"/>
      <c r="E30" s="1460"/>
      <c r="F30" s="1461"/>
      <c r="G30" s="1462"/>
      <c r="H30" s="1463"/>
    </row>
    <row r="31" spans="2:8" x14ac:dyDescent="0.3">
      <c r="B31" s="1457"/>
      <c r="C31" s="1458"/>
      <c r="D31" s="1459"/>
      <c r="E31" s="1460"/>
      <c r="F31" s="1461"/>
      <c r="G31" s="1462"/>
      <c r="H31" s="1463"/>
    </row>
    <row r="32" spans="2:8" ht="15.75" thickBot="1" x14ac:dyDescent="0.35">
      <c r="B32" s="1457"/>
      <c r="C32" s="1458"/>
      <c r="D32" s="1459"/>
      <c r="E32" s="1460"/>
      <c r="F32" s="1461"/>
      <c r="G32" s="1462"/>
      <c r="H32" s="1463"/>
    </row>
    <row r="33" spans="2:8" ht="16.5" thickTop="1" thickBot="1" x14ac:dyDescent="0.35">
      <c r="B33" s="1464"/>
      <c r="C33" s="1449"/>
      <c r="D33" s="1434"/>
      <c r="E33" s="1435"/>
      <c r="F33" s="1434"/>
      <c r="G33" s="647" t="s">
        <v>956</v>
      </c>
      <c r="H33" s="1465">
        <v>0</v>
      </c>
    </row>
    <row r="34" spans="2:8" ht="16.5" thickTop="1" thickBot="1" x14ac:dyDescent="0.35">
      <c r="B34" s="649" t="s">
        <v>3382</v>
      </c>
      <c r="C34" s="1437"/>
      <c r="D34" s="1438"/>
      <c r="E34" s="1439"/>
      <c r="F34" s="1438"/>
      <c r="G34" s="1437"/>
      <c r="H34" s="1451"/>
    </row>
    <row r="35" spans="2:8" ht="15.75" thickTop="1" x14ac:dyDescent="0.3">
      <c r="B35" s="1452" t="s">
        <v>949</v>
      </c>
      <c r="C35" s="1466" t="s">
        <v>960</v>
      </c>
      <c r="D35" s="636" t="s">
        <v>2351</v>
      </c>
      <c r="E35" s="669" t="s">
        <v>961</v>
      </c>
      <c r="F35" s="633" t="s">
        <v>314</v>
      </c>
      <c r="G35" s="636" t="s">
        <v>2599</v>
      </c>
      <c r="H35" s="637" t="s">
        <v>962</v>
      </c>
    </row>
    <row r="36" spans="2:8" x14ac:dyDescent="0.3">
      <c r="B36" s="1444">
        <v>1</v>
      </c>
      <c r="C36" s="1467" t="s">
        <v>1651</v>
      </c>
      <c r="D36" s="1468">
        <v>4</v>
      </c>
      <c r="E36" s="673">
        <v>403671.20035076747</v>
      </c>
      <c r="F36" s="674">
        <v>1614684.8014030699</v>
      </c>
      <c r="G36" s="1469">
        <v>1</v>
      </c>
      <c r="H36" s="676">
        <v>1614684.8014030699</v>
      </c>
    </row>
    <row r="37" spans="2:8" x14ac:dyDescent="0.3">
      <c r="B37" s="1444">
        <v>2</v>
      </c>
      <c r="C37" s="1467" t="s">
        <v>967</v>
      </c>
      <c r="D37" s="1468">
        <v>4</v>
      </c>
      <c r="E37" s="673">
        <v>166435.72214626396</v>
      </c>
      <c r="F37" s="674">
        <v>665742.88858505583</v>
      </c>
      <c r="G37" s="1469">
        <v>2</v>
      </c>
      <c r="H37" s="676">
        <v>1331485.7771701117</v>
      </c>
    </row>
    <row r="38" spans="2:8" x14ac:dyDescent="0.3">
      <c r="B38" s="1444">
        <v>3</v>
      </c>
      <c r="C38" s="1467" t="s">
        <v>1817</v>
      </c>
      <c r="D38" s="1468">
        <v>4</v>
      </c>
      <c r="E38" s="673">
        <v>93831.201492526641</v>
      </c>
      <c r="F38" s="674">
        <v>375324.80597010656</v>
      </c>
      <c r="G38" s="1469">
        <v>0.5</v>
      </c>
      <c r="H38" s="676">
        <v>187662.40298505328</v>
      </c>
    </row>
    <row r="39" spans="2:8" x14ac:dyDescent="0.3">
      <c r="B39" s="1444">
        <v>4</v>
      </c>
      <c r="C39" s="678" t="s">
        <v>2799</v>
      </c>
      <c r="D39" s="1470">
        <v>4</v>
      </c>
      <c r="E39" s="673">
        <v>403671.20035076747</v>
      </c>
      <c r="F39" s="674">
        <v>1614684.8014030699</v>
      </c>
      <c r="G39" s="1469">
        <v>0.5</v>
      </c>
      <c r="H39" s="676">
        <v>807342.40070153493</v>
      </c>
    </row>
    <row r="40" spans="2:8" x14ac:dyDescent="0.3">
      <c r="B40" s="1444">
        <v>5</v>
      </c>
      <c r="C40" s="678" t="s">
        <v>2800</v>
      </c>
      <c r="D40" s="1470">
        <v>4</v>
      </c>
      <c r="E40" s="673">
        <v>403671.20035076747</v>
      </c>
      <c r="F40" s="674">
        <v>1614684.8014030699</v>
      </c>
      <c r="G40" s="1469">
        <v>0.5</v>
      </c>
      <c r="H40" s="676">
        <v>807342.40070153493</v>
      </c>
    </row>
    <row r="41" spans="2:8" x14ac:dyDescent="0.3">
      <c r="B41" s="1444">
        <v>6</v>
      </c>
      <c r="C41" s="1471" t="s">
        <v>1007</v>
      </c>
      <c r="D41" s="1470">
        <v>4</v>
      </c>
      <c r="E41" s="673">
        <v>403671.20035076747</v>
      </c>
      <c r="F41" s="674">
        <v>1614684.8014030699</v>
      </c>
      <c r="G41" s="1469">
        <v>0.25</v>
      </c>
      <c r="H41" s="676">
        <v>403671.20035076747</v>
      </c>
    </row>
    <row r="42" spans="2:8" ht="15.75" thickBot="1" x14ac:dyDescent="0.35">
      <c r="B42" s="1472"/>
      <c r="C42" s="1437"/>
      <c r="D42" s="1438"/>
      <c r="E42" s="1439"/>
      <c r="F42" s="1438"/>
      <c r="G42" s="681" t="s">
        <v>956</v>
      </c>
      <c r="H42" s="682">
        <v>5152188.9833120722</v>
      </c>
    </row>
    <row r="43" spans="2:8" ht="16.5" thickTop="1" thickBot="1" x14ac:dyDescent="0.35">
      <c r="B43" s="1473"/>
      <c r="C43" s="1474"/>
      <c r="D43" s="1475"/>
      <c r="E43" s="1476"/>
      <c r="F43" s="1477" t="s">
        <v>964</v>
      </c>
      <c r="G43" s="1477"/>
      <c r="H43" s="688">
        <v>5742935.0135603193</v>
      </c>
    </row>
    <row r="45" spans="2:8" ht="15.75" thickBot="1" x14ac:dyDescent="0.35"/>
    <row r="46" spans="2:8" ht="15" customHeight="1" x14ac:dyDescent="0.3">
      <c r="B46" s="1417"/>
      <c r="C46" s="1418"/>
      <c r="D46" s="1418"/>
      <c r="E46" s="1418"/>
      <c r="F46" s="1419"/>
      <c r="G46" s="1420" t="s">
        <v>875</v>
      </c>
      <c r="H46" s="1419"/>
    </row>
    <row r="47" spans="2:8" ht="15.75" thickBot="1" x14ac:dyDescent="0.35">
      <c r="B47" s="1421"/>
      <c r="C47" s="1422"/>
      <c r="D47" s="1422"/>
      <c r="E47" s="1422" t="s">
        <v>877</v>
      </c>
      <c r="F47" s="1423">
        <v>2</v>
      </c>
      <c r="G47" s="1424" t="s">
        <v>3366</v>
      </c>
      <c r="H47" s="1425"/>
    </row>
    <row r="48" spans="2:8" x14ac:dyDescent="0.3">
      <c r="B48" s="1426"/>
      <c r="C48" s="1427"/>
      <c r="D48" s="1428"/>
      <c r="E48" s="1428"/>
      <c r="F48" s="1428"/>
      <c r="G48" s="1429"/>
      <c r="H48" s="1425"/>
    </row>
    <row r="49" spans="2:8" ht="15.75" customHeight="1" thickBot="1" x14ac:dyDescent="0.35">
      <c r="B49" s="1430" t="s">
        <v>944</v>
      </c>
      <c r="C49" s="1431" t="s">
        <v>2374</v>
      </c>
      <c r="D49" s="617"/>
      <c r="E49" s="617"/>
      <c r="F49" s="617"/>
      <c r="G49" s="618"/>
      <c r="H49" s="1425"/>
    </row>
    <row r="50" spans="2:8" x14ac:dyDescent="0.3">
      <c r="B50" s="1478"/>
      <c r="C50" s="1479"/>
      <c r="D50" s="1480"/>
      <c r="E50" s="1481"/>
      <c r="F50" s="1480"/>
      <c r="G50" s="1482"/>
      <c r="H50" s="1483"/>
    </row>
    <row r="51" spans="2:8" ht="15.75" thickBot="1" x14ac:dyDescent="0.35">
      <c r="B51" s="1478" t="s">
        <v>947</v>
      </c>
      <c r="C51" s="1484"/>
      <c r="D51" s="1485"/>
      <c r="E51" s="1486"/>
      <c r="F51" s="1485"/>
      <c r="G51" s="1487"/>
      <c r="H51" s="1488" t="s">
        <v>892</v>
      </c>
    </row>
    <row r="52" spans="2:8" ht="15.75" thickTop="1" x14ac:dyDescent="0.3">
      <c r="B52" s="1489" t="s">
        <v>949</v>
      </c>
      <c r="C52" s="1490" t="s">
        <v>773</v>
      </c>
      <c r="D52" s="1491" t="s">
        <v>135</v>
      </c>
      <c r="E52" s="1492" t="s">
        <v>873</v>
      </c>
      <c r="F52" s="635" t="s">
        <v>950</v>
      </c>
      <c r="G52" s="636" t="s">
        <v>951</v>
      </c>
      <c r="H52" s="637" t="s">
        <v>952</v>
      </c>
    </row>
    <row r="53" spans="2:8" x14ac:dyDescent="0.3">
      <c r="B53" s="1493">
        <v>1</v>
      </c>
      <c r="C53" s="1494" t="s">
        <v>953</v>
      </c>
      <c r="D53" s="1495" t="s">
        <v>921</v>
      </c>
      <c r="E53" s="1447">
        <v>4</v>
      </c>
      <c r="F53" s="642">
        <v>26026.308555399723</v>
      </c>
      <c r="G53" s="643">
        <v>1</v>
      </c>
      <c r="H53" s="644">
        <v>104105.23422159889</v>
      </c>
    </row>
    <row r="54" spans="2:8" x14ac:dyDescent="0.3">
      <c r="B54" s="1493">
        <v>2</v>
      </c>
      <c r="C54" s="1494" t="s">
        <v>954</v>
      </c>
      <c r="D54" s="1495" t="s">
        <v>921</v>
      </c>
      <c r="E54" s="1447">
        <v>3</v>
      </c>
      <c r="F54" s="642">
        <v>57306.994189541183</v>
      </c>
      <c r="G54" s="643">
        <v>1</v>
      </c>
      <c r="H54" s="644">
        <v>171920.98256862356</v>
      </c>
    </row>
    <row r="55" spans="2:8" x14ac:dyDescent="0.3">
      <c r="B55" s="1493">
        <v>3</v>
      </c>
      <c r="C55" s="1494" t="s">
        <v>955</v>
      </c>
      <c r="D55" s="1495" t="s">
        <v>921</v>
      </c>
      <c r="E55" s="1447">
        <v>1</v>
      </c>
      <c r="F55" s="642">
        <v>49100.321378481269</v>
      </c>
      <c r="G55" s="643">
        <v>1</v>
      </c>
      <c r="H55" s="644">
        <v>49100.321378481269</v>
      </c>
    </row>
    <row r="56" spans="2:8" x14ac:dyDescent="0.3">
      <c r="B56" s="1493">
        <v>4</v>
      </c>
      <c r="C56" s="1494" t="s">
        <v>971</v>
      </c>
      <c r="D56" s="1495" t="s">
        <v>921</v>
      </c>
      <c r="E56" s="1447">
        <v>4</v>
      </c>
      <c r="F56" s="642">
        <v>61890.988026898463</v>
      </c>
      <c r="G56" s="643">
        <v>1</v>
      </c>
      <c r="H56" s="644">
        <v>247563.95210759385</v>
      </c>
    </row>
    <row r="57" spans="2:8" ht="15.75" thickBot="1" x14ac:dyDescent="0.35">
      <c r="B57" s="1493">
        <v>5</v>
      </c>
      <c r="C57" s="1494" t="s">
        <v>936</v>
      </c>
      <c r="D57" s="1495" t="s">
        <v>921</v>
      </c>
      <c r="E57" s="1447">
        <v>4</v>
      </c>
      <c r="F57" s="642">
        <v>4513.8849929873777</v>
      </c>
      <c r="G57" s="643">
        <v>1</v>
      </c>
      <c r="H57" s="644">
        <v>18055.539971949511</v>
      </c>
    </row>
    <row r="58" spans="2:8" ht="16.5" thickTop="1" thickBot="1" x14ac:dyDescent="0.35">
      <c r="B58" s="1496"/>
      <c r="C58" s="1497"/>
      <c r="D58" s="1480"/>
      <c r="E58" s="1481"/>
      <c r="F58" s="1480"/>
      <c r="G58" s="647" t="s">
        <v>956</v>
      </c>
      <c r="H58" s="1498">
        <v>590746.03024824709</v>
      </c>
    </row>
    <row r="59" spans="2:8" ht="16.5" thickTop="1" thickBot="1" x14ac:dyDescent="0.35">
      <c r="B59" s="1499" t="s">
        <v>957</v>
      </c>
      <c r="C59" s="1484"/>
      <c r="D59" s="1485"/>
      <c r="E59" s="1486"/>
      <c r="F59" s="1485"/>
      <c r="G59" s="1484"/>
      <c r="H59" s="1500"/>
    </row>
    <row r="60" spans="2:8" ht="15.75" thickTop="1" x14ac:dyDescent="0.3">
      <c r="B60" s="1501" t="s">
        <v>949</v>
      </c>
      <c r="C60" s="1502"/>
      <c r="D60" s="1503"/>
      <c r="E60" s="1504" t="s">
        <v>135</v>
      </c>
      <c r="F60" s="1503" t="s">
        <v>929</v>
      </c>
      <c r="G60" s="1504" t="s">
        <v>958</v>
      </c>
      <c r="H60" s="1505" t="s">
        <v>952</v>
      </c>
    </row>
    <row r="61" spans="2:8" x14ac:dyDescent="0.3">
      <c r="B61" s="1506"/>
      <c r="C61" s="1507"/>
      <c r="D61" s="1508"/>
      <c r="E61" s="1509"/>
      <c r="F61" s="1510"/>
      <c r="G61" s="1511"/>
      <c r="H61" s="1512"/>
    </row>
    <row r="62" spans="2:8" x14ac:dyDescent="0.3">
      <c r="B62" s="1506"/>
      <c r="C62" s="1507"/>
      <c r="D62" s="1508"/>
      <c r="E62" s="1509"/>
      <c r="F62" s="1510"/>
      <c r="G62" s="1511"/>
      <c r="H62" s="1512"/>
    </row>
    <row r="63" spans="2:8" ht="15.75" thickBot="1" x14ac:dyDescent="0.35">
      <c r="B63" s="1506"/>
      <c r="C63" s="1507"/>
      <c r="D63" s="1508"/>
      <c r="E63" s="1509"/>
      <c r="F63" s="1510"/>
      <c r="G63" s="1511"/>
      <c r="H63" s="1512"/>
    </row>
    <row r="64" spans="2:8" ht="16.5" thickTop="1" thickBot="1" x14ac:dyDescent="0.35">
      <c r="B64" s="1513"/>
      <c r="C64" s="1497"/>
      <c r="D64" s="1480"/>
      <c r="E64" s="1481"/>
      <c r="F64" s="1480"/>
      <c r="G64" s="1514" t="s">
        <v>956</v>
      </c>
      <c r="H64" s="1515">
        <v>0</v>
      </c>
    </row>
    <row r="65" spans="2:8" ht="16.5" thickTop="1" thickBot="1" x14ac:dyDescent="0.35">
      <c r="B65" s="649" t="s">
        <v>3382</v>
      </c>
      <c r="C65" s="1484"/>
      <c r="D65" s="1516"/>
      <c r="E65" s="1516"/>
      <c r="F65" s="1485"/>
      <c r="G65" s="1484"/>
      <c r="H65" s="1500"/>
    </row>
    <row r="66" spans="2:8" ht="15.75" thickTop="1" x14ac:dyDescent="0.3">
      <c r="B66" s="1517" t="s">
        <v>949</v>
      </c>
      <c r="C66" s="1518" t="s">
        <v>960</v>
      </c>
      <c r="D66" s="1502" t="s">
        <v>2351</v>
      </c>
      <c r="E66" s="669" t="s">
        <v>961</v>
      </c>
      <c r="F66" s="633" t="s">
        <v>314</v>
      </c>
      <c r="G66" s="636" t="s">
        <v>2599</v>
      </c>
      <c r="H66" s="637" t="s">
        <v>962</v>
      </c>
    </row>
    <row r="67" spans="2:8" x14ac:dyDescent="0.3">
      <c r="B67" s="1493">
        <v>1</v>
      </c>
      <c r="C67" s="1467" t="s">
        <v>1651</v>
      </c>
      <c r="D67" s="1468">
        <v>4</v>
      </c>
      <c r="E67" s="673">
        <v>403671.20035076747</v>
      </c>
      <c r="F67" s="1519">
        <v>1614684.8014030699</v>
      </c>
      <c r="G67" s="1469">
        <v>1</v>
      </c>
      <c r="H67" s="1520">
        <v>1614684.8014030699</v>
      </c>
    </row>
    <row r="68" spans="2:8" x14ac:dyDescent="0.3">
      <c r="B68" s="1493">
        <v>2</v>
      </c>
      <c r="C68" s="1467" t="s">
        <v>967</v>
      </c>
      <c r="D68" s="1468">
        <v>4</v>
      </c>
      <c r="E68" s="673">
        <v>166435.72214626396</v>
      </c>
      <c r="F68" s="1519">
        <v>665742.88858505583</v>
      </c>
      <c r="G68" s="1469">
        <v>2</v>
      </c>
      <c r="H68" s="1520">
        <v>1331485.7771701117</v>
      </c>
    </row>
    <row r="69" spans="2:8" x14ac:dyDescent="0.3">
      <c r="B69" s="1493">
        <v>3</v>
      </c>
      <c r="C69" s="1467" t="s">
        <v>1817</v>
      </c>
      <c r="D69" s="1468">
        <v>4</v>
      </c>
      <c r="E69" s="673">
        <v>93831.201492526641</v>
      </c>
      <c r="F69" s="1519">
        <v>375324.80597010656</v>
      </c>
      <c r="G69" s="1469">
        <v>0.5</v>
      </c>
      <c r="H69" s="1520">
        <v>187662.40298505328</v>
      </c>
    </row>
    <row r="70" spans="2:8" x14ac:dyDescent="0.3">
      <c r="B70" s="1493">
        <v>4</v>
      </c>
      <c r="C70" s="678" t="s">
        <v>2799</v>
      </c>
      <c r="D70" s="1470">
        <v>4</v>
      </c>
      <c r="E70" s="673">
        <v>403671.20035076747</v>
      </c>
      <c r="F70" s="1519">
        <v>1614684.8014030699</v>
      </c>
      <c r="G70" s="1469">
        <v>0.5</v>
      </c>
      <c r="H70" s="1520">
        <v>807342.40070153493</v>
      </c>
    </row>
    <row r="71" spans="2:8" x14ac:dyDescent="0.3">
      <c r="B71" s="1493">
        <v>5</v>
      </c>
      <c r="C71" s="678" t="s">
        <v>2800</v>
      </c>
      <c r="D71" s="1470">
        <v>4</v>
      </c>
      <c r="E71" s="673">
        <v>403671.20035076747</v>
      </c>
      <c r="F71" s="1519">
        <v>1614684.8014030699</v>
      </c>
      <c r="G71" s="1469">
        <v>0.5</v>
      </c>
      <c r="H71" s="1520">
        <v>807342.40070153493</v>
      </c>
    </row>
    <row r="72" spans="2:8" x14ac:dyDescent="0.3">
      <c r="B72" s="1493">
        <v>6</v>
      </c>
      <c r="C72" s="1471" t="s">
        <v>1007</v>
      </c>
      <c r="D72" s="1470">
        <v>4</v>
      </c>
      <c r="E72" s="673">
        <v>403671.20035076747</v>
      </c>
      <c r="F72" s="1519">
        <v>1614684.8014030699</v>
      </c>
      <c r="G72" s="1469">
        <v>0.25</v>
      </c>
      <c r="H72" s="1520">
        <v>403671.20035076747</v>
      </c>
    </row>
    <row r="73" spans="2:8" ht="15.75" thickBot="1" x14ac:dyDescent="0.35">
      <c r="B73" s="1521"/>
      <c r="C73" s="1484"/>
      <c r="D73" s="1485"/>
      <c r="E73" s="1486"/>
      <c r="F73" s="1485"/>
      <c r="G73" s="681" t="s">
        <v>956</v>
      </c>
      <c r="H73" s="682">
        <v>5152188.9833120722</v>
      </c>
    </row>
    <row r="74" spans="2:8" ht="16.5" thickTop="1" thickBot="1" x14ac:dyDescent="0.35">
      <c r="B74" s="1522"/>
      <c r="C74" s="1523"/>
      <c r="D74" s="1524"/>
      <c r="E74" s="1525"/>
      <c r="F74" s="1526" t="s">
        <v>964</v>
      </c>
      <c r="G74" s="1526"/>
      <c r="H74" s="688">
        <v>5742935.0135603193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2">
    <tabColor theme="5" tint="-0.249977111117893"/>
  </sheetPr>
  <dimension ref="A9:Q9"/>
  <sheetViews>
    <sheetView showGridLines="0" workbookViewId="0">
      <selection activeCell="H16" sqref="H16"/>
    </sheetView>
  </sheetViews>
  <sheetFormatPr baseColWidth="10" defaultColWidth="11.42578125" defaultRowHeight="15" x14ac:dyDescent="0.3"/>
  <cols>
    <col min="1" max="16384" width="11.42578125" style="919"/>
  </cols>
  <sheetData>
    <row r="9" spans="1:17" ht="409.6" customHeight="1" x14ac:dyDescent="0.3">
      <c r="A9" s="3970" t="s">
        <v>2464</v>
      </c>
      <c r="B9" s="3970"/>
      <c r="C9" s="3970"/>
      <c r="D9" s="3970"/>
      <c r="E9" s="3970"/>
      <c r="F9" s="3970"/>
      <c r="G9" s="3970"/>
      <c r="H9" s="3970"/>
      <c r="I9" s="3970"/>
      <c r="J9" s="3970"/>
      <c r="K9" s="3970"/>
      <c r="L9" s="3970"/>
      <c r="M9" s="3970"/>
      <c r="N9" s="3970"/>
      <c r="O9" s="3970"/>
      <c r="P9" s="3970"/>
      <c r="Q9" s="3970"/>
    </row>
  </sheetData>
  <mergeCells count="1">
    <mergeCell ref="A9:Q9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3"/>
  <dimension ref="A2:S88"/>
  <sheetViews>
    <sheetView showGridLines="0" topLeftCell="A46" zoomScale="67" zoomScaleNormal="80" workbookViewId="0">
      <selection activeCell="C11" sqref="C11:C24"/>
    </sheetView>
  </sheetViews>
  <sheetFormatPr baseColWidth="10" defaultColWidth="11.42578125" defaultRowHeight="15" x14ac:dyDescent="0.25"/>
  <cols>
    <col min="1" max="1" width="11.42578125" style="1341"/>
    <col min="2" max="2" width="19.42578125" style="1341" customWidth="1"/>
    <col min="3" max="3" width="77.7109375" style="1341" bestFit="1" customWidth="1"/>
    <col min="4" max="4" width="19.28515625" style="1341" bestFit="1" customWidth="1"/>
    <col min="5" max="5" width="33.5703125" style="1341" bestFit="1" customWidth="1"/>
    <col min="6" max="6" width="18.85546875" style="1341" bestFit="1" customWidth="1"/>
    <col min="7" max="7" width="24.5703125" style="1341" bestFit="1" customWidth="1"/>
    <col min="8" max="8" width="18.42578125" style="1341" bestFit="1" customWidth="1"/>
    <col min="9" max="9" width="21.140625" style="1341" bestFit="1" customWidth="1"/>
    <col min="10" max="10" width="22.7109375" style="1341" bestFit="1" customWidth="1"/>
    <col min="11" max="11" width="21.5703125" style="1341" bestFit="1" customWidth="1"/>
    <col min="12" max="12" width="37.5703125" style="1341" bestFit="1" customWidth="1"/>
    <col min="13" max="13" width="16.7109375" style="1341" bestFit="1" customWidth="1"/>
    <col min="14" max="14" width="19.28515625" style="1341" bestFit="1" customWidth="1"/>
    <col min="15" max="15" width="16" style="1341" bestFit="1" customWidth="1"/>
    <col min="16" max="16" width="16.85546875" style="1341" bestFit="1" customWidth="1"/>
    <col min="17" max="17" width="17" style="1341" bestFit="1" customWidth="1"/>
    <col min="18" max="19" width="19.7109375" style="1341" bestFit="1" customWidth="1"/>
    <col min="20" max="16384" width="11.42578125" style="1341"/>
  </cols>
  <sheetData>
    <row r="2" spans="1:19" ht="18" x14ac:dyDescent="0.25">
      <c r="B2" s="549" t="s">
        <v>2804</v>
      </c>
    </row>
    <row r="3" spans="1:19" ht="18" x14ac:dyDescent="0.25">
      <c r="B3" s="549" t="s">
        <v>2806</v>
      </c>
    </row>
    <row r="4" spans="1:19" ht="18" x14ac:dyDescent="0.25">
      <c r="B4" s="549" t="s">
        <v>2815</v>
      </c>
    </row>
    <row r="5" spans="1:19" x14ac:dyDescent="0.25">
      <c r="B5" s="1342" t="s">
        <v>3372</v>
      </c>
    </row>
    <row r="7" spans="1:19" x14ac:dyDescent="0.25">
      <c r="P7" s="1343"/>
      <c r="Q7" s="1344"/>
    </row>
    <row r="8" spans="1:19" x14ac:dyDescent="0.25">
      <c r="M8" s="1345"/>
      <c r="P8" s="1343"/>
      <c r="Q8" s="1344"/>
    </row>
    <row r="9" spans="1:19" ht="32.25" customHeight="1" x14ac:dyDescent="0.25">
      <c r="D9" s="3983" t="s">
        <v>1059</v>
      </c>
      <c r="E9" s="3984"/>
      <c r="F9" s="3983" t="s">
        <v>1017</v>
      </c>
      <c r="G9" s="3984"/>
      <c r="H9" s="3983" t="s">
        <v>1016</v>
      </c>
      <c r="I9" s="3984"/>
      <c r="J9" s="3982" t="s">
        <v>1018</v>
      </c>
      <c r="K9" s="3982" t="s">
        <v>2304</v>
      </c>
      <c r="L9" s="3982" t="s">
        <v>1020</v>
      </c>
      <c r="M9" s="3982" t="s">
        <v>1021</v>
      </c>
      <c r="N9" s="3983" t="s">
        <v>1022</v>
      </c>
      <c r="O9" s="3984"/>
      <c r="P9" s="1346" t="s">
        <v>3341</v>
      </c>
      <c r="Q9" s="1346" t="s">
        <v>3341</v>
      </c>
      <c r="R9" s="3983" t="s">
        <v>3499</v>
      </c>
      <c r="S9" s="3984"/>
    </row>
    <row r="10" spans="1:19" x14ac:dyDescent="0.25">
      <c r="B10" s="1347" t="s">
        <v>775</v>
      </c>
      <c r="C10" s="1347" t="s">
        <v>2566</v>
      </c>
      <c r="D10" s="1348" t="s">
        <v>2306</v>
      </c>
      <c r="E10" s="1347" t="s">
        <v>2307</v>
      </c>
      <c r="F10" s="1347" t="s">
        <v>2306</v>
      </c>
      <c r="G10" s="1347" t="s">
        <v>2307</v>
      </c>
      <c r="H10" s="1347" t="s">
        <v>2306</v>
      </c>
      <c r="I10" s="1347" t="s">
        <v>2307</v>
      </c>
      <c r="J10" s="3975"/>
      <c r="K10" s="3975"/>
      <c r="L10" s="3975"/>
      <c r="M10" s="3975"/>
      <c r="N10" s="1347" t="s">
        <v>2306</v>
      </c>
      <c r="O10" s="1347" t="s">
        <v>2307</v>
      </c>
      <c r="P10" s="1343"/>
      <c r="Q10" s="1343"/>
      <c r="R10" s="1347" t="s">
        <v>2306</v>
      </c>
      <c r="S10" s="1347" t="s">
        <v>2307</v>
      </c>
    </row>
    <row r="11" spans="1:19" x14ac:dyDescent="0.25">
      <c r="B11" s="1349" t="s">
        <v>3501</v>
      </c>
      <c r="C11" s="3734" t="s">
        <v>2567</v>
      </c>
      <c r="D11" s="3728">
        <v>2071353.6934959283</v>
      </c>
      <c r="E11" s="3729">
        <v>4905907.941125093</v>
      </c>
      <c r="F11" s="3729">
        <v>131324.91897745</v>
      </c>
      <c r="G11" s="3729">
        <v>184936.63398933201</v>
      </c>
      <c r="H11" s="3729">
        <v>651890.83707866445</v>
      </c>
      <c r="I11" s="3729">
        <v>720620.13182265242</v>
      </c>
      <c r="J11" s="3729">
        <v>394528.78251418809</v>
      </c>
      <c r="K11" s="3729">
        <v>141866.87177401513</v>
      </c>
      <c r="L11" s="3729">
        <v>248381.9187463742</v>
      </c>
      <c r="M11" s="3729">
        <v>2837.3374354803027</v>
      </c>
      <c r="N11" s="3729">
        <v>34649.981941011094</v>
      </c>
      <c r="O11" s="3729">
        <v>62780.454520721782</v>
      </c>
      <c r="P11" s="3730">
        <v>266605.49193656363</v>
      </c>
      <c r="Q11" s="3730">
        <v>291322.4539409079</v>
      </c>
      <c r="R11" s="1917">
        <v>3943439.8338996749</v>
      </c>
      <c r="S11" s="1917">
        <v>6953182.5258687651</v>
      </c>
    </row>
    <row r="12" spans="1:19" x14ac:dyDescent="0.25">
      <c r="B12" s="1349" t="s">
        <v>3502</v>
      </c>
      <c r="C12" s="3734" t="s">
        <v>2568</v>
      </c>
      <c r="D12" s="3728">
        <v>2630010.4099138388</v>
      </c>
      <c r="E12" s="3729">
        <v>4473272.2752075559</v>
      </c>
      <c r="F12" s="3729">
        <v>162420.72009801801</v>
      </c>
      <c r="G12" s="3729">
        <v>251786.51281531781</v>
      </c>
      <c r="H12" s="3729">
        <v>977836.25561799668</v>
      </c>
      <c r="I12" s="3729">
        <v>1080930.1977339787</v>
      </c>
      <c r="J12" s="3729">
        <v>394528.78251418809</v>
      </c>
      <c r="K12" s="3729">
        <v>141866.87177401513</v>
      </c>
      <c r="L12" s="3729">
        <v>248381.9187463742</v>
      </c>
      <c r="M12" s="3729">
        <v>2837.3374354803027</v>
      </c>
      <c r="N12" s="3729">
        <v>43361.489600201843</v>
      </c>
      <c r="O12" s="3729">
        <v>62728.361155517268</v>
      </c>
      <c r="P12" s="3730">
        <v>338739.71968185215</v>
      </c>
      <c r="Q12" s="3730">
        <v>377623.00144266954</v>
      </c>
      <c r="R12" s="1917">
        <v>4939983.505381966</v>
      </c>
      <c r="S12" s="1917">
        <v>7033955.2588250982</v>
      </c>
    </row>
    <row r="13" spans="1:19" x14ac:dyDescent="0.25">
      <c r="B13" s="1349" t="s">
        <v>3503</v>
      </c>
      <c r="C13" s="3734" t="s">
        <v>2569</v>
      </c>
      <c r="D13" s="3728">
        <v>5118546.9419324649</v>
      </c>
      <c r="E13" s="3729">
        <v>9645179.3522475325</v>
      </c>
      <c r="F13" s="3729">
        <v>141966.68650920977</v>
      </c>
      <c r="G13" s="3729">
        <v>213436.03882755601</v>
      </c>
      <c r="H13" s="3729">
        <v>1022992.7870184788</v>
      </c>
      <c r="I13" s="3729">
        <v>868763.93369048834</v>
      </c>
      <c r="J13" s="3729">
        <v>394528.78251418809</v>
      </c>
      <c r="K13" s="3729">
        <v>141866.87177401513</v>
      </c>
      <c r="L13" s="3729">
        <v>248381.9187463742</v>
      </c>
      <c r="M13" s="3729">
        <v>2837.3374354803027</v>
      </c>
      <c r="N13" s="3729">
        <v>67271.231224740506</v>
      </c>
      <c r="O13" s="3729">
        <v>109548.09061322216</v>
      </c>
      <c r="P13" s="3730">
        <v>343730.44765640399</v>
      </c>
      <c r="Q13" s="3730">
        <v>327010.2698024222</v>
      </c>
      <c r="R13" s="1917">
        <v>7482123.0048113568</v>
      </c>
      <c r="S13" s="1917">
        <v>11951552.595651278</v>
      </c>
    </row>
    <row r="14" spans="1:19" x14ac:dyDescent="0.25">
      <c r="A14" s="1353"/>
      <c r="B14" s="1349" t="s">
        <v>3504</v>
      </c>
      <c r="C14" s="3734" t="s">
        <v>2570</v>
      </c>
      <c r="D14" s="3728">
        <v>5677203.6583503755</v>
      </c>
      <c r="E14" s="3729">
        <v>10971989.053740069</v>
      </c>
      <c r="F14" s="3729">
        <v>173062.48762977781</v>
      </c>
      <c r="G14" s="3729">
        <v>280285.91765354178</v>
      </c>
      <c r="H14" s="3729">
        <v>1534489.1805277183</v>
      </c>
      <c r="I14" s="3729">
        <v>1303145.9005357325</v>
      </c>
      <c r="J14" s="3729">
        <v>394528.78251418809</v>
      </c>
      <c r="K14" s="3729">
        <v>141866.87177401513</v>
      </c>
      <c r="L14" s="3729">
        <v>248381.9187463742</v>
      </c>
      <c r="M14" s="3729">
        <v>2837.3374354803027</v>
      </c>
      <c r="N14" s="3729">
        <v>77747.9811935779</v>
      </c>
      <c r="O14" s="3729">
        <v>126939.19450458535</v>
      </c>
      <c r="P14" s="3730">
        <v>453352.15737811272</v>
      </c>
      <c r="Q14" s="3730">
        <v>428275.81035619974</v>
      </c>
      <c r="R14" s="1917">
        <v>8703470.37554962</v>
      </c>
      <c r="S14" s="1917">
        <v>13898250.787260188</v>
      </c>
    </row>
    <row r="15" spans="1:19" x14ac:dyDescent="0.25">
      <c r="A15" s="1353"/>
      <c r="B15" s="1349" t="s">
        <v>3505</v>
      </c>
      <c r="C15" s="3734" t="s">
        <v>2592</v>
      </c>
      <c r="D15" s="3728">
        <v>16965791.252003603</v>
      </c>
      <c r="E15" s="3729" t="s">
        <v>2581</v>
      </c>
      <c r="F15" s="3729">
        <v>141966.68650920977</v>
      </c>
      <c r="G15" s="3729">
        <v>213436.03882755601</v>
      </c>
      <c r="H15" s="3729">
        <v>4457500</v>
      </c>
      <c r="I15" s="3729">
        <v>5753523</v>
      </c>
      <c r="J15" s="3729">
        <v>394528.78251418809</v>
      </c>
      <c r="K15" s="3729">
        <v>141866.87177401513</v>
      </c>
      <c r="L15" s="3729">
        <v>248381.9187463742</v>
      </c>
      <c r="M15" s="3729">
        <v>2837.3374354803027</v>
      </c>
      <c r="N15" s="3729">
        <v>212654.43041501445</v>
      </c>
      <c r="O15" s="3729" t="s">
        <v>2581</v>
      </c>
      <c r="P15" s="3730">
        <v>1037615.3882524375</v>
      </c>
      <c r="Q15" s="3730">
        <v>1313894.426499154</v>
      </c>
      <c r="R15" s="1917">
        <v>23603142.667650323</v>
      </c>
      <c r="S15" s="1917" t="s">
        <v>2581</v>
      </c>
    </row>
    <row r="16" spans="1:19" x14ac:dyDescent="0.25">
      <c r="A16" s="1353"/>
      <c r="B16" s="1349" t="s">
        <v>3260</v>
      </c>
      <c r="C16" s="3734" t="s">
        <v>2593</v>
      </c>
      <c r="D16" s="3728" t="s">
        <v>2581</v>
      </c>
      <c r="E16" s="3729">
        <v>18835876.598358478</v>
      </c>
      <c r="F16" s="3729">
        <v>173062.48762977781</v>
      </c>
      <c r="G16" s="3729">
        <v>280285.91765354178</v>
      </c>
      <c r="H16" s="3729">
        <v>6686250</v>
      </c>
      <c r="I16" s="3729">
        <v>8630284.5</v>
      </c>
      <c r="J16" s="3729">
        <v>394528.78251418809</v>
      </c>
      <c r="K16" s="3729">
        <v>141866.87177401513</v>
      </c>
      <c r="L16" s="3729">
        <v>248381.9187463742</v>
      </c>
      <c r="M16" s="3729">
        <v>2837.3374354803027</v>
      </c>
      <c r="N16" s="3729" t="s">
        <v>2581</v>
      </c>
      <c r="O16" s="3729">
        <v>271459.27628174674</v>
      </c>
      <c r="P16" s="3730">
        <v>1494179.5682721629</v>
      </c>
      <c r="Q16" s="3730">
        <v>1908602.0454012975</v>
      </c>
      <c r="R16" s="1917" t="s">
        <v>2581</v>
      </c>
      <c r="S16" s="1917">
        <v>30714123.248165123</v>
      </c>
    </row>
    <row r="17" spans="1:19" x14ac:dyDescent="0.25">
      <c r="A17" s="1353"/>
      <c r="B17" s="1349" t="s">
        <v>3506</v>
      </c>
      <c r="C17" s="3734" t="s">
        <v>2595</v>
      </c>
      <c r="D17" s="3728">
        <v>6210996.8558869958</v>
      </c>
      <c r="E17" s="3729">
        <v>11427096.470833415</v>
      </c>
      <c r="F17" s="3729">
        <v>156163.35516013077</v>
      </c>
      <c r="G17" s="3729">
        <v>234779.64271031163</v>
      </c>
      <c r="H17" s="3729">
        <v>8164712.7592611071</v>
      </c>
      <c r="I17" s="3729">
        <v>8164712.7592611071</v>
      </c>
      <c r="J17" s="3729">
        <v>394528.78251418809</v>
      </c>
      <c r="K17" s="3729">
        <v>141866.87177401513</v>
      </c>
      <c r="L17" s="3729">
        <v>248381.9187463742</v>
      </c>
      <c r="M17" s="3729">
        <v>2837.3374354803027</v>
      </c>
      <c r="N17" s="3729">
        <v>145742.20466184343</v>
      </c>
      <c r="O17" s="3729">
        <v>196113.57312359207</v>
      </c>
      <c r="P17" s="3730">
        <v>1789464.1396715976</v>
      </c>
      <c r="Q17" s="3730">
        <v>1805347.2502996526</v>
      </c>
      <c r="R17" s="1917">
        <v>17254694.225111734</v>
      </c>
      <c r="S17" s="1917">
        <v>22615664.606698137</v>
      </c>
    </row>
    <row r="18" spans="1:19" x14ac:dyDescent="0.25">
      <c r="A18" s="1353"/>
      <c r="B18" s="1349" t="s">
        <v>3507</v>
      </c>
      <c r="C18" s="3734" t="s">
        <v>2596</v>
      </c>
      <c r="D18" s="3728">
        <v>7640062.8071219418</v>
      </c>
      <c r="E18" s="3729">
        <v>13519507.964318894</v>
      </c>
      <c r="F18" s="3729">
        <v>190368.73639275561</v>
      </c>
      <c r="G18" s="3729">
        <v>308314.50941889599</v>
      </c>
      <c r="H18" s="3729">
        <v>12247069.13889166</v>
      </c>
      <c r="I18" s="3729">
        <v>12247069.13889166</v>
      </c>
      <c r="J18" s="3729">
        <v>394528.78251418809</v>
      </c>
      <c r="K18" s="3729">
        <v>141866.87177401513</v>
      </c>
      <c r="L18" s="3729">
        <v>248381.9187463742</v>
      </c>
      <c r="M18" s="3729">
        <v>2837.3374354803027</v>
      </c>
      <c r="N18" s="3729">
        <v>198500.62682875554</v>
      </c>
      <c r="O18" s="3729">
        <v>255556.90594147815</v>
      </c>
      <c r="P18" s="3730">
        <v>2621146.8340913216</v>
      </c>
      <c r="Q18" s="3730">
        <v>2644975.8117683693</v>
      </c>
      <c r="R18" s="1917">
        <v>23684763.053796493</v>
      </c>
      <c r="S18" s="1917">
        <v>29763039.240809355</v>
      </c>
    </row>
    <row r="19" spans="1:19" x14ac:dyDescent="0.25">
      <c r="A19" s="1353"/>
      <c r="B19" s="1349" t="s">
        <v>3508</v>
      </c>
      <c r="C19" s="3734" t="s">
        <v>2571</v>
      </c>
      <c r="D19" s="3728">
        <v>11464163.564380264</v>
      </c>
      <c r="E19" s="3729">
        <v>14298717.812009428</v>
      </c>
      <c r="F19" s="3729">
        <v>131324.91897745</v>
      </c>
      <c r="G19" s="3729">
        <v>184936.63398933201</v>
      </c>
      <c r="H19" s="3729">
        <v>651890.83707866445</v>
      </c>
      <c r="I19" s="3729">
        <v>720620.13182265242</v>
      </c>
      <c r="J19" s="3729">
        <v>394528.78251418809</v>
      </c>
      <c r="K19" s="3729">
        <v>141866.87177401513</v>
      </c>
      <c r="L19" s="3729">
        <v>248381.9187463742</v>
      </c>
      <c r="M19" s="3729">
        <v>2837.3374354803027</v>
      </c>
      <c r="N19" s="3729">
        <v>124008.63604261681</v>
      </c>
      <c r="O19" s="3729">
        <v>152139.10862232748</v>
      </c>
      <c r="P19" s="3730">
        <v>266605.49193656363</v>
      </c>
      <c r="Q19" s="3730">
        <v>291322.4539409079</v>
      </c>
      <c r="R19" s="1917">
        <v>13425608.35888562</v>
      </c>
      <c r="S19" s="1917">
        <v>16435351.050854707</v>
      </c>
    </row>
    <row r="20" spans="1:19" x14ac:dyDescent="0.25">
      <c r="A20" s="1353"/>
      <c r="B20" s="1349" t="s">
        <v>3509</v>
      </c>
      <c r="C20" s="3734" t="s">
        <v>2572</v>
      </c>
      <c r="D20" s="3728">
        <v>12022820.280798174</v>
      </c>
      <c r="E20" s="3729">
        <v>15625527.513501965</v>
      </c>
      <c r="F20" s="3729">
        <v>162420.72009801801</v>
      </c>
      <c r="G20" s="3729">
        <v>251786.51281531781</v>
      </c>
      <c r="H20" s="3729">
        <v>977836.25561799668</v>
      </c>
      <c r="I20" s="3729">
        <v>1080930.1977339787</v>
      </c>
      <c r="J20" s="3729">
        <v>394528.78251418809</v>
      </c>
      <c r="K20" s="3729">
        <v>141866.87177401513</v>
      </c>
      <c r="L20" s="3729">
        <v>248381.9187463742</v>
      </c>
      <c r="M20" s="3729">
        <v>2837.3374354803027</v>
      </c>
      <c r="N20" s="3729">
        <v>132720.14370180757</v>
      </c>
      <c r="O20" s="3729">
        <v>168825.52824293586</v>
      </c>
      <c r="P20" s="3730">
        <v>338739.71968185215</v>
      </c>
      <c r="Q20" s="3730">
        <v>377623.00144266954</v>
      </c>
      <c r="R20" s="1917">
        <v>14422152.030367907</v>
      </c>
      <c r="S20" s="1917">
        <v>18292307.664206922</v>
      </c>
    </row>
    <row r="21" spans="1:19" x14ac:dyDescent="0.25">
      <c r="A21" s="1353"/>
      <c r="B21" s="1349" t="s">
        <v>3510</v>
      </c>
      <c r="C21" s="3734" t="s">
        <v>2573</v>
      </c>
      <c r="D21" s="3728">
        <v>23904166.683701135</v>
      </c>
      <c r="E21" s="3729">
        <v>28430799.094016206</v>
      </c>
      <c r="F21" s="3729">
        <v>141966.68650920977</v>
      </c>
      <c r="G21" s="3729">
        <v>213436.03882755601</v>
      </c>
      <c r="H21" s="3729">
        <v>1022992.7870184788</v>
      </c>
      <c r="I21" s="3729">
        <v>868763.93369048834</v>
      </c>
      <c r="J21" s="3729">
        <v>394528.78251418809</v>
      </c>
      <c r="K21" s="3729">
        <v>141866.87177401513</v>
      </c>
      <c r="L21" s="3729">
        <v>248381.9187463742</v>
      </c>
      <c r="M21" s="3729">
        <v>2837.3374354803027</v>
      </c>
      <c r="N21" s="3729">
        <v>245988.53942795188</v>
      </c>
      <c r="O21" s="3729">
        <v>288265.39881643356</v>
      </c>
      <c r="P21" s="3730">
        <v>343730.44765640399</v>
      </c>
      <c r="Q21" s="3730">
        <v>327010.2698024222</v>
      </c>
      <c r="R21" s="1917">
        <v>26446460.054783236</v>
      </c>
      <c r="S21" s="1917">
        <v>30915889.645623162</v>
      </c>
    </row>
    <row r="22" spans="1:19" x14ac:dyDescent="0.25">
      <c r="A22" s="1353"/>
      <c r="B22" s="1349" t="s">
        <v>3511</v>
      </c>
      <c r="C22" s="3734" t="s">
        <v>2574</v>
      </c>
      <c r="D22" s="3728">
        <v>24462823.400119048</v>
      </c>
      <c r="E22" s="3729">
        <v>29757608.795508742</v>
      </c>
      <c r="F22" s="3729">
        <v>110594.3848970713</v>
      </c>
      <c r="G22" s="3729">
        <v>280285.91765354178</v>
      </c>
      <c r="H22" s="3729">
        <v>1534489.1805277183</v>
      </c>
      <c r="I22" s="3729">
        <v>1303145.9005357325</v>
      </c>
      <c r="J22" s="3729">
        <v>394528.78251418809</v>
      </c>
      <c r="K22" s="3729">
        <v>141866.87177401513</v>
      </c>
      <c r="L22" s="3729">
        <v>248381.9187463742</v>
      </c>
      <c r="M22" s="3729">
        <v>2837.3374354803027</v>
      </c>
      <c r="N22" s="3729">
        <v>255870.99805466612</v>
      </c>
      <c r="O22" s="3729">
        <v>305656.50270779675</v>
      </c>
      <c r="P22" s="3730">
        <v>440731.51835601497</v>
      </c>
      <c r="Q22" s="3730">
        <v>428275.81035619974</v>
      </c>
      <c r="R22" s="1917">
        <v>27592124.392424572</v>
      </c>
      <c r="S22" s="1917">
        <v>32862587.837232072</v>
      </c>
    </row>
    <row r="23" spans="1:19" x14ac:dyDescent="0.25">
      <c r="A23" s="1353"/>
      <c r="B23" s="1349" t="s">
        <v>3330</v>
      </c>
      <c r="C23" s="3734" t="s">
        <v>3328</v>
      </c>
      <c r="D23" s="3728">
        <v>1827066.3385336702</v>
      </c>
      <c r="E23" s="3729"/>
      <c r="F23" s="3729">
        <v>131324.91897745</v>
      </c>
      <c r="G23" s="3729"/>
      <c r="H23" s="3729">
        <v>651890.83707866445</v>
      </c>
      <c r="I23" s="3729"/>
      <c r="J23" s="3729">
        <v>394528.78251418809</v>
      </c>
      <c r="K23" s="3729">
        <v>141866.87177401513</v>
      </c>
      <c r="L23" s="3729">
        <v>248381.9187463742</v>
      </c>
      <c r="M23" s="3729">
        <v>2837.3374354803027</v>
      </c>
      <c r="N23" s="3729">
        <v>34649.981941011094</v>
      </c>
      <c r="O23" s="3729"/>
      <c r="P23" s="3730">
        <v>266605.49193656363</v>
      </c>
      <c r="Q23" s="3730">
        <v>108369.80202136</v>
      </c>
      <c r="R23" s="1917">
        <v>3699152.4789374168</v>
      </c>
      <c r="S23" s="1917"/>
    </row>
    <row r="24" spans="1:19" x14ac:dyDescent="0.25">
      <c r="A24" s="1353"/>
      <c r="B24" s="1349" t="s">
        <v>3335</v>
      </c>
      <c r="C24" s="3734" t="s">
        <v>3329</v>
      </c>
      <c r="D24" s="3728"/>
      <c r="E24" s="3729">
        <v>3186691.742285856</v>
      </c>
      <c r="F24" s="3729"/>
      <c r="G24" s="3729">
        <v>251786.51281531781</v>
      </c>
      <c r="H24" s="3729"/>
      <c r="I24" s="3729">
        <v>1080930.1977339787</v>
      </c>
      <c r="J24" s="3729">
        <v>394528.78251418809</v>
      </c>
      <c r="K24" s="3729">
        <v>141866.87177401513</v>
      </c>
      <c r="L24" s="3729">
        <v>248381.9187463742</v>
      </c>
      <c r="M24" s="3729">
        <v>2837.3374354803027</v>
      </c>
      <c r="N24" s="3729"/>
      <c r="O24" s="3729">
        <v>62728.361155517268</v>
      </c>
      <c r="P24" s="3730">
        <v>108369.80202136</v>
      </c>
      <c r="Q24" s="3730">
        <v>377623.00144266954</v>
      </c>
      <c r="R24" s="1917"/>
      <c r="S24" s="1917">
        <v>5747374.7259033974</v>
      </c>
    </row>
    <row r="25" spans="1:19" x14ac:dyDescent="0.25">
      <c r="A25" s="1353"/>
      <c r="B25" s="1354"/>
      <c r="C25" s="1355"/>
      <c r="D25" s="1356"/>
      <c r="E25" s="1356"/>
      <c r="F25" s="1356"/>
      <c r="G25" s="1356"/>
      <c r="H25" s="1356"/>
      <c r="I25" s="1356"/>
      <c r="J25" s="1356"/>
      <c r="K25" s="1356"/>
      <c r="L25" s="1356"/>
      <c r="M25" s="1356"/>
      <c r="N25" s="1356"/>
      <c r="O25" s="1356"/>
      <c r="P25" s="1357"/>
      <c r="Q25" s="1357"/>
    </row>
    <row r="26" spans="1:19" x14ac:dyDescent="0.25">
      <c r="A26" s="1353"/>
      <c r="B26" s="1354"/>
      <c r="C26" s="1355"/>
      <c r="D26" s="1356"/>
      <c r="E26" s="1356"/>
      <c r="F26" s="1356"/>
      <c r="G26" s="1356"/>
      <c r="H26" s="1356"/>
      <c r="I26" s="1356"/>
      <c r="J26" s="1356"/>
      <c r="K26" s="1356"/>
      <c r="L26" s="1356"/>
      <c r="M26" s="1356"/>
      <c r="N26" s="1356"/>
      <c r="O26" s="1356"/>
      <c r="P26" s="1357"/>
      <c r="Q26" s="1357"/>
    </row>
    <row r="27" spans="1:19" s="1358" customFormat="1" ht="27.6" customHeight="1" x14ac:dyDescent="0.25">
      <c r="B27" s="1359" t="s">
        <v>775</v>
      </c>
      <c r="C27" s="1360" t="s">
        <v>2575</v>
      </c>
      <c r="D27" s="1361"/>
      <c r="E27" s="1361"/>
      <c r="F27" s="1361"/>
      <c r="G27" s="1361"/>
      <c r="H27" s="1362"/>
      <c r="I27" s="1359" t="s">
        <v>1016</v>
      </c>
      <c r="J27" s="1359" t="s">
        <v>2615</v>
      </c>
      <c r="K27" s="1359" t="s">
        <v>2304</v>
      </c>
      <c r="L27" s="1363" t="s">
        <v>1020</v>
      </c>
      <c r="M27" s="1359" t="s">
        <v>2478</v>
      </c>
      <c r="N27" s="1363" t="s">
        <v>3500</v>
      </c>
      <c r="O27" s="1364"/>
      <c r="P27" s="1364"/>
      <c r="Q27" s="1364"/>
    </row>
    <row r="28" spans="1:19" ht="15" customHeight="1" x14ac:dyDescent="0.25">
      <c r="A28" s="1353"/>
      <c r="B28" s="1349" t="s">
        <v>3261</v>
      </c>
      <c r="C28" s="1365" t="s">
        <v>2576</v>
      </c>
      <c r="D28" s="1366"/>
      <c r="E28" s="1366"/>
      <c r="F28" s="1366"/>
      <c r="G28" s="1366"/>
      <c r="H28" s="1367"/>
      <c r="I28" s="1368">
        <v>503399574.76542062</v>
      </c>
      <c r="J28" s="1368">
        <v>4540850.5542017389</v>
      </c>
      <c r="K28" s="1351">
        <v>1632824.5032280681</v>
      </c>
      <c r="L28" s="1351">
        <v>2858765.2495356388</v>
      </c>
      <c r="M28" s="1351">
        <v>32656.490064561363</v>
      </c>
      <c r="N28" s="1369">
        <v>512464671.56245059</v>
      </c>
      <c r="O28" s="1353"/>
      <c r="P28" s="1353"/>
      <c r="Q28" s="1353"/>
    </row>
    <row r="29" spans="1:19" ht="15.75" customHeight="1" x14ac:dyDescent="0.25">
      <c r="A29" s="1353"/>
      <c r="B29" s="1349" t="s">
        <v>3262</v>
      </c>
      <c r="C29" s="1365" t="s">
        <v>2577</v>
      </c>
      <c r="D29" s="1370"/>
      <c r="E29" s="1370"/>
      <c r="F29" s="1370"/>
      <c r="G29" s="1370"/>
      <c r="H29" s="1371"/>
      <c r="I29" s="1368">
        <v>650694866.41536248</v>
      </c>
      <c r="J29" s="1368">
        <v>4540850.5542017389</v>
      </c>
      <c r="K29" s="1351">
        <v>1632824.5032280681</v>
      </c>
      <c r="L29" s="1351">
        <v>2858765.2495356388</v>
      </c>
      <c r="M29" s="1351">
        <v>32656.490064561363</v>
      </c>
      <c r="N29" s="1369">
        <v>659759963.21239257</v>
      </c>
      <c r="O29" s="1353"/>
      <c r="P29" s="1353"/>
      <c r="Q29" s="1353"/>
    </row>
    <row r="32" spans="1:19" s="1372" customFormat="1" ht="30" x14ac:dyDescent="0.25">
      <c r="B32" s="1359" t="s">
        <v>775</v>
      </c>
      <c r="C32" s="1373" t="s">
        <v>2924</v>
      </c>
      <c r="D32" s="1374"/>
      <c r="E32" s="1375"/>
      <c r="F32" s="1363" t="s">
        <v>3343</v>
      </c>
      <c r="G32" s="1363" t="s">
        <v>3240</v>
      </c>
      <c r="H32" s="1376" t="s">
        <v>1018</v>
      </c>
      <c r="I32" s="1376" t="s">
        <v>2304</v>
      </c>
      <c r="J32" s="1376" t="s">
        <v>1020</v>
      </c>
      <c r="K32" s="1376" t="s">
        <v>1021</v>
      </c>
      <c r="L32" s="1377" t="s">
        <v>1022</v>
      </c>
      <c r="M32" s="1346" t="s">
        <v>3341</v>
      </c>
      <c r="N32" s="1363" t="s">
        <v>3496</v>
      </c>
    </row>
    <row r="33" spans="2:14" x14ac:dyDescent="0.25">
      <c r="B33" s="1349" t="s">
        <v>3263</v>
      </c>
      <c r="C33" s="1378" t="s">
        <v>2926</v>
      </c>
      <c r="D33" s="1379"/>
      <c r="E33" s="1380"/>
      <c r="F33" s="1381">
        <v>3196965.3280330016</v>
      </c>
      <c r="G33" s="1381">
        <v>6232181.6304785991</v>
      </c>
      <c r="H33" s="1351">
        <v>1910658.6707738179</v>
      </c>
      <c r="I33" s="1351">
        <v>687045.358067967</v>
      </c>
      <c r="J33" s="1351">
        <v>1202885.7912264771</v>
      </c>
      <c r="K33" s="1351">
        <v>13740.907161359341</v>
      </c>
      <c r="L33" s="1351">
        <v>142963.5065593386</v>
      </c>
      <c r="M33" s="1352">
        <v>1783931.2327046951</v>
      </c>
      <c r="N33" s="1382">
        <v>15170372.425005253</v>
      </c>
    </row>
    <row r="34" spans="2:14" x14ac:dyDescent="0.25">
      <c r="B34" s="1349" t="s">
        <v>3264</v>
      </c>
      <c r="C34" s="1378" t="s">
        <v>2927</v>
      </c>
      <c r="D34" s="1379"/>
      <c r="E34" s="1380"/>
      <c r="F34" s="1381">
        <v>4222995.0537196482</v>
      </c>
      <c r="G34" s="1381">
        <v>6232181.6304785991</v>
      </c>
      <c r="H34" s="1351">
        <v>1910658.6707738179</v>
      </c>
      <c r="I34" s="1351">
        <v>687045.358067967</v>
      </c>
      <c r="J34" s="1351">
        <v>1202885.7912264771</v>
      </c>
      <c r="K34" s="1351">
        <v>13740.907161359341</v>
      </c>
      <c r="L34" s="1351">
        <v>152724.6575477985</v>
      </c>
      <c r="M34" s="1352">
        <v>1783931.2327046951</v>
      </c>
      <c r="N34" s="1382">
        <v>16206163.30168036</v>
      </c>
    </row>
    <row r="35" spans="2:14" x14ac:dyDescent="0.25">
      <c r="B35" s="1349" t="s">
        <v>3265</v>
      </c>
      <c r="C35" s="1378" t="s">
        <v>2928</v>
      </c>
      <c r="D35" s="1379"/>
      <c r="E35" s="1380"/>
      <c r="F35" s="1381">
        <v>5641215.8705510329</v>
      </c>
      <c r="G35" s="1381">
        <v>6232181.6304785991</v>
      </c>
      <c r="H35" s="1351">
        <v>1910658.6707738179</v>
      </c>
      <c r="I35" s="1351">
        <v>687045.358067967</v>
      </c>
      <c r="J35" s="1351">
        <v>1202885.7912264771</v>
      </c>
      <c r="K35" s="1351">
        <v>13740.907161359341</v>
      </c>
      <c r="L35" s="1351">
        <v>166216.92505379461</v>
      </c>
      <c r="M35" s="1352">
        <v>1783931.2327046951</v>
      </c>
      <c r="N35" s="1382">
        <v>17637876.38601774</v>
      </c>
    </row>
    <row r="36" spans="2:14" x14ac:dyDescent="0.25">
      <c r="B36" s="1349" t="s">
        <v>3266</v>
      </c>
      <c r="C36" s="1378" t="s">
        <v>2929</v>
      </c>
      <c r="D36" s="1379"/>
      <c r="E36" s="1380"/>
      <c r="F36" s="1381">
        <v>7456825.991330551</v>
      </c>
      <c r="G36" s="1381">
        <v>6232181.6304785991</v>
      </c>
      <c r="H36" s="1351">
        <v>1910658.6707738179</v>
      </c>
      <c r="I36" s="1351">
        <v>687045.358067967</v>
      </c>
      <c r="J36" s="1351">
        <v>1202885.7912264771</v>
      </c>
      <c r="K36" s="1351">
        <v>13740.907161359341</v>
      </c>
      <c r="L36" s="1351">
        <v>183489.76236193837</v>
      </c>
      <c r="M36" s="1352">
        <v>1783931.2327046951</v>
      </c>
      <c r="N36" s="1382">
        <v>19470759.344105408</v>
      </c>
    </row>
    <row r="37" spans="2:14" x14ac:dyDescent="0.25">
      <c r="B37" s="1349" t="s">
        <v>3267</v>
      </c>
      <c r="C37" s="1378" t="s">
        <v>2930</v>
      </c>
      <c r="D37" s="1379"/>
      <c r="E37" s="1380"/>
      <c r="F37" s="1381">
        <v>9841034.5478188656</v>
      </c>
      <c r="G37" s="1381">
        <v>6232181.6304785991</v>
      </c>
      <c r="H37" s="1351">
        <v>1910658.6707738179</v>
      </c>
      <c r="I37" s="1351">
        <v>687045.358067967</v>
      </c>
      <c r="J37" s="1351">
        <v>1202885.7912264771</v>
      </c>
      <c r="K37" s="1351">
        <v>13740.907161359341</v>
      </c>
      <c r="L37" s="1351">
        <v>206171.97041617942</v>
      </c>
      <c r="M37" s="1352">
        <v>1783931.2327046951</v>
      </c>
      <c r="N37" s="1382">
        <v>21877650.108647961</v>
      </c>
    </row>
    <row r="38" spans="2:14" x14ac:dyDescent="0.25">
      <c r="B38" s="1349" t="s">
        <v>3268</v>
      </c>
      <c r="C38" s="1378" t="s">
        <v>2931</v>
      </c>
      <c r="D38" s="1379"/>
      <c r="E38" s="1380"/>
      <c r="F38" s="1381">
        <v>13136103.989892667</v>
      </c>
      <c r="G38" s="1381">
        <v>6232181.6304785991</v>
      </c>
      <c r="H38" s="1351">
        <v>1910658.6707738179</v>
      </c>
      <c r="I38" s="1351">
        <v>687045.358067967</v>
      </c>
      <c r="J38" s="1351">
        <v>1202885.7912264771</v>
      </c>
      <c r="K38" s="1351">
        <v>13740.907161359341</v>
      </c>
      <c r="L38" s="1351">
        <v>237519.66876869829</v>
      </c>
      <c r="M38" s="1352">
        <v>1783931.2327046951</v>
      </c>
      <c r="N38" s="1382">
        <v>25204067.24907428</v>
      </c>
    </row>
    <row r="39" spans="2:14" x14ac:dyDescent="0.25">
      <c r="B39" s="1349" t="s">
        <v>3269</v>
      </c>
      <c r="C39" s="1378" t="s">
        <v>2933</v>
      </c>
      <c r="D39" s="1379"/>
      <c r="E39" s="1380"/>
      <c r="F39" s="1381">
        <v>22851765.869825359</v>
      </c>
      <c r="G39" s="1381">
        <v>6232181.6304785991</v>
      </c>
      <c r="H39" s="1351">
        <v>1910658.6707738179</v>
      </c>
      <c r="I39" s="1351">
        <v>687045.358067967</v>
      </c>
      <c r="J39" s="1351">
        <v>1202885.7912264771</v>
      </c>
      <c r="K39" s="1351">
        <v>13740.907161359341</v>
      </c>
      <c r="L39" s="1351">
        <v>329949.78086840396</v>
      </c>
      <c r="M39" s="1352">
        <v>1783931.2327046951</v>
      </c>
      <c r="N39" s="1382">
        <v>35012159.241106674</v>
      </c>
    </row>
    <row r="40" spans="2:14" ht="15.75" hidden="1" customHeight="1" thickBot="1" x14ac:dyDescent="0.3">
      <c r="B40" s="1383"/>
      <c r="C40" s="1349" t="s">
        <v>2932</v>
      </c>
      <c r="D40" s="1384">
        <v>5591.2239874750021</v>
      </c>
      <c r="E40" s="1385">
        <v>3368.2309476117216</v>
      </c>
      <c r="H40" s="1351">
        <v>1910658.6707738179</v>
      </c>
      <c r="I40" s="1351">
        <v>687045.358067967</v>
      </c>
      <c r="J40" s="1351">
        <v>1202885.7912264771</v>
      </c>
      <c r="K40" s="1351">
        <v>13740.907161359341</v>
      </c>
      <c r="L40" s="1351">
        <v>41280.609830001631</v>
      </c>
      <c r="M40" s="1352">
        <v>524822.80396033532</v>
      </c>
    </row>
    <row r="41" spans="2:14" ht="15" hidden="1" customHeight="1" x14ac:dyDescent="0.25">
      <c r="B41" s="1386"/>
      <c r="C41" s="1349" t="s">
        <v>2933</v>
      </c>
      <c r="D41" s="1384">
        <v>7395.3934853803748</v>
      </c>
      <c r="E41" s="1385">
        <v>3368.2309476117216</v>
      </c>
      <c r="H41" s="1351">
        <v>1910658.6707738179</v>
      </c>
      <c r="I41" s="1351">
        <v>687045.358067967</v>
      </c>
      <c r="J41" s="1351">
        <v>1202885.7912264771</v>
      </c>
      <c r="K41" s="1351">
        <v>13740.907161359341</v>
      </c>
      <c r="L41" s="1351">
        <v>41280.609830001631</v>
      </c>
      <c r="M41" s="1352">
        <v>524822.80396033532</v>
      </c>
    </row>
    <row r="42" spans="2:14" ht="15" hidden="1" customHeight="1" x14ac:dyDescent="0.25">
      <c r="B42" s="1386"/>
      <c r="C42" s="1349" t="s">
        <v>2934</v>
      </c>
      <c r="D42" s="1384">
        <v>9091.1486288413398</v>
      </c>
      <c r="E42" s="1385">
        <v>3368.2309476117216</v>
      </c>
      <c r="H42" s="1351">
        <v>1910658.6707738179</v>
      </c>
      <c r="I42" s="1351">
        <v>687045.358067967</v>
      </c>
      <c r="J42" s="1351">
        <v>1202885.7912264771</v>
      </c>
      <c r="K42" s="1351">
        <v>13740.907161359341</v>
      </c>
      <c r="L42" s="1351">
        <v>41280.609830001631</v>
      </c>
      <c r="M42" s="1352">
        <v>524822.80396033532</v>
      </c>
    </row>
    <row r="43" spans="2:14" ht="15" hidden="1" customHeight="1" x14ac:dyDescent="0.25">
      <c r="B43" s="1386"/>
      <c r="C43" s="1349" t="s">
        <v>2935</v>
      </c>
      <c r="D43" s="1384">
        <v>11380.319625100072</v>
      </c>
      <c r="E43" s="1385">
        <v>3368.2309476117216</v>
      </c>
      <c r="H43" s="1351">
        <v>1910658.6707738179</v>
      </c>
      <c r="I43" s="1351">
        <v>687045.358067967</v>
      </c>
      <c r="J43" s="1351">
        <v>1202885.7912264771</v>
      </c>
      <c r="K43" s="1351">
        <v>13740.907161359341</v>
      </c>
      <c r="L43" s="1351">
        <v>41280.609830001631</v>
      </c>
      <c r="M43" s="1352">
        <v>524822.80396033532</v>
      </c>
    </row>
    <row r="44" spans="2:14" ht="15" hidden="1" customHeight="1" x14ac:dyDescent="0.25">
      <c r="B44" s="1386"/>
      <c r="C44" s="1349" t="s">
        <v>2936</v>
      </c>
      <c r="D44" s="1384">
        <v>14003.629658146043</v>
      </c>
      <c r="E44" s="1385">
        <v>3368.2309476117216</v>
      </c>
      <c r="H44" s="1351">
        <v>1910658.6707738179</v>
      </c>
      <c r="I44" s="1351">
        <v>687045.358067967</v>
      </c>
      <c r="J44" s="1351">
        <v>1202885.7912264771</v>
      </c>
      <c r="K44" s="1351">
        <v>13740.907161359341</v>
      </c>
      <c r="L44" s="1351">
        <v>41280.609830001631</v>
      </c>
      <c r="M44" s="1352">
        <v>524822.80396033532</v>
      </c>
    </row>
    <row r="45" spans="2:14" ht="15.75" hidden="1" customHeight="1" thickBot="1" x14ac:dyDescent="0.3">
      <c r="B45" s="1387"/>
      <c r="C45" s="1388" t="s">
        <v>2937</v>
      </c>
      <c r="D45" s="1384">
        <v>19496.409975767234</v>
      </c>
      <c r="E45" s="1385">
        <v>3368.2309476117216</v>
      </c>
      <c r="H45" s="1351">
        <v>1910658.6707738179</v>
      </c>
      <c r="I45" s="1351">
        <v>687045.358067967</v>
      </c>
      <c r="J45" s="1351">
        <v>1202885.7912264771</v>
      </c>
      <c r="K45" s="1351">
        <v>13740.907161359341</v>
      </c>
      <c r="L45" s="1351">
        <v>41280.609830001631</v>
      </c>
      <c r="M45" s="1352">
        <v>524822.80396033532</v>
      </c>
    </row>
    <row r="46" spans="2:14" ht="30" x14ac:dyDescent="0.25">
      <c r="B46" s="1347"/>
      <c r="C46" s="1373" t="s">
        <v>2975</v>
      </c>
      <c r="D46" s="1374"/>
      <c r="E46" s="1375"/>
      <c r="F46" s="1363" t="s">
        <v>3344</v>
      </c>
      <c r="G46" s="1363" t="s">
        <v>3240</v>
      </c>
      <c r="H46" s="1389" t="s">
        <v>1018</v>
      </c>
      <c r="I46" s="1389" t="s">
        <v>2304</v>
      </c>
      <c r="J46" s="1389" t="s">
        <v>1020</v>
      </c>
      <c r="K46" s="1389" t="s">
        <v>1021</v>
      </c>
      <c r="L46" s="1390" t="s">
        <v>1022</v>
      </c>
      <c r="M46" s="1346" t="s">
        <v>3341</v>
      </c>
      <c r="N46" s="1363" t="s">
        <v>3496</v>
      </c>
    </row>
    <row r="47" spans="2:14" x14ac:dyDescent="0.25">
      <c r="B47" s="1349" t="s">
        <v>3270</v>
      </c>
      <c r="C47" s="1378" t="s">
        <v>2939</v>
      </c>
      <c r="D47" s="1379"/>
      <c r="E47" s="1380"/>
      <c r="F47" s="1381">
        <v>2524413.3940787688</v>
      </c>
      <c r="G47" s="1381">
        <v>6232181.6304785991</v>
      </c>
      <c r="H47" s="1351">
        <v>1910658.6707738179</v>
      </c>
      <c r="I47" s="1351">
        <v>687045.358067967</v>
      </c>
      <c r="J47" s="1351">
        <v>1202885.7912264771</v>
      </c>
      <c r="K47" s="1351">
        <v>13740.907161359341</v>
      </c>
      <c r="L47" s="1351">
        <v>136565.17246573855</v>
      </c>
      <c r="M47" s="1352">
        <v>1783931.2327046951</v>
      </c>
      <c r="N47" s="1382">
        <v>14491422.15695742</v>
      </c>
    </row>
    <row r="48" spans="2:14" x14ac:dyDescent="0.25">
      <c r="B48" s="1349" t="s">
        <v>3271</v>
      </c>
      <c r="C48" s="1378" t="s">
        <v>2940</v>
      </c>
      <c r="D48" s="1379"/>
      <c r="E48" s="1380"/>
      <c r="F48" s="1381">
        <v>5923381.9410489574</v>
      </c>
      <c r="G48" s="1381">
        <v>6232181.6304785991</v>
      </c>
      <c r="H48" s="1351">
        <v>1910658.6707738179</v>
      </c>
      <c r="I48" s="1351">
        <v>687045.358067967</v>
      </c>
      <c r="J48" s="1351">
        <v>1202885.7912264771</v>
      </c>
      <c r="K48" s="1351">
        <v>13740.907161359341</v>
      </c>
      <c r="L48" s="1351">
        <v>168901.31669372239</v>
      </c>
      <c r="M48" s="1352">
        <v>1783931.2327046951</v>
      </c>
      <c r="N48" s="1382">
        <v>17922726.848155592</v>
      </c>
    </row>
    <row r="49" spans="2:14" x14ac:dyDescent="0.25">
      <c r="B49" s="1349" t="s">
        <v>3272</v>
      </c>
      <c r="C49" s="1378" t="s">
        <v>2941</v>
      </c>
      <c r="D49" s="1379"/>
      <c r="E49" s="1380"/>
      <c r="F49" s="1381">
        <v>9071039.8893366177</v>
      </c>
      <c r="G49" s="1381">
        <v>6232181.6304785991</v>
      </c>
      <c r="H49" s="1351">
        <v>1910658.6707738179</v>
      </c>
      <c r="I49" s="1351">
        <v>687045.358067967</v>
      </c>
      <c r="J49" s="1351">
        <v>1202885.7912264771</v>
      </c>
      <c r="K49" s="1351">
        <v>13740.907161359341</v>
      </c>
      <c r="L49" s="1351">
        <v>198846.61332993821</v>
      </c>
      <c r="M49" s="1352">
        <v>1783931.2327046951</v>
      </c>
      <c r="N49" s="1382">
        <v>21100330.093079474</v>
      </c>
    </row>
    <row r="50" spans="2:14" x14ac:dyDescent="0.25">
      <c r="B50" s="1349" t="s">
        <v>3273</v>
      </c>
      <c r="C50" s="1378" t="s">
        <v>2942</v>
      </c>
      <c r="D50" s="1379"/>
      <c r="E50" s="1380"/>
      <c r="F50" s="1381">
        <v>14131890.561342005</v>
      </c>
      <c r="G50" s="1381">
        <v>6232181.6304785991</v>
      </c>
      <c r="H50" s="1351">
        <v>1910658.6707738179</v>
      </c>
      <c r="I50" s="1351">
        <v>687045.358067967</v>
      </c>
      <c r="J50" s="1351">
        <v>1202885.7912264771</v>
      </c>
      <c r="K50" s="1351">
        <v>13740.907161359341</v>
      </c>
      <c r="L50" s="1351">
        <v>246993.10100253817</v>
      </c>
      <c r="M50" s="1352">
        <v>1783931.2327046951</v>
      </c>
      <c r="N50" s="1382">
        <v>26209327.252757456</v>
      </c>
    </row>
    <row r="51" spans="2:14" x14ac:dyDescent="0.25">
      <c r="B51" s="1349" t="s">
        <v>3274</v>
      </c>
      <c r="C51" s="1378" t="s">
        <v>2943</v>
      </c>
      <c r="D51" s="1379"/>
      <c r="E51" s="1380"/>
      <c r="F51" s="1381">
        <v>21664310.306225479</v>
      </c>
      <c r="G51" s="1381">
        <v>6232181.6304785991</v>
      </c>
      <c r="H51" s="1351">
        <v>1910658.6707738179</v>
      </c>
      <c r="I51" s="1351">
        <v>687045.358067967</v>
      </c>
      <c r="J51" s="1351">
        <v>1202885.7912264771</v>
      </c>
      <c r="K51" s="1351">
        <v>13740.907161359341</v>
      </c>
      <c r="L51" s="1351">
        <v>318652.90246595012</v>
      </c>
      <c r="M51" s="1352">
        <v>1783931.2327046951</v>
      </c>
      <c r="N51" s="1382">
        <v>33813406.79910434</v>
      </c>
    </row>
    <row r="52" spans="2:14" x14ac:dyDescent="0.25">
      <c r="B52" s="1349" t="s">
        <v>3275</v>
      </c>
      <c r="C52" s="1378" t="s">
        <v>2944</v>
      </c>
      <c r="D52" s="1379"/>
      <c r="E52" s="1380"/>
      <c r="F52" s="1381">
        <v>33130350.761424031</v>
      </c>
      <c r="G52" s="1381">
        <v>6232181.6304785991</v>
      </c>
      <c r="H52" s="1351">
        <v>1910658.6707738179</v>
      </c>
      <c r="I52" s="1351">
        <v>687045.358067967</v>
      </c>
      <c r="J52" s="1351">
        <v>1202885.7912264771</v>
      </c>
      <c r="K52" s="1351">
        <v>13740.907161359341</v>
      </c>
      <c r="L52" s="1351">
        <v>427735.27047247294</v>
      </c>
      <c r="M52" s="1352">
        <v>1783931.2327046951</v>
      </c>
      <c r="N52" s="1382">
        <v>45388529.622309424</v>
      </c>
    </row>
    <row r="53" spans="2:14" x14ac:dyDescent="0.25">
      <c r="B53" s="1349" t="s">
        <v>3276</v>
      </c>
      <c r="C53" s="1378" t="s">
        <v>2945</v>
      </c>
      <c r="D53" s="1379"/>
      <c r="E53" s="1380"/>
      <c r="F53" s="1381">
        <v>51554855.753480628</v>
      </c>
      <c r="G53" s="1381">
        <v>6232181.6304785991</v>
      </c>
      <c r="H53" s="1351">
        <v>1910658.6707738179</v>
      </c>
      <c r="I53" s="1351">
        <v>687045.358067967</v>
      </c>
      <c r="J53" s="1351">
        <v>1202885.7912264771</v>
      </c>
      <c r="K53" s="1351">
        <v>13740.907161359341</v>
      </c>
      <c r="L53" s="1351">
        <v>603017.10745311272</v>
      </c>
      <c r="M53" s="1352">
        <v>1783931.2327046951</v>
      </c>
      <c r="N53" s="1382">
        <v>63988316.451346658</v>
      </c>
    </row>
    <row r="54" spans="2:14" x14ac:dyDescent="0.25">
      <c r="B54" s="1349" t="s">
        <v>3277</v>
      </c>
      <c r="C54" s="1378" t="s">
        <v>2946</v>
      </c>
      <c r="D54" s="1379"/>
      <c r="E54" s="1380"/>
      <c r="F54" s="1381">
        <v>78428242.967934012</v>
      </c>
      <c r="G54" s="1381">
        <v>102560219.03392391</v>
      </c>
      <c r="H54" s="1351">
        <v>1910658.6707738179</v>
      </c>
      <c r="I54" s="1351">
        <v>687045.358067967</v>
      </c>
      <c r="J54" s="1351">
        <v>1202885.7912264771</v>
      </c>
      <c r="K54" s="1351">
        <v>13740.907161359341</v>
      </c>
      <c r="L54" s="1351">
        <v>1960242.98871345</v>
      </c>
      <c r="M54" s="1352">
        <v>21245405.72278076</v>
      </c>
      <c r="N54" s="1382">
        <v>208008441.44058174</v>
      </c>
    </row>
    <row r="55" spans="2:14" x14ac:dyDescent="0.25">
      <c r="B55" s="1349" t="s">
        <v>3278</v>
      </c>
      <c r="C55" s="1378" t="s">
        <v>2947</v>
      </c>
      <c r="D55" s="1379"/>
      <c r="E55" s="1380"/>
      <c r="F55" s="1381">
        <v>120346994.57666387</v>
      </c>
      <c r="G55" s="1381">
        <v>102560219.03392391</v>
      </c>
      <c r="H55" s="1351">
        <v>1910658.6707738179</v>
      </c>
      <c r="I55" s="1351">
        <v>687045.358067967</v>
      </c>
      <c r="J55" s="1351">
        <v>1202885.7912264771</v>
      </c>
      <c r="K55" s="1351">
        <v>13740.907161359341</v>
      </c>
      <c r="L55" s="1351">
        <v>2359037.7345739822</v>
      </c>
      <c r="M55" s="1352">
        <v>21245405.72278076</v>
      </c>
      <c r="N55" s="1382">
        <v>250325987.79517213</v>
      </c>
    </row>
    <row r="56" spans="2:14" x14ac:dyDescent="0.25">
      <c r="B56" s="1349" t="s">
        <v>3279</v>
      </c>
      <c r="C56" s="1378" t="s">
        <v>2948</v>
      </c>
      <c r="D56" s="1379"/>
      <c r="E56" s="1380"/>
      <c r="F56" s="1381">
        <v>232837424.49896547</v>
      </c>
      <c r="G56" s="1381">
        <v>102560219.03392391</v>
      </c>
      <c r="H56" s="1351">
        <v>1910658.6707738179</v>
      </c>
      <c r="I56" s="1351">
        <v>687045.358067967</v>
      </c>
      <c r="J56" s="1351">
        <v>1202885.7912264771</v>
      </c>
      <c r="K56" s="1351">
        <v>13740.907161359341</v>
      </c>
      <c r="L56" s="1351">
        <v>3429217.3246375327</v>
      </c>
      <c r="M56" s="1352">
        <v>21245405.72278076</v>
      </c>
      <c r="N56" s="1382">
        <v>363886597.30753732</v>
      </c>
    </row>
    <row r="57" spans="2:14" x14ac:dyDescent="0.25">
      <c r="B57" s="1349" t="s">
        <v>3280</v>
      </c>
      <c r="C57" s="1378" t="s">
        <v>2949</v>
      </c>
      <c r="D57" s="1379"/>
      <c r="E57" s="1380"/>
      <c r="F57" s="1381">
        <v>530923363.81037819</v>
      </c>
      <c r="G57" s="1381">
        <v>102560219.03392391</v>
      </c>
      <c r="H57" s="1351">
        <v>1910658.6707738179</v>
      </c>
      <c r="I57" s="1351">
        <v>687045.358067967</v>
      </c>
      <c r="J57" s="1351">
        <v>1202885.7912264771</v>
      </c>
      <c r="K57" s="1351">
        <v>13740.907161359341</v>
      </c>
      <c r="L57" s="1351">
        <v>6265062.9032910811</v>
      </c>
      <c r="M57" s="1352">
        <v>21245405.72278076</v>
      </c>
      <c r="N57" s="1382">
        <v>664808382.19760358</v>
      </c>
    </row>
    <row r="58" spans="2:14" ht="30" x14ac:dyDescent="0.25">
      <c r="B58" s="1347"/>
      <c r="C58" s="1391" t="s">
        <v>2976</v>
      </c>
      <c r="D58" s="1374"/>
      <c r="E58" s="1375"/>
      <c r="F58" s="1363" t="s">
        <v>3344</v>
      </c>
      <c r="G58" s="1363" t="s">
        <v>3240</v>
      </c>
      <c r="H58" s="1389" t="s">
        <v>1018</v>
      </c>
      <c r="I58" s="1389" t="s">
        <v>2304</v>
      </c>
      <c r="J58" s="1389" t="s">
        <v>1020</v>
      </c>
      <c r="K58" s="1389" t="s">
        <v>1021</v>
      </c>
      <c r="L58" s="1390" t="s">
        <v>1022</v>
      </c>
      <c r="M58" s="1346" t="s">
        <v>3341</v>
      </c>
      <c r="N58" s="1363" t="s">
        <v>3496</v>
      </c>
    </row>
    <row r="59" spans="2:14" x14ac:dyDescent="0.25">
      <c r="B59" s="1349" t="s">
        <v>3281</v>
      </c>
      <c r="C59" s="1378" t="s">
        <v>2957</v>
      </c>
      <c r="D59" s="1379"/>
      <c r="E59" s="1380"/>
      <c r="F59" s="1381">
        <v>157222858.21562326</v>
      </c>
      <c r="G59" s="1381">
        <v>6232181.6304785991</v>
      </c>
      <c r="H59" s="1351">
        <v>1910658.6707738179</v>
      </c>
      <c r="I59" s="1351">
        <v>687045.358067967</v>
      </c>
      <c r="J59" s="1351">
        <v>1202885.7912264771</v>
      </c>
      <c r="K59" s="1351">
        <v>13740.907161359341</v>
      </c>
      <c r="L59" s="1351">
        <v>1608291.4195512899</v>
      </c>
      <c r="M59" s="1352">
        <v>1783931.2327046951</v>
      </c>
      <c r="N59" s="1382">
        <v>170661593.22558743</v>
      </c>
    </row>
    <row r="60" spans="2:14" x14ac:dyDescent="0.25">
      <c r="B60" s="1349" t="s">
        <v>3282</v>
      </c>
      <c r="C60" s="1378" t="s">
        <v>2958</v>
      </c>
      <c r="D60" s="1379"/>
      <c r="E60" s="1380"/>
      <c r="F60" s="1381">
        <v>173769916.74894968</v>
      </c>
      <c r="G60" s="1381">
        <v>6232181.6304785991</v>
      </c>
      <c r="H60" s="1351">
        <v>1910658.6707738179</v>
      </c>
      <c r="I60" s="1351">
        <v>687045.358067967</v>
      </c>
      <c r="J60" s="1351">
        <v>1202885.7912264771</v>
      </c>
      <c r="K60" s="1351">
        <v>13740.907161359341</v>
      </c>
      <c r="L60" s="1351">
        <v>1765712.1381865034</v>
      </c>
      <c r="M60" s="1352">
        <v>1783931.2327046951</v>
      </c>
      <c r="N60" s="1382">
        <v>187366072.47754908</v>
      </c>
    </row>
    <row r="61" spans="2:14" x14ac:dyDescent="0.25">
      <c r="B61" s="1349" t="s">
        <v>3283</v>
      </c>
      <c r="C61" s="1378" t="s">
        <v>2959</v>
      </c>
      <c r="D61" s="1379"/>
      <c r="E61" s="1380"/>
      <c r="F61" s="1381">
        <v>194517858.95988497</v>
      </c>
      <c r="G61" s="1381">
        <v>6232181.6304785991</v>
      </c>
      <c r="H61" s="1351">
        <v>1910658.6707738179</v>
      </c>
      <c r="I61" s="1351">
        <v>687045.358067967</v>
      </c>
      <c r="J61" s="1351">
        <v>1202885.7912264771</v>
      </c>
      <c r="K61" s="1351">
        <v>13740.907161359341</v>
      </c>
      <c r="L61" s="1351">
        <v>1963098.0340826923</v>
      </c>
      <c r="M61" s="1352">
        <v>1783931.2327046951</v>
      </c>
      <c r="N61" s="1382">
        <v>208311400.58438054</v>
      </c>
    </row>
    <row r="62" spans="2:14" x14ac:dyDescent="0.25">
      <c r="B62" s="1349" t="s">
        <v>3284</v>
      </c>
      <c r="C62" s="1378" t="s">
        <v>2960</v>
      </c>
      <c r="D62" s="1379"/>
      <c r="E62" s="1380"/>
      <c r="F62" s="1381">
        <v>219639076.17065817</v>
      </c>
      <c r="G62" s="1381">
        <v>6232181.6304785991</v>
      </c>
      <c r="H62" s="1351">
        <v>1910658.6707738179</v>
      </c>
      <c r="I62" s="1351">
        <v>687045.358067967</v>
      </c>
      <c r="J62" s="1351">
        <v>1202885.7912264771</v>
      </c>
      <c r="K62" s="1351">
        <v>13740.907161359341</v>
      </c>
      <c r="L62" s="1351">
        <v>2202089.1549726371</v>
      </c>
      <c r="M62" s="1352">
        <v>1783931.2327046951</v>
      </c>
      <c r="N62" s="1382">
        <v>233671608.9160437</v>
      </c>
    </row>
    <row r="63" spans="2:14" x14ac:dyDescent="0.25">
      <c r="B63" s="1349" t="s">
        <v>3285</v>
      </c>
      <c r="C63" s="1378" t="s">
        <v>2961</v>
      </c>
      <c r="D63" s="1379"/>
      <c r="E63" s="1380"/>
      <c r="F63" s="1381">
        <v>257265971.45572278</v>
      </c>
      <c r="G63" s="1381">
        <v>10407833.628120219</v>
      </c>
      <c r="H63" s="1351">
        <v>1910658.6707738179</v>
      </c>
      <c r="I63" s="1351">
        <v>687045.358067967</v>
      </c>
      <c r="J63" s="1351">
        <v>1202885.7912264771</v>
      </c>
      <c r="K63" s="1351">
        <v>13740.907161359341</v>
      </c>
      <c r="L63" s="1351">
        <v>2607804.1905221501</v>
      </c>
      <c r="M63" s="1352">
        <v>2627552.1246282235</v>
      </c>
      <c r="N63" s="1382">
        <v>276723492.12622303</v>
      </c>
    </row>
    <row r="64" spans="2:14" x14ac:dyDescent="0.25">
      <c r="B64" s="1349" t="s">
        <v>3286</v>
      </c>
      <c r="C64" s="1378" t="s">
        <v>2962</v>
      </c>
      <c r="D64" s="1379"/>
      <c r="E64" s="1380"/>
      <c r="F64" s="1381">
        <v>285382782.06957757</v>
      </c>
      <c r="G64" s="1381">
        <v>10407833.628120219</v>
      </c>
      <c r="H64" s="1351">
        <v>1910658.6707738179</v>
      </c>
      <c r="I64" s="1351">
        <v>687045.358067967</v>
      </c>
      <c r="J64" s="1351">
        <v>1202885.7912264771</v>
      </c>
      <c r="K64" s="1351">
        <v>13740.907161359341</v>
      </c>
      <c r="L64" s="1351">
        <v>2875293.9394493536</v>
      </c>
      <c r="M64" s="1352">
        <v>2627552.1246282235</v>
      </c>
      <c r="N64" s="1382">
        <v>305107792.48900509</v>
      </c>
    </row>
    <row r="65" spans="1:14" x14ac:dyDescent="0.25">
      <c r="B65" s="1349" t="s">
        <v>3287</v>
      </c>
      <c r="C65" s="1378" t="s">
        <v>2963</v>
      </c>
      <c r="D65" s="1379"/>
      <c r="E65" s="1380"/>
      <c r="F65" s="1381">
        <v>313299395.23657268</v>
      </c>
      <c r="G65" s="1381">
        <v>10407833.628120219</v>
      </c>
      <c r="H65" s="1351">
        <v>1910658.6707738179</v>
      </c>
      <c r="I65" s="1351">
        <v>687045.358067967</v>
      </c>
      <c r="J65" s="1351">
        <v>1202885.7912264771</v>
      </c>
      <c r="K65" s="1351">
        <v>13740.907161359341</v>
      </c>
      <c r="L65" s="1351">
        <v>3140879.1066111564</v>
      </c>
      <c r="M65" s="1352">
        <v>2627552.1246282235</v>
      </c>
      <c r="N65" s="1382">
        <v>333289990.82316196</v>
      </c>
    </row>
    <row r="66" spans="1:14" x14ac:dyDescent="0.25">
      <c r="B66" s="1349" t="s">
        <v>3288</v>
      </c>
      <c r="C66" s="1378" t="s">
        <v>2964</v>
      </c>
      <c r="D66" s="1379"/>
      <c r="E66" s="1380"/>
      <c r="F66" s="1381">
        <v>347627118.58693177</v>
      </c>
      <c r="G66" s="1381">
        <v>10407833.628120219</v>
      </c>
      <c r="H66" s="1351">
        <v>1910658.6707738179</v>
      </c>
      <c r="I66" s="1351">
        <v>687045.358067967</v>
      </c>
      <c r="J66" s="1351">
        <v>1202885.7912264771</v>
      </c>
      <c r="K66" s="1351">
        <v>13740.907161359341</v>
      </c>
      <c r="L66" s="1351">
        <v>3467456.4779331144</v>
      </c>
      <c r="M66" s="1352">
        <v>2627552.1246282235</v>
      </c>
      <c r="N66" s="1382">
        <v>367944291.54484302</v>
      </c>
    </row>
    <row r="67" spans="1:14" x14ac:dyDescent="0.25">
      <c r="B67" s="1349" t="s">
        <v>3289</v>
      </c>
      <c r="C67" s="1378" t="s">
        <v>2965</v>
      </c>
      <c r="D67" s="1379"/>
      <c r="E67" s="1380"/>
      <c r="F67" s="1381">
        <v>401989365.87801993</v>
      </c>
      <c r="G67" s="1381">
        <v>10407833.628120219</v>
      </c>
      <c r="H67" s="1351">
        <v>1910658.6707738179</v>
      </c>
      <c r="I67" s="1351">
        <v>687045.358067967</v>
      </c>
      <c r="J67" s="1351">
        <v>1202885.7912264771</v>
      </c>
      <c r="K67" s="1351">
        <v>13740.907161359341</v>
      </c>
      <c r="L67" s="1351">
        <v>3984632.6284829332</v>
      </c>
      <c r="M67" s="1352">
        <v>2627552.1246282235</v>
      </c>
      <c r="N67" s="1382">
        <v>422823714.98648101</v>
      </c>
    </row>
    <row r="68" spans="1:14" x14ac:dyDescent="0.25">
      <c r="B68" s="1349" t="s">
        <v>3290</v>
      </c>
      <c r="C68" s="1378" t="s">
        <v>2966</v>
      </c>
      <c r="D68" s="1379"/>
      <c r="E68" s="1380"/>
      <c r="F68" s="1381">
        <v>457844628.00428975</v>
      </c>
      <c r="G68" s="1381">
        <v>10407833.628120219</v>
      </c>
      <c r="H68" s="1351">
        <v>1910658.6707738179</v>
      </c>
      <c r="I68" s="1351">
        <v>687045.358067967</v>
      </c>
      <c r="J68" s="1351">
        <v>1202885.7912264771</v>
      </c>
      <c r="K68" s="1351">
        <v>13740.907161359341</v>
      </c>
      <c r="L68" s="1351">
        <v>4516012.600685643</v>
      </c>
      <c r="M68" s="1352">
        <v>2627552.1246282235</v>
      </c>
      <c r="N68" s="1382">
        <v>479210357.08495355</v>
      </c>
    </row>
    <row r="69" spans="1:14" x14ac:dyDescent="0.25">
      <c r="B69" s="1349" t="s">
        <v>3291</v>
      </c>
      <c r="C69" s="1378" t="s">
        <v>2967</v>
      </c>
      <c r="D69" s="1379"/>
      <c r="E69" s="1380"/>
      <c r="F69" s="1381">
        <v>536856567.60914391</v>
      </c>
      <c r="G69" s="1381">
        <v>10407833.628120219</v>
      </c>
      <c r="H69" s="1351">
        <v>1910658.6707738179</v>
      </c>
      <c r="I69" s="1351">
        <v>687045.358067967</v>
      </c>
      <c r="J69" s="1351">
        <v>1202885.7912264771</v>
      </c>
      <c r="K69" s="1351">
        <v>13740.907161359341</v>
      </c>
      <c r="L69" s="1351">
        <v>5267694.0121164043</v>
      </c>
      <c r="M69" s="1352">
        <v>2627552.1246282235</v>
      </c>
      <c r="N69" s="1382">
        <v>558973978.10123849</v>
      </c>
    </row>
    <row r="70" spans="1:14" ht="30" x14ac:dyDescent="0.25">
      <c r="B70" s="1347"/>
      <c r="C70" s="1392" t="s">
        <v>2312</v>
      </c>
      <c r="D70" s="1393"/>
      <c r="E70" s="1394"/>
      <c r="F70" s="1395" t="s">
        <v>3344</v>
      </c>
      <c r="G70" s="1395" t="s">
        <v>3240</v>
      </c>
      <c r="H70" s="1396" t="s">
        <v>1018</v>
      </c>
      <c r="I70" s="1396" t="s">
        <v>2304</v>
      </c>
      <c r="J70" s="1396" t="s">
        <v>1020</v>
      </c>
      <c r="K70" s="1396" t="s">
        <v>1021</v>
      </c>
      <c r="L70" s="1397" t="s">
        <v>1022</v>
      </c>
      <c r="M70" s="1398" t="s">
        <v>3341</v>
      </c>
      <c r="N70" s="1363" t="s">
        <v>3496</v>
      </c>
    </row>
    <row r="71" spans="1:14" x14ac:dyDescent="0.25">
      <c r="B71" s="1349" t="s">
        <v>3292</v>
      </c>
      <c r="C71" s="1399" t="s">
        <v>2977</v>
      </c>
      <c r="D71" s="1379"/>
      <c r="E71" s="1380"/>
      <c r="F71" s="1381">
        <v>188981123.23357838</v>
      </c>
      <c r="G71" s="1382">
        <v>19619005.251766708</v>
      </c>
      <c r="H71" s="1351">
        <v>3667962.3602561979</v>
      </c>
      <c r="I71" s="1351">
        <v>1318946.4720882985</v>
      </c>
      <c r="J71" s="1351">
        <v>2309224.4959267341</v>
      </c>
      <c r="K71" s="1351">
        <v>26378.929441765969</v>
      </c>
      <c r="L71" s="1351">
        <v>2101477.3966193516</v>
      </c>
      <c r="M71" s="1400">
        <v>4971214.8421266014</v>
      </c>
      <c r="N71" s="1382">
        <v>222995332.98180407</v>
      </c>
    </row>
    <row r="72" spans="1:14" x14ac:dyDescent="0.25">
      <c r="B72" s="1349" t="s">
        <v>3293</v>
      </c>
      <c r="C72" s="1399" t="s">
        <v>2978</v>
      </c>
      <c r="D72" s="1379"/>
      <c r="E72" s="1380"/>
      <c r="F72" s="1381">
        <v>199711798.87389466</v>
      </c>
      <c r="G72" s="1382">
        <v>19619005.251766708</v>
      </c>
      <c r="H72" s="1351">
        <v>3667962.3602561979</v>
      </c>
      <c r="I72" s="1351">
        <v>1318946.4720882985</v>
      </c>
      <c r="J72" s="1351">
        <v>2309224.4959267341</v>
      </c>
      <c r="K72" s="1351">
        <v>26378.929441765969</v>
      </c>
      <c r="L72" s="1351">
        <v>2203563.8591370126</v>
      </c>
      <c r="M72" s="1400">
        <v>4971214.8421266014</v>
      </c>
      <c r="N72" s="1382">
        <v>233828095.084638</v>
      </c>
    </row>
    <row r="73" spans="1:14" x14ac:dyDescent="0.25">
      <c r="B73" s="1349" t="s">
        <v>3294</v>
      </c>
      <c r="C73" s="1399" t="s">
        <v>2979</v>
      </c>
      <c r="D73" s="1379"/>
      <c r="E73" s="1380"/>
      <c r="F73" s="1381">
        <v>212539107.28619054</v>
      </c>
      <c r="G73" s="1382">
        <v>19619005.251766708</v>
      </c>
      <c r="H73" s="1351">
        <v>3667962.3602561979</v>
      </c>
      <c r="I73" s="1351">
        <v>1318946.4720882985</v>
      </c>
      <c r="J73" s="1351">
        <v>2309224.4959267341</v>
      </c>
      <c r="K73" s="1351">
        <v>26378.929441765969</v>
      </c>
      <c r="L73" s="1351">
        <v>2325596.6726640947</v>
      </c>
      <c r="M73" s="1400">
        <v>4971214.8421266014</v>
      </c>
      <c r="N73" s="1382">
        <v>246777436.31046098</v>
      </c>
    </row>
    <row r="74" spans="1:14" x14ac:dyDescent="0.25">
      <c r="B74" s="1349" t="s">
        <v>3295</v>
      </c>
      <c r="C74" s="1399" t="s">
        <v>2980</v>
      </c>
      <c r="D74" s="1379"/>
      <c r="E74" s="1380"/>
      <c r="F74" s="1381">
        <v>227275198.12491795</v>
      </c>
      <c r="G74" s="1382">
        <v>19619005.251766708</v>
      </c>
      <c r="H74" s="1351">
        <v>3667962.3602561979</v>
      </c>
      <c r="I74" s="1351">
        <v>1318946.4720882985</v>
      </c>
      <c r="J74" s="1351">
        <v>2309224.4959267341</v>
      </c>
      <c r="K74" s="1351">
        <v>26378.929441765969</v>
      </c>
      <c r="L74" s="1351">
        <v>2465788.7197904256</v>
      </c>
      <c r="M74" s="1400">
        <v>4971214.8421266014</v>
      </c>
      <c r="N74" s="1382">
        <v>261653719.19631472</v>
      </c>
    </row>
    <row r="75" spans="1:14" x14ac:dyDescent="0.25">
      <c r="B75" s="1349" t="s">
        <v>3296</v>
      </c>
      <c r="C75" s="1399" t="s">
        <v>2981</v>
      </c>
      <c r="D75" s="1379"/>
      <c r="E75" s="1380"/>
      <c r="F75" s="1381">
        <v>248000779.76374224</v>
      </c>
      <c r="G75" s="1382">
        <v>19619005.251766708</v>
      </c>
      <c r="H75" s="1351">
        <v>3667962.3602561979</v>
      </c>
      <c r="I75" s="1351">
        <v>1318946.4720882985</v>
      </c>
      <c r="J75" s="1351">
        <v>2309224.4959267341</v>
      </c>
      <c r="K75" s="1351">
        <v>26378.929441765969</v>
      </c>
      <c r="L75" s="1351">
        <v>2662961.8880091407</v>
      </c>
      <c r="M75" s="1400">
        <v>4971214.8421266014</v>
      </c>
      <c r="N75" s="1382">
        <v>282576474.00335765</v>
      </c>
    </row>
    <row r="76" spans="1:14" x14ac:dyDescent="0.25">
      <c r="B76" s="1349" t="s">
        <v>3297</v>
      </c>
      <c r="C76" s="1399" t="s">
        <v>2982</v>
      </c>
      <c r="D76" s="1379"/>
      <c r="E76" s="1380"/>
      <c r="F76" s="1381">
        <v>262611629.11643425</v>
      </c>
      <c r="G76" s="1382">
        <v>19619005.251766708</v>
      </c>
      <c r="H76" s="1351">
        <v>3667962.3602561979</v>
      </c>
      <c r="I76" s="1351">
        <v>1318946.4720882985</v>
      </c>
      <c r="J76" s="1351">
        <v>2309224.4959267341</v>
      </c>
      <c r="K76" s="1351">
        <v>26378.929441765969</v>
      </c>
      <c r="L76" s="1351">
        <v>2801962.4481594069</v>
      </c>
      <c r="M76" s="1400">
        <v>4971214.8421266014</v>
      </c>
      <c r="N76" s="1382">
        <v>297326323.91619992</v>
      </c>
    </row>
    <row r="77" spans="1:14" x14ac:dyDescent="0.25">
      <c r="B77" s="1349" t="s">
        <v>3298</v>
      </c>
      <c r="C77" s="1399" t="s">
        <v>2983</v>
      </c>
      <c r="D77" s="1379"/>
      <c r="E77" s="1380"/>
      <c r="F77" s="1381">
        <v>276492753.61436915</v>
      </c>
      <c r="G77" s="1382">
        <v>19619005.251766708</v>
      </c>
      <c r="H77" s="1351">
        <v>3667962.3602561979</v>
      </c>
      <c r="I77" s="1351">
        <v>1318946.4720882985</v>
      </c>
      <c r="J77" s="1351">
        <v>2309224.4959267341</v>
      </c>
      <c r="K77" s="1351">
        <v>26378.929441765969</v>
      </c>
      <c r="L77" s="1351">
        <v>2934020.7586759706</v>
      </c>
      <c r="M77" s="1400">
        <v>4971214.8421266014</v>
      </c>
      <c r="N77" s="1382">
        <v>311339506.7246514</v>
      </c>
    </row>
    <row r="78" spans="1:14" x14ac:dyDescent="0.25">
      <c r="B78" s="1349" t="s">
        <v>3299</v>
      </c>
      <c r="C78" s="1399" t="s">
        <v>2984</v>
      </c>
      <c r="D78" s="1379"/>
      <c r="E78" s="1380"/>
      <c r="F78" s="1381">
        <v>292822630.27335364</v>
      </c>
      <c r="G78" s="1382">
        <v>23577913.160826974</v>
      </c>
      <c r="H78" s="1351">
        <v>3667962.3602561979</v>
      </c>
      <c r="I78" s="1351">
        <v>1318946.4720882985</v>
      </c>
      <c r="J78" s="1351">
        <v>2309224.4959267341</v>
      </c>
      <c r="K78" s="1351">
        <v>26378.929441765969</v>
      </c>
      <c r="L78" s="1351">
        <v>3134647.6597002116</v>
      </c>
      <c r="M78" s="1400">
        <v>5771046.2033537431</v>
      </c>
      <c r="N78" s="1382">
        <v>332628749.55494756</v>
      </c>
    </row>
    <row r="79" spans="1:14" x14ac:dyDescent="0.25">
      <c r="B79" s="1349" t="s">
        <v>3300</v>
      </c>
      <c r="C79" s="1399" t="s">
        <v>2985</v>
      </c>
      <c r="D79" s="1379"/>
      <c r="E79" s="1380"/>
      <c r="F79" s="1381">
        <v>317271095.58353692</v>
      </c>
      <c r="G79" s="1382">
        <v>23577913.160826974</v>
      </c>
      <c r="H79" s="1351">
        <v>3667962.3602561979</v>
      </c>
      <c r="I79" s="1351">
        <v>1318946.4720882985</v>
      </c>
      <c r="J79" s="1351">
        <v>2309224.4959267341</v>
      </c>
      <c r="K79" s="1351">
        <v>26378.929441765969</v>
      </c>
      <c r="L79" s="1351">
        <v>3367238.5441106171</v>
      </c>
      <c r="M79" s="1400">
        <v>5771046.2033537431</v>
      </c>
      <c r="N79" s="1382">
        <v>357309805.74954122</v>
      </c>
    </row>
    <row r="80" spans="1:14" x14ac:dyDescent="0.25">
      <c r="A80" s="1353"/>
      <c r="B80" s="1349" t="s">
        <v>3301</v>
      </c>
      <c r="C80" s="1399" t="s">
        <v>2986</v>
      </c>
      <c r="D80" s="1379"/>
      <c r="E80" s="1380"/>
      <c r="F80" s="1381">
        <v>340890774.31908929</v>
      </c>
      <c r="G80" s="1382">
        <v>23577913.160826974</v>
      </c>
      <c r="H80" s="1351">
        <v>3667962.3602561979</v>
      </c>
      <c r="I80" s="1351">
        <v>1318946.4720882985</v>
      </c>
      <c r="J80" s="1351">
        <v>2309224.4959267341</v>
      </c>
      <c r="K80" s="1351">
        <v>26378.929441765969</v>
      </c>
      <c r="L80" s="1351">
        <v>3591944.7535553272</v>
      </c>
      <c r="M80" s="1400">
        <v>5771046.2033537431</v>
      </c>
      <c r="N80" s="1382">
        <v>381154190.6945383</v>
      </c>
    </row>
    <row r="81" spans="1:14" x14ac:dyDescent="0.25">
      <c r="B81" s="1349" t="s">
        <v>3302</v>
      </c>
      <c r="C81" s="1399" t="s">
        <v>2987</v>
      </c>
      <c r="D81" s="1379"/>
      <c r="E81" s="1380"/>
      <c r="F81" s="1381">
        <v>372198155.23347676</v>
      </c>
      <c r="G81" s="1382">
        <v>23577913.160826974</v>
      </c>
      <c r="H81" s="1351">
        <v>3667962.3602561979</v>
      </c>
      <c r="I81" s="1351">
        <v>1318946.4720882985</v>
      </c>
      <c r="J81" s="1351">
        <v>2309224.4959267341</v>
      </c>
      <c r="K81" s="1351">
        <v>26378.929441765969</v>
      </c>
      <c r="L81" s="1351">
        <v>3889788.0465009096</v>
      </c>
      <c r="M81" s="1400">
        <v>5771046.2033537431</v>
      </c>
      <c r="N81" s="1382">
        <v>412759414.90187138</v>
      </c>
    </row>
    <row r="82" spans="1:14" x14ac:dyDescent="0.25">
      <c r="C82" s="1353"/>
      <c r="D82" s="1353"/>
    </row>
    <row r="83" spans="1:14" s="1401" customFormat="1" ht="45" x14ac:dyDescent="0.25">
      <c r="B83" s="1359" t="s">
        <v>775</v>
      </c>
      <c r="C83" s="1402" t="s">
        <v>2313</v>
      </c>
      <c r="D83" s="1374"/>
      <c r="E83" s="1375"/>
      <c r="F83" s="1363" t="s">
        <v>3344</v>
      </c>
      <c r="G83" s="1363" t="s">
        <v>3240</v>
      </c>
      <c r="H83" s="1346" t="s">
        <v>3243</v>
      </c>
      <c r="I83" s="1403" t="s">
        <v>1018</v>
      </c>
      <c r="J83" s="1403" t="s">
        <v>1019</v>
      </c>
      <c r="K83" s="1389" t="s">
        <v>1021</v>
      </c>
      <c r="L83" s="1403" t="s">
        <v>1020</v>
      </c>
      <c r="M83" s="1346" t="s">
        <v>3341</v>
      </c>
      <c r="N83" s="1363" t="s">
        <v>3496</v>
      </c>
    </row>
    <row r="84" spans="1:14" x14ac:dyDescent="0.25">
      <c r="A84" s="1353"/>
      <c r="B84" s="1349" t="s">
        <v>3303</v>
      </c>
      <c r="C84" s="1404" t="s">
        <v>609</v>
      </c>
      <c r="D84" s="1405"/>
      <c r="E84" s="1380"/>
      <c r="F84" s="1381">
        <v>1441661.644995033</v>
      </c>
      <c r="G84" s="1381">
        <v>2077393.8768261999</v>
      </c>
      <c r="H84" s="1406">
        <v>135501.866601349</v>
      </c>
      <c r="I84" s="3971" t="s">
        <v>4250</v>
      </c>
      <c r="J84" s="3972"/>
      <c r="K84" s="3972"/>
      <c r="L84" s="3972"/>
      <c r="M84" s="3973"/>
      <c r="N84" s="1381">
        <v>3654557.3884225818</v>
      </c>
    </row>
    <row r="85" spans="1:14" x14ac:dyDescent="0.25">
      <c r="B85" s="1407"/>
      <c r="C85" s="1408"/>
      <c r="D85" s="1409"/>
    </row>
    <row r="86" spans="1:14" x14ac:dyDescent="0.25">
      <c r="B86" s="1353"/>
      <c r="C86" s="1353"/>
    </row>
    <row r="87" spans="1:14" ht="30" x14ac:dyDescent="0.25">
      <c r="B87" s="1347" t="s">
        <v>775</v>
      </c>
      <c r="C87" s="1410" t="s">
        <v>2314</v>
      </c>
      <c r="D87" s="1411" t="s">
        <v>3513</v>
      </c>
      <c r="E87" s="1411" t="s">
        <v>3514</v>
      </c>
    </row>
    <row r="88" spans="1:14" x14ac:dyDescent="0.25">
      <c r="B88" s="1349" t="s">
        <v>3304</v>
      </c>
      <c r="C88" s="1412" t="s">
        <v>2578</v>
      </c>
      <c r="D88" s="1351">
        <v>1642360.3934110068</v>
      </c>
      <c r="E88" s="1351">
        <v>375510.76745995798</v>
      </c>
      <c r="F88" s="1413"/>
    </row>
  </sheetData>
  <mergeCells count="10">
    <mergeCell ref="I84:M84"/>
    <mergeCell ref="M9:M10"/>
    <mergeCell ref="N9:O9"/>
    <mergeCell ref="R9:S9"/>
    <mergeCell ref="D9:E9"/>
    <mergeCell ref="F9:G9"/>
    <mergeCell ref="H9:I9"/>
    <mergeCell ref="J9:J10"/>
    <mergeCell ref="K9:K10"/>
    <mergeCell ref="L9:L10"/>
  </mergeCells>
  <pageMargins left="0.7" right="0.7" top="0.75" bottom="0.75" header="0.3" footer="0.3"/>
  <pageSetup paperSize="9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4"/>
  <dimension ref="A2:AW119"/>
  <sheetViews>
    <sheetView showGridLines="0" topLeftCell="A79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7.7109375" style="987" customWidth="1"/>
    <col min="2" max="2" width="8.5703125" style="987" customWidth="1"/>
    <col min="3" max="3" width="44.5703125" style="987" bestFit="1" customWidth="1"/>
    <col min="4" max="4" width="14.140625" style="987" customWidth="1"/>
    <col min="5" max="5" width="15.5703125" style="987" customWidth="1"/>
    <col min="6" max="6" width="15.7109375" style="987" bestFit="1" customWidth="1"/>
    <col min="7" max="7" width="16.7109375" style="987" bestFit="1" customWidth="1"/>
    <col min="8" max="8" width="17.28515625" style="987" customWidth="1"/>
    <col min="9" max="9" width="45.28515625" style="987" bestFit="1" customWidth="1"/>
    <col min="10" max="10" width="33.42578125" style="987" customWidth="1"/>
    <col min="11" max="11" width="11.5703125" style="987" bestFit="1" customWidth="1"/>
    <col min="12" max="12" width="17.28515625" style="987" bestFit="1" customWidth="1"/>
    <col min="13" max="13" width="14.5703125" style="987" bestFit="1" customWidth="1"/>
    <col min="14" max="14" width="11.42578125" style="987"/>
    <col min="15" max="15" width="44.140625" style="987" bestFit="1" customWidth="1"/>
    <col min="16" max="16" width="13.28515625" style="987" customWidth="1"/>
    <col min="17" max="17" width="15.5703125" style="987" customWidth="1"/>
    <col min="18" max="18" width="17.28515625" style="987" bestFit="1" customWidth="1"/>
    <col min="19" max="19" width="16.140625" style="987" bestFit="1" customWidth="1"/>
    <col min="20" max="20" width="11.42578125" style="987"/>
    <col min="21" max="21" width="40" style="987" bestFit="1" customWidth="1"/>
    <col min="22" max="22" width="12.28515625" style="987" customWidth="1"/>
    <col min="23" max="23" width="11.5703125" style="987" bestFit="1" customWidth="1"/>
    <col min="24" max="24" width="17.28515625" style="987" bestFit="1" customWidth="1"/>
    <col min="25" max="25" width="14.5703125" style="987" bestFit="1" customWidth="1"/>
    <col min="26" max="26" width="14" style="987" customWidth="1"/>
    <col min="27" max="27" width="38" style="987" bestFit="1" customWidth="1"/>
    <col min="28" max="28" width="17.5703125" style="987" customWidth="1"/>
    <col min="29" max="29" width="11.5703125" style="987" bestFit="1" customWidth="1"/>
    <col min="30" max="30" width="17.28515625" style="987" bestFit="1" customWidth="1"/>
    <col min="31" max="31" width="19.42578125" style="987" bestFit="1" customWidth="1"/>
    <col min="32" max="32" width="11.42578125" style="987"/>
    <col min="33" max="33" width="38" style="987" bestFit="1" customWidth="1"/>
    <col min="34" max="34" width="22.28515625" style="987" customWidth="1"/>
    <col min="35" max="35" width="11.5703125" style="987" bestFit="1" customWidth="1"/>
    <col min="36" max="36" width="17.28515625" style="987" bestFit="1" customWidth="1"/>
    <col min="37" max="37" width="15.28515625" style="987" bestFit="1" customWidth="1"/>
    <col min="38" max="42" width="11.42578125" style="987"/>
    <col min="43" max="43" width="12.85546875" style="987" bestFit="1" customWidth="1"/>
    <col min="44" max="16384" width="11.42578125" style="987"/>
  </cols>
  <sheetData>
    <row r="2" spans="1:11" ht="18.75" x14ac:dyDescent="0.3">
      <c r="B2" s="1296" t="s">
        <v>2804</v>
      </c>
    </row>
    <row r="3" spans="1:11" ht="18.75" x14ac:dyDescent="0.3">
      <c r="B3" s="1296" t="s">
        <v>2806</v>
      </c>
    </row>
    <row r="4" spans="1:11" ht="18.75" x14ac:dyDescent="0.3">
      <c r="B4" s="1296" t="s">
        <v>2817</v>
      </c>
    </row>
    <row r="5" spans="1:11" x14ac:dyDescent="0.3">
      <c r="B5" s="597" t="s">
        <v>3372</v>
      </c>
    </row>
    <row r="9" spans="1:11" x14ac:dyDescent="0.3">
      <c r="E9" s="1297"/>
      <c r="G9" s="1297"/>
    </row>
    <row r="10" spans="1:11" x14ac:dyDescent="0.3">
      <c r="A10" s="1298"/>
      <c r="B10" s="1298"/>
      <c r="C10" s="1298"/>
      <c r="D10" s="1298"/>
      <c r="E10" s="1298"/>
      <c r="F10" s="1298"/>
      <c r="G10" s="1298"/>
      <c r="H10" s="1298"/>
      <c r="I10" s="1298"/>
    </row>
    <row r="11" spans="1:11" ht="25.5" x14ac:dyDescent="0.3">
      <c r="A11" s="1298"/>
      <c r="B11" s="956" t="s">
        <v>938</v>
      </c>
      <c r="C11" s="956" t="s">
        <v>776</v>
      </c>
      <c r="D11" s="920" t="s">
        <v>925</v>
      </c>
      <c r="E11" s="1187" t="s">
        <v>975</v>
      </c>
      <c r="F11" s="920" t="s">
        <v>976</v>
      </c>
      <c r="G11" s="1187" t="s">
        <v>3363</v>
      </c>
      <c r="H11" s="1298"/>
      <c r="I11" s="1298"/>
    </row>
    <row r="12" spans="1:11" x14ac:dyDescent="0.3">
      <c r="A12" s="1298"/>
      <c r="B12" s="679">
        <v>1</v>
      </c>
      <c r="C12" s="1299" t="s">
        <v>1104</v>
      </c>
      <c r="D12" s="1300">
        <v>67007.977880184335</v>
      </c>
      <c r="E12" s="1300">
        <v>354812.85513925069</v>
      </c>
      <c r="F12" s="1300">
        <v>122213.29378573709</v>
      </c>
      <c r="G12" s="1301">
        <v>651890.83707866445</v>
      </c>
      <c r="H12" s="609"/>
      <c r="I12" s="609"/>
      <c r="J12" s="609"/>
      <c r="K12" s="609"/>
    </row>
    <row r="13" spans="1:11" x14ac:dyDescent="0.3">
      <c r="A13" s="1298"/>
      <c r="B13" s="679">
        <v>2</v>
      </c>
      <c r="C13" s="1299" t="s">
        <v>2465</v>
      </c>
      <c r="D13" s="1300">
        <v>19289.765097174917</v>
      </c>
      <c r="E13" s="1300">
        <v>354812.85513925069</v>
      </c>
      <c r="F13" s="1300">
        <v>122213.29378573709</v>
      </c>
      <c r="G13" s="1301">
        <v>539679.91402216267</v>
      </c>
      <c r="H13" s="609"/>
      <c r="I13" s="609"/>
      <c r="J13" s="609"/>
      <c r="K13" s="609"/>
    </row>
    <row r="14" spans="1:11" x14ac:dyDescent="0.3">
      <c r="A14" s="1298"/>
      <c r="B14" s="679">
        <v>3</v>
      </c>
      <c r="C14" s="1299" t="s">
        <v>2466</v>
      </c>
      <c r="D14" s="1300">
        <v>67007.977880184335</v>
      </c>
      <c r="E14" s="1300">
        <v>325468.84111400525</v>
      </c>
      <c r="F14" s="1300">
        <v>122213.29378573709</v>
      </c>
      <c r="G14" s="1301">
        <v>720620.13182265242</v>
      </c>
      <c r="H14" s="609"/>
      <c r="I14" s="609"/>
      <c r="J14" s="609"/>
      <c r="K14" s="609"/>
    </row>
    <row r="15" spans="1:11" x14ac:dyDescent="0.3">
      <c r="A15" s="1298"/>
      <c r="B15" s="679">
        <v>4</v>
      </c>
      <c r="C15" s="1299" t="s">
        <v>1106</v>
      </c>
      <c r="D15" s="1300">
        <v>19289.765097174917</v>
      </c>
      <c r="E15" s="1300">
        <v>325468.84111400525</v>
      </c>
      <c r="F15" s="1300">
        <v>122213.29378573709</v>
      </c>
      <c r="G15" s="1301">
        <v>634679.04542714043</v>
      </c>
      <c r="H15" s="609"/>
      <c r="I15" s="609"/>
      <c r="J15" s="609"/>
      <c r="K15" s="609"/>
    </row>
    <row r="16" spans="1:11" x14ac:dyDescent="0.3">
      <c r="A16" s="1298"/>
      <c r="B16" s="679">
        <v>5</v>
      </c>
      <c r="C16" s="1299" t="s">
        <v>2467</v>
      </c>
      <c r="D16" s="1300">
        <v>157679.18828696659</v>
      </c>
      <c r="E16" s="1300">
        <v>3311554.7112030303</v>
      </c>
      <c r="F16" s="1300">
        <v>626689.10051000351</v>
      </c>
      <c r="G16" s="1301">
        <v>5753523</v>
      </c>
      <c r="H16" s="609"/>
      <c r="I16" s="609"/>
      <c r="J16" s="609"/>
      <c r="K16" s="609"/>
    </row>
    <row r="17" spans="1:37" x14ac:dyDescent="0.3">
      <c r="A17" s="1298"/>
      <c r="B17" s="679">
        <v>6</v>
      </c>
      <c r="C17" s="1299" t="s">
        <v>2468</v>
      </c>
      <c r="D17" s="1300">
        <v>110820.39647640414</v>
      </c>
      <c r="E17" s="1300">
        <v>3133001.9791629077</v>
      </c>
      <c r="F17" s="1300">
        <v>960142.53966355731</v>
      </c>
      <c r="G17" s="1301">
        <v>4457500</v>
      </c>
      <c r="H17" s="609"/>
      <c r="I17" s="609"/>
      <c r="J17" s="609"/>
      <c r="K17" s="609"/>
    </row>
    <row r="18" spans="1:37" x14ac:dyDescent="0.3">
      <c r="A18" s="1298"/>
      <c r="B18" s="679">
        <v>7</v>
      </c>
      <c r="C18" s="1299" t="s">
        <v>2469</v>
      </c>
      <c r="D18" s="1300">
        <v>94172.795704267686</v>
      </c>
      <c r="E18" s="1300">
        <v>6088204.9891965548</v>
      </c>
      <c r="F18" s="1300">
        <v>1895606.9743602846</v>
      </c>
      <c r="G18" s="1301">
        <v>8164712.7592611071</v>
      </c>
      <c r="H18" s="609"/>
      <c r="I18" s="609"/>
      <c r="J18" s="609"/>
      <c r="K18" s="609"/>
    </row>
    <row r="19" spans="1:37" x14ac:dyDescent="0.3">
      <c r="A19" s="1298"/>
      <c r="B19" s="679">
        <v>8</v>
      </c>
      <c r="C19" s="1299" t="s">
        <v>2471</v>
      </c>
      <c r="D19" s="1300">
        <v>38579.530194349834</v>
      </c>
      <c r="E19" s="1300">
        <v>696622.66925265489</v>
      </c>
      <c r="F19" s="1300">
        <v>244426.58757147417</v>
      </c>
      <c r="G19" s="1301">
        <v>1022992.7870184788</v>
      </c>
      <c r="H19" s="609"/>
      <c r="I19" s="609"/>
      <c r="J19" s="609"/>
      <c r="K19" s="609"/>
    </row>
    <row r="20" spans="1:37" x14ac:dyDescent="0.3">
      <c r="A20" s="1298"/>
      <c r="B20" s="679">
        <v>9</v>
      </c>
      <c r="C20" s="1299" t="s">
        <v>2472</v>
      </c>
      <c r="D20" s="1300">
        <v>38579.530194349834</v>
      </c>
      <c r="E20" s="1300">
        <v>542393.81592466438</v>
      </c>
      <c r="F20" s="1300">
        <v>244426.58757147417</v>
      </c>
      <c r="G20" s="1301">
        <v>868763.93369048834</v>
      </c>
      <c r="H20" s="609"/>
      <c r="I20" s="609"/>
      <c r="J20" s="609"/>
      <c r="K20" s="609"/>
    </row>
    <row r="21" spans="1:37" x14ac:dyDescent="0.3">
      <c r="A21" s="1298"/>
      <c r="B21" s="1298"/>
      <c r="C21" s="1298"/>
      <c r="D21" s="1302"/>
      <c r="E21" s="1302"/>
      <c r="F21" s="1302"/>
      <c r="G21" s="1303"/>
      <c r="H21" s="1298"/>
      <c r="I21" s="1298"/>
    </row>
    <row r="22" spans="1:37" x14ac:dyDescent="0.3">
      <c r="A22" s="1298"/>
      <c r="B22" s="1298"/>
      <c r="C22" s="1298"/>
      <c r="D22" s="1302"/>
      <c r="E22" s="1302"/>
      <c r="F22" s="1302"/>
      <c r="G22" s="1303"/>
      <c r="H22" s="1298"/>
      <c r="I22" s="1298"/>
    </row>
    <row r="23" spans="1:37" x14ac:dyDescent="0.3">
      <c r="A23" s="1298"/>
      <c r="B23" s="1298"/>
      <c r="C23" s="1298"/>
      <c r="D23" s="1302"/>
      <c r="E23" s="1302"/>
      <c r="F23" s="1302"/>
      <c r="G23" s="1303"/>
      <c r="H23" s="1298"/>
      <c r="I23" s="1298"/>
    </row>
    <row r="24" spans="1:37" x14ac:dyDescent="0.3">
      <c r="A24" s="1298"/>
      <c r="B24" s="1298"/>
      <c r="C24" s="1298"/>
      <c r="D24" s="1302"/>
      <c r="E24" s="1302"/>
      <c r="F24" s="1302"/>
      <c r="G24" s="1303"/>
      <c r="H24" s="1298"/>
      <c r="I24" s="1298"/>
    </row>
    <row r="25" spans="1:37" x14ac:dyDescent="0.3">
      <c r="A25" s="1298"/>
      <c r="B25" s="1298"/>
      <c r="C25" s="1298"/>
      <c r="D25" s="1302"/>
      <c r="E25" s="1302"/>
      <c r="F25" s="1302"/>
      <c r="G25" s="1303"/>
      <c r="H25" s="1298"/>
      <c r="I25" s="1298"/>
    </row>
    <row r="26" spans="1:37" ht="15.75" customHeight="1" thickBot="1" x14ac:dyDescent="0.35">
      <c r="A26" s="1298"/>
      <c r="B26" s="1304"/>
      <c r="C26" s="1305"/>
      <c r="D26" s="1305"/>
      <c r="E26" s="1306"/>
      <c r="F26" s="1306"/>
      <c r="G26" s="1306"/>
      <c r="H26" s="1298"/>
      <c r="I26" s="1298"/>
    </row>
    <row r="27" spans="1:37" x14ac:dyDescent="0.3">
      <c r="C27" s="1307" t="s">
        <v>1060</v>
      </c>
      <c r="D27" s="692"/>
      <c r="E27" s="693" t="s">
        <v>875</v>
      </c>
      <c r="F27" s="693"/>
      <c r="G27" s="1042"/>
      <c r="H27" s="1298"/>
      <c r="I27" s="1307" t="s">
        <v>1060</v>
      </c>
      <c r="J27" s="692"/>
      <c r="K27" s="693" t="s">
        <v>875</v>
      </c>
      <c r="L27" s="693"/>
      <c r="M27" s="1042"/>
      <c r="N27" s="1298"/>
      <c r="O27" s="1307" t="s">
        <v>1060</v>
      </c>
      <c r="P27" s="692"/>
      <c r="Q27" s="693" t="s">
        <v>875</v>
      </c>
      <c r="R27" s="693"/>
      <c r="S27" s="1042"/>
      <c r="T27" s="1298"/>
      <c r="U27" s="1307" t="s">
        <v>1060</v>
      </c>
      <c r="V27" s="692"/>
      <c r="W27" s="693" t="s">
        <v>875</v>
      </c>
      <c r="X27" s="693"/>
      <c r="Y27" s="1042"/>
      <c r="Z27" s="1298"/>
      <c r="AA27" s="1307"/>
      <c r="AB27" s="692"/>
      <c r="AC27" s="693" t="s">
        <v>875</v>
      </c>
      <c r="AD27" s="693"/>
      <c r="AE27" s="1042"/>
      <c r="AF27" s="1298"/>
      <c r="AG27" s="1307"/>
      <c r="AH27" s="692"/>
      <c r="AI27" s="693" t="s">
        <v>875</v>
      </c>
      <c r="AJ27" s="693"/>
      <c r="AK27" s="1042"/>
    </row>
    <row r="28" spans="1:37" ht="15.75" thickBot="1" x14ac:dyDescent="0.35">
      <c r="C28" s="944" t="s">
        <v>877</v>
      </c>
      <c r="D28" s="1308">
        <v>1</v>
      </c>
      <c r="E28" s="609" t="s">
        <v>3366</v>
      </c>
      <c r="F28" s="1286"/>
      <c r="G28" s="1046"/>
      <c r="H28" s="1298"/>
      <c r="I28" s="944" t="s">
        <v>877</v>
      </c>
      <c r="J28" s="1308">
        <v>2</v>
      </c>
      <c r="K28" s="609" t="s">
        <v>3366</v>
      </c>
      <c r="L28" s="1286"/>
      <c r="M28" s="1046"/>
      <c r="N28" s="1298"/>
      <c r="O28" s="944" t="s">
        <v>877</v>
      </c>
      <c r="P28" s="1308">
        <v>3</v>
      </c>
      <c r="Q28" s="609" t="s">
        <v>3366</v>
      </c>
      <c r="R28" s="1286"/>
      <c r="S28" s="1046"/>
      <c r="T28" s="1298"/>
      <c r="U28" s="944" t="s">
        <v>877</v>
      </c>
      <c r="V28" s="1308">
        <v>4</v>
      </c>
      <c r="W28" s="609" t="s">
        <v>3366</v>
      </c>
      <c r="X28" s="1286"/>
      <c r="Y28" s="1046"/>
      <c r="Z28" s="1298"/>
      <c r="AA28" s="944" t="s">
        <v>877</v>
      </c>
      <c r="AB28" s="1308">
        <v>5</v>
      </c>
      <c r="AC28" s="609" t="s">
        <v>3366</v>
      </c>
      <c r="AD28" s="1286"/>
      <c r="AE28" s="1046"/>
      <c r="AF28" s="1298"/>
      <c r="AG28" s="944" t="s">
        <v>877</v>
      </c>
      <c r="AH28" s="1308">
        <v>6</v>
      </c>
      <c r="AI28" s="609" t="s">
        <v>3366</v>
      </c>
      <c r="AJ28" s="1286"/>
      <c r="AK28" s="1046"/>
    </row>
    <row r="29" spans="1:37" x14ac:dyDescent="0.3">
      <c r="C29" s="932" t="s">
        <v>880</v>
      </c>
      <c r="D29" s="693"/>
      <c r="E29" s="692"/>
      <c r="F29" s="959" t="s">
        <v>881</v>
      </c>
      <c r="G29" s="1049" t="s">
        <v>948</v>
      </c>
      <c r="H29" s="1298"/>
      <c r="I29" s="932" t="s">
        <v>880</v>
      </c>
      <c r="J29" s="693"/>
      <c r="K29" s="692"/>
      <c r="L29" s="959" t="s">
        <v>881</v>
      </c>
      <c r="M29" s="1049" t="s">
        <v>948</v>
      </c>
      <c r="N29" s="1298"/>
      <c r="O29" s="932" t="s">
        <v>880</v>
      </c>
      <c r="P29" s="693"/>
      <c r="Q29" s="692"/>
      <c r="R29" s="959" t="s">
        <v>881</v>
      </c>
      <c r="S29" s="1049" t="s">
        <v>948</v>
      </c>
      <c r="T29" s="1298"/>
      <c r="U29" s="932" t="s">
        <v>880</v>
      </c>
      <c r="V29" s="693"/>
      <c r="W29" s="692"/>
      <c r="X29" s="959" t="s">
        <v>881</v>
      </c>
      <c r="Y29" s="1049" t="s">
        <v>948</v>
      </c>
      <c r="Z29" s="1298"/>
      <c r="AA29" s="932" t="s">
        <v>880</v>
      </c>
      <c r="AB29" s="693"/>
      <c r="AC29" s="692"/>
      <c r="AD29" s="959" t="s">
        <v>881</v>
      </c>
      <c r="AE29" s="1049" t="s">
        <v>883</v>
      </c>
      <c r="AF29" s="1298"/>
      <c r="AG29" s="932" t="s">
        <v>880</v>
      </c>
      <c r="AH29" s="693"/>
      <c r="AI29" s="692"/>
      <c r="AJ29" s="959" t="s">
        <v>881</v>
      </c>
      <c r="AK29" s="1049" t="s">
        <v>883</v>
      </c>
    </row>
    <row r="30" spans="1:37" ht="15.75" thickBot="1" x14ac:dyDescent="0.35">
      <c r="C30" s="950" t="s">
        <v>1104</v>
      </c>
      <c r="D30" s="951" t="s">
        <v>2332</v>
      </c>
      <c r="E30" s="952"/>
      <c r="F30" s="609"/>
      <c r="G30" s="999"/>
      <c r="H30" s="1298"/>
      <c r="I30" s="950" t="s">
        <v>2465</v>
      </c>
      <c r="J30" s="951" t="s">
        <v>2332</v>
      </c>
      <c r="K30" s="952"/>
      <c r="L30" s="609"/>
      <c r="M30" s="999"/>
      <c r="N30" s="1298"/>
      <c r="O30" s="950" t="s">
        <v>2466</v>
      </c>
      <c r="P30" s="951" t="s">
        <v>2332</v>
      </c>
      <c r="Q30" s="952"/>
      <c r="R30" s="609"/>
      <c r="S30" s="999"/>
      <c r="T30" s="1298"/>
      <c r="U30" s="950" t="s">
        <v>1106</v>
      </c>
      <c r="V30" s="951" t="s">
        <v>2332</v>
      </c>
      <c r="W30" s="952"/>
      <c r="X30" s="609"/>
      <c r="Y30" s="999"/>
      <c r="Z30" s="1298"/>
      <c r="AA30" s="950" t="s">
        <v>2467</v>
      </c>
      <c r="AB30" s="951" t="s">
        <v>2332</v>
      </c>
      <c r="AC30" s="952"/>
      <c r="AD30" s="609"/>
      <c r="AE30" s="999"/>
      <c r="AF30" s="1298"/>
      <c r="AG30" s="950" t="s">
        <v>2468</v>
      </c>
      <c r="AH30" s="951" t="s">
        <v>2332</v>
      </c>
      <c r="AI30" s="952"/>
      <c r="AJ30" s="609"/>
      <c r="AK30" s="999"/>
    </row>
    <row r="31" spans="1:37" ht="15" customHeight="1" x14ac:dyDescent="0.3">
      <c r="C31" s="953" t="s">
        <v>882</v>
      </c>
      <c r="D31" s="609"/>
      <c r="E31" s="954"/>
      <c r="F31" s="609"/>
      <c r="G31" s="999"/>
      <c r="H31" s="1298"/>
      <c r="I31" s="953" t="s">
        <v>882</v>
      </c>
      <c r="J31" s="609"/>
      <c r="K31" s="954"/>
      <c r="L31" s="609"/>
      <c r="M31" s="999"/>
      <c r="N31" s="1298"/>
      <c r="O31" s="953" t="s">
        <v>882</v>
      </c>
      <c r="P31" s="609"/>
      <c r="Q31" s="954"/>
      <c r="R31" s="609"/>
      <c r="S31" s="999"/>
      <c r="T31" s="1298"/>
      <c r="U31" s="953" t="s">
        <v>882</v>
      </c>
      <c r="V31" s="609"/>
      <c r="W31" s="954"/>
      <c r="X31" s="609"/>
      <c r="Y31" s="999"/>
      <c r="Z31" s="1298"/>
      <c r="AA31" s="1309" t="s">
        <v>882</v>
      </c>
      <c r="AB31" s="1298"/>
      <c r="AC31" s="1310"/>
      <c r="AD31" s="1298"/>
      <c r="AE31" s="1311"/>
      <c r="AF31" s="1298"/>
      <c r="AG31" s="1309" t="s">
        <v>882</v>
      </c>
      <c r="AH31" s="1298"/>
      <c r="AI31" s="1310"/>
      <c r="AJ31" s="1298"/>
      <c r="AK31" s="1311"/>
    </row>
    <row r="32" spans="1:37" x14ac:dyDescent="0.3">
      <c r="C32" s="955" t="s">
        <v>884</v>
      </c>
      <c r="D32" s="956" t="s">
        <v>885</v>
      </c>
      <c r="E32" s="1312" t="s">
        <v>886</v>
      </c>
      <c r="F32" s="956" t="s">
        <v>887</v>
      </c>
      <c r="G32" s="1057" t="s">
        <v>888</v>
      </c>
      <c r="H32" s="1298"/>
      <c r="I32" s="955" t="s">
        <v>884</v>
      </c>
      <c r="J32" s="956" t="s">
        <v>885</v>
      </c>
      <c r="K32" s="956" t="s">
        <v>886</v>
      </c>
      <c r="L32" s="956" t="s">
        <v>887</v>
      </c>
      <c r="M32" s="1057" t="s">
        <v>888</v>
      </c>
      <c r="N32" s="1298"/>
      <c r="O32" s="955" t="s">
        <v>884</v>
      </c>
      <c r="P32" s="956" t="s">
        <v>885</v>
      </c>
      <c r="Q32" s="958" t="s">
        <v>886</v>
      </c>
      <c r="R32" s="956" t="s">
        <v>887</v>
      </c>
      <c r="S32" s="1057" t="s">
        <v>888</v>
      </c>
      <c r="T32" s="1298"/>
      <c r="U32" s="955" t="s">
        <v>884</v>
      </c>
      <c r="V32" s="956" t="s">
        <v>885</v>
      </c>
      <c r="W32" s="958" t="s">
        <v>886</v>
      </c>
      <c r="X32" s="956" t="s">
        <v>887</v>
      </c>
      <c r="Y32" s="1057" t="s">
        <v>888</v>
      </c>
      <c r="Z32" s="1298"/>
      <c r="AA32" s="955" t="s">
        <v>884</v>
      </c>
      <c r="AB32" s="956" t="s">
        <v>885</v>
      </c>
      <c r="AC32" s="958" t="s">
        <v>886</v>
      </c>
      <c r="AD32" s="956" t="s">
        <v>887</v>
      </c>
      <c r="AE32" s="1057" t="s">
        <v>888</v>
      </c>
      <c r="AF32" s="1298"/>
      <c r="AG32" s="955" t="s">
        <v>884</v>
      </c>
      <c r="AH32" s="956" t="s">
        <v>885</v>
      </c>
      <c r="AI32" s="958" t="s">
        <v>886</v>
      </c>
      <c r="AJ32" s="956" t="s">
        <v>887</v>
      </c>
      <c r="AK32" s="1057" t="s">
        <v>888</v>
      </c>
    </row>
    <row r="33" spans="3:44" ht="12.75" customHeight="1" x14ac:dyDescent="0.3">
      <c r="C33" s="1048" t="s">
        <v>889</v>
      </c>
      <c r="D33" s="960">
        <v>96448.825485874579</v>
      </c>
      <c r="E33" s="740">
        <v>0.2</v>
      </c>
      <c r="F33" s="960">
        <v>19289.765097174917</v>
      </c>
      <c r="G33" s="963">
        <v>19289.765097174917</v>
      </c>
      <c r="H33" s="1298"/>
      <c r="I33" s="1048" t="s">
        <v>889</v>
      </c>
      <c r="J33" s="960">
        <v>96448.825485874579</v>
      </c>
      <c r="K33" s="1313">
        <v>0.2</v>
      </c>
      <c r="L33" s="960">
        <v>19289.765097174917</v>
      </c>
      <c r="M33" s="963">
        <v>19289.765097174917</v>
      </c>
      <c r="N33" s="1298"/>
      <c r="O33" s="1048" t="s">
        <v>889</v>
      </c>
      <c r="P33" s="960">
        <v>96448.825485874579</v>
      </c>
      <c r="Q33" s="1314">
        <v>0.2</v>
      </c>
      <c r="R33" s="960">
        <v>19289.765097174917</v>
      </c>
      <c r="S33" s="963">
        <v>19289.765097174917</v>
      </c>
      <c r="T33" s="1298"/>
      <c r="U33" s="1048" t="s">
        <v>889</v>
      </c>
      <c r="V33" s="960">
        <v>96448.825485874579</v>
      </c>
      <c r="W33" s="1314">
        <v>0.2</v>
      </c>
      <c r="X33" s="960">
        <v>19289.765097174917</v>
      </c>
      <c r="Y33" s="963">
        <v>19289.765097174917</v>
      </c>
      <c r="Z33" s="1315"/>
      <c r="AA33" s="1048" t="s">
        <v>889</v>
      </c>
      <c r="AB33" s="960">
        <v>96448.825485874579</v>
      </c>
      <c r="AC33" s="1313">
        <v>0.2</v>
      </c>
      <c r="AD33" s="960">
        <v>19289.765097174917</v>
      </c>
      <c r="AE33" s="963">
        <v>19289.765097174917</v>
      </c>
      <c r="AF33" s="1298"/>
      <c r="AG33" s="645" t="s">
        <v>993</v>
      </c>
      <c r="AH33" s="960">
        <v>4251.3637355331075</v>
      </c>
      <c r="AI33" s="1313">
        <v>0.2</v>
      </c>
      <c r="AJ33" s="960">
        <v>850.27274710662152</v>
      </c>
      <c r="AK33" s="963">
        <v>850.27274710662152</v>
      </c>
    </row>
    <row r="34" spans="3:44" x14ac:dyDescent="0.3">
      <c r="C34" s="959" t="s">
        <v>2324</v>
      </c>
      <c r="D34" s="960">
        <v>139715.48787818075</v>
      </c>
      <c r="E34" s="1313">
        <v>0.2</v>
      </c>
      <c r="F34" s="960">
        <v>27943.097575636151</v>
      </c>
      <c r="G34" s="963">
        <v>27943.097575636151</v>
      </c>
      <c r="H34" s="1298"/>
      <c r="I34" s="959"/>
      <c r="J34" s="1062"/>
      <c r="K34" s="1064"/>
      <c r="L34" s="960"/>
      <c r="M34" s="963"/>
      <c r="N34" s="1298"/>
      <c r="O34" s="959" t="s">
        <v>2324</v>
      </c>
      <c r="P34" s="960">
        <v>139715.48787818075</v>
      </c>
      <c r="Q34" s="1313">
        <v>0.2</v>
      </c>
      <c r="R34" s="960">
        <v>27943.097575636151</v>
      </c>
      <c r="S34" s="963">
        <v>27943.097575636151</v>
      </c>
      <c r="T34" s="1298"/>
      <c r="U34" s="959"/>
      <c r="V34" s="1062"/>
      <c r="W34" s="1063"/>
      <c r="X34" s="960"/>
      <c r="Y34" s="963"/>
      <c r="Z34" s="1315"/>
      <c r="AA34" s="645" t="s">
        <v>1157</v>
      </c>
      <c r="AB34" s="960">
        <v>33660.685233420161</v>
      </c>
      <c r="AC34" s="1313">
        <v>0.5</v>
      </c>
      <c r="AD34" s="960">
        <v>16830.342616710081</v>
      </c>
      <c r="AE34" s="963">
        <v>16830.342616710081</v>
      </c>
      <c r="AF34" s="1298"/>
      <c r="AG34" s="645" t="s">
        <v>1157</v>
      </c>
      <c r="AH34" s="960">
        <v>33660.685233420161</v>
      </c>
      <c r="AI34" s="1313">
        <v>0.5</v>
      </c>
      <c r="AJ34" s="960">
        <v>16830.342616710081</v>
      </c>
      <c r="AK34" s="963">
        <v>16830.342616710081</v>
      </c>
    </row>
    <row r="35" spans="3:44" x14ac:dyDescent="0.3">
      <c r="C35" s="959" t="s">
        <v>2325</v>
      </c>
      <c r="D35" s="960">
        <v>98875.576036866361</v>
      </c>
      <c r="E35" s="1313">
        <v>0.2</v>
      </c>
      <c r="F35" s="960">
        <v>19775.115207373274</v>
      </c>
      <c r="G35" s="963">
        <v>19775.115207373274</v>
      </c>
      <c r="H35" s="1298"/>
      <c r="I35" s="959"/>
      <c r="J35" s="960"/>
      <c r="K35" s="1064"/>
      <c r="L35" s="960"/>
      <c r="M35" s="963"/>
      <c r="N35" s="1298"/>
      <c r="O35" s="959" t="s">
        <v>2325</v>
      </c>
      <c r="P35" s="960">
        <v>98875.576036866361</v>
      </c>
      <c r="Q35" s="1313">
        <v>0.2</v>
      </c>
      <c r="R35" s="960">
        <v>19775.115207373274</v>
      </c>
      <c r="S35" s="963">
        <v>19775.115207373274</v>
      </c>
      <c r="T35" s="1298"/>
      <c r="U35" s="959"/>
      <c r="V35" s="960"/>
      <c r="W35" s="1064"/>
      <c r="X35" s="960"/>
      <c r="Y35" s="963"/>
      <c r="Z35" s="1315"/>
      <c r="AA35" s="645" t="s">
        <v>2263</v>
      </c>
      <c r="AB35" s="960">
        <v>644840.71328391111</v>
      </c>
      <c r="AC35" s="1310">
        <v>0.16384210180390957</v>
      </c>
      <c r="AD35" s="960">
        <v>105652.05779316822</v>
      </c>
      <c r="AE35" s="963">
        <v>105652.05779316822</v>
      </c>
      <c r="AF35" s="1298"/>
      <c r="AG35" s="645" t="s">
        <v>2263</v>
      </c>
      <c r="AH35" s="960">
        <v>644840.71328391111</v>
      </c>
      <c r="AI35" s="1310">
        <v>0.1261669847206161</v>
      </c>
      <c r="AJ35" s="960">
        <v>81357.6084201224</v>
      </c>
      <c r="AK35" s="963">
        <v>81357.6084201224</v>
      </c>
    </row>
    <row r="36" spans="3:44" x14ac:dyDescent="0.3">
      <c r="C36" s="720"/>
      <c r="D36" s="609"/>
      <c r="E36" s="609"/>
      <c r="F36" s="968" t="s">
        <v>1322</v>
      </c>
      <c r="G36" s="963">
        <v>67007.977880184335</v>
      </c>
      <c r="H36" s="1298"/>
      <c r="I36" s="720"/>
      <c r="J36" s="609"/>
      <c r="K36" s="609"/>
      <c r="L36" s="968" t="s">
        <v>1322</v>
      </c>
      <c r="M36" s="963">
        <v>19289.765097174917</v>
      </c>
      <c r="N36" s="1298"/>
      <c r="O36" s="720"/>
      <c r="P36" s="609"/>
      <c r="Q36" s="609"/>
      <c r="R36" s="968" t="s">
        <v>1322</v>
      </c>
      <c r="S36" s="963">
        <v>67007.977880184335</v>
      </c>
      <c r="T36" s="1298"/>
      <c r="U36" s="720"/>
      <c r="V36" s="609"/>
      <c r="W36" s="609"/>
      <c r="X36" s="968" t="s">
        <v>1322</v>
      </c>
      <c r="Y36" s="963">
        <v>19289.765097174917</v>
      </c>
      <c r="Z36" s="1315"/>
      <c r="AA36" s="1287" t="s">
        <v>926</v>
      </c>
      <c r="AB36" s="960">
        <v>39894.1454618313</v>
      </c>
      <c r="AC36" s="1310">
        <v>0.13107368144312764</v>
      </c>
      <c r="AD36" s="960">
        <v>5229.0725137098725</v>
      </c>
      <c r="AE36" s="963">
        <v>5229.0725137098725</v>
      </c>
      <c r="AF36" s="1298"/>
      <c r="AG36" s="645" t="s">
        <v>926</v>
      </c>
      <c r="AH36" s="960">
        <v>39894.1454618313</v>
      </c>
      <c r="AI36" s="1310">
        <v>0.10513915393384674</v>
      </c>
      <c r="AJ36" s="960">
        <v>4194.4367007707542</v>
      </c>
      <c r="AK36" s="963">
        <v>4194.4367007707542</v>
      </c>
    </row>
    <row r="37" spans="3:44" x14ac:dyDescent="0.3">
      <c r="C37" s="953" t="s">
        <v>891</v>
      </c>
      <c r="D37" s="954"/>
      <c r="E37" s="954"/>
      <c r="F37" s="609"/>
      <c r="G37" s="999"/>
      <c r="H37" s="1298"/>
      <c r="I37" s="953" t="s">
        <v>891</v>
      </c>
      <c r="J37" s="954"/>
      <c r="K37" s="954"/>
      <c r="L37" s="609"/>
      <c r="M37" s="999"/>
      <c r="N37" s="1298"/>
      <c r="O37" s="953" t="s">
        <v>891</v>
      </c>
      <c r="P37" s="954"/>
      <c r="Q37" s="954"/>
      <c r="R37" s="609"/>
      <c r="S37" s="999"/>
      <c r="T37" s="1298"/>
      <c r="U37" s="953" t="s">
        <v>891</v>
      </c>
      <c r="V37" s="954"/>
      <c r="W37" s="954"/>
      <c r="X37" s="609"/>
      <c r="Y37" s="999"/>
      <c r="Z37" s="1315"/>
      <c r="AA37" s="1287" t="s">
        <v>927</v>
      </c>
      <c r="AB37" s="960">
        <v>29920.609096373475</v>
      </c>
      <c r="AC37" s="1310">
        <v>0.35687609940727222</v>
      </c>
      <c r="AD37" s="960">
        <v>10677.950266203514</v>
      </c>
      <c r="AE37" s="963">
        <v>10677.950266203514</v>
      </c>
      <c r="AF37" s="1298"/>
      <c r="AG37" s="645" t="s">
        <v>927</v>
      </c>
      <c r="AH37" s="960">
        <v>29920.609096373475</v>
      </c>
      <c r="AI37" s="1310">
        <v>0.25359563928843831</v>
      </c>
      <c r="AJ37" s="960">
        <v>7587.7359916942942</v>
      </c>
      <c r="AK37" s="963">
        <v>7587.7359916942942</v>
      </c>
    </row>
    <row r="38" spans="3:44" x14ac:dyDescent="0.3">
      <c r="C38" s="955" t="s">
        <v>884</v>
      </c>
      <c r="D38" s="956" t="s">
        <v>892</v>
      </c>
      <c r="E38" s="958" t="s">
        <v>893</v>
      </c>
      <c r="F38" s="956" t="s">
        <v>887</v>
      </c>
      <c r="G38" s="1057" t="s">
        <v>888</v>
      </c>
      <c r="H38" s="1298"/>
      <c r="I38" s="955" t="s">
        <v>884</v>
      </c>
      <c r="J38" s="956" t="s">
        <v>892</v>
      </c>
      <c r="K38" s="958" t="s">
        <v>893</v>
      </c>
      <c r="L38" s="956" t="s">
        <v>887</v>
      </c>
      <c r="M38" s="1057" t="s">
        <v>888</v>
      </c>
      <c r="N38" s="1298"/>
      <c r="O38" s="955" t="s">
        <v>884</v>
      </c>
      <c r="P38" s="956" t="s">
        <v>892</v>
      </c>
      <c r="Q38" s="958" t="s">
        <v>893</v>
      </c>
      <c r="R38" s="956" t="s">
        <v>887</v>
      </c>
      <c r="S38" s="1057" t="s">
        <v>888</v>
      </c>
      <c r="T38" s="1298"/>
      <c r="U38" s="955" t="s">
        <v>884</v>
      </c>
      <c r="V38" s="956" t="s">
        <v>892</v>
      </c>
      <c r="W38" s="958" t="s">
        <v>893</v>
      </c>
      <c r="X38" s="956" t="s">
        <v>887</v>
      </c>
      <c r="Y38" s="1057" t="s">
        <v>888</v>
      </c>
      <c r="Z38" s="1298"/>
      <c r="AA38" s="1316"/>
      <c r="AB38" s="1298"/>
      <c r="AC38" s="1298"/>
      <c r="AD38" s="1317" t="s">
        <v>1322</v>
      </c>
      <c r="AE38" s="963">
        <v>157679.18828696659</v>
      </c>
      <c r="AF38" s="1298"/>
      <c r="AG38" s="1316"/>
      <c r="AH38" s="1298"/>
      <c r="AI38" s="1298"/>
      <c r="AJ38" s="1317" t="s">
        <v>1322</v>
      </c>
      <c r="AK38" s="963">
        <v>110820.39647640414</v>
      </c>
    </row>
    <row r="39" spans="3:44" ht="16.5" x14ac:dyDescent="0.3">
      <c r="C39" s="1067" t="s">
        <v>982</v>
      </c>
      <c r="D39" s="978" t="s">
        <v>4324</v>
      </c>
      <c r="E39" s="679">
        <v>1</v>
      </c>
      <c r="F39" s="960">
        <v>35824.125826487681</v>
      </c>
      <c r="G39" s="963">
        <v>35824.125826487681</v>
      </c>
      <c r="H39" s="1298"/>
      <c r="I39" s="1067" t="s">
        <v>982</v>
      </c>
      <c r="J39" s="978" t="s">
        <v>4324</v>
      </c>
      <c r="K39" s="679">
        <v>1</v>
      </c>
      <c r="L39" s="960">
        <v>35824.125826487681</v>
      </c>
      <c r="M39" s="963">
        <v>35824.125826487681</v>
      </c>
      <c r="N39" s="1298"/>
      <c r="O39" s="959" t="s">
        <v>982</v>
      </c>
      <c r="P39" s="679" t="s">
        <v>4324</v>
      </c>
      <c r="Q39" s="679">
        <v>1</v>
      </c>
      <c r="R39" s="960">
        <v>35824.125826487681</v>
      </c>
      <c r="S39" s="963">
        <v>35824.125826487681</v>
      </c>
      <c r="T39" s="1298"/>
      <c r="U39" s="1067" t="s">
        <v>982</v>
      </c>
      <c r="V39" s="978" t="s">
        <v>4324</v>
      </c>
      <c r="W39" s="679">
        <v>1</v>
      </c>
      <c r="X39" s="960">
        <v>35824.125826487681</v>
      </c>
      <c r="Y39" s="963">
        <v>35824.125826487681</v>
      </c>
      <c r="Z39" s="1298"/>
      <c r="AA39" s="1309" t="s">
        <v>891</v>
      </c>
      <c r="AB39" s="1310"/>
      <c r="AC39" s="1310"/>
      <c r="AD39" s="1298"/>
      <c r="AE39" s="999"/>
      <c r="AF39" s="1298"/>
      <c r="AG39" s="1309" t="s">
        <v>891</v>
      </c>
      <c r="AH39" s="1310"/>
      <c r="AI39" s="1310"/>
      <c r="AJ39" s="1298"/>
      <c r="AK39" s="999"/>
    </row>
    <row r="40" spans="3:44" x14ac:dyDescent="0.3">
      <c r="C40" s="1067" t="s">
        <v>989</v>
      </c>
      <c r="D40" s="978" t="s">
        <v>1105</v>
      </c>
      <c r="E40" s="679">
        <v>3</v>
      </c>
      <c r="F40" s="960">
        <v>27513.203766780207</v>
      </c>
      <c r="G40" s="963">
        <v>82539.611300340621</v>
      </c>
      <c r="H40" s="1298"/>
      <c r="I40" s="1067" t="s">
        <v>989</v>
      </c>
      <c r="J40" s="978" t="s">
        <v>1105</v>
      </c>
      <c r="K40" s="679">
        <v>3</v>
      </c>
      <c r="L40" s="960">
        <v>27513.203766780207</v>
      </c>
      <c r="M40" s="963">
        <v>82539.611300340621</v>
      </c>
      <c r="N40" s="1298"/>
      <c r="O40" s="959" t="s">
        <v>989</v>
      </c>
      <c r="P40" s="679" t="s">
        <v>1105</v>
      </c>
      <c r="Q40" s="679">
        <v>3</v>
      </c>
      <c r="R40" s="960">
        <v>27513.203766780207</v>
      </c>
      <c r="S40" s="963">
        <v>82539.611300340621</v>
      </c>
      <c r="T40" s="1298"/>
      <c r="U40" s="1067" t="s">
        <v>989</v>
      </c>
      <c r="V40" s="978" t="s">
        <v>1105</v>
      </c>
      <c r="W40" s="679">
        <v>3</v>
      </c>
      <c r="X40" s="960">
        <v>27513.203766780207</v>
      </c>
      <c r="Y40" s="963">
        <v>82539.611300340621</v>
      </c>
      <c r="Z40" s="1298"/>
      <c r="AA40" s="955" t="s">
        <v>884</v>
      </c>
      <c r="AB40" s="956" t="s">
        <v>892</v>
      </c>
      <c r="AC40" s="958" t="s">
        <v>893</v>
      </c>
      <c r="AD40" s="956" t="s">
        <v>887</v>
      </c>
      <c r="AE40" s="1057" t="s">
        <v>888</v>
      </c>
      <c r="AF40" s="1298"/>
      <c r="AG40" s="645" t="s">
        <v>884</v>
      </c>
      <c r="AH40" s="956" t="s">
        <v>892</v>
      </c>
      <c r="AI40" s="958" t="s">
        <v>893</v>
      </c>
      <c r="AJ40" s="956" t="s">
        <v>887</v>
      </c>
      <c r="AK40" s="1057" t="s">
        <v>888</v>
      </c>
    </row>
    <row r="41" spans="3:44" ht="16.5" x14ac:dyDescent="0.3">
      <c r="C41" s="1067" t="s">
        <v>1898</v>
      </c>
      <c r="D41" s="978" t="s">
        <v>4324</v>
      </c>
      <c r="E41" s="679">
        <v>0.34</v>
      </c>
      <c r="F41" s="960">
        <v>372449.24864756566</v>
      </c>
      <c r="G41" s="963">
        <v>126632.74454017234</v>
      </c>
      <c r="H41" s="1298"/>
      <c r="I41" s="1067" t="s">
        <v>1898</v>
      </c>
      <c r="J41" s="978" t="s">
        <v>4324</v>
      </c>
      <c r="K41" s="679">
        <v>0.34</v>
      </c>
      <c r="L41" s="960">
        <v>372449.24864756566</v>
      </c>
      <c r="M41" s="963">
        <v>126632.74454017234</v>
      </c>
      <c r="N41" s="1298"/>
      <c r="O41" s="959" t="s">
        <v>1898</v>
      </c>
      <c r="P41" s="679" t="s">
        <v>4324</v>
      </c>
      <c r="Q41" s="679">
        <v>0.27</v>
      </c>
      <c r="R41" s="960">
        <v>372449.24864756566</v>
      </c>
      <c r="S41" s="963">
        <v>100561.29713484274</v>
      </c>
      <c r="T41" s="1298"/>
      <c r="U41" s="1067" t="s">
        <v>1898</v>
      </c>
      <c r="V41" s="978" t="s">
        <v>4324</v>
      </c>
      <c r="W41" s="679">
        <v>0.27</v>
      </c>
      <c r="X41" s="960">
        <v>372449.24864756566</v>
      </c>
      <c r="Y41" s="963">
        <v>100561.29713484274</v>
      </c>
      <c r="Z41" s="1298"/>
      <c r="AA41" s="1318" t="s">
        <v>1896</v>
      </c>
      <c r="AB41" s="975" t="s">
        <v>4324</v>
      </c>
      <c r="AC41" s="1310">
        <v>4.0960525450977392E-2</v>
      </c>
      <c r="AD41" s="960">
        <v>327256.66199158487</v>
      </c>
      <c r="AE41" s="963">
        <v>13404.604832508217</v>
      </c>
      <c r="AF41" s="1298"/>
      <c r="AG41" s="645" t="s">
        <v>1896</v>
      </c>
      <c r="AH41" s="975" t="s">
        <v>4324</v>
      </c>
      <c r="AI41" s="1310">
        <v>6.3083492360308052E-2</v>
      </c>
      <c r="AJ41" s="960">
        <v>327256.66199158487</v>
      </c>
      <c r="AK41" s="963">
        <v>20644.493136606059</v>
      </c>
      <c r="AN41" s="1319"/>
      <c r="AO41" s="1320"/>
      <c r="AP41" s="1321"/>
      <c r="AR41" s="1322"/>
    </row>
    <row r="42" spans="3:44" ht="16.5" x14ac:dyDescent="0.3">
      <c r="C42" s="1067" t="s">
        <v>1896</v>
      </c>
      <c r="D42" s="978" t="s">
        <v>4324</v>
      </c>
      <c r="E42" s="679">
        <v>0.04</v>
      </c>
      <c r="F42" s="960">
        <v>327256.66199158487</v>
      </c>
      <c r="G42" s="963">
        <v>13090.266479663394</v>
      </c>
      <c r="H42" s="1298"/>
      <c r="I42" s="1067" t="s">
        <v>1896</v>
      </c>
      <c r="J42" s="978" t="s">
        <v>4324</v>
      </c>
      <c r="K42" s="679">
        <v>0.04</v>
      </c>
      <c r="L42" s="960">
        <v>327256.66199158487</v>
      </c>
      <c r="M42" s="963">
        <v>13090.266479663394</v>
      </c>
      <c r="N42" s="1298"/>
      <c r="O42" s="959" t="s">
        <v>1896</v>
      </c>
      <c r="P42" s="679" t="s">
        <v>4324</v>
      </c>
      <c r="Q42" s="679">
        <v>0.03</v>
      </c>
      <c r="R42" s="960">
        <v>327256.66199158487</v>
      </c>
      <c r="S42" s="963">
        <v>9817.6998597475449</v>
      </c>
      <c r="T42" s="1298"/>
      <c r="U42" s="1067" t="s">
        <v>1896</v>
      </c>
      <c r="V42" s="978" t="s">
        <v>4324</v>
      </c>
      <c r="W42" s="679">
        <v>0.03</v>
      </c>
      <c r="X42" s="960">
        <v>327256.66199158487</v>
      </c>
      <c r="Y42" s="963">
        <v>9817.6998597475449</v>
      </c>
      <c r="Z42" s="1298"/>
      <c r="AA42" s="1318" t="s">
        <v>1898</v>
      </c>
      <c r="AB42" s="975" t="s">
        <v>4324</v>
      </c>
      <c r="AC42" s="1310">
        <v>5.3531414911090831</v>
      </c>
      <c r="AD42" s="960">
        <v>372449.24864756566</v>
      </c>
      <c r="AE42" s="963">
        <v>1993773.5262676873</v>
      </c>
      <c r="AF42" s="1298"/>
      <c r="AG42" s="645" t="s">
        <v>1898</v>
      </c>
      <c r="AH42" s="975" t="s">
        <v>4324</v>
      </c>
      <c r="AI42" s="1310">
        <v>5.0719127857687667</v>
      </c>
      <c r="AJ42" s="960">
        <v>372449.24864756566</v>
      </c>
      <c r="AK42" s="963">
        <v>1889030.1062655589</v>
      </c>
      <c r="AN42" s="1319"/>
      <c r="AO42" s="1320"/>
      <c r="AP42" s="1321"/>
      <c r="AR42" s="1322"/>
    </row>
    <row r="43" spans="3:44" x14ac:dyDescent="0.3">
      <c r="C43" s="1067" t="s">
        <v>902</v>
      </c>
      <c r="D43" s="679" t="s">
        <v>903</v>
      </c>
      <c r="E43" s="679">
        <v>1</v>
      </c>
      <c r="F43" s="960">
        <v>96726.106992586661</v>
      </c>
      <c r="G43" s="963">
        <v>96726.106992586661</v>
      </c>
      <c r="H43" s="1298"/>
      <c r="I43" s="1067" t="s">
        <v>902</v>
      </c>
      <c r="J43" s="679" t="s">
        <v>903</v>
      </c>
      <c r="K43" s="679">
        <v>1</v>
      </c>
      <c r="L43" s="960">
        <v>96726.106992586661</v>
      </c>
      <c r="M43" s="963">
        <v>96726.106992586661</v>
      </c>
      <c r="N43" s="1298"/>
      <c r="O43" s="1067" t="s">
        <v>902</v>
      </c>
      <c r="P43" s="679" t="s">
        <v>903</v>
      </c>
      <c r="Q43" s="679">
        <v>1</v>
      </c>
      <c r="R43" s="960">
        <v>96726.106992586661</v>
      </c>
      <c r="S43" s="963">
        <v>96726.106992586661</v>
      </c>
      <c r="T43" s="1298"/>
      <c r="U43" s="1067" t="s">
        <v>902</v>
      </c>
      <c r="V43" s="679" t="s">
        <v>903</v>
      </c>
      <c r="W43" s="679">
        <v>1</v>
      </c>
      <c r="X43" s="960">
        <v>96726.106992586661</v>
      </c>
      <c r="Y43" s="963">
        <v>96726.106992586661</v>
      </c>
      <c r="Z43" s="1298"/>
      <c r="AA43" s="1075" t="s">
        <v>905</v>
      </c>
      <c r="AB43" s="679" t="s">
        <v>3</v>
      </c>
      <c r="AC43" s="1310">
        <v>401.48561183318122</v>
      </c>
      <c r="AD43" s="960">
        <v>2256.9424964936889</v>
      </c>
      <c r="AE43" s="963">
        <v>906129.93907707615</v>
      </c>
      <c r="AF43" s="1298"/>
      <c r="AG43" s="645" t="s">
        <v>905</v>
      </c>
      <c r="AH43" s="679" t="s">
        <v>3</v>
      </c>
      <c r="AI43" s="1310">
        <v>380.3934589326575</v>
      </c>
      <c r="AJ43" s="960">
        <v>2256.9424964936889</v>
      </c>
      <c r="AK43" s="963">
        <v>858526.16285334155</v>
      </c>
      <c r="AN43" s="1323"/>
      <c r="AO43" s="700"/>
      <c r="AP43" s="1321"/>
      <c r="AR43" s="1322"/>
    </row>
    <row r="44" spans="3:44" x14ac:dyDescent="0.3">
      <c r="C44" s="1048"/>
      <c r="D44" s="1068"/>
      <c r="E44" s="1059"/>
      <c r="F44" s="960"/>
      <c r="G44" s="963"/>
      <c r="H44" s="1298"/>
      <c r="I44" s="1048"/>
      <c r="J44" s="1068"/>
      <c r="K44" s="1059"/>
      <c r="L44" s="960"/>
      <c r="M44" s="963"/>
      <c r="N44" s="1298"/>
      <c r="O44" s="1048"/>
      <c r="P44" s="1068"/>
      <c r="Q44" s="1059"/>
      <c r="R44" s="960"/>
      <c r="S44" s="963"/>
      <c r="T44" s="1298"/>
      <c r="U44" s="1048"/>
      <c r="V44" s="1068"/>
      <c r="W44" s="1059"/>
      <c r="X44" s="960"/>
      <c r="Y44" s="963"/>
      <c r="Z44" s="1298"/>
      <c r="AA44" s="1075" t="s">
        <v>902</v>
      </c>
      <c r="AB44" s="679" t="s">
        <v>903</v>
      </c>
      <c r="AC44" s="1310">
        <v>2.5264619464971001</v>
      </c>
      <c r="AD44" s="960">
        <v>96726.106992586661</v>
      </c>
      <c r="AE44" s="963">
        <v>244374.82854957727</v>
      </c>
      <c r="AF44" s="1298"/>
      <c r="AG44" s="1075" t="s">
        <v>902</v>
      </c>
      <c r="AH44" s="679" t="s">
        <v>903</v>
      </c>
      <c r="AI44" s="1310">
        <v>2.0249801047658882</v>
      </c>
      <c r="AJ44" s="960">
        <v>96726.106992586661</v>
      </c>
      <c r="AK44" s="963">
        <v>195868.44227144466</v>
      </c>
      <c r="AN44" s="1323"/>
      <c r="AO44" s="700"/>
      <c r="AP44" s="1321"/>
      <c r="AR44" s="1322"/>
    </row>
    <row r="45" spans="3:44" x14ac:dyDescent="0.3">
      <c r="C45" s="1318"/>
      <c r="D45" s="679"/>
      <c r="E45" s="1313"/>
      <c r="F45" s="960"/>
      <c r="G45" s="963"/>
      <c r="H45" s="1298"/>
      <c r="I45" s="959"/>
      <c r="J45" s="679"/>
      <c r="K45" s="1063"/>
      <c r="L45" s="960"/>
      <c r="M45" s="963"/>
      <c r="N45" s="1298"/>
      <c r="O45" s="959"/>
      <c r="P45" s="679"/>
      <c r="Q45" s="1314"/>
      <c r="R45" s="960"/>
      <c r="S45" s="963"/>
      <c r="T45" s="1298"/>
      <c r="U45" s="959"/>
      <c r="V45" s="679"/>
      <c r="W45" s="1063"/>
      <c r="X45" s="960"/>
      <c r="Y45" s="963"/>
      <c r="Z45" s="1298"/>
      <c r="AA45" s="1075" t="s">
        <v>987</v>
      </c>
      <c r="AB45" s="679" t="s">
        <v>2327</v>
      </c>
      <c r="AC45" s="1310">
        <v>0.40960525450977386</v>
      </c>
      <c r="AD45" s="960">
        <v>8751.5632137848133</v>
      </c>
      <c r="AE45" s="963">
        <v>3584.686277540703</v>
      </c>
      <c r="AF45" s="1298"/>
      <c r="AG45" s="1075" t="s">
        <v>987</v>
      </c>
      <c r="AH45" s="679" t="s">
        <v>2327</v>
      </c>
      <c r="AI45" s="1310">
        <v>0.63083492360308047</v>
      </c>
      <c r="AJ45" s="960">
        <v>8751.5632137848133</v>
      </c>
      <c r="AK45" s="963">
        <v>5520.791711375472</v>
      </c>
      <c r="AN45" s="1323"/>
      <c r="AO45" s="700"/>
      <c r="AP45" s="1321"/>
      <c r="AR45" s="1322"/>
    </row>
    <row r="46" spans="3:44" x14ac:dyDescent="0.3">
      <c r="C46" s="959"/>
      <c r="D46" s="679"/>
      <c r="E46" s="1324"/>
      <c r="F46" s="960"/>
      <c r="G46" s="963"/>
      <c r="H46" s="1298"/>
      <c r="I46" s="959"/>
      <c r="J46" s="679"/>
      <c r="K46" s="1063"/>
      <c r="L46" s="960"/>
      <c r="M46" s="963"/>
      <c r="N46" s="1298"/>
      <c r="O46" s="959"/>
      <c r="P46" s="679"/>
      <c r="Q46" s="1324"/>
      <c r="R46" s="960"/>
      <c r="S46" s="963"/>
      <c r="T46" s="1298"/>
      <c r="U46" s="959"/>
      <c r="V46" s="679"/>
      <c r="W46" s="1063"/>
      <c r="X46" s="960"/>
      <c r="Y46" s="963"/>
      <c r="Z46" s="1298"/>
      <c r="AA46" s="1075" t="s">
        <v>988</v>
      </c>
      <c r="AB46" s="700" t="s">
        <v>2327</v>
      </c>
      <c r="AC46" s="1310">
        <v>2.0480262725488694</v>
      </c>
      <c r="AD46" s="960">
        <v>9470.8830294530144</v>
      </c>
      <c r="AE46" s="963">
        <v>19396.617268557002</v>
      </c>
      <c r="AF46" s="1298"/>
      <c r="AG46" s="1075" t="s">
        <v>988</v>
      </c>
      <c r="AH46" s="700" t="s">
        <v>2327</v>
      </c>
      <c r="AI46" s="1310">
        <v>3.1541746180154022</v>
      </c>
      <c r="AJ46" s="960">
        <v>9470.8830294530144</v>
      </c>
      <c r="AK46" s="963">
        <v>29872.818861693519</v>
      </c>
      <c r="AN46" s="1323"/>
      <c r="AO46" s="700"/>
      <c r="AP46" s="1321"/>
      <c r="AR46" s="1322"/>
    </row>
    <row r="47" spans="3:44" x14ac:dyDescent="0.3">
      <c r="C47" s="959"/>
      <c r="D47" s="679"/>
      <c r="E47" s="1324"/>
      <c r="F47" s="960"/>
      <c r="G47" s="963"/>
      <c r="H47" s="1298"/>
      <c r="I47" s="959"/>
      <c r="J47" s="679"/>
      <c r="K47" s="1063"/>
      <c r="L47" s="960"/>
      <c r="M47" s="963"/>
      <c r="N47" s="1298"/>
      <c r="O47" s="959"/>
      <c r="P47" s="679"/>
      <c r="Q47" s="1324"/>
      <c r="R47" s="960"/>
      <c r="S47" s="963"/>
      <c r="T47" s="1298"/>
      <c r="U47" s="959"/>
      <c r="V47" s="679"/>
      <c r="W47" s="1063"/>
      <c r="X47" s="960"/>
      <c r="Y47" s="963"/>
      <c r="Z47" s="1298"/>
      <c r="AA47" s="1075" t="s">
        <v>985</v>
      </c>
      <c r="AB47" s="679" t="s">
        <v>3</v>
      </c>
      <c r="AC47" s="1310">
        <v>4.0148561183318128</v>
      </c>
      <c r="AD47" s="960">
        <v>3186.5448687637754</v>
      </c>
      <c r="AE47" s="963">
        <v>12793.519162695087</v>
      </c>
      <c r="AF47" s="1298"/>
      <c r="AG47" s="1075" t="s">
        <v>985</v>
      </c>
      <c r="AH47" s="679" t="s">
        <v>3</v>
      </c>
      <c r="AI47" s="1310">
        <v>3.8039345893265755</v>
      </c>
      <c r="AJ47" s="960">
        <v>3186.5448687637754</v>
      </c>
      <c r="AK47" s="963">
        <v>12121.408246731638</v>
      </c>
      <c r="AN47" s="1323"/>
      <c r="AO47" s="700"/>
      <c r="AP47" s="1321"/>
      <c r="AR47" s="1322"/>
    </row>
    <row r="48" spans="3:44" x14ac:dyDescent="0.3">
      <c r="C48" s="959"/>
      <c r="D48" s="679"/>
      <c r="E48" s="1063"/>
      <c r="F48" s="960"/>
      <c r="G48" s="963"/>
      <c r="H48" s="1298"/>
      <c r="I48" s="959"/>
      <c r="J48" s="679"/>
      <c r="K48" s="1063"/>
      <c r="L48" s="960"/>
      <c r="M48" s="963"/>
      <c r="N48" s="1298"/>
      <c r="O48" s="959"/>
      <c r="P48" s="679"/>
      <c r="Q48" s="1063"/>
      <c r="R48" s="960"/>
      <c r="S48" s="963"/>
      <c r="T48" s="1298"/>
      <c r="U48" s="959"/>
      <c r="V48" s="679"/>
      <c r="W48" s="1063"/>
      <c r="X48" s="960"/>
      <c r="Y48" s="963"/>
      <c r="Z48" s="1298"/>
      <c r="AA48" s="1318" t="s">
        <v>1901</v>
      </c>
      <c r="AB48" s="679" t="s">
        <v>1</v>
      </c>
      <c r="AC48" s="1310">
        <v>1.6384210180390955</v>
      </c>
      <c r="AD48" s="960">
        <v>4997.5155279503106</v>
      </c>
      <c r="AE48" s="963">
        <v>8188.034478970535</v>
      </c>
      <c r="AF48" s="1298"/>
      <c r="AG48" s="1075" t="s">
        <v>1901</v>
      </c>
      <c r="AH48" s="679" t="s">
        <v>1</v>
      </c>
      <c r="AI48" s="1310">
        <v>2.5233396944123219</v>
      </c>
      <c r="AJ48" s="960">
        <v>4997.5155279503106</v>
      </c>
      <c r="AK48" s="963">
        <v>12610.429305118971</v>
      </c>
      <c r="AN48" s="1319"/>
      <c r="AO48" s="700"/>
      <c r="AP48" s="1321"/>
      <c r="AR48" s="1322"/>
    </row>
    <row r="49" spans="3:44" x14ac:dyDescent="0.3">
      <c r="C49" s="959"/>
      <c r="D49" s="679"/>
      <c r="E49" s="1063"/>
      <c r="F49" s="960"/>
      <c r="G49" s="963"/>
      <c r="H49" s="1298"/>
      <c r="I49" s="959"/>
      <c r="J49" s="679"/>
      <c r="K49" s="1063"/>
      <c r="L49" s="960"/>
      <c r="M49" s="963"/>
      <c r="N49" s="1298"/>
      <c r="O49" s="959"/>
      <c r="P49" s="679"/>
      <c r="Q49" s="1063"/>
      <c r="R49" s="960"/>
      <c r="S49" s="963"/>
      <c r="T49" s="1298"/>
      <c r="U49" s="959"/>
      <c r="V49" s="679"/>
      <c r="W49" s="1063"/>
      <c r="X49" s="960"/>
      <c r="Y49" s="963"/>
      <c r="Z49" s="1298"/>
      <c r="AA49" s="1318" t="s">
        <v>986</v>
      </c>
      <c r="AB49" s="679" t="s">
        <v>1</v>
      </c>
      <c r="AC49" s="1310">
        <v>1.6384210180390955</v>
      </c>
      <c r="AD49" s="960">
        <v>2525.6261270286518</v>
      </c>
      <c r="AE49" s="963">
        <v>4138.0389302324211</v>
      </c>
      <c r="AF49" s="1298"/>
      <c r="AG49" s="1075" t="s">
        <v>986</v>
      </c>
      <c r="AH49" s="679" t="s">
        <v>1</v>
      </c>
      <c r="AI49" s="1310">
        <v>2.5233396944123219</v>
      </c>
      <c r="AJ49" s="960">
        <v>2525.6261270286518</v>
      </c>
      <c r="AK49" s="963">
        <v>6373.012659576254</v>
      </c>
      <c r="AN49" s="1319"/>
      <c r="AO49" s="700"/>
      <c r="AP49" s="1321"/>
      <c r="AR49" s="1322"/>
    </row>
    <row r="50" spans="3:44" x14ac:dyDescent="0.3">
      <c r="C50" s="959"/>
      <c r="D50" s="679"/>
      <c r="E50" s="1063"/>
      <c r="F50" s="960"/>
      <c r="G50" s="963"/>
      <c r="H50" s="1298"/>
      <c r="I50" s="959"/>
      <c r="J50" s="679"/>
      <c r="K50" s="1063"/>
      <c r="L50" s="960"/>
      <c r="M50" s="963"/>
      <c r="N50" s="1298"/>
      <c r="O50" s="959"/>
      <c r="P50" s="679"/>
      <c r="Q50" s="1063"/>
      <c r="R50" s="960"/>
      <c r="S50" s="963"/>
      <c r="T50" s="1298"/>
      <c r="U50" s="959"/>
      <c r="V50" s="679"/>
      <c r="W50" s="1063"/>
      <c r="X50" s="960"/>
      <c r="Y50" s="963"/>
      <c r="Z50" s="1298"/>
      <c r="AA50" s="1075" t="s">
        <v>912</v>
      </c>
      <c r="AB50" s="679" t="s">
        <v>913</v>
      </c>
      <c r="AC50" s="1310">
        <v>0.40960525450977386</v>
      </c>
      <c r="AD50" s="960">
        <v>3869.0442797034666</v>
      </c>
      <c r="AE50" s="963">
        <v>1584.7808668975231</v>
      </c>
      <c r="AF50" s="1298"/>
      <c r="AG50" s="1075" t="s">
        <v>912</v>
      </c>
      <c r="AH50" s="679" t="s">
        <v>913</v>
      </c>
      <c r="AI50" s="1310">
        <v>0.63083492360308047</v>
      </c>
      <c r="AJ50" s="960">
        <v>3869.0442797034666</v>
      </c>
      <c r="AK50" s="963">
        <v>2440.728252603672</v>
      </c>
      <c r="AN50" s="1323"/>
      <c r="AO50" s="700"/>
      <c r="AP50" s="1321"/>
      <c r="AR50" s="1322"/>
    </row>
    <row r="51" spans="3:44" x14ac:dyDescent="0.3">
      <c r="C51" s="959"/>
      <c r="D51" s="679"/>
      <c r="E51" s="1063"/>
      <c r="F51" s="960"/>
      <c r="G51" s="963"/>
      <c r="H51" s="1298"/>
      <c r="I51" s="959"/>
      <c r="J51" s="679"/>
      <c r="K51" s="1063"/>
      <c r="L51" s="960"/>
      <c r="M51" s="963"/>
      <c r="N51" s="1298"/>
      <c r="O51" s="959"/>
      <c r="P51" s="679"/>
      <c r="Q51" s="1063"/>
      <c r="R51" s="960"/>
      <c r="S51" s="963"/>
      <c r="T51" s="1298"/>
      <c r="U51" s="959"/>
      <c r="V51" s="679"/>
      <c r="W51" s="1063"/>
      <c r="X51" s="960"/>
      <c r="Y51" s="963"/>
      <c r="Z51" s="1298"/>
      <c r="AA51" s="1075"/>
      <c r="AB51" s="975"/>
      <c r="AC51" s="1310"/>
      <c r="AD51" s="960"/>
      <c r="AE51" s="963"/>
      <c r="AF51" s="1298"/>
      <c r="AG51" s="1075"/>
      <c r="AH51" s="975"/>
      <c r="AI51" s="1310"/>
      <c r="AJ51" s="960"/>
      <c r="AK51" s="963"/>
      <c r="AN51" s="1323"/>
      <c r="AO51" s="1320"/>
      <c r="AP51" s="1321"/>
      <c r="AR51" s="1322"/>
    </row>
    <row r="52" spans="3:44" ht="16.5" x14ac:dyDescent="0.3">
      <c r="C52" s="720"/>
      <c r="D52" s="700"/>
      <c r="E52" s="1325"/>
      <c r="F52" s="960"/>
      <c r="G52" s="963"/>
      <c r="H52" s="1298"/>
      <c r="I52" s="720"/>
      <c r="J52" s="700"/>
      <c r="K52" s="1325"/>
      <c r="L52" s="960"/>
      <c r="M52" s="963"/>
      <c r="N52" s="1298"/>
      <c r="O52" s="720"/>
      <c r="P52" s="700"/>
      <c r="Q52" s="1325"/>
      <c r="R52" s="960"/>
      <c r="S52" s="963"/>
      <c r="T52" s="1298"/>
      <c r="U52" s="720"/>
      <c r="V52" s="700"/>
      <c r="W52" s="1325"/>
      <c r="X52" s="960"/>
      <c r="Y52" s="963"/>
      <c r="Z52" s="1298"/>
      <c r="AA52" s="1326" t="s">
        <v>2166</v>
      </c>
      <c r="AB52" s="1327" t="s">
        <v>4324</v>
      </c>
      <c r="AC52" s="1310">
        <v>6.4627517056552115</v>
      </c>
      <c r="AD52" s="960">
        <v>16121.017832097778</v>
      </c>
      <c r="AE52" s="963">
        <v>104186.13549128799</v>
      </c>
      <c r="AF52" s="1298"/>
      <c r="AG52" s="1075" t="s">
        <v>2166</v>
      </c>
      <c r="AH52" s="1327" t="s">
        <v>4324</v>
      </c>
      <c r="AI52" s="1310">
        <v>6.202684386327288</v>
      </c>
      <c r="AJ52" s="960">
        <v>16121.017832097778</v>
      </c>
      <c r="AK52" s="963">
        <v>99993.585598856676</v>
      </c>
      <c r="AN52" s="1323"/>
      <c r="AO52" s="1328"/>
      <c r="AP52" s="1329"/>
      <c r="AR52" s="1322"/>
    </row>
    <row r="53" spans="3:44" x14ac:dyDescent="0.3">
      <c r="C53" s="720"/>
      <c r="D53" s="609"/>
      <c r="E53" s="609"/>
      <c r="F53" s="968" t="s">
        <v>1322</v>
      </c>
      <c r="G53" s="963">
        <v>354812.85513925069</v>
      </c>
      <c r="H53" s="1298"/>
      <c r="I53" s="720"/>
      <c r="J53" s="609"/>
      <c r="K53" s="609"/>
      <c r="L53" s="960"/>
      <c r="M53" s="963">
        <v>354812.85513925069</v>
      </c>
      <c r="N53" s="1298"/>
      <c r="O53" s="720"/>
      <c r="P53" s="609"/>
      <c r="Q53" s="609"/>
      <c r="R53" s="960"/>
      <c r="S53" s="963">
        <v>325468.84111400525</v>
      </c>
      <c r="T53" s="1298"/>
      <c r="U53" s="720"/>
      <c r="V53" s="609"/>
      <c r="W53" s="609"/>
      <c r="X53" s="968" t="s">
        <v>1322</v>
      </c>
      <c r="Y53" s="963">
        <v>325468.84111400525</v>
      </c>
      <c r="Z53" s="1298"/>
      <c r="AA53" s="1316"/>
      <c r="AB53" s="1298"/>
      <c r="AC53" s="1298"/>
      <c r="AD53" s="1317" t="s">
        <v>1322</v>
      </c>
      <c r="AE53" s="963">
        <v>3311554.7112030303</v>
      </c>
      <c r="AF53" s="1298"/>
      <c r="AG53" s="1316"/>
      <c r="AH53" s="1298"/>
      <c r="AI53" s="1298"/>
      <c r="AJ53" s="1317" t="s">
        <v>1322</v>
      </c>
      <c r="AK53" s="963">
        <v>3133001.9791629077</v>
      </c>
      <c r="AR53" s="1322"/>
    </row>
    <row r="54" spans="3:44" x14ac:dyDescent="0.3">
      <c r="C54" s="953" t="s">
        <v>898</v>
      </c>
      <c r="D54" s="954"/>
      <c r="E54" s="954"/>
      <c r="F54" s="609"/>
      <c r="G54" s="999"/>
      <c r="H54" s="1298"/>
      <c r="I54" s="953" t="s">
        <v>898</v>
      </c>
      <c r="J54" s="954"/>
      <c r="K54" s="954"/>
      <c r="L54" s="609"/>
      <c r="M54" s="999"/>
      <c r="N54" s="1298"/>
      <c r="O54" s="953" t="s">
        <v>898</v>
      </c>
      <c r="P54" s="954"/>
      <c r="Q54" s="954"/>
      <c r="R54" s="609"/>
      <c r="S54" s="999"/>
      <c r="T54" s="1298"/>
      <c r="U54" s="953" t="s">
        <v>898</v>
      </c>
      <c r="V54" s="954"/>
      <c r="W54" s="954"/>
      <c r="X54" s="609"/>
      <c r="Y54" s="999"/>
      <c r="Z54" s="1298"/>
      <c r="AA54" s="1309" t="s">
        <v>898</v>
      </c>
      <c r="AB54" s="1310"/>
      <c r="AC54" s="1310"/>
      <c r="AD54" s="1298"/>
      <c r="AE54" s="999"/>
      <c r="AF54" s="1298"/>
      <c r="AG54" s="1309" t="s">
        <v>898</v>
      </c>
      <c r="AH54" s="1310"/>
      <c r="AI54" s="1310"/>
      <c r="AJ54" s="1298"/>
      <c r="AK54" s="999"/>
    </row>
    <row r="55" spans="3:44" x14ac:dyDescent="0.3">
      <c r="C55" s="955" t="s">
        <v>884</v>
      </c>
      <c r="D55" s="956" t="s">
        <v>885</v>
      </c>
      <c r="E55" s="1312" t="s">
        <v>2597</v>
      </c>
      <c r="F55" s="956" t="s">
        <v>2598</v>
      </c>
      <c r="G55" s="972" t="s">
        <v>888</v>
      </c>
      <c r="H55" s="1298"/>
      <c r="I55" s="955" t="s">
        <v>884</v>
      </c>
      <c r="J55" s="956" t="s">
        <v>885</v>
      </c>
      <c r="K55" s="1312" t="s">
        <v>2597</v>
      </c>
      <c r="L55" s="956" t="s">
        <v>2598</v>
      </c>
      <c r="M55" s="972" t="s">
        <v>888</v>
      </c>
      <c r="N55" s="1298"/>
      <c r="O55" s="955" t="s">
        <v>884</v>
      </c>
      <c r="P55" s="956" t="s">
        <v>885</v>
      </c>
      <c r="Q55" s="1312" t="s">
        <v>2597</v>
      </c>
      <c r="R55" s="956" t="s">
        <v>2598</v>
      </c>
      <c r="S55" s="972" t="s">
        <v>888</v>
      </c>
      <c r="T55" s="1298"/>
      <c r="U55" s="955" t="s">
        <v>884</v>
      </c>
      <c r="V55" s="956" t="s">
        <v>885</v>
      </c>
      <c r="W55" s="1312" t="s">
        <v>2597</v>
      </c>
      <c r="X55" s="956" t="s">
        <v>2598</v>
      </c>
      <c r="Y55" s="972" t="s">
        <v>888</v>
      </c>
      <c r="Z55" s="1298"/>
      <c r="AA55" s="955" t="s">
        <v>884</v>
      </c>
      <c r="AB55" s="956" t="s">
        <v>885</v>
      </c>
      <c r="AC55" s="1312" t="s">
        <v>2597</v>
      </c>
      <c r="AD55" s="956" t="s">
        <v>2598</v>
      </c>
      <c r="AE55" s="972" t="s">
        <v>888</v>
      </c>
      <c r="AF55" s="1298"/>
      <c r="AG55" s="955" t="s">
        <v>884</v>
      </c>
      <c r="AH55" s="956" t="s">
        <v>885</v>
      </c>
      <c r="AI55" s="1312" t="s">
        <v>2597</v>
      </c>
      <c r="AJ55" s="956" t="s">
        <v>2598</v>
      </c>
      <c r="AK55" s="972" t="s">
        <v>888</v>
      </c>
    </row>
    <row r="56" spans="3:44" x14ac:dyDescent="0.3">
      <c r="C56" s="1287" t="s">
        <v>998</v>
      </c>
      <c r="D56" s="960">
        <v>100449.55474126368</v>
      </c>
      <c r="E56" s="740">
        <v>1</v>
      </c>
      <c r="F56" s="1070">
        <v>0.3</v>
      </c>
      <c r="G56" s="963">
        <v>30134.866422379102</v>
      </c>
      <c r="H56" s="1298"/>
      <c r="I56" s="1287" t="s">
        <v>998</v>
      </c>
      <c r="J56" s="960">
        <v>100449.55474126368</v>
      </c>
      <c r="K56" s="740">
        <v>1</v>
      </c>
      <c r="L56" s="1070">
        <v>0.3</v>
      </c>
      <c r="M56" s="963">
        <v>30134.866422379102</v>
      </c>
      <c r="N56" s="1298"/>
      <c r="O56" s="1287" t="s">
        <v>998</v>
      </c>
      <c r="P56" s="960">
        <v>100449.55474126368</v>
      </c>
      <c r="Q56" s="740">
        <v>1</v>
      </c>
      <c r="R56" s="1070">
        <v>0.3</v>
      </c>
      <c r="S56" s="963">
        <v>30134.866422379102</v>
      </c>
      <c r="T56" s="1298"/>
      <c r="U56" s="1287" t="s">
        <v>998</v>
      </c>
      <c r="V56" s="960">
        <v>100449.55474126368</v>
      </c>
      <c r="W56" s="740">
        <v>1</v>
      </c>
      <c r="X56" s="1070">
        <v>0.3</v>
      </c>
      <c r="Y56" s="963">
        <v>30134.866422379102</v>
      </c>
      <c r="Z56" s="1310" t="s">
        <v>990</v>
      </c>
      <c r="AA56" s="1287" t="s">
        <v>990</v>
      </c>
      <c r="AB56" s="960">
        <v>100448.75998254272</v>
      </c>
      <c r="AC56" s="1310">
        <v>0.40960525450977386</v>
      </c>
      <c r="AD56" s="1070">
        <v>2.5</v>
      </c>
      <c r="AE56" s="963">
        <v>102860.8497446015</v>
      </c>
      <c r="AF56" s="1298"/>
      <c r="AG56" s="1287" t="s">
        <v>990</v>
      </c>
      <c r="AH56" s="960">
        <v>100448.75998254272</v>
      </c>
      <c r="AI56" s="1310">
        <v>0.63083492360308047</v>
      </c>
      <c r="AJ56" s="1070">
        <v>3</v>
      </c>
      <c r="AK56" s="963">
        <v>190099.7574888345</v>
      </c>
    </row>
    <row r="57" spans="3:44" x14ac:dyDescent="0.3">
      <c r="C57" s="1287" t="s">
        <v>1154</v>
      </c>
      <c r="D57" s="960">
        <v>64040.167561799884</v>
      </c>
      <c r="E57" s="740">
        <v>2</v>
      </c>
      <c r="F57" s="1070">
        <v>0.3</v>
      </c>
      <c r="G57" s="963">
        <v>38424.100537079932</v>
      </c>
      <c r="H57" s="1298"/>
      <c r="I57" s="1287" t="s">
        <v>1154</v>
      </c>
      <c r="J57" s="960">
        <v>64040.167561799884</v>
      </c>
      <c r="K57" s="740">
        <v>2</v>
      </c>
      <c r="L57" s="1070">
        <v>0.3</v>
      </c>
      <c r="M57" s="963">
        <v>38424.100537079932</v>
      </c>
      <c r="N57" s="1298"/>
      <c r="O57" s="1287" t="s">
        <v>1154</v>
      </c>
      <c r="P57" s="960">
        <v>64040.167561799884</v>
      </c>
      <c r="Q57" s="740">
        <v>2</v>
      </c>
      <c r="R57" s="1070">
        <v>0.3</v>
      </c>
      <c r="S57" s="963">
        <v>38424.100537079932</v>
      </c>
      <c r="T57" s="1298"/>
      <c r="U57" s="1287" t="s">
        <v>1154</v>
      </c>
      <c r="V57" s="960">
        <v>64040.167561799884</v>
      </c>
      <c r="W57" s="740">
        <v>2</v>
      </c>
      <c r="X57" s="1070">
        <v>0.3</v>
      </c>
      <c r="Y57" s="963">
        <v>38424.100537079932</v>
      </c>
      <c r="Z57" s="1310" t="s">
        <v>1154</v>
      </c>
      <c r="AA57" s="1287" t="s">
        <v>1154</v>
      </c>
      <c r="AB57" s="960">
        <v>64040.167561799884</v>
      </c>
      <c r="AC57" s="1310">
        <v>2.4576315270586431</v>
      </c>
      <c r="AD57" s="1070">
        <v>2.5</v>
      </c>
      <c r="AE57" s="963">
        <v>393467.83699499408</v>
      </c>
      <c r="AF57" s="1298"/>
      <c r="AG57" s="1287" t="s">
        <v>1154</v>
      </c>
      <c r="AH57" s="960">
        <v>64040.167561799884</v>
      </c>
      <c r="AI57" s="1310">
        <v>2.5233396944123219</v>
      </c>
      <c r="AJ57" s="1070">
        <v>3</v>
      </c>
      <c r="AK57" s="963">
        <v>484785.29053651809</v>
      </c>
    </row>
    <row r="58" spans="3:44" x14ac:dyDescent="0.3">
      <c r="C58" s="1287" t="s">
        <v>899</v>
      </c>
      <c r="D58" s="960">
        <v>133931.74620661701</v>
      </c>
      <c r="E58" s="740">
        <v>1</v>
      </c>
      <c r="F58" s="1070">
        <v>0.1</v>
      </c>
      <c r="G58" s="963">
        <v>13393.174620661703</v>
      </c>
      <c r="H58" s="1298"/>
      <c r="I58" s="1287" t="s">
        <v>899</v>
      </c>
      <c r="J58" s="960">
        <v>133931.74620661701</v>
      </c>
      <c r="K58" s="740">
        <v>1</v>
      </c>
      <c r="L58" s="1070">
        <v>0.1</v>
      </c>
      <c r="M58" s="963">
        <v>13393.174620661703</v>
      </c>
      <c r="N58" s="1298"/>
      <c r="O58" s="1287" t="s">
        <v>899</v>
      </c>
      <c r="P58" s="960">
        <v>133931.74620661701</v>
      </c>
      <c r="Q58" s="740">
        <v>1</v>
      </c>
      <c r="R58" s="1070">
        <v>0.1</v>
      </c>
      <c r="S58" s="963">
        <v>13393.174620661703</v>
      </c>
      <c r="T58" s="1298"/>
      <c r="U58" s="1287" t="s">
        <v>899</v>
      </c>
      <c r="V58" s="960">
        <v>133931.74620661701</v>
      </c>
      <c r="W58" s="740">
        <v>1</v>
      </c>
      <c r="X58" s="1070">
        <v>0.1</v>
      </c>
      <c r="Y58" s="963">
        <v>13393.174620661703</v>
      </c>
      <c r="Z58" s="1310" t="s">
        <v>899</v>
      </c>
      <c r="AA58" s="1287" t="s">
        <v>899</v>
      </c>
      <c r="AB58" s="960">
        <v>133931.74620661701</v>
      </c>
      <c r="AC58" s="1310">
        <v>0.20480262725488693</v>
      </c>
      <c r="AD58" s="1070">
        <v>1</v>
      </c>
      <c r="AE58" s="963">
        <v>27429.573495949902</v>
      </c>
      <c r="AF58" s="1298"/>
      <c r="AG58" s="1287" t="s">
        <v>899</v>
      </c>
      <c r="AH58" s="960">
        <v>133931.74620661701</v>
      </c>
      <c r="AI58" s="1310">
        <v>0.31541746180154023</v>
      </c>
      <c r="AJ58" s="1070">
        <v>3</v>
      </c>
      <c r="AK58" s="963">
        <v>126733.23432941761</v>
      </c>
      <c r="AL58" s="1298"/>
      <c r="AM58" s="1298"/>
    </row>
    <row r="59" spans="3:44" x14ac:dyDescent="0.3">
      <c r="C59" s="1048" t="s">
        <v>1011</v>
      </c>
      <c r="D59" s="960">
        <v>112590.81880169069</v>
      </c>
      <c r="E59" s="1071">
        <v>1</v>
      </c>
      <c r="F59" s="1070">
        <v>0.1</v>
      </c>
      <c r="G59" s="963">
        <v>11259.081880169069</v>
      </c>
      <c r="H59" s="1298"/>
      <c r="I59" s="1048" t="s">
        <v>1011</v>
      </c>
      <c r="J59" s="960">
        <v>112590.81880169069</v>
      </c>
      <c r="K59" s="1071">
        <v>1</v>
      </c>
      <c r="L59" s="1070">
        <v>0.1</v>
      </c>
      <c r="M59" s="963">
        <v>11259.081880169069</v>
      </c>
      <c r="N59" s="1298"/>
      <c r="O59" s="1048" t="s">
        <v>1011</v>
      </c>
      <c r="P59" s="960">
        <v>112590.81880169069</v>
      </c>
      <c r="Q59" s="1071">
        <v>1</v>
      </c>
      <c r="R59" s="1070">
        <v>0.1</v>
      </c>
      <c r="S59" s="963">
        <v>11259.081880169069</v>
      </c>
      <c r="T59" s="1298"/>
      <c r="U59" s="1048" t="s">
        <v>1011</v>
      </c>
      <c r="V59" s="960">
        <v>112590.81880169069</v>
      </c>
      <c r="W59" s="1071">
        <v>1</v>
      </c>
      <c r="X59" s="1070">
        <v>0.1</v>
      </c>
      <c r="Y59" s="963">
        <v>11259.081880169069</v>
      </c>
      <c r="Z59" s="1310" t="s">
        <v>1011</v>
      </c>
      <c r="AA59" s="1048" t="s">
        <v>1011</v>
      </c>
      <c r="AB59" s="960">
        <v>112590.81880169069</v>
      </c>
      <c r="AC59" s="1310">
        <v>0.40960525450977386</v>
      </c>
      <c r="AD59" s="1070">
        <v>0.3</v>
      </c>
      <c r="AE59" s="963">
        <v>13835.337297219105</v>
      </c>
      <c r="AF59" s="1298"/>
      <c r="AG59" s="1048" t="s">
        <v>1011</v>
      </c>
      <c r="AH59" s="960">
        <v>112590.81880169069</v>
      </c>
      <c r="AI59" s="1310">
        <v>0.63083492360308047</v>
      </c>
      <c r="AJ59" s="1070">
        <v>0.3</v>
      </c>
      <c r="AK59" s="963">
        <v>21307.866173151844</v>
      </c>
      <c r="AL59" s="1298"/>
      <c r="AM59" s="1298"/>
    </row>
    <row r="60" spans="3:44" x14ac:dyDescent="0.3">
      <c r="C60" s="1048" t="s">
        <v>2603</v>
      </c>
      <c r="D60" s="960">
        <v>290020.70325447264</v>
      </c>
      <c r="E60" s="1071">
        <v>1</v>
      </c>
      <c r="F60" s="1070">
        <v>0.1</v>
      </c>
      <c r="G60" s="963">
        <v>29002.070325447265</v>
      </c>
      <c r="H60" s="1298"/>
      <c r="I60" s="1048" t="s">
        <v>2603</v>
      </c>
      <c r="J60" s="960">
        <v>290020.70325447264</v>
      </c>
      <c r="K60" s="1071">
        <v>1</v>
      </c>
      <c r="L60" s="1070">
        <v>0.1</v>
      </c>
      <c r="M60" s="963">
        <v>29002.070325447265</v>
      </c>
      <c r="N60" s="1298"/>
      <c r="O60" s="1048" t="s">
        <v>2603</v>
      </c>
      <c r="P60" s="960">
        <v>290020.70325447264</v>
      </c>
      <c r="Q60" s="1071">
        <v>1</v>
      </c>
      <c r="R60" s="1070">
        <v>0.1</v>
      </c>
      <c r="S60" s="963">
        <v>29002.070325447265</v>
      </c>
      <c r="T60" s="1298"/>
      <c r="U60" s="1048" t="s">
        <v>2603</v>
      </c>
      <c r="V60" s="960">
        <v>290020.70325447264</v>
      </c>
      <c r="W60" s="1071">
        <v>1</v>
      </c>
      <c r="X60" s="1070">
        <v>0.1</v>
      </c>
      <c r="Y60" s="963">
        <v>29002.070325447265</v>
      </c>
      <c r="Z60" s="1310" t="s">
        <v>2603</v>
      </c>
      <c r="AA60" s="1048" t="s">
        <v>2603</v>
      </c>
      <c r="AB60" s="960">
        <v>290020.70325447264</v>
      </c>
      <c r="AC60" s="1310">
        <v>0.30720394088233038</v>
      </c>
      <c r="AD60" s="1070">
        <v>1</v>
      </c>
      <c r="AE60" s="963">
        <v>89095.502977238895</v>
      </c>
      <c r="AF60" s="1298"/>
      <c r="AG60" s="1048" t="s">
        <v>2603</v>
      </c>
      <c r="AH60" s="960">
        <v>290020.70325447264</v>
      </c>
      <c r="AI60" s="1310">
        <v>0.47312619270231038</v>
      </c>
      <c r="AJ60" s="1070">
        <v>1</v>
      </c>
      <c r="AK60" s="963">
        <v>137216.3911356352</v>
      </c>
      <c r="AL60" s="1298"/>
      <c r="AM60" s="1298"/>
    </row>
    <row r="61" spans="3:44" x14ac:dyDescent="0.3">
      <c r="C61" s="720"/>
      <c r="D61" s="609"/>
      <c r="E61" s="609"/>
      <c r="F61" s="968" t="s">
        <v>1322</v>
      </c>
      <c r="G61" s="963">
        <v>122213.29378573709</v>
      </c>
      <c r="H61" s="1298"/>
      <c r="I61" s="720"/>
      <c r="J61" s="609"/>
      <c r="K61" s="609"/>
      <c r="L61" s="968" t="s">
        <v>1322</v>
      </c>
      <c r="M61" s="963">
        <v>122213.29378573709</v>
      </c>
      <c r="N61" s="1298"/>
      <c r="O61" s="720"/>
      <c r="P61" s="609"/>
      <c r="Q61" s="609"/>
      <c r="R61" s="968" t="s">
        <v>1322</v>
      </c>
      <c r="S61" s="963">
        <v>122213.29378573709</v>
      </c>
      <c r="T61" s="1298"/>
      <c r="U61" s="720"/>
      <c r="V61" s="609"/>
      <c r="W61" s="609"/>
      <c r="X61" s="991" t="s">
        <v>1322</v>
      </c>
      <c r="Y61" s="963">
        <v>122213.29378573709</v>
      </c>
      <c r="Z61" s="1298"/>
      <c r="AA61" s="1316"/>
      <c r="AB61" s="1298"/>
      <c r="AC61" s="1298"/>
      <c r="AD61" s="1317" t="s">
        <v>1322</v>
      </c>
      <c r="AE61" s="963">
        <v>626689.10051000351</v>
      </c>
      <c r="AF61" s="1298"/>
      <c r="AG61" s="1316"/>
      <c r="AH61" s="1298"/>
      <c r="AI61" s="1298"/>
      <c r="AJ61" s="1317" t="s">
        <v>1322</v>
      </c>
      <c r="AK61" s="963">
        <v>960142.53966355731</v>
      </c>
      <c r="AL61" s="1298"/>
      <c r="AM61" s="1298"/>
    </row>
    <row r="62" spans="3:44" x14ac:dyDescent="0.3">
      <c r="C62" s="720"/>
      <c r="D62" s="609"/>
      <c r="E62" s="609"/>
      <c r="F62" s="1000"/>
      <c r="G62" s="999"/>
      <c r="H62" s="1298"/>
      <c r="I62" s="720"/>
      <c r="J62" s="609"/>
      <c r="K62" s="609"/>
      <c r="L62" s="1000"/>
      <c r="M62" s="999"/>
      <c r="N62" s="1298"/>
      <c r="O62" s="720"/>
      <c r="P62" s="609"/>
      <c r="Q62" s="609"/>
      <c r="R62" s="1000"/>
      <c r="S62" s="999"/>
      <c r="T62" s="1298"/>
      <c r="U62" s="720"/>
      <c r="V62" s="609"/>
      <c r="W62" s="609"/>
      <c r="X62" s="1000"/>
      <c r="Y62" s="999"/>
      <c r="Z62" s="1298"/>
      <c r="AA62" s="1316"/>
      <c r="AB62" s="1298"/>
      <c r="AC62" s="1298"/>
      <c r="AD62" s="1330"/>
      <c r="AE62" s="999"/>
      <c r="AF62" s="1298"/>
      <c r="AG62" s="1316"/>
      <c r="AH62" s="1298"/>
      <c r="AI62" s="1298"/>
      <c r="AJ62" s="1330"/>
      <c r="AK62" s="999"/>
      <c r="AL62" s="1298"/>
      <c r="AM62" s="1298"/>
    </row>
    <row r="63" spans="3:44" x14ac:dyDescent="0.3">
      <c r="C63" s="1072" t="s">
        <v>884</v>
      </c>
      <c r="D63" s="994" t="s">
        <v>892</v>
      </c>
      <c r="E63" s="994" t="s">
        <v>893</v>
      </c>
      <c r="F63" s="1073" t="s">
        <v>887</v>
      </c>
      <c r="G63" s="1074" t="s">
        <v>888</v>
      </c>
      <c r="H63" s="1298"/>
      <c r="I63" s="1072" t="s">
        <v>884</v>
      </c>
      <c r="J63" s="994" t="s">
        <v>892</v>
      </c>
      <c r="K63" s="994" t="s">
        <v>893</v>
      </c>
      <c r="L63" s="1073" t="s">
        <v>887</v>
      </c>
      <c r="M63" s="1074" t="s">
        <v>888</v>
      </c>
      <c r="N63" s="1298"/>
      <c r="O63" s="1072" t="s">
        <v>884</v>
      </c>
      <c r="P63" s="994" t="s">
        <v>892</v>
      </c>
      <c r="Q63" s="994" t="s">
        <v>893</v>
      </c>
      <c r="R63" s="1073" t="s">
        <v>887</v>
      </c>
      <c r="S63" s="1074" t="s">
        <v>888</v>
      </c>
      <c r="T63" s="1298"/>
      <c r="U63" s="1072" t="s">
        <v>884</v>
      </c>
      <c r="V63" s="994" t="s">
        <v>892</v>
      </c>
      <c r="W63" s="994" t="s">
        <v>893</v>
      </c>
      <c r="X63" s="1073" t="s">
        <v>887</v>
      </c>
      <c r="Y63" s="1074" t="s">
        <v>888</v>
      </c>
      <c r="Z63" s="1298"/>
      <c r="AA63" s="1072" t="s">
        <v>884</v>
      </c>
      <c r="AB63" s="994" t="s">
        <v>892</v>
      </c>
      <c r="AC63" s="994" t="s">
        <v>893</v>
      </c>
      <c r="AD63" s="1073" t="s">
        <v>887</v>
      </c>
      <c r="AE63" s="1074" t="s">
        <v>888</v>
      </c>
      <c r="AF63" s="1298"/>
      <c r="AG63" s="1072" t="s">
        <v>884</v>
      </c>
      <c r="AH63" s="994" t="s">
        <v>892</v>
      </c>
      <c r="AI63" s="994" t="s">
        <v>893</v>
      </c>
      <c r="AJ63" s="1073" t="s">
        <v>887</v>
      </c>
      <c r="AK63" s="1074" t="s">
        <v>888</v>
      </c>
      <c r="AL63" s="1298"/>
      <c r="AM63" s="1298"/>
    </row>
    <row r="64" spans="3:44" ht="16.5" x14ac:dyDescent="0.3">
      <c r="C64" s="1075" t="s">
        <v>2802</v>
      </c>
      <c r="D64" s="1076" t="s">
        <v>4325</v>
      </c>
      <c r="E64" s="1077">
        <v>2.25</v>
      </c>
      <c r="F64" s="1078">
        <v>15221</v>
      </c>
      <c r="G64" s="967">
        <v>17123.625</v>
      </c>
      <c r="H64" s="1298"/>
      <c r="I64" s="1075" t="s">
        <v>2787</v>
      </c>
      <c r="J64" s="1076" t="s">
        <v>2</v>
      </c>
      <c r="K64" s="1077">
        <v>1</v>
      </c>
      <c r="L64" s="1078">
        <v>86728</v>
      </c>
      <c r="M64" s="967">
        <v>43364</v>
      </c>
      <c r="N64" s="1298"/>
      <c r="O64" s="1075" t="s">
        <v>2802</v>
      </c>
      <c r="P64" s="1076" t="s">
        <v>4325</v>
      </c>
      <c r="Q64" s="1077">
        <v>2.25</v>
      </c>
      <c r="R64" s="1078">
        <v>15221</v>
      </c>
      <c r="S64" s="967">
        <v>17123.625</v>
      </c>
      <c r="T64" s="1298"/>
      <c r="U64" s="1075" t="s">
        <v>2787</v>
      </c>
      <c r="V64" s="1076" t="s">
        <v>2</v>
      </c>
      <c r="W64" s="1077">
        <v>1</v>
      </c>
      <c r="X64" s="1078">
        <v>86728</v>
      </c>
      <c r="Y64" s="967">
        <v>43364</v>
      </c>
      <c r="Z64" s="1310" t="s">
        <v>2802</v>
      </c>
      <c r="AA64" s="1075" t="s">
        <v>2802</v>
      </c>
      <c r="AB64" s="1076" t="s">
        <v>4325</v>
      </c>
      <c r="AC64" s="1310">
        <v>1.6384210180390955</v>
      </c>
      <c r="AD64" s="1078">
        <v>15221</v>
      </c>
      <c r="AE64" s="963">
        <v>243536</v>
      </c>
      <c r="AF64" s="1298"/>
      <c r="AG64" s="1287" t="s">
        <v>2786</v>
      </c>
      <c r="AH64" s="1076" t="s">
        <v>4325</v>
      </c>
      <c r="AI64" s="1310">
        <v>2.5233396944123219</v>
      </c>
      <c r="AJ64" s="1078">
        <v>15221</v>
      </c>
      <c r="AK64" s="967">
        <v>38407.753488649949</v>
      </c>
      <c r="AL64" s="1298"/>
      <c r="AM64" s="1298"/>
    </row>
    <row r="65" spans="3:49" x14ac:dyDescent="0.3">
      <c r="C65" s="1075" t="s">
        <v>2166</v>
      </c>
      <c r="D65" s="1079" t="s">
        <v>2</v>
      </c>
      <c r="E65" s="1077">
        <v>1.4625000000000001</v>
      </c>
      <c r="F65" s="1078">
        <v>16121.017832097778</v>
      </c>
      <c r="G65" s="967">
        <v>11788.494289721501</v>
      </c>
      <c r="H65" s="1298"/>
      <c r="I65" s="1075"/>
      <c r="J65" s="1079"/>
      <c r="K65" s="1077"/>
      <c r="L65" s="1078"/>
      <c r="M65" s="967"/>
      <c r="N65" s="1298"/>
      <c r="O65" s="1075" t="s">
        <v>2166</v>
      </c>
      <c r="P65" s="1079" t="s">
        <v>2</v>
      </c>
      <c r="Q65" s="1077">
        <v>1.4625000000000001</v>
      </c>
      <c r="R65" s="1078">
        <v>16121.017832097778</v>
      </c>
      <c r="S65" s="967">
        <v>11788.494289721501</v>
      </c>
      <c r="T65" s="1298"/>
      <c r="U65" s="1075" t="s">
        <v>2803</v>
      </c>
      <c r="V65" s="1079" t="s">
        <v>1</v>
      </c>
      <c r="W65" s="1077">
        <v>1</v>
      </c>
      <c r="X65" s="1081">
        <v>124343.1454302232</v>
      </c>
      <c r="Y65" s="967">
        <v>124343.1454302232</v>
      </c>
      <c r="Z65" s="1310" t="s">
        <v>2166</v>
      </c>
      <c r="AA65" s="1075" t="s">
        <v>2166</v>
      </c>
      <c r="AB65" s="1079" t="s">
        <v>2</v>
      </c>
      <c r="AC65" s="1310">
        <v>0.19661052216469144</v>
      </c>
      <c r="AD65" s="1078">
        <v>26500</v>
      </c>
      <c r="AE65" s="963">
        <v>551200</v>
      </c>
      <c r="AF65" s="1298"/>
      <c r="AG65" s="1287" t="s">
        <v>2166</v>
      </c>
      <c r="AH65" s="1079" t="s">
        <v>2</v>
      </c>
      <c r="AI65" s="1310">
        <v>0.30280076332947864</v>
      </c>
      <c r="AJ65" s="1078">
        <v>16121.017832097778</v>
      </c>
      <c r="AK65" s="967">
        <v>4881.456505207344</v>
      </c>
      <c r="AL65" s="1298"/>
      <c r="AM65" s="1298"/>
    </row>
    <row r="66" spans="3:49" ht="16.5" x14ac:dyDescent="0.3">
      <c r="C66" s="1075" t="s">
        <v>2787</v>
      </c>
      <c r="D66" s="1076" t="s">
        <v>2</v>
      </c>
      <c r="E66" s="1077">
        <v>1</v>
      </c>
      <c r="F66" s="1078">
        <v>86728</v>
      </c>
      <c r="G66" s="967">
        <v>43364</v>
      </c>
      <c r="H66" s="1298"/>
      <c r="I66" s="720"/>
      <c r="J66" s="609"/>
      <c r="K66" s="609"/>
      <c r="L66" s="1000"/>
      <c r="M66" s="999"/>
      <c r="N66" s="1298"/>
      <c r="O66" s="1075" t="s">
        <v>2787</v>
      </c>
      <c r="P66" s="1076" t="s">
        <v>2</v>
      </c>
      <c r="Q66" s="1077">
        <v>1</v>
      </c>
      <c r="R66" s="1078">
        <v>86728</v>
      </c>
      <c r="S66" s="967">
        <v>43364</v>
      </c>
      <c r="T66" s="1298"/>
      <c r="U66" s="720"/>
      <c r="V66" s="609"/>
      <c r="W66" s="609"/>
      <c r="X66" s="1331" t="s">
        <v>1322</v>
      </c>
      <c r="Y66" s="960">
        <v>167707.1454302232</v>
      </c>
      <c r="Z66" s="1310" t="s">
        <v>2233</v>
      </c>
      <c r="AA66" s="1075" t="s">
        <v>2787</v>
      </c>
      <c r="AB66" s="1076" t="s">
        <v>2</v>
      </c>
      <c r="AC66" s="1310">
        <v>0.81921050901954773</v>
      </c>
      <c r="AD66" s="1078">
        <v>68440</v>
      </c>
      <c r="AE66" s="963">
        <v>219008</v>
      </c>
      <c r="AF66" s="1298"/>
      <c r="AG66" s="1287" t="s">
        <v>2233</v>
      </c>
      <c r="AH66" s="975" t="s">
        <v>4324</v>
      </c>
      <c r="AI66" s="1310">
        <v>0.50466793888246442</v>
      </c>
      <c r="AJ66" s="1078">
        <v>36154.069324784614</v>
      </c>
      <c r="AK66" s="963">
        <v>18245.799648352782</v>
      </c>
      <c r="AL66" s="1298"/>
      <c r="AM66" s="1298"/>
    </row>
    <row r="67" spans="3:49" ht="16.5" x14ac:dyDescent="0.3">
      <c r="C67" s="1067" t="s">
        <v>980</v>
      </c>
      <c r="D67" s="978" t="s">
        <v>4324</v>
      </c>
      <c r="E67" s="679">
        <v>0.16</v>
      </c>
      <c r="F67" s="1078">
        <v>372449.24864756566</v>
      </c>
      <c r="G67" s="963">
        <v>29795.939891805254</v>
      </c>
      <c r="H67" s="1298"/>
      <c r="I67" s="720"/>
      <c r="J67" s="609"/>
      <c r="K67" s="609"/>
      <c r="L67" s="1000"/>
      <c r="M67" s="999"/>
      <c r="N67" s="1298"/>
      <c r="O67" s="1067" t="s">
        <v>980</v>
      </c>
      <c r="P67" s="978" t="s">
        <v>4324</v>
      </c>
      <c r="Q67" s="679">
        <v>0.17</v>
      </c>
      <c r="R67" s="1078">
        <v>372449.24864756566</v>
      </c>
      <c r="S67" s="963">
        <v>31658.186135043085</v>
      </c>
      <c r="T67" s="1298"/>
      <c r="U67" s="720"/>
      <c r="V67" s="609"/>
      <c r="W67" s="609"/>
      <c r="X67" s="1000"/>
      <c r="Y67" s="999"/>
      <c r="Z67" s="1310" t="s">
        <v>979</v>
      </c>
      <c r="AA67" s="1067" t="s">
        <v>980</v>
      </c>
      <c r="AB67" s="978" t="s">
        <v>4324</v>
      </c>
      <c r="AC67" s="1310">
        <v>0.16384210180390957</v>
      </c>
      <c r="AD67" s="1078">
        <v>294000</v>
      </c>
      <c r="AE67" s="963">
        <v>470400</v>
      </c>
      <c r="AF67" s="1298"/>
      <c r="AG67" s="1287" t="s">
        <v>979</v>
      </c>
      <c r="AH67" s="975" t="s">
        <v>4324</v>
      </c>
      <c r="AI67" s="1310">
        <v>0.25233396944123221</v>
      </c>
      <c r="AJ67" s="1078">
        <v>327256.66199158487</v>
      </c>
      <c r="AK67" s="963">
        <v>82577.972546424236</v>
      </c>
      <c r="AL67" s="1298"/>
      <c r="AM67" s="1298"/>
    </row>
    <row r="68" spans="3:49" ht="16.5" x14ac:dyDescent="0.3">
      <c r="C68" s="1048" t="s">
        <v>2233</v>
      </c>
      <c r="D68" s="978" t="s">
        <v>4324</v>
      </c>
      <c r="E68" s="679">
        <v>0.32</v>
      </c>
      <c r="F68" s="1078">
        <v>36154.069324784614</v>
      </c>
      <c r="G68" s="963">
        <v>5784.6510919655384</v>
      </c>
      <c r="H68" s="1298"/>
      <c r="I68" s="720"/>
      <c r="J68" s="609"/>
      <c r="K68" s="609"/>
      <c r="L68" s="1000"/>
      <c r="M68" s="999"/>
      <c r="N68" s="1298"/>
      <c r="O68" s="1048" t="s">
        <v>2233</v>
      </c>
      <c r="P68" s="978" t="s">
        <v>4324</v>
      </c>
      <c r="Q68" s="679">
        <v>0.35</v>
      </c>
      <c r="R68" s="1078">
        <v>36154.069324784614</v>
      </c>
      <c r="S68" s="963">
        <v>6326.9621318373074</v>
      </c>
      <c r="T68" s="1298"/>
      <c r="U68" s="720"/>
      <c r="V68" s="609"/>
      <c r="W68" s="609"/>
      <c r="X68" s="1000"/>
      <c r="Y68" s="999"/>
      <c r="Z68" s="1310" t="s">
        <v>2787</v>
      </c>
      <c r="AA68" s="1048" t="s">
        <v>2233</v>
      </c>
      <c r="AB68" s="978" t="s">
        <v>4324</v>
      </c>
      <c r="AC68" s="1310">
        <v>0.32768420360781914</v>
      </c>
      <c r="AD68" s="1078">
        <v>86728</v>
      </c>
      <c r="AE68" s="963">
        <v>173456</v>
      </c>
      <c r="AF68" s="1298"/>
      <c r="AG68" s="1287" t="s">
        <v>2787</v>
      </c>
      <c r="AH68" s="1076" t="s">
        <v>2</v>
      </c>
      <c r="AI68" s="1310">
        <v>1.2616698472061609</v>
      </c>
      <c r="AJ68" s="1078">
        <v>86728</v>
      </c>
      <c r="AK68" s="967">
        <v>109422.10250849593</v>
      </c>
      <c r="AL68" s="1298"/>
      <c r="AM68" s="1298"/>
    </row>
    <row r="69" spans="3:49" x14ac:dyDescent="0.3">
      <c r="C69" s="720"/>
      <c r="D69" s="609"/>
      <c r="E69" s="609"/>
      <c r="F69" s="968" t="s">
        <v>1322</v>
      </c>
      <c r="G69" s="999">
        <v>107856.71027349231</v>
      </c>
      <c r="H69" s="1298"/>
      <c r="I69" s="720"/>
      <c r="J69" s="609"/>
      <c r="K69" s="609"/>
      <c r="L69" s="1000"/>
      <c r="M69" s="999"/>
      <c r="N69" s="1298"/>
      <c r="O69" s="1075" t="s">
        <v>2803</v>
      </c>
      <c r="P69" s="1079" t="s">
        <v>1</v>
      </c>
      <c r="Q69" s="1077">
        <v>1</v>
      </c>
      <c r="R69" s="1081">
        <v>205930.0190427257</v>
      </c>
      <c r="S69" s="967">
        <v>205930.0190427257</v>
      </c>
      <c r="T69" s="1298"/>
      <c r="U69" s="720"/>
      <c r="V69" s="609"/>
      <c r="W69" s="609"/>
      <c r="X69" s="1000"/>
      <c r="Y69" s="999"/>
      <c r="Z69" s="1298"/>
      <c r="AA69" s="1316"/>
      <c r="AB69" s="1298"/>
      <c r="AC69" s="1298"/>
      <c r="AD69" s="1331" t="s">
        <v>1322</v>
      </c>
      <c r="AE69" s="999">
        <v>1657600</v>
      </c>
      <c r="AF69" s="1298"/>
      <c r="AG69" s="1316"/>
      <c r="AH69" s="1298"/>
      <c r="AI69" s="1298"/>
      <c r="AJ69" s="1331" t="s">
        <v>1322</v>
      </c>
      <c r="AK69" s="999">
        <v>253535.08469713025</v>
      </c>
      <c r="AL69" s="1298"/>
      <c r="AM69" s="1298"/>
    </row>
    <row r="70" spans="3:49" x14ac:dyDescent="0.3">
      <c r="C70" s="720"/>
      <c r="D70" s="609"/>
      <c r="E70" s="609"/>
      <c r="F70" s="1000"/>
      <c r="G70" s="999"/>
      <c r="H70" s="1298"/>
      <c r="I70" s="720"/>
      <c r="J70" s="609"/>
      <c r="K70" s="609"/>
      <c r="L70" s="1000"/>
      <c r="M70" s="999"/>
      <c r="N70" s="1298"/>
      <c r="O70" s="720"/>
      <c r="P70" s="609"/>
      <c r="Q70" s="609"/>
      <c r="R70" s="1000"/>
      <c r="S70" s="999"/>
      <c r="T70" s="1298"/>
      <c r="U70" s="720"/>
      <c r="V70" s="609"/>
      <c r="W70" s="609"/>
      <c r="X70" s="1000"/>
      <c r="Y70" s="999"/>
      <c r="Z70" s="1298"/>
      <c r="AA70" s="1316"/>
      <c r="AB70" s="1298"/>
      <c r="AC70" s="1298"/>
      <c r="AD70" s="1330"/>
      <c r="AE70" s="999"/>
      <c r="AF70" s="1298"/>
      <c r="AG70" s="1316"/>
      <c r="AH70" s="1298"/>
      <c r="AI70" s="1298"/>
      <c r="AJ70" s="1330"/>
      <c r="AK70" s="999"/>
      <c r="AL70" s="1298"/>
      <c r="AM70" s="1298"/>
    </row>
    <row r="71" spans="3:49" x14ac:dyDescent="0.3">
      <c r="C71" s="720"/>
      <c r="D71" s="609"/>
      <c r="E71" s="609"/>
      <c r="F71" s="1000"/>
      <c r="G71" s="999"/>
      <c r="H71" s="1298"/>
      <c r="I71" s="720"/>
      <c r="J71" s="609"/>
      <c r="K71" s="609"/>
      <c r="L71" s="1000"/>
      <c r="M71" s="999"/>
      <c r="N71" s="1298"/>
      <c r="O71" s="720"/>
      <c r="P71" s="609"/>
      <c r="Q71" s="609"/>
      <c r="R71" s="1000"/>
      <c r="S71" s="999"/>
      <c r="T71" s="1298"/>
      <c r="U71" s="720"/>
      <c r="V71" s="609"/>
      <c r="W71" s="609"/>
      <c r="X71" s="1000"/>
      <c r="Y71" s="999"/>
      <c r="Z71" s="1298"/>
      <c r="AA71" s="1316"/>
      <c r="AB71" s="1298"/>
      <c r="AC71" s="1298"/>
      <c r="AD71" s="1330"/>
      <c r="AE71" s="999"/>
      <c r="AF71" s="1298"/>
      <c r="AG71" s="1316"/>
      <c r="AH71" s="1298"/>
      <c r="AI71" s="1298"/>
      <c r="AJ71" s="1330"/>
      <c r="AK71" s="999"/>
      <c r="AL71" s="1298"/>
      <c r="AM71" s="1298"/>
    </row>
    <row r="72" spans="3:49" x14ac:dyDescent="0.3">
      <c r="C72" s="720"/>
      <c r="D72" s="609"/>
      <c r="E72" s="609"/>
      <c r="F72" s="1000"/>
      <c r="G72" s="999"/>
      <c r="H72" s="1298"/>
      <c r="I72" s="720"/>
      <c r="J72" s="609"/>
      <c r="K72" s="609"/>
      <c r="L72" s="1000"/>
      <c r="M72" s="999"/>
      <c r="N72" s="1298"/>
      <c r="O72" s="720"/>
      <c r="P72" s="609"/>
      <c r="Q72" s="609"/>
      <c r="R72" s="1000"/>
      <c r="S72" s="999"/>
      <c r="T72" s="1298"/>
      <c r="U72" s="720"/>
      <c r="V72" s="609"/>
      <c r="W72" s="609"/>
      <c r="X72" s="1000"/>
      <c r="Y72" s="999"/>
      <c r="Z72" s="1298"/>
      <c r="AA72" s="1316"/>
      <c r="AB72" s="1298"/>
      <c r="AC72" s="1298"/>
      <c r="AD72" s="1330"/>
      <c r="AE72" s="999"/>
      <c r="AF72" s="1298"/>
      <c r="AG72" s="1316"/>
      <c r="AH72" s="1298"/>
      <c r="AI72" s="1298"/>
      <c r="AJ72" s="1330"/>
      <c r="AK72" s="999"/>
      <c r="AL72" s="1298"/>
      <c r="AM72" s="1298"/>
    </row>
    <row r="73" spans="3:49" ht="15.75" thickBot="1" x14ac:dyDescent="0.35">
      <c r="C73" s="745"/>
      <c r="D73" s="951"/>
      <c r="E73" s="1332" t="s">
        <v>964</v>
      </c>
      <c r="F73" s="1333"/>
      <c r="G73" s="1334">
        <v>651890.83707866445</v>
      </c>
      <c r="H73" s="1298"/>
      <c r="I73" s="745"/>
      <c r="J73" s="951"/>
      <c r="K73" s="1332" t="s">
        <v>964</v>
      </c>
      <c r="L73" s="1333"/>
      <c r="M73" s="1334">
        <v>539679.91402216267</v>
      </c>
      <c r="N73" s="1298"/>
      <c r="O73" s="745"/>
      <c r="P73" s="951"/>
      <c r="Q73" s="1332" t="s">
        <v>964</v>
      </c>
      <c r="R73" s="1333"/>
      <c r="S73" s="1334">
        <v>720620.13182265242</v>
      </c>
      <c r="T73" s="1298"/>
      <c r="U73" s="745"/>
      <c r="V73" s="951"/>
      <c r="W73" s="1332" t="s">
        <v>964</v>
      </c>
      <c r="X73" s="1333"/>
      <c r="Y73" s="1334">
        <v>634679.04542714043</v>
      </c>
      <c r="Z73" s="1298"/>
      <c r="AA73" s="1335"/>
      <c r="AB73" s="1190"/>
      <c r="AC73" s="1336" t="s">
        <v>964</v>
      </c>
      <c r="AD73" s="1337"/>
      <c r="AE73" s="1334">
        <v>5753523</v>
      </c>
      <c r="AF73" s="1298"/>
      <c r="AG73" s="1335"/>
      <c r="AH73" s="1190"/>
      <c r="AI73" s="1336" t="s">
        <v>964</v>
      </c>
      <c r="AJ73" s="1337"/>
      <c r="AK73" s="1334">
        <v>4457499.9999999991</v>
      </c>
      <c r="AL73" s="1298"/>
      <c r="AM73" s="1298"/>
      <c r="AN73" s="1298"/>
      <c r="AO73" s="1298"/>
      <c r="AP73" s="1298"/>
      <c r="AQ73" s="1298"/>
      <c r="AR73" s="1298"/>
      <c r="AS73" s="1298"/>
      <c r="AT73" s="1298"/>
      <c r="AU73" s="1298"/>
      <c r="AV73" s="1298"/>
      <c r="AW73" s="1298"/>
    </row>
    <row r="74" spans="3:49" ht="12.75" customHeight="1" x14ac:dyDescent="0.3">
      <c r="C74" s="1298"/>
      <c r="D74" s="1298"/>
      <c r="E74" s="1298"/>
      <c r="F74" s="1298"/>
      <c r="G74" s="1298"/>
      <c r="H74" s="1298"/>
      <c r="I74" s="1298"/>
      <c r="J74" s="1298"/>
      <c r="K74" s="1298"/>
      <c r="L74" s="1298"/>
      <c r="M74" s="1298"/>
      <c r="N74" s="1298"/>
      <c r="O74" s="1298"/>
      <c r="P74" s="1298"/>
      <c r="Q74" s="1298"/>
      <c r="R74" s="1298"/>
      <c r="S74" s="1298"/>
      <c r="T74" s="1298"/>
      <c r="U74" s="1298"/>
      <c r="V74" s="1298"/>
      <c r="W74" s="1298"/>
      <c r="X74" s="1298"/>
      <c r="Y74" s="1298"/>
      <c r="Z74" s="1298"/>
      <c r="AA74" s="1298"/>
      <c r="AB74" s="1298"/>
      <c r="AC74" s="1298"/>
      <c r="AD74" s="1298"/>
      <c r="AE74" s="1298"/>
      <c r="AF74" s="1298"/>
      <c r="AG74" s="1298"/>
      <c r="AH74" s="1298"/>
      <c r="AI74" s="1298"/>
      <c r="AJ74" s="1298"/>
      <c r="AK74" s="1298"/>
      <c r="AL74" s="1298"/>
      <c r="AM74" s="1298"/>
      <c r="AN74" s="1298"/>
      <c r="AO74" s="1298"/>
      <c r="AP74" s="1298"/>
      <c r="AQ74" s="1298"/>
      <c r="AR74" s="1298"/>
      <c r="AS74" s="1298"/>
      <c r="AT74" s="1298"/>
      <c r="AU74" s="1298"/>
      <c r="AV74" s="1298"/>
      <c r="AW74" s="1298"/>
    </row>
    <row r="75" spans="3:49" ht="16.5" thickBot="1" x14ac:dyDescent="0.35">
      <c r="C75" s="1298"/>
      <c r="D75" s="1298"/>
      <c r="E75" s="1298"/>
      <c r="F75" s="1298"/>
      <c r="G75" s="1298"/>
      <c r="H75" s="1298"/>
      <c r="I75" s="1298"/>
      <c r="J75" s="1298"/>
      <c r="K75" s="1298"/>
      <c r="L75" s="1298"/>
      <c r="M75" s="1298"/>
      <c r="N75" s="1298"/>
      <c r="O75" s="1298"/>
      <c r="P75" s="1298"/>
      <c r="Q75" s="1298"/>
      <c r="R75" s="1298"/>
      <c r="S75" s="1298"/>
      <c r="T75" s="1298"/>
      <c r="U75" s="1298"/>
      <c r="V75" s="1298"/>
      <c r="W75" s="1298"/>
      <c r="X75" s="1298"/>
      <c r="Y75" s="1298"/>
      <c r="Z75" s="1295"/>
      <c r="AA75" s="1298"/>
      <c r="AB75" s="1298"/>
      <c r="AC75" s="1298"/>
      <c r="AD75" s="1298"/>
      <c r="AE75" s="1298"/>
      <c r="AF75" s="1295"/>
      <c r="AG75" s="1295"/>
      <c r="AH75" s="1295"/>
      <c r="AI75" s="1295"/>
      <c r="AJ75" s="1295"/>
      <c r="AK75" s="1295"/>
      <c r="AL75" s="1295"/>
      <c r="AM75" s="1298"/>
      <c r="AN75" s="1298"/>
      <c r="AO75" s="1298"/>
      <c r="AP75" s="1298"/>
      <c r="AQ75" s="1298"/>
      <c r="AR75" s="1298"/>
      <c r="AS75" s="1298"/>
      <c r="AT75" s="1298"/>
      <c r="AU75" s="1298"/>
      <c r="AV75" s="1298"/>
      <c r="AW75" s="1298"/>
    </row>
    <row r="76" spans="3:49" ht="15.75" customHeight="1" x14ac:dyDescent="0.3">
      <c r="C76" s="1307"/>
      <c r="D76" s="692"/>
      <c r="E76" s="693" t="s">
        <v>875</v>
      </c>
      <c r="F76" s="693"/>
      <c r="G76" s="1042"/>
      <c r="H76" s="1298"/>
      <c r="I76" s="1307" t="s">
        <v>1060</v>
      </c>
      <c r="J76" s="692"/>
      <c r="K76" s="693" t="s">
        <v>875</v>
      </c>
      <c r="L76" s="693"/>
      <c r="M76" s="1042"/>
      <c r="N76" s="1298"/>
      <c r="O76" s="1307" t="s">
        <v>1060</v>
      </c>
      <c r="P76" s="692"/>
      <c r="Q76" s="693" t="s">
        <v>875</v>
      </c>
      <c r="R76" s="693"/>
      <c r="S76" s="1042"/>
      <c r="T76" s="1298"/>
      <c r="U76" s="1298"/>
      <c r="V76" s="1298"/>
      <c r="W76" s="1298"/>
      <c r="X76" s="1298"/>
      <c r="Y76" s="1298"/>
      <c r="Z76" s="1295"/>
      <c r="AA76" s="1298"/>
      <c r="AB76" s="1298"/>
      <c r="AC76" s="1298"/>
      <c r="AD76" s="1298"/>
      <c r="AE76" s="1298"/>
      <c r="AF76" s="1295"/>
      <c r="AG76" s="1295"/>
      <c r="AH76" s="1295"/>
      <c r="AI76" s="1295"/>
      <c r="AJ76" s="1295"/>
      <c r="AK76" s="1295"/>
      <c r="AL76" s="1295"/>
      <c r="AM76" s="1295"/>
      <c r="AN76" s="1298"/>
      <c r="AO76" s="1298"/>
      <c r="AP76" s="1298"/>
      <c r="AQ76" s="1298"/>
      <c r="AR76" s="1298"/>
      <c r="AS76" s="1298"/>
      <c r="AT76" s="1298"/>
      <c r="AU76" s="1298"/>
      <c r="AV76" s="1298"/>
      <c r="AW76" s="1298"/>
    </row>
    <row r="77" spans="3:49" ht="12.75" customHeight="1" thickBot="1" x14ac:dyDescent="0.35">
      <c r="C77" s="944" t="s">
        <v>877</v>
      </c>
      <c r="D77" s="1308">
        <v>7</v>
      </c>
      <c r="E77" s="609" t="s">
        <v>3366</v>
      </c>
      <c r="F77" s="1286"/>
      <c r="G77" s="1046"/>
      <c r="H77" s="609"/>
      <c r="I77" s="944" t="s">
        <v>877</v>
      </c>
      <c r="J77" s="1308">
        <v>8</v>
      </c>
      <c r="K77" s="609" t="s">
        <v>3366</v>
      </c>
      <c r="L77" s="1286"/>
      <c r="M77" s="1046"/>
      <c r="N77" s="609"/>
      <c r="O77" s="944" t="s">
        <v>877</v>
      </c>
      <c r="P77" s="1308">
        <v>9</v>
      </c>
      <c r="Q77" s="609" t="s">
        <v>3366</v>
      </c>
      <c r="R77" s="1286"/>
      <c r="S77" s="1046"/>
      <c r="T77" s="609"/>
      <c r="U77" s="609"/>
      <c r="V77" s="609"/>
      <c r="W77" s="609"/>
      <c r="X77" s="609"/>
      <c r="Y77" s="609"/>
      <c r="Z77" s="1295"/>
      <c r="AA77" s="1295"/>
      <c r="AB77" s="1295"/>
      <c r="AC77" s="1295"/>
      <c r="AD77" s="1295"/>
      <c r="AE77" s="1295"/>
      <c r="AF77" s="1295"/>
      <c r="AG77" s="1295"/>
      <c r="AH77" s="1295"/>
      <c r="AI77" s="1295"/>
      <c r="AJ77" s="1295"/>
      <c r="AK77" s="1295"/>
      <c r="AL77" s="1295"/>
      <c r="AM77" s="1295"/>
      <c r="AN77" s="1298"/>
      <c r="AO77" s="1298"/>
      <c r="AP77" s="1298"/>
      <c r="AQ77" s="1298"/>
      <c r="AR77" s="1298"/>
      <c r="AS77" s="1298"/>
      <c r="AT77" s="1298"/>
      <c r="AU77" s="1298"/>
      <c r="AV77" s="1298"/>
      <c r="AW77" s="1298"/>
    </row>
    <row r="78" spans="3:49" ht="13.5" customHeight="1" x14ac:dyDescent="0.3">
      <c r="C78" s="932" t="s">
        <v>880</v>
      </c>
      <c r="D78" s="693"/>
      <c r="E78" s="692"/>
      <c r="F78" s="959" t="s">
        <v>881</v>
      </c>
      <c r="G78" s="1049" t="s">
        <v>883</v>
      </c>
      <c r="H78" s="1295"/>
      <c r="I78" s="932" t="s">
        <v>880</v>
      </c>
      <c r="J78" s="693"/>
      <c r="K78" s="692"/>
      <c r="L78" s="959" t="s">
        <v>881</v>
      </c>
      <c r="M78" s="1049" t="s">
        <v>948</v>
      </c>
      <c r="N78" s="1295"/>
      <c r="O78" s="932" t="s">
        <v>880</v>
      </c>
      <c r="P78" s="693"/>
      <c r="Q78" s="692"/>
      <c r="R78" s="959" t="s">
        <v>881</v>
      </c>
      <c r="S78" s="1049" t="s">
        <v>948</v>
      </c>
      <c r="T78" s="1295"/>
      <c r="U78" s="1295"/>
      <c r="V78" s="1295"/>
      <c r="W78" s="1295"/>
      <c r="X78" s="1295"/>
      <c r="Y78" s="1295"/>
      <c r="Z78" s="1295"/>
      <c r="AA78" s="1295"/>
      <c r="AB78" s="1295"/>
      <c r="AC78" s="1295"/>
      <c r="AD78" s="1295"/>
      <c r="AE78" s="1295"/>
      <c r="AF78" s="1295"/>
      <c r="AG78" s="1295"/>
      <c r="AH78" s="1295"/>
      <c r="AI78" s="1295"/>
      <c r="AJ78" s="1295"/>
      <c r="AK78" s="1295"/>
      <c r="AL78" s="1295"/>
      <c r="AM78" s="1295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</row>
    <row r="79" spans="3:49" ht="16.5" thickBot="1" x14ac:dyDescent="0.35">
      <c r="C79" s="950" t="s">
        <v>2469</v>
      </c>
      <c r="D79" s="951" t="s">
        <v>2332</v>
      </c>
      <c r="E79" s="952" t="s">
        <v>2470</v>
      </c>
      <c r="F79" s="609"/>
      <c r="G79" s="999"/>
      <c r="H79" s="1295"/>
      <c r="I79" s="950" t="s">
        <v>2471</v>
      </c>
      <c r="J79" s="951" t="s">
        <v>2332</v>
      </c>
      <c r="K79" s="952"/>
      <c r="L79" s="609"/>
      <c r="M79" s="999"/>
      <c r="N79" s="1295"/>
      <c r="O79" s="950" t="s">
        <v>2472</v>
      </c>
      <c r="P79" s="951" t="s">
        <v>2332</v>
      </c>
      <c r="Q79" s="952"/>
      <c r="R79" s="609"/>
      <c r="S79" s="999"/>
      <c r="T79" s="1295"/>
      <c r="U79" s="1295"/>
      <c r="V79" s="1295"/>
      <c r="W79" s="1295"/>
      <c r="X79" s="1295"/>
      <c r="Y79" s="1295"/>
      <c r="Z79" s="1295"/>
      <c r="AA79" s="1295"/>
      <c r="AB79" s="1295"/>
      <c r="AC79" s="1295"/>
      <c r="AD79" s="1295"/>
      <c r="AE79" s="1295"/>
      <c r="AF79" s="1295"/>
      <c r="AG79" s="1295"/>
      <c r="AH79" s="1295"/>
      <c r="AI79" s="1295"/>
      <c r="AJ79" s="1295"/>
      <c r="AK79" s="1295"/>
      <c r="AL79" s="1295"/>
      <c r="AM79" s="1295"/>
      <c r="AN79" s="1295"/>
      <c r="AO79" s="1295"/>
      <c r="AP79" s="1295"/>
      <c r="AQ79" s="1295"/>
      <c r="AR79" s="1295"/>
      <c r="AS79" s="1298"/>
      <c r="AT79" s="1298"/>
      <c r="AU79" s="1298"/>
      <c r="AV79" s="1298"/>
      <c r="AW79" s="1298"/>
    </row>
    <row r="80" spans="3:49" ht="15.75" x14ac:dyDescent="0.3">
      <c r="C80" s="1309" t="s">
        <v>882</v>
      </c>
      <c r="D80" s="1298"/>
      <c r="E80" s="1310"/>
      <c r="F80" s="1298"/>
      <c r="G80" s="1311"/>
      <c r="H80" s="1295"/>
      <c r="I80" s="953" t="s">
        <v>882</v>
      </c>
      <c r="J80" s="609"/>
      <c r="K80" s="954"/>
      <c r="L80" s="609"/>
      <c r="M80" s="999"/>
      <c r="O80" s="953" t="s">
        <v>882</v>
      </c>
      <c r="P80" s="609"/>
      <c r="Q80" s="954"/>
      <c r="R80" s="609"/>
      <c r="S80" s="999"/>
      <c r="T80" s="1295"/>
      <c r="U80" s="1295"/>
      <c r="V80" s="1295"/>
      <c r="W80" s="1295"/>
      <c r="X80" s="1295"/>
      <c r="Y80" s="1295"/>
      <c r="Z80" s="1295"/>
      <c r="AA80" s="1295"/>
      <c r="AB80" s="1295"/>
      <c r="AC80" s="1295"/>
      <c r="AD80" s="1295"/>
      <c r="AE80" s="1295"/>
      <c r="AF80" s="1295"/>
      <c r="AG80" s="1295"/>
      <c r="AH80" s="1295"/>
      <c r="AI80" s="1295"/>
      <c r="AJ80" s="1295"/>
      <c r="AK80" s="1295"/>
      <c r="AL80" s="1295"/>
      <c r="AM80" s="1295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</row>
    <row r="81" spans="3:49" ht="15.75" x14ac:dyDescent="0.3">
      <c r="C81" s="955" t="s">
        <v>884</v>
      </c>
      <c r="D81" s="956" t="s">
        <v>885</v>
      </c>
      <c r="E81" s="958" t="s">
        <v>886</v>
      </c>
      <c r="F81" s="956" t="s">
        <v>887</v>
      </c>
      <c r="G81" s="1057" t="s">
        <v>888</v>
      </c>
      <c r="H81" s="1295"/>
      <c r="I81" s="955" t="s">
        <v>884</v>
      </c>
      <c r="J81" s="956" t="s">
        <v>885</v>
      </c>
      <c r="K81" s="956" t="s">
        <v>886</v>
      </c>
      <c r="L81" s="956" t="s">
        <v>887</v>
      </c>
      <c r="M81" s="1057" t="s">
        <v>888</v>
      </c>
      <c r="O81" s="955" t="s">
        <v>884</v>
      </c>
      <c r="P81" s="956" t="s">
        <v>885</v>
      </c>
      <c r="Q81" s="958" t="s">
        <v>886</v>
      </c>
      <c r="R81" s="956" t="s">
        <v>887</v>
      </c>
      <c r="S81" s="1057" t="s">
        <v>888</v>
      </c>
      <c r="T81" s="1295"/>
      <c r="U81" s="1295"/>
      <c r="V81" s="1295"/>
      <c r="W81" s="1295"/>
      <c r="X81" s="1295"/>
      <c r="Y81" s="1295"/>
      <c r="Z81" s="1295"/>
      <c r="AA81" s="1295"/>
      <c r="AB81" s="1295"/>
      <c r="AC81" s="1295"/>
      <c r="AD81" s="1295"/>
      <c r="AE81" s="1295"/>
      <c r="AF81" s="1295"/>
      <c r="AG81" s="1295"/>
      <c r="AH81" s="1295"/>
      <c r="AI81" s="1295"/>
      <c r="AJ81" s="1295"/>
      <c r="AK81" s="1295"/>
      <c r="AL81" s="1295"/>
      <c r="AM81" s="129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</row>
    <row r="82" spans="3:49" ht="15.75" x14ac:dyDescent="0.3">
      <c r="C82" s="1048" t="s">
        <v>889</v>
      </c>
      <c r="D82" s="960">
        <v>96448.825485874579</v>
      </c>
      <c r="E82" s="1077">
        <v>0.2</v>
      </c>
      <c r="F82" s="1338">
        <v>19289.765097174917</v>
      </c>
      <c r="G82" s="963">
        <v>19289.765097174917</v>
      </c>
      <c r="H82" s="1295"/>
      <c r="I82" s="1048" t="s">
        <v>889</v>
      </c>
      <c r="J82" s="960">
        <v>96448.825485874579</v>
      </c>
      <c r="K82" s="1313">
        <v>0.4</v>
      </c>
      <c r="L82" s="960">
        <v>38579.530194349834</v>
      </c>
      <c r="M82" s="963">
        <v>38579.530194349834</v>
      </c>
      <c r="O82" s="1048" t="s">
        <v>889</v>
      </c>
      <c r="P82" s="960">
        <v>96448.825485874579</v>
      </c>
      <c r="Q82" s="1314">
        <v>0.4</v>
      </c>
      <c r="R82" s="960">
        <v>38579.530194349834</v>
      </c>
      <c r="S82" s="963">
        <v>38579.530194349834</v>
      </c>
      <c r="T82" s="1295"/>
      <c r="U82" s="1295"/>
      <c r="V82" s="1295"/>
      <c r="W82" s="1295"/>
      <c r="X82" s="1295"/>
      <c r="Y82" s="1295"/>
      <c r="Z82" s="1295"/>
      <c r="AA82" s="1295"/>
      <c r="AB82" s="1295"/>
      <c r="AC82" s="1295"/>
      <c r="AD82" s="1295"/>
      <c r="AE82" s="1295"/>
      <c r="AF82" s="1295"/>
      <c r="AG82" s="1295"/>
      <c r="AH82" s="1295"/>
      <c r="AI82" s="1295"/>
      <c r="AJ82" s="1295"/>
      <c r="AK82" s="1295"/>
      <c r="AL82" s="1295"/>
      <c r="AM82" s="1295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</row>
    <row r="83" spans="3:49" ht="15.75" x14ac:dyDescent="0.3">
      <c r="C83" s="720" t="s">
        <v>901</v>
      </c>
      <c r="D83" s="960">
        <v>46213.584452013631</v>
      </c>
      <c r="E83" s="1077">
        <v>1</v>
      </c>
      <c r="F83" s="1338">
        <v>46213.584452013631</v>
      </c>
      <c r="G83" s="963">
        <v>46213.584452013631</v>
      </c>
      <c r="H83" s="1295"/>
      <c r="I83" s="959"/>
      <c r="J83" s="1062"/>
      <c r="K83" s="1064"/>
      <c r="L83" s="960"/>
      <c r="M83" s="963"/>
      <c r="O83" s="959"/>
      <c r="P83" s="1062"/>
      <c r="Q83" s="1063"/>
      <c r="R83" s="960"/>
      <c r="S83" s="963"/>
      <c r="T83" s="1295"/>
      <c r="U83" s="1295"/>
      <c r="V83" s="1295"/>
      <c r="W83" s="1295"/>
      <c r="X83" s="1295"/>
      <c r="Y83" s="1295"/>
      <c r="Z83" s="1295"/>
      <c r="AA83" s="1295"/>
      <c r="AB83" s="1295"/>
      <c r="AC83" s="1295"/>
      <c r="AD83" s="1295"/>
      <c r="AE83" s="1295"/>
      <c r="AF83" s="1295"/>
      <c r="AG83" s="1295"/>
      <c r="AH83" s="1295"/>
      <c r="AI83" s="1295"/>
      <c r="AJ83" s="1295"/>
      <c r="AK83" s="1295"/>
      <c r="AL83" s="1295"/>
      <c r="AM83" s="1295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</row>
    <row r="84" spans="3:49" ht="15.75" x14ac:dyDescent="0.3">
      <c r="C84" s="720" t="s">
        <v>926</v>
      </c>
      <c r="D84" s="960">
        <v>39894.1454618313</v>
      </c>
      <c r="E84" s="1077">
        <v>0.496</v>
      </c>
      <c r="F84" s="1338">
        <v>19787.496149068324</v>
      </c>
      <c r="G84" s="963">
        <v>19787.496149068324</v>
      </c>
      <c r="H84" s="1295"/>
      <c r="I84" s="959"/>
      <c r="J84" s="1062"/>
      <c r="K84" s="1064"/>
      <c r="L84" s="960"/>
      <c r="M84" s="963"/>
      <c r="O84" s="959"/>
      <c r="P84" s="1062"/>
      <c r="Q84" s="1063"/>
      <c r="R84" s="960"/>
      <c r="S84" s="963"/>
      <c r="T84" s="1295"/>
      <c r="U84" s="1295"/>
      <c r="V84" s="1295"/>
      <c r="W84" s="1295"/>
      <c r="X84" s="1295"/>
      <c r="Y84" s="1295"/>
      <c r="Z84" s="1295"/>
      <c r="AA84" s="1295"/>
      <c r="AB84" s="1295"/>
      <c r="AC84" s="1295"/>
      <c r="AD84" s="1295"/>
      <c r="AE84" s="1295"/>
      <c r="AF84" s="1295"/>
      <c r="AG84" s="1295"/>
      <c r="AH84" s="1295"/>
      <c r="AI84" s="1295"/>
      <c r="AJ84" s="1295"/>
      <c r="AK84" s="1295"/>
      <c r="AL84" s="1295"/>
      <c r="AM84" s="1295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</row>
    <row r="85" spans="3:49" ht="15.75" x14ac:dyDescent="0.3">
      <c r="C85" s="720" t="s">
        <v>1812</v>
      </c>
      <c r="D85" s="960">
        <v>182.70486876377478</v>
      </c>
      <c r="E85" s="1077">
        <v>8</v>
      </c>
      <c r="F85" s="1338">
        <v>1461.6389501101983</v>
      </c>
      <c r="G85" s="963">
        <v>1461.6389501101983</v>
      </c>
      <c r="H85" s="1295"/>
      <c r="I85" s="959"/>
      <c r="J85" s="1062"/>
      <c r="K85" s="1064"/>
      <c r="L85" s="960"/>
      <c r="M85" s="963"/>
      <c r="O85" s="959"/>
      <c r="P85" s="1062"/>
      <c r="Q85" s="1063"/>
      <c r="R85" s="960"/>
      <c r="S85" s="963"/>
      <c r="T85" s="1295"/>
      <c r="U85" s="1295"/>
      <c r="V85" s="1295"/>
      <c r="W85" s="1295"/>
      <c r="X85" s="1295"/>
      <c r="Y85" s="1295"/>
      <c r="Z85" s="1295"/>
      <c r="AA85" s="1295"/>
      <c r="AB85" s="1295"/>
      <c r="AC85" s="1295"/>
      <c r="AD85" s="1295"/>
      <c r="AE85" s="1295"/>
      <c r="AF85" s="1295"/>
      <c r="AG85" s="1295"/>
      <c r="AH85" s="1295"/>
      <c r="AI85" s="1295"/>
      <c r="AJ85" s="1295"/>
      <c r="AK85" s="1295"/>
      <c r="AL85" s="1295"/>
      <c r="AM85" s="129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</row>
    <row r="86" spans="3:49" ht="15.75" x14ac:dyDescent="0.3">
      <c r="C86" s="720" t="s">
        <v>927</v>
      </c>
      <c r="D86" s="960">
        <v>29920.609096373475</v>
      </c>
      <c r="E86" s="1077">
        <v>0.248</v>
      </c>
      <c r="F86" s="1338">
        <v>7420.3110559006218</v>
      </c>
      <c r="G86" s="963">
        <v>7420.3110559006218</v>
      </c>
      <c r="H86" s="1295"/>
      <c r="I86" s="959"/>
      <c r="J86" s="960"/>
      <c r="K86" s="1064"/>
      <c r="L86" s="960"/>
      <c r="M86" s="963"/>
      <c r="O86" s="959"/>
      <c r="P86" s="960"/>
      <c r="Q86" s="1064"/>
      <c r="R86" s="960"/>
      <c r="S86" s="963"/>
      <c r="T86" s="1295"/>
      <c r="U86" s="1295"/>
      <c r="V86" s="1295"/>
      <c r="W86" s="1295"/>
      <c r="X86" s="1295"/>
      <c r="Y86" s="1295"/>
      <c r="AM86" s="1295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</row>
    <row r="87" spans="3:49" ht="15.75" x14ac:dyDescent="0.3">
      <c r="C87" s="1316"/>
      <c r="D87" s="1298"/>
      <c r="E87" s="1298"/>
      <c r="F87" s="1317" t="s">
        <v>1322</v>
      </c>
      <c r="G87" s="963">
        <v>94172.795704267686</v>
      </c>
      <c r="H87" s="1295"/>
      <c r="I87" s="720"/>
      <c r="J87" s="609"/>
      <c r="K87" s="609"/>
      <c r="L87" s="968" t="s">
        <v>1322</v>
      </c>
      <c r="M87" s="963">
        <v>38579.530194349834</v>
      </c>
      <c r="O87" s="720"/>
      <c r="P87" s="609"/>
      <c r="Q87" s="609"/>
      <c r="R87" s="968" t="s">
        <v>1322</v>
      </c>
      <c r="S87" s="963">
        <v>38579.530194349834</v>
      </c>
      <c r="T87" s="1295"/>
      <c r="U87" s="1295"/>
      <c r="V87" s="1295"/>
      <c r="W87" s="1295"/>
      <c r="X87" s="1295"/>
      <c r="Y87" s="1295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</row>
    <row r="88" spans="3:49" ht="15.75" x14ac:dyDescent="0.3">
      <c r="C88" s="1309" t="s">
        <v>891</v>
      </c>
      <c r="D88" s="1310"/>
      <c r="E88" s="1310"/>
      <c r="F88" s="1298"/>
      <c r="G88" s="999"/>
      <c r="H88" s="1295"/>
      <c r="I88" s="953" t="s">
        <v>891</v>
      </c>
      <c r="J88" s="954"/>
      <c r="K88" s="954"/>
      <c r="L88" s="609"/>
      <c r="M88" s="999"/>
      <c r="O88" s="953" t="s">
        <v>891</v>
      </c>
      <c r="P88" s="954"/>
      <c r="Q88" s="954"/>
      <c r="R88" s="609"/>
      <c r="S88" s="999"/>
      <c r="T88" s="1295"/>
      <c r="U88" s="1295"/>
      <c r="V88" s="1295"/>
      <c r="W88" s="1295"/>
      <c r="X88" s="1295"/>
      <c r="Y88" s="1295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</row>
    <row r="89" spans="3:49" ht="15.75" x14ac:dyDescent="0.3">
      <c r="C89" s="955" t="s">
        <v>884</v>
      </c>
      <c r="D89" s="956" t="s">
        <v>892</v>
      </c>
      <c r="E89" s="958" t="s">
        <v>893</v>
      </c>
      <c r="F89" s="956" t="s">
        <v>887</v>
      </c>
      <c r="G89" s="1057" t="s">
        <v>888</v>
      </c>
      <c r="H89" s="1295"/>
      <c r="I89" s="955" t="s">
        <v>884</v>
      </c>
      <c r="J89" s="956" t="s">
        <v>892</v>
      </c>
      <c r="K89" s="958" t="s">
        <v>893</v>
      </c>
      <c r="L89" s="956" t="s">
        <v>887</v>
      </c>
      <c r="M89" s="1057" t="s">
        <v>888</v>
      </c>
      <c r="O89" s="955" t="s">
        <v>884</v>
      </c>
      <c r="P89" s="956" t="s">
        <v>892</v>
      </c>
      <c r="Q89" s="958" t="s">
        <v>893</v>
      </c>
      <c r="R89" s="956" t="s">
        <v>887</v>
      </c>
      <c r="S89" s="1057" t="s">
        <v>888</v>
      </c>
      <c r="T89" s="1295"/>
    </row>
    <row r="90" spans="3:49" ht="16.5" x14ac:dyDescent="0.3">
      <c r="C90" s="1067" t="s">
        <v>1898</v>
      </c>
      <c r="D90" s="978" t="s">
        <v>4324</v>
      </c>
      <c r="E90" s="679">
        <v>9.92</v>
      </c>
      <c r="F90" s="960">
        <v>372449.24864756566</v>
      </c>
      <c r="G90" s="963">
        <v>3694696.5465838513</v>
      </c>
      <c r="H90" s="1295"/>
      <c r="I90" s="1067" t="s">
        <v>982</v>
      </c>
      <c r="J90" s="978" t="s">
        <v>4324</v>
      </c>
      <c r="K90" s="679">
        <v>2.52</v>
      </c>
      <c r="L90" s="960">
        <v>35824.125826487681</v>
      </c>
      <c r="M90" s="963">
        <v>90276.797082748963</v>
      </c>
      <c r="O90" s="1067" t="s">
        <v>982</v>
      </c>
      <c r="P90" s="978" t="s">
        <v>4324</v>
      </c>
      <c r="Q90" s="679">
        <v>1.94</v>
      </c>
      <c r="R90" s="960">
        <v>35824.125826487681</v>
      </c>
      <c r="S90" s="963">
        <v>69498.804103386094</v>
      </c>
      <c r="T90" s="1295"/>
    </row>
    <row r="91" spans="3:49" x14ac:dyDescent="0.3">
      <c r="C91" s="959" t="s">
        <v>905</v>
      </c>
      <c r="D91" s="978" t="s">
        <v>2435</v>
      </c>
      <c r="E91" s="679">
        <v>558.22</v>
      </c>
      <c r="F91" s="960">
        <v>2256.9424964936889</v>
      </c>
      <c r="G91" s="963">
        <v>1259870.440392707</v>
      </c>
      <c r="I91" s="1067" t="s">
        <v>989</v>
      </c>
      <c r="J91" s="978" t="s">
        <v>1105</v>
      </c>
      <c r="K91" s="679">
        <v>6.28</v>
      </c>
      <c r="L91" s="960">
        <v>27513.203766780207</v>
      </c>
      <c r="M91" s="963">
        <v>172782.91965537969</v>
      </c>
      <c r="O91" s="1067" t="s">
        <v>989</v>
      </c>
      <c r="P91" s="978" t="s">
        <v>1105</v>
      </c>
      <c r="Q91" s="679">
        <v>4.84</v>
      </c>
      <c r="R91" s="960">
        <v>27513.203766780207</v>
      </c>
      <c r="S91" s="963">
        <v>133163.90623121618</v>
      </c>
    </row>
    <row r="92" spans="3:49" ht="16.5" x14ac:dyDescent="0.3">
      <c r="C92" s="959" t="s">
        <v>902</v>
      </c>
      <c r="D92" s="679" t="s">
        <v>903</v>
      </c>
      <c r="E92" s="1313">
        <v>2.8583333333333329</v>
      </c>
      <c r="F92" s="960">
        <v>96726.106992586661</v>
      </c>
      <c r="G92" s="963">
        <v>276475.45582047681</v>
      </c>
      <c r="I92" s="1067" t="s">
        <v>1898</v>
      </c>
      <c r="J92" s="978" t="s">
        <v>4324</v>
      </c>
      <c r="K92" s="679">
        <v>0.68</v>
      </c>
      <c r="L92" s="960">
        <v>372449.24864756566</v>
      </c>
      <c r="M92" s="963">
        <v>253265.48908034468</v>
      </c>
      <c r="O92" s="1067" t="s">
        <v>1898</v>
      </c>
      <c r="P92" s="978" t="s">
        <v>4324</v>
      </c>
      <c r="Q92" s="679">
        <v>0.54</v>
      </c>
      <c r="R92" s="960">
        <v>372449.24864756566</v>
      </c>
      <c r="S92" s="963">
        <v>201122.59426968548</v>
      </c>
    </row>
    <row r="93" spans="3:49" ht="16.5" x14ac:dyDescent="0.3">
      <c r="C93" s="1067" t="s">
        <v>1896</v>
      </c>
      <c r="D93" s="978" t="s">
        <v>4324</v>
      </c>
      <c r="E93" s="1313">
        <v>0.34</v>
      </c>
      <c r="F93" s="960">
        <v>327256.66199158487</v>
      </c>
      <c r="G93" s="963">
        <v>111267.26507713886</v>
      </c>
      <c r="I93" s="1067" t="s">
        <v>1896</v>
      </c>
      <c r="J93" s="978" t="s">
        <v>4324</v>
      </c>
      <c r="K93" s="679">
        <v>0.08</v>
      </c>
      <c r="L93" s="960">
        <v>327256.66199158487</v>
      </c>
      <c r="M93" s="963">
        <v>26180.532959326789</v>
      </c>
      <c r="O93" s="1067" t="s">
        <v>1896</v>
      </c>
      <c r="P93" s="978" t="s">
        <v>4324</v>
      </c>
      <c r="Q93" s="679">
        <v>0.06</v>
      </c>
      <c r="R93" s="960">
        <v>327256.66199158487</v>
      </c>
      <c r="S93" s="963">
        <v>19635.39971949509</v>
      </c>
    </row>
    <row r="94" spans="3:49" x14ac:dyDescent="0.3">
      <c r="C94" s="959" t="s">
        <v>988</v>
      </c>
      <c r="D94" s="679" t="s">
        <v>2327</v>
      </c>
      <c r="E94" s="1313">
        <v>1</v>
      </c>
      <c r="F94" s="960">
        <v>9470.8830294530144</v>
      </c>
      <c r="G94" s="963">
        <v>9470.8830294530144</v>
      </c>
      <c r="I94" s="1067" t="s">
        <v>902</v>
      </c>
      <c r="J94" s="679" t="s">
        <v>903</v>
      </c>
      <c r="K94" s="1059">
        <v>1.5933333333333335</v>
      </c>
      <c r="L94" s="960">
        <v>96726.106992586661</v>
      </c>
      <c r="M94" s="963">
        <v>154116.93047485477</v>
      </c>
      <c r="O94" s="1067" t="s">
        <v>902</v>
      </c>
      <c r="P94" s="679" t="s">
        <v>903</v>
      </c>
      <c r="Q94" s="1059">
        <v>1.2299999999999998</v>
      </c>
      <c r="R94" s="960">
        <v>96726.106992586661</v>
      </c>
      <c r="S94" s="963">
        <v>118973.11160088157</v>
      </c>
    </row>
    <row r="95" spans="3:49" x14ac:dyDescent="0.3">
      <c r="C95" s="959" t="s">
        <v>985</v>
      </c>
      <c r="D95" s="679" t="s">
        <v>3</v>
      </c>
      <c r="E95" s="1313">
        <v>4</v>
      </c>
      <c r="F95" s="960">
        <v>3186.5448687637754</v>
      </c>
      <c r="G95" s="963">
        <v>12746.179475055102</v>
      </c>
      <c r="I95" s="1048"/>
      <c r="J95" s="1068"/>
      <c r="K95" s="1059"/>
      <c r="L95" s="960"/>
      <c r="M95" s="963"/>
      <c r="O95" s="1048"/>
      <c r="P95" s="1068"/>
      <c r="Q95" s="1059"/>
      <c r="R95" s="960"/>
      <c r="S95" s="963"/>
    </row>
    <row r="96" spans="3:49" x14ac:dyDescent="0.3">
      <c r="C96" s="1067" t="s">
        <v>1901</v>
      </c>
      <c r="D96" s="679" t="s">
        <v>1</v>
      </c>
      <c r="E96" s="1313">
        <v>2</v>
      </c>
      <c r="F96" s="960">
        <v>4997.5155279503106</v>
      </c>
      <c r="G96" s="963">
        <v>9995.0310559006211</v>
      </c>
      <c r="I96" s="959"/>
      <c r="J96" s="679"/>
      <c r="K96" s="1063"/>
      <c r="L96" s="960"/>
      <c r="M96" s="963"/>
      <c r="O96" s="959"/>
      <c r="P96" s="679"/>
      <c r="Q96" s="1063"/>
      <c r="R96" s="960"/>
      <c r="S96" s="963"/>
    </row>
    <row r="97" spans="3:19" x14ac:dyDescent="0.3">
      <c r="C97" s="1075" t="s">
        <v>908</v>
      </c>
      <c r="D97" s="679" t="s">
        <v>1</v>
      </c>
      <c r="E97" s="1313">
        <v>2</v>
      </c>
      <c r="F97" s="960">
        <v>10102.504508114607</v>
      </c>
      <c r="G97" s="963">
        <v>20205.009016229214</v>
      </c>
      <c r="I97" s="959"/>
      <c r="J97" s="679"/>
      <c r="K97" s="1063"/>
      <c r="L97" s="960"/>
      <c r="M97" s="963"/>
      <c r="O97" s="959"/>
      <c r="P97" s="679"/>
      <c r="Q97" s="1063"/>
      <c r="R97" s="960"/>
      <c r="S97" s="963"/>
    </row>
    <row r="98" spans="3:19" x14ac:dyDescent="0.3">
      <c r="C98" s="1067" t="s">
        <v>986</v>
      </c>
      <c r="D98" s="679" t="s">
        <v>1</v>
      </c>
      <c r="E98" s="1313">
        <v>2</v>
      </c>
      <c r="F98" s="960">
        <v>2525.6261270286518</v>
      </c>
      <c r="G98" s="963">
        <v>5051.2522540573036</v>
      </c>
      <c r="I98" s="959"/>
      <c r="J98" s="679"/>
      <c r="K98" s="1063"/>
      <c r="L98" s="960"/>
      <c r="M98" s="963"/>
      <c r="O98" s="959"/>
      <c r="P98" s="679"/>
      <c r="Q98" s="1063"/>
      <c r="R98" s="960"/>
      <c r="S98" s="963"/>
    </row>
    <row r="99" spans="3:19" x14ac:dyDescent="0.3">
      <c r="C99" s="959" t="s">
        <v>912</v>
      </c>
      <c r="D99" s="679" t="s">
        <v>913</v>
      </c>
      <c r="E99" s="1313">
        <v>1</v>
      </c>
      <c r="F99" s="960">
        <v>3869.0442797034666</v>
      </c>
      <c r="G99" s="963">
        <v>3869.0442797034666</v>
      </c>
      <c r="I99" s="959"/>
      <c r="J99" s="679"/>
      <c r="K99" s="1063"/>
      <c r="L99" s="960"/>
      <c r="M99" s="963"/>
      <c r="O99" s="959"/>
      <c r="P99" s="679"/>
      <c r="Q99" s="1063"/>
      <c r="R99" s="960"/>
      <c r="S99" s="963"/>
    </row>
    <row r="100" spans="3:19" ht="16.5" x14ac:dyDescent="0.3">
      <c r="C100" s="1067" t="s">
        <v>982</v>
      </c>
      <c r="D100" s="978" t="s">
        <v>4324</v>
      </c>
      <c r="E100" s="679">
        <v>5.51</v>
      </c>
      <c r="F100" s="960">
        <v>35824.125826487681</v>
      </c>
      <c r="G100" s="963">
        <v>197390.93330394712</v>
      </c>
      <c r="I100" s="959"/>
      <c r="J100" s="679"/>
      <c r="K100" s="1063"/>
      <c r="L100" s="960"/>
      <c r="M100" s="963"/>
      <c r="O100" s="959"/>
      <c r="P100" s="679"/>
      <c r="Q100" s="1063"/>
      <c r="R100" s="960"/>
      <c r="S100" s="963"/>
    </row>
    <row r="101" spans="3:19" ht="12.75" customHeight="1" x14ac:dyDescent="0.3">
      <c r="C101" s="1067" t="s">
        <v>989</v>
      </c>
      <c r="D101" s="978" t="s">
        <v>1105</v>
      </c>
      <c r="E101" s="679">
        <v>1.38</v>
      </c>
      <c r="F101" s="960">
        <v>27513.203766780207</v>
      </c>
      <c r="G101" s="963">
        <v>37968.22119815668</v>
      </c>
      <c r="I101" s="959"/>
      <c r="J101" s="679"/>
      <c r="K101" s="1063"/>
      <c r="L101" s="960"/>
      <c r="M101" s="963"/>
      <c r="O101" s="959"/>
      <c r="P101" s="679"/>
      <c r="Q101" s="1063"/>
      <c r="R101" s="960"/>
      <c r="S101" s="963"/>
    </row>
    <row r="102" spans="3:19" x14ac:dyDescent="0.3">
      <c r="C102" s="1075" t="s">
        <v>911</v>
      </c>
      <c r="D102" s="679" t="s">
        <v>2435</v>
      </c>
      <c r="E102" s="1077">
        <v>0.05</v>
      </c>
      <c r="F102" s="960">
        <v>66633.540372670817</v>
      </c>
      <c r="G102" s="963">
        <v>3331.6770186335411</v>
      </c>
      <c r="I102" s="959"/>
      <c r="J102" s="679"/>
      <c r="K102" s="1063"/>
      <c r="L102" s="960"/>
      <c r="M102" s="963"/>
      <c r="O102" s="959"/>
      <c r="P102" s="679"/>
      <c r="Q102" s="1063"/>
      <c r="R102" s="960"/>
      <c r="S102" s="963"/>
    </row>
    <row r="103" spans="3:19" ht="16.5" x14ac:dyDescent="0.3">
      <c r="C103" s="1048" t="s">
        <v>2167</v>
      </c>
      <c r="D103" s="1068" t="s">
        <v>4324</v>
      </c>
      <c r="E103" s="1059">
        <v>0</v>
      </c>
      <c r="F103" s="960">
        <v>31489.721498697658</v>
      </c>
      <c r="G103" s="963">
        <v>0</v>
      </c>
      <c r="I103" s="720"/>
      <c r="J103" s="700"/>
      <c r="K103" s="1325"/>
      <c r="L103" s="960"/>
      <c r="M103" s="963"/>
      <c r="O103" s="720"/>
      <c r="P103" s="700"/>
      <c r="Q103" s="1325"/>
      <c r="R103" s="960"/>
      <c r="S103" s="963"/>
    </row>
    <row r="104" spans="3:19" ht="16.5" x14ac:dyDescent="0.3">
      <c r="C104" s="1075" t="s">
        <v>2166</v>
      </c>
      <c r="D104" s="975" t="s">
        <v>4324</v>
      </c>
      <c r="E104" s="1340">
        <v>27.657499999999999</v>
      </c>
      <c r="F104" s="960">
        <v>16121.017832097778</v>
      </c>
      <c r="G104" s="963">
        <v>445867.05069124425</v>
      </c>
      <c r="I104" s="720"/>
      <c r="J104" s="700"/>
      <c r="K104" s="1325"/>
      <c r="L104" s="960"/>
      <c r="M104" s="963"/>
      <c r="O104" s="720"/>
      <c r="P104" s="700"/>
      <c r="Q104" s="1325"/>
      <c r="R104" s="960"/>
      <c r="S104" s="963"/>
    </row>
    <row r="105" spans="3:19" x14ac:dyDescent="0.3">
      <c r="C105" s="1316"/>
      <c r="D105" s="1298"/>
      <c r="E105" s="1298"/>
      <c r="F105" s="1317" t="s">
        <v>1322</v>
      </c>
      <c r="G105" s="963">
        <v>6088204.9891965548</v>
      </c>
      <c r="I105" s="720"/>
      <c r="J105" s="609"/>
      <c r="K105" s="609"/>
      <c r="L105" s="960"/>
      <c r="M105" s="963">
        <v>696622.66925265489</v>
      </c>
      <c r="O105" s="720"/>
      <c r="P105" s="609"/>
      <c r="Q105" s="609"/>
      <c r="R105" s="968" t="s">
        <v>1322</v>
      </c>
      <c r="S105" s="963">
        <v>542393.81592466438</v>
      </c>
    </row>
    <row r="106" spans="3:19" x14ac:dyDescent="0.3">
      <c r="C106" s="1309" t="s">
        <v>898</v>
      </c>
      <c r="D106" s="1310"/>
      <c r="E106" s="1310"/>
      <c r="F106" s="1298"/>
      <c r="G106" s="999"/>
      <c r="I106" s="953" t="s">
        <v>898</v>
      </c>
      <c r="J106" s="954"/>
      <c r="K106" s="954"/>
      <c r="L106" s="609"/>
      <c r="M106" s="999"/>
      <c r="O106" s="953" t="s">
        <v>898</v>
      </c>
      <c r="P106" s="954"/>
      <c r="Q106" s="954"/>
      <c r="R106" s="609"/>
      <c r="S106" s="999"/>
    </row>
    <row r="107" spans="3:19" x14ac:dyDescent="0.3">
      <c r="C107" s="955" t="s">
        <v>884</v>
      </c>
      <c r="D107" s="956" t="s">
        <v>885</v>
      </c>
      <c r="E107" s="1312" t="s">
        <v>2597</v>
      </c>
      <c r="F107" s="956" t="s">
        <v>2598</v>
      </c>
      <c r="G107" s="972" t="s">
        <v>888</v>
      </c>
      <c r="I107" s="955" t="s">
        <v>884</v>
      </c>
      <c r="J107" s="956" t="s">
        <v>885</v>
      </c>
      <c r="K107" s="1312" t="s">
        <v>2597</v>
      </c>
      <c r="L107" s="956" t="s">
        <v>2598</v>
      </c>
      <c r="M107" s="972" t="s">
        <v>888</v>
      </c>
      <c r="O107" s="955" t="s">
        <v>884</v>
      </c>
      <c r="P107" s="956" t="s">
        <v>885</v>
      </c>
      <c r="Q107" s="1312" t="s">
        <v>2597</v>
      </c>
      <c r="R107" s="956" t="s">
        <v>2598</v>
      </c>
      <c r="S107" s="972" t="s">
        <v>888</v>
      </c>
    </row>
    <row r="108" spans="3:19" x14ac:dyDescent="0.3">
      <c r="C108" s="1287" t="s">
        <v>990</v>
      </c>
      <c r="D108" s="960">
        <v>100448.75998254272</v>
      </c>
      <c r="E108" s="1340">
        <v>2</v>
      </c>
      <c r="F108" s="1070">
        <v>2</v>
      </c>
      <c r="G108" s="963">
        <v>401795.03993017087</v>
      </c>
      <c r="I108" s="959" t="s">
        <v>998</v>
      </c>
      <c r="J108" s="960">
        <v>100449.55474126368</v>
      </c>
      <c r="K108" s="740">
        <v>1</v>
      </c>
      <c r="L108" s="1070">
        <v>0.6</v>
      </c>
      <c r="M108" s="963">
        <v>60269.732844758204</v>
      </c>
      <c r="O108" s="959" t="s">
        <v>998</v>
      </c>
      <c r="P108" s="960">
        <v>100449.55474126368</v>
      </c>
      <c r="Q108" s="740">
        <v>1</v>
      </c>
      <c r="R108" s="1070">
        <v>0.6</v>
      </c>
      <c r="S108" s="963">
        <v>60269.732844758204</v>
      </c>
    </row>
    <row r="109" spans="3:19" x14ac:dyDescent="0.3">
      <c r="C109" s="645" t="s">
        <v>1154</v>
      </c>
      <c r="D109" s="960">
        <v>64040.167561799884</v>
      </c>
      <c r="E109" s="1340">
        <v>4</v>
      </c>
      <c r="F109" s="1070">
        <v>4</v>
      </c>
      <c r="G109" s="963">
        <v>1024642.6809887982</v>
      </c>
      <c r="I109" s="959" t="s">
        <v>1154</v>
      </c>
      <c r="J109" s="960">
        <v>64040.167561799884</v>
      </c>
      <c r="K109" s="740">
        <v>2</v>
      </c>
      <c r="L109" s="1070">
        <v>0.6</v>
      </c>
      <c r="M109" s="963">
        <v>76848.201074159864</v>
      </c>
      <c r="O109" s="959" t="s">
        <v>1154</v>
      </c>
      <c r="P109" s="960">
        <v>64040.167561799884</v>
      </c>
      <c r="Q109" s="740">
        <v>2</v>
      </c>
      <c r="R109" s="1070">
        <v>0.6</v>
      </c>
      <c r="S109" s="963">
        <v>76848.201074159864</v>
      </c>
    </row>
    <row r="110" spans="3:19" x14ac:dyDescent="0.3">
      <c r="C110" s="1287" t="s">
        <v>899</v>
      </c>
      <c r="D110" s="960">
        <v>133931.74620661701</v>
      </c>
      <c r="E110" s="1340">
        <v>1</v>
      </c>
      <c r="F110" s="1070">
        <v>2</v>
      </c>
      <c r="G110" s="963">
        <v>267863.49241323402</v>
      </c>
      <c r="I110" s="959" t="s">
        <v>899</v>
      </c>
      <c r="J110" s="960">
        <v>133931.74620661701</v>
      </c>
      <c r="K110" s="740">
        <v>1</v>
      </c>
      <c r="L110" s="1070">
        <v>0.2</v>
      </c>
      <c r="M110" s="963">
        <v>26786.349241323405</v>
      </c>
      <c r="O110" s="959" t="s">
        <v>899</v>
      </c>
      <c r="P110" s="960">
        <v>133931.74620661701</v>
      </c>
      <c r="Q110" s="740">
        <v>1</v>
      </c>
      <c r="R110" s="1070">
        <v>0.2</v>
      </c>
      <c r="S110" s="963">
        <v>26786.349241323405</v>
      </c>
    </row>
    <row r="111" spans="3:19" x14ac:dyDescent="0.3">
      <c r="C111" s="1048" t="s">
        <v>1011</v>
      </c>
      <c r="D111" s="960">
        <v>112590.81880169069</v>
      </c>
      <c r="E111" s="1340">
        <v>1</v>
      </c>
      <c r="F111" s="1070">
        <v>0.5</v>
      </c>
      <c r="G111" s="963">
        <v>56295.409400845347</v>
      </c>
      <c r="I111" s="1048" t="s">
        <v>1011</v>
      </c>
      <c r="J111" s="960">
        <v>112590.81880169069</v>
      </c>
      <c r="K111" s="1071">
        <v>1</v>
      </c>
      <c r="L111" s="1070">
        <v>0.2</v>
      </c>
      <c r="M111" s="963">
        <v>22518.163760338139</v>
      </c>
      <c r="O111" s="1048" t="s">
        <v>1011</v>
      </c>
      <c r="P111" s="960">
        <v>112590.81880169069</v>
      </c>
      <c r="Q111" s="1071">
        <v>1</v>
      </c>
      <c r="R111" s="1070">
        <v>0.2</v>
      </c>
      <c r="S111" s="963">
        <v>22518.163760338139</v>
      </c>
    </row>
    <row r="112" spans="3:19" x14ac:dyDescent="0.3">
      <c r="C112" s="1048" t="s">
        <v>2603</v>
      </c>
      <c r="D112" s="960">
        <v>290020.70325447264</v>
      </c>
      <c r="E112" s="1071">
        <v>1</v>
      </c>
      <c r="F112" s="1070">
        <v>0.5</v>
      </c>
      <c r="G112" s="963">
        <v>145010.35162723632</v>
      </c>
      <c r="I112" s="1048" t="s">
        <v>2603</v>
      </c>
      <c r="J112" s="960">
        <v>290020.70325447264</v>
      </c>
      <c r="K112" s="1071">
        <v>1</v>
      </c>
      <c r="L112" s="1070">
        <v>0.2</v>
      </c>
      <c r="M112" s="963">
        <v>58004.140650894529</v>
      </c>
      <c r="O112" s="1048" t="s">
        <v>2603</v>
      </c>
      <c r="P112" s="960">
        <v>290020.70325447264</v>
      </c>
      <c r="Q112" s="1071">
        <v>1</v>
      </c>
      <c r="R112" s="1070">
        <v>0.2</v>
      </c>
      <c r="S112" s="963">
        <v>58004.140650894529</v>
      </c>
    </row>
    <row r="113" spans="3:19" x14ac:dyDescent="0.3">
      <c r="C113" s="1316"/>
      <c r="D113" s="1298"/>
      <c r="E113" s="1298"/>
      <c r="F113" s="1317" t="s">
        <v>1322</v>
      </c>
      <c r="G113" s="963">
        <v>1895606.9743602846</v>
      </c>
      <c r="I113" s="720"/>
      <c r="J113" s="609"/>
      <c r="K113" s="609"/>
      <c r="L113" s="968" t="s">
        <v>1322</v>
      </c>
      <c r="M113" s="963">
        <v>244426.58757147417</v>
      </c>
      <c r="O113" s="720"/>
      <c r="P113" s="609"/>
      <c r="Q113" s="609"/>
      <c r="R113" s="968" t="s">
        <v>1322</v>
      </c>
      <c r="S113" s="963">
        <v>244426.58757147417</v>
      </c>
    </row>
    <row r="114" spans="3:19" x14ac:dyDescent="0.3">
      <c r="C114" s="1316"/>
      <c r="D114" s="1298"/>
      <c r="E114" s="1298"/>
      <c r="F114" s="1330"/>
      <c r="G114" s="999"/>
      <c r="I114" s="720"/>
      <c r="J114" s="609"/>
      <c r="K114" s="609"/>
      <c r="L114" s="1000"/>
      <c r="M114" s="999"/>
      <c r="O114" s="720"/>
      <c r="P114" s="609"/>
      <c r="Q114" s="609"/>
      <c r="R114" s="1000"/>
      <c r="S114" s="999"/>
    </row>
    <row r="115" spans="3:19" x14ac:dyDescent="0.3">
      <c r="C115" s="1072" t="s">
        <v>884</v>
      </c>
      <c r="D115" s="994" t="s">
        <v>892</v>
      </c>
      <c r="E115" s="994" t="s">
        <v>893</v>
      </c>
      <c r="F115" s="1073" t="s">
        <v>887</v>
      </c>
      <c r="G115" s="1074" t="s">
        <v>888</v>
      </c>
      <c r="I115" s="1072" t="s">
        <v>884</v>
      </c>
      <c r="J115" s="994" t="s">
        <v>892</v>
      </c>
      <c r="K115" s="994" t="s">
        <v>893</v>
      </c>
      <c r="L115" s="1073" t="s">
        <v>887</v>
      </c>
      <c r="M115" s="1074" t="s">
        <v>888</v>
      </c>
      <c r="O115" s="1072" t="s">
        <v>884</v>
      </c>
      <c r="P115" s="994" t="s">
        <v>892</v>
      </c>
      <c r="Q115" s="994" t="s">
        <v>893</v>
      </c>
      <c r="R115" s="1073" t="s">
        <v>887</v>
      </c>
      <c r="S115" s="1074" t="s">
        <v>888</v>
      </c>
    </row>
    <row r="116" spans="3:19" x14ac:dyDescent="0.3">
      <c r="C116" s="1075" t="s">
        <v>2787</v>
      </c>
      <c r="D116" s="1076" t="s">
        <v>2</v>
      </c>
      <c r="E116" s="1077">
        <v>2</v>
      </c>
      <c r="F116" s="1078">
        <v>86728</v>
      </c>
      <c r="G116" s="967">
        <v>86728</v>
      </c>
      <c r="I116" s="1075" t="s">
        <v>2787</v>
      </c>
      <c r="J116" s="1076" t="s">
        <v>2</v>
      </c>
      <c r="K116" s="1077">
        <v>1</v>
      </c>
      <c r="L116" s="1078">
        <v>86728</v>
      </c>
      <c r="M116" s="967">
        <v>43364</v>
      </c>
      <c r="O116" s="1075" t="s">
        <v>2787</v>
      </c>
      <c r="P116" s="1076" t="s">
        <v>2</v>
      </c>
      <c r="Q116" s="1077">
        <v>1</v>
      </c>
      <c r="R116" s="1078">
        <v>86728</v>
      </c>
      <c r="S116" s="967">
        <v>43364</v>
      </c>
    </row>
    <row r="117" spans="3:19" x14ac:dyDescent="0.3">
      <c r="C117" s="1316"/>
      <c r="D117" s="1298"/>
      <c r="E117" s="1298"/>
      <c r="F117" s="1317" t="s">
        <v>1322</v>
      </c>
      <c r="G117" s="960">
        <v>86728</v>
      </c>
      <c r="I117" s="720"/>
      <c r="J117" s="609"/>
      <c r="K117" s="609"/>
      <c r="L117" s="1317" t="s">
        <v>1322</v>
      </c>
      <c r="M117" s="960">
        <v>43364</v>
      </c>
      <c r="O117" s="720"/>
      <c r="P117" s="609"/>
      <c r="Q117" s="609"/>
      <c r="R117" s="1317" t="s">
        <v>1322</v>
      </c>
      <c r="S117" s="960">
        <v>43364</v>
      </c>
    </row>
    <row r="118" spans="3:19" x14ac:dyDescent="0.3">
      <c r="C118" s="1316"/>
      <c r="D118" s="1298"/>
      <c r="E118" s="1298"/>
      <c r="F118" s="1330"/>
      <c r="G118" s="999"/>
      <c r="I118" s="720"/>
      <c r="J118" s="609"/>
      <c r="K118" s="609"/>
      <c r="L118" s="1000"/>
      <c r="M118" s="999"/>
      <c r="O118" s="720"/>
      <c r="P118" s="609"/>
      <c r="Q118" s="609"/>
      <c r="R118" s="1000"/>
      <c r="S118" s="999"/>
    </row>
    <row r="119" spans="3:19" ht="15.75" thickBot="1" x14ac:dyDescent="0.35">
      <c r="C119" s="1335"/>
      <c r="D119" s="1190"/>
      <c r="E119" s="1336" t="s">
        <v>964</v>
      </c>
      <c r="F119" s="1337"/>
      <c r="G119" s="1334">
        <v>8164712.7592611071</v>
      </c>
      <c r="I119" s="745"/>
      <c r="J119" s="951"/>
      <c r="K119" s="1332" t="s">
        <v>964</v>
      </c>
      <c r="L119" s="1333"/>
      <c r="M119" s="1334">
        <v>1022992.7870184788</v>
      </c>
      <c r="O119" s="745"/>
      <c r="P119" s="951"/>
      <c r="Q119" s="1332" t="s">
        <v>964</v>
      </c>
      <c r="R119" s="1333"/>
      <c r="S119" s="1334">
        <v>868763.93369048834</v>
      </c>
    </row>
  </sheetData>
  <dataValidations disablePrompts="1" count="2">
    <dataValidation type="list" allowBlank="1" showInputMessage="1" showErrorMessage="1" sqref="AA49 AG49" xr:uid="{00000000-0002-0000-5800-000000000000}">
      <formula1>$B$20:$B$68</formula1>
    </dataValidation>
    <dataValidation type="list" allowBlank="1" showInputMessage="1" showErrorMessage="1" sqref="AN49" xr:uid="{00000000-0002-0000-5800-000001000000}">
      <formula1>$C$17:$C$65</formula1>
    </dataValidation>
  </dataValidations>
  <pageMargins left="0.7" right="0.7" top="0.75" bottom="0.75" header="0.3" footer="0.3"/>
  <pageSetup paperSize="9" orientation="landscape" horizontalDpi="4294967295" verticalDpi="4294967295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85"/>
  <dimension ref="B2:T349"/>
  <sheetViews>
    <sheetView showGridLines="0" topLeftCell="A37" zoomScale="85" zoomScaleNormal="85" workbookViewId="0">
      <selection activeCell="F61" sqref="F61"/>
    </sheetView>
  </sheetViews>
  <sheetFormatPr baseColWidth="10" defaultColWidth="11.42578125" defaultRowHeight="15" x14ac:dyDescent="0.3"/>
  <cols>
    <col min="1" max="1" width="11.42578125" style="919"/>
    <col min="2" max="2" width="5.140625" style="919" customWidth="1"/>
    <col min="3" max="3" width="45.85546875" style="919" customWidth="1"/>
    <col min="4" max="4" width="21" style="919" customWidth="1"/>
    <col min="5" max="5" width="27.5703125" style="919" bestFit="1" customWidth="1"/>
    <col min="6" max="6" width="15.7109375" style="919" customWidth="1"/>
    <col min="7" max="7" width="18" style="919" bestFit="1" customWidth="1"/>
    <col min="8" max="8" width="14.42578125" style="919" bestFit="1" customWidth="1"/>
    <col min="9" max="9" width="22.28515625" style="919" customWidth="1"/>
    <col min="10" max="10" width="15.7109375" style="919" bestFit="1" customWidth="1"/>
    <col min="11" max="11" width="12.5703125" style="919" bestFit="1" customWidth="1"/>
    <col min="12" max="12" width="15.42578125" style="919" bestFit="1" customWidth="1"/>
    <col min="13" max="13" width="18" style="919" bestFit="1" customWidth="1"/>
    <col min="14" max="14" width="11.42578125" style="919"/>
    <col min="15" max="15" width="23.42578125" style="919" customWidth="1"/>
    <col min="16" max="16" width="13.28515625" style="919" customWidth="1"/>
    <col min="17" max="17" width="12.5703125" style="919" bestFit="1" customWidth="1"/>
    <col min="18" max="18" width="15.140625" style="919" customWidth="1"/>
    <col min="19" max="19" width="18" style="919" bestFit="1" customWidth="1"/>
    <col min="20" max="20" width="15.28515625" style="919" bestFit="1" customWidth="1"/>
    <col min="21" max="21" width="33.7109375" style="919" customWidth="1"/>
    <col min="22" max="22" width="11.7109375" style="919" bestFit="1" customWidth="1"/>
    <col min="23" max="23" width="11.42578125" style="919"/>
    <col min="24" max="24" width="14.28515625" style="919" bestFit="1" customWidth="1"/>
    <col min="25" max="25" width="18.5703125" style="919" customWidth="1"/>
    <col min="26" max="26" width="11.42578125" style="919"/>
    <col min="27" max="27" width="35.85546875" style="919" customWidth="1"/>
    <col min="28" max="28" width="11.7109375" style="919" bestFit="1" customWidth="1"/>
    <col min="29" max="29" width="11.42578125" style="919"/>
    <col min="30" max="30" width="12.85546875" style="919" customWidth="1"/>
    <col min="31" max="31" width="16.140625" style="919" customWidth="1"/>
    <col min="32" max="16384" width="11.42578125" style="919"/>
  </cols>
  <sheetData>
    <row r="2" spans="2:9" ht="18.75" x14ac:dyDescent="0.3">
      <c r="B2" s="1021" t="s">
        <v>2804</v>
      </c>
    </row>
    <row r="3" spans="2:9" ht="18.75" x14ac:dyDescent="0.3">
      <c r="B3" s="1021" t="s">
        <v>2806</v>
      </c>
    </row>
    <row r="4" spans="2:9" ht="18.75" x14ac:dyDescent="0.3">
      <c r="B4" s="1021" t="s">
        <v>2818</v>
      </c>
    </row>
    <row r="5" spans="2:9" x14ac:dyDescent="0.3">
      <c r="B5" s="597" t="s">
        <v>3372</v>
      </c>
    </row>
    <row r="12" spans="2:9" s="1283" customFormat="1" ht="25.5" x14ac:dyDescent="0.25">
      <c r="B12" s="920" t="s">
        <v>938</v>
      </c>
      <c r="C12" s="920" t="s">
        <v>1656</v>
      </c>
      <c r="D12" s="920" t="s">
        <v>925</v>
      </c>
      <c r="E12" s="920" t="s">
        <v>2463</v>
      </c>
      <c r="F12" s="920" t="s">
        <v>2462</v>
      </c>
      <c r="G12" s="1187" t="s">
        <v>3363</v>
      </c>
      <c r="H12" s="1282"/>
    </row>
    <row r="13" spans="2:9" x14ac:dyDescent="0.3">
      <c r="B13" s="679">
        <v>1</v>
      </c>
      <c r="C13" s="924" t="s">
        <v>2461</v>
      </c>
      <c r="D13" s="925">
        <v>9717399.6463348325</v>
      </c>
      <c r="E13" s="925">
        <v>171397669.04288504</v>
      </c>
      <c r="F13" s="925">
        <v>47047480.524797276</v>
      </c>
      <c r="G13" s="925">
        <v>284029936.51115203</v>
      </c>
      <c r="H13" s="926"/>
      <c r="I13" s="927"/>
    </row>
    <row r="14" spans="2:9" x14ac:dyDescent="0.3">
      <c r="B14" s="679">
        <v>2</v>
      </c>
      <c r="C14" s="924" t="s">
        <v>2460</v>
      </c>
      <c r="D14" s="925">
        <v>5039849.7813779097</v>
      </c>
      <c r="E14" s="925">
        <v>168516045.16590646</v>
      </c>
      <c r="F14" s="925">
        <v>36592484.852620102</v>
      </c>
      <c r="G14" s="925">
        <v>219227129.79990447</v>
      </c>
      <c r="H14" s="926"/>
      <c r="I14" s="927"/>
    </row>
    <row r="15" spans="2:9" x14ac:dyDescent="0.3">
      <c r="B15" s="679">
        <v>3</v>
      </c>
      <c r="C15" s="924" t="s">
        <v>2459</v>
      </c>
      <c r="D15" s="925">
        <v>15420129.022583509</v>
      </c>
      <c r="E15" s="925">
        <v>254185452.12803832</v>
      </c>
      <c r="F15" s="925">
        <v>47047480.524797276</v>
      </c>
      <c r="G15" s="925">
        <v>424006949.6738162</v>
      </c>
      <c r="H15" s="926"/>
      <c r="I15" s="927"/>
    </row>
    <row r="16" spans="2:9" x14ac:dyDescent="0.3">
      <c r="B16" s="679">
        <v>4</v>
      </c>
      <c r="C16" s="924" t="s">
        <v>2457</v>
      </c>
      <c r="D16" s="925">
        <v>7627586.9659100669</v>
      </c>
      <c r="E16" s="925">
        <v>72386374.147325575</v>
      </c>
      <c r="F16" s="925">
        <v>41819982.688708693</v>
      </c>
      <c r="G16" s="925">
        <v>177701331.09907919</v>
      </c>
      <c r="H16" s="926"/>
      <c r="I16" s="927"/>
    </row>
    <row r="17" spans="2:19" x14ac:dyDescent="0.3">
      <c r="B17" s="679">
        <v>5</v>
      </c>
      <c r="C17" s="924" t="s">
        <v>2456</v>
      </c>
      <c r="D17" s="925">
        <v>2950037.1009531445</v>
      </c>
      <c r="E17" s="925">
        <v>70197051.260128632</v>
      </c>
      <c r="F17" s="925">
        <v>31364987.01653152</v>
      </c>
      <c r="G17" s="925">
        <v>113590825.37761329</v>
      </c>
      <c r="H17" s="926"/>
      <c r="I17" s="927"/>
    </row>
    <row r="18" spans="2:19" x14ac:dyDescent="0.3">
      <c r="B18" s="679">
        <v>6</v>
      </c>
      <c r="C18" s="924" t="s">
        <v>2455</v>
      </c>
      <c r="D18" s="925">
        <v>9184819.8669605292</v>
      </c>
      <c r="E18" s="925">
        <v>115083410.58451253</v>
      </c>
      <c r="F18" s="925">
        <v>41819982.688708693</v>
      </c>
      <c r="G18" s="925">
        <v>273442101.13857889</v>
      </c>
      <c r="H18" s="926"/>
      <c r="I18" s="927"/>
    </row>
    <row r="19" spans="2:19" x14ac:dyDescent="0.3">
      <c r="B19" s="679">
        <v>7</v>
      </c>
      <c r="C19" s="924" t="s">
        <v>2453</v>
      </c>
      <c r="D19" s="925">
        <v>8293448.9337264216</v>
      </c>
      <c r="E19" s="925">
        <v>119632440.7403968</v>
      </c>
      <c r="F19" s="925">
        <v>44956481.390361845</v>
      </c>
      <c r="G19" s="925">
        <v>228749758.36161992</v>
      </c>
      <c r="H19" s="926"/>
      <c r="I19" s="927"/>
    </row>
    <row r="20" spans="2:19" x14ac:dyDescent="0.3">
      <c r="B20" s="679">
        <v>8</v>
      </c>
      <c r="C20" s="924" t="s">
        <v>2452</v>
      </c>
      <c r="D20" s="925">
        <v>3615899.0687694997</v>
      </c>
      <c r="E20" s="925">
        <v>117443117.85319985</v>
      </c>
      <c r="F20" s="925">
        <v>34501485.718184665</v>
      </c>
      <c r="G20" s="925">
        <v>164639252.640154</v>
      </c>
      <c r="H20" s="926"/>
      <c r="I20" s="927"/>
    </row>
    <row r="21" spans="2:19" x14ac:dyDescent="0.3">
      <c r="B21" s="679">
        <v>9</v>
      </c>
      <c r="C21" s="924" t="s">
        <v>2451</v>
      </c>
      <c r="D21" s="925">
        <v>12057756.649443286</v>
      </c>
      <c r="E21" s="925">
        <v>238992178.46666667</v>
      </c>
      <c r="F21" s="925">
        <v>44956481.390361845</v>
      </c>
      <c r="G21" s="925">
        <v>403360304.50486887</v>
      </c>
      <c r="H21" s="926"/>
      <c r="I21" s="927"/>
    </row>
    <row r="22" spans="2:19" x14ac:dyDescent="0.3">
      <c r="B22" s="679">
        <v>10</v>
      </c>
      <c r="C22" s="924" t="s">
        <v>2449</v>
      </c>
      <c r="D22" s="925">
        <v>13091880.485262044</v>
      </c>
      <c r="E22" s="925">
        <v>333535207.33616608</v>
      </c>
      <c r="F22" s="925">
        <v>50183979.226450421</v>
      </c>
      <c r="G22" s="925">
        <v>452678454.34501338</v>
      </c>
      <c r="H22" s="926"/>
      <c r="I22" s="927"/>
    </row>
    <row r="23" spans="2:19" x14ac:dyDescent="0.3">
      <c r="B23" s="679">
        <v>11</v>
      </c>
      <c r="C23" s="924" t="s">
        <v>2448</v>
      </c>
      <c r="D23" s="925">
        <v>8414330.6203051209</v>
      </c>
      <c r="E23" s="925">
        <v>329866877.78898114</v>
      </c>
      <c r="F23" s="925">
        <v>28708196.830603294</v>
      </c>
      <c r="G23" s="925">
        <v>376068155.23988956</v>
      </c>
      <c r="H23" s="926"/>
      <c r="I23" s="927"/>
    </row>
    <row r="24" spans="2:19" x14ac:dyDescent="0.3">
      <c r="B24" s="679">
        <v>12</v>
      </c>
      <c r="C24" s="924" t="s">
        <v>2447</v>
      </c>
      <c r="D24" s="925">
        <v>21419950.164570514</v>
      </c>
      <c r="E24" s="925">
        <v>490341354.11596978</v>
      </c>
      <c r="F24" s="925">
        <v>36262985.470235735</v>
      </c>
      <c r="G24" s="925">
        <v>655378177.74917316</v>
      </c>
      <c r="H24" s="926"/>
      <c r="I24" s="927"/>
    </row>
    <row r="25" spans="2:19" x14ac:dyDescent="0.3">
      <c r="B25" s="679">
        <v>13</v>
      </c>
      <c r="C25" s="924" t="s">
        <v>2446</v>
      </c>
      <c r="D25" s="925">
        <v>12400979.721029282</v>
      </c>
      <c r="E25" s="925">
        <v>328429107.61106288</v>
      </c>
      <c r="F25" s="925">
        <v>50183979.226450421</v>
      </c>
      <c r="G25" s="925">
        <v>446881453.85567749</v>
      </c>
      <c r="H25" s="926"/>
      <c r="I25" s="927"/>
    </row>
    <row r="26" spans="2:19" ht="15.75" x14ac:dyDescent="0.3">
      <c r="B26" s="679">
        <v>14</v>
      </c>
      <c r="C26" s="924" t="s">
        <v>2445</v>
      </c>
      <c r="D26" s="925">
        <v>7723429.8560723597</v>
      </c>
      <c r="E26" s="925">
        <v>324760778.06387794</v>
      </c>
      <c r="F26" s="925">
        <v>28708196.830603294</v>
      </c>
      <c r="G26" s="925">
        <v>370271154.75055361</v>
      </c>
      <c r="H26" s="926"/>
      <c r="I26" s="1284"/>
      <c r="J26" s="1285"/>
      <c r="K26" s="1285"/>
      <c r="L26" s="1285"/>
      <c r="M26" s="1285"/>
      <c r="N26" s="1285"/>
      <c r="O26" s="1285"/>
      <c r="P26" s="1285"/>
      <c r="Q26" s="1285"/>
      <c r="R26" s="1285"/>
      <c r="S26" s="1285"/>
    </row>
    <row r="27" spans="2:19" ht="15.75" x14ac:dyDescent="0.3">
      <c r="B27" s="679">
        <v>15</v>
      </c>
      <c r="C27" s="924" t="s">
        <v>2444</v>
      </c>
      <c r="D27" s="925">
        <v>20506888.877797179</v>
      </c>
      <c r="E27" s="925">
        <v>461125788.59242928</v>
      </c>
      <c r="F27" s="925">
        <v>36262985.470235735</v>
      </c>
      <c r="G27" s="925">
        <v>625249550.93885934</v>
      </c>
      <c r="H27" s="926"/>
      <c r="I27" s="1284"/>
      <c r="J27" s="1285"/>
      <c r="K27" s="1285"/>
      <c r="L27" s="1285"/>
      <c r="M27" s="1285"/>
      <c r="N27" s="1285"/>
      <c r="O27" s="1285"/>
      <c r="P27" s="1285"/>
      <c r="Q27" s="1285"/>
      <c r="R27" s="1285"/>
      <c r="S27" s="1285"/>
    </row>
    <row r="28" spans="2:19" ht="30" x14ac:dyDescent="0.3">
      <c r="B28" s="679">
        <v>16</v>
      </c>
      <c r="C28" s="930" t="s">
        <v>2443</v>
      </c>
      <c r="D28" s="925">
        <v>10245766.005781837</v>
      </c>
      <c r="E28" s="925">
        <v>226144861.40756607</v>
      </c>
      <c r="F28" s="925">
        <v>47047480.524797276</v>
      </c>
      <c r="G28" s="925">
        <v>339305495.23528004</v>
      </c>
      <c r="H28" s="926"/>
      <c r="I28" s="1284"/>
      <c r="J28" s="1285"/>
      <c r="K28" s="1285"/>
      <c r="L28" s="1285"/>
      <c r="M28" s="1285"/>
      <c r="N28" s="1285"/>
      <c r="O28" s="1285"/>
      <c r="P28" s="1285"/>
      <c r="Q28" s="1285"/>
      <c r="R28" s="1285"/>
      <c r="S28" s="1285"/>
    </row>
    <row r="29" spans="2:19" ht="15.75" x14ac:dyDescent="0.3">
      <c r="B29" s="679">
        <v>17</v>
      </c>
      <c r="C29" s="924" t="s">
        <v>2442</v>
      </c>
      <c r="D29" s="925">
        <v>5568216.140824914</v>
      </c>
      <c r="E29" s="925">
        <v>223357642.21101224</v>
      </c>
      <c r="F29" s="925">
        <v>26441760.238713559</v>
      </c>
      <c r="G29" s="925">
        <v>264446368.59055072</v>
      </c>
      <c r="H29" s="926"/>
      <c r="I29" s="1284"/>
      <c r="J29" s="1285"/>
      <c r="K29" s="1285"/>
      <c r="L29" s="1285"/>
      <c r="M29" s="1285"/>
      <c r="N29" s="1285"/>
      <c r="O29" s="1285"/>
      <c r="P29" s="1285"/>
      <c r="Q29" s="1285"/>
      <c r="R29" s="1285"/>
      <c r="S29" s="1285"/>
    </row>
    <row r="30" spans="2:19" ht="15.75" x14ac:dyDescent="0.3">
      <c r="B30" s="679">
        <v>18</v>
      </c>
      <c r="C30" s="924" t="s">
        <v>2441</v>
      </c>
      <c r="D30" s="925">
        <v>15811880.119414948</v>
      </c>
      <c r="E30" s="925">
        <v>320791942.29275942</v>
      </c>
      <c r="F30" s="925">
        <v>33996548.878346011</v>
      </c>
      <c r="G30" s="925">
        <v>477954259.28891748</v>
      </c>
      <c r="H30" s="926"/>
      <c r="I30" s="1284"/>
      <c r="J30" s="1285"/>
      <c r="K30" s="1285"/>
      <c r="L30" s="1285"/>
      <c r="M30" s="1285"/>
      <c r="N30" s="1285"/>
      <c r="O30" s="1285"/>
      <c r="P30" s="1285"/>
      <c r="Q30" s="1285"/>
      <c r="R30" s="1285"/>
      <c r="S30" s="1285"/>
    </row>
    <row r="31" spans="2:19" ht="15.75" x14ac:dyDescent="0.3">
      <c r="B31" s="679">
        <v>19</v>
      </c>
      <c r="C31" s="924" t="s">
        <v>2438</v>
      </c>
      <c r="D31" s="925">
        <v>773107.23239659972</v>
      </c>
      <c r="E31" s="925">
        <v>21821504.116209179</v>
      </c>
      <c r="F31" s="925">
        <v>2850704.1278973473</v>
      </c>
      <c r="G31" s="925">
        <v>25445315.476503126</v>
      </c>
      <c r="H31" s="926"/>
      <c r="I31" s="1284"/>
      <c r="J31" s="1285"/>
      <c r="K31" s="1285"/>
      <c r="L31" s="1285"/>
      <c r="M31" s="1285"/>
      <c r="N31" s="1285"/>
      <c r="O31" s="1285"/>
      <c r="P31" s="1285"/>
      <c r="Q31" s="1285"/>
      <c r="R31" s="1285"/>
      <c r="S31" s="1285"/>
    </row>
    <row r="32" spans="2:19" ht="15.75" x14ac:dyDescent="0.3">
      <c r="B32" s="679">
        <v>20</v>
      </c>
      <c r="C32" s="924" t="s">
        <v>2437</v>
      </c>
      <c r="D32" s="925">
        <v>1322840.4257263076</v>
      </c>
      <c r="E32" s="925">
        <v>32073254.857944299</v>
      </c>
      <c r="F32" s="925">
        <v>4115955.7729415214</v>
      </c>
      <c r="G32" s="925">
        <v>37512051.056612127</v>
      </c>
      <c r="H32" s="926"/>
      <c r="I32" s="1284"/>
      <c r="J32" s="1285"/>
      <c r="K32" s="1285"/>
      <c r="L32" s="1285"/>
      <c r="M32" s="1285"/>
      <c r="N32" s="1285"/>
      <c r="O32" s="1285"/>
      <c r="P32" s="1285"/>
      <c r="Q32" s="1285"/>
      <c r="R32" s="1285"/>
      <c r="S32" s="1285"/>
    </row>
    <row r="33" spans="2:19" ht="15.75" x14ac:dyDescent="0.3">
      <c r="B33" s="679">
        <v>21</v>
      </c>
      <c r="C33" s="924" t="s">
        <v>2436</v>
      </c>
      <c r="D33" s="925">
        <v>2167927.6404041564</v>
      </c>
      <c r="E33" s="925">
        <v>61751018.031656988</v>
      </c>
      <c r="F33" s="925">
        <v>7927262.4142658664</v>
      </c>
      <c r="G33" s="925">
        <v>71846208.086327001</v>
      </c>
      <c r="H33" s="926"/>
      <c r="I33" s="1284"/>
      <c r="J33" s="1285"/>
      <c r="K33" s="1285"/>
      <c r="L33" s="1285"/>
      <c r="M33" s="1285"/>
      <c r="N33" s="1285"/>
      <c r="O33" s="1285"/>
      <c r="P33" s="1285"/>
      <c r="Q33" s="1285"/>
      <c r="R33" s="1285"/>
      <c r="S33" s="1285"/>
    </row>
    <row r="35" spans="2:19" ht="16.5" thickBot="1" x14ac:dyDescent="0.35">
      <c r="B35" s="1285"/>
      <c r="C35" s="1285"/>
      <c r="D35" s="1285"/>
      <c r="E35" s="1285"/>
      <c r="F35" s="1285"/>
      <c r="G35" s="1285"/>
      <c r="H35" s="1285"/>
      <c r="I35" s="1285"/>
      <c r="J35" s="1285"/>
      <c r="K35" s="1285"/>
      <c r="L35" s="1285"/>
      <c r="M35" s="1285"/>
      <c r="N35" s="1285"/>
      <c r="O35" s="1285"/>
      <c r="P35" s="1285"/>
      <c r="Q35" s="1285"/>
      <c r="R35" s="1285"/>
      <c r="S35" s="1285"/>
    </row>
    <row r="36" spans="2:19" ht="15.75" x14ac:dyDescent="0.3">
      <c r="B36" s="1285"/>
      <c r="C36" s="932"/>
      <c r="D36" s="933" t="s">
        <v>4321</v>
      </c>
      <c r="E36" s="934"/>
      <c r="F36" s="934"/>
      <c r="G36" s="935"/>
      <c r="H36" s="1285"/>
      <c r="I36" s="936" t="s">
        <v>4322</v>
      </c>
      <c r="J36" s="937"/>
      <c r="K36" s="938"/>
      <c r="L36" s="938"/>
      <c r="M36" s="939"/>
      <c r="N36" s="1285"/>
      <c r="O36" s="936" t="s">
        <v>4323</v>
      </c>
      <c r="P36" s="937"/>
      <c r="Q36" s="938"/>
      <c r="R36" s="938"/>
      <c r="S36" s="939"/>
    </row>
    <row r="37" spans="2:19" ht="16.5" thickBot="1" x14ac:dyDescent="0.35">
      <c r="B37" s="1285"/>
      <c r="C37" s="745"/>
      <c r="D37" s="940"/>
      <c r="E37" s="941"/>
      <c r="F37" s="746"/>
      <c r="G37" s="942"/>
      <c r="H37" s="1285"/>
      <c r="I37" s="745"/>
      <c r="J37" s="940"/>
      <c r="K37" s="941"/>
      <c r="L37" s="746"/>
      <c r="M37" s="942"/>
      <c r="N37" s="1285"/>
      <c r="O37" s="745"/>
      <c r="P37" s="940"/>
      <c r="Q37" s="941"/>
      <c r="R37" s="746"/>
      <c r="S37" s="942"/>
    </row>
    <row r="38" spans="2:19" ht="15.75" x14ac:dyDescent="0.3">
      <c r="B38" s="1285"/>
      <c r="C38" s="720"/>
      <c r="D38" s="609"/>
      <c r="E38" s="1020" t="s">
        <v>875</v>
      </c>
      <c r="F38" s="609"/>
      <c r="G38" s="943"/>
      <c r="H38" s="1285"/>
      <c r="I38" s="720"/>
      <c r="J38" s="609"/>
      <c r="K38" s="1020" t="s">
        <v>875</v>
      </c>
      <c r="L38" s="609"/>
      <c r="M38" s="943"/>
      <c r="N38" s="1285"/>
      <c r="O38" s="720"/>
      <c r="P38" s="609"/>
      <c r="Q38" s="1020" t="s">
        <v>875</v>
      </c>
      <c r="R38" s="609"/>
      <c r="S38" s="943"/>
    </row>
    <row r="39" spans="2:19" ht="16.5" thickBot="1" x14ac:dyDescent="0.35">
      <c r="B39" s="1285"/>
      <c r="C39" s="944" t="s">
        <v>877</v>
      </c>
      <c r="D39" s="1226">
        <v>1</v>
      </c>
      <c r="E39" s="1020" t="s">
        <v>3366</v>
      </c>
      <c r="F39" s="1286"/>
      <c r="G39" s="947"/>
      <c r="H39" s="1285"/>
      <c r="I39" s="944" t="s">
        <v>877</v>
      </c>
      <c r="J39" s="1226">
        <v>2</v>
      </c>
      <c r="K39" s="1020" t="s">
        <v>3366</v>
      </c>
      <c r="L39" s="1286"/>
      <c r="M39" s="947"/>
      <c r="N39" s="1285"/>
      <c r="O39" s="944" t="s">
        <v>877</v>
      </c>
      <c r="P39" s="1226">
        <v>3</v>
      </c>
      <c r="Q39" s="1020" t="s">
        <v>3366</v>
      </c>
      <c r="R39" s="1286"/>
      <c r="S39" s="947"/>
    </row>
    <row r="40" spans="2:19" ht="15.75" x14ac:dyDescent="0.3">
      <c r="B40" s="1285"/>
      <c r="C40" s="932" t="s">
        <v>880</v>
      </c>
      <c r="D40" s="693"/>
      <c r="E40" s="692"/>
      <c r="F40" s="948" t="s">
        <v>2318</v>
      </c>
      <c r="G40" s="949" t="s">
        <v>2319</v>
      </c>
      <c r="H40" s="1285"/>
      <c r="I40" s="932" t="s">
        <v>880</v>
      </c>
      <c r="J40" s="693"/>
      <c r="K40" s="692"/>
      <c r="L40" s="948" t="s">
        <v>2318</v>
      </c>
      <c r="M40" s="949" t="s">
        <v>2320</v>
      </c>
      <c r="N40" s="1285"/>
      <c r="O40" s="932" t="s">
        <v>880</v>
      </c>
      <c r="P40" s="693"/>
      <c r="Q40" s="692"/>
      <c r="R40" s="948" t="s">
        <v>2318</v>
      </c>
      <c r="S40" s="949" t="s">
        <v>2320</v>
      </c>
    </row>
    <row r="41" spans="2:19" ht="16.5" thickBot="1" x14ac:dyDescent="0.35">
      <c r="B41" s="1285"/>
      <c r="C41" s="950" t="s">
        <v>2461</v>
      </c>
      <c r="D41" s="951"/>
      <c r="E41" s="952"/>
      <c r="F41" s="609"/>
      <c r="G41" s="943"/>
      <c r="H41" s="1285"/>
      <c r="I41" s="950" t="s">
        <v>2460</v>
      </c>
      <c r="J41" s="951"/>
      <c r="K41" s="952"/>
      <c r="L41" s="609"/>
      <c r="M41" s="943"/>
      <c r="N41" s="1285"/>
      <c r="O41" s="950" t="s">
        <v>2459</v>
      </c>
      <c r="P41" s="951"/>
      <c r="Q41" s="952"/>
      <c r="R41" s="609"/>
      <c r="S41" s="943"/>
    </row>
    <row r="42" spans="2:19" ht="15.75" x14ac:dyDescent="0.3">
      <c r="C42" s="953" t="s">
        <v>882</v>
      </c>
      <c r="D42" s="609"/>
      <c r="E42" s="954"/>
      <c r="F42" s="609"/>
      <c r="G42" s="943"/>
      <c r="H42" s="1285"/>
      <c r="I42" s="953" t="s">
        <v>882</v>
      </c>
      <c r="J42" s="609"/>
      <c r="K42" s="954"/>
      <c r="L42" s="609"/>
      <c r="M42" s="943"/>
      <c r="N42" s="1285"/>
      <c r="O42" s="953" t="s">
        <v>882</v>
      </c>
      <c r="P42" s="609"/>
      <c r="Q42" s="954"/>
      <c r="R42" s="609"/>
      <c r="S42" s="943"/>
    </row>
    <row r="43" spans="2:19" ht="15.75" x14ac:dyDescent="0.3">
      <c r="C43" s="955" t="s">
        <v>884</v>
      </c>
      <c r="D43" s="956" t="s">
        <v>885</v>
      </c>
      <c r="E43" s="956" t="s">
        <v>886</v>
      </c>
      <c r="F43" s="956" t="s">
        <v>887</v>
      </c>
      <c r="G43" s="957" t="s">
        <v>888</v>
      </c>
      <c r="H43" s="1285"/>
      <c r="I43" s="955" t="s">
        <v>884</v>
      </c>
      <c r="J43" s="956" t="s">
        <v>885</v>
      </c>
      <c r="K43" s="958" t="s">
        <v>886</v>
      </c>
      <c r="L43" s="956" t="s">
        <v>887</v>
      </c>
      <c r="M43" s="957" t="s">
        <v>888</v>
      </c>
      <c r="N43" s="1285"/>
      <c r="O43" s="955" t="s">
        <v>884</v>
      </c>
      <c r="P43" s="956" t="s">
        <v>885</v>
      </c>
      <c r="Q43" s="958" t="s">
        <v>886</v>
      </c>
      <c r="R43" s="956" t="s">
        <v>887</v>
      </c>
      <c r="S43" s="957" t="s">
        <v>888</v>
      </c>
    </row>
    <row r="44" spans="2:19" ht="15.75" x14ac:dyDescent="0.3">
      <c r="C44" s="959" t="s">
        <v>889</v>
      </c>
      <c r="D44" s="960">
        <v>96448.825485874579</v>
      </c>
      <c r="E44" s="961">
        <v>9</v>
      </c>
      <c r="F44" s="962">
        <v>868039.42937287118</v>
      </c>
      <c r="G44" s="963">
        <v>868039.42937287118</v>
      </c>
      <c r="H44" s="1285"/>
      <c r="I44" s="959" t="s">
        <v>889</v>
      </c>
      <c r="J44" s="960">
        <v>96448.825485874579</v>
      </c>
      <c r="K44" s="961">
        <v>7</v>
      </c>
      <c r="L44" s="962">
        <v>675141.77840112208</v>
      </c>
      <c r="M44" s="963">
        <v>675141.77840112208</v>
      </c>
      <c r="N44" s="1285"/>
      <c r="O44" s="959" t="s">
        <v>889</v>
      </c>
      <c r="P44" s="960">
        <v>96448.825485874579</v>
      </c>
      <c r="Q44" s="961">
        <v>9</v>
      </c>
      <c r="R44" s="962">
        <v>868039.42937287118</v>
      </c>
      <c r="S44" s="963">
        <v>868039.42937287118</v>
      </c>
    </row>
    <row r="45" spans="2:19" ht="15.75" x14ac:dyDescent="0.3">
      <c r="C45" s="1287" t="s">
        <v>926</v>
      </c>
      <c r="D45" s="960">
        <v>39894.1454618313</v>
      </c>
      <c r="E45" s="961">
        <v>7.5</v>
      </c>
      <c r="F45" s="962">
        <v>299206.09096373478</v>
      </c>
      <c r="G45" s="963">
        <v>299206.09096373478</v>
      </c>
      <c r="H45" s="1285"/>
      <c r="I45" s="959" t="s">
        <v>901</v>
      </c>
      <c r="J45" s="960">
        <v>46213.584452013631</v>
      </c>
      <c r="K45" s="961">
        <v>25.875</v>
      </c>
      <c r="L45" s="962">
        <v>1195776.4976958528</v>
      </c>
      <c r="M45" s="963">
        <v>1195776.4976958528</v>
      </c>
      <c r="N45" s="1285"/>
      <c r="O45" s="959" t="s">
        <v>926</v>
      </c>
      <c r="P45" s="960">
        <v>39894.1454618313</v>
      </c>
      <c r="Q45" s="961">
        <v>7.9</v>
      </c>
      <c r="R45" s="962">
        <v>315163.74914846726</v>
      </c>
      <c r="S45" s="963">
        <v>315163.74914846726</v>
      </c>
    </row>
    <row r="46" spans="2:19" ht="15.75" x14ac:dyDescent="0.3">
      <c r="C46" s="1287" t="s">
        <v>927</v>
      </c>
      <c r="D46" s="960">
        <v>29920.609096373475</v>
      </c>
      <c r="E46" s="961">
        <v>3.75</v>
      </c>
      <c r="F46" s="962">
        <v>112202.28411140053</v>
      </c>
      <c r="G46" s="963">
        <v>112202.28411140053</v>
      </c>
      <c r="H46" s="1285"/>
      <c r="I46" s="959" t="s">
        <v>2263</v>
      </c>
      <c r="J46" s="960">
        <v>644840.71328391111</v>
      </c>
      <c r="K46" s="965">
        <v>4.9142857142857146</v>
      </c>
      <c r="L46" s="966">
        <v>3168931.5052809347</v>
      </c>
      <c r="M46" s="967">
        <v>3168931.5052809347</v>
      </c>
      <c r="N46" s="1285"/>
      <c r="O46" s="959" t="s">
        <v>927</v>
      </c>
      <c r="P46" s="960">
        <v>29920.609096373475</v>
      </c>
      <c r="Q46" s="961">
        <v>3.95</v>
      </c>
      <c r="R46" s="962">
        <v>118186.40593067523</v>
      </c>
      <c r="S46" s="963">
        <v>118186.40593067523</v>
      </c>
    </row>
    <row r="47" spans="2:19" ht="15.75" x14ac:dyDescent="0.3">
      <c r="C47" s="959" t="s">
        <v>901</v>
      </c>
      <c r="D47" s="960">
        <v>46213.584452013631</v>
      </c>
      <c r="E47" s="961">
        <v>25.875</v>
      </c>
      <c r="F47" s="962">
        <v>1195776.4976958528</v>
      </c>
      <c r="G47" s="963">
        <v>1195776.4976958528</v>
      </c>
      <c r="H47" s="1285"/>
      <c r="I47" s="959"/>
      <c r="J47" s="962"/>
      <c r="K47" s="961"/>
      <c r="L47" s="962"/>
      <c r="M47" s="963"/>
      <c r="N47" s="1285"/>
      <c r="O47" s="959" t="s">
        <v>901</v>
      </c>
      <c r="P47" s="960">
        <v>46213.584452013631</v>
      </c>
      <c r="Q47" s="961">
        <v>77.4375</v>
      </c>
      <c r="R47" s="962">
        <v>3578664.4460028056</v>
      </c>
      <c r="S47" s="963">
        <v>3578664.4460028056</v>
      </c>
    </row>
    <row r="48" spans="2:19" ht="15.75" x14ac:dyDescent="0.3">
      <c r="C48" s="959" t="s">
        <v>2324</v>
      </c>
      <c r="D48" s="960">
        <v>139715.48787818075</v>
      </c>
      <c r="E48" s="961">
        <v>15</v>
      </c>
      <c r="F48" s="962">
        <v>2095732.3181727112</v>
      </c>
      <c r="G48" s="963">
        <v>2095732.3181727112</v>
      </c>
      <c r="H48" s="1285"/>
      <c r="I48" s="959"/>
      <c r="J48" s="962"/>
      <c r="K48" s="961"/>
      <c r="L48" s="962"/>
      <c r="M48" s="963"/>
      <c r="N48" s="1285"/>
      <c r="O48" s="959" t="s">
        <v>2324</v>
      </c>
      <c r="P48" s="960">
        <v>139715.48787818075</v>
      </c>
      <c r="Q48" s="961">
        <v>15</v>
      </c>
      <c r="R48" s="962">
        <v>2095732.3181727112</v>
      </c>
      <c r="S48" s="963">
        <v>2095732.3181727112</v>
      </c>
    </row>
    <row r="49" spans="3:19" ht="15.75" x14ac:dyDescent="0.3">
      <c r="C49" s="959" t="s">
        <v>2325</v>
      </c>
      <c r="D49" s="960">
        <v>98875.576036866361</v>
      </c>
      <c r="E49" s="965">
        <v>20</v>
      </c>
      <c r="F49" s="962">
        <v>1977511.5207373272</v>
      </c>
      <c r="G49" s="963">
        <v>1977511.5207373272</v>
      </c>
      <c r="H49" s="1285"/>
      <c r="I49" s="959"/>
      <c r="J49" s="962"/>
      <c r="K49" s="961"/>
      <c r="L49" s="962"/>
      <c r="M49" s="963"/>
      <c r="N49" s="1285"/>
      <c r="O49" s="959" t="s">
        <v>2325</v>
      </c>
      <c r="P49" s="960">
        <v>98875.576036866361</v>
      </c>
      <c r="Q49" s="965">
        <v>20</v>
      </c>
      <c r="R49" s="962">
        <v>1977511.5207373272</v>
      </c>
      <c r="S49" s="963">
        <v>1977511.5207373272</v>
      </c>
    </row>
    <row r="50" spans="3:19" ht="15.75" x14ac:dyDescent="0.3">
      <c r="C50" s="959" t="s">
        <v>2263</v>
      </c>
      <c r="D50" s="960">
        <v>644840.71328391111</v>
      </c>
      <c r="E50" s="965">
        <v>4.9142857142857146</v>
      </c>
      <c r="F50" s="966">
        <v>3168931.5052809347</v>
      </c>
      <c r="G50" s="967">
        <v>3168931.5052809347</v>
      </c>
      <c r="H50" s="1285"/>
      <c r="I50" s="959"/>
      <c r="J50" s="966"/>
      <c r="K50" s="965"/>
      <c r="L50" s="966"/>
      <c r="M50" s="967"/>
      <c r="N50" s="1285"/>
      <c r="O50" s="959" t="s">
        <v>2263</v>
      </c>
      <c r="P50" s="960">
        <v>644840.71328391111</v>
      </c>
      <c r="Q50" s="965">
        <v>10.028571428571428</v>
      </c>
      <c r="R50" s="966">
        <v>6466831.1532186512</v>
      </c>
      <c r="S50" s="967">
        <v>6466831.1532186512</v>
      </c>
    </row>
    <row r="51" spans="3:19" ht="15.75" x14ac:dyDescent="0.3">
      <c r="C51" s="720"/>
      <c r="D51" s="609"/>
      <c r="E51" s="609"/>
      <c r="F51" s="968" t="s">
        <v>1322</v>
      </c>
      <c r="G51" s="969">
        <v>9717399.6463348325</v>
      </c>
      <c r="H51" s="1285"/>
      <c r="I51" s="720"/>
      <c r="J51" s="609"/>
      <c r="K51" s="609"/>
      <c r="L51" s="968" t="s">
        <v>1322</v>
      </c>
      <c r="M51" s="969">
        <v>5039849.7813779097</v>
      </c>
      <c r="N51" s="1285"/>
      <c r="O51" s="720"/>
      <c r="P51" s="609"/>
      <c r="Q51" s="609"/>
      <c r="R51" s="968" t="s">
        <v>1322</v>
      </c>
      <c r="S51" s="969">
        <v>15420129.022583509</v>
      </c>
    </row>
    <row r="52" spans="3:19" ht="15.75" x14ac:dyDescent="0.3">
      <c r="C52" s="953" t="s">
        <v>891</v>
      </c>
      <c r="D52" s="954"/>
      <c r="E52" s="954"/>
      <c r="F52" s="609"/>
      <c r="G52" s="970"/>
      <c r="H52" s="1285"/>
      <c r="I52" s="953" t="s">
        <v>891</v>
      </c>
      <c r="J52" s="954"/>
      <c r="K52" s="954"/>
      <c r="L52" s="609"/>
      <c r="M52" s="970"/>
      <c r="N52" s="1285"/>
      <c r="O52" s="953" t="s">
        <v>891</v>
      </c>
      <c r="P52" s="954"/>
      <c r="Q52" s="954"/>
      <c r="R52" s="609"/>
      <c r="S52" s="971"/>
    </row>
    <row r="53" spans="3:19" x14ac:dyDescent="0.3">
      <c r="C53" s="955" t="s">
        <v>884</v>
      </c>
      <c r="D53" s="956" t="s">
        <v>1</v>
      </c>
      <c r="E53" s="956" t="s">
        <v>893</v>
      </c>
      <c r="F53" s="956" t="s">
        <v>887</v>
      </c>
      <c r="G53" s="972" t="s">
        <v>888</v>
      </c>
      <c r="H53" s="926"/>
      <c r="I53" s="955" t="s">
        <v>884</v>
      </c>
      <c r="J53" s="956" t="s">
        <v>1</v>
      </c>
      <c r="K53" s="956" t="s">
        <v>893</v>
      </c>
      <c r="L53" s="956" t="s">
        <v>887</v>
      </c>
      <c r="M53" s="972" t="s">
        <v>888</v>
      </c>
      <c r="N53" s="926"/>
      <c r="O53" s="955" t="s">
        <v>884</v>
      </c>
      <c r="P53" s="956" t="s">
        <v>1</v>
      </c>
      <c r="Q53" s="956" t="s">
        <v>893</v>
      </c>
      <c r="R53" s="956" t="s">
        <v>887</v>
      </c>
      <c r="S53" s="973" t="s">
        <v>888</v>
      </c>
    </row>
    <row r="54" spans="3:19" ht="16.5" x14ac:dyDescent="0.3">
      <c r="C54" s="1067" t="s">
        <v>2233</v>
      </c>
      <c r="D54" s="975" t="s">
        <v>4324</v>
      </c>
      <c r="E54" s="961">
        <v>138</v>
      </c>
      <c r="F54" s="962">
        <v>36154.069324784614</v>
      </c>
      <c r="G54" s="963">
        <v>4989261.5668202769</v>
      </c>
      <c r="H54" s="926"/>
      <c r="I54" s="1067" t="s">
        <v>2239</v>
      </c>
      <c r="J54" s="975" t="s">
        <v>2</v>
      </c>
      <c r="K54" s="961">
        <v>6000</v>
      </c>
      <c r="L54" s="962">
        <v>18375.810859547186</v>
      </c>
      <c r="M54" s="963">
        <v>110254865.15728311</v>
      </c>
      <c r="N54" s="926"/>
      <c r="O54" s="976" t="s">
        <v>984</v>
      </c>
      <c r="P54" s="975" t="s">
        <v>4324</v>
      </c>
      <c r="Q54" s="961">
        <v>413</v>
      </c>
      <c r="R54" s="962">
        <v>36154.069324784614</v>
      </c>
      <c r="S54" s="963">
        <v>14931630.631136045</v>
      </c>
    </row>
    <row r="55" spans="3:19" x14ac:dyDescent="0.3">
      <c r="C55" s="1067" t="s">
        <v>2239</v>
      </c>
      <c r="D55" s="975" t="s">
        <v>2</v>
      </c>
      <c r="E55" s="961">
        <v>6000</v>
      </c>
      <c r="F55" s="962">
        <v>18375.810859547186</v>
      </c>
      <c r="G55" s="963">
        <v>110254865.15728311</v>
      </c>
      <c r="H55" s="926"/>
      <c r="I55" s="977" t="s">
        <v>2326</v>
      </c>
      <c r="J55" s="679" t="s">
        <v>1</v>
      </c>
      <c r="K55" s="961">
        <v>1000</v>
      </c>
      <c r="L55" s="962">
        <v>7281.4414245152502</v>
      </c>
      <c r="M55" s="963">
        <v>7281441.4245152501</v>
      </c>
      <c r="N55" s="926"/>
      <c r="O55" s="1067" t="s">
        <v>2239</v>
      </c>
      <c r="P55" s="679" t="s">
        <v>2</v>
      </c>
      <c r="Q55" s="961">
        <v>6000</v>
      </c>
      <c r="R55" s="962">
        <v>18375.810859547186</v>
      </c>
      <c r="S55" s="963">
        <v>110254865.15728311</v>
      </c>
    </row>
    <row r="56" spans="3:19" ht="17.25" customHeight="1" x14ac:dyDescent="0.3">
      <c r="C56" s="977" t="s">
        <v>2326</v>
      </c>
      <c r="D56" s="978" t="s">
        <v>1</v>
      </c>
      <c r="E56" s="961">
        <v>1000</v>
      </c>
      <c r="F56" s="962">
        <v>7281.4414245152502</v>
      </c>
      <c r="G56" s="963">
        <v>7281441.4245152501</v>
      </c>
      <c r="H56" s="926"/>
      <c r="I56" s="1067" t="s">
        <v>902</v>
      </c>
      <c r="J56" s="978" t="s">
        <v>903</v>
      </c>
      <c r="K56" s="979">
        <v>153</v>
      </c>
      <c r="L56" s="962">
        <v>96726.106992586661</v>
      </c>
      <c r="M56" s="963">
        <v>14799094.369865758</v>
      </c>
      <c r="N56" s="926"/>
      <c r="O56" s="976" t="s">
        <v>2326</v>
      </c>
      <c r="P56" s="679" t="s">
        <v>1</v>
      </c>
      <c r="Q56" s="961">
        <v>1000</v>
      </c>
      <c r="R56" s="962">
        <v>7281.4414245152502</v>
      </c>
      <c r="S56" s="963">
        <v>7281441.4245152501</v>
      </c>
    </row>
    <row r="57" spans="3:19" ht="16.5" x14ac:dyDescent="0.3">
      <c r="C57" s="1067" t="s">
        <v>902</v>
      </c>
      <c r="D57" s="978" t="s">
        <v>903</v>
      </c>
      <c r="E57" s="979">
        <v>153</v>
      </c>
      <c r="F57" s="962">
        <v>96726.106992586661</v>
      </c>
      <c r="G57" s="963">
        <v>14799094.369865758</v>
      </c>
      <c r="H57" s="926"/>
      <c r="I57" s="977" t="s">
        <v>2167</v>
      </c>
      <c r="J57" s="975" t="s">
        <v>4324</v>
      </c>
      <c r="K57" s="979">
        <v>344</v>
      </c>
      <c r="L57" s="962">
        <v>31489.721498697658</v>
      </c>
      <c r="M57" s="963">
        <v>10832464.195551995</v>
      </c>
      <c r="N57" s="926"/>
      <c r="O57" s="1067" t="s">
        <v>902</v>
      </c>
      <c r="P57" s="679" t="s">
        <v>903</v>
      </c>
      <c r="Q57" s="979">
        <v>292.09999999999997</v>
      </c>
      <c r="R57" s="962">
        <v>96726.106992586661</v>
      </c>
      <c r="S57" s="963">
        <v>28253695.852534559</v>
      </c>
    </row>
    <row r="58" spans="3:19" ht="16.5" x14ac:dyDescent="0.3">
      <c r="C58" s="977" t="s">
        <v>2167</v>
      </c>
      <c r="D58" s="975" t="s">
        <v>4324</v>
      </c>
      <c r="E58" s="980">
        <v>344</v>
      </c>
      <c r="F58" s="962">
        <v>31489.721498697658</v>
      </c>
      <c r="G58" s="963">
        <v>10832464.195551995</v>
      </c>
      <c r="H58" s="926"/>
      <c r="I58" s="959" t="s">
        <v>2344</v>
      </c>
      <c r="J58" s="975" t="s">
        <v>4324</v>
      </c>
      <c r="K58" s="980">
        <v>158</v>
      </c>
      <c r="L58" s="962">
        <v>74801.52274093368</v>
      </c>
      <c r="M58" s="963">
        <v>11818640.593067521</v>
      </c>
      <c r="N58" s="926"/>
      <c r="O58" s="977" t="s">
        <v>2167</v>
      </c>
      <c r="P58" s="975" t="s">
        <v>4324</v>
      </c>
      <c r="Q58" s="980">
        <v>702</v>
      </c>
      <c r="R58" s="962">
        <v>31489.721498697658</v>
      </c>
      <c r="S58" s="963">
        <v>22105784.492085755</v>
      </c>
    </row>
    <row r="59" spans="3:19" ht="16.5" x14ac:dyDescent="0.3">
      <c r="C59" s="1288" t="s">
        <v>2295</v>
      </c>
      <c r="D59" s="975" t="s">
        <v>2</v>
      </c>
      <c r="E59" s="980">
        <v>1000</v>
      </c>
      <c r="F59" s="962">
        <v>10474.813432835821</v>
      </c>
      <c r="G59" s="963">
        <v>10474813.432835821</v>
      </c>
      <c r="H59" s="926"/>
      <c r="I59" s="1067" t="s">
        <v>896</v>
      </c>
      <c r="J59" s="975" t="s">
        <v>4324</v>
      </c>
      <c r="K59" s="980">
        <v>138</v>
      </c>
      <c r="L59" s="962">
        <v>20419.955920657183</v>
      </c>
      <c r="M59" s="963">
        <v>2817953.9170506913</v>
      </c>
      <c r="N59" s="926"/>
      <c r="O59" s="1067" t="s">
        <v>980</v>
      </c>
      <c r="P59" s="975" t="s">
        <v>4324</v>
      </c>
      <c r="Q59" s="980">
        <v>158</v>
      </c>
      <c r="R59" s="962">
        <v>372449.24864756566</v>
      </c>
      <c r="S59" s="963">
        <v>58846981.286315374</v>
      </c>
    </row>
    <row r="60" spans="3:19" ht="16.5" x14ac:dyDescent="0.3">
      <c r="C60" s="977" t="s">
        <v>2344</v>
      </c>
      <c r="D60" s="975" t="s">
        <v>4324</v>
      </c>
      <c r="E60" s="980">
        <v>158</v>
      </c>
      <c r="F60" s="962">
        <v>74801.52274093368</v>
      </c>
      <c r="G60" s="963">
        <v>11818640.593067521</v>
      </c>
      <c r="H60" s="926"/>
      <c r="I60" s="1288" t="s">
        <v>2295</v>
      </c>
      <c r="J60" s="679" t="s">
        <v>2</v>
      </c>
      <c r="K60" s="980">
        <v>1000</v>
      </c>
      <c r="L60" s="962">
        <v>10474.813432835821</v>
      </c>
      <c r="M60" s="963">
        <v>10474813.432835821</v>
      </c>
      <c r="N60" s="926"/>
      <c r="O60" s="1288" t="s">
        <v>2295</v>
      </c>
      <c r="P60" s="679" t="s">
        <v>2</v>
      </c>
      <c r="Q60" s="980">
        <v>1000</v>
      </c>
      <c r="R60" s="962">
        <v>10474.813432835821</v>
      </c>
      <c r="S60" s="963">
        <v>10474813.432835821</v>
      </c>
    </row>
    <row r="61" spans="3:19" x14ac:dyDescent="0.3">
      <c r="C61" s="1067" t="s">
        <v>988</v>
      </c>
      <c r="D61" s="975" t="s">
        <v>2327</v>
      </c>
      <c r="E61" s="980">
        <v>100</v>
      </c>
      <c r="F61" s="962">
        <v>9470.8830294530144</v>
      </c>
      <c r="G61" s="963">
        <v>947088.3029453014</v>
      </c>
      <c r="H61" s="926"/>
      <c r="I61" s="1067" t="s">
        <v>988</v>
      </c>
      <c r="J61" s="975" t="s">
        <v>2327</v>
      </c>
      <c r="K61" s="980">
        <v>25</v>
      </c>
      <c r="L61" s="962">
        <v>9470.8830294530144</v>
      </c>
      <c r="M61" s="963">
        <v>236772.07573632535</v>
      </c>
      <c r="N61" s="926"/>
      <c r="O61" s="1067" t="s">
        <v>988</v>
      </c>
      <c r="P61" s="975" t="s">
        <v>2327</v>
      </c>
      <c r="Q61" s="980">
        <v>215</v>
      </c>
      <c r="R61" s="962">
        <v>9470.8830294530144</v>
      </c>
      <c r="S61" s="963">
        <v>2036239.8513323981</v>
      </c>
    </row>
    <row r="62" spans="3:19" x14ac:dyDescent="0.3">
      <c r="C62" s="1067"/>
      <c r="D62" s="975"/>
      <c r="E62" s="980"/>
      <c r="F62" s="962"/>
      <c r="G62" s="963"/>
      <c r="H62" s="926"/>
      <c r="I62" s="959"/>
      <c r="J62" s="975"/>
      <c r="K62" s="980"/>
      <c r="L62" s="962"/>
      <c r="M62" s="963"/>
      <c r="N62" s="926"/>
      <c r="O62" s="1067"/>
      <c r="P62" s="975"/>
      <c r="Q62" s="980"/>
      <c r="R62" s="962"/>
      <c r="S62" s="963"/>
    </row>
    <row r="63" spans="3:19" x14ac:dyDescent="0.3">
      <c r="C63" s="1067"/>
      <c r="D63" s="975"/>
      <c r="E63" s="980"/>
      <c r="F63" s="962"/>
      <c r="G63" s="963"/>
      <c r="H63" s="926"/>
      <c r="I63" s="959"/>
      <c r="J63" s="975"/>
      <c r="K63" s="980"/>
      <c r="L63" s="962"/>
      <c r="M63" s="963"/>
      <c r="N63" s="926"/>
      <c r="O63" s="1067"/>
      <c r="P63" s="975"/>
      <c r="Q63" s="980"/>
      <c r="R63" s="962"/>
      <c r="S63" s="963"/>
    </row>
    <row r="64" spans="3:19" x14ac:dyDescent="0.3">
      <c r="C64" s="720"/>
      <c r="D64" s="609"/>
      <c r="E64" s="609"/>
      <c r="F64" s="968" t="s">
        <v>1322</v>
      </c>
      <c r="G64" s="985">
        <v>171397669.04288504</v>
      </c>
      <c r="H64" s="926"/>
      <c r="I64" s="720"/>
      <c r="J64" s="609"/>
      <c r="K64" s="609"/>
      <c r="L64" s="968" t="s">
        <v>1322</v>
      </c>
      <c r="M64" s="985">
        <v>168516045.16590646</v>
      </c>
      <c r="N64" s="926"/>
      <c r="O64" s="986"/>
      <c r="P64" s="987"/>
      <c r="Q64" s="987"/>
      <c r="R64" s="968" t="s">
        <v>1322</v>
      </c>
      <c r="S64" s="985">
        <v>254185452.12803832</v>
      </c>
    </row>
    <row r="65" spans="3:19" x14ac:dyDescent="0.3">
      <c r="C65" s="953" t="s">
        <v>898</v>
      </c>
      <c r="D65" s="954"/>
      <c r="E65" s="954"/>
      <c r="F65" s="609"/>
      <c r="G65" s="970"/>
      <c r="H65" s="926"/>
      <c r="I65" s="953" t="s">
        <v>898</v>
      </c>
      <c r="J65" s="954"/>
      <c r="K65" s="954"/>
      <c r="L65" s="609"/>
      <c r="M65" s="970"/>
      <c r="N65" s="926"/>
      <c r="O65" s="953" t="s">
        <v>898</v>
      </c>
      <c r="P65" s="954"/>
      <c r="Q65" s="954"/>
      <c r="R65" s="609"/>
      <c r="S65" s="970"/>
    </row>
    <row r="66" spans="3:19" x14ac:dyDescent="0.3">
      <c r="C66" s="955" t="s">
        <v>884</v>
      </c>
      <c r="D66" s="956" t="s">
        <v>885</v>
      </c>
      <c r="E66" s="956" t="s">
        <v>2597</v>
      </c>
      <c r="F66" s="956" t="s">
        <v>2598</v>
      </c>
      <c r="G66" s="972" t="s">
        <v>888</v>
      </c>
      <c r="H66" s="926"/>
      <c r="I66" s="955" t="s">
        <v>884</v>
      </c>
      <c r="J66" s="956" t="s">
        <v>885</v>
      </c>
      <c r="K66" s="956" t="s">
        <v>2597</v>
      </c>
      <c r="L66" s="956" t="s">
        <v>2598</v>
      </c>
      <c r="M66" s="972" t="s">
        <v>888</v>
      </c>
      <c r="N66" s="926"/>
      <c r="O66" s="955" t="s">
        <v>884</v>
      </c>
      <c r="P66" s="956" t="s">
        <v>885</v>
      </c>
      <c r="Q66" s="956" t="s">
        <v>2597</v>
      </c>
      <c r="R66" s="956" t="s">
        <v>2598</v>
      </c>
      <c r="S66" s="972" t="s">
        <v>888</v>
      </c>
    </row>
    <row r="67" spans="3:19" x14ac:dyDescent="0.3">
      <c r="C67" s="959" t="s">
        <v>899</v>
      </c>
      <c r="D67" s="988">
        <v>133931.74620661701</v>
      </c>
      <c r="E67" s="961">
        <v>1</v>
      </c>
      <c r="F67" s="989">
        <v>45</v>
      </c>
      <c r="G67" s="963">
        <v>6026928.5792977652</v>
      </c>
      <c r="H67" s="926"/>
      <c r="I67" s="959" t="s">
        <v>899</v>
      </c>
      <c r="J67" s="988">
        <v>133931.74620661701</v>
      </c>
      <c r="K67" s="961">
        <v>1</v>
      </c>
      <c r="L67" s="989">
        <v>35</v>
      </c>
      <c r="M67" s="963">
        <v>4687611.1172315953</v>
      </c>
      <c r="N67" s="926"/>
      <c r="O67" s="959" t="s">
        <v>899</v>
      </c>
      <c r="P67" s="988">
        <v>133931.74620661701</v>
      </c>
      <c r="Q67" s="961">
        <v>1</v>
      </c>
      <c r="R67" s="989">
        <v>45</v>
      </c>
      <c r="S67" s="963">
        <v>6026928.5792977652</v>
      </c>
    </row>
    <row r="68" spans="3:19" x14ac:dyDescent="0.3">
      <c r="C68" s="1289" t="s">
        <v>990</v>
      </c>
      <c r="D68" s="988">
        <v>100448.75998254272</v>
      </c>
      <c r="E68" s="961">
        <v>3</v>
      </c>
      <c r="F68" s="989">
        <v>45</v>
      </c>
      <c r="G68" s="963">
        <v>13560582.597643267</v>
      </c>
      <c r="H68" s="926"/>
      <c r="I68" s="1289" t="s">
        <v>990</v>
      </c>
      <c r="J68" s="988">
        <v>100448.75998254272</v>
      </c>
      <c r="K68" s="961">
        <v>3</v>
      </c>
      <c r="L68" s="989">
        <v>35</v>
      </c>
      <c r="M68" s="963">
        <v>10547119.798166985</v>
      </c>
      <c r="N68" s="926"/>
      <c r="O68" s="959" t="s">
        <v>990</v>
      </c>
      <c r="P68" s="988">
        <v>100448.75998254272</v>
      </c>
      <c r="Q68" s="961">
        <v>3</v>
      </c>
      <c r="R68" s="989">
        <v>45</v>
      </c>
      <c r="S68" s="963">
        <v>13560582.597643267</v>
      </c>
    </row>
    <row r="69" spans="3:19" x14ac:dyDescent="0.3">
      <c r="C69" s="959" t="s">
        <v>1154</v>
      </c>
      <c r="D69" s="988">
        <v>64040.167561799884</v>
      </c>
      <c r="E69" s="961">
        <v>5</v>
      </c>
      <c r="F69" s="989">
        <v>45</v>
      </c>
      <c r="G69" s="963">
        <v>14409037.701404974</v>
      </c>
      <c r="H69" s="926"/>
      <c r="I69" s="959" t="s">
        <v>1154</v>
      </c>
      <c r="J69" s="988">
        <v>64040.167561799884</v>
      </c>
      <c r="K69" s="961">
        <v>5</v>
      </c>
      <c r="L69" s="989">
        <v>35</v>
      </c>
      <c r="M69" s="963">
        <v>11207029.32331498</v>
      </c>
      <c r="N69" s="926"/>
      <c r="O69" s="959" t="s">
        <v>1154</v>
      </c>
      <c r="P69" s="988">
        <v>64040.167561799884</v>
      </c>
      <c r="Q69" s="961">
        <v>5</v>
      </c>
      <c r="R69" s="989">
        <v>45</v>
      </c>
      <c r="S69" s="963">
        <v>14409037.701404974</v>
      </c>
    </row>
    <row r="70" spans="3:19" x14ac:dyDescent="0.3">
      <c r="C70" s="959" t="s">
        <v>2603</v>
      </c>
      <c r="D70" s="988">
        <v>290020.70325447264</v>
      </c>
      <c r="E70" s="965">
        <v>1</v>
      </c>
      <c r="F70" s="989">
        <v>45</v>
      </c>
      <c r="G70" s="963">
        <v>13050931.646451268</v>
      </c>
      <c r="H70" s="926"/>
      <c r="I70" s="959" t="s">
        <v>2603</v>
      </c>
      <c r="J70" s="988">
        <v>290020.70325447264</v>
      </c>
      <c r="K70" s="965">
        <v>1</v>
      </c>
      <c r="L70" s="989">
        <v>35</v>
      </c>
      <c r="M70" s="963">
        <v>10150724.613906542</v>
      </c>
      <c r="N70" s="926"/>
      <c r="O70" s="959" t="s">
        <v>2603</v>
      </c>
      <c r="P70" s="988">
        <v>290020.70325447264</v>
      </c>
      <c r="Q70" s="965">
        <v>1</v>
      </c>
      <c r="R70" s="989">
        <v>45</v>
      </c>
      <c r="S70" s="963">
        <v>13050931.646451268</v>
      </c>
    </row>
    <row r="71" spans="3:19" x14ac:dyDescent="0.3">
      <c r="C71" s="720"/>
      <c r="D71" s="609"/>
      <c r="E71" s="609"/>
      <c r="F71" s="991" t="s">
        <v>1322</v>
      </c>
      <c r="G71" s="985">
        <v>47047480.524797276</v>
      </c>
      <c r="H71" s="926"/>
      <c r="I71" s="720"/>
      <c r="J71" s="992"/>
      <c r="K71" s="993"/>
      <c r="L71" s="991" t="s">
        <v>1322</v>
      </c>
      <c r="M71" s="985">
        <v>36592484.852620102</v>
      </c>
      <c r="N71" s="926"/>
      <c r="O71" s="720"/>
      <c r="P71" s="609"/>
      <c r="Q71" s="609"/>
      <c r="R71" s="991" t="s">
        <v>1322</v>
      </c>
      <c r="S71" s="985">
        <v>47047480.524797276</v>
      </c>
    </row>
    <row r="72" spans="3:19" x14ac:dyDescent="0.3">
      <c r="C72" s="953" t="s">
        <v>2785</v>
      </c>
      <c r="D72" s="954"/>
      <c r="E72" s="954"/>
      <c r="F72" s="609"/>
      <c r="G72" s="970"/>
      <c r="H72" s="926"/>
      <c r="I72" s="953" t="s">
        <v>2785</v>
      </c>
      <c r="J72" s="954"/>
      <c r="K72" s="954"/>
      <c r="L72" s="609"/>
      <c r="M72" s="970"/>
      <c r="N72" s="926"/>
      <c r="O72" s="953" t="s">
        <v>2785</v>
      </c>
      <c r="P72" s="954"/>
      <c r="Q72" s="954"/>
      <c r="R72" s="609"/>
      <c r="S72" s="970"/>
    </row>
    <row r="73" spans="3:19" x14ac:dyDescent="0.3">
      <c r="C73" s="955" t="s">
        <v>884</v>
      </c>
      <c r="D73" s="994" t="s">
        <v>892</v>
      </c>
      <c r="E73" s="994" t="s">
        <v>893</v>
      </c>
      <c r="F73" s="956" t="s">
        <v>887</v>
      </c>
      <c r="G73" s="972" t="s">
        <v>888</v>
      </c>
      <c r="H73" s="926"/>
      <c r="I73" s="955" t="s">
        <v>884</v>
      </c>
      <c r="J73" s="994" t="s">
        <v>892</v>
      </c>
      <c r="K73" s="994" t="s">
        <v>893</v>
      </c>
      <c r="L73" s="956" t="s">
        <v>887</v>
      </c>
      <c r="M73" s="972" t="s">
        <v>888</v>
      </c>
      <c r="N73" s="926"/>
      <c r="O73" s="955" t="s">
        <v>884</v>
      </c>
      <c r="P73" s="994" t="s">
        <v>892</v>
      </c>
      <c r="Q73" s="994" t="s">
        <v>893</v>
      </c>
      <c r="R73" s="956" t="s">
        <v>887</v>
      </c>
      <c r="S73" s="972" t="s">
        <v>888</v>
      </c>
    </row>
    <row r="74" spans="3:19" ht="16.5" x14ac:dyDescent="0.3">
      <c r="C74" s="1067" t="s">
        <v>980</v>
      </c>
      <c r="D74" s="975" t="s">
        <v>4324</v>
      </c>
      <c r="E74" s="961">
        <v>150</v>
      </c>
      <c r="F74" s="962">
        <v>372449.24864756566</v>
      </c>
      <c r="G74" s="963">
        <v>55867387.297134846</v>
      </c>
      <c r="H74" s="926"/>
      <c r="I74" s="976" t="s">
        <v>2440</v>
      </c>
      <c r="J74" s="975" t="s">
        <v>4324</v>
      </c>
      <c r="K74" s="961">
        <v>150</v>
      </c>
      <c r="L74" s="962">
        <v>31125</v>
      </c>
      <c r="M74" s="963">
        <v>4668750</v>
      </c>
      <c r="N74" s="926"/>
      <c r="O74" s="1067" t="s">
        <v>2345</v>
      </c>
      <c r="P74" s="679" t="s">
        <v>4324</v>
      </c>
      <c r="Q74" s="979">
        <v>225</v>
      </c>
      <c r="R74" s="962">
        <v>477128.39110398723</v>
      </c>
      <c r="S74" s="963">
        <v>107353887.99839713</v>
      </c>
    </row>
    <row r="75" spans="3:19" ht="16.5" x14ac:dyDescent="0.3">
      <c r="C75" s="1067"/>
      <c r="D75" s="975"/>
      <c r="E75" s="961"/>
      <c r="F75" s="962"/>
      <c r="G75" s="963"/>
      <c r="H75" s="926"/>
      <c r="I75" s="959" t="s">
        <v>2439</v>
      </c>
      <c r="J75" s="975" t="s">
        <v>4325</v>
      </c>
      <c r="K75" s="980">
        <v>1500</v>
      </c>
      <c r="L75" s="962">
        <v>2940</v>
      </c>
      <c r="M75" s="963">
        <v>4410000</v>
      </c>
      <c r="N75" s="926"/>
      <c r="O75" s="1067"/>
      <c r="P75" s="679"/>
      <c r="Q75" s="979"/>
      <c r="R75" s="962"/>
      <c r="S75" s="963"/>
    </row>
    <row r="76" spans="3:19" x14ac:dyDescent="0.3">
      <c r="C76" s="1290"/>
      <c r="D76" s="996"/>
      <c r="E76" s="997"/>
      <c r="F76" s="968" t="s">
        <v>1322</v>
      </c>
      <c r="G76" s="985">
        <v>55867387.297134846</v>
      </c>
      <c r="H76" s="926"/>
      <c r="I76" s="1290"/>
      <c r="J76" s="996"/>
      <c r="K76" s="997"/>
      <c r="L76" s="968" t="s">
        <v>1322</v>
      </c>
      <c r="M76" s="985">
        <v>9078750</v>
      </c>
      <c r="N76" s="926"/>
      <c r="O76" s="1290"/>
      <c r="P76" s="996"/>
      <c r="Q76" s="997"/>
      <c r="R76" s="968" t="s">
        <v>1322</v>
      </c>
      <c r="S76" s="985">
        <v>107353887.99839713</v>
      </c>
    </row>
    <row r="77" spans="3:19" x14ac:dyDescent="0.3">
      <c r="C77" s="1290"/>
      <c r="D77" s="996"/>
      <c r="E77" s="997"/>
      <c r="F77" s="998"/>
      <c r="G77" s="999"/>
      <c r="H77" s="926"/>
      <c r="I77" s="720"/>
      <c r="J77" s="609"/>
      <c r="K77" s="609"/>
      <c r="L77" s="1000"/>
      <c r="M77" s="970"/>
      <c r="N77" s="926"/>
      <c r="O77" s="720"/>
      <c r="P77" s="609"/>
      <c r="Q77" s="609"/>
      <c r="R77" s="1000"/>
      <c r="S77" s="970"/>
    </row>
    <row r="78" spans="3:19" ht="15.75" thickBot="1" x14ac:dyDescent="0.35">
      <c r="C78" s="745"/>
      <c r="D78" s="746"/>
      <c r="E78" s="940" t="s">
        <v>964</v>
      </c>
      <c r="F78" s="1001"/>
      <c r="G78" s="1002">
        <v>284029936.51115203</v>
      </c>
      <c r="H78" s="926"/>
      <c r="I78" s="745"/>
      <c r="J78" s="746"/>
      <c r="K78" s="940" t="s">
        <v>964</v>
      </c>
      <c r="L78" s="1001"/>
      <c r="M78" s="1002">
        <v>219227129.79990447</v>
      </c>
      <c r="N78" s="926"/>
      <c r="O78" s="745"/>
      <c r="P78" s="746"/>
      <c r="Q78" s="940" t="s">
        <v>964</v>
      </c>
      <c r="R78" s="1001"/>
      <c r="S78" s="1002">
        <v>424006949.6738162</v>
      </c>
    </row>
    <row r="80" spans="3:19" ht="16.5" thickBot="1" x14ac:dyDescent="0.35">
      <c r="C80" s="1285"/>
      <c r="D80" s="1285"/>
      <c r="E80" s="1285"/>
      <c r="F80" s="1285"/>
      <c r="G80" s="1285"/>
      <c r="H80" s="1285"/>
      <c r="I80" s="1285"/>
      <c r="J80" s="1285"/>
      <c r="K80" s="1285"/>
      <c r="L80" s="1285"/>
      <c r="M80" s="1285"/>
      <c r="N80" s="1285"/>
      <c r="O80" s="1285"/>
      <c r="P80" s="1285"/>
      <c r="Q80" s="1285"/>
      <c r="R80" s="1285"/>
      <c r="S80" s="1285"/>
    </row>
    <row r="81" spans="3:19" ht="15.75" x14ac:dyDescent="0.3">
      <c r="C81" s="932"/>
      <c r="D81" s="933" t="s">
        <v>4326</v>
      </c>
      <c r="E81" s="934"/>
      <c r="F81" s="934"/>
      <c r="G81" s="935"/>
      <c r="H81" s="1285"/>
      <c r="I81" s="936" t="s">
        <v>4327</v>
      </c>
      <c r="J81" s="937"/>
      <c r="K81" s="938"/>
      <c r="L81" s="938"/>
      <c r="M81" s="939"/>
      <c r="N81" s="1285"/>
      <c r="O81" s="936" t="s">
        <v>2458</v>
      </c>
      <c r="P81" s="937"/>
      <c r="Q81" s="938"/>
      <c r="R81" s="938"/>
      <c r="S81" s="939"/>
    </row>
    <row r="82" spans="3:19" ht="16.5" thickBot="1" x14ac:dyDescent="0.35">
      <c r="C82" s="745"/>
      <c r="D82" s="940"/>
      <c r="E82" s="941"/>
      <c r="F82" s="746"/>
      <c r="G82" s="942"/>
      <c r="H82" s="1285"/>
      <c r="I82" s="745"/>
      <c r="J82" s="940"/>
      <c r="K82" s="941"/>
      <c r="L82" s="746"/>
      <c r="M82" s="942"/>
      <c r="N82" s="1285"/>
      <c r="O82" s="745"/>
      <c r="P82" s="940"/>
      <c r="Q82" s="941"/>
      <c r="R82" s="746"/>
      <c r="S82" s="942"/>
    </row>
    <row r="83" spans="3:19" ht="15.75" x14ac:dyDescent="0.3">
      <c r="C83" s="720"/>
      <c r="D83" s="609"/>
      <c r="E83" s="1020" t="s">
        <v>875</v>
      </c>
      <c r="F83" s="609"/>
      <c r="G83" s="943"/>
      <c r="H83" s="1285"/>
      <c r="I83" s="720"/>
      <c r="J83" s="609"/>
      <c r="K83" s="1020" t="s">
        <v>875</v>
      </c>
      <c r="L83" s="609"/>
      <c r="M83" s="943"/>
      <c r="N83" s="1285"/>
      <c r="O83" s="720"/>
      <c r="P83" s="609"/>
      <c r="Q83" s="1020" t="s">
        <v>875</v>
      </c>
      <c r="R83" s="609"/>
      <c r="S83" s="943"/>
    </row>
    <row r="84" spans="3:19" ht="16.5" thickBot="1" x14ac:dyDescent="0.35">
      <c r="C84" s="944" t="s">
        <v>877</v>
      </c>
      <c r="D84" s="1226">
        <v>4</v>
      </c>
      <c r="E84" s="1020" t="s">
        <v>3366</v>
      </c>
      <c r="F84" s="1286"/>
      <c r="G84" s="947"/>
      <c r="H84" s="1285"/>
      <c r="I84" s="944" t="s">
        <v>877</v>
      </c>
      <c r="J84" s="1226">
        <v>5</v>
      </c>
      <c r="K84" s="1020" t="s">
        <v>3366</v>
      </c>
      <c r="L84" s="1286"/>
      <c r="M84" s="947"/>
      <c r="N84" s="1285"/>
      <c r="O84" s="944" t="s">
        <v>877</v>
      </c>
      <c r="P84" s="1226">
        <v>6</v>
      </c>
      <c r="Q84" s="1020" t="s">
        <v>3366</v>
      </c>
      <c r="R84" s="1286"/>
      <c r="S84" s="947"/>
    </row>
    <row r="85" spans="3:19" ht="15.75" x14ac:dyDescent="0.3">
      <c r="C85" s="932" t="s">
        <v>880</v>
      </c>
      <c r="D85" s="693"/>
      <c r="E85" s="692"/>
      <c r="F85" s="948" t="s">
        <v>2318</v>
      </c>
      <c r="G85" s="949" t="s">
        <v>2320</v>
      </c>
      <c r="H85" s="1285"/>
      <c r="I85" s="932" t="s">
        <v>880</v>
      </c>
      <c r="J85" s="693"/>
      <c r="K85" s="692"/>
      <c r="L85" s="948" t="s">
        <v>2318</v>
      </c>
      <c r="M85" s="949" t="s">
        <v>2320</v>
      </c>
      <c r="N85" s="1285"/>
      <c r="O85" s="932" t="s">
        <v>880</v>
      </c>
      <c r="P85" s="693"/>
      <c r="Q85" s="692"/>
      <c r="R85" s="948" t="s">
        <v>2318</v>
      </c>
      <c r="S85" s="949" t="s">
        <v>2320</v>
      </c>
    </row>
    <row r="86" spans="3:19" ht="16.5" thickBot="1" x14ac:dyDescent="0.35">
      <c r="C86" s="950" t="s">
        <v>2457</v>
      </c>
      <c r="D86" s="951"/>
      <c r="E86" s="952"/>
      <c r="F86" s="609"/>
      <c r="G86" s="943"/>
      <c r="H86" s="1285"/>
      <c r="I86" s="950" t="s">
        <v>2456</v>
      </c>
      <c r="J86" s="951"/>
      <c r="K86" s="952"/>
      <c r="L86" s="609"/>
      <c r="M86" s="943"/>
      <c r="N86" s="1285"/>
      <c r="O86" s="950" t="s">
        <v>2455</v>
      </c>
      <c r="P86" s="951"/>
      <c r="Q86" s="952"/>
      <c r="R86" s="609"/>
      <c r="S86" s="943"/>
    </row>
    <row r="87" spans="3:19" ht="15.75" x14ac:dyDescent="0.3">
      <c r="C87" s="953" t="s">
        <v>882</v>
      </c>
      <c r="D87" s="609"/>
      <c r="E87" s="954"/>
      <c r="F87" s="609"/>
      <c r="G87" s="943"/>
      <c r="H87" s="1285"/>
      <c r="I87" s="953" t="s">
        <v>882</v>
      </c>
      <c r="J87" s="609"/>
      <c r="K87" s="954"/>
      <c r="L87" s="609"/>
      <c r="M87" s="943"/>
      <c r="N87" s="1285"/>
      <c r="O87" s="953" t="s">
        <v>882</v>
      </c>
      <c r="P87" s="609"/>
      <c r="Q87" s="954"/>
      <c r="R87" s="609"/>
      <c r="S87" s="943"/>
    </row>
    <row r="88" spans="3:19" ht="15.75" x14ac:dyDescent="0.3">
      <c r="C88" s="955" t="s">
        <v>884</v>
      </c>
      <c r="D88" s="956" t="s">
        <v>885</v>
      </c>
      <c r="E88" s="956" t="s">
        <v>886</v>
      </c>
      <c r="F88" s="956" t="s">
        <v>887</v>
      </c>
      <c r="G88" s="957" t="s">
        <v>888</v>
      </c>
      <c r="H88" s="1285"/>
      <c r="I88" s="955" t="s">
        <v>884</v>
      </c>
      <c r="J88" s="956" t="s">
        <v>885</v>
      </c>
      <c r="K88" s="958" t="s">
        <v>886</v>
      </c>
      <c r="L88" s="956" t="s">
        <v>887</v>
      </c>
      <c r="M88" s="957" t="s">
        <v>888</v>
      </c>
      <c r="N88" s="1285"/>
      <c r="O88" s="955" t="s">
        <v>884</v>
      </c>
      <c r="P88" s="956" t="s">
        <v>885</v>
      </c>
      <c r="Q88" s="958" t="s">
        <v>886</v>
      </c>
      <c r="R88" s="956" t="s">
        <v>887</v>
      </c>
      <c r="S88" s="957" t="s">
        <v>888</v>
      </c>
    </row>
    <row r="89" spans="3:19" ht="15.75" x14ac:dyDescent="0.3">
      <c r="C89" s="959" t="s">
        <v>889</v>
      </c>
      <c r="D89" s="960">
        <v>96448.825485874579</v>
      </c>
      <c r="E89" s="961">
        <v>8</v>
      </c>
      <c r="F89" s="962">
        <v>771590.60388699663</v>
      </c>
      <c r="G89" s="963">
        <v>771590.60388699663</v>
      </c>
      <c r="H89" s="1285"/>
      <c r="I89" s="959" t="s">
        <v>889</v>
      </c>
      <c r="J89" s="960">
        <v>96448.825485874579</v>
      </c>
      <c r="K89" s="961">
        <v>6</v>
      </c>
      <c r="L89" s="962">
        <v>578692.95291524753</v>
      </c>
      <c r="M89" s="963">
        <v>578692.95291524753</v>
      </c>
      <c r="N89" s="1285"/>
      <c r="O89" s="959" t="s">
        <v>889</v>
      </c>
      <c r="P89" s="960">
        <v>96448.825485874579</v>
      </c>
      <c r="Q89" s="961">
        <v>8</v>
      </c>
      <c r="R89" s="962">
        <v>771590.60388699663</v>
      </c>
      <c r="S89" s="963">
        <v>771590.60388699663</v>
      </c>
    </row>
    <row r="90" spans="3:19" ht="15.75" x14ac:dyDescent="0.3">
      <c r="C90" s="1287" t="s">
        <v>926</v>
      </c>
      <c r="D90" s="960">
        <v>39894.1454618313</v>
      </c>
      <c r="E90" s="961">
        <v>7.5</v>
      </c>
      <c r="F90" s="962">
        <v>299206.09096373478</v>
      </c>
      <c r="G90" s="963">
        <v>299206.09096373478</v>
      </c>
      <c r="H90" s="1285"/>
      <c r="I90" s="959" t="s">
        <v>901</v>
      </c>
      <c r="J90" s="960">
        <v>46213.584452013631</v>
      </c>
      <c r="K90" s="961">
        <v>17.625</v>
      </c>
      <c r="L90" s="962">
        <v>814514.42596674024</v>
      </c>
      <c r="M90" s="963">
        <v>814514.42596674024</v>
      </c>
      <c r="N90" s="1285"/>
      <c r="O90" s="959" t="s">
        <v>926</v>
      </c>
      <c r="P90" s="960">
        <v>39894.1454618313</v>
      </c>
      <c r="Q90" s="961">
        <v>2.95</v>
      </c>
      <c r="R90" s="962">
        <v>117687.72911240235</v>
      </c>
      <c r="S90" s="963">
        <v>117687.72911240235</v>
      </c>
    </row>
    <row r="91" spans="3:19" ht="15.75" x14ac:dyDescent="0.3">
      <c r="C91" s="1287" t="s">
        <v>927</v>
      </c>
      <c r="D91" s="960">
        <v>29920.609096373475</v>
      </c>
      <c r="E91" s="961">
        <v>3.75</v>
      </c>
      <c r="F91" s="962">
        <v>112202.28411140053</v>
      </c>
      <c r="G91" s="963">
        <v>112202.28411140053</v>
      </c>
      <c r="H91" s="1285"/>
      <c r="I91" s="959" t="s">
        <v>2263</v>
      </c>
      <c r="J91" s="960">
        <v>644840.71328391111</v>
      </c>
      <c r="K91" s="965">
        <v>2.4142857142857141</v>
      </c>
      <c r="L91" s="966">
        <v>1556829.7220711568</v>
      </c>
      <c r="M91" s="967">
        <v>1556829.7220711568</v>
      </c>
      <c r="N91" s="1285"/>
      <c r="O91" s="959" t="s">
        <v>927</v>
      </c>
      <c r="P91" s="960">
        <v>29920.609096373475</v>
      </c>
      <c r="Q91" s="961">
        <v>1.4750000000000001</v>
      </c>
      <c r="R91" s="962">
        <v>44132.898417150878</v>
      </c>
      <c r="S91" s="963">
        <v>44132.898417150878</v>
      </c>
    </row>
    <row r="92" spans="3:19" ht="15.75" x14ac:dyDescent="0.3">
      <c r="C92" s="959" t="s">
        <v>901</v>
      </c>
      <c r="D92" s="960">
        <v>46213.584452013631</v>
      </c>
      <c r="E92" s="961">
        <v>17.625</v>
      </c>
      <c r="F92" s="962">
        <v>814514.42596674024</v>
      </c>
      <c r="G92" s="963">
        <v>814514.42596674024</v>
      </c>
      <c r="H92" s="1285"/>
      <c r="I92" s="959"/>
      <c r="J92" s="962"/>
      <c r="K92" s="961"/>
      <c r="L92" s="962"/>
      <c r="M92" s="1003"/>
      <c r="N92" s="1285"/>
      <c r="O92" s="959" t="s">
        <v>901</v>
      </c>
      <c r="P92" s="960">
        <v>46213.584452013631</v>
      </c>
      <c r="Q92" s="961">
        <v>52.875</v>
      </c>
      <c r="R92" s="962">
        <v>2443543.2779002208</v>
      </c>
      <c r="S92" s="963">
        <v>2443543.2779002208</v>
      </c>
    </row>
    <row r="93" spans="3:19" ht="15.75" x14ac:dyDescent="0.3">
      <c r="C93" s="959" t="s">
        <v>2324</v>
      </c>
      <c r="D93" s="960">
        <v>139715.48787818075</v>
      </c>
      <c r="E93" s="961">
        <v>15</v>
      </c>
      <c r="F93" s="962">
        <v>2095732.3181727112</v>
      </c>
      <c r="G93" s="963">
        <v>2095732.3181727112</v>
      </c>
      <c r="H93" s="1285"/>
      <c r="I93" s="959"/>
      <c r="J93" s="962"/>
      <c r="K93" s="961"/>
      <c r="L93" s="962"/>
      <c r="M93" s="1003"/>
      <c r="N93" s="1285"/>
      <c r="O93" s="959" t="s">
        <v>2324</v>
      </c>
      <c r="P93" s="960">
        <v>139715.48787818075</v>
      </c>
      <c r="Q93" s="961">
        <v>15</v>
      </c>
      <c r="R93" s="962">
        <v>2095732.3181727112</v>
      </c>
      <c r="S93" s="963">
        <v>2095732.3181727112</v>
      </c>
    </row>
    <row r="94" spans="3:19" ht="15.75" x14ac:dyDescent="0.3">
      <c r="C94" s="959" t="s">
        <v>2325</v>
      </c>
      <c r="D94" s="960">
        <v>98875.576036866361</v>
      </c>
      <c r="E94" s="965">
        <v>20</v>
      </c>
      <c r="F94" s="962">
        <v>1977511.5207373272</v>
      </c>
      <c r="G94" s="963">
        <v>1977511.5207373272</v>
      </c>
      <c r="H94" s="1285"/>
      <c r="I94" s="959"/>
      <c r="J94" s="962"/>
      <c r="K94" s="961"/>
      <c r="L94" s="962"/>
      <c r="M94" s="1003"/>
      <c r="N94" s="1285"/>
      <c r="O94" s="959" t="s">
        <v>2325</v>
      </c>
      <c r="P94" s="960">
        <v>98875.576036866361</v>
      </c>
      <c r="Q94" s="965">
        <v>20</v>
      </c>
      <c r="R94" s="962">
        <v>1977511.5207373272</v>
      </c>
      <c r="S94" s="963">
        <v>1977511.5207373272</v>
      </c>
    </row>
    <row r="95" spans="3:19" ht="15.75" x14ac:dyDescent="0.3">
      <c r="C95" s="959" t="s">
        <v>2263</v>
      </c>
      <c r="D95" s="960">
        <v>644840.71328391111</v>
      </c>
      <c r="E95" s="965">
        <v>2.4142857142857141</v>
      </c>
      <c r="F95" s="966">
        <v>1556829.7220711568</v>
      </c>
      <c r="G95" s="967">
        <v>1556829.7220711568</v>
      </c>
      <c r="H95" s="1285"/>
      <c r="I95" s="959"/>
      <c r="J95" s="962"/>
      <c r="K95" s="961"/>
      <c r="L95" s="962"/>
      <c r="M95" s="1003"/>
      <c r="N95" s="1285"/>
      <c r="O95" s="959" t="s">
        <v>2263</v>
      </c>
      <c r="P95" s="960">
        <v>644840.71328391111</v>
      </c>
      <c r="Q95" s="965">
        <v>2.69</v>
      </c>
      <c r="R95" s="966">
        <v>1734621.5187337208</v>
      </c>
      <c r="S95" s="967">
        <v>1734621.5187337208</v>
      </c>
    </row>
    <row r="96" spans="3:19" ht="15.75" x14ac:dyDescent="0.3">
      <c r="C96" s="720"/>
      <c r="D96" s="609"/>
      <c r="E96" s="609"/>
      <c r="F96" s="968" t="s">
        <v>1322</v>
      </c>
      <c r="G96" s="969">
        <v>7627586.9659100669</v>
      </c>
      <c r="H96" s="1285"/>
      <c r="I96" s="720"/>
      <c r="J96" s="609"/>
      <c r="K96" s="609"/>
      <c r="L96" s="968" t="s">
        <v>1322</v>
      </c>
      <c r="M96" s="969">
        <v>2950037.1009531445</v>
      </c>
      <c r="N96" s="1285"/>
      <c r="O96" s="720"/>
      <c r="P96" s="609"/>
      <c r="Q96" s="609"/>
      <c r="R96" s="968" t="s">
        <v>1322</v>
      </c>
      <c r="S96" s="969">
        <v>9184819.8669605292</v>
      </c>
    </row>
    <row r="97" spans="3:19" ht="15.75" x14ac:dyDescent="0.3">
      <c r="C97" s="953" t="s">
        <v>891</v>
      </c>
      <c r="D97" s="954"/>
      <c r="E97" s="954"/>
      <c r="F97" s="609"/>
      <c r="G97" s="970"/>
      <c r="H97" s="1285"/>
      <c r="I97" s="953" t="s">
        <v>891</v>
      </c>
      <c r="J97" s="954"/>
      <c r="K97" s="954"/>
      <c r="L97" s="609"/>
      <c r="M97" s="970"/>
      <c r="N97" s="1285"/>
      <c r="O97" s="953" t="s">
        <v>891</v>
      </c>
      <c r="P97" s="954"/>
      <c r="Q97" s="954"/>
      <c r="R97" s="609"/>
      <c r="S97" s="971"/>
    </row>
    <row r="98" spans="3:19" x14ac:dyDescent="0.3">
      <c r="C98" s="955" t="s">
        <v>884</v>
      </c>
      <c r="D98" s="956" t="s">
        <v>1</v>
      </c>
      <c r="E98" s="956" t="s">
        <v>893</v>
      </c>
      <c r="F98" s="956" t="s">
        <v>887</v>
      </c>
      <c r="G98" s="972" t="s">
        <v>888</v>
      </c>
      <c r="H98" s="926"/>
      <c r="I98" s="955" t="s">
        <v>884</v>
      </c>
      <c r="J98" s="956" t="s">
        <v>1</v>
      </c>
      <c r="K98" s="956" t="s">
        <v>893</v>
      </c>
      <c r="L98" s="956" t="s">
        <v>887</v>
      </c>
      <c r="M98" s="972" t="s">
        <v>888</v>
      </c>
      <c r="N98" s="926"/>
      <c r="O98" s="955" t="s">
        <v>884</v>
      </c>
      <c r="P98" s="956" t="s">
        <v>1</v>
      </c>
      <c r="Q98" s="956" t="s">
        <v>893</v>
      </c>
      <c r="R98" s="956" t="s">
        <v>887</v>
      </c>
      <c r="S98" s="973" t="s">
        <v>888</v>
      </c>
    </row>
    <row r="99" spans="3:19" ht="16.5" x14ac:dyDescent="0.3">
      <c r="C99" s="1067" t="s">
        <v>2233</v>
      </c>
      <c r="D99" s="975" t="s">
        <v>4324</v>
      </c>
      <c r="E99" s="961">
        <v>94</v>
      </c>
      <c r="F99" s="962">
        <v>36154.069324784614</v>
      </c>
      <c r="G99" s="963">
        <v>3398482.5165297538</v>
      </c>
      <c r="H99" s="926"/>
      <c r="I99" s="1067" t="s">
        <v>2239</v>
      </c>
      <c r="J99" s="975" t="s">
        <v>2</v>
      </c>
      <c r="K99" s="961">
        <v>2000</v>
      </c>
      <c r="L99" s="962">
        <v>18375.810859547186</v>
      </c>
      <c r="M99" s="963">
        <v>36751621.719094373</v>
      </c>
      <c r="N99" s="926"/>
      <c r="O99" s="976" t="s">
        <v>984</v>
      </c>
      <c r="P99" s="975" t="s">
        <v>4324</v>
      </c>
      <c r="Q99" s="961">
        <v>282</v>
      </c>
      <c r="R99" s="962">
        <v>36154.069324784614</v>
      </c>
      <c r="S99" s="963">
        <v>10195447.549589261</v>
      </c>
    </row>
    <row r="100" spans="3:19" x14ac:dyDescent="0.3">
      <c r="C100" s="1067" t="s">
        <v>2239</v>
      </c>
      <c r="D100" s="975" t="s">
        <v>2</v>
      </c>
      <c r="E100" s="961">
        <v>2000</v>
      </c>
      <c r="F100" s="962">
        <v>18375.810859547186</v>
      </c>
      <c r="G100" s="963">
        <v>36751621.719094373</v>
      </c>
      <c r="H100" s="926"/>
      <c r="I100" s="977" t="s">
        <v>2326</v>
      </c>
      <c r="J100" s="679" t="s">
        <v>1</v>
      </c>
      <c r="K100" s="961">
        <v>334</v>
      </c>
      <c r="L100" s="962">
        <v>7281.4414245152502</v>
      </c>
      <c r="M100" s="963">
        <v>2432001.4357880936</v>
      </c>
      <c r="N100" s="926"/>
      <c r="O100" s="1067" t="s">
        <v>2239</v>
      </c>
      <c r="P100" s="679" t="s">
        <v>2</v>
      </c>
      <c r="Q100" s="961">
        <v>2000</v>
      </c>
      <c r="R100" s="962">
        <v>18375.810859547186</v>
      </c>
      <c r="S100" s="963">
        <v>36751621.719094373</v>
      </c>
    </row>
    <row r="101" spans="3:19" x14ac:dyDescent="0.3">
      <c r="C101" s="977" t="s">
        <v>2326</v>
      </c>
      <c r="D101" s="978" t="s">
        <v>1</v>
      </c>
      <c r="E101" s="961">
        <v>334</v>
      </c>
      <c r="F101" s="962">
        <v>7281.4414245152502</v>
      </c>
      <c r="G101" s="963">
        <v>2432001.4357880936</v>
      </c>
      <c r="H101" s="926"/>
      <c r="I101" s="1067" t="s">
        <v>902</v>
      </c>
      <c r="J101" s="978" t="s">
        <v>903</v>
      </c>
      <c r="K101" s="979">
        <v>89.399999999999991</v>
      </c>
      <c r="L101" s="962">
        <v>96726.106992586661</v>
      </c>
      <c r="M101" s="963">
        <v>8647313.965137247</v>
      </c>
      <c r="N101" s="926"/>
      <c r="O101" s="976" t="s">
        <v>2326</v>
      </c>
      <c r="P101" s="679" t="s">
        <v>1</v>
      </c>
      <c r="Q101" s="961">
        <v>334</v>
      </c>
      <c r="R101" s="962">
        <v>7281.4414245152502</v>
      </c>
      <c r="S101" s="963">
        <v>2432001.4357880936</v>
      </c>
    </row>
    <row r="102" spans="3:19" ht="16.5" x14ac:dyDescent="0.3">
      <c r="C102" s="1067" t="s">
        <v>902</v>
      </c>
      <c r="D102" s="978" t="s">
        <v>903</v>
      </c>
      <c r="E102" s="979">
        <v>89.399999999999991</v>
      </c>
      <c r="F102" s="962">
        <v>96726.106992586661</v>
      </c>
      <c r="G102" s="963">
        <v>8647313.965137247</v>
      </c>
      <c r="H102" s="926"/>
      <c r="I102" s="959" t="s">
        <v>2167</v>
      </c>
      <c r="J102" s="975" t="s">
        <v>4324</v>
      </c>
      <c r="K102" s="979">
        <v>169</v>
      </c>
      <c r="L102" s="962">
        <v>31489.721498697658</v>
      </c>
      <c r="M102" s="963">
        <v>5321762.9332799045</v>
      </c>
      <c r="N102" s="926"/>
      <c r="O102" s="1067" t="s">
        <v>902</v>
      </c>
      <c r="P102" s="679" t="s">
        <v>903</v>
      </c>
      <c r="Q102" s="979">
        <v>188.29999999999998</v>
      </c>
      <c r="R102" s="962">
        <v>96726.106992586661</v>
      </c>
      <c r="S102" s="963">
        <v>18213525.946704067</v>
      </c>
    </row>
    <row r="103" spans="3:19" ht="19.5" customHeight="1" x14ac:dyDescent="0.3">
      <c r="C103" s="977" t="s">
        <v>2167</v>
      </c>
      <c r="D103" s="975" t="s">
        <v>4324</v>
      </c>
      <c r="E103" s="980">
        <v>169</v>
      </c>
      <c r="F103" s="962">
        <v>31489.721498697658</v>
      </c>
      <c r="G103" s="963">
        <v>5321762.9332799045</v>
      </c>
      <c r="H103" s="926"/>
      <c r="I103" s="959" t="s">
        <v>2344</v>
      </c>
      <c r="J103" s="975" t="s">
        <v>4324</v>
      </c>
      <c r="K103" s="980">
        <v>59</v>
      </c>
      <c r="L103" s="962">
        <v>74801.52274093368</v>
      </c>
      <c r="M103" s="963">
        <v>4413289.8417150872</v>
      </c>
      <c r="N103" s="926"/>
      <c r="O103" s="959" t="s">
        <v>2167</v>
      </c>
      <c r="P103" s="975" t="s">
        <v>4324</v>
      </c>
      <c r="Q103" s="980">
        <v>413</v>
      </c>
      <c r="R103" s="962">
        <v>31489.721498697658</v>
      </c>
      <c r="S103" s="963">
        <v>13005254.978962133</v>
      </c>
    </row>
    <row r="104" spans="3:19" ht="16.5" x14ac:dyDescent="0.3">
      <c r="C104" s="1288" t="s">
        <v>2295</v>
      </c>
      <c r="D104" s="975" t="s">
        <v>2</v>
      </c>
      <c r="E104" s="980">
        <v>1000</v>
      </c>
      <c r="F104" s="962">
        <v>10474.813432835821</v>
      </c>
      <c r="G104" s="963">
        <v>10474813.432835821</v>
      </c>
      <c r="H104" s="926"/>
      <c r="I104" s="1067" t="s">
        <v>896</v>
      </c>
      <c r="J104" s="975" t="s">
        <v>4324</v>
      </c>
      <c r="K104" s="980">
        <v>94</v>
      </c>
      <c r="L104" s="962">
        <v>20419.955920657183</v>
      </c>
      <c r="M104" s="963">
        <v>1919475.8565417752</v>
      </c>
      <c r="N104" s="926"/>
      <c r="O104" s="1067" t="s">
        <v>980</v>
      </c>
      <c r="P104" s="975" t="s">
        <v>4324</v>
      </c>
      <c r="Q104" s="980">
        <v>59</v>
      </c>
      <c r="R104" s="962">
        <v>372449.24864756566</v>
      </c>
      <c r="S104" s="963">
        <v>21974505.670206375</v>
      </c>
    </row>
    <row r="105" spans="3:19" ht="16.5" x14ac:dyDescent="0.3">
      <c r="C105" s="977" t="s">
        <v>2344</v>
      </c>
      <c r="D105" s="975" t="s">
        <v>4324</v>
      </c>
      <c r="E105" s="980">
        <v>59</v>
      </c>
      <c r="F105" s="962">
        <v>74801.52274093368</v>
      </c>
      <c r="G105" s="963">
        <v>4413289.8417150872</v>
      </c>
      <c r="H105" s="926"/>
      <c r="I105" s="1288" t="s">
        <v>2295</v>
      </c>
      <c r="J105" s="679" t="s">
        <v>2</v>
      </c>
      <c r="K105" s="980">
        <v>1000</v>
      </c>
      <c r="L105" s="962">
        <v>10474.813432835821</v>
      </c>
      <c r="M105" s="963">
        <v>10474813.432835821</v>
      </c>
      <c r="N105" s="926"/>
      <c r="O105" s="1288" t="s">
        <v>2295</v>
      </c>
      <c r="P105" s="679" t="s">
        <v>2</v>
      </c>
      <c r="Q105" s="980">
        <v>1000</v>
      </c>
      <c r="R105" s="962">
        <v>10474.813432835821</v>
      </c>
      <c r="S105" s="963">
        <v>10474813.432835821</v>
      </c>
    </row>
    <row r="106" spans="3:19" x14ac:dyDescent="0.3">
      <c r="C106" s="1067" t="s">
        <v>988</v>
      </c>
      <c r="D106" s="975" t="s">
        <v>2327</v>
      </c>
      <c r="E106" s="980">
        <v>100</v>
      </c>
      <c r="F106" s="962">
        <v>9470.8830294530144</v>
      </c>
      <c r="G106" s="963">
        <v>947088.3029453014</v>
      </c>
      <c r="H106" s="926"/>
      <c r="I106" s="1067" t="s">
        <v>988</v>
      </c>
      <c r="J106" s="975" t="s">
        <v>2327</v>
      </c>
      <c r="K106" s="980">
        <v>25</v>
      </c>
      <c r="L106" s="962">
        <v>9470.8830294530144</v>
      </c>
      <c r="M106" s="963">
        <v>236772.07573632535</v>
      </c>
      <c r="N106" s="926"/>
      <c r="O106" s="1067" t="s">
        <v>988</v>
      </c>
      <c r="P106" s="975" t="s">
        <v>2327</v>
      </c>
      <c r="Q106" s="980">
        <v>215</v>
      </c>
      <c r="R106" s="962">
        <v>9470.8830294530144</v>
      </c>
      <c r="S106" s="963">
        <v>2036239.8513323981</v>
      </c>
    </row>
    <row r="107" spans="3:19" x14ac:dyDescent="0.3">
      <c r="C107" s="1067"/>
      <c r="D107" s="975"/>
      <c r="E107" s="980"/>
      <c r="F107" s="962"/>
      <c r="G107" s="963"/>
      <c r="H107" s="926"/>
      <c r="I107" s="1067"/>
      <c r="J107" s="975"/>
      <c r="K107" s="980"/>
      <c r="L107" s="962"/>
      <c r="M107" s="963"/>
      <c r="N107" s="926"/>
      <c r="O107" s="1067"/>
      <c r="P107" s="975"/>
      <c r="Q107" s="980"/>
      <c r="R107" s="962"/>
      <c r="S107" s="963"/>
    </row>
    <row r="108" spans="3:19" x14ac:dyDescent="0.3">
      <c r="C108" s="1067"/>
      <c r="D108" s="975"/>
      <c r="E108" s="980"/>
      <c r="F108" s="962"/>
      <c r="G108" s="963"/>
      <c r="H108" s="926"/>
      <c r="I108" s="1067"/>
      <c r="J108" s="975"/>
      <c r="K108" s="980"/>
      <c r="L108" s="962"/>
      <c r="M108" s="963"/>
      <c r="N108" s="926"/>
      <c r="O108" s="1067"/>
      <c r="P108" s="975"/>
      <c r="Q108" s="980"/>
      <c r="R108" s="962"/>
      <c r="S108" s="963"/>
    </row>
    <row r="109" spans="3:19" x14ac:dyDescent="0.3">
      <c r="C109" s="720"/>
      <c r="D109" s="609"/>
      <c r="E109" s="609"/>
      <c r="F109" s="968" t="s">
        <v>1322</v>
      </c>
      <c r="G109" s="985">
        <v>72386374.147325575</v>
      </c>
      <c r="H109" s="926"/>
      <c r="I109" s="720"/>
      <c r="J109" s="609"/>
      <c r="K109" s="609"/>
      <c r="L109" s="968" t="s">
        <v>1322</v>
      </c>
      <c r="M109" s="985">
        <v>70197051.260128632</v>
      </c>
      <c r="N109" s="926"/>
      <c r="O109" s="720"/>
      <c r="P109" s="609"/>
      <c r="Q109" s="609"/>
      <c r="R109" s="968" t="s">
        <v>1322</v>
      </c>
      <c r="S109" s="985">
        <v>115083410.58451253</v>
      </c>
    </row>
    <row r="110" spans="3:19" x14ac:dyDescent="0.3">
      <c r="C110" s="953" t="s">
        <v>898</v>
      </c>
      <c r="D110" s="954"/>
      <c r="E110" s="954"/>
      <c r="F110" s="609"/>
      <c r="G110" s="970"/>
      <c r="H110" s="926"/>
      <c r="I110" s="953" t="s">
        <v>898</v>
      </c>
      <c r="J110" s="954"/>
      <c r="K110" s="954"/>
      <c r="L110" s="609"/>
      <c r="M110" s="970"/>
      <c r="N110" s="926"/>
      <c r="O110" s="953" t="s">
        <v>898</v>
      </c>
      <c r="P110" s="954"/>
      <c r="Q110" s="954"/>
      <c r="R110" s="609"/>
      <c r="S110" s="970"/>
    </row>
    <row r="111" spans="3:19" x14ac:dyDescent="0.3">
      <c r="C111" s="955" t="s">
        <v>884</v>
      </c>
      <c r="D111" s="956" t="s">
        <v>885</v>
      </c>
      <c r="E111" s="956" t="s">
        <v>2597</v>
      </c>
      <c r="F111" s="956" t="s">
        <v>2598</v>
      </c>
      <c r="G111" s="972" t="s">
        <v>888</v>
      </c>
      <c r="H111" s="926"/>
      <c r="I111" s="955" t="s">
        <v>884</v>
      </c>
      <c r="J111" s="956" t="s">
        <v>885</v>
      </c>
      <c r="K111" s="956" t="s">
        <v>2597</v>
      </c>
      <c r="L111" s="956" t="s">
        <v>2598</v>
      </c>
      <c r="M111" s="972" t="s">
        <v>888</v>
      </c>
      <c r="N111" s="926"/>
      <c r="O111" s="955" t="s">
        <v>884</v>
      </c>
      <c r="P111" s="956" t="s">
        <v>885</v>
      </c>
      <c r="Q111" s="956" t="s">
        <v>2597</v>
      </c>
      <c r="R111" s="956" t="s">
        <v>2598</v>
      </c>
      <c r="S111" s="972" t="s">
        <v>888</v>
      </c>
    </row>
    <row r="112" spans="3:19" x14ac:dyDescent="0.3">
      <c r="C112" s="959" t="s">
        <v>899</v>
      </c>
      <c r="D112" s="988">
        <v>133931.74620661701</v>
      </c>
      <c r="E112" s="961">
        <v>1</v>
      </c>
      <c r="F112" s="989">
        <v>40</v>
      </c>
      <c r="G112" s="963">
        <v>5357269.8482646802</v>
      </c>
      <c r="H112" s="926"/>
      <c r="I112" s="959" t="s">
        <v>899</v>
      </c>
      <c r="J112" s="988">
        <v>133931.74620661701</v>
      </c>
      <c r="K112" s="961">
        <v>1</v>
      </c>
      <c r="L112" s="989">
        <v>30</v>
      </c>
      <c r="M112" s="963">
        <v>4017952.3861985104</v>
      </c>
      <c r="N112" s="926"/>
      <c r="O112" s="959" t="s">
        <v>899</v>
      </c>
      <c r="P112" s="988">
        <v>133931.74620661701</v>
      </c>
      <c r="Q112" s="961">
        <v>1</v>
      </c>
      <c r="R112" s="989">
        <v>40</v>
      </c>
      <c r="S112" s="963">
        <v>5357269.8482646802</v>
      </c>
    </row>
    <row r="113" spans="3:19" x14ac:dyDescent="0.3">
      <c r="C113" s="1289" t="s">
        <v>990</v>
      </c>
      <c r="D113" s="988">
        <v>100448.75998254272</v>
      </c>
      <c r="E113" s="961">
        <v>3</v>
      </c>
      <c r="F113" s="989">
        <v>40</v>
      </c>
      <c r="G113" s="963">
        <v>12053851.197905127</v>
      </c>
      <c r="H113" s="926"/>
      <c r="I113" s="959" t="s">
        <v>990</v>
      </c>
      <c r="J113" s="988">
        <v>100448.75998254272</v>
      </c>
      <c r="K113" s="961">
        <v>3</v>
      </c>
      <c r="L113" s="989">
        <v>30</v>
      </c>
      <c r="M113" s="963">
        <v>9040388.3984288443</v>
      </c>
      <c r="N113" s="926"/>
      <c r="O113" s="959" t="s">
        <v>990</v>
      </c>
      <c r="P113" s="988">
        <v>100448.75998254272</v>
      </c>
      <c r="Q113" s="961">
        <v>3</v>
      </c>
      <c r="R113" s="989">
        <v>40</v>
      </c>
      <c r="S113" s="963">
        <v>12053851.197905127</v>
      </c>
    </row>
    <row r="114" spans="3:19" x14ac:dyDescent="0.3">
      <c r="C114" s="959" t="s">
        <v>1154</v>
      </c>
      <c r="D114" s="988">
        <v>64040.167561799884</v>
      </c>
      <c r="E114" s="961">
        <v>5</v>
      </c>
      <c r="F114" s="989">
        <v>40</v>
      </c>
      <c r="G114" s="963">
        <v>12808033.512359977</v>
      </c>
      <c r="H114" s="926"/>
      <c r="I114" s="959" t="s">
        <v>1154</v>
      </c>
      <c r="J114" s="988">
        <v>64040.167561799884</v>
      </c>
      <c r="K114" s="961">
        <v>5</v>
      </c>
      <c r="L114" s="989">
        <v>30</v>
      </c>
      <c r="M114" s="963">
        <v>9606025.1342699826</v>
      </c>
      <c r="N114" s="926"/>
      <c r="O114" s="959" t="s">
        <v>1154</v>
      </c>
      <c r="P114" s="988">
        <v>64040.167561799884</v>
      </c>
      <c r="Q114" s="961">
        <v>5</v>
      </c>
      <c r="R114" s="989">
        <v>40</v>
      </c>
      <c r="S114" s="963">
        <v>12808033.512359977</v>
      </c>
    </row>
    <row r="115" spans="3:19" x14ac:dyDescent="0.3">
      <c r="C115" s="959" t="s">
        <v>2603</v>
      </c>
      <c r="D115" s="988">
        <v>290020.70325447264</v>
      </c>
      <c r="E115" s="965">
        <v>1</v>
      </c>
      <c r="F115" s="989">
        <v>40</v>
      </c>
      <c r="G115" s="963">
        <v>11600828.130178906</v>
      </c>
      <c r="H115" s="926"/>
      <c r="I115" s="959" t="s">
        <v>2603</v>
      </c>
      <c r="J115" s="988">
        <v>290020.70325447264</v>
      </c>
      <c r="K115" s="965">
        <v>1</v>
      </c>
      <c r="L115" s="989">
        <v>30</v>
      </c>
      <c r="M115" s="963">
        <v>8700621.0976341795</v>
      </c>
      <c r="N115" s="926"/>
      <c r="O115" s="959" t="s">
        <v>2603</v>
      </c>
      <c r="P115" s="988">
        <v>290020.70325447264</v>
      </c>
      <c r="Q115" s="965">
        <v>1</v>
      </c>
      <c r="R115" s="989">
        <v>40</v>
      </c>
      <c r="S115" s="963">
        <v>11600828.130178906</v>
      </c>
    </row>
    <row r="116" spans="3:19" x14ac:dyDescent="0.3">
      <c r="C116" s="720"/>
      <c r="D116" s="992"/>
      <c r="E116" s="993"/>
      <c r="F116" s="991" t="s">
        <v>1322</v>
      </c>
      <c r="G116" s="985">
        <v>41819982.688708693</v>
      </c>
      <c r="H116" s="926"/>
      <c r="I116" s="720"/>
      <c r="J116" s="992"/>
      <c r="K116" s="993"/>
      <c r="L116" s="968" t="s">
        <v>1322</v>
      </c>
      <c r="M116" s="985">
        <v>31364987.01653152</v>
      </c>
      <c r="N116" s="926"/>
      <c r="O116" s="720"/>
      <c r="P116" s="992"/>
      <c r="Q116" s="993"/>
      <c r="R116" s="968" t="s">
        <v>1322</v>
      </c>
      <c r="S116" s="985">
        <v>41819982.688708693</v>
      </c>
    </row>
    <row r="117" spans="3:19" x14ac:dyDescent="0.3">
      <c r="C117" s="953" t="s">
        <v>2785</v>
      </c>
      <c r="D117" s="954"/>
      <c r="E117" s="954"/>
      <c r="F117" s="609"/>
      <c r="G117" s="970"/>
      <c r="H117" s="926"/>
      <c r="I117" s="953" t="s">
        <v>2785</v>
      </c>
      <c r="J117" s="954"/>
      <c r="K117" s="954"/>
      <c r="L117" s="609"/>
      <c r="M117" s="970"/>
      <c r="N117" s="926"/>
      <c r="O117" s="953" t="s">
        <v>2785</v>
      </c>
      <c r="P117" s="954"/>
      <c r="Q117" s="954"/>
      <c r="R117" s="609"/>
      <c r="S117" s="970"/>
    </row>
    <row r="118" spans="3:19" x14ac:dyDescent="0.3">
      <c r="C118" s="955" t="s">
        <v>884</v>
      </c>
      <c r="D118" s="994" t="s">
        <v>892</v>
      </c>
      <c r="E118" s="994" t="s">
        <v>893</v>
      </c>
      <c r="F118" s="956" t="s">
        <v>887</v>
      </c>
      <c r="G118" s="972" t="s">
        <v>888</v>
      </c>
      <c r="H118" s="926"/>
      <c r="I118" s="955" t="s">
        <v>884</v>
      </c>
      <c r="J118" s="994" t="s">
        <v>892</v>
      </c>
      <c r="K118" s="994" t="s">
        <v>893</v>
      </c>
      <c r="L118" s="956" t="s">
        <v>887</v>
      </c>
      <c r="M118" s="972" t="s">
        <v>888</v>
      </c>
      <c r="N118" s="926"/>
      <c r="O118" s="955" t="s">
        <v>884</v>
      </c>
      <c r="P118" s="994" t="s">
        <v>892</v>
      </c>
      <c r="Q118" s="994" t="s">
        <v>893</v>
      </c>
      <c r="R118" s="956" t="s">
        <v>887</v>
      </c>
      <c r="S118" s="972" t="s">
        <v>888</v>
      </c>
    </row>
    <row r="119" spans="3:19" ht="16.5" x14ac:dyDescent="0.3">
      <c r="C119" s="1067" t="s">
        <v>980</v>
      </c>
      <c r="D119" s="975" t="s">
        <v>4324</v>
      </c>
      <c r="E119" s="961">
        <v>150</v>
      </c>
      <c r="F119" s="962">
        <v>372449.24864756566</v>
      </c>
      <c r="G119" s="963">
        <v>55867387.297134846</v>
      </c>
      <c r="H119" s="926"/>
      <c r="I119" s="976" t="s">
        <v>2440</v>
      </c>
      <c r="J119" s="975" t="s">
        <v>4324</v>
      </c>
      <c r="K119" s="961">
        <v>150</v>
      </c>
      <c r="L119" s="962">
        <v>31125</v>
      </c>
      <c r="M119" s="963">
        <v>4668750</v>
      </c>
      <c r="N119" s="926"/>
      <c r="O119" s="1067" t="s">
        <v>2345</v>
      </c>
      <c r="P119" s="679" t="s">
        <v>4324</v>
      </c>
      <c r="Q119" s="979">
        <v>225</v>
      </c>
      <c r="R119" s="962">
        <v>477128.39110398723</v>
      </c>
      <c r="S119" s="963">
        <v>107353887.99839713</v>
      </c>
    </row>
    <row r="120" spans="3:19" ht="16.5" x14ac:dyDescent="0.3">
      <c r="C120" s="1067"/>
      <c r="D120" s="975"/>
      <c r="E120" s="961"/>
      <c r="F120" s="962"/>
      <c r="G120" s="963"/>
      <c r="H120" s="926"/>
      <c r="I120" s="959" t="s">
        <v>2439</v>
      </c>
      <c r="J120" s="975" t="s">
        <v>4325</v>
      </c>
      <c r="K120" s="980">
        <v>1500</v>
      </c>
      <c r="L120" s="962">
        <v>2940</v>
      </c>
      <c r="M120" s="963">
        <v>4410000</v>
      </c>
      <c r="N120" s="926"/>
      <c r="O120" s="1067"/>
      <c r="P120" s="679"/>
      <c r="Q120" s="979"/>
      <c r="R120" s="962"/>
      <c r="S120" s="963"/>
    </row>
    <row r="121" spans="3:19" x14ac:dyDescent="0.3">
      <c r="C121" s="1290"/>
      <c r="D121" s="996"/>
      <c r="E121" s="997"/>
      <c r="F121" s="968" t="s">
        <v>1322</v>
      </c>
      <c r="G121" s="985">
        <v>55867387.297134846</v>
      </c>
      <c r="H121" s="926"/>
      <c r="I121" s="1290"/>
      <c r="J121" s="996"/>
      <c r="K121" s="997"/>
      <c r="L121" s="968" t="s">
        <v>1322</v>
      </c>
      <c r="M121" s="985">
        <v>9078750</v>
      </c>
      <c r="N121" s="926"/>
      <c r="O121" s="1290"/>
      <c r="P121" s="996"/>
      <c r="Q121" s="997"/>
      <c r="R121" s="968" t="s">
        <v>1322</v>
      </c>
      <c r="S121" s="985">
        <v>107353887.99839713</v>
      </c>
    </row>
    <row r="122" spans="3:19" x14ac:dyDescent="0.3">
      <c r="C122" s="720"/>
      <c r="D122" s="609"/>
      <c r="E122" s="609"/>
      <c r="F122" s="987"/>
      <c r="G122" s="1004"/>
      <c r="H122" s="926"/>
      <c r="I122" s="720"/>
      <c r="J122" s="609"/>
      <c r="K122" s="609"/>
      <c r="L122" s="987"/>
      <c r="M122" s="1004"/>
      <c r="N122" s="926"/>
      <c r="O122" s="720"/>
      <c r="P122" s="609"/>
      <c r="Q122" s="609"/>
      <c r="R122" s="987"/>
      <c r="S122" s="1004"/>
    </row>
    <row r="123" spans="3:19" ht="15.75" thickBot="1" x14ac:dyDescent="0.35">
      <c r="C123" s="745"/>
      <c r="D123" s="746"/>
      <c r="E123" s="940" t="s">
        <v>964</v>
      </c>
      <c r="F123" s="1001"/>
      <c r="G123" s="1002">
        <v>177701331.09907919</v>
      </c>
      <c r="H123" s="926"/>
      <c r="I123" s="745"/>
      <c r="J123" s="746"/>
      <c r="K123" s="940" t="s">
        <v>964</v>
      </c>
      <c r="L123" s="1001"/>
      <c r="M123" s="1002">
        <v>113590825.37761329</v>
      </c>
      <c r="N123" s="926"/>
      <c r="O123" s="745"/>
      <c r="P123" s="746"/>
      <c r="Q123" s="940" t="s">
        <v>964</v>
      </c>
      <c r="R123" s="1001"/>
      <c r="S123" s="1002">
        <v>273442101.13857889</v>
      </c>
    </row>
    <row r="124" spans="3:19" x14ac:dyDescent="0.3">
      <c r="C124" s="926"/>
      <c r="D124" s="926"/>
      <c r="E124" s="926"/>
      <c r="F124" s="926"/>
      <c r="G124" s="926"/>
      <c r="H124" s="926"/>
      <c r="I124" s="926"/>
      <c r="J124" s="926"/>
      <c r="K124" s="926"/>
      <c r="L124" s="926"/>
      <c r="M124" s="926"/>
      <c r="N124" s="926"/>
      <c r="O124" s="926"/>
      <c r="P124" s="926"/>
      <c r="Q124" s="926"/>
      <c r="R124" s="926"/>
      <c r="S124" s="926"/>
    </row>
    <row r="125" spans="3:19" ht="15.75" thickBot="1" x14ac:dyDescent="0.35">
      <c r="C125" s="926"/>
      <c r="D125" s="926"/>
      <c r="E125" s="926"/>
      <c r="F125" s="926"/>
      <c r="G125" s="926"/>
      <c r="H125" s="926"/>
      <c r="I125" s="926"/>
      <c r="J125" s="926"/>
      <c r="K125" s="926"/>
      <c r="L125" s="926"/>
      <c r="M125" s="926"/>
      <c r="N125" s="926"/>
      <c r="O125" s="926"/>
      <c r="P125" s="926"/>
      <c r="Q125" s="926"/>
      <c r="R125" s="926"/>
      <c r="S125" s="926"/>
    </row>
    <row r="126" spans="3:19" x14ac:dyDescent="0.3">
      <c r="C126" s="932"/>
      <c r="D126" s="933" t="s">
        <v>4328</v>
      </c>
      <c r="E126" s="934"/>
      <c r="F126" s="934"/>
      <c r="G126" s="935"/>
      <c r="H126" s="926"/>
      <c r="I126" s="936" t="s">
        <v>4329</v>
      </c>
      <c r="J126" s="937"/>
      <c r="K126" s="938"/>
      <c r="L126" s="938"/>
      <c r="M126" s="939"/>
      <c r="N126" s="926"/>
      <c r="O126" s="936" t="s">
        <v>2454</v>
      </c>
      <c r="P126" s="937"/>
      <c r="Q126" s="938"/>
      <c r="R126" s="938"/>
      <c r="S126" s="939"/>
    </row>
    <row r="127" spans="3:19" ht="15.75" thickBot="1" x14ac:dyDescent="0.35">
      <c r="C127" s="745"/>
      <c r="D127" s="940"/>
      <c r="E127" s="941"/>
      <c r="F127" s="746"/>
      <c r="G127" s="942"/>
      <c r="H127" s="926"/>
      <c r="I127" s="745"/>
      <c r="J127" s="940"/>
      <c r="K127" s="941"/>
      <c r="L127" s="746"/>
      <c r="M127" s="942"/>
      <c r="N127" s="926"/>
      <c r="O127" s="745"/>
      <c r="P127" s="940"/>
      <c r="Q127" s="941"/>
      <c r="R127" s="746"/>
      <c r="S127" s="942"/>
    </row>
    <row r="128" spans="3:19" x14ac:dyDescent="0.3">
      <c r="C128" s="720"/>
      <c r="D128" s="609"/>
      <c r="E128" s="1020" t="s">
        <v>875</v>
      </c>
      <c r="F128" s="609"/>
      <c r="G128" s="943"/>
      <c r="H128" s="926"/>
      <c r="I128" s="720"/>
      <c r="J128" s="609"/>
      <c r="K128" s="1020" t="s">
        <v>875</v>
      </c>
      <c r="L128" s="609"/>
      <c r="M128" s="943"/>
      <c r="N128" s="926"/>
      <c r="O128" s="720"/>
      <c r="P128" s="609"/>
      <c r="Q128" s="1020" t="s">
        <v>875</v>
      </c>
      <c r="R128" s="609"/>
      <c r="S128" s="943"/>
    </row>
    <row r="129" spans="3:19" ht="15.75" thickBot="1" x14ac:dyDescent="0.35">
      <c r="C129" s="944" t="s">
        <v>877</v>
      </c>
      <c r="D129" s="1226">
        <v>7</v>
      </c>
      <c r="E129" s="1020" t="s">
        <v>3366</v>
      </c>
      <c r="F129" s="1286"/>
      <c r="G129" s="947"/>
      <c r="H129" s="926"/>
      <c r="I129" s="944" t="s">
        <v>877</v>
      </c>
      <c r="J129" s="1226">
        <v>8</v>
      </c>
      <c r="K129" s="1020" t="s">
        <v>3366</v>
      </c>
      <c r="L129" s="1286"/>
      <c r="M129" s="947"/>
      <c r="N129" s="926"/>
      <c r="O129" s="944" t="s">
        <v>877</v>
      </c>
      <c r="P129" s="1226">
        <v>9</v>
      </c>
      <c r="Q129" s="1020" t="s">
        <v>3366</v>
      </c>
      <c r="R129" s="1286"/>
      <c r="S129" s="947"/>
    </row>
    <row r="130" spans="3:19" ht="15.75" x14ac:dyDescent="0.3">
      <c r="C130" s="932" t="s">
        <v>880</v>
      </c>
      <c r="D130" s="693"/>
      <c r="E130" s="692"/>
      <c r="F130" s="948" t="s">
        <v>2318</v>
      </c>
      <c r="G130" s="949" t="s">
        <v>2320</v>
      </c>
      <c r="H130" s="1285"/>
      <c r="I130" s="932" t="s">
        <v>880</v>
      </c>
      <c r="J130" s="693"/>
      <c r="K130" s="692"/>
      <c r="L130" s="948" t="s">
        <v>2318</v>
      </c>
      <c r="M130" s="949" t="s">
        <v>2320</v>
      </c>
      <c r="N130" s="1285"/>
      <c r="O130" s="932" t="s">
        <v>880</v>
      </c>
      <c r="P130" s="693"/>
      <c r="Q130" s="692"/>
      <c r="R130" s="948" t="s">
        <v>2318</v>
      </c>
      <c r="S130" s="949" t="s">
        <v>2320</v>
      </c>
    </row>
    <row r="131" spans="3:19" ht="16.5" thickBot="1" x14ac:dyDescent="0.35">
      <c r="C131" s="950" t="s">
        <v>2453</v>
      </c>
      <c r="D131" s="951"/>
      <c r="E131" s="952"/>
      <c r="F131" s="609"/>
      <c r="G131" s="943"/>
      <c r="H131" s="1285"/>
      <c r="I131" s="950" t="s">
        <v>2452</v>
      </c>
      <c r="J131" s="951"/>
      <c r="K131" s="952"/>
      <c r="L131" s="609"/>
      <c r="M131" s="943"/>
      <c r="N131" s="1285"/>
      <c r="O131" s="950" t="s">
        <v>2451</v>
      </c>
      <c r="P131" s="951"/>
      <c r="Q131" s="952"/>
      <c r="R131" s="609"/>
      <c r="S131" s="943"/>
    </row>
    <row r="132" spans="3:19" ht="15.75" x14ac:dyDescent="0.3">
      <c r="C132" s="953" t="s">
        <v>882</v>
      </c>
      <c r="D132" s="609"/>
      <c r="E132" s="954"/>
      <c r="F132" s="609"/>
      <c r="G132" s="943"/>
      <c r="H132" s="1285"/>
      <c r="I132" s="953" t="s">
        <v>882</v>
      </c>
      <c r="J132" s="609"/>
      <c r="K132" s="954"/>
      <c r="L132" s="609"/>
      <c r="M132" s="943"/>
      <c r="N132" s="1285"/>
      <c r="O132" s="953" t="s">
        <v>882</v>
      </c>
      <c r="P132" s="609"/>
      <c r="Q132" s="954"/>
      <c r="R132" s="609"/>
      <c r="S132" s="943"/>
    </row>
    <row r="133" spans="3:19" ht="15.75" x14ac:dyDescent="0.3">
      <c r="C133" s="955" t="s">
        <v>884</v>
      </c>
      <c r="D133" s="956" t="s">
        <v>885</v>
      </c>
      <c r="E133" s="956" t="s">
        <v>886</v>
      </c>
      <c r="F133" s="956" t="s">
        <v>887</v>
      </c>
      <c r="G133" s="957" t="s">
        <v>888</v>
      </c>
      <c r="H133" s="1285"/>
      <c r="I133" s="955" t="s">
        <v>884</v>
      </c>
      <c r="J133" s="956" t="s">
        <v>885</v>
      </c>
      <c r="K133" s="958" t="s">
        <v>886</v>
      </c>
      <c r="L133" s="956" t="s">
        <v>887</v>
      </c>
      <c r="M133" s="957" t="s">
        <v>888</v>
      </c>
      <c r="N133" s="1285"/>
      <c r="O133" s="955" t="s">
        <v>884</v>
      </c>
      <c r="P133" s="956" t="s">
        <v>885</v>
      </c>
      <c r="Q133" s="958" t="s">
        <v>886</v>
      </c>
      <c r="R133" s="956" t="s">
        <v>887</v>
      </c>
      <c r="S133" s="957" t="s">
        <v>888</v>
      </c>
    </row>
    <row r="134" spans="3:19" ht="15.75" x14ac:dyDescent="0.3">
      <c r="C134" s="959" t="s">
        <v>889</v>
      </c>
      <c r="D134" s="960">
        <v>96448.825485874579</v>
      </c>
      <c r="E134" s="961">
        <v>8.6</v>
      </c>
      <c r="F134" s="962">
        <v>829459.89917852136</v>
      </c>
      <c r="G134" s="963">
        <v>829459.89917852136</v>
      </c>
      <c r="H134" s="1285"/>
      <c r="I134" s="959" t="s">
        <v>889</v>
      </c>
      <c r="J134" s="960">
        <v>96448.825485874579</v>
      </c>
      <c r="K134" s="961">
        <v>6.6000000000000005</v>
      </c>
      <c r="L134" s="962">
        <v>636562.24820677226</v>
      </c>
      <c r="M134" s="963">
        <v>636562.24820677226</v>
      </c>
      <c r="N134" s="1285"/>
      <c r="O134" s="959" t="s">
        <v>889</v>
      </c>
      <c r="P134" s="960">
        <v>96448.825485874579</v>
      </c>
      <c r="Q134" s="961">
        <v>8.6</v>
      </c>
      <c r="R134" s="962">
        <v>829459.89917852136</v>
      </c>
      <c r="S134" s="963">
        <v>829459.89917852136</v>
      </c>
    </row>
    <row r="135" spans="3:19" ht="15.75" x14ac:dyDescent="0.3">
      <c r="C135" s="1287" t="s">
        <v>926</v>
      </c>
      <c r="D135" s="960">
        <v>39894.1454618313</v>
      </c>
      <c r="E135" s="961">
        <v>7.5</v>
      </c>
      <c r="F135" s="962">
        <v>299206.09096373478</v>
      </c>
      <c r="G135" s="963">
        <v>299206.09096373478</v>
      </c>
      <c r="H135" s="1285"/>
      <c r="I135" s="959" t="s">
        <v>901</v>
      </c>
      <c r="J135" s="960">
        <v>46213.584452013631</v>
      </c>
      <c r="K135" s="961">
        <v>17.625</v>
      </c>
      <c r="L135" s="962">
        <v>814514.42596674024</v>
      </c>
      <c r="M135" s="963">
        <v>814514.42596674024</v>
      </c>
      <c r="N135" s="1285"/>
      <c r="O135" s="959" t="s">
        <v>926</v>
      </c>
      <c r="P135" s="960">
        <v>39894.1454618313</v>
      </c>
      <c r="Q135" s="961">
        <v>5.45</v>
      </c>
      <c r="R135" s="962">
        <v>217423.09276698058</v>
      </c>
      <c r="S135" s="963">
        <v>217423.09276698058</v>
      </c>
    </row>
    <row r="136" spans="3:19" ht="15.75" x14ac:dyDescent="0.3">
      <c r="C136" s="1287" t="s">
        <v>927</v>
      </c>
      <c r="D136" s="960">
        <v>29920.609096373475</v>
      </c>
      <c r="E136" s="961">
        <v>3.75</v>
      </c>
      <c r="F136" s="962">
        <v>112202.28411140053</v>
      </c>
      <c r="G136" s="963">
        <v>112202.28411140053</v>
      </c>
      <c r="H136" s="1285"/>
      <c r="I136" s="959" t="s">
        <v>2263</v>
      </c>
      <c r="J136" s="960">
        <v>644840.71328391111</v>
      </c>
      <c r="K136" s="965">
        <v>3.3571428571428572</v>
      </c>
      <c r="L136" s="966">
        <v>2164822.3945959872</v>
      </c>
      <c r="M136" s="967">
        <v>2164822.3945959872</v>
      </c>
      <c r="N136" s="1285"/>
      <c r="O136" s="959" t="s">
        <v>927</v>
      </c>
      <c r="P136" s="960">
        <v>29920.609096373475</v>
      </c>
      <c r="Q136" s="961">
        <v>2.7250000000000001</v>
      </c>
      <c r="R136" s="962">
        <v>81533.659787617726</v>
      </c>
      <c r="S136" s="963">
        <v>81533.659787617726</v>
      </c>
    </row>
    <row r="137" spans="3:19" ht="15.75" x14ac:dyDescent="0.3">
      <c r="C137" s="959" t="s">
        <v>901</v>
      </c>
      <c r="D137" s="960">
        <v>46213.584452013631</v>
      </c>
      <c r="E137" s="961">
        <v>17.625</v>
      </c>
      <c r="F137" s="962">
        <v>814514.42596674024</v>
      </c>
      <c r="G137" s="963">
        <v>814514.42596674024</v>
      </c>
      <c r="H137" s="1285"/>
      <c r="I137" s="959"/>
      <c r="J137" s="962"/>
      <c r="K137" s="961"/>
      <c r="L137" s="962"/>
      <c r="M137" s="1003"/>
      <c r="N137" s="1285"/>
      <c r="O137" s="959" t="s">
        <v>901</v>
      </c>
      <c r="P137" s="960">
        <v>46213.584452013631</v>
      </c>
      <c r="Q137" s="961">
        <v>52.875</v>
      </c>
      <c r="R137" s="962">
        <v>2443543.2779002208</v>
      </c>
      <c r="S137" s="963">
        <v>2443543.2779002208</v>
      </c>
    </row>
    <row r="138" spans="3:19" ht="15.75" x14ac:dyDescent="0.3">
      <c r="C138" s="959" t="s">
        <v>2324</v>
      </c>
      <c r="D138" s="960">
        <v>139715.48787818075</v>
      </c>
      <c r="E138" s="961">
        <v>15</v>
      </c>
      <c r="F138" s="962">
        <v>2095732.3181727112</v>
      </c>
      <c r="G138" s="963">
        <v>2095732.3181727112</v>
      </c>
      <c r="H138" s="1285"/>
      <c r="I138" s="959"/>
      <c r="J138" s="962"/>
      <c r="K138" s="961"/>
      <c r="L138" s="962"/>
      <c r="M138" s="1003"/>
      <c r="N138" s="1285"/>
      <c r="O138" s="959" t="s">
        <v>2324</v>
      </c>
      <c r="P138" s="960">
        <v>139715.48787818075</v>
      </c>
      <c r="Q138" s="961">
        <v>15</v>
      </c>
      <c r="R138" s="962">
        <v>2095732.3181727112</v>
      </c>
      <c r="S138" s="963">
        <v>2095732.3181727112</v>
      </c>
    </row>
    <row r="139" spans="3:19" ht="15.75" x14ac:dyDescent="0.3">
      <c r="C139" s="959" t="s">
        <v>2325</v>
      </c>
      <c r="D139" s="960">
        <v>98875.576036866361</v>
      </c>
      <c r="E139" s="965">
        <v>20</v>
      </c>
      <c r="F139" s="962">
        <v>1977511.5207373272</v>
      </c>
      <c r="G139" s="963">
        <v>1977511.5207373272</v>
      </c>
      <c r="H139" s="1285"/>
      <c r="I139" s="959"/>
      <c r="J139" s="962"/>
      <c r="K139" s="961"/>
      <c r="L139" s="962"/>
      <c r="M139" s="1003"/>
      <c r="N139" s="1285"/>
      <c r="O139" s="959" t="s">
        <v>2325</v>
      </c>
      <c r="P139" s="960">
        <v>98875.576036866361</v>
      </c>
      <c r="Q139" s="965">
        <v>20</v>
      </c>
      <c r="R139" s="962">
        <v>1977511.5207373272</v>
      </c>
      <c r="S139" s="963">
        <v>1977511.5207373272</v>
      </c>
    </row>
    <row r="140" spans="3:19" ht="15.75" x14ac:dyDescent="0.3">
      <c r="C140" s="959" t="s">
        <v>2263</v>
      </c>
      <c r="D140" s="960">
        <v>644840.71328391111</v>
      </c>
      <c r="E140" s="965">
        <v>3.3571428571428572</v>
      </c>
      <c r="F140" s="966">
        <v>2164822.3945959872</v>
      </c>
      <c r="G140" s="967">
        <v>2164822.3945959872</v>
      </c>
      <c r="H140" s="1285"/>
      <c r="I140" s="959"/>
      <c r="J140" s="962"/>
      <c r="K140" s="961"/>
      <c r="L140" s="962"/>
      <c r="M140" s="1003"/>
      <c r="N140" s="1285"/>
      <c r="O140" s="959" t="s">
        <v>2263</v>
      </c>
      <c r="P140" s="960">
        <v>644840.71328391111</v>
      </c>
      <c r="Q140" s="965">
        <v>6.8428571428571425</v>
      </c>
      <c r="R140" s="966">
        <v>4412552.8808999062</v>
      </c>
      <c r="S140" s="967">
        <v>4412552.8808999062</v>
      </c>
    </row>
    <row r="141" spans="3:19" x14ac:dyDescent="0.3">
      <c r="C141" s="720"/>
      <c r="D141" s="609"/>
      <c r="E141" s="609"/>
      <c r="F141" s="968" t="s">
        <v>1322</v>
      </c>
      <c r="G141" s="969">
        <v>8293448.9337264216</v>
      </c>
      <c r="H141" s="926"/>
      <c r="I141" s="720"/>
      <c r="J141" s="609"/>
      <c r="K141" s="609"/>
      <c r="L141" s="968" t="s">
        <v>1322</v>
      </c>
      <c r="M141" s="969">
        <v>3615899.0687694997</v>
      </c>
      <c r="N141" s="926"/>
      <c r="O141" s="720"/>
      <c r="P141" s="609"/>
      <c r="Q141" s="609"/>
      <c r="R141" s="968" t="s">
        <v>1322</v>
      </c>
      <c r="S141" s="969">
        <v>12057756.649443286</v>
      </c>
    </row>
    <row r="142" spans="3:19" x14ac:dyDescent="0.3">
      <c r="C142" s="953" t="s">
        <v>891</v>
      </c>
      <c r="D142" s="954"/>
      <c r="E142" s="954"/>
      <c r="F142" s="609"/>
      <c r="G142" s="970"/>
      <c r="H142" s="926"/>
      <c r="I142" s="953" t="s">
        <v>891</v>
      </c>
      <c r="J142" s="954"/>
      <c r="K142" s="954"/>
      <c r="L142" s="609"/>
      <c r="M142" s="970"/>
      <c r="N142" s="926"/>
      <c r="O142" s="953" t="s">
        <v>891</v>
      </c>
      <c r="P142" s="954"/>
      <c r="Q142" s="954"/>
      <c r="R142" s="609"/>
      <c r="S142" s="971"/>
    </row>
    <row r="143" spans="3:19" x14ac:dyDescent="0.3">
      <c r="C143" s="955" t="s">
        <v>884</v>
      </c>
      <c r="D143" s="956" t="s">
        <v>1</v>
      </c>
      <c r="E143" s="956" t="s">
        <v>893</v>
      </c>
      <c r="F143" s="956" t="s">
        <v>887</v>
      </c>
      <c r="G143" s="972" t="s">
        <v>888</v>
      </c>
      <c r="H143" s="926"/>
      <c r="I143" s="955" t="s">
        <v>884</v>
      </c>
      <c r="J143" s="956" t="s">
        <v>1</v>
      </c>
      <c r="K143" s="956" t="s">
        <v>893</v>
      </c>
      <c r="L143" s="956" t="s">
        <v>887</v>
      </c>
      <c r="M143" s="972" t="s">
        <v>888</v>
      </c>
      <c r="N143" s="926"/>
      <c r="O143" s="955" t="s">
        <v>884</v>
      </c>
      <c r="P143" s="956" t="s">
        <v>1</v>
      </c>
      <c r="Q143" s="956" t="s">
        <v>893</v>
      </c>
      <c r="R143" s="956" t="s">
        <v>887</v>
      </c>
      <c r="S143" s="973" t="s">
        <v>888</v>
      </c>
    </row>
    <row r="144" spans="3:19" ht="16.5" x14ac:dyDescent="0.3">
      <c r="C144" s="1067" t="s">
        <v>2233</v>
      </c>
      <c r="D144" s="975" t="s">
        <v>4324</v>
      </c>
      <c r="E144" s="961">
        <v>94</v>
      </c>
      <c r="F144" s="962">
        <v>36154.069324784614</v>
      </c>
      <c r="G144" s="963">
        <v>3398482.5165297538</v>
      </c>
      <c r="H144" s="926"/>
      <c r="I144" s="1067" t="s">
        <v>2239</v>
      </c>
      <c r="J144" s="975" t="s">
        <v>2</v>
      </c>
      <c r="K144" s="961">
        <v>4000</v>
      </c>
      <c r="L144" s="962">
        <v>18375.810859547186</v>
      </c>
      <c r="M144" s="963">
        <v>73503243.438188747</v>
      </c>
      <c r="N144" s="926"/>
      <c r="O144" s="976" t="s">
        <v>984</v>
      </c>
      <c r="P144" s="975" t="s">
        <v>4324</v>
      </c>
      <c r="Q144" s="961">
        <v>282</v>
      </c>
      <c r="R144" s="962">
        <v>36154.069324784614</v>
      </c>
      <c r="S144" s="963">
        <v>10195447.549589261</v>
      </c>
    </row>
    <row r="145" spans="3:19" x14ac:dyDescent="0.3">
      <c r="C145" s="1067" t="s">
        <v>2239</v>
      </c>
      <c r="D145" s="975" t="s">
        <v>2</v>
      </c>
      <c r="E145" s="961">
        <v>4000</v>
      </c>
      <c r="F145" s="962">
        <v>18375.810859547186</v>
      </c>
      <c r="G145" s="963">
        <v>73503243.438188747</v>
      </c>
      <c r="H145" s="926"/>
      <c r="I145" s="977" t="s">
        <v>2326</v>
      </c>
      <c r="J145" s="679" t="s">
        <v>1</v>
      </c>
      <c r="K145" s="961">
        <v>668</v>
      </c>
      <c r="L145" s="962">
        <v>7281.4414245152502</v>
      </c>
      <c r="M145" s="963">
        <v>4864002.8715761872</v>
      </c>
      <c r="N145" s="926"/>
      <c r="O145" s="1067" t="s">
        <v>2239</v>
      </c>
      <c r="P145" s="679" t="s">
        <v>2</v>
      </c>
      <c r="Q145" s="961">
        <v>4000</v>
      </c>
      <c r="R145" s="962">
        <v>18375.810859547186</v>
      </c>
      <c r="S145" s="963">
        <v>73503243.438188747</v>
      </c>
    </row>
    <row r="146" spans="3:19" x14ac:dyDescent="0.3">
      <c r="C146" s="977" t="s">
        <v>2326</v>
      </c>
      <c r="D146" s="978" t="s">
        <v>1</v>
      </c>
      <c r="E146" s="961">
        <v>668</v>
      </c>
      <c r="F146" s="962">
        <v>7281.4414245152502</v>
      </c>
      <c r="G146" s="963">
        <v>4864002.8715761872</v>
      </c>
      <c r="H146" s="926"/>
      <c r="I146" s="1067" t="s">
        <v>902</v>
      </c>
      <c r="J146" s="978" t="s">
        <v>903</v>
      </c>
      <c r="K146" s="979">
        <v>112.60000000000001</v>
      </c>
      <c r="L146" s="962">
        <v>96726.106992586661</v>
      </c>
      <c r="M146" s="963">
        <v>10891359.647365259</v>
      </c>
      <c r="N146" s="926"/>
      <c r="O146" s="976" t="s">
        <v>2326</v>
      </c>
      <c r="P146" s="679" t="s">
        <v>1</v>
      </c>
      <c r="Q146" s="961">
        <v>668</v>
      </c>
      <c r="R146" s="962">
        <v>7281.4414245152502</v>
      </c>
      <c r="S146" s="963">
        <v>4864002.8715761872</v>
      </c>
    </row>
    <row r="147" spans="3:19" ht="16.5" x14ac:dyDescent="0.3">
      <c r="C147" s="1067" t="s">
        <v>902</v>
      </c>
      <c r="D147" s="978" t="s">
        <v>903</v>
      </c>
      <c r="E147" s="979">
        <v>112.60000000000001</v>
      </c>
      <c r="F147" s="962">
        <v>96726.106992586661</v>
      </c>
      <c r="G147" s="963">
        <v>10891359.647365259</v>
      </c>
      <c r="H147" s="926"/>
      <c r="I147" s="959" t="s">
        <v>2167</v>
      </c>
      <c r="J147" s="975" t="s">
        <v>4324</v>
      </c>
      <c r="K147" s="979">
        <v>235</v>
      </c>
      <c r="L147" s="962">
        <v>31489.721498697658</v>
      </c>
      <c r="M147" s="963">
        <v>7400084.5521939499</v>
      </c>
      <c r="N147" s="926"/>
      <c r="O147" s="1067" t="s">
        <v>902</v>
      </c>
      <c r="P147" s="679" t="s">
        <v>903</v>
      </c>
      <c r="Q147" s="979">
        <v>211.5</v>
      </c>
      <c r="R147" s="962">
        <v>96726.106992586661</v>
      </c>
      <c r="S147" s="963">
        <v>20457571.628932077</v>
      </c>
    </row>
    <row r="148" spans="3:19" ht="16.5" x14ac:dyDescent="0.3">
      <c r="C148" s="959" t="s">
        <v>2167</v>
      </c>
      <c r="D148" s="975" t="s">
        <v>4324</v>
      </c>
      <c r="E148" s="980">
        <v>235</v>
      </c>
      <c r="F148" s="962">
        <v>31489.721498697658</v>
      </c>
      <c r="G148" s="963">
        <v>7400084.5521939499</v>
      </c>
      <c r="H148" s="926"/>
      <c r="I148" s="959" t="s">
        <v>2344</v>
      </c>
      <c r="J148" s="975" t="s">
        <v>4324</v>
      </c>
      <c r="K148" s="980">
        <v>109</v>
      </c>
      <c r="L148" s="962">
        <v>74801.52274093368</v>
      </c>
      <c r="M148" s="963">
        <v>8153365.9787617708</v>
      </c>
      <c r="N148" s="926"/>
      <c r="O148" s="976" t="s">
        <v>2167</v>
      </c>
      <c r="P148" s="975" t="s">
        <v>4324</v>
      </c>
      <c r="Q148" s="980">
        <v>479</v>
      </c>
      <c r="R148" s="962">
        <v>31489.721498697658</v>
      </c>
      <c r="S148" s="963">
        <v>15083576.597876178</v>
      </c>
    </row>
    <row r="149" spans="3:19" ht="16.5" x14ac:dyDescent="0.3">
      <c r="C149" s="1288" t="s">
        <v>2295</v>
      </c>
      <c r="D149" s="975" t="s">
        <v>2</v>
      </c>
      <c r="E149" s="980">
        <v>1000</v>
      </c>
      <c r="F149" s="962">
        <v>10474.813432835821</v>
      </c>
      <c r="G149" s="963">
        <v>10474813.432835821</v>
      </c>
      <c r="H149" s="926"/>
      <c r="I149" s="1067" t="s">
        <v>896</v>
      </c>
      <c r="J149" s="975" t="s">
        <v>4324</v>
      </c>
      <c r="K149" s="980">
        <v>94</v>
      </c>
      <c r="L149" s="962">
        <v>20419.955920657183</v>
      </c>
      <c r="M149" s="963">
        <v>1919475.8565417752</v>
      </c>
      <c r="N149" s="926"/>
      <c r="O149" s="1067" t="s">
        <v>980</v>
      </c>
      <c r="P149" s="975" t="s">
        <v>4324</v>
      </c>
      <c r="Q149" s="980">
        <v>109</v>
      </c>
      <c r="R149" s="962">
        <v>372449.24864756566</v>
      </c>
      <c r="S149" s="963">
        <v>40596968.10258466</v>
      </c>
    </row>
    <row r="150" spans="3:19" ht="16.5" x14ac:dyDescent="0.3">
      <c r="C150" s="959" t="s">
        <v>2344</v>
      </c>
      <c r="D150" s="975" t="s">
        <v>4324</v>
      </c>
      <c r="E150" s="980">
        <v>109</v>
      </c>
      <c r="F150" s="962">
        <v>74801.52274093368</v>
      </c>
      <c r="G150" s="963">
        <v>8153365.9787617708</v>
      </c>
      <c r="H150" s="926"/>
      <c r="I150" s="1288" t="s">
        <v>2295</v>
      </c>
      <c r="J150" s="679" t="s">
        <v>2</v>
      </c>
      <c r="K150" s="980">
        <v>1000</v>
      </c>
      <c r="L150" s="962">
        <v>10474.813432835821</v>
      </c>
      <c r="M150" s="963">
        <v>10474813.432835821</v>
      </c>
      <c r="N150" s="926"/>
      <c r="O150" s="1288" t="s">
        <v>2295</v>
      </c>
      <c r="P150" s="679" t="s">
        <v>2</v>
      </c>
      <c r="Q150" s="980">
        <v>1000</v>
      </c>
      <c r="R150" s="962">
        <v>10474.813432835821</v>
      </c>
      <c r="S150" s="963">
        <v>10474813.432835821</v>
      </c>
    </row>
    <row r="151" spans="3:19" x14ac:dyDescent="0.3">
      <c r="C151" s="1067" t="s">
        <v>988</v>
      </c>
      <c r="D151" s="975" t="s">
        <v>2327</v>
      </c>
      <c r="E151" s="980">
        <v>100</v>
      </c>
      <c r="F151" s="962">
        <v>9470.8830294530144</v>
      </c>
      <c r="G151" s="963">
        <v>947088.3029453014</v>
      </c>
      <c r="H151" s="926"/>
      <c r="I151" s="1067" t="s">
        <v>988</v>
      </c>
      <c r="J151" s="975" t="s">
        <v>2327</v>
      </c>
      <c r="K151" s="980">
        <v>25</v>
      </c>
      <c r="L151" s="962">
        <v>9470.8830294530144</v>
      </c>
      <c r="M151" s="1017">
        <v>236772.07573632535</v>
      </c>
      <c r="N151" s="926"/>
      <c r="O151" s="1067" t="s">
        <v>988</v>
      </c>
      <c r="P151" s="975" t="s">
        <v>2327</v>
      </c>
      <c r="Q151" s="980">
        <v>215</v>
      </c>
      <c r="R151" s="962">
        <v>9470.8830294530144</v>
      </c>
      <c r="S151" s="963">
        <v>2036239.8513323981</v>
      </c>
    </row>
    <row r="152" spans="3:19" x14ac:dyDescent="0.3">
      <c r="C152" s="1067"/>
      <c r="D152" s="975"/>
      <c r="E152" s="980"/>
      <c r="F152" s="962"/>
      <c r="G152" s="963"/>
      <c r="H152" s="926"/>
      <c r="I152" s="977"/>
      <c r="J152" s="679"/>
      <c r="K152" s="961"/>
      <c r="L152" s="962"/>
      <c r="M152" s="963"/>
      <c r="N152" s="926"/>
      <c r="O152" s="1067"/>
      <c r="P152" s="975"/>
      <c r="Q152" s="980"/>
      <c r="R152" s="962"/>
      <c r="S152" s="963"/>
    </row>
    <row r="153" spans="3:19" x14ac:dyDescent="0.3">
      <c r="C153" s="1067"/>
      <c r="D153" s="975"/>
      <c r="E153" s="980"/>
      <c r="F153" s="962"/>
      <c r="G153" s="963"/>
      <c r="H153" s="926"/>
      <c r="I153" s="959"/>
      <c r="J153" s="679"/>
      <c r="K153" s="979"/>
      <c r="L153" s="962"/>
      <c r="M153" s="963"/>
      <c r="N153" s="926"/>
      <c r="O153" s="1067"/>
      <c r="P153" s="975"/>
      <c r="Q153" s="980"/>
      <c r="R153" s="962"/>
      <c r="S153" s="963"/>
    </row>
    <row r="154" spans="3:19" x14ac:dyDescent="0.3">
      <c r="C154" s="720"/>
      <c r="D154" s="609"/>
      <c r="E154" s="609"/>
      <c r="F154" s="968" t="s">
        <v>1322</v>
      </c>
      <c r="G154" s="985">
        <v>119632440.7403968</v>
      </c>
      <c r="H154" s="926"/>
      <c r="I154" s="720"/>
      <c r="J154" s="609"/>
      <c r="K154" s="609"/>
      <c r="L154" s="968" t="s">
        <v>1322</v>
      </c>
      <c r="M154" s="985">
        <v>117443117.85319985</v>
      </c>
      <c r="N154" s="926"/>
      <c r="O154" s="976"/>
      <c r="P154" s="924"/>
      <c r="Q154" s="924"/>
      <c r="R154" s="968" t="s">
        <v>1322</v>
      </c>
      <c r="S154" s="1013">
        <v>238992178.46666667</v>
      </c>
    </row>
    <row r="155" spans="3:19" x14ac:dyDescent="0.3">
      <c r="C155" s="953" t="s">
        <v>898</v>
      </c>
      <c r="D155" s="954"/>
      <c r="E155" s="954"/>
      <c r="F155" s="609"/>
      <c r="G155" s="970"/>
      <c r="H155" s="926"/>
      <c r="I155" s="953" t="s">
        <v>898</v>
      </c>
      <c r="J155" s="954"/>
      <c r="K155" s="954"/>
      <c r="L155" s="609"/>
      <c r="M155" s="970"/>
      <c r="N155" s="926"/>
      <c r="O155" s="953" t="s">
        <v>898</v>
      </c>
      <c r="P155" s="954"/>
      <c r="Q155" s="954"/>
      <c r="R155" s="609"/>
      <c r="S155" s="970"/>
    </row>
    <row r="156" spans="3:19" x14ac:dyDescent="0.3">
      <c r="C156" s="955" t="s">
        <v>884</v>
      </c>
      <c r="D156" s="956" t="s">
        <v>885</v>
      </c>
      <c r="E156" s="956" t="s">
        <v>2597</v>
      </c>
      <c r="F156" s="956" t="s">
        <v>2598</v>
      </c>
      <c r="G156" s="972" t="s">
        <v>888</v>
      </c>
      <c r="H156" s="926"/>
      <c r="I156" s="955" t="s">
        <v>884</v>
      </c>
      <c r="J156" s="956" t="s">
        <v>885</v>
      </c>
      <c r="K156" s="956" t="s">
        <v>2597</v>
      </c>
      <c r="L156" s="956" t="s">
        <v>2598</v>
      </c>
      <c r="M156" s="972" t="s">
        <v>888</v>
      </c>
      <c r="N156" s="926"/>
      <c r="O156" s="955" t="s">
        <v>884</v>
      </c>
      <c r="P156" s="956" t="s">
        <v>885</v>
      </c>
      <c r="Q156" s="956" t="s">
        <v>2597</v>
      </c>
      <c r="R156" s="956" t="s">
        <v>2598</v>
      </c>
      <c r="S156" s="972" t="s">
        <v>888</v>
      </c>
    </row>
    <row r="157" spans="3:19" x14ac:dyDescent="0.3">
      <c r="C157" s="959" t="s">
        <v>899</v>
      </c>
      <c r="D157" s="988">
        <v>133931.74620661701</v>
      </c>
      <c r="E157" s="961">
        <v>1</v>
      </c>
      <c r="F157" s="989">
        <v>43</v>
      </c>
      <c r="G157" s="963">
        <v>5759065.0868845312</v>
      </c>
      <c r="H157" s="926"/>
      <c r="I157" s="959" t="s">
        <v>899</v>
      </c>
      <c r="J157" s="988">
        <v>133931.74620661701</v>
      </c>
      <c r="K157" s="961">
        <v>1</v>
      </c>
      <c r="L157" s="989">
        <v>33</v>
      </c>
      <c r="M157" s="963">
        <v>4419747.6248183614</v>
      </c>
      <c r="N157" s="926"/>
      <c r="O157" s="959" t="s">
        <v>899</v>
      </c>
      <c r="P157" s="988">
        <v>133931.74620661701</v>
      </c>
      <c r="Q157" s="961">
        <v>1</v>
      </c>
      <c r="R157" s="989">
        <v>43</v>
      </c>
      <c r="S157" s="963">
        <v>5759065.0868845312</v>
      </c>
    </row>
    <row r="158" spans="3:19" x14ac:dyDescent="0.3">
      <c r="C158" s="1289" t="s">
        <v>990</v>
      </c>
      <c r="D158" s="988">
        <v>100448.75998254272</v>
      </c>
      <c r="E158" s="961">
        <v>3</v>
      </c>
      <c r="F158" s="989">
        <v>43</v>
      </c>
      <c r="G158" s="963">
        <v>12957890.037748011</v>
      </c>
      <c r="H158" s="926"/>
      <c r="I158" s="1289" t="s">
        <v>990</v>
      </c>
      <c r="J158" s="988">
        <v>100448.75998254272</v>
      </c>
      <c r="K158" s="961">
        <v>3</v>
      </c>
      <c r="L158" s="989">
        <v>33</v>
      </c>
      <c r="M158" s="963">
        <v>9944427.2382717282</v>
      </c>
      <c r="N158" s="926"/>
      <c r="O158" s="1289" t="s">
        <v>990</v>
      </c>
      <c r="P158" s="988">
        <v>100448.75998254272</v>
      </c>
      <c r="Q158" s="961">
        <v>3</v>
      </c>
      <c r="R158" s="989">
        <v>43</v>
      </c>
      <c r="S158" s="963">
        <v>12957890.037748011</v>
      </c>
    </row>
    <row r="159" spans="3:19" x14ac:dyDescent="0.3">
      <c r="C159" s="959" t="s">
        <v>1154</v>
      </c>
      <c r="D159" s="988">
        <v>64040.167561799884</v>
      </c>
      <c r="E159" s="961">
        <v>5</v>
      </c>
      <c r="F159" s="989">
        <v>43</v>
      </c>
      <c r="G159" s="963">
        <v>13768636.025786975</v>
      </c>
      <c r="H159" s="926"/>
      <c r="I159" s="959" t="s">
        <v>1154</v>
      </c>
      <c r="J159" s="988">
        <v>64040.167561799884</v>
      </c>
      <c r="K159" s="961">
        <v>5</v>
      </c>
      <c r="L159" s="989">
        <v>33</v>
      </c>
      <c r="M159" s="963">
        <v>10566627.647696981</v>
      </c>
      <c r="N159" s="926"/>
      <c r="O159" s="959" t="s">
        <v>1154</v>
      </c>
      <c r="P159" s="988">
        <v>64040.167561799884</v>
      </c>
      <c r="Q159" s="961">
        <v>5</v>
      </c>
      <c r="R159" s="989">
        <v>43</v>
      </c>
      <c r="S159" s="963">
        <v>13768636.025786975</v>
      </c>
    </row>
    <row r="160" spans="3:19" x14ac:dyDescent="0.3">
      <c r="C160" s="959" t="s">
        <v>2603</v>
      </c>
      <c r="D160" s="988">
        <v>290020.70325447264</v>
      </c>
      <c r="E160" s="965">
        <v>1</v>
      </c>
      <c r="F160" s="989">
        <v>43</v>
      </c>
      <c r="G160" s="963">
        <v>12470890.239942323</v>
      </c>
      <c r="H160" s="926"/>
      <c r="I160" s="959" t="s">
        <v>2603</v>
      </c>
      <c r="J160" s="988">
        <v>290020.70325447264</v>
      </c>
      <c r="K160" s="965">
        <v>1</v>
      </c>
      <c r="L160" s="989">
        <v>33</v>
      </c>
      <c r="M160" s="963">
        <v>9570683.2073975969</v>
      </c>
      <c r="N160" s="926"/>
      <c r="O160" s="959" t="s">
        <v>2603</v>
      </c>
      <c r="P160" s="988">
        <v>290020.70325447264</v>
      </c>
      <c r="Q160" s="965">
        <v>1</v>
      </c>
      <c r="R160" s="989">
        <v>43</v>
      </c>
      <c r="S160" s="963">
        <v>12470890.239942323</v>
      </c>
    </row>
    <row r="161" spans="3:19" x14ac:dyDescent="0.3">
      <c r="C161" s="720"/>
      <c r="D161" s="992"/>
      <c r="E161" s="993"/>
      <c r="F161" s="991" t="s">
        <v>1322</v>
      </c>
      <c r="G161" s="985">
        <v>44956481.390361845</v>
      </c>
      <c r="H161" s="926"/>
      <c r="I161" s="720"/>
      <c r="J161" s="992"/>
      <c r="K161" s="993"/>
      <c r="L161" s="991" t="s">
        <v>1322</v>
      </c>
      <c r="M161" s="985">
        <v>34501485.718184665</v>
      </c>
      <c r="N161" s="926"/>
      <c r="O161" s="720"/>
      <c r="P161" s="992"/>
      <c r="Q161" s="993"/>
      <c r="R161" s="991" t="s">
        <v>1322</v>
      </c>
      <c r="S161" s="985">
        <v>44956481.390361845</v>
      </c>
    </row>
    <row r="162" spans="3:19" x14ac:dyDescent="0.3">
      <c r="C162" s="953" t="s">
        <v>2785</v>
      </c>
      <c r="D162" s="954"/>
      <c r="E162" s="954"/>
      <c r="F162" s="609"/>
      <c r="G162" s="970"/>
      <c r="H162" s="926"/>
      <c r="I162" s="953" t="s">
        <v>2785</v>
      </c>
      <c r="J162" s="954"/>
      <c r="K162" s="954"/>
      <c r="L162" s="609"/>
      <c r="M162" s="970"/>
      <c r="N162" s="926"/>
      <c r="O162" s="953" t="s">
        <v>2785</v>
      </c>
      <c r="P162" s="954"/>
      <c r="Q162" s="954"/>
      <c r="R162" s="609"/>
      <c r="S162" s="970"/>
    </row>
    <row r="163" spans="3:19" x14ac:dyDescent="0.3">
      <c r="C163" s="955" t="s">
        <v>884</v>
      </c>
      <c r="D163" s="994" t="s">
        <v>892</v>
      </c>
      <c r="E163" s="994" t="s">
        <v>893</v>
      </c>
      <c r="F163" s="956" t="s">
        <v>887</v>
      </c>
      <c r="G163" s="972" t="s">
        <v>888</v>
      </c>
      <c r="H163" s="926"/>
      <c r="I163" s="955" t="s">
        <v>884</v>
      </c>
      <c r="J163" s="994" t="s">
        <v>892</v>
      </c>
      <c r="K163" s="994" t="s">
        <v>893</v>
      </c>
      <c r="L163" s="956" t="s">
        <v>887</v>
      </c>
      <c r="M163" s="972" t="s">
        <v>888</v>
      </c>
      <c r="N163" s="926"/>
      <c r="O163" s="955" t="s">
        <v>884</v>
      </c>
      <c r="P163" s="994" t="s">
        <v>892</v>
      </c>
      <c r="Q163" s="994" t="s">
        <v>893</v>
      </c>
      <c r="R163" s="956" t="s">
        <v>887</v>
      </c>
      <c r="S163" s="972" t="s">
        <v>888</v>
      </c>
    </row>
    <row r="164" spans="3:19" ht="16.5" x14ac:dyDescent="0.3">
      <c r="C164" s="1067" t="s">
        <v>980</v>
      </c>
      <c r="D164" s="975" t="s">
        <v>4324</v>
      </c>
      <c r="E164" s="961">
        <v>150</v>
      </c>
      <c r="F164" s="962">
        <v>372449.24864756566</v>
      </c>
      <c r="G164" s="963">
        <v>55867387.297134846</v>
      </c>
      <c r="H164" s="926"/>
      <c r="I164" s="976" t="s">
        <v>2440</v>
      </c>
      <c r="J164" s="975" t="s">
        <v>4324</v>
      </c>
      <c r="K164" s="961">
        <v>150</v>
      </c>
      <c r="L164" s="962">
        <v>31125</v>
      </c>
      <c r="M164" s="963">
        <v>4668750</v>
      </c>
      <c r="N164" s="926"/>
      <c r="O164" s="1067" t="s">
        <v>2345</v>
      </c>
      <c r="P164" s="679" t="s">
        <v>4324</v>
      </c>
      <c r="Q164" s="979">
        <v>225</v>
      </c>
      <c r="R164" s="962">
        <v>477128.39110398723</v>
      </c>
      <c r="S164" s="963">
        <v>107353887.99839713</v>
      </c>
    </row>
    <row r="165" spans="3:19" ht="16.5" x14ac:dyDescent="0.3">
      <c r="C165" s="1067"/>
      <c r="D165" s="975"/>
      <c r="E165" s="961"/>
      <c r="F165" s="962"/>
      <c r="G165" s="963"/>
      <c r="H165" s="926"/>
      <c r="I165" s="959" t="s">
        <v>2439</v>
      </c>
      <c r="J165" s="975" t="s">
        <v>4325</v>
      </c>
      <c r="K165" s="980">
        <v>1500</v>
      </c>
      <c r="L165" s="962">
        <v>2940</v>
      </c>
      <c r="M165" s="963">
        <v>4410000</v>
      </c>
      <c r="N165" s="926"/>
      <c r="O165" s="1067"/>
      <c r="P165" s="679"/>
      <c r="Q165" s="979"/>
      <c r="R165" s="962"/>
      <c r="S165" s="963"/>
    </row>
    <row r="166" spans="3:19" x14ac:dyDescent="0.3">
      <c r="C166" s="1290"/>
      <c r="D166" s="996"/>
      <c r="E166" s="997"/>
      <c r="F166" s="968" t="s">
        <v>1322</v>
      </c>
      <c r="G166" s="985">
        <v>55867387.297134846</v>
      </c>
      <c r="H166" s="926"/>
      <c r="I166" s="1290"/>
      <c r="J166" s="996"/>
      <c r="K166" s="997"/>
      <c r="L166" s="968" t="s">
        <v>1322</v>
      </c>
      <c r="M166" s="985">
        <v>9078750</v>
      </c>
      <c r="N166" s="926"/>
      <c r="O166" s="1290"/>
      <c r="P166" s="996"/>
      <c r="Q166" s="997"/>
      <c r="R166" s="968" t="s">
        <v>1322</v>
      </c>
      <c r="S166" s="985">
        <v>107353887.99839713</v>
      </c>
    </row>
    <row r="167" spans="3:19" x14ac:dyDescent="0.3">
      <c r="C167" s="720"/>
      <c r="D167" s="609"/>
      <c r="E167" s="609"/>
      <c r="F167" s="987"/>
      <c r="G167" s="1004"/>
      <c r="H167" s="926"/>
      <c r="I167" s="720"/>
      <c r="J167" s="609"/>
      <c r="K167" s="609"/>
      <c r="L167" s="987"/>
      <c r="M167" s="1004"/>
      <c r="N167" s="926"/>
      <c r="O167" s="720"/>
      <c r="P167" s="609"/>
      <c r="Q167" s="609"/>
      <c r="R167" s="987"/>
      <c r="S167" s="1004"/>
    </row>
    <row r="168" spans="3:19" ht="15.75" thickBot="1" x14ac:dyDescent="0.35">
      <c r="C168" s="745"/>
      <c r="D168" s="746"/>
      <c r="E168" s="940" t="s">
        <v>964</v>
      </c>
      <c r="F168" s="1001"/>
      <c r="G168" s="1002">
        <v>228749758.36161992</v>
      </c>
      <c r="H168" s="926"/>
      <c r="I168" s="745"/>
      <c r="J168" s="746"/>
      <c r="K168" s="940" t="s">
        <v>964</v>
      </c>
      <c r="L168" s="1001"/>
      <c r="M168" s="1002">
        <v>164639252.640154</v>
      </c>
      <c r="N168" s="926"/>
      <c r="O168" s="745"/>
      <c r="P168" s="746"/>
      <c r="Q168" s="940" t="s">
        <v>964</v>
      </c>
      <c r="R168" s="1001"/>
      <c r="S168" s="1002">
        <v>403360304.50486887</v>
      </c>
    </row>
    <row r="169" spans="3:19" x14ac:dyDescent="0.3">
      <c r="C169" s="926"/>
      <c r="D169" s="926"/>
      <c r="E169" s="926"/>
      <c r="F169" s="926"/>
      <c r="G169" s="926"/>
      <c r="H169" s="926"/>
      <c r="I169" s="926"/>
      <c r="J169" s="926"/>
      <c r="K169" s="926"/>
      <c r="L169" s="926"/>
      <c r="M169" s="926"/>
      <c r="N169" s="926"/>
      <c r="O169" s="926"/>
      <c r="P169" s="926"/>
      <c r="Q169" s="926"/>
      <c r="R169" s="926"/>
      <c r="S169" s="926"/>
    </row>
    <row r="170" spans="3:19" ht="15.75" thickBot="1" x14ac:dyDescent="0.35">
      <c r="C170" s="926"/>
      <c r="D170" s="926"/>
      <c r="E170" s="926"/>
      <c r="F170" s="926"/>
      <c r="G170" s="926"/>
      <c r="H170" s="926"/>
      <c r="I170" s="926"/>
      <c r="J170" s="926"/>
      <c r="K170" s="926"/>
      <c r="L170" s="926"/>
      <c r="M170" s="926"/>
      <c r="N170" s="926"/>
      <c r="O170" s="926"/>
      <c r="P170" s="926"/>
      <c r="Q170" s="926"/>
      <c r="R170" s="926"/>
      <c r="S170" s="926"/>
    </row>
    <row r="171" spans="3:19" x14ac:dyDescent="0.3">
      <c r="C171" s="932"/>
      <c r="D171" s="933" t="s">
        <v>4330</v>
      </c>
      <c r="E171" s="934"/>
      <c r="F171" s="934"/>
      <c r="G171" s="935"/>
      <c r="H171" s="926"/>
      <c r="I171" s="936" t="s">
        <v>2450</v>
      </c>
      <c r="J171" s="937"/>
      <c r="K171" s="938"/>
      <c r="L171" s="938"/>
      <c r="M171" s="939"/>
      <c r="N171" s="926"/>
      <c r="O171" s="936" t="s">
        <v>2447</v>
      </c>
      <c r="P171" s="937"/>
      <c r="Q171" s="938"/>
      <c r="R171" s="938"/>
      <c r="S171" s="939"/>
    </row>
    <row r="172" spans="3:19" ht="15.75" thickBot="1" x14ac:dyDescent="0.35">
      <c r="C172" s="745"/>
      <c r="D172" s="940"/>
      <c r="E172" s="941"/>
      <c r="F172" s="746"/>
      <c r="G172" s="942"/>
      <c r="H172" s="926"/>
      <c r="I172" s="745"/>
      <c r="J172" s="940"/>
      <c r="K172" s="941"/>
      <c r="L172" s="746"/>
      <c r="M172" s="942"/>
      <c r="N172" s="926"/>
      <c r="O172" s="745"/>
      <c r="P172" s="940"/>
      <c r="Q172" s="941"/>
      <c r="R172" s="746"/>
      <c r="S172" s="942"/>
    </row>
    <row r="173" spans="3:19" x14ac:dyDescent="0.3">
      <c r="C173" s="720"/>
      <c r="D173" s="609"/>
      <c r="E173" s="1020" t="s">
        <v>875</v>
      </c>
      <c r="F173" s="609"/>
      <c r="G173" s="943"/>
      <c r="H173" s="926"/>
      <c r="I173" s="720"/>
      <c r="J173" s="609"/>
      <c r="K173" s="1020" t="s">
        <v>875</v>
      </c>
      <c r="L173" s="609"/>
      <c r="M173" s="943"/>
      <c r="N173" s="926"/>
      <c r="O173" s="720"/>
      <c r="P173" s="609"/>
      <c r="Q173" s="1020" t="s">
        <v>875</v>
      </c>
      <c r="R173" s="609"/>
      <c r="S173" s="943"/>
    </row>
    <row r="174" spans="3:19" ht="15.75" thickBot="1" x14ac:dyDescent="0.35">
      <c r="C174" s="944" t="s">
        <v>877</v>
      </c>
      <c r="D174" s="1226">
        <v>10</v>
      </c>
      <c r="E174" s="1020" t="s">
        <v>3366</v>
      </c>
      <c r="F174" s="1286"/>
      <c r="G174" s="947"/>
      <c r="H174" s="926"/>
      <c r="I174" s="944" t="s">
        <v>877</v>
      </c>
      <c r="J174" s="1226">
        <v>11</v>
      </c>
      <c r="K174" s="1020" t="s">
        <v>3366</v>
      </c>
      <c r="L174" s="1286"/>
      <c r="M174" s="947"/>
      <c r="N174" s="926"/>
      <c r="O174" s="944" t="s">
        <v>877</v>
      </c>
      <c r="P174" s="1226">
        <v>12</v>
      </c>
      <c r="Q174" s="1020" t="s">
        <v>3366</v>
      </c>
      <c r="R174" s="1286"/>
      <c r="S174" s="947"/>
    </row>
    <row r="175" spans="3:19" x14ac:dyDescent="0.3">
      <c r="C175" s="932" t="s">
        <v>880</v>
      </c>
      <c r="D175" s="693"/>
      <c r="E175" s="692"/>
      <c r="F175" s="948" t="s">
        <v>2318</v>
      </c>
      <c r="G175" s="949" t="s">
        <v>2320</v>
      </c>
      <c r="H175" s="926"/>
      <c r="I175" s="932" t="s">
        <v>880</v>
      </c>
      <c r="J175" s="693"/>
      <c r="K175" s="692"/>
      <c r="L175" s="948" t="s">
        <v>2318</v>
      </c>
      <c r="M175" s="949" t="s">
        <v>2320</v>
      </c>
      <c r="N175" s="926"/>
      <c r="O175" s="932" t="s">
        <v>880</v>
      </c>
      <c r="P175" s="693"/>
      <c r="Q175" s="692"/>
      <c r="R175" s="948" t="s">
        <v>2318</v>
      </c>
      <c r="S175" s="949" t="s">
        <v>2320</v>
      </c>
    </row>
    <row r="176" spans="3:19" ht="16.5" thickBot="1" x14ac:dyDescent="0.35">
      <c r="C176" s="950" t="s">
        <v>2449</v>
      </c>
      <c r="D176" s="951"/>
      <c r="E176" s="952"/>
      <c r="F176" s="609"/>
      <c r="G176" s="943"/>
      <c r="H176" s="1285"/>
      <c r="I176" s="950" t="s">
        <v>2448</v>
      </c>
      <c r="J176" s="951"/>
      <c r="K176" s="952"/>
      <c r="L176" s="609"/>
      <c r="M176" s="943"/>
      <c r="N176" s="1285"/>
      <c r="O176" s="950" t="s">
        <v>2447</v>
      </c>
      <c r="P176" s="951"/>
      <c r="Q176" s="952"/>
      <c r="R176" s="609"/>
      <c r="S176" s="943"/>
    </row>
    <row r="177" spans="3:20" ht="15.75" x14ac:dyDescent="0.3">
      <c r="C177" s="953" t="s">
        <v>882</v>
      </c>
      <c r="D177" s="609"/>
      <c r="E177" s="954"/>
      <c r="F177" s="609"/>
      <c r="G177" s="943"/>
      <c r="H177" s="1285"/>
      <c r="I177" s="953" t="s">
        <v>882</v>
      </c>
      <c r="J177" s="609"/>
      <c r="K177" s="954"/>
      <c r="L177" s="609"/>
      <c r="M177" s="943"/>
      <c r="N177" s="1285"/>
      <c r="O177" s="953" t="s">
        <v>882</v>
      </c>
      <c r="P177" s="609"/>
      <c r="Q177" s="954"/>
      <c r="R177" s="609"/>
      <c r="S177" s="943"/>
    </row>
    <row r="178" spans="3:20" ht="15.75" x14ac:dyDescent="0.3">
      <c r="C178" s="955" t="s">
        <v>884</v>
      </c>
      <c r="D178" s="956" t="s">
        <v>885</v>
      </c>
      <c r="E178" s="956" t="s">
        <v>886</v>
      </c>
      <c r="F178" s="956" t="s">
        <v>887</v>
      </c>
      <c r="G178" s="957" t="s">
        <v>888</v>
      </c>
      <c r="H178" s="1285"/>
      <c r="I178" s="955" t="s">
        <v>884</v>
      </c>
      <c r="J178" s="956" t="s">
        <v>885</v>
      </c>
      <c r="K178" s="958" t="s">
        <v>886</v>
      </c>
      <c r="L178" s="956" t="s">
        <v>887</v>
      </c>
      <c r="M178" s="957" t="s">
        <v>888</v>
      </c>
      <c r="N178" s="1285"/>
      <c r="O178" s="955" t="s">
        <v>884</v>
      </c>
      <c r="P178" s="956" t="s">
        <v>885</v>
      </c>
      <c r="Q178" s="958" t="s">
        <v>886</v>
      </c>
      <c r="R178" s="956" t="s">
        <v>887</v>
      </c>
      <c r="S178" s="957" t="s">
        <v>888</v>
      </c>
    </row>
    <row r="179" spans="3:20" ht="15.75" x14ac:dyDescent="0.3">
      <c r="C179" s="959" t="s">
        <v>889</v>
      </c>
      <c r="D179" s="960">
        <v>96448.825485874579</v>
      </c>
      <c r="E179" s="961">
        <v>9.6000000000000014</v>
      </c>
      <c r="F179" s="962">
        <v>925908.72466439614</v>
      </c>
      <c r="G179" s="963">
        <v>925908.72466439614</v>
      </c>
      <c r="H179" s="1285"/>
      <c r="I179" s="959" t="s">
        <v>889</v>
      </c>
      <c r="J179" s="960">
        <v>96448.825485874579</v>
      </c>
      <c r="K179" s="961">
        <v>7.6000000000000005</v>
      </c>
      <c r="L179" s="962">
        <v>733011.07369264681</v>
      </c>
      <c r="M179" s="963">
        <v>733011.07369264681</v>
      </c>
      <c r="N179" s="1285"/>
      <c r="O179" s="959" t="s">
        <v>889</v>
      </c>
      <c r="P179" s="960">
        <v>96448.825485874579</v>
      </c>
      <c r="Q179" s="961">
        <v>9.6000000000000014</v>
      </c>
      <c r="R179" s="962">
        <v>925908.72466439614</v>
      </c>
      <c r="S179" s="963">
        <v>925908.72466439614</v>
      </c>
    </row>
    <row r="180" spans="3:20" ht="15.75" x14ac:dyDescent="0.3">
      <c r="C180" s="1287" t="s">
        <v>926</v>
      </c>
      <c r="D180" s="960">
        <v>39894.1454618313</v>
      </c>
      <c r="E180" s="961">
        <v>7.5</v>
      </c>
      <c r="F180" s="962">
        <v>299206.09096373478</v>
      </c>
      <c r="G180" s="963">
        <v>299206.09096373478</v>
      </c>
      <c r="H180" s="1285"/>
      <c r="I180" s="959" t="s">
        <v>901</v>
      </c>
      <c r="J180" s="960">
        <v>46213.584452013631</v>
      </c>
      <c r="K180" s="961">
        <v>35.25</v>
      </c>
      <c r="L180" s="962">
        <v>1629028.8519334805</v>
      </c>
      <c r="M180" s="963">
        <v>1629028.8519334805</v>
      </c>
      <c r="N180" s="1285"/>
      <c r="O180" s="959" t="s">
        <v>926</v>
      </c>
      <c r="P180" s="960">
        <v>39894.1454618313</v>
      </c>
      <c r="Q180" s="961">
        <v>18.3</v>
      </c>
      <c r="R180" s="962">
        <v>730062.86195151287</v>
      </c>
      <c r="S180" s="963">
        <v>730062.86195151287</v>
      </c>
    </row>
    <row r="181" spans="3:20" ht="15.75" x14ac:dyDescent="0.3">
      <c r="C181" s="1287" t="s">
        <v>927</v>
      </c>
      <c r="D181" s="960">
        <v>29920.609096373475</v>
      </c>
      <c r="E181" s="961">
        <v>3.75</v>
      </c>
      <c r="F181" s="962">
        <v>112202.28411140053</v>
      </c>
      <c r="G181" s="963">
        <v>112202.28411140053</v>
      </c>
      <c r="H181" s="1285"/>
      <c r="I181" s="959" t="s">
        <v>2263</v>
      </c>
      <c r="J181" s="960">
        <v>644840.71328391111</v>
      </c>
      <c r="K181" s="965">
        <v>9.3857142857142861</v>
      </c>
      <c r="L181" s="966">
        <v>6052290.6946789948</v>
      </c>
      <c r="M181" s="967">
        <v>6052290.6946789948</v>
      </c>
      <c r="N181" s="1285"/>
      <c r="O181" s="959" t="s">
        <v>927</v>
      </c>
      <c r="P181" s="960">
        <v>29920.609096373475</v>
      </c>
      <c r="Q181" s="961">
        <v>9.15</v>
      </c>
      <c r="R181" s="962">
        <v>273773.57323181728</v>
      </c>
      <c r="S181" s="963">
        <v>273773.57323181728</v>
      </c>
    </row>
    <row r="182" spans="3:20" ht="15.75" x14ac:dyDescent="0.3">
      <c r="C182" s="959" t="s">
        <v>901</v>
      </c>
      <c r="D182" s="960">
        <v>46213.584452013631</v>
      </c>
      <c r="E182" s="961">
        <v>35.25</v>
      </c>
      <c r="F182" s="962">
        <v>1629028.8519334805</v>
      </c>
      <c r="G182" s="963">
        <v>1629028.8519334805</v>
      </c>
      <c r="H182" s="1285"/>
      <c r="I182" s="959"/>
      <c r="J182" s="962"/>
      <c r="K182" s="961"/>
      <c r="L182" s="962"/>
      <c r="M182" s="1003"/>
      <c r="N182" s="1285"/>
      <c r="O182" s="959" t="s">
        <v>901</v>
      </c>
      <c r="P182" s="960">
        <v>46213.584452013631</v>
      </c>
      <c r="Q182" s="961">
        <v>105.5625</v>
      </c>
      <c r="R182" s="962">
        <v>4878421.5087156892</v>
      </c>
      <c r="S182" s="963">
        <v>4878421.5087156892</v>
      </c>
    </row>
    <row r="183" spans="3:20" ht="15.75" x14ac:dyDescent="0.3">
      <c r="C183" s="959" t="s">
        <v>2324</v>
      </c>
      <c r="D183" s="960">
        <v>139715.48787818075</v>
      </c>
      <c r="E183" s="961">
        <v>15</v>
      </c>
      <c r="F183" s="962">
        <v>2095732.3181727112</v>
      </c>
      <c r="G183" s="963">
        <v>2095732.3181727112</v>
      </c>
      <c r="H183" s="1285"/>
      <c r="I183" s="959"/>
      <c r="J183" s="962"/>
      <c r="K183" s="961"/>
      <c r="L183" s="962"/>
      <c r="M183" s="1003"/>
      <c r="N183" s="1285"/>
      <c r="O183" s="959" t="s">
        <v>2324</v>
      </c>
      <c r="P183" s="960">
        <v>139715.48787818075</v>
      </c>
      <c r="Q183" s="961">
        <v>15</v>
      </c>
      <c r="R183" s="962">
        <v>2095732.3181727112</v>
      </c>
      <c r="S183" s="963">
        <v>2095732.3181727112</v>
      </c>
    </row>
    <row r="184" spans="3:20" ht="15.75" x14ac:dyDescent="0.3">
      <c r="C184" s="959" t="s">
        <v>2325</v>
      </c>
      <c r="D184" s="960">
        <v>98875.576036866361</v>
      </c>
      <c r="E184" s="965">
        <v>20</v>
      </c>
      <c r="F184" s="962">
        <v>1977511.5207373272</v>
      </c>
      <c r="G184" s="963">
        <v>1977511.5207373272</v>
      </c>
      <c r="H184" s="1285"/>
      <c r="I184" s="959"/>
      <c r="J184" s="962"/>
      <c r="K184" s="961"/>
      <c r="L184" s="962"/>
      <c r="M184" s="1003"/>
      <c r="N184" s="1285"/>
      <c r="O184" s="959" t="s">
        <v>2325</v>
      </c>
      <c r="P184" s="960">
        <v>98875.576036866361</v>
      </c>
      <c r="Q184" s="965">
        <v>20</v>
      </c>
      <c r="R184" s="962">
        <v>1977511.5207373272</v>
      </c>
      <c r="S184" s="963">
        <v>1977511.5207373272</v>
      </c>
    </row>
    <row r="185" spans="3:20" ht="15.75" x14ac:dyDescent="0.3">
      <c r="C185" s="959" t="s">
        <v>2263</v>
      </c>
      <c r="D185" s="960">
        <v>644840.71328391111</v>
      </c>
      <c r="E185" s="965">
        <v>9.3857142857142861</v>
      </c>
      <c r="F185" s="966">
        <v>6052290.6946789948</v>
      </c>
      <c r="G185" s="967">
        <v>6052290.6946789948</v>
      </c>
      <c r="H185" s="1285"/>
      <c r="I185" s="959"/>
      <c r="J185" s="962"/>
      <c r="K185" s="961"/>
      <c r="L185" s="962"/>
      <c r="M185" s="1003"/>
      <c r="N185" s="1285"/>
      <c r="O185" s="959" t="s">
        <v>2263</v>
      </c>
      <c r="P185" s="960">
        <v>644840.71328391111</v>
      </c>
      <c r="Q185" s="965">
        <v>16.342857142857142</v>
      </c>
      <c r="R185" s="966">
        <v>10538539.65709706</v>
      </c>
      <c r="S185" s="967">
        <v>10538539.65709706</v>
      </c>
    </row>
    <row r="186" spans="3:20" ht="15.75" x14ac:dyDescent="0.3">
      <c r="C186" s="720"/>
      <c r="D186" s="609"/>
      <c r="E186" s="609"/>
      <c r="F186" s="968" t="s">
        <v>1322</v>
      </c>
      <c r="G186" s="969">
        <v>13091880.485262044</v>
      </c>
      <c r="H186" s="1285"/>
      <c r="I186" s="720"/>
      <c r="J186" s="609"/>
      <c r="K186" s="609"/>
      <c r="L186" s="968" t="s">
        <v>1322</v>
      </c>
      <c r="M186" s="969">
        <v>8414330.6203051209</v>
      </c>
      <c r="N186" s="1285"/>
      <c r="O186" s="720"/>
      <c r="P186" s="609"/>
      <c r="Q186" s="609"/>
      <c r="R186" s="968" t="s">
        <v>1322</v>
      </c>
      <c r="S186" s="969">
        <v>21419950.164570514</v>
      </c>
    </row>
    <row r="187" spans="3:20" x14ac:dyDescent="0.3">
      <c r="C187" s="953" t="s">
        <v>891</v>
      </c>
      <c r="D187" s="954"/>
      <c r="E187" s="954"/>
      <c r="F187" s="609"/>
      <c r="G187" s="970"/>
      <c r="H187" s="926"/>
      <c r="I187" s="953" t="s">
        <v>891</v>
      </c>
      <c r="J187" s="954"/>
      <c r="K187" s="954"/>
      <c r="L187" s="609"/>
      <c r="M187" s="970"/>
      <c r="N187" s="926"/>
      <c r="O187" s="953" t="s">
        <v>891</v>
      </c>
      <c r="P187" s="954"/>
      <c r="Q187" s="954"/>
      <c r="R187" s="609"/>
      <c r="S187" s="971"/>
    </row>
    <row r="188" spans="3:20" x14ac:dyDescent="0.3">
      <c r="C188" s="955" t="s">
        <v>884</v>
      </c>
      <c r="D188" s="956" t="s">
        <v>1</v>
      </c>
      <c r="E188" s="956" t="s">
        <v>893</v>
      </c>
      <c r="F188" s="956" t="s">
        <v>887</v>
      </c>
      <c r="G188" s="972" t="s">
        <v>888</v>
      </c>
      <c r="H188" s="926"/>
      <c r="I188" s="955" t="s">
        <v>884</v>
      </c>
      <c r="J188" s="956" t="s">
        <v>1</v>
      </c>
      <c r="K188" s="956" t="s">
        <v>893</v>
      </c>
      <c r="L188" s="956" t="s">
        <v>887</v>
      </c>
      <c r="M188" s="972" t="s">
        <v>888</v>
      </c>
      <c r="N188" s="926"/>
      <c r="O188" s="955" t="s">
        <v>884</v>
      </c>
      <c r="P188" s="956" t="s">
        <v>1</v>
      </c>
      <c r="Q188" s="956" t="s">
        <v>893</v>
      </c>
      <c r="R188" s="956" t="s">
        <v>887</v>
      </c>
      <c r="S188" s="973" t="s">
        <v>888</v>
      </c>
    </row>
    <row r="189" spans="3:20" ht="30" x14ac:dyDescent="0.3">
      <c r="C189" s="1067" t="s">
        <v>2233</v>
      </c>
      <c r="D189" s="975" t="s">
        <v>4324</v>
      </c>
      <c r="E189" s="961">
        <v>188</v>
      </c>
      <c r="F189" s="962">
        <v>36154.069324784614</v>
      </c>
      <c r="G189" s="963">
        <v>6796965.0330595076</v>
      </c>
      <c r="H189" s="926"/>
      <c r="I189" s="977" t="s">
        <v>2239</v>
      </c>
      <c r="J189" s="975" t="s">
        <v>2</v>
      </c>
      <c r="K189" s="961">
        <v>6000</v>
      </c>
      <c r="L189" s="962">
        <v>18375.810859547186</v>
      </c>
      <c r="M189" s="963">
        <v>110254865.15728311</v>
      </c>
      <c r="N189" s="926"/>
      <c r="O189" s="976" t="s">
        <v>984</v>
      </c>
      <c r="P189" s="975" t="s">
        <v>4324</v>
      </c>
      <c r="Q189" s="961">
        <v>563</v>
      </c>
      <c r="R189" s="962">
        <v>36154.069324784614</v>
      </c>
      <c r="S189" s="963">
        <v>20354741.029853739</v>
      </c>
    </row>
    <row r="190" spans="3:20" ht="30" x14ac:dyDescent="0.3">
      <c r="C190" s="1067" t="s">
        <v>2239</v>
      </c>
      <c r="D190" s="975" t="s">
        <v>2</v>
      </c>
      <c r="E190" s="961">
        <v>6000</v>
      </c>
      <c r="F190" s="962">
        <v>18375.810859547186</v>
      </c>
      <c r="G190" s="963">
        <v>110254865.15728311</v>
      </c>
      <c r="H190" s="926"/>
      <c r="I190" s="977" t="s">
        <v>2326</v>
      </c>
      <c r="J190" s="679" t="s">
        <v>1</v>
      </c>
      <c r="K190" s="961">
        <v>1000</v>
      </c>
      <c r="L190" s="962">
        <v>7281.4414245152502</v>
      </c>
      <c r="M190" s="963">
        <v>7281441.4245152501</v>
      </c>
      <c r="N190" s="926"/>
      <c r="O190" s="977" t="s">
        <v>2239</v>
      </c>
      <c r="P190" s="679" t="s">
        <v>2</v>
      </c>
      <c r="Q190" s="961">
        <v>6000</v>
      </c>
      <c r="R190" s="962">
        <v>18375.810859547186</v>
      </c>
      <c r="S190" s="963">
        <v>110254865.15728311</v>
      </c>
    </row>
    <row r="191" spans="3:20" x14ac:dyDescent="0.3">
      <c r="C191" s="977" t="s">
        <v>2326</v>
      </c>
      <c r="D191" s="978" t="s">
        <v>1</v>
      </c>
      <c r="E191" s="961">
        <v>1000</v>
      </c>
      <c r="F191" s="962">
        <v>7281.4414245152502</v>
      </c>
      <c r="G191" s="963">
        <v>7281441.4245152501</v>
      </c>
      <c r="H191" s="926"/>
      <c r="I191" s="1067" t="s">
        <v>2240</v>
      </c>
      <c r="J191" s="975" t="s">
        <v>2</v>
      </c>
      <c r="K191" s="961">
        <v>3000</v>
      </c>
      <c r="L191" s="962">
        <v>38913.987577639753</v>
      </c>
      <c r="M191" s="963">
        <v>116741962.73291926</v>
      </c>
      <c r="N191" s="926"/>
      <c r="O191" s="976" t="s">
        <v>2326</v>
      </c>
      <c r="P191" s="679" t="s">
        <v>1</v>
      </c>
      <c r="Q191" s="961">
        <v>1000</v>
      </c>
      <c r="R191" s="962">
        <v>7281.4414245152502</v>
      </c>
      <c r="S191" s="963">
        <v>7281441.4245152501</v>
      </c>
    </row>
    <row r="192" spans="3:20" x14ac:dyDescent="0.3">
      <c r="C192" s="977" t="s">
        <v>2240</v>
      </c>
      <c r="D192" s="975" t="s">
        <v>2</v>
      </c>
      <c r="E192" s="961">
        <v>3000</v>
      </c>
      <c r="F192" s="962">
        <v>38913.987577639753</v>
      </c>
      <c r="G192" s="963">
        <v>116741962.73291926</v>
      </c>
      <c r="H192" s="926"/>
      <c r="I192" s="977" t="s">
        <v>2343</v>
      </c>
      <c r="J192" s="679" t="s">
        <v>1</v>
      </c>
      <c r="K192" s="961">
        <v>500</v>
      </c>
      <c r="L192" s="962">
        <v>14253.502232725081</v>
      </c>
      <c r="M192" s="963">
        <v>7126751.1163625401</v>
      </c>
      <c r="N192" s="926"/>
      <c r="O192" s="976" t="s">
        <v>2240</v>
      </c>
      <c r="P192" s="679" t="s">
        <v>2</v>
      </c>
      <c r="Q192" s="961">
        <v>3000</v>
      </c>
      <c r="R192" s="962">
        <v>38913.987577639753</v>
      </c>
      <c r="S192" s="963">
        <v>116741962.73291926</v>
      </c>
      <c r="T192" s="1291"/>
    </row>
    <row r="193" spans="3:19" x14ac:dyDescent="0.3">
      <c r="C193" s="977" t="s">
        <v>2343</v>
      </c>
      <c r="D193" s="978" t="s">
        <v>1</v>
      </c>
      <c r="E193" s="961">
        <v>500</v>
      </c>
      <c r="F193" s="962">
        <v>14253.502232725081</v>
      </c>
      <c r="G193" s="963">
        <v>7126751.1163625401</v>
      </c>
      <c r="H193" s="926"/>
      <c r="I193" s="1067" t="s">
        <v>902</v>
      </c>
      <c r="J193" s="978" t="s">
        <v>903</v>
      </c>
      <c r="K193" s="979">
        <v>267.2</v>
      </c>
      <c r="L193" s="962">
        <v>96726.106992586661</v>
      </c>
      <c r="M193" s="963">
        <v>25845215.788419154</v>
      </c>
      <c r="N193" s="926"/>
      <c r="O193" s="976" t="s">
        <v>2343</v>
      </c>
      <c r="P193" s="679" t="s">
        <v>1</v>
      </c>
      <c r="Q193" s="961">
        <v>500</v>
      </c>
      <c r="R193" s="962">
        <v>14253.502232725081</v>
      </c>
      <c r="S193" s="963">
        <v>7126751.1163625401</v>
      </c>
    </row>
    <row r="194" spans="3:19" ht="16.5" x14ac:dyDescent="0.3">
      <c r="C194" s="977" t="s">
        <v>902</v>
      </c>
      <c r="D194" s="978" t="s">
        <v>903</v>
      </c>
      <c r="E194" s="979">
        <v>267.2</v>
      </c>
      <c r="F194" s="962">
        <v>96726.106992586661</v>
      </c>
      <c r="G194" s="963">
        <v>25845215.788419154</v>
      </c>
      <c r="H194" s="926"/>
      <c r="I194" s="959" t="s">
        <v>2167</v>
      </c>
      <c r="J194" s="975" t="s">
        <v>4324</v>
      </c>
      <c r="K194" s="979">
        <v>657</v>
      </c>
      <c r="L194" s="962">
        <v>31489.721498697658</v>
      </c>
      <c r="M194" s="963">
        <v>20688747.02464436</v>
      </c>
      <c r="N194" s="926"/>
      <c r="O194" s="976" t="s">
        <v>902</v>
      </c>
      <c r="P194" s="679" t="s">
        <v>903</v>
      </c>
      <c r="Q194" s="979">
        <v>452.09999999999997</v>
      </c>
      <c r="R194" s="962">
        <v>96726.106992586661</v>
      </c>
      <c r="S194" s="963">
        <v>43729872.971348427</v>
      </c>
    </row>
    <row r="195" spans="3:19" ht="16.5" x14ac:dyDescent="0.3">
      <c r="C195" s="977" t="s">
        <v>2167</v>
      </c>
      <c r="D195" s="975" t="s">
        <v>4324</v>
      </c>
      <c r="E195" s="980">
        <v>657</v>
      </c>
      <c r="F195" s="962">
        <v>31489.721498697658</v>
      </c>
      <c r="G195" s="963">
        <v>20688747.02464436</v>
      </c>
      <c r="H195" s="926"/>
      <c r="I195" s="959" t="s">
        <v>2344</v>
      </c>
      <c r="J195" s="975" t="s">
        <v>4324</v>
      </c>
      <c r="K195" s="980">
        <v>366</v>
      </c>
      <c r="L195" s="962">
        <v>74801.52274093368</v>
      </c>
      <c r="M195" s="963">
        <v>27377357.323181726</v>
      </c>
      <c r="N195" s="926"/>
      <c r="O195" s="976" t="s">
        <v>2167</v>
      </c>
      <c r="P195" s="975" t="s">
        <v>4324</v>
      </c>
      <c r="Q195" s="980">
        <v>1144</v>
      </c>
      <c r="R195" s="962">
        <v>31489.721498697658</v>
      </c>
      <c r="S195" s="963">
        <v>36024241.39451012</v>
      </c>
    </row>
    <row r="196" spans="3:19" ht="16.5" x14ac:dyDescent="0.3">
      <c r="C196" s="977" t="s">
        <v>2295</v>
      </c>
      <c r="D196" s="975" t="s">
        <v>2</v>
      </c>
      <c r="E196" s="980">
        <v>1000</v>
      </c>
      <c r="F196" s="962">
        <v>10474.813432835821</v>
      </c>
      <c r="G196" s="963">
        <v>10474813.432835821</v>
      </c>
      <c r="H196" s="926"/>
      <c r="I196" s="1067" t="s">
        <v>896</v>
      </c>
      <c r="J196" s="975" t="s">
        <v>4324</v>
      </c>
      <c r="K196" s="980">
        <v>188</v>
      </c>
      <c r="L196" s="962">
        <v>20419.955920657183</v>
      </c>
      <c r="M196" s="963">
        <v>3838951.7130835503</v>
      </c>
      <c r="N196" s="926"/>
      <c r="O196" s="976" t="s">
        <v>980</v>
      </c>
      <c r="P196" s="975" t="s">
        <v>4324</v>
      </c>
      <c r="Q196" s="980">
        <v>366</v>
      </c>
      <c r="R196" s="962">
        <v>372449.24864756566</v>
      </c>
      <c r="S196" s="963">
        <v>136316425.00500903</v>
      </c>
    </row>
    <row r="197" spans="3:19" ht="16.5" x14ac:dyDescent="0.3">
      <c r="C197" s="959" t="s">
        <v>2344</v>
      </c>
      <c r="D197" s="975" t="s">
        <v>4324</v>
      </c>
      <c r="E197" s="980">
        <v>366</v>
      </c>
      <c r="F197" s="962">
        <v>74801.52274093368</v>
      </c>
      <c r="G197" s="963">
        <v>27377357.323181726</v>
      </c>
      <c r="H197" s="926"/>
      <c r="I197" s="1067" t="s">
        <v>2295</v>
      </c>
      <c r="J197" s="679" t="s">
        <v>2</v>
      </c>
      <c r="K197" s="980">
        <v>1000</v>
      </c>
      <c r="L197" s="962">
        <v>10474.813432835821</v>
      </c>
      <c r="M197" s="963">
        <v>10474813.432835821</v>
      </c>
      <c r="N197" s="926"/>
      <c r="O197" s="976" t="s">
        <v>2295</v>
      </c>
      <c r="P197" s="679" t="s">
        <v>2</v>
      </c>
      <c r="Q197" s="980">
        <v>1000</v>
      </c>
      <c r="R197" s="962">
        <v>10474.813432835821</v>
      </c>
      <c r="S197" s="963">
        <v>10474813.432835821</v>
      </c>
    </row>
    <row r="198" spans="3:19" x14ac:dyDescent="0.3">
      <c r="C198" s="1067" t="s">
        <v>988</v>
      </c>
      <c r="D198" s="975" t="s">
        <v>2327</v>
      </c>
      <c r="E198" s="980">
        <v>100</v>
      </c>
      <c r="F198" s="962">
        <v>9470.8830294530144</v>
      </c>
      <c r="G198" s="963">
        <v>947088.3029453014</v>
      </c>
      <c r="H198" s="926"/>
      <c r="I198" s="1067" t="s">
        <v>988</v>
      </c>
      <c r="J198" s="975" t="s">
        <v>2327</v>
      </c>
      <c r="K198" s="980">
        <v>25</v>
      </c>
      <c r="L198" s="962">
        <v>9470.8830294530144</v>
      </c>
      <c r="M198" s="963">
        <v>236772.07573632535</v>
      </c>
      <c r="N198" s="926"/>
      <c r="O198" s="1067" t="s">
        <v>988</v>
      </c>
      <c r="P198" s="975" t="s">
        <v>2327</v>
      </c>
      <c r="Q198" s="980">
        <v>215</v>
      </c>
      <c r="R198" s="962">
        <v>9470.8830294530144</v>
      </c>
      <c r="S198" s="963">
        <v>2036239.8513323981</v>
      </c>
    </row>
    <row r="199" spans="3:19" x14ac:dyDescent="0.3">
      <c r="C199" s="959"/>
      <c r="D199" s="975"/>
      <c r="E199" s="980"/>
      <c r="F199" s="962"/>
      <c r="G199" s="963"/>
      <c r="H199" s="926"/>
      <c r="I199" s="1067"/>
      <c r="J199" s="975"/>
      <c r="K199" s="980"/>
      <c r="L199" s="962"/>
      <c r="M199" s="963"/>
      <c r="N199" s="926"/>
      <c r="O199" s="1067"/>
      <c r="P199" s="975"/>
      <c r="Q199" s="980"/>
      <c r="R199" s="962"/>
      <c r="S199" s="963"/>
    </row>
    <row r="200" spans="3:19" x14ac:dyDescent="0.3">
      <c r="C200" s="959"/>
      <c r="D200" s="975"/>
      <c r="E200" s="980"/>
      <c r="F200" s="962"/>
      <c r="G200" s="963"/>
      <c r="H200" s="926"/>
      <c r="I200" s="1067"/>
      <c r="J200" s="975"/>
      <c r="K200" s="980"/>
      <c r="L200" s="962"/>
      <c r="M200" s="963"/>
      <c r="N200" s="926"/>
      <c r="O200" s="1067"/>
      <c r="P200" s="975"/>
      <c r="Q200" s="980"/>
      <c r="R200" s="962"/>
      <c r="S200" s="963"/>
    </row>
    <row r="201" spans="3:19" x14ac:dyDescent="0.3">
      <c r="C201" s="720"/>
      <c r="D201" s="609"/>
      <c r="E201" s="609"/>
      <c r="F201" s="968" t="s">
        <v>1322</v>
      </c>
      <c r="G201" s="985">
        <v>333535207.33616608</v>
      </c>
      <c r="H201" s="926"/>
      <c r="I201" s="720"/>
      <c r="J201" s="609"/>
      <c r="K201" s="609"/>
      <c r="L201" s="968" t="s">
        <v>1322</v>
      </c>
      <c r="M201" s="969">
        <v>329866877.78898114</v>
      </c>
      <c r="N201" s="926"/>
      <c r="O201" s="720"/>
      <c r="P201" s="609"/>
      <c r="Q201" s="609"/>
      <c r="R201" s="968" t="s">
        <v>1322</v>
      </c>
      <c r="S201" s="969">
        <v>490341354.11596978</v>
      </c>
    </row>
    <row r="202" spans="3:19" x14ac:dyDescent="0.3">
      <c r="C202" s="953" t="s">
        <v>898</v>
      </c>
      <c r="D202" s="954"/>
      <c r="E202" s="954"/>
      <c r="F202" s="609"/>
      <c r="G202" s="970"/>
      <c r="H202" s="926"/>
      <c r="I202" s="953" t="s">
        <v>898</v>
      </c>
      <c r="J202" s="954"/>
      <c r="K202" s="954"/>
      <c r="L202" s="609"/>
      <c r="M202" s="970"/>
      <c r="N202" s="926"/>
      <c r="O202" s="953" t="s">
        <v>898</v>
      </c>
      <c r="P202" s="954"/>
      <c r="Q202" s="954"/>
      <c r="R202" s="609"/>
      <c r="S202" s="970"/>
    </row>
    <row r="203" spans="3:19" x14ac:dyDescent="0.3">
      <c r="C203" s="955" t="s">
        <v>884</v>
      </c>
      <c r="D203" s="956" t="s">
        <v>885</v>
      </c>
      <c r="E203" s="956" t="s">
        <v>2597</v>
      </c>
      <c r="F203" s="956" t="s">
        <v>2598</v>
      </c>
      <c r="G203" s="972" t="s">
        <v>888</v>
      </c>
      <c r="H203" s="926"/>
      <c r="I203" s="955" t="s">
        <v>884</v>
      </c>
      <c r="J203" s="956" t="s">
        <v>885</v>
      </c>
      <c r="K203" s="956" t="s">
        <v>2597</v>
      </c>
      <c r="L203" s="956" t="s">
        <v>2598</v>
      </c>
      <c r="M203" s="972" t="s">
        <v>888</v>
      </c>
      <c r="N203" s="926"/>
      <c r="O203" s="955" t="s">
        <v>884</v>
      </c>
      <c r="P203" s="956" t="s">
        <v>885</v>
      </c>
      <c r="Q203" s="956" t="s">
        <v>2597</v>
      </c>
      <c r="R203" s="956" t="s">
        <v>2598</v>
      </c>
      <c r="S203" s="972" t="s">
        <v>888</v>
      </c>
    </row>
    <row r="204" spans="3:19" x14ac:dyDescent="0.3">
      <c r="C204" s="959" t="s">
        <v>899</v>
      </c>
      <c r="D204" s="988">
        <v>133931.74620661701</v>
      </c>
      <c r="E204" s="961">
        <v>1</v>
      </c>
      <c r="F204" s="989">
        <v>48</v>
      </c>
      <c r="G204" s="963">
        <v>6428723.817917617</v>
      </c>
      <c r="H204" s="926"/>
      <c r="I204" s="959" t="s">
        <v>899</v>
      </c>
      <c r="J204" s="988">
        <v>133931.74620661701</v>
      </c>
      <c r="K204" s="961">
        <v>1</v>
      </c>
      <c r="L204" s="989">
        <v>38</v>
      </c>
      <c r="M204" s="963">
        <v>5089406.3558514463</v>
      </c>
      <c r="N204" s="926"/>
      <c r="O204" s="959" t="s">
        <v>899</v>
      </c>
      <c r="P204" s="988">
        <v>133931.74620661701</v>
      </c>
      <c r="Q204" s="961">
        <v>1</v>
      </c>
      <c r="R204" s="989">
        <v>48</v>
      </c>
      <c r="S204" s="963">
        <v>6428723.817917617</v>
      </c>
    </row>
    <row r="205" spans="3:19" x14ac:dyDescent="0.3">
      <c r="C205" s="1289" t="s">
        <v>990</v>
      </c>
      <c r="D205" s="988">
        <v>100448.75998254272</v>
      </c>
      <c r="E205" s="961">
        <v>3</v>
      </c>
      <c r="F205" s="989">
        <v>48</v>
      </c>
      <c r="G205" s="963">
        <v>14464621.437486151</v>
      </c>
      <c r="H205" s="926"/>
      <c r="I205" s="1289" t="s">
        <v>990</v>
      </c>
      <c r="J205" s="988">
        <v>100448.75998254272</v>
      </c>
      <c r="K205" s="961">
        <v>3</v>
      </c>
      <c r="L205" s="989">
        <v>38</v>
      </c>
      <c r="M205" s="963">
        <v>11451158.63800987</v>
      </c>
      <c r="N205" s="926"/>
      <c r="O205" s="1289" t="s">
        <v>990</v>
      </c>
      <c r="P205" s="988">
        <v>100448.75998254272</v>
      </c>
      <c r="Q205" s="961">
        <v>3</v>
      </c>
      <c r="R205" s="989">
        <v>48</v>
      </c>
      <c r="S205" s="963">
        <v>14464621.437486151</v>
      </c>
    </row>
    <row r="206" spans="3:19" x14ac:dyDescent="0.3">
      <c r="C206" s="959" t="s">
        <v>1154</v>
      </c>
      <c r="D206" s="988">
        <v>64040.167561799884</v>
      </c>
      <c r="E206" s="961">
        <v>5</v>
      </c>
      <c r="F206" s="989">
        <v>48</v>
      </c>
      <c r="G206" s="963">
        <v>15369640.214831971</v>
      </c>
      <c r="H206" s="926"/>
      <c r="I206" s="959" t="s">
        <v>1154</v>
      </c>
      <c r="J206" s="988">
        <v>64040.167561799884</v>
      </c>
      <c r="K206" s="961">
        <v>5</v>
      </c>
      <c r="L206" s="989">
        <v>38</v>
      </c>
      <c r="M206" s="963">
        <v>12167631.836741978</v>
      </c>
      <c r="N206" s="926"/>
      <c r="O206" s="959" t="s">
        <v>1154</v>
      </c>
      <c r="P206" s="988">
        <v>64040.167561799884</v>
      </c>
      <c r="Q206" s="961">
        <v>5</v>
      </c>
      <c r="R206" s="989">
        <v>48</v>
      </c>
      <c r="S206" s="963">
        <v>15369640.214831971</v>
      </c>
    </row>
    <row r="207" spans="3:19" x14ac:dyDescent="0.3">
      <c r="C207" s="959" t="s">
        <v>2603</v>
      </c>
      <c r="D207" s="988">
        <v>290020.70325447264</v>
      </c>
      <c r="E207" s="965">
        <v>1</v>
      </c>
      <c r="F207" s="989">
        <v>48</v>
      </c>
      <c r="G207" s="963">
        <v>13920993.756214686</v>
      </c>
      <c r="H207" s="926"/>
      <c r="I207" s="959" t="s">
        <v>2603</v>
      </c>
      <c r="J207" s="988">
        <v>290020.70325447264</v>
      </c>
      <c r="K207" s="965">
        <v>1</v>
      </c>
      <c r="L207" s="989">
        <v>38</v>
      </c>
      <c r="M207" s="963">
        <v>11020786.723669961</v>
      </c>
      <c r="N207" s="926"/>
      <c r="O207" s="959" t="s">
        <v>2603</v>
      </c>
      <c r="P207" s="988">
        <v>290020.70325447264</v>
      </c>
      <c r="Q207" s="965">
        <v>1</v>
      </c>
      <c r="R207" s="989">
        <v>48</v>
      </c>
      <c r="S207" s="963">
        <v>13920993.756214686</v>
      </c>
    </row>
    <row r="208" spans="3:19" x14ac:dyDescent="0.3">
      <c r="C208" s="720"/>
      <c r="D208" s="992"/>
      <c r="E208" s="993"/>
      <c r="F208" s="991" t="s">
        <v>1322</v>
      </c>
      <c r="G208" s="985">
        <v>50183979.226450421</v>
      </c>
      <c r="H208" s="926"/>
      <c r="I208" s="720"/>
      <c r="J208" s="992"/>
      <c r="K208" s="993"/>
      <c r="L208" s="991" t="s">
        <v>1322</v>
      </c>
      <c r="M208" s="969">
        <v>28708196.830603294</v>
      </c>
      <c r="N208" s="926"/>
      <c r="O208" s="720"/>
      <c r="P208" s="992"/>
      <c r="Q208" s="993"/>
      <c r="R208" s="991" t="s">
        <v>1322</v>
      </c>
      <c r="S208" s="969">
        <v>36262985.470235735</v>
      </c>
    </row>
    <row r="209" spans="3:19" x14ac:dyDescent="0.3">
      <c r="C209" s="953" t="s">
        <v>2785</v>
      </c>
      <c r="D209" s="954"/>
      <c r="E209" s="954"/>
      <c r="F209" s="609"/>
      <c r="G209" s="970"/>
      <c r="H209" s="926"/>
      <c r="I209" s="953" t="s">
        <v>2785</v>
      </c>
      <c r="J209" s="954"/>
      <c r="K209" s="954"/>
      <c r="L209" s="609"/>
      <c r="M209" s="970"/>
      <c r="N209" s="926"/>
      <c r="O209" s="953" t="s">
        <v>2785</v>
      </c>
      <c r="P209" s="954"/>
      <c r="Q209" s="954"/>
      <c r="R209" s="609"/>
      <c r="S209" s="970"/>
    </row>
    <row r="210" spans="3:19" x14ac:dyDescent="0.3">
      <c r="C210" s="955" t="s">
        <v>884</v>
      </c>
      <c r="D210" s="994" t="s">
        <v>892</v>
      </c>
      <c r="E210" s="994" t="s">
        <v>893</v>
      </c>
      <c r="F210" s="956" t="s">
        <v>887</v>
      </c>
      <c r="G210" s="972" t="s">
        <v>888</v>
      </c>
      <c r="H210" s="926"/>
      <c r="I210" s="955" t="s">
        <v>884</v>
      </c>
      <c r="J210" s="994" t="s">
        <v>892</v>
      </c>
      <c r="K210" s="994" t="s">
        <v>893</v>
      </c>
      <c r="L210" s="956" t="s">
        <v>887</v>
      </c>
      <c r="M210" s="972" t="s">
        <v>888</v>
      </c>
      <c r="N210" s="926"/>
      <c r="O210" s="955" t="s">
        <v>884</v>
      </c>
      <c r="P210" s="994" t="s">
        <v>892</v>
      </c>
      <c r="Q210" s="994" t="s">
        <v>893</v>
      </c>
      <c r="R210" s="956" t="s">
        <v>887</v>
      </c>
      <c r="S210" s="972" t="s">
        <v>888</v>
      </c>
    </row>
    <row r="211" spans="3:19" ht="16.5" x14ac:dyDescent="0.3">
      <c r="C211" s="1067" t="s">
        <v>980</v>
      </c>
      <c r="D211" s="975" t="s">
        <v>4324</v>
      </c>
      <c r="E211" s="961">
        <v>150</v>
      </c>
      <c r="F211" s="962">
        <v>372449.24864756566</v>
      </c>
      <c r="G211" s="963">
        <v>55867387.297134846</v>
      </c>
      <c r="H211" s="926"/>
      <c r="I211" s="976" t="s">
        <v>2440</v>
      </c>
      <c r="J211" s="975" t="s">
        <v>4324</v>
      </c>
      <c r="K211" s="961">
        <v>150</v>
      </c>
      <c r="L211" s="962">
        <v>31125</v>
      </c>
      <c r="M211" s="963">
        <v>4668750</v>
      </c>
      <c r="N211" s="926"/>
      <c r="O211" s="1067" t="s">
        <v>2345</v>
      </c>
      <c r="P211" s="679" t="s">
        <v>4324</v>
      </c>
      <c r="Q211" s="979">
        <v>225</v>
      </c>
      <c r="R211" s="962">
        <v>477128.39110398723</v>
      </c>
      <c r="S211" s="963">
        <v>107353887.99839713</v>
      </c>
    </row>
    <row r="212" spans="3:19" ht="16.5" x14ac:dyDescent="0.3">
      <c r="C212" s="1067"/>
      <c r="D212" s="975"/>
      <c r="E212" s="961"/>
      <c r="F212" s="962"/>
      <c r="G212" s="963"/>
      <c r="H212" s="926"/>
      <c r="I212" s="959" t="s">
        <v>2439</v>
      </c>
      <c r="J212" s="975" t="s">
        <v>4325</v>
      </c>
      <c r="K212" s="980">
        <v>1500</v>
      </c>
      <c r="L212" s="962">
        <v>2940</v>
      </c>
      <c r="M212" s="963">
        <v>4410000</v>
      </c>
      <c r="N212" s="926"/>
      <c r="O212" s="1067"/>
      <c r="P212" s="679"/>
      <c r="Q212" s="979"/>
      <c r="R212" s="962"/>
      <c r="S212" s="963"/>
    </row>
    <row r="213" spans="3:19" x14ac:dyDescent="0.3">
      <c r="C213" s="1290"/>
      <c r="D213" s="996"/>
      <c r="E213" s="997"/>
      <c r="F213" s="968" t="s">
        <v>1322</v>
      </c>
      <c r="G213" s="985">
        <v>55867387.297134846</v>
      </c>
      <c r="H213" s="926"/>
      <c r="I213" s="1290"/>
      <c r="J213" s="996"/>
      <c r="K213" s="997"/>
      <c r="L213" s="968" t="s">
        <v>1322</v>
      </c>
      <c r="M213" s="985">
        <v>9078750</v>
      </c>
      <c r="N213" s="926"/>
      <c r="O213" s="1290"/>
      <c r="P213" s="996"/>
      <c r="Q213" s="997"/>
      <c r="R213" s="968" t="s">
        <v>1322</v>
      </c>
      <c r="S213" s="985">
        <v>107353887.99839713</v>
      </c>
    </row>
    <row r="214" spans="3:19" x14ac:dyDescent="0.3">
      <c r="C214" s="720"/>
      <c r="D214" s="609"/>
      <c r="E214" s="609"/>
      <c r="F214" s="987"/>
      <c r="G214" s="1004"/>
      <c r="H214" s="926"/>
      <c r="I214" s="720"/>
      <c r="J214" s="609"/>
      <c r="K214" s="609"/>
      <c r="L214" s="987"/>
      <c r="M214" s="1004"/>
      <c r="N214" s="926"/>
      <c r="O214" s="720"/>
      <c r="P214" s="609"/>
      <c r="Q214" s="609"/>
      <c r="R214" s="987"/>
      <c r="S214" s="1004"/>
    </row>
    <row r="215" spans="3:19" ht="15.75" thickBot="1" x14ac:dyDescent="0.35">
      <c r="C215" s="745"/>
      <c r="D215" s="746"/>
      <c r="E215" s="940" t="s">
        <v>964</v>
      </c>
      <c r="F215" s="1001"/>
      <c r="G215" s="1002">
        <v>452678454.34501338</v>
      </c>
      <c r="H215" s="926"/>
      <c r="I215" s="745"/>
      <c r="J215" s="746"/>
      <c r="K215" s="940" t="s">
        <v>964</v>
      </c>
      <c r="L215" s="1001"/>
      <c r="M215" s="1002">
        <v>376068155.23988956</v>
      </c>
      <c r="N215" s="926"/>
      <c r="O215" s="745"/>
      <c r="P215" s="746"/>
      <c r="Q215" s="940" t="s">
        <v>964</v>
      </c>
      <c r="R215" s="1001"/>
      <c r="S215" s="1002">
        <v>655378177.74917316</v>
      </c>
    </row>
    <row r="216" spans="3:19" x14ac:dyDescent="0.3">
      <c r="C216" s="926"/>
      <c r="D216" s="926"/>
      <c r="E216" s="926"/>
      <c r="F216" s="926"/>
      <c r="G216" s="926"/>
      <c r="H216" s="926"/>
      <c r="I216" s="926"/>
      <c r="J216" s="926"/>
      <c r="K216" s="926"/>
      <c r="L216" s="926"/>
      <c r="M216" s="926"/>
      <c r="N216" s="926"/>
      <c r="O216" s="926"/>
      <c r="P216" s="926"/>
      <c r="Q216" s="926"/>
      <c r="R216" s="926"/>
      <c r="S216" s="926"/>
    </row>
    <row r="217" spans="3:19" ht="15.75" thickBot="1" x14ac:dyDescent="0.35">
      <c r="C217" s="926"/>
      <c r="D217" s="926"/>
      <c r="E217" s="926"/>
      <c r="F217" s="926"/>
      <c r="G217" s="926"/>
      <c r="H217" s="926"/>
      <c r="I217" s="926"/>
      <c r="J217" s="926"/>
      <c r="K217" s="926"/>
      <c r="L217" s="926"/>
      <c r="M217" s="926"/>
      <c r="N217" s="926"/>
      <c r="O217" s="926"/>
      <c r="P217" s="926"/>
      <c r="Q217" s="926"/>
      <c r="R217" s="926"/>
      <c r="S217" s="926"/>
    </row>
    <row r="218" spans="3:19" x14ac:dyDescent="0.3">
      <c r="C218" s="932"/>
      <c r="D218" s="933" t="s">
        <v>4331</v>
      </c>
      <c r="E218" s="934"/>
      <c r="F218" s="934"/>
      <c r="G218" s="935"/>
      <c r="H218" s="926"/>
      <c r="I218" s="936" t="s">
        <v>4332</v>
      </c>
      <c r="J218" s="937"/>
      <c r="K218" s="938"/>
      <c r="L218" s="938"/>
      <c r="M218" s="939"/>
      <c r="N218" s="926"/>
      <c r="O218" s="936" t="s">
        <v>2444</v>
      </c>
      <c r="P218" s="937"/>
      <c r="Q218" s="938"/>
      <c r="R218" s="938"/>
      <c r="S218" s="939"/>
    </row>
    <row r="219" spans="3:19" ht="15.75" thickBot="1" x14ac:dyDescent="0.35">
      <c r="C219" s="745"/>
      <c r="D219" s="940"/>
      <c r="E219" s="941"/>
      <c r="F219" s="746"/>
      <c r="G219" s="942"/>
      <c r="H219" s="926"/>
      <c r="I219" s="745"/>
      <c r="J219" s="940"/>
      <c r="K219" s="941"/>
      <c r="L219" s="746"/>
      <c r="M219" s="942"/>
      <c r="N219" s="926"/>
      <c r="O219" s="745"/>
      <c r="P219" s="940"/>
      <c r="Q219" s="941"/>
      <c r="R219" s="746"/>
      <c r="S219" s="942"/>
    </row>
    <row r="220" spans="3:19" x14ac:dyDescent="0.3">
      <c r="C220" s="720"/>
      <c r="D220" s="609"/>
      <c r="E220" s="1020" t="s">
        <v>875</v>
      </c>
      <c r="F220" s="609"/>
      <c r="G220" s="943"/>
      <c r="H220" s="926"/>
      <c r="I220" s="720"/>
      <c r="J220" s="609"/>
      <c r="K220" s="1020" t="s">
        <v>875</v>
      </c>
      <c r="L220" s="609"/>
      <c r="M220" s="943"/>
      <c r="N220" s="926"/>
      <c r="O220" s="720"/>
      <c r="P220" s="609"/>
      <c r="Q220" s="1020" t="s">
        <v>875</v>
      </c>
      <c r="R220" s="609"/>
      <c r="S220" s="943"/>
    </row>
    <row r="221" spans="3:19" ht="15.75" thickBot="1" x14ac:dyDescent="0.35">
      <c r="C221" s="944" t="s">
        <v>877</v>
      </c>
      <c r="D221" s="1226">
        <v>13</v>
      </c>
      <c r="E221" s="1020" t="s">
        <v>3366</v>
      </c>
      <c r="F221" s="1286"/>
      <c r="G221" s="947"/>
      <c r="H221" s="926"/>
      <c r="I221" s="944" t="s">
        <v>877</v>
      </c>
      <c r="J221" s="1226">
        <v>14</v>
      </c>
      <c r="K221" s="1020" t="s">
        <v>3366</v>
      </c>
      <c r="L221" s="1286"/>
      <c r="M221" s="947"/>
      <c r="N221" s="926"/>
      <c r="O221" s="944" t="s">
        <v>877</v>
      </c>
      <c r="P221" s="1226">
        <v>15</v>
      </c>
      <c r="Q221" s="1020" t="s">
        <v>3366</v>
      </c>
      <c r="R221" s="1286"/>
      <c r="S221" s="947"/>
    </row>
    <row r="222" spans="3:19" x14ac:dyDescent="0.3">
      <c r="C222" s="932" t="s">
        <v>880</v>
      </c>
      <c r="D222" s="693"/>
      <c r="E222" s="692"/>
      <c r="F222" s="948" t="s">
        <v>2318</v>
      </c>
      <c r="G222" s="949" t="s">
        <v>2320</v>
      </c>
      <c r="H222" s="926"/>
      <c r="I222" s="932" t="s">
        <v>880</v>
      </c>
      <c r="J222" s="693"/>
      <c r="K222" s="692"/>
      <c r="L222" s="948" t="s">
        <v>2318</v>
      </c>
      <c r="M222" s="949" t="s">
        <v>2320</v>
      </c>
      <c r="N222" s="926"/>
      <c r="O222" s="932" t="s">
        <v>880</v>
      </c>
      <c r="P222" s="693"/>
      <c r="Q222" s="692"/>
      <c r="R222" s="948" t="s">
        <v>2318</v>
      </c>
      <c r="S222" s="949" t="s">
        <v>2320</v>
      </c>
    </row>
    <row r="223" spans="3:19" ht="15.75" thickBot="1" x14ac:dyDescent="0.35">
      <c r="C223" s="950" t="s">
        <v>2446</v>
      </c>
      <c r="D223" s="951"/>
      <c r="E223" s="952"/>
      <c r="F223" s="609"/>
      <c r="G223" s="943"/>
      <c r="H223" s="926"/>
      <c r="I223" s="950" t="s">
        <v>2445</v>
      </c>
      <c r="J223" s="951"/>
      <c r="K223" s="952"/>
      <c r="L223" s="609"/>
      <c r="M223" s="943"/>
      <c r="N223" s="926"/>
      <c r="O223" s="950" t="s">
        <v>2444</v>
      </c>
      <c r="P223" s="951"/>
      <c r="Q223" s="952"/>
      <c r="R223" s="609"/>
      <c r="S223" s="943"/>
    </row>
    <row r="224" spans="3:19" x14ac:dyDescent="0.3">
      <c r="C224" s="953" t="s">
        <v>882</v>
      </c>
      <c r="D224" s="609"/>
      <c r="E224" s="954"/>
      <c r="F224" s="609"/>
      <c r="G224" s="943"/>
      <c r="H224" s="926"/>
      <c r="I224" s="953" t="s">
        <v>882</v>
      </c>
      <c r="J224" s="609"/>
      <c r="K224" s="954"/>
      <c r="L224" s="609"/>
      <c r="M224" s="943"/>
      <c r="N224" s="926"/>
      <c r="O224" s="953" t="s">
        <v>882</v>
      </c>
      <c r="P224" s="609"/>
      <c r="Q224" s="954"/>
      <c r="R224" s="609"/>
      <c r="S224" s="943"/>
    </row>
    <row r="225" spans="3:20" ht="15.75" x14ac:dyDescent="0.3">
      <c r="C225" s="955" t="s">
        <v>884</v>
      </c>
      <c r="D225" s="956" t="s">
        <v>885</v>
      </c>
      <c r="E225" s="956" t="s">
        <v>886</v>
      </c>
      <c r="F225" s="956" t="s">
        <v>887</v>
      </c>
      <c r="G225" s="957" t="s">
        <v>888</v>
      </c>
      <c r="H225" s="1285"/>
      <c r="I225" s="955" t="s">
        <v>884</v>
      </c>
      <c r="J225" s="956" t="s">
        <v>885</v>
      </c>
      <c r="K225" s="958" t="s">
        <v>886</v>
      </c>
      <c r="L225" s="956" t="s">
        <v>887</v>
      </c>
      <c r="M225" s="957" t="s">
        <v>888</v>
      </c>
      <c r="N225" s="1285"/>
      <c r="O225" s="955" t="s">
        <v>884</v>
      </c>
      <c r="P225" s="956" t="s">
        <v>885</v>
      </c>
      <c r="Q225" s="958" t="s">
        <v>886</v>
      </c>
      <c r="R225" s="956" t="s">
        <v>887</v>
      </c>
      <c r="S225" s="957" t="s">
        <v>888</v>
      </c>
    </row>
    <row r="226" spans="3:20" ht="15.75" x14ac:dyDescent="0.3">
      <c r="C226" s="959" t="s">
        <v>889</v>
      </c>
      <c r="D226" s="960">
        <v>96448.825485874579</v>
      </c>
      <c r="E226" s="961">
        <v>9.6000000000000014</v>
      </c>
      <c r="F226" s="962">
        <v>925908.72466439614</v>
      </c>
      <c r="G226" s="963">
        <v>925908.72466439614</v>
      </c>
      <c r="H226" s="1285"/>
      <c r="I226" s="959" t="s">
        <v>889</v>
      </c>
      <c r="J226" s="960">
        <v>96448.825485874579</v>
      </c>
      <c r="K226" s="961">
        <v>7.6000000000000005</v>
      </c>
      <c r="L226" s="962">
        <v>733011.07369264681</v>
      </c>
      <c r="M226" s="963">
        <v>733011.07369264681</v>
      </c>
      <c r="N226" s="1285"/>
      <c r="O226" s="959" t="s">
        <v>889</v>
      </c>
      <c r="P226" s="960">
        <v>96448.825485874579</v>
      </c>
      <c r="Q226" s="961">
        <v>9.6000000000000014</v>
      </c>
      <c r="R226" s="962">
        <v>925908.72466439614</v>
      </c>
      <c r="S226" s="963">
        <v>925908.72466439614</v>
      </c>
    </row>
    <row r="227" spans="3:20" ht="15.75" x14ac:dyDescent="0.3">
      <c r="C227" s="1287" t="s">
        <v>926</v>
      </c>
      <c r="D227" s="960">
        <v>39894.1454618313</v>
      </c>
      <c r="E227" s="961">
        <v>7.5</v>
      </c>
      <c r="F227" s="962">
        <v>299206.09096373478</v>
      </c>
      <c r="G227" s="963">
        <v>299206.09096373478</v>
      </c>
      <c r="H227" s="1285"/>
      <c r="I227" s="959" t="s">
        <v>901</v>
      </c>
      <c r="J227" s="960">
        <v>46213.584452013631</v>
      </c>
      <c r="K227" s="961">
        <v>35.25</v>
      </c>
      <c r="L227" s="962">
        <v>1629028.8519334805</v>
      </c>
      <c r="M227" s="963">
        <v>1629028.8519334805</v>
      </c>
      <c r="N227" s="1285"/>
      <c r="O227" s="959" t="s">
        <v>926</v>
      </c>
      <c r="P227" s="960">
        <v>39894.1454618313</v>
      </c>
      <c r="Q227" s="961">
        <v>14.25</v>
      </c>
      <c r="R227" s="962">
        <v>568491.57283109601</v>
      </c>
      <c r="S227" s="963">
        <v>568491.57283109601</v>
      </c>
    </row>
    <row r="228" spans="3:20" ht="15.75" x14ac:dyDescent="0.3">
      <c r="C228" s="1287" t="s">
        <v>927</v>
      </c>
      <c r="D228" s="960">
        <v>29920.609096373475</v>
      </c>
      <c r="E228" s="961">
        <v>3.75</v>
      </c>
      <c r="F228" s="962">
        <v>112202.28411140053</v>
      </c>
      <c r="G228" s="963">
        <v>112202.28411140053</v>
      </c>
      <c r="H228" s="1285"/>
      <c r="I228" s="959" t="s">
        <v>2263</v>
      </c>
      <c r="J228" s="960">
        <v>644840.71328391111</v>
      </c>
      <c r="K228" s="965">
        <v>8.3142857142857149</v>
      </c>
      <c r="L228" s="966">
        <v>5361389.9304462327</v>
      </c>
      <c r="M228" s="967">
        <v>5361389.9304462327</v>
      </c>
      <c r="N228" s="1285"/>
      <c r="O228" s="959" t="s">
        <v>927</v>
      </c>
      <c r="P228" s="960">
        <v>29920.609096373475</v>
      </c>
      <c r="Q228" s="961">
        <v>7.125</v>
      </c>
      <c r="R228" s="962">
        <v>213184.33981166102</v>
      </c>
      <c r="S228" s="963">
        <v>213184.33981166102</v>
      </c>
    </row>
    <row r="229" spans="3:20" ht="15.75" x14ac:dyDescent="0.3">
      <c r="C229" s="959" t="s">
        <v>901</v>
      </c>
      <c r="D229" s="960">
        <v>46213.584452013631</v>
      </c>
      <c r="E229" s="961">
        <v>35.25</v>
      </c>
      <c r="F229" s="962">
        <v>1629028.8519334805</v>
      </c>
      <c r="G229" s="963">
        <v>1629028.8519334805</v>
      </c>
      <c r="H229" s="1285"/>
      <c r="I229" s="959"/>
      <c r="J229" s="962"/>
      <c r="K229" s="961"/>
      <c r="L229" s="962"/>
      <c r="M229" s="1003"/>
      <c r="N229" s="1285"/>
      <c r="O229" s="959" t="s">
        <v>901</v>
      </c>
      <c r="P229" s="960">
        <v>46213.584452013631</v>
      </c>
      <c r="Q229" s="961">
        <v>105.5625</v>
      </c>
      <c r="R229" s="962">
        <v>4878421.5087156892</v>
      </c>
      <c r="S229" s="963">
        <v>4878421.5087156892</v>
      </c>
    </row>
    <row r="230" spans="3:20" ht="15.75" x14ac:dyDescent="0.3">
      <c r="C230" s="959" t="s">
        <v>2324</v>
      </c>
      <c r="D230" s="960">
        <v>139715.48787818075</v>
      </c>
      <c r="E230" s="961">
        <v>15</v>
      </c>
      <c r="F230" s="962">
        <v>2095732.3181727112</v>
      </c>
      <c r="G230" s="963">
        <v>2095732.3181727112</v>
      </c>
      <c r="H230" s="1285"/>
      <c r="I230" s="959"/>
      <c r="J230" s="962"/>
      <c r="K230" s="961"/>
      <c r="L230" s="962"/>
      <c r="M230" s="1003"/>
      <c r="N230" s="1285"/>
      <c r="O230" s="959" t="s">
        <v>2324</v>
      </c>
      <c r="P230" s="960">
        <v>139715.48787818075</v>
      </c>
      <c r="Q230" s="961">
        <v>15</v>
      </c>
      <c r="R230" s="962">
        <v>2095732.3181727112</v>
      </c>
      <c r="S230" s="963">
        <v>2095732.3181727112</v>
      </c>
    </row>
    <row r="231" spans="3:20" ht="15.75" x14ac:dyDescent="0.3">
      <c r="C231" s="959" t="s">
        <v>2325</v>
      </c>
      <c r="D231" s="960">
        <v>98875.576036866361</v>
      </c>
      <c r="E231" s="965">
        <v>20</v>
      </c>
      <c r="F231" s="962">
        <v>1977511.5207373272</v>
      </c>
      <c r="G231" s="963">
        <v>1977511.5207373272</v>
      </c>
      <c r="H231" s="1285"/>
      <c r="I231" s="959"/>
      <c r="J231" s="962"/>
      <c r="K231" s="961"/>
      <c r="L231" s="962"/>
      <c r="M231" s="1003"/>
      <c r="N231" s="1285"/>
      <c r="O231" s="959" t="s">
        <v>2325</v>
      </c>
      <c r="P231" s="960">
        <v>98875.576036866361</v>
      </c>
      <c r="Q231" s="965">
        <v>20</v>
      </c>
      <c r="R231" s="962">
        <v>1977511.5207373272</v>
      </c>
      <c r="S231" s="963">
        <v>1977511.5207373272</v>
      </c>
    </row>
    <row r="232" spans="3:20" ht="15.75" x14ac:dyDescent="0.3">
      <c r="C232" s="959" t="s">
        <v>2263</v>
      </c>
      <c r="D232" s="960">
        <v>644840.71328391111</v>
      </c>
      <c r="E232" s="965">
        <v>8.3142857142857149</v>
      </c>
      <c r="F232" s="966">
        <v>5361389.9304462327</v>
      </c>
      <c r="G232" s="967">
        <v>5361389.9304462327</v>
      </c>
      <c r="H232" s="1285"/>
      <c r="I232" s="959"/>
      <c r="J232" s="962"/>
      <c r="K232" s="961"/>
      <c r="L232" s="962"/>
      <c r="M232" s="1003"/>
      <c r="N232" s="1285"/>
      <c r="O232" s="959" t="s">
        <v>2263</v>
      </c>
      <c r="P232" s="960">
        <v>644840.71328391111</v>
      </c>
      <c r="Q232" s="965">
        <v>15.271428571428572</v>
      </c>
      <c r="R232" s="966">
        <v>9847638.8928642999</v>
      </c>
      <c r="S232" s="967">
        <v>9847638.8928642999</v>
      </c>
    </row>
    <row r="233" spans="3:20" x14ac:dyDescent="0.3">
      <c r="C233" s="720"/>
      <c r="D233" s="609"/>
      <c r="E233" s="609"/>
      <c r="F233" s="968" t="s">
        <v>1322</v>
      </c>
      <c r="G233" s="969">
        <v>12400979.721029282</v>
      </c>
      <c r="H233" s="926"/>
      <c r="I233" s="720"/>
      <c r="J233" s="609"/>
      <c r="K233" s="609"/>
      <c r="L233" s="968" t="s">
        <v>1322</v>
      </c>
      <c r="M233" s="969">
        <v>7723429.8560723597</v>
      </c>
      <c r="N233" s="926"/>
      <c r="O233" s="720"/>
      <c r="P233" s="609"/>
      <c r="Q233" s="609"/>
      <c r="R233" s="968" t="s">
        <v>1322</v>
      </c>
      <c r="S233" s="969">
        <v>20506888.877797179</v>
      </c>
    </row>
    <row r="234" spans="3:20" x14ac:dyDescent="0.3">
      <c r="C234" s="953" t="s">
        <v>891</v>
      </c>
      <c r="D234" s="954"/>
      <c r="E234" s="954"/>
      <c r="F234" s="609"/>
      <c r="G234" s="970"/>
      <c r="H234" s="926"/>
      <c r="I234" s="953" t="s">
        <v>891</v>
      </c>
      <c r="J234" s="954"/>
      <c r="K234" s="954"/>
      <c r="L234" s="609"/>
      <c r="M234" s="970"/>
      <c r="N234" s="926"/>
      <c r="O234" s="953" t="s">
        <v>891</v>
      </c>
      <c r="P234" s="954"/>
      <c r="Q234" s="954"/>
      <c r="R234" s="609"/>
      <c r="S234" s="971"/>
    </row>
    <row r="235" spans="3:20" x14ac:dyDescent="0.3">
      <c r="C235" s="955" t="s">
        <v>884</v>
      </c>
      <c r="D235" s="956" t="s">
        <v>1</v>
      </c>
      <c r="E235" s="956" t="s">
        <v>893</v>
      </c>
      <c r="F235" s="956" t="s">
        <v>887</v>
      </c>
      <c r="G235" s="972" t="s">
        <v>888</v>
      </c>
      <c r="H235" s="926"/>
      <c r="I235" s="955" t="s">
        <v>884</v>
      </c>
      <c r="J235" s="956" t="s">
        <v>1</v>
      </c>
      <c r="K235" s="956" t="s">
        <v>893</v>
      </c>
      <c r="L235" s="956" t="s">
        <v>887</v>
      </c>
      <c r="M235" s="972" t="s">
        <v>888</v>
      </c>
      <c r="N235" s="926"/>
      <c r="O235" s="955" t="s">
        <v>884</v>
      </c>
      <c r="P235" s="956" t="s">
        <v>1</v>
      </c>
      <c r="Q235" s="956" t="s">
        <v>893</v>
      </c>
      <c r="R235" s="956" t="s">
        <v>887</v>
      </c>
      <c r="S235" s="973" t="s">
        <v>888</v>
      </c>
    </row>
    <row r="236" spans="3:20" ht="16.5" x14ac:dyDescent="0.3">
      <c r="C236" s="1067" t="s">
        <v>2233</v>
      </c>
      <c r="D236" s="975" t="s">
        <v>4324</v>
      </c>
      <c r="E236" s="961">
        <v>188</v>
      </c>
      <c r="F236" s="962">
        <v>36154.069324784614</v>
      </c>
      <c r="G236" s="963">
        <v>6796965.0330595076</v>
      </c>
      <c r="H236" s="926"/>
      <c r="I236" s="1067" t="s">
        <v>2240</v>
      </c>
      <c r="J236" s="975" t="s">
        <v>2</v>
      </c>
      <c r="K236" s="961">
        <v>6000</v>
      </c>
      <c r="L236" s="962">
        <v>38913.987577639753</v>
      </c>
      <c r="M236" s="963">
        <v>233483925.46583852</v>
      </c>
      <c r="N236" s="926"/>
      <c r="O236" s="976" t="s">
        <v>984</v>
      </c>
      <c r="P236" s="975" t="s">
        <v>4324</v>
      </c>
      <c r="Q236" s="961">
        <v>563</v>
      </c>
      <c r="R236" s="962">
        <v>36154.069324784614</v>
      </c>
      <c r="S236" s="963">
        <v>20354741.029853739</v>
      </c>
    </row>
    <row r="237" spans="3:20" x14ac:dyDescent="0.3">
      <c r="C237" s="1067" t="s">
        <v>2240</v>
      </c>
      <c r="D237" s="975" t="s">
        <v>2</v>
      </c>
      <c r="E237" s="961">
        <v>6000</v>
      </c>
      <c r="F237" s="962">
        <v>38913.987577639753</v>
      </c>
      <c r="G237" s="963">
        <v>233483925.46583852</v>
      </c>
      <c r="H237" s="1292"/>
      <c r="I237" s="977" t="s">
        <v>2343</v>
      </c>
      <c r="J237" s="679" t="s">
        <v>1</v>
      </c>
      <c r="K237" s="961">
        <v>1000</v>
      </c>
      <c r="L237" s="962">
        <v>14253.502232725081</v>
      </c>
      <c r="M237" s="963">
        <v>14253502.23272508</v>
      </c>
      <c r="N237" s="926"/>
      <c r="O237" s="1067" t="s">
        <v>2240</v>
      </c>
      <c r="P237" s="679" t="s">
        <v>2</v>
      </c>
      <c r="Q237" s="961">
        <v>6000</v>
      </c>
      <c r="R237" s="962">
        <v>38913.987577639753</v>
      </c>
      <c r="S237" s="963">
        <v>233483925.46583852</v>
      </c>
      <c r="T237" s="1293"/>
    </row>
    <row r="238" spans="3:20" x14ac:dyDescent="0.3">
      <c r="C238" s="977" t="s">
        <v>2343</v>
      </c>
      <c r="D238" s="978" t="s">
        <v>1</v>
      </c>
      <c r="E238" s="961">
        <v>1000</v>
      </c>
      <c r="F238" s="962">
        <v>14253.502232725081</v>
      </c>
      <c r="G238" s="963">
        <v>14253502.23272508</v>
      </c>
      <c r="H238" s="926"/>
      <c r="I238" s="1067" t="s">
        <v>902</v>
      </c>
      <c r="J238" s="978" t="s">
        <v>903</v>
      </c>
      <c r="K238" s="979">
        <v>236</v>
      </c>
      <c r="L238" s="962">
        <v>96726.106992586661</v>
      </c>
      <c r="M238" s="963">
        <v>22827361.250250451</v>
      </c>
      <c r="N238" s="926"/>
      <c r="O238" s="976" t="s">
        <v>2343</v>
      </c>
      <c r="P238" s="679" t="s">
        <v>1</v>
      </c>
      <c r="Q238" s="961">
        <v>1000</v>
      </c>
      <c r="R238" s="962">
        <v>14253.502232725081</v>
      </c>
      <c r="S238" s="963">
        <v>14253502.23272508</v>
      </c>
    </row>
    <row r="239" spans="3:20" ht="16.5" x14ac:dyDescent="0.3">
      <c r="C239" s="1067" t="s">
        <v>902</v>
      </c>
      <c r="D239" s="978" t="s">
        <v>903</v>
      </c>
      <c r="E239" s="979">
        <v>236</v>
      </c>
      <c r="F239" s="962">
        <v>96726.106992586661</v>
      </c>
      <c r="G239" s="963">
        <v>22827361.250250451</v>
      </c>
      <c r="H239" s="926"/>
      <c r="I239" s="959" t="s">
        <v>2167</v>
      </c>
      <c r="J239" s="975" t="s">
        <v>4324</v>
      </c>
      <c r="K239" s="979">
        <v>582</v>
      </c>
      <c r="L239" s="962">
        <v>31489.721498697658</v>
      </c>
      <c r="M239" s="963">
        <v>18327017.912242036</v>
      </c>
      <c r="N239" s="926"/>
      <c r="O239" s="1067" t="s">
        <v>902</v>
      </c>
      <c r="P239" s="679" t="s">
        <v>903</v>
      </c>
      <c r="Q239" s="979">
        <v>420.90000000000003</v>
      </c>
      <c r="R239" s="962">
        <v>96726.106992586661</v>
      </c>
      <c r="S239" s="963">
        <v>40712018.433179729</v>
      </c>
    </row>
    <row r="240" spans="3:20" ht="16.5" x14ac:dyDescent="0.3">
      <c r="C240" s="959" t="s">
        <v>2167</v>
      </c>
      <c r="D240" s="975" t="s">
        <v>4324</v>
      </c>
      <c r="E240" s="980">
        <v>582</v>
      </c>
      <c r="F240" s="962">
        <v>31489.721498697658</v>
      </c>
      <c r="G240" s="963">
        <v>18327017.912242036</v>
      </c>
      <c r="H240" s="926"/>
      <c r="I240" s="959" t="s">
        <v>2344</v>
      </c>
      <c r="J240" s="975" t="s">
        <v>4324</v>
      </c>
      <c r="K240" s="980">
        <v>285</v>
      </c>
      <c r="L240" s="962">
        <v>74801.52274093368</v>
      </c>
      <c r="M240" s="963">
        <v>21318433.981166098</v>
      </c>
      <c r="N240" s="926"/>
      <c r="O240" s="959" t="s">
        <v>2167</v>
      </c>
      <c r="P240" s="975" t="s">
        <v>4324</v>
      </c>
      <c r="Q240" s="980">
        <v>1069</v>
      </c>
      <c r="R240" s="962">
        <v>31489.721498697658</v>
      </c>
      <c r="S240" s="963">
        <v>33662512.282107793</v>
      </c>
    </row>
    <row r="241" spans="3:19" ht="16.5" x14ac:dyDescent="0.3">
      <c r="C241" s="959" t="s">
        <v>2295</v>
      </c>
      <c r="D241" s="975" t="s">
        <v>2</v>
      </c>
      <c r="E241" s="980">
        <v>1000</v>
      </c>
      <c r="F241" s="962">
        <v>10474.813432835821</v>
      </c>
      <c r="G241" s="963">
        <v>10474813.432835821</v>
      </c>
      <c r="H241" s="926"/>
      <c r="I241" s="1067" t="s">
        <v>896</v>
      </c>
      <c r="J241" s="975" t="s">
        <v>4324</v>
      </c>
      <c r="K241" s="980">
        <v>188</v>
      </c>
      <c r="L241" s="962">
        <v>20419.955920657183</v>
      </c>
      <c r="M241" s="963">
        <v>3838951.7130835503</v>
      </c>
      <c r="N241" s="926"/>
      <c r="O241" s="1067" t="s">
        <v>980</v>
      </c>
      <c r="P241" s="975" t="s">
        <v>4324</v>
      </c>
      <c r="Q241" s="980">
        <v>285</v>
      </c>
      <c r="R241" s="962">
        <v>372449.24864756566</v>
      </c>
      <c r="S241" s="963">
        <v>106148035.86455621</v>
      </c>
    </row>
    <row r="242" spans="3:19" ht="16.5" x14ac:dyDescent="0.3">
      <c r="C242" s="959" t="s">
        <v>2344</v>
      </c>
      <c r="D242" s="975" t="s">
        <v>4324</v>
      </c>
      <c r="E242" s="980">
        <v>285</v>
      </c>
      <c r="F242" s="962">
        <v>74801.52274093368</v>
      </c>
      <c r="G242" s="963">
        <v>21318433.981166098</v>
      </c>
      <c r="H242" s="926"/>
      <c r="I242" s="1294" t="s">
        <v>2295</v>
      </c>
      <c r="J242" s="679" t="s">
        <v>2</v>
      </c>
      <c r="K242" s="980">
        <v>1000</v>
      </c>
      <c r="L242" s="962">
        <v>10474.813432835821</v>
      </c>
      <c r="M242" s="963">
        <v>10474813.432835821</v>
      </c>
      <c r="N242" s="926"/>
      <c r="O242" s="976" t="s">
        <v>2295</v>
      </c>
      <c r="P242" s="679" t="s">
        <v>2</v>
      </c>
      <c r="Q242" s="980">
        <v>1000</v>
      </c>
      <c r="R242" s="962">
        <v>10474.813432835821</v>
      </c>
      <c r="S242" s="963">
        <v>10474813.432835821</v>
      </c>
    </row>
    <row r="243" spans="3:19" x14ac:dyDescent="0.3">
      <c r="C243" s="1067" t="s">
        <v>988</v>
      </c>
      <c r="D243" s="975" t="s">
        <v>2327</v>
      </c>
      <c r="E243" s="980">
        <v>100</v>
      </c>
      <c r="F243" s="962">
        <v>9470.8830294530144</v>
      </c>
      <c r="G243" s="963">
        <v>947088.3029453014</v>
      </c>
      <c r="H243" s="926"/>
      <c r="I243" s="1067" t="s">
        <v>988</v>
      </c>
      <c r="J243" s="975" t="s">
        <v>2327</v>
      </c>
      <c r="K243" s="980">
        <v>25</v>
      </c>
      <c r="L243" s="962">
        <v>9470.8830294530144</v>
      </c>
      <c r="M243" s="963">
        <v>236772.07573632535</v>
      </c>
      <c r="N243" s="926"/>
      <c r="O243" s="1067" t="s">
        <v>988</v>
      </c>
      <c r="P243" s="975" t="s">
        <v>2327</v>
      </c>
      <c r="Q243" s="980">
        <v>215</v>
      </c>
      <c r="R243" s="962">
        <v>9470.8830294530144</v>
      </c>
      <c r="S243" s="963">
        <v>2036239.8513323981</v>
      </c>
    </row>
    <row r="244" spans="3:19" x14ac:dyDescent="0.3">
      <c r="C244" s="1067"/>
      <c r="D244" s="975"/>
      <c r="E244" s="980"/>
      <c r="F244" s="962"/>
      <c r="G244" s="963"/>
      <c r="H244" s="926"/>
      <c r="I244" s="1067"/>
      <c r="J244" s="975"/>
      <c r="K244" s="980"/>
      <c r="L244" s="962"/>
      <c r="M244" s="963"/>
      <c r="N244" s="926"/>
      <c r="O244" s="986"/>
      <c r="P244" s="987"/>
      <c r="Q244" s="987"/>
      <c r="R244" s="987"/>
      <c r="S244" s="1004"/>
    </row>
    <row r="245" spans="3:19" x14ac:dyDescent="0.3">
      <c r="C245" s="1067"/>
      <c r="D245" s="975"/>
      <c r="E245" s="980"/>
      <c r="F245" s="962"/>
      <c r="G245" s="963"/>
      <c r="H245" s="926"/>
      <c r="I245" s="1067"/>
      <c r="J245" s="975"/>
      <c r="K245" s="980"/>
      <c r="L245" s="962"/>
      <c r="M245" s="963"/>
      <c r="N245" s="926"/>
      <c r="O245" s="976"/>
      <c r="P245" s="975"/>
      <c r="Q245" s="980"/>
      <c r="R245" s="966"/>
      <c r="S245" s="963"/>
    </row>
    <row r="246" spans="3:19" x14ac:dyDescent="0.3">
      <c r="C246" s="720"/>
      <c r="D246" s="609"/>
      <c r="E246" s="609"/>
      <c r="F246" s="968" t="s">
        <v>1322</v>
      </c>
      <c r="G246" s="985">
        <v>328429107.61106288</v>
      </c>
      <c r="H246" s="926"/>
      <c r="I246" s="720"/>
      <c r="J246" s="609"/>
      <c r="K246" s="609"/>
      <c r="L246" s="968" t="s">
        <v>1322</v>
      </c>
      <c r="M246" s="985">
        <v>324760778.06387794</v>
      </c>
      <c r="N246" s="926"/>
      <c r="O246" s="976"/>
      <c r="P246" s="924"/>
      <c r="Q246" s="924"/>
      <c r="R246" s="968" t="s">
        <v>1322</v>
      </c>
      <c r="S246" s="1013">
        <v>461125788.59242928</v>
      </c>
    </row>
    <row r="247" spans="3:19" x14ac:dyDescent="0.3">
      <c r="C247" s="953" t="s">
        <v>898</v>
      </c>
      <c r="D247" s="954"/>
      <c r="E247" s="954"/>
      <c r="F247" s="609"/>
      <c r="G247" s="970"/>
      <c r="H247" s="926"/>
      <c r="I247" s="953" t="s">
        <v>898</v>
      </c>
      <c r="J247" s="954"/>
      <c r="K247" s="954"/>
      <c r="L247" s="609"/>
      <c r="M247" s="970"/>
      <c r="N247" s="926"/>
      <c r="O247" s="953" t="s">
        <v>898</v>
      </c>
      <c r="P247" s="954"/>
      <c r="Q247" s="954"/>
      <c r="R247" s="609"/>
      <c r="S247" s="970"/>
    </row>
    <row r="248" spans="3:19" x14ac:dyDescent="0.3">
      <c r="C248" s="955" t="s">
        <v>884</v>
      </c>
      <c r="D248" s="956" t="s">
        <v>885</v>
      </c>
      <c r="E248" s="956" t="s">
        <v>2597</v>
      </c>
      <c r="F248" s="956" t="s">
        <v>2598</v>
      </c>
      <c r="G248" s="972" t="s">
        <v>888</v>
      </c>
      <c r="H248" s="926"/>
      <c r="I248" s="955" t="s">
        <v>884</v>
      </c>
      <c r="J248" s="956" t="s">
        <v>885</v>
      </c>
      <c r="K248" s="956" t="s">
        <v>2597</v>
      </c>
      <c r="L248" s="956" t="s">
        <v>2598</v>
      </c>
      <c r="M248" s="972" t="s">
        <v>888</v>
      </c>
      <c r="N248" s="926"/>
      <c r="O248" s="955" t="s">
        <v>884</v>
      </c>
      <c r="P248" s="956" t="s">
        <v>885</v>
      </c>
      <c r="Q248" s="956" t="s">
        <v>2597</v>
      </c>
      <c r="R248" s="956" t="s">
        <v>2598</v>
      </c>
      <c r="S248" s="972" t="s">
        <v>888</v>
      </c>
    </row>
    <row r="249" spans="3:19" x14ac:dyDescent="0.3">
      <c r="C249" s="959" t="s">
        <v>899</v>
      </c>
      <c r="D249" s="988">
        <v>133931.74620661701</v>
      </c>
      <c r="E249" s="961">
        <v>1</v>
      </c>
      <c r="F249" s="989">
        <v>48</v>
      </c>
      <c r="G249" s="963">
        <v>6428723.817917617</v>
      </c>
      <c r="H249" s="926"/>
      <c r="I249" s="959" t="s">
        <v>899</v>
      </c>
      <c r="J249" s="988">
        <v>133931.74620661701</v>
      </c>
      <c r="K249" s="961">
        <v>1</v>
      </c>
      <c r="L249" s="989">
        <v>38</v>
      </c>
      <c r="M249" s="963">
        <v>5089406.3558514463</v>
      </c>
      <c r="N249" s="926"/>
      <c r="O249" s="959" t="s">
        <v>899</v>
      </c>
      <c r="P249" s="988">
        <v>133931.74620661701</v>
      </c>
      <c r="Q249" s="961">
        <v>1</v>
      </c>
      <c r="R249" s="989">
        <v>48</v>
      </c>
      <c r="S249" s="963">
        <v>6428723.817917617</v>
      </c>
    </row>
    <row r="250" spans="3:19" x14ac:dyDescent="0.3">
      <c r="C250" s="1289" t="s">
        <v>990</v>
      </c>
      <c r="D250" s="988">
        <v>100448.75998254272</v>
      </c>
      <c r="E250" s="961">
        <v>3</v>
      </c>
      <c r="F250" s="989">
        <v>48</v>
      </c>
      <c r="G250" s="963">
        <v>14464621.437486151</v>
      </c>
      <c r="H250" s="926"/>
      <c r="I250" s="1289" t="s">
        <v>990</v>
      </c>
      <c r="J250" s="988">
        <v>100448.75998254272</v>
      </c>
      <c r="K250" s="961">
        <v>3</v>
      </c>
      <c r="L250" s="989">
        <v>38</v>
      </c>
      <c r="M250" s="963">
        <v>11451158.63800987</v>
      </c>
      <c r="N250" s="926"/>
      <c r="O250" s="1289" t="s">
        <v>990</v>
      </c>
      <c r="P250" s="988">
        <v>100448.75998254272</v>
      </c>
      <c r="Q250" s="961">
        <v>3</v>
      </c>
      <c r="R250" s="989">
        <v>48</v>
      </c>
      <c r="S250" s="963">
        <v>14464621.437486151</v>
      </c>
    </row>
    <row r="251" spans="3:19" x14ac:dyDescent="0.3">
      <c r="C251" s="959" t="s">
        <v>1154</v>
      </c>
      <c r="D251" s="988">
        <v>64040.167561799884</v>
      </c>
      <c r="E251" s="961">
        <v>5</v>
      </c>
      <c r="F251" s="989">
        <v>48</v>
      </c>
      <c r="G251" s="963">
        <v>15369640.214831971</v>
      </c>
      <c r="H251" s="926"/>
      <c r="I251" s="959" t="s">
        <v>1154</v>
      </c>
      <c r="J251" s="988">
        <v>64040.167561799884</v>
      </c>
      <c r="K251" s="961">
        <v>5</v>
      </c>
      <c r="L251" s="989">
        <v>38</v>
      </c>
      <c r="M251" s="963">
        <v>12167631.836741978</v>
      </c>
      <c r="N251" s="926"/>
      <c r="O251" s="959" t="s">
        <v>1154</v>
      </c>
      <c r="P251" s="988">
        <v>64040.167561799884</v>
      </c>
      <c r="Q251" s="961">
        <v>5</v>
      </c>
      <c r="R251" s="989">
        <v>48</v>
      </c>
      <c r="S251" s="963">
        <v>15369640.214831971</v>
      </c>
    </row>
    <row r="252" spans="3:19" x14ac:dyDescent="0.3">
      <c r="C252" s="959" t="s">
        <v>2603</v>
      </c>
      <c r="D252" s="988">
        <v>290020.70325447264</v>
      </c>
      <c r="E252" s="965">
        <v>1</v>
      </c>
      <c r="F252" s="989">
        <v>48</v>
      </c>
      <c r="G252" s="963">
        <v>13920993.756214686</v>
      </c>
      <c r="H252" s="926"/>
      <c r="I252" s="959" t="s">
        <v>2603</v>
      </c>
      <c r="J252" s="988">
        <v>290020.70325447264</v>
      </c>
      <c r="K252" s="965">
        <v>1</v>
      </c>
      <c r="L252" s="989">
        <v>38</v>
      </c>
      <c r="M252" s="963">
        <v>11020786.723669961</v>
      </c>
      <c r="N252" s="926"/>
      <c r="O252" s="959" t="s">
        <v>2603</v>
      </c>
      <c r="P252" s="988">
        <v>290020.70325447264</v>
      </c>
      <c r="Q252" s="965">
        <v>1</v>
      </c>
      <c r="R252" s="989">
        <v>48</v>
      </c>
      <c r="S252" s="963">
        <v>13920993.756214686</v>
      </c>
    </row>
    <row r="253" spans="3:19" x14ac:dyDescent="0.3">
      <c r="C253" s="720"/>
      <c r="D253" s="992"/>
      <c r="E253" s="993"/>
      <c r="F253" s="991" t="s">
        <v>1322</v>
      </c>
      <c r="G253" s="985">
        <v>50183979.226450421</v>
      </c>
      <c r="H253" s="926"/>
      <c r="I253" s="720"/>
      <c r="J253" s="992"/>
      <c r="K253" s="993"/>
      <c r="L253" s="991" t="s">
        <v>1322</v>
      </c>
      <c r="M253" s="969">
        <v>28708196.830603294</v>
      </c>
      <c r="N253" s="926"/>
      <c r="O253" s="720"/>
      <c r="P253" s="992"/>
      <c r="Q253" s="993"/>
      <c r="R253" s="991" t="s">
        <v>1322</v>
      </c>
      <c r="S253" s="969">
        <v>36262985.470235735</v>
      </c>
    </row>
    <row r="254" spans="3:19" x14ac:dyDescent="0.3">
      <c r="C254" s="953" t="s">
        <v>2785</v>
      </c>
      <c r="D254" s="954"/>
      <c r="E254" s="954"/>
      <c r="F254" s="609"/>
      <c r="G254" s="970"/>
      <c r="H254" s="926"/>
      <c r="I254" s="953" t="s">
        <v>2785</v>
      </c>
      <c r="J254" s="954"/>
      <c r="K254" s="954"/>
      <c r="L254" s="609"/>
      <c r="M254" s="970"/>
      <c r="N254" s="926"/>
      <c r="O254" s="953" t="s">
        <v>2785</v>
      </c>
      <c r="P254" s="954"/>
      <c r="Q254" s="954"/>
      <c r="R254" s="609"/>
      <c r="S254" s="970"/>
    </row>
    <row r="255" spans="3:19" x14ac:dyDescent="0.3">
      <c r="C255" s="955" t="s">
        <v>884</v>
      </c>
      <c r="D255" s="994" t="s">
        <v>892</v>
      </c>
      <c r="E255" s="994" t="s">
        <v>893</v>
      </c>
      <c r="F255" s="956" t="s">
        <v>887</v>
      </c>
      <c r="G255" s="972" t="s">
        <v>888</v>
      </c>
      <c r="H255" s="926"/>
      <c r="I255" s="955" t="s">
        <v>884</v>
      </c>
      <c r="J255" s="994" t="s">
        <v>892</v>
      </c>
      <c r="K255" s="994" t="s">
        <v>893</v>
      </c>
      <c r="L255" s="956" t="s">
        <v>887</v>
      </c>
      <c r="M255" s="972" t="s">
        <v>888</v>
      </c>
      <c r="N255" s="926"/>
      <c r="O255" s="955" t="s">
        <v>884</v>
      </c>
      <c r="P255" s="994" t="s">
        <v>892</v>
      </c>
      <c r="Q255" s="994" t="s">
        <v>893</v>
      </c>
      <c r="R255" s="956" t="s">
        <v>887</v>
      </c>
      <c r="S255" s="972" t="s">
        <v>888</v>
      </c>
    </row>
    <row r="256" spans="3:19" ht="16.5" x14ac:dyDescent="0.3">
      <c r="C256" s="1067" t="s">
        <v>980</v>
      </c>
      <c r="D256" s="975" t="s">
        <v>4324</v>
      </c>
      <c r="E256" s="961">
        <v>150</v>
      </c>
      <c r="F256" s="962">
        <v>372449.24864756566</v>
      </c>
      <c r="G256" s="963">
        <v>55867387.297134846</v>
      </c>
      <c r="H256" s="926"/>
      <c r="I256" s="976" t="s">
        <v>2440</v>
      </c>
      <c r="J256" s="975" t="s">
        <v>4324</v>
      </c>
      <c r="K256" s="961">
        <v>150</v>
      </c>
      <c r="L256" s="962">
        <v>31125</v>
      </c>
      <c r="M256" s="963">
        <v>4668750</v>
      </c>
      <c r="N256" s="926"/>
      <c r="O256" s="1067" t="s">
        <v>2345</v>
      </c>
      <c r="P256" s="679" t="s">
        <v>4324</v>
      </c>
      <c r="Q256" s="979">
        <v>225</v>
      </c>
      <c r="R256" s="962">
        <v>477128.39110398723</v>
      </c>
      <c r="S256" s="963">
        <v>107353887.99839713</v>
      </c>
    </row>
    <row r="257" spans="3:19" ht="16.5" x14ac:dyDescent="0.3">
      <c r="C257" s="1067"/>
      <c r="D257" s="975"/>
      <c r="E257" s="961"/>
      <c r="F257" s="962"/>
      <c r="G257" s="963"/>
      <c r="H257" s="926"/>
      <c r="I257" s="959" t="s">
        <v>2439</v>
      </c>
      <c r="J257" s="975" t="s">
        <v>4325</v>
      </c>
      <c r="K257" s="980">
        <v>1500</v>
      </c>
      <c r="L257" s="962">
        <v>2940</v>
      </c>
      <c r="M257" s="963">
        <v>4410000</v>
      </c>
      <c r="N257" s="926"/>
      <c r="O257" s="1067"/>
      <c r="P257" s="679"/>
      <c r="Q257" s="979"/>
      <c r="R257" s="962"/>
      <c r="S257" s="963"/>
    </row>
    <row r="258" spans="3:19" x14ac:dyDescent="0.3">
      <c r="C258" s="1290"/>
      <c r="D258" s="996"/>
      <c r="E258" s="997"/>
      <c r="F258" s="968" t="s">
        <v>1322</v>
      </c>
      <c r="G258" s="985">
        <v>55867387.297134846</v>
      </c>
      <c r="H258" s="926"/>
      <c r="I258" s="1290"/>
      <c r="J258" s="996"/>
      <c r="K258" s="997"/>
      <c r="L258" s="968" t="s">
        <v>1322</v>
      </c>
      <c r="M258" s="985">
        <v>9078750</v>
      </c>
      <c r="N258" s="926"/>
      <c r="O258" s="1290"/>
      <c r="P258" s="996"/>
      <c r="Q258" s="997"/>
      <c r="R258" s="968" t="s">
        <v>1322</v>
      </c>
      <c r="S258" s="985">
        <v>107353887.99839713</v>
      </c>
    </row>
    <row r="259" spans="3:19" x14ac:dyDescent="0.3">
      <c r="C259" s="720"/>
      <c r="D259" s="609"/>
      <c r="E259" s="609"/>
      <c r="F259" s="987"/>
      <c r="G259" s="1004"/>
      <c r="H259" s="926"/>
      <c r="I259" s="720"/>
      <c r="J259" s="609"/>
      <c r="K259" s="609"/>
      <c r="L259" s="987"/>
      <c r="M259" s="1004"/>
      <c r="N259" s="926"/>
      <c r="O259" s="720"/>
      <c r="P259" s="609"/>
      <c r="Q259" s="609"/>
      <c r="R259" s="987"/>
      <c r="S259" s="1004"/>
    </row>
    <row r="260" spans="3:19" ht="15.75" thickBot="1" x14ac:dyDescent="0.35">
      <c r="C260" s="745"/>
      <c r="D260" s="746"/>
      <c r="E260" s="940" t="s">
        <v>964</v>
      </c>
      <c r="F260" s="1001"/>
      <c r="G260" s="1002">
        <v>446881453.85567749</v>
      </c>
      <c r="H260" s="926"/>
      <c r="I260" s="745"/>
      <c r="J260" s="746"/>
      <c r="K260" s="940" t="s">
        <v>964</v>
      </c>
      <c r="L260" s="1001"/>
      <c r="M260" s="1002">
        <v>370271154.75055361</v>
      </c>
      <c r="N260" s="926"/>
      <c r="O260" s="745"/>
      <c r="P260" s="746"/>
      <c r="Q260" s="940" t="s">
        <v>964</v>
      </c>
      <c r="R260" s="1001"/>
      <c r="S260" s="1002">
        <v>625249550.93885934</v>
      </c>
    </row>
    <row r="261" spans="3:19" x14ac:dyDescent="0.3">
      <c r="C261" s="926"/>
      <c r="D261" s="926"/>
      <c r="E261" s="926"/>
      <c r="F261" s="926"/>
      <c r="G261" s="926"/>
      <c r="H261" s="926"/>
      <c r="I261" s="926"/>
      <c r="J261" s="926"/>
      <c r="K261" s="926"/>
      <c r="L261" s="926"/>
      <c r="M261" s="926"/>
      <c r="N261" s="926"/>
      <c r="O261" s="926"/>
      <c r="P261" s="926"/>
      <c r="Q261" s="926"/>
      <c r="R261" s="926"/>
      <c r="S261" s="926"/>
    </row>
    <row r="262" spans="3:19" ht="15.75" thickBot="1" x14ac:dyDescent="0.35">
      <c r="C262" s="926"/>
      <c r="D262" s="926"/>
      <c r="E262" s="926"/>
      <c r="F262" s="926"/>
      <c r="G262" s="926"/>
      <c r="H262" s="926"/>
      <c r="I262" s="926"/>
      <c r="J262" s="926"/>
      <c r="K262" s="926"/>
      <c r="L262" s="926"/>
      <c r="M262" s="926"/>
      <c r="N262" s="926"/>
      <c r="O262" s="926"/>
      <c r="P262" s="926"/>
      <c r="Q262" s="926"/>
      <c r="R262" s="926"/>
      <c r="S262" s="926"/>
    </row>
    <row r="263" spans="3:19" x14ac:dyDescent="0.3">
      <c r="C263" s="932"/>
      <c r="D263" s="933" t="s">
        <v>2443</v>
      </c>
      <c r="E263" s="934"/>
      <c r="F263" s="934"/>
      <c r="G263" s="935"/>
      <c r="H263" s="926"/>
      <c r="I263" s="936" t="s">
        <v>2442</v>
      </c>
      <c r="J263" s="937"/>
      <c r="K263" s="938"/>
      <c r="L263" s="938"/>
      <c r="M263" s="939"/>
      <c r="N263" s="926"/>
      <c r="O263" s="936" t="s">
        <v>2441</v>
      </c>
      <c r="P263" s="937"/>
      <c r="Q263" s="938"/>
      <c r="R263" s="938"/>
      <c r="S263" s="939"/>
    </row>
    <row r="264" spans="3:19" ht="15.75" thickBot="1" x14ac:dyDescent="0.35">
      <c r="C264" s="745"/>
      <c r="D264" s="940"/>
      <c r="E264" s="941"/>
      <c r="F264" s="746"/>
      <c r="G264" s="942"/>
      <c r="H264" s="926"/>
      <c r="I264" s="745"/>
      <c r="J264" s="940"/>
      <c r="K264" s="941"/>
      <c r="L264" s="746"/>
      <c r="M264" s="942"/>
      <c r="N264" s="926"/>
      <c r="O264" s="745"/>
      <c r="P264" s="940"/>
      <c r="Q264" s="941"/>
      <c r="R264" s="746"/>
      <c r="S264" s="942"/>
    </row>
    <row r="265" spans="3:19" x14ac:dyDescent="0.3">
      <c r="C265" s="720"/>
      <c r="D265" s="609"/>
      <c r="E265" s="1020" t="s">
        <v>875</v>
      </c>
      <c r="F265" s="609"/>
      <c r="G265" s="943"/>
      <c r="H265" s="926"/>
      <c r="I265" s="720"/>
      <c r="J265" s="609"/>
      <c r="K265" s="1020" t="s">
        <v>875</v>
      </c>
      <c r="L265" s="609"/>
      <c r="M265" s="943"/>
      <c r="N265" s="926"/>
      <c r="O265" s="720"/>
      <c r="P265" s="609"/>
      <c r="Q265" s="1020" t="s">
        <v>875</v>
      </c>
      <c r="R265" s="609"/>
      <c r="S265" s="943"/>
    </row>
    <row r="266" spans="3:19" ht="15.75" thickBot="1" x14ac:dyDescent="0.35">
      <c r="C266" s="944" t="s">
        <v>877</v>
      </c>
      <c r="D266" s="1226">
        <v>16</v>
      </c>
      <c r="E266" s="1020" t="s">
        <v>3366</v>
      </c>
      <c r="F266" s="1286"/>
      <c r="G266" s="947"/>
      <c r="H266" s="926"/>
      <c r="I266" s="944" t="s">
        <v>877</v>
      </c>
      <c r="J266" s="1226">
        <v>17</v>
      </c>
      <c r="K266" s="1020" t="s">
        <v>3366</v>
      </c>
      <c r="L266" s="1286"/>
      <c r="M266" s="947"/>
      <c r="N266" s="926"/>
      <c r="O266" s="944" t="s">
        <v>877</v>
      </c>
      <c r="P266" s="1226">
        <v>18</v>
      </c>
      <c r="Q266" s="1020" t="s">
        <v>3366</v>
      </c>
      <c r="R266" s="1286"/>
      <c r="S266" s="947"/>
    </row>
    <row r="267" spans="3:19" x14ac:dyDescent="0.3">
      <c r="C267" s="932" t="s">
        <v>880</v>
      </c>
      <c r="D267" s="693"/>
      <c r="E267" s="692"/>
      <c r="F267" s="948" t="s">
        <v>2318</v>
      </c>
      <c r="G267" s="949" t="s">
        <v>2320</v>
      </c>
      <c r="H267" s="926"/>
      <c r="I267" s="932" t="s">
        <v>880</v>
      </c>
      <c r="J267" s="693"/>
      <c r="K267" s="692"/>
      <c r="L267" s="948" t="s">
        <v>2318</v>
      </c>
      <c r="M267" s="949" t="s">
        <v>2320</v>
      </c>
      <c r="N267" s="926"/>
      <c r="O267" s="932" t="s">
        <v>880</v>
      </c>
      <c r="P267" s="693"/>
      <c r="Q267" s="692"/>
      <c r="R267" s="948" t="s">
        <v>2318</v>
      </c>
      <c r="S267" s="949" t="s">
        <v>2320</v>
      </c>
    </row>
    <row r="268" spans="3:19" ht="15.75" thickBot="1" x14ac:dyDescent="0.35">
      <c r="C268" s="950" t="s">
        <v>2443</v>
      </c>
      <c r="D268" s="951"/>
      <c r="E268" s="952"/>
      <c r="F268" s="609"/>
      <c r="G268" s="943"/>
      <c r="H268" s="926"/>
      <c r="I268" s="950" t="s">
        <v>2442</v>
      </c>
      <c r="J268" s="951"/>
      <c r="K268" s="952"/>
      <c r="L268" s="609"/>
      <c r="M268" s="943"/>
      <c r="N268" s="926"/>
      <c r="O268" s="950" t="s">
        <v>2441</v>
      </c>
      <c r="P268" s="951"/>
      <c r="Q268" s="952"/>
      <c r="R268" s="609"/>
      <c r="S268" s="943"/>
    </row>
    <row r="269" spans="3:19" x14ac:dyDescent="0.3">
      <c r="C269" s="953" t="s">
        <v>882</v>
      </c>
      <c r="D269" s="609"/>
      <c r="E269" s="954"/>
      <c r="F269" s="609"/>
      <c r="G269" s="943"/>
      <c r="H269" s="926"/>
      <c r="I269" s="953" t="s">
        <v>882</v>
      </c>
      <c r="J269" s="609"/>
      <c r="K269" s="954"/>
      <c r="L269" s="609"/>
      <c r="M269" s="943"/>
      <c r="N269" s="926"/>
      <c r="O269" s="953" t="s">
        <v>882</v>
      </c>
      <c r="P269" s="609"/>
      <c r="Q269" s="954"/>
      <c r="R269" s="609"/>
      <c r="S269" s="943"/>
    </row>
    <row r="270" spans="3:19" ht="15.75" x14ac:dyDescent="0.3">
      <c r="C270" s="955" t="s">
        <v>884</v>
      </c>
      <c r="D270" s="956" t="s">
        <v>885</v>
      </c>
      <c r="E270" s="956" t="s">
        <v>886</v>
      </c>
      <c r="F270" s="956" t="s">
        <v>887</v>
      </c>
      <c r="G270" s="957" t="s">
        <v>888</v>
      </c>
      <c r="H270" s="1285"/>
      <c r="I270" s="955" t="s">
        <v>884</v>
      </c>
      <c r="J270" s="956" t="s">
        <v>885</v>
      </c>
      <c r="K270" s="958" t="s">
        <v>886</v>
      </c>
      <c r="L270" s="956" t="s">
        <v>887</v>
      </c>
      <c r="M270" s="957" t="s">
        <v>888</v>
      </c>
      <c r="N270" s="1285"/>
      <c r="O270" s="955" t="s">
        <v>884</v>
      </c>
      <c r="P270" s="956" t="s">
        <v>885</v>
      </c>
      <c r="Q270" s="958" t="s">
        <v>886</v>
      </c>
      <c r="R270" s="956" t="s">
        <v>887</v>
      </c>
      <c r="S270" s="957" t="s">
        <v>888</v>
      </c>
    </row>
    <row r="271" spans="3:19" ht="15.75" x14ac:dyDescent="0.3">
      <c r="C271" s="959" t="s">
        <v>889</v>
      </c>
      <c r="D271" s="960">
        <v>96448.825485874579</v>
      </c>
      <c r="E271" s="961">
        <v>9</v>
      </c>
      <c r="F271" s="962">
        <v>868039.42937287118</v>
      </c>
      <c r="G271" s="963">
        <v>868039.42937287118</v>
      </c>
      <c r="H271" s="1285"/>
      <c r="I271" s="959" t="s">
        <v>889</v>
      </c>
      <c r="J271" s="960">
        <v>96448.825485874579</v>
      </c>
      <c r="K271" s="961">
        <v>7</v>
      </c>
      <c r="L271" s="962">
        <v>675141.77840112208</v>
      </c>
      <c r="M271" s="963">
        <v>675141.77840112208</v>
      </c>
      <c r="N271" s="1285"/>
      <c r="O271" s="959" t="s">
        <v>889</v>
      </c>
      <c r="P271" s="960">
        <v>96448.825485874579</v>
      </c>
      <c r="Q271" s="961">
        <v>9</v>
      </c>
      <c r="R271" s="962">
        <v>868039.42937287118</v>
      </c>
      <c r="S271" s="963">
        <v>868039.42937287118</v>
      </c>
    </row>
    <row r="272" spans="3:19" ht="15.75" x14ac:dyDescent="0.3">
      <c r="C272" s="1287" t="s">
        <v>926</v>
      </c>
      <c r="D272" s="960">
        <v>39894.1454618313</v>
      </c>
      <c r="E272" s="961">
        <v>7.5</v>
      </c>
      <c r="F272" s="962">
        <v>299206.09096373478</v>
      </c>
      <c r="G272" s="963">
        <v>299206.09096373478</v>
      </c>
      <c r="H272" s="1285"/>
      <c r="I272" s="959" t="s">
        <v>901</v>
      </c>
      <c r="J272" s="960">
        <v>46213.584452013631</v>
      </c>
      <c r="K272" s="961">
        <v>24.75</v>
      </c>
      <c r="L272" s="962">
        <v>1143786.2151873372</v>
      </c>
      <c r="M272" s="963">
        <v>1143786.2151873372</v>
      </c>
      <c r="N272" s="1285"/>
      <c r="O272" s="959" t="s">
        <v>926</v>
      </c>
      <c r="P272" s="960">
        <v>39894.1454618313</v>
      </c>
      <c r="Q272" s="961">
        <v>10.15</v>
      </c>
      <c r="R272" s="962">
        <v>404925.57643758773</v>
      </c>
      <c r="S272" s="963">
        <v>404925.57643758773</v>
      </c>
    </row>
    <row r="273" spans="3:19" ht="15.75" x14ac:dyDescent="0.3">
      <c r="C273" s="1287" t="s">
        <v>927</v>
      </c>
      <c r="D273" s="960">
        <v>29920.609096373475</v>
      </c>
      <c r="E273" s="961">
        <v>3.75</v>
      </c>
      <c r="F273" s="962">
        <v>112202.28411140053</v>
      </c>
      <c r="G273" s="963">
        <v>112202.28411140053</v>
      </c>
      <c r="H273" s="1285"/>
      <c r="I273" s="959" t="s">
        <v>2263</v>
      </c>
      <c r="J273" s="960">
        <v>644840.71328391111</v>
      </c>
      <c r="K273" s="965">
        <v>5.8142857142857141</v>
      </c>
      <c r="L273" s="966">
        <v>3749288.1472364543</v>
      </c>
      <c r="M273" s="967">
        <v>3749288.1472364543</v>
      </c>
      <c r="N273" s="1285"/>
      <c r="O273" s="959" t="s">
        <v>927</v>
      </c>
      <c r="P273" s="960">
        <v>29920.609096373475</v>
      </c>
      <c r="Q273" s="961">
        <v>5.0750000000000002</v>
      </c>
      <c r="R273" s="962">
        <v>151847.09116409539</v>
      </c>
      <c r="S273" s="963">
        <v>151847.09116409539</v>
      </c>
    </row>
    <row r="274" spans="3:19" ht="15.75" x14ac:dyDescent="0.3">
      <c r="C274" s="959" t="s">
        <v>901</v>
      </c>
      <c r="D274" s="960">
        <v>46213.584452013631</v>
      </c>
      <c r="E274" s="961">
        <v>24.75</v>
      </c>
      <c r="F274" s="962">
        <v>1143786.2151873372</v>
      </c>
      <c r="G274" s="963">
        <v>1143786.2151873372</v>
      </c>
      <c r="H274" s="1285"/>
      <c r="I274" s="959"/>
      <c r="J274" s="962"/>
      <c r="K274" s="961"/>
      <c r="L274" s="962"/>
      <c r="M274" s="1003"/>
      <c r="N274" s="1285"/>
      <c r="O274" s="959" t="s">
        <v>901</v>
      </c>
      <c r="P274" s="960">
        <v>46213.584452013631</v>
      </c>
      <c r="Q274" s="961">
        <v>73.875</v>
      </c>
      <c r="R274" s="962">
        <v>3414028.5513925068</v>
      </c>
      <c r="S274" s="963">
        <v>3414028.5513925068</v>
      </c>
    </row>
    <row r="275" spans="3:19" ht="15.75" x14ac:dyDescent="0.3">
      <c r="C275" s="959" t="s">
        <v>2324</v>
      </c>
      <c r="D275" s="960">
        <v>139715.48787818075</v>
      </c>
      <c r="E275" s="961">
        <v>15</v>
      </c>
      <c r="F275" s="962">
        <v>2095732.3181727112</v>
      </c>
      <c r="G275" s="963">
        <v>2095732.3181727112</v>
      </c>
      <c r="H275" s="1285"/>
      <c r="I275" s="959"/>
      <c r="J275" s="962"/>
      <c r="K275" s="961"/>
      <c r="L275" s="962"/>
      <c r="M275" s="1003"/>
      <c r="N275" s="1285"/>
      <c r="O275" s="959" t="s">
        <v>2324</v>
      </c>
      <c r="P275" s="960">
        <v>139715.48787818075</v>
      </c>
      <c r="Q275" s="961">
        <v>15</v>
      </c>
      <c r="R275" s="962">
        <v>2095732.3181727112</v>
      </c>
      <c r="S275" s="963">
        <v>2095732.3181727112</v>
      </c>
    </row>
    <row r="276" spans="3:19" ht="15.75" x14ac:dyDescent="0.3">
      <c r="C276" s="959" t="s">
        <v>2325</v>
      </c>
      <c r="D276" s="960">
        <v>98875.576036866361</v>
      </c>
      <c r="E276" s="965">
        <v>20</v>
      </c>
      <c r="F276" s="962">
        <v>1977511.5207373272</v>
      </c>
      <c r="G276" s="963">
        <v>1977511.5207373272</v>
      </c>
      <c r="H276" s="1285"/>
      <c r="I276" s="959"/>
      <c r="J276" s="962"/>
      <c r="K276" s="961"/>
      <c r="L276" s="962"/>
      <c r="M276" s="1003"/>
      <c r="N276" s="1285"/>
      <c r="O276" s="959" t="s">
        <v>2325</v>
      </c>
      <c r="P276" s="960">
        <v>98875.576036866361</v>
      </c>
      <c r="Q276" s="965">
        <v>20</v>
      </c>
      <c r="R276" s="962">
        <v>1977511.5207373272</v>
      </c>
      <c r="S276" s="963">
        <v>1977511.5207373272</v>
      </c>
    </row>
    <row r="277" spans="3:19" x14ac:dyDescent="0.3">
      <c r="C277" s="959" t="s">
        <v>2263</v>
      </c>
      <c r="D277" s="960">
        <v>644840.71328391111</v>
      </c>
      <c r="E277" s="965">
        <v>5.8142857142857141</v>
      </c>
      <c r="F277" s="966">
        <v>3749288.1472364543</v>
      </c>
      <c r="G277" s="967">
        <v>3749288.1472364543</v>
      </c>
      <c r="H277" s="926"/>
      <c r="I277" s="959"/>
      <c r="J277" s="962"/>
      <c r="K277" s="961"/>
      <c r="L277" s="962"/>
      <c r="M277" s="1003"/>
      <c r="N277" s="926"/>
      <c r="O277" s="959" t="s">
        <v>2263</v>
      </c>
      <c r="P277" s="960">
        <v>644840.71328391111</v>
      </c>
      <c r="Q277" s="965">
        <v>10.7</v>
      </c>
      <c r="R277" s="966">
        <v>6899795.6321378481</v>
      </c>
      <c r="S277" s="967">
        <v>6899795.6321378481</v>
      </c>
    </row>
    <row r="278" spans="3:19" x14ac:dyDescent="0.3">
      <c r="C278" s="720"/>
      <c r="D278" s="609"/>
      <c r="E278" s="609"/>
      <c r="F278" s="968" t="s">
        <v>1322</v>
      </c>
      <c r="G278" s="969">
        <v>10245766.005781837</v>
      </c>
      <c r="H278" s="926"/>
      <c r="I278" s="720"/>
      <c r="J278" s="609"/>
      <c r="K278" s="609"/>
      <c r="L278" s="968" t="s">
        <v>1322</v>
      </c>
      <c r="M278" s="969">
        <v>5568216.140824914</v>
      </c>
      <c r="N278" s="926"/>
      <c r="O278" s="720"/>
      <c r="P278" s="609"/>
      <c r="Q278" s="609"/>
      <c r="R278" s="968" t="s">
        <v>1322</v>
      </c>
      <c r="S278" s="969">
        <v>15811880.119414948</v>
      </c>
    </row>
    <row r="279" spans="3:19" x14ac:dyDescent="0.3">
      <c r="C279" s="953" t="s">
        <v>891</v>
      </c>
      <c r="D279" s="954"/>
      <c r="E279" s="954"/>
      <c r="F279" s="609"/>
      <c r="G279" s="970"/>
      <c r="H279" s="926"/>
      <c r="I279" s="953" t="s">
        <v>891</v>
      </c>
      <c r="J279" s="954"/>
      <c r="K279" s="954"/>
      <c r="L279" s="609"/>
      <c r="M279" s="970"/>
      <c r="N279" s="926"/>
      <c r="O279" s="953" t="s">
        <v>891</v>
      </c>
      <c r="P279" s="954"/>
      <c r="Q279" s="954"/>
      <c r="R279" s="609"/>
      <c r="S279" s="971"/>
    </row>
    <row r="280" spans="3:19" x14ac:dyDescent="0.3">
      <c r="C280" s="955" t="s">
        <v>884</v>
      </c>
      <c r="D280" s="956" t="s">
        <v>1</v>
      </c>
      <c r="E280" s="956" t="s">
        <v>893</v>
      </c>
      <c r="F280" s="956" t="s">
        <v>887</v>
      </c>
      <c r="G280" s="972" t="s">
        <v>888</v>
      </c>
      <c r="H280" s="926"/>
      <c r="I280" s="955" t="s">
        <v>884</v>
      </c>
      <c r="J280" s="956" t="s">
        <v>1</v>
      </c>
      <c r="K280" s="956" t="s">
        <v>893</v>
      </c>
      <c r="L280" s="956" t="s">
        <v>887</v>
      </c>
      <c r="M280" s="972" t="s">
        <v>888</v>
      </c>
      <c r="N280" s="926"/>
      <c r="O280" s="955" t="s">
        <v>884</v>
      </c>
      <c r="P280" s="956" t="s">
        <v>1</v>
      </c>
      <c r="Q280" s="956" t="s">
        <v>893</v>
      </c>
      <c r="R280" s="956" t="s">
        <v>887</v>
      </c>
      <c r="S280" s="973" t="s">
        <v>888</v>
      </c>
    </row>
    <row r="281" spans="3:19" ht="16.5" x14ac:dyDescent="0.3">
      <c r="C281" s="1067" t="s">
        <v>2233</v>
      </c>
      <c r="D281" s="975" t="s">
        <v>4324</v>
      </c>
      <c r="E281" s="961">
        <v>132</v>
      </c>
      <c r="F281" s="962">
        <v>36154.069324784614</v>
      </c>
      <c r="G281" s="963">
        <v>4772337.1508715693</v>
      </c>
      <c r="H281" s="926"/>
      <c r="I281" s="1067" t="s">
        <v>2240</v>
      </c>
      <c r="J281" s="975" t="s">
        <v>2</v>
      </c>
      <c r="K281" s="961">
        <v>4000</v>
      </c>
      <c r="L281" s="962">
        <v>38913.987577639753</v>
      </c>
      <c r="M281" s="963">
        <v>155655950.310559</v>
      </c>
      <c r="N281" s="926"/>
      <c r="O281" s="976" t="s">
        <v>984</v>
      </c>
      <c r="P281" s="975" t="s">
        <v>4324</v>
      </c>
      <c r="Q281" s="961">
        <v>394</v>
      </c>
      <c r="R281" s="962">
        <v>36154.069324784614</v>
      </c>
      <c r="S281" s="963">
        <v>14244703.313965138</v>
      </c>
    </row>
    <row r="282" spans="3:19" x14ac:dyDescent="0.3">
      <c r="C282" s="1067" t="s">
        <v>2240</v>
      </c>
      <c r="D282" s="975" t="s">
        <v>2</v>
      </c>
      <c r="E282" s="961">
        <v>4000</v>
      </c>
      <c r="F282" s="962">
        <v>38913.987577639753</v>
      </c>
      <c r="G282" s="963">
        <v>155655950.310559</v>
      </c>
      <c r="H282" s="926"/>
      <c r="I282" s="977" t="s">
        <v>2343</v>
      </c>
      <c r="J282" s="679" t="s">
        <v>1</v>
      </c>
      <c r="K282" s="961">
        <v>668</v>
      </c>
      <c r="L282" s="962">
        <v>14253.502232725081</v>
      </c>
      <c r="M282" s="963">
        <v>9521339.4914603531</v>
      </c>
      <c r="N282" s="926"/>
      <c r="O282" s="976" t="s">
        <v>2240</v>
      </c>
      <c r="P282" s="679" t="s">
        <v>2</v>
      </c>
      <c r="Q282" s="961">
        <v>4000</v>
      </c>
      <c r="R282" s="962">
        <v>38913.987577639753</v>
      </c>
      <c r="S282" s="963">
        <v>155655950.310559</v>
      </c>
    </row>
    <row r="283" spans="3:19" x14ac:dyDescent="0.3">
      <c r="C283" s="1067" t="s">
        <v>2343</v>
      </c>
      <c r="D283" s="978" t="s">
        <v>1</v>
      </c>
      <c r="E283" s="961">
        <v>668</v>
      </c>
      <c r="F283" s="962">
        <v>14253.502232725081</v>
      </c>
      <c r="G283" s="963">
        <v>9521339.4914603531</v>
      </c>
      <c r="H283" s="926"/>
      <c r="I283" s="1067" t="s">
        <v>902</v>
      </c>
      <c r="J283" s="978" t="s">
        <v>903</v>
      </c>
      <c r="K283" s="979">
        <v>173.4</v>
      </c>
      <c r="L283" s="962">
        <v>96726.106992586661</v>
      </c>
      <c r="M283" s="963">
        <v>16772306.952514527</v>
      </c>
      <c r="N283" s="926"/>
      <c r="O283" s="976" t="s">
        <v>2343</v>
      </c>
      <c r="P283" s="679" t="s">
        <v>1</v>
      </c>
      <c r="Q283" s="961">
        <v>668</v>
      </c>
      <c r="R283" s="962">
        <v>14253.502232725081</v>
      </c>
      <c r="S283" s="963">
        <v>9521339.4914603531</v>
      </c>
    </row>
    <row r="284" spans="3:19" ht="16.5" x14ac:dyDescent="0.3">
      <c r="C284" s="1067" t="s">
        <v>902</v>
      </c>
      <c r="D284" s="978" t="s">
        <v>903</v>
      </c>
      <c r="E284" s="979">
        <v>173.4</v>
      </c>
      <c r="F284" s="962">
        <v>96726.106992586661</v>
      </c>
      <c r="G284" s="963">
        <v>16772306.952514527</v>
      </c>
      <c r="H284" s="926"/>
      <c r="I284" s="959" t="s">
        <v>2167</v>
      </c>
      <c r="J284" s="975" t="s">
        <v>4324</v>
      </c>
      <c r="K284" s="979">
        <v>407</v>
      </c>
      <c r="L284" s="962">
        <v>31489.721498697658</v>
      </c>
      <c r="M284" s="963">
        <v>12816316.649969947</v>
      </c>
      <c r="N284" s="926"/>
      <c r="O284" s="976" t="s">
        <v>902</v>
      </c>
      <c r="P284" s="679" t="s">
        <v>903</v>
      </c>
      <c r="Q284" s="979">
        <v>306.7</v>
      </c>
      <c r="R284" s="962">
        <v>96726.106992586661</v>
      </c>
      <c r="S284" s="963">
        <v>29665897.014626328</v>
      </c>
    </row>
    <row r="285" spans="3:19" ht="16.5" x14ac:dyDescent="0.3">
      <c r="C285" s="1067" t="s">
        <v>2167</v>
      </c>
      <c r="D285" s="975" t="s">
        <v>4324</v>
      </c>
      <c r="E285" s="980">
        <v>407</v>
      </c>
      <c r="F285" s="962">
        <v>31489.721498697658</v>
      </c>
      <c r="G285" s="963">
        <v>12816316.649969947</v>
      </c>
      <c r="H285" s="926"/>
      <c r="I285" s="959" t="s">
        <v>2344</v>
      </c>
      <c r="J285" s="975" t="s">
        <v>4324</v>
      </c>
      <c r="K285" s="980">
        <v>203</v>
      </c>
      <c r="L285" s="962">
        <v>74801.52274093368</v>
      </c>
      <c r="M285" s="963">
        <v>15184709.116409536</v>
      </c>
      <c r="N285" s="926"/>
      <c r="O285" s="976" t="s">
        <v>2167</v>
      </c>
      <c r="P285" s="975" t="s">
        <v>4324</v>
      </c>
      <c r="Q285" s="980">
        <v>749</v>
      </c>
      <c r="R285" s="962">
        <v>31489.721498697658</v>
      </c>
      <c r="S285" s="963">
        <v>23585801.402524546</v>
      </c>
    </row>
    <row r="286" spans="3:19" ht="16.5" x14ac:dyDescent="0.3">
      <c r="C286" s="1067" t="s">
        <v>2295</v>
      </c>
      <c r="D286" s="975" t="s">
        <v>2</v>
      </c>
      <c r="E286" s="980">
        <v>1000</v>
      </c>
      <c r="F286" s="962">
        <v>10474.813432835821</v>
      </c>
      <c r="G286" s="963">
        <v>10474813.432835821</v>
      </c>
      <c r="H286" s="926"/>
      <c r="I286" s="1067" t="s">
        <v>896</v>
      </c>
      <c r="J286" s="975" t="s">
        <v>4324</v>
      </c>
      <c r="K286" s="980">
        <v>132</v>
      </c>
      <c r="L286" s="962">
        <v>20419.955920657183</v>
      </c>
      <c r="M286" s="963">
        <v>2695434.181526748</v>
      </c>
      <c r="N286" s="926"/>
      <c r="O286" s="976" t="s">
        <v>980</v>
      </c>
      <c r="P286" s="975" t="s">
        <v>4324</v>
      </c>
      <c r="Q286" s="980">
        <v>203</v>
      </c>
      <c r="R286" s="962">
        <v>372449.24864756566</v>
      </c>
      <c r="S286" s="963">
        <v>75607197.475455835</v>
      </c>
    </row>
    <row r="287" spans="3:19" ht="16.5" x14ac:dyDescent="0.3">
      <c r="C287" s="959" t="s">
        <v>2344</v>
      </c>
      <c r="D287" s="975" t="s">
        <v>4324</v>
      </c>
      <c r="E287" s="980">
        <v>203</v>
      </c>
      <c r="F287" s="962">
        <v>74801.52274093368</v>
      </c>
      <c r="G287" s="963">
        <v>15184709.116409536</v>
      </c>
      <c r="H287" s="926"/>
      <c r="I287" s="1067" t="s">
        <v>2295</v>
      </c>
      <c r="J287" s="679" t="s">
        <v>2</v>
      </c>
      <c r="K287" s="980">
        <v>1000</v>
      </c>
      <c r="L287" s="962">
        <v>10474.813432835821</v>
      </c>
      <c r="M287" s="963">
        <v>10474813.432835821</v>
      </c>
      <c r="N287" s="926"/>
      <c r="O287" s="976" t="s">
        <v>2295</v>
      </c>
      <c r="P287" s="679" t="s">
        <v>2</v>
      </c>
      <c r="Q287" s="980">
        <v>1000</v>
      </c>
      <c r="R287" s="962">
        <v>10474.813432835821</v>
      </c>
      <c r="S287" s="963">
        <v>10474813.432835821</v>
      </c>
    </row>
    <row r="288" spans="3:19" x14ac:dyDescent="0.3">
      <c r="C288" s="1067" t="s">
        <v>988</v>
      </c>
      <c r="D288" s="975" t="s">
        <v>2327</v>
      </c>
      <c r="E288" s="980">
        <v>100</v>
      </c>
      <c r="F288" s="962">
        <v>9470.8830294530144</v>
      </c>
      <c r="G288" s="963">
        <v>947088.3029453014</v>
      </c>
      <c r="H288" s="926"/>
      <c r="I288" s="1067" t="s">
        <v>988</v>
      </c>
      <c r="J288" s="975" t="s">
        <v>2327</v>
      </c>
      <c r="K288" s="980">
        <v>25</v>
      </c>
      <c r="L288" s="966">
        <v>9470.8830294530144</v>
      </c>
      <c r="M288" s="963">
        <v>236772.07573632535</v>
      </c>
      <c r="N288" s="926"/>
      <c r="O288" s="976" t="s">
        <v>988</v>
      </c>
      <c r="P288" s="975" t="s">
        <v>2327</v>
      </c>
      <c r="Q288" s="980">
        <v>215</v>
      </c>
      <c r="R288" s="962">
        <v>9470.8830294530144</v>
      </c>
      <c r="S288" s="963">
        <v>2036239.8513323981</v>
      </c>
    </row>
    <row r="289" spans="3:19" x14ac:dyDescent="0.3">
      <c r="C289" s="1067"/>
      <c r="D289" s="975"/>
      <c r="E289" s="980"/>
      <c r="F289" s="962"/>
      <c r="G289" s="963"/>
      <c r="H289" s="926"/>
      <c r="I289" s="959"/>
      <c r="J289" s="975"/>
      <c r="K289" s="980"/>
      <c r="L289" s="962"/>
      <c r="M289" s="963"/>
      <c r="N289" s="926"/>
      <c r="O289" s="986"/>
      <c r="P289" s="987"/>
      <c r="Q289" s="987"/>
      <c r="R289" s="987"/>
      <c r="S289" s="1004"/>
    </row>
    <row r="290" spans="3:19" x14ac:dyDescent="0.3">
      <c r="C290" s="1067"/>
      <c r="D290" s="975"/>
      <c r="E290" s="980"/>
      <c r="F290" s="962"/>
      <c r="G290" s="963"/>
      <c r="H290" s="926"/>
      <c r="I290" s="959"/>
      <c r="J290" s="975"/>
      <c r="K290" s="980"/>
      <c r="L290" s="962"/>
      <c r="M290" s="963"/>
      <c r="N290" s="926"/>
      <c r="O290" s="976"/>
      <c r="P290" s="975"/>
      <c r="Q290" s="980"/>
      <c r="R290" s="966"/>
      <c r="S290" s="963"/>
    </row>
    <row r="291" spans="3:19" x14ac:dyDescent="0.3">
      <c r="C291" s="720"/>
      <c r="D291" s="609"/>
      <c r="E291" s="609"/>
      <c r="F291" s="968" t="s">
        <v>1322</v>
      </c>
      <c r="G291" s="969">
        <v>226144861.40756607</v>
      </c>
      <c r="H291" s="926"/>
      <c r="I291" s="720"/>
      <c r="J291" s="609"/>
      <c r="K291" s="609"/>
      <c r="L291" s="968" t="s">
        <v>1322</v>
      </c>
      <c r="M291" s="969">
        <v>223357642.21101224</v>
      </c>
      <c r="N291" s="926"/>
      <c r="O291" s="976"/>
      <c r="P291" s="924"/>
      <c r="Q291" s="924"/>
      <c r="R291" s="968" t="s">
        <v>1322</v>
      </c>
      <c r="S291" s="969">
        <v>320791942.29275942</v>
      </c>
    </row>
    <row r="292" spans="3:19" x14ac:dyDescent="0.3">
      <c r="C292" s="953" t="s">
        <v>898</v>
      </c>
      <c r="D292" s="954"/>
      <c r="E292" s="954"/>
      <c r="F292" s="609"/>
      <c r="G292" s="970"/>
      <c r="H292" s="926"/>
      <c r="I292" s="953" t="s">
        <v>898</v>
      </c>
      <c r="J292" s="954"/>
      <c r="K292" s="954"/>
      <c r="L292" s="609"/>
      <c r="M292" s="970"/>
      <c r="N292" s="926"/>
      <c r="O292" s="953" t="s">
        <v>898</v>
      </c>
      <c r="P292" s="954"/>
      <c r="Q292" s="954"/>
      <c r="R292" s="609"/>
      <c r="S292" s="970"/>
    </row>
    <row r="293" spans="3:19" x14ac:dyDescent="0.3">
      <c r="C293" s="955" t="s">
        <v>884</v>
      </c>
      <c r="D293" s="956" t="s">
        <v>885</v>
      </c>
      <c r="E293" s="956" t="s">
        <v>2597</v>
      </c>
      <c r="F293" s="956" t="s">
        <v>2598</v>
      </c>
      <c r="G293" s="972" t="s">
        <v>888</v>
      </c>
      <c r="H293" s="926"/>
      <c r="I293" s="955" t="s">
        <v>884</v>
      </c>
      <c r="J293" s="956" t="s">
        <v>885</v>
      </c>
      <c r="K293" s="956" t="s">
        <v>2597</v>
      </c>
      <c r="L293" s="956" t="s">
        <v>2598</v>
      </c>
      <c r="M293" s="972" t="s">
        <v>888</v>
      </c>
      <c r="N293" s="926"/>
      <c r="O293" s="955" t="s">
        <v>884</v>
      </c>
      <c r="P293" s="956" t="s">
        <v>885</v>
      </c>
      <c r="Q293" s="956" t="s">
        <v>2597</v>
      </c>
      <c r="R293" s="956" t="s">
        <v>2598</v>
      </c>
      <c r="S293" s="972" t="s">
        <v>888</v>
      </c>
    </row>
    <row r="294" spans="3:19" x14ac:dyDescent="0.3">
      <c r="C294" s="959" t="s">
        <v>899</v>
      </c>
      <c r="D294" s="988">
        <v>133931.74620661701</v>
      </c>
      <c r="E294" s="961">
        <v>1</v>
      </c>
      <c r="F294" s="989">
        <v>45</v>
      </c>
      <c r="G294" s="963">
        <v>6026928.5792977652</v>
      </c>
      <c r="H294" s="926"/>
      <c r="I294" s="959" t="s">
        <v>899</v>
      </c>
      <c r="J294" s="988">
        <v>133931.74620661701</v>
      </c>
      <c r="K294" s="961">
        <v>1</v>
      </c>
      <c r="L294" s="989">
        <v>35</v>
      </c>
      <c r="M294" s="963">
        <v>4687611.1172315953</v>
      </c>
      <c r="N294" s="926"/>
      <c r="O294" s="959" t="s">
        <v>899</v>
      </c>
      <c r="P294" s="988">
        <v>133931.74620661701</v>
      </c>
      <c r="Q294" s="961">
        <v>1</v>
      </c>
      <c r="R294" s="989">
        <v>45</v>
      </c>
      <c r="S294" s="963">
        <v>6026928.5792977652</v>
      </c>
    </row>
    <row r="295" spans="3:19" x14ac:dyDescent="0.3">
      <c r="C295" s="1289" t="s">
        <v>990</v>
      </c>
      <c r="D295" s="988">
        <v>100448.75998254272</v>
      </c>
      <c r="E295" s="961">
        <v>3</v>
      </c>
      <c r="F295" s="989">
        <v>45</v>
      </c>
      <c r="G295" s="963">
        <v>13560582.597643267</v>
      </c>
      <c r="H295" s="926"/>
      <c r="I295" s="1289" t="s">
        <v>990</v>
      </c>
      <c r="J295" s="988">
        <v>100448.75998254272</v>
      </c>
      <c r="K295" s="961">
        <v>3</v>
      </c>
      <c r="L295" s="989">
        <v>35</v>
      </c>
      <c r="M295" s="963">
        <v>10547119.798166985</v>
      </c>
      <c r="N295" s="926"/>
      <c r="O295" s="1289" t="s">
        <v>990</v>
      </c>
      <c r="P295" s="988">
        <v>100448.75998254272</v>
      </c>
      <c r="Q295" s="961">
        <v>3</v>
      </c>
      <c r="R295" s="989">
        <v>45</v>
      </c>
      <c r="S295" s="963">
        <v>13560582.597643267</v>
      </c>
    </row>
    <row r="296" spans="3:19" x14ac:dyDescent="0.3">
      <c r="C296" s="959" t="s">
        <v>1154</v>
      </c>
      <c r="D296" s="988">
        <v>64040.167561799884</v>
      </c>
      <c r="E296" s="961">
        <v>5</v>
      </c>
      <c r="F296" s="989">
        <v>45</v>
      </c>
      <c r="G296" s="963">
        <v>14409037.701404974</v>
      </c>
      <c r="H296" s="926"/>
      <c r="I296" s="959" t="s">
        <v>1154</v>
      </c>
      <c r="J296" s="988">
        <v>64040.167561799884</v>
      </c>
      <c r="K296" s="961">
        <v>5</v>
      </c>
      <c r="L296" s="989">
        <v>35</v>
      </c>
      <c r="M296" s="963">
        <v>11207029.32331498</v>
      </c>
      <c r="N296" s="926"/>
      <c r="O296" s="959" t="s">
        <v>1154</v>
      </c>
      <c r="P296" s="988">
        <v>64040.167561799884</v>
      </c>
      <c r="Q296" s="961">
        <v>5</v>
      </c>
      <c r="R296" s="989">
        <v>45</v>
      </c>
      <c r="S296" s="963">
        <v>14409037.701404974</v>
      </c>
    </row>
    <row r="297" spans="3:19" x14ac:dyDescent="0.3">
      <c r="C297" s="959" t="s">
        <v>2603</v>
      </c>
      <c r="D297" s="988">
        <v>290020.70325447264</v>
      </c>
      <c r="E297" s="965">
        <v>1</v>
      </c>
      <c r="F297" s="989">
        <v>45</v>
      </c>
      <c r="G297" s="963">
        <v>13050931.646451268</v>
      </c>
      <c r="H297" s="926"/>
      <c r="I297" s="959" t="s">
        <v>2603</v>
      </c>
      <c r="J297" s="988">
        <v>290020.70325447264</v>
      </c>
      <c r="K297" s="965">
        <v>1</v>
      </c>
      <c r="L297" s="989">
        <v>35</v>
      </c>
      <c r="M297" s="963">
        <v>10150724.613906542</v>
      </c>
      <c r="N297" s="926"/>
      <c r="O297" s="959" t="s">
        <v>2603</v>
      </c>
      <c r="P297" s="988">
        <v>290020.70325447264</v>
      </c>
      <c r="Q297" s="965">
        <v>1</v>
      </c>
      <c r="R297" s="989">
        <v>45</v>
      </c>
      <c r="S297" s="963">
        <v>13050931.646451268</v>
      </c>
    </row>
    <row r="298" spans="3:19" x14ac:dyDescent="0.3">
      <c r="C298" s="720"/>
      <c r="D298" s="992"/>
      <c r="E298" s="993"/>
      <c r="F298" s="991" t="s">
        <v>1322</v>
      </c>
      <c r="G298" s="985">
        <v>47047480.524797276</v>
      </c>
      <c r="H298" s="926"/>
      <c r="I298" s="720"/>
      <c r="J298" s="992"/>
      <c r="K298" s="993"/>
      <c r="L298" s="991" t="s">
        <v>1322</v>
      </c>
      <c r="M298" s="969">
        <v>26441760.238713559</v>
      </c>
      <c r="N298" s="926"/>
      <c r="O298" s="720"/>
      <c r="P298" s="992"/>
      <c r="Q298" s="993"/>
      <c r="R298" s="991" t="s">
        <v>1322</v>
      </c>
      <c r="S298" s="969">
        <v>33996548.878346011</v>
      </c>
    </row>
    <row r="299" spans="3:19" x14ac:dyDescent="0.3">
      <c r="C299" s="953" t="s">
        <v>2785</v>
      </c>
      <c r="D299" s="954"/>
      <c r="E299" s="954"/>
      <c r="F299" s="609"/>
      <c r="G299" s="970"/>
      <c r="H299" s="926"/>
      <c r="I299" s="953" t="s">
        <v>2785</v>
      </c>
      <c r="J299" s="954"/>
      <c r="K299" s="954"/>
      <c r="L299" s="609"/>
      <c r="M299" s="970"/>
      <c r="N299" s="926"/>
      <c r="O299" s="953" t="s">
        <v>2785</v>
      </c>
      <c r="P299" s="954"/>
      <c r="Q299" s="954"/>
      <c r="R299" s="609"/>
      <c r="S299" s="970"/>
    </row>
    <row r="300" spans="3:19" x14ac:dyDescent="0.3">
      <c r="C300" s="955" t="s">
        <v>884</v>
      </c>
      <c r="D300" s="994" t="s">
        <v>892</v>
      </c>
      <c r="E300" s="994" t="s">
        <v>893</v>
      </c>
      <c r="F300" s="956" t="s">
        <v>887</v>
      </c>
      <c r="G300" s="972" t="s">
        <v>888</v>
      </c>
      <c r="H300" s="926"/>
      <c r="I300" s="955" t="s">
        <v>884</v>
      </c>
      <c r="J300" s="994" t="s">
        <v>892</v>
      </c>
      <c r="K300" s="994" t="s">
        <v>893</v>
      </c>
      <c r="L300" s="956" t="s">
        <v>887</v>
      </c>
      <c r="M300" s="972" t="s">
        <v>888</v>
      </c>
      <c r="N300" s="926"/>
      <c r="O300" s="955" t="s">
        <v>884</v>
      </c>
      <c r="P300" s="994" t="s">
        <v>892</v>
      </c>
      <c r="Q300" s="994" t="s">
        <v>893</v>
      </c>
      <c r="R300" s="956" t="s">
        <v>887</v>
      </c>
      <c r="S300" s="972" t="s">
        <v>888</v>
      </c>
    </row>
    <row r="301" spans="3:19" ht="16.5" x14ac:dyDescent="0.3">
      <c r="C301" s="1067" t="s">
        <v>980</v>
      </c>
      <c r="D301" s="975" t="s">
        <v>4324</v>
      </c>
      <c r="E301" s="961">
        <v>150</v>
      </c>
      <c r="F301" s="962">
        <v>372449.24864756566</v>
      </c>
      <c r="G301" s="963">
        <v>55867387.297134846</v>
      </c>
      <c r="H301" s="926"/>
      <c r="I301" s="976" t="s">
        <v>2440</v>
      </c>
      <c r="J301" s="975" t="s">
        <v>4324</v>
      </c>
      <c r="K301" s="961">
        <v>150</v>
      </c>
      <c r="L301" s="962">
        <v>31125</v>
      </c>
      <c r="M301" s="963">
        <v>4668750</v>
      </c>
      <c r="N301" s="926"/>
      <c r="O301" s="1067" t="s">
        <v>2345</v>
      </c>
      <c r="P301" s="679" t="s">
        <v>4324</v>
      </c>
      <c r="Q301" s="979">
        <v>225</v>
      </c>
      <c r="R301" s="962">
        <v>477128.39110398723</v>
      </c>
      <c r="S301" s="963">
        <v>107353887.99839713</v>
      </c>
    </row>
    <row r="302" spans="3:19" ht="16.5" x14ac:dyDescent="0.3">
      <c r="C302" s="1067"/>
      <c r="D302" s="975"/>
      <c r="E302" s="961"/>
      <c r="F302" s="962"/>
      <c r="G302" s="963"/>
      <c r="H302" s="926"/>
      <c r="I302" s="959" t="s">
        <v>2439</v>
      </c>
      <c r="J302" s="975" t="s">
        <v>4325</v>
      </c>
      <c r="K302" s="980">
        <v>1500</v>
      </c>
      <c r="L302" s="962">
        <v>2940</v>
      </c>
      <c r="M302" s="963">
        <v>4410000</v>
      </c>
      <c r="N302" s="926"/>
      <c r="O302" s="1067"/>
      <c r="P302" s="679"/>
      <c r="Q302" s="979"/>
      <c r="R302" s="962"/>
      <c r="S302" s="963"/>
    </row>
    <row r="303" spans="3:19" x14ac:dyDescent="0.3">
      <c r="C303" s="1290"/>
      <c r="D303" s="996"/>
      <c r="E303" s="997"/>
      <c r="F303" s="968" t="s">
        <v>1322</v>
      </c>
      <c r="G303" s="985">
        <v>55867387.297134846</v>
      </c>
      <c r="H303" s="926"/>
      <c r="I303" s="1290"/>
      <c r="J303" s="996"/>
      <c r="K303" s="997"/>
      <c r="L303" s="968" t="s">
        <v>1322</v>
      </c>
      <c r="M303" s="985">
        <v>9078750</v>
      </c>
      <c r="N303" s="926"/>
      <c r="O303" s="1290"/>
      <c r="P303" s="996"/>
      <c r="Q303" s="997"/>
      <c r="R303" s="968" t="s">
        <v>1322</v>
      </c>
      <c r="S303" s="985">
        <v>107353887.99839713</v>
      </c>
    </row>
    <row r="304" spans="3:19" x14ac:dyDescent="0.3">
      <c r="C304" s="720"/>
      <c r="D304" s="609"/>
      <c r="E304" s="609"/>
      <c r="F304" s="987"/>
      <c r="G304" s="1004"/>
      <c r="H304" s="926"/>
      <c r="I304" s="720"/>
      <c r="J304" s="609"/>
      <c r="K304" s="609"/>
      <c r="L304" s="987"/>
      <c r="M304" s="1004"/>
      <c r="N304" s="926"/>
      <c r="O304" s="720"/>
      <c r="P304" s="609"/>
      <c r="Q304" s="609"/>
      <c r="R304" s="987"/>
      <c r="S304" s="1004"/>
    </row>
    <row r="305" spans="3:19" ht="15.75" thickBot="1" x14ac:dyDescent="0.35">
      <c r="C305" s="745"/>
      <c r="D305" s="746"/>
      <c r="E305" s="940" t="s">
        <v>964</v>
      </c>
      <c r="F305" s="1001"/>
      <c r="G305" s="1002">
        <v>339305495.23528004</v>
      </c>
      <c r="H305" s="926"/>
      <c r="I305" s="745"/>
      <c r="J305" s="746"/>
      <c r="K305" s="940" t="s">
        <v>964</v>
      </c>
      <c r="L305" s="1001"/>
      <c r="M305" s="1002">
        <v>264446368.59055072</v>
      </c>
      <c r="N305" s="926"/>
      <c r="O305" s="745"/>
      <c r="P305" s="746"/>
      <c r="Q305" s="940" t="s">
        <v>964</v>
      </c>
      <c r="R305" s="1001"/>
      <c r="S305" s="1002">
        <v>477954259.28891748</v>
      </c>
    </row>
    <row r="306" spans="3:19" x14ac:dyDescent="0.3">
      <c r="C306" s="926"/>
      <c r="D306" s="926"/>
      <c r="E306" s="926"/>
      <c r="F306" s="926"/>
      <c r="G306" s="926"/>
      <c r="H306" s="926"/>
      <c r="I306" s="926"/>
      <c r="J306" s="926"/>
      <c r="K306" s="926"/>
      <c r="L306" s="926"/>
      <c r="M306" s="926"/>
      <c r="N306" s="926"/>
      <c r="O306" s="926"/>
      <c r="P306" s="926"/>
      <c r="Q306" s="926"/>
      <c r="R306" s="926"/>
      <c r="S306" s="926"/>
    </row>
    <row r="307" spans="3:19" ht="15.75" thickBot="1" x14ac:dyDescent="0.35">
      <c r="C307" s="926"/>
      <c r="D307" s="926"/>
      <c r="E307" s="926"/>
      <c r="F307" s="926"/>
      <c r="G307" s="926"/>
      <c r="H307" s="926"/>
      <c r="I307" s="926"/>
      <c r="J307" s="926"/>
      <c r="K307" s="926"/>
      <c r="L307" s="926"/>
      <c r="M307" s="926"/>
      <c r="N307" s="926"/>
      <c r="O307" s="926"/>
      <c r="P307" s="926"/>
      <c r="Q307" s="926"/>
      <c r="R307" s="926"/>
      <c r="S307" s="926"/>
    </row>
    <row r="308" spans="3:19" x14ac:dyDescent="0.3">
      <c r="C308" s="932"/>
      <c r="D308" s="933" t="s">
        <v>2438</v>
      </c>
      <c r="E308" s="934"/>
      <c r="F308" s="934"/>
      <c r="G308" s="935"/>
      <c r="H308" s="926"/>
      <c r="I308" s="932"/>
      <c r="J308" s="933" t="s">
        <v>2437</v>
      </c>
      <c r="K308" s="934"/>
      <c r="L308" s="934"/>
      <c r="M308" s="935"/>
      <c r="N308" s="926"/>
      <c r="O308" s="932"/>
      <c r="P308" s="933" t="s">
        <v>2436</v>
      </c>
      <c r="Q308" s="934"/>
      <c r="R308" s="934"/>
      <c r="S308" s="935"/>
    </row>
    <row r="309" spans="3:19" ht="15.75" thickBot="1" x14ac:dyDescent="0.35">
      <c r="C309" s="745"/>
      <c r="D309" s="940"/>
      <c r="E309" s="941"/>
      <c r="F309" s="746"/>
      <c r="G309" s="942"/>
      <c r="H309" s="926"/>
      <c r="I309" s="745"/>
      <c r="J309" s="940"/>
      <c r="K309" s="941"/>
      <c r="L309" s="746"/>
      <c r="M309" s="942"/>
      <c r="N309" s="926"/>
      <c r="O309" s="745"/>
      <c r="P309" s="940"/>
      <c r="Q309" s="941"/>
      <c r="R309" s="746"/>
      <c r="S309" s="942"/>
    </row>
    <row r="310" spans="3:19" x14ac:dyDescent="0.3">
      <c r="C310" s="720"/>
      <c r="D310" s="609"/>
      <c r="E310" s="1020" t="s">
        <v>875</v>
      </c>
      <c r="F310" s="609"/>
      <c r="G310" s="943"/>
      <c r="H310" s="926"/>
      <c r="I310" s="720"/>
      <c r="J310" s="609"/>
      <c r="K310" s="1020" t="s">
        <v>875</v>
      </c>
      <c r="L310" s="609"/>
      <c r="M310" s="943"/>
      <c r="N310" s="926"/>
      <c r="O310" s="720"/>
      <c r="P310" s="609"/>
      <c r="Q310" s="1020" t="s">
        <v>875</v>
      </c>
      <c r="R310" s="609"/>
      <c r="S310" s="943"/>
    </row>
    <row r="311" spans="3:19" ht="15.75" thickBot="1" x14ac:dyDescent="0.35">
      <c r="C311" s="944" t="s">
        <v>877</v>
      </c>
      <c r="D311" s="1226">
        <v>19</v>
      </c>
      <c r="E311" s="1020" t="s">
        <v>3366</v>
      </c>
      <c r="F311" s="1286"/>
      <c r="G311" s="947"/>
      <c r="H311" s="926"/>
      <c r="I311" s="944" t="s">
        <v>877</v>
      </c>
      <c r="J311" s="1226">
        <v>20</v>
      </c>
      <c r="K311" s="1020" t="s">
        <v>3366</v>
      </c>
      <c r="L311" s="1286"/>
      <c r="M311" s="947"/>
      <c r="N311" s="926"/>
      <c r="O311" s="944" t="s">
        <v>877</v>
      </c>
      <c r="P311" s="1226">
        <v>21</v>
      </c>
      <c r="Q311" s="1020" t="s">
        <v>3366</v>
      </c>
      <c r="R311" s="1286"/>
      <c r="S311" s="947"/>
    </row>
    <row r="312" spans="3:19" x14ac:dyDescent="0.3">
      <c r="C312" s="932" t="s">
        <v>880</v>
      </c>
      <c r="D312" s="693"/>
      <c r="E312" s="692"/>
      <c r="F312" s="948" t="s">
        <v>2318</v>
      </c>
      <c r="G312" s="949" t="s">
        <v>2320</v>
      </c>
      <c r="H312" s="926"/>
      <c r="I312" s="932" t="s">
        <v>880</v>
      </c>
      <c r="J312" s="693"/>
      <c r="K312" s="692"/>
      <c r="L312" s="948" t="s">
        <v>2318</v>
      </c>
      <c r="M312" s="949" t="s">
        <v>2320</v>
      </c>
      <c r="N312" s="926"/>
      <c r="O312" s="932" t="s">
        <v>880</v>
      </c>
      <c r="P312" s="693"/>
      <c r="Q312" s="692"/>
      <c r="R312" s="948" t="s">
        <v>2318</v>
      </c>
      <c r="S312" s="949" t="s">
        <v>2320</v>
      </c>
    </row>
    <row r="313" spans="3:19" ht="16.5" thickBot="1" x14ac:dyDescent="0.35">
      <c r="C313" s="950" t="s">
        <v>2438</v>
      </c>
      <c r="D313" s="951"/>
      <c r="E313" s="952"/>
      <c r="F313" s="609"/>
      <c r="G313" s="943"/>
      <c r="H313" s="1285"/>
      <c r="I313" s="950" t="s">
        <v>2437</v>
      </c>
      <c r="J313" s="951"/>
      <c r="K313" s="952"/>
      <c r="L313" s="609"/>
      <c r="M313" s="943"/>
      <c r="N313" s="1285"/>
      <c r="O313" s="950" t="s">
        <v>2436</v>
      </c>
      <c r="P313" s="951"/>
      <c r="Q313" s="952"/>
      <c r="R313" s="609"/>
      <c r="S313" s="943"/>
    </row>
    <row r="314" spans="3:19" ht="15.75" x14ac:dyDescent="0.3">
      <c r="C314" s="953" t="s">
        <v>882</v>
      </c>
      <c r="D314" s="609"/>
      <c r="E314" s="954"/>
      <c r="F314" s="609"/>
      <c r="G314" s="943"/>
      <c r="H314" s="1285"/>
      <c r="I314" s="953" t="s">
        <v>882</v>
      </c>
      <c r="J314" s="609"/>
      <c r="K314" s="954"/>
      <c r="L314" s="609"/>
      <c r="M314" s="943"/>
      <c r="N314" s="1285"/>
      <c r="O314" s="953" t="s">
        <v>882</v>
      </c>
      <c r="P314" s="609"/>
      <c r="Q314" s="954"/>
      <c r="R314" s="609"/>
      <c r="S314" s="943"/>
    </row>
    <row r="315" spans="3:19" ht="15.75" x14ac:dyDescent="0.3">
      <c r="C315" s="955" t="s">
        <v>884</v>
      </c>
      <c r="D315" s="956" t="s">
        <v>885</v>
      </c>
      <c r="E315" s="956" t="s">
        <v>886</v>
      </c>
      <c r="F315" s="956" t="s">
        <v>887</v>
      </c>
      <c r="G315" s="957" t="s">
        <v>888</v>
      </c>
      <c r="H315" s="1285"/>
      <c r="I315" s="955" t="s">
        <v>884</v>
      </c>
      <c r="J315" s="956" t="s">
        <v>885</v>
      </c>
      <c r="K315" s="956" t="s">
        <v>886</v>
      </c>
      <c r="L315" s="956" t="s">
        <v>887</v>
      </c>
      <c r="M315" s="957" t="s">
        <v>888</v>
      </c>
      <c r="N315" s="1285"/>
      <c r="O315" s="955" t="s">
        <v>884</v>
      </c>
      <c r="P315" s="956" t="s">
        <v>885</v>
      </c>
      <c r="Q315" s="956" t="s">
        <v>886</v>
      </c>
      <c r="R315" s="956" t="s">
        <v>887</v>
      </c>
      <c r="S315" s="957" t="s">
        <v>888</v>
      </c>
    </row>
    <row r="316" spans="3:19" ht="15.75" x14ac:dyDescent="0.3">
      <c r="C316" s="959" t="s">
        <v>889</v>
      </c>
      <c r="D316" s="960">
        <v>96448.825485874579</v>
      </c>
      <c r="E316" s="961">
        <v>1</v>
      </c>
      <c r="F316" s="962">
        <v>96448.825485874579</v>
      </c>
      <c r="G316" s="963">
        <v>96448.825485874579</v>
      </c>
      <c r="H316" s="1285"/>
      <c r="I316" s="959" t="s">
        <v>889</v>
      </c>
      <c r="J316" s="960">
        <v>96448.825485874579</v>
      </c>
      <c r="K316" s="961">
        <v>1.4000000000000001</v>
      </c>
      <c r="L316" s="962">
        <v>135028.35568022443</v>
      </c>
      <c r="M316" s="963">
        <v>135028.35568022443</v>
      </c>
      <c r="N316" s="1285"/>
      <c r="O316" s="959" t="s">
        <v>889</v>
      </c>
      <c r="P316" s="960">
        <v>96448.825485874579</v>
      </c>
      <c r="Q316" s="961">
        <v>3</v>
      </c>
      <c r="R316" s="962">
        <v>289346.47645762376</v>
      </c>
      <c r="S316" s="963">
        <v>289346.47645762376</v>
      </c>
    </row>
    <row r="317" spans="3:19" ht="15.75" x14ac:dyDescent="0.3">
      <c r="C317" s="959" t="s">
        <v>926</v>
      </c>
      <c r="D317" s="960">
        <v>39894.1454618313</v>
      </c>
      <c r="E317" s="961">
        <v>1.722</v>
      </c>
      <c r="F317" s="962">
        <v>68697.718485273494</v>
      </c>
      <c r="G317" s="963">
        <v>68697.718485273494</v>
      </c>
      <c r="H317" s="1285"/>
      <c r="I317" s="959" t="s">
        <v>926</v>
      </c>
      <c r="J317" s="960">
        <v>39894.1454618313</v>
      </c>
      <c r="K317" s="961">
        <v>2.61</v>
      </c>
      <c r="L317" s="962">
        <v>104123.71965537968</v>
      </c>
      <c r="M317" s="963">
        <v>104123.71965537968</v>
      </c>
      <c r="N317" s="1285"/>
      <c r="O317" s="959" t="s">
        <v>926</v>
      </c>
      <c r="P317" s="960">
        <v>39894.1454618313</v>
      </c>
      <c r="Q317" s="961">
        <v>4.6900000000000004</v>
      </c>
      <c r="R317" s="962">
        <v>187103.54221598883</v>
      </c>
      <c r="S317" s="963">
        <v>187103.54221598883</v>
      </c>
    </row>
    <row r="318" spans="3:19" ht="15.75" x14ac:dyDescent="0.3">
      <c r="C318" s="959" t="s">
        <v>927</v>
      </c>
      <c r="D318" s="960">
        <v>29920.609096373475</v>
      </c>
      <c r="E318" s="961">
        <v>0.86099999999999999</v>
      </c>
      <c r="F318" s="962">
        <v>25761.644431977562</v>
      </c>
      <c r="G318" s="963">
        <v>25761.644431977562</v>
      </c>
      <c r="H318" s="1285"/>
      <c r="I318" s="959" t="s">
        <v>927</v>
      </c>
      <c r="J318" s="960">
        <v>29920.609096373475</v>
      </c>
      <c r="K318" s="961">
        <v>1.3049999999999999</v>
      </c>
      <c r="L318" s="962">
        <v>39046.394870767384</v>
      </c>
      <c r="M318" s="963">
        <v>39046.394870767384</v>
      </c>
      <c r="N318" s="1285"/>
      <c r="O318" s="959" t="s">
        <v>927</v>
      </c>
      <c r="P318" s="960">
        <v>29920.609096373475</v>
      </c>
      <c r="Q318" s="961">
        <v>2.3450000000000002</v>
      </c>
      <c r="R318" s="962">
        <v>70163.828330995806</v>
      </c>
      <c r="S318" s="963">
        <v>70163.828330995806</v>
      </c>
    </row>
    <row r="319" spans="3:19" ht="15.75" x14ac:dyDescent="0.3">
      <c r="C319" s="959" t="s">
        <v>2263</v>
      </c>
      <c r="D319" s="960">
        <v>644840.71328391111</v>
      </c>
      <c r="E319" s="961">
        <v>0.90285714285714291</v>
      </c>
      <c r="F319" s="962">
        <v>582199.0439934741</v>
      </c>
      <c r="G319" s="963">
        <v>582199.0439934741</v>
      </c>
      <c r="H319" s="1285"/>
      <c r="I319" s="959" t="s">
        <v>2263</v>
      </c>
      <c r="J319" s="960">
        <v>644840.71328391111</v>
      </c>
      <c r="K319" s="961">
        <v>1.62</v>
      </c>
      <c r="L319" s="962">
        <v>1044641.955519936</v>
      </c>
      <c r="M319" s="963">
        <v>1044641.955519936</v>
      </c>
      <c r="N319" s="1285"/>
      <c r="O319" s="959" t="s">
        <v>2263</v>
      </c>
      <c r="P319" s="960">
        <v>644840.71328391111</v>
      </c>
      <c r="Q319" s="961">
        <v>2.5142857142857142</v>
      </c>
      <c r="R319" s="962">
        <v>1621313.7933995479</v>
      </c>
      <c r="S319" s="963">
        <v>1621313.7933995479</v>
      </c>
    </row>
    <row r="320" spans="3:19" ht="15.75" x14ac:dyDescent="0.3">
      <c r="C320" s="959"/>
      <c r="D320" s="960"/>
      <c r="E320" s="961"/>
      <c r="F320" s="962"/>
      <c r="G320" s="963"/>
      <c r="H320" s="1285"/>
      <c r="I320" s="959"/>
      <c r="J320" s="960"/>
      <c r="K320" s="961"/>
      <c r="L320" s="962"/>
      <c r="M320" s="963"/>
      <c r="N320" s="1285"/>
      <c r="O320" s="959"/>
      <c r="P320" s="960"/>
      <c r="Q320" s="961"/>
      <c r="R320" s="962"/>
      <c r="S320" s="963"/>
    </row>
    <row r="321" spans="3:20" ht="15.75" x14ac:dyDescent="0.3">
      <c r="C321" s="959"/>
      <c r="D321" s="960"/>
      <c r="E321" s="961"/>
      <c r="F321" s="962"/>
      <c r="G321" s="963"/>
      <c r="H321" s="1285"/>
      <c r="I321" s="959"/>
      <c r="J321" s="960"/>
      <c r="K321" s="961"/>
      <c r="L321" s="962"/>
      <c r="M321" s="963"/>
      <c r="N321" s="1285"/>
      <c r="O321" s="959"/>
      <c r="P321" s="960"/>
      <c r="Q321" s="961"/>
      <c r="R321" s="962"/>
      <c r="S321" s="963"/>
    </row>
    <row r="322" spans="3:20" ht="15.75" x14ac:dyDescent="0.3">
      <c r="C322" s="959"/>
      <c r="D322" s="960"/>
      <c r="E322" s="961"/>
      <c r="F322" s="962"/>
      <c r="G322" s="963"/>
      <c r="H322" s="1285"/>
      <c r="I322" s="959"/>
      <c r="J322" s="960"/>
      <c r="K322" s="961"/>
      <c r="L322" s="962"/>
      <c r="M322" s="963"/>
      <c r="N322" s="1285"/>
      <c r="O322" s="959"/>
      <c r="P322" s="960"/>
      <c r="Q322" s="961"/>
      <c r="R322" s="962"/>
      <c r="S322" s="963"/>
    </row>
    <row r="323" spans="3:20" ht="15.75" x14ac:dyDescent="0.3">
      <c r="C323" s="720"/>
      <c r="D323" s="609"/>
      <c r="E323" s="609"/>
      <c r="F323" s="968" t="s">
        <v>1322</v>
      </c>
      <c r="G323" s="969">
        <v>773107.23239659972</v>
      </c>
      <c r="H323" s="1285"/>
      <c r="I323" s="720"/>
      <c r="J323" s="609"/>
      <c r="K323" s="609"/>
      <c r="L323" s="968" t="s">
        <v>1322</v>
      </c>
      <c r="M323" s="969">
        <v>1322840.4257263076</v>
      </c>
      <c r="N323" s="1285"/>
      <c r="O323" s="720"/>
      <c r="P323" s="609"/>
      <c r="Q323" s="609"/>
      <c r="R323" s="968" t="s">
        <v>1322</v>
      </c>
      <c r="S323" s="969">
        <v>2167927.6404041564</v>
      </c>
    </row>
    <row r="324" spans="3:20" ht="15.75" x14ac:dyDescent="0.3">
      <c r="C324" s="953" t="s">
        <v>891</v>
      </c>
      <c r="D324" s="954"/>
      <c r="E324" s="954"/>
      <c r="F324" s="609"/>
      <c r="G324" s="970"/>
      <c r="H324" s="1285"/>
      <c r="I324" s="953" t="s">
        <v>891</v>
      </c>
      <c r="J324" s="954"/>
      <c r="K324" s="954"/>
      <c r="L324" s="609"/>
      <c r="M324" s="970"/>
      <c r="N324" s="1285"/>
      <c r="O324" s="953" t="s">
        <v>891</v>
      </c>
      <c r="P324" s="954"/>
      <c r="Q324" s="954"/>
      <c r="R324" s="609"/>
      <c r="S324" s="970"/>
    </row>
    <row r="325" spans="3:20" ht="15.75" x14ac:dyDescent="0.3">
      <c r="C325" s="955" t="s">
        <v>884</v>
      </c>
      <c r="D325" s="956" t="s">
        <v>1</v>
      </c>
      <c r="E325" s="956" t="s">
        <v>893</v>
      </c>
      <c r="F325" s="956" t="s">
        <v>887</v>
      </c>
      <c r="G325" s="972" t="s">
        <v>888</v>
      </c>
      <c r="H325" s="1285"/>
      <c r="I325" s="955" t="s">
        <v>884</v>
      </c>
      <c r="J325" s="956" t="s">
        <v>1</v>
      </c>
      <c r="K325" s="956" t="s">
        <v>893</v>
      </c>
      <c r="L325" s="956" t="s">
        <v>887</v>
      </c>
      <c r="M325" s="972" t="s">
        <v>888</v>
      </c>
      <c r="N325" s="1285"/>
      <c r="O325" s="955" t="s">
        <v>884</v>
      </c>
      <c r="P325" s="956" t="s">
        <v>1</v>
      </c>
      <c r="Q325" s="956" t="s">
        <v>893</v>
      </c>
      <c r="R325" s="956" t="s">
        <v>887</v>
      </c>
      <c r="S325" s="972" t="s">
        <v>888</v>
      </c>
    </row>
    <row r="326" spans="3:20" ht="16.5" x14ac:dyDescent="0.3">
      <c r="C326" s="959" t="s">
        <v>2167</v>
      </c>
      <c r="D326" s="975" t="s">
        <v>4324</v>
      </c>
      <c r="E326" s="1015">
        <v>63.2</v>
      </c>
      <c r="F326" s="962">
        <v>31489.721498697658</v>
      </c>
      <c r="G326" s="963">
        <v>1990150.3987176921</v>
      </c>
      <c r="H326" s="1285"/>
      <c r="I326" s="959" t="s">
        <v>2167</v>
      </c>
      <c r="J326" s="975" t="s">
        <v>4324</v>
      </c>
      <c r="K326" s="1015">
        <v>113.4</v>
      </c>
      <c r="L326" s="962">
        <v>31489.721498697658</v>
      </c>
      <c r="M326" s="963">
        <v>3570934.4179523145</v>
      </c>
      <c r="N326" s="1285"/>
      <c r="O326" s="959" t="s">
        <v>2167</v>
      </c>
      <c r="P326" s="975" t="s">
        <v>4324</v>
      </c>
      <c r="Q326" s="1015">
        <v>176</v>
      </c>
      <c r="R326" s="962">
        <v>31489.721498697658</v>
      </c>
      <c r="S326" s="963">
        <v>5542190.9837707877</v>
      </c>
    </row>
    <row r="327" spans="3:20" ht="16.5" x14ac:dyDescent="0.3">
      <c r="C327" s="1067" t="s">
        <v>980</v>
      </c>
      <c r="D327" s="975" t="s">
        <v>4324</v>
      </c>
      <c r="E327" s="1015">
        <v>31.44</v>
      </c>
      <c r="F327" s="962">
        <v>372449.24864756566</v>
      </c>
      <c r="G327" s="963">
        <v>11709804.377479466</v>
      </c>
      <c r="H327" s="1285"/>
      <c r="I327" s="1067" t="s">
        <v>980</v>
      </c>
      <c r="J327" s="975" t="s">
        <v>4324</v>
      </c>
      <c r="K327" s="1015">
        <v>46.8</v>
      </c>
      <c r="L327" s="962">
        <v>372449.24864756566</v>
      </c>
      <c r="M327" s="963">
        <v>17430624.836706072</v>
      </c>
      <c r="N327" s="1285"/>
      <c r="O327" s="1067" t="s">
        <v>980</v>
      </c>
      <c r="P327" s="975" t="s">
        <v>4324</v>
      </c>
      <c r="Q327" s="1015">
        <v>89.800000000000011</v>
      </c>
      <c r="R327" s="962">
        <v>372449.24864756566</v>
      </c>
      <c r="S327" s="963">
        <v>33445942.5285514</v>
      </c>
    </row>
    <row r="328" spans="3:20" ht="16.5" x14ac:dyDescent="0.3">
      <c r="C328" s="1067" t="s">
        <v>1896</v>
      </c>
      <c r="D328" s="975" t="s">
        <v>4324</v>
      </c>
      <c r="E328" s="1015">
        <v>3</v>
      </c>
      <c r="F328" s="962">
        <v>327256.66199158487</v>
      </c>
      <c r="G328" s="963">
        <v>981769.98597475467</v>
      </c>
      <c r="H328" s="1285"/>
      <c r="I328" s="1067" t="s">
        <v>1896</v>
      </c>
      <c r="J328" s="975" t="s">
        <v>4324</v>
      </c>
      <c r="K328" s="1015">
        <v>5.4</v>
      </c>
      <c r="L328" s="962">
        <v>327256.66199158487</v>
      </c>
      <c r="M328" s="963">
        <v>1767185.9747545584</v>
      </c>
      <c r="N328" s="1285"/>
      <c r="O328" s="1067" t="s">
        <v>1896</v>
      </c>
      <c r="P328" s="975" t="s">
        <v>4324</v>
      </c>
      <c r="Q328" s="1015">
        <v>4</v>
      </c>
      <c r="R328" s="962">
        <v>327256.66199158487</v>
      </c>
      <c r="S328" s="963">
        <v>1309026.6479663395</v>
      </c>
    </row>
    <row r="329" spans="3:20" ht="15.75" x14ac:dyDescent="0.3">
      <c r="C329" s="977" t="s">
        <v>905</v>
      </c>
      <c r="D329" s="975" t="s">
        <v>2435</v>
      </c>
      <c r="E329" s="1015">
        <v>2120</v>
      </c>
      <c r="F329" s="962">
        <v>2256.9424964936889</v>
      </c>
      <c r="G329" s="963">
        <v>4784718.0925666206</v>
      </c>
      <c r="H329" s="1285"/>
      <c r="I329" s="1067" t="s">
        <v>905</v>
      </c>
      <c r="J329" s="975" t="s">
        <v>2435</v>
      </c>
      <c r="K329" s="1015">
        <v>2522</v>
      </c>
      <c r="L329" s="962">
        <v>2256.9424964936889</v>
      </c>
      <c r="M329" s="963">
        <v>5692008.9761570832</v>
      </c>
      <c r="N329" s="1285"/>
      <c r="O329" s="977" t="s">
        <v>905</v>
      </c>
      <c r="P329" s="975" t="s">
        <v>2435</v>
      </c>
      <c r="Q329" s="1015">
        <v>5800</v>
      </c>
      <c r="R329" s="962">
        <v>2256.9424964936889</v>
      </c>
      <c r="S329" s="963">
        <v>13090266.479663396</v>
      </c>
    </row>
    <row r="330" spans="3:20" ht="15.75" x14ac:dyDescent="0.3">
      <c r="C330" s="1067" t="s">
        <v>2234</v>
      </c>
      <c r="D330" s="1016" t="s">
        <v>1</v>
      </c>
      <c r="E330" s="1015">
        <v>40</v>
      </c>
      <c r="F330" s="962">
        <v>5877.7231015828493</v>
      </c>
      <c r="G330" s="963">
        <v>235108.92406331399</v>
      </c>
      <c r="H330" s="1285"/>
      <c r="I330" s="1067" t="s">
        <v>2234</v>
      </c>
      <c r="J330" s="1016" t="s">
        <v>1</v>
      </c>
      <c r="K330" s="1015">
        <v>40</v>
      </c>
      <c r="L330" s="962">
        <v>5877.7231015828493</v>
      </c>
      <c r="M330" s="963">
        <v>235108.92406331399</v>
      </c>
      <c r="N330" s="1285"/>
      <c r="O330" s="1067" t="s">
        <v>2234</v>
      </c>
      <c r="P330" s="1016" t="s">
        <v>1</v>
      </c>
      <c r="Q330" s="1015">
        <v>20</v>
      </c>
      <c r="R330" s="962">
        <v>5877.7231015828493</v>
      </c>
      <c r="S330" s="963">
        <v>117554.46203165699</v>
      </c>
      <c r="T330" s="1293"/>
    </row>
    <row r="331" spans="3:20" ht="15.75" x14ac:dyDescent="0.3">
      <c r="C331" s="977" t="s">
        <v>2434</v>
      </c>
      <c r="D331" s="1016" t="s">
        <v>1</v>
      </c>
      <c r="E331" s="1015">
        <v>40</v>
      </c>
      <c r="F331" s="962">
        <v>1450</v>
      </c>
      <c r="G331" s="963">
        <v>58000</v>
      </c>
      <c r="H331" s="1285"/>
      <c r="I331" s="1067" t="s">
        <v>2434</v>
      </c>
      <c r="J331" s="1016" t="s">
        <v>1</v>
      </c>
      <c r="K331" s="1015">
        <v>40</v>
      </c>
      <c r="L331" s="962">
        <v>1450</v>
      </c>
      <c r="M331" s="963">
        <v>58000</v>
      </c>
      <c r="N331" s="1285"/>
      <c r="O331" s="1067" t="s">
        <v>2434</v>
      </c>
      <c r="P331" s="1016" t="s">
        <v>1</v>
      </c>
      <c r="Q331" s="1015">
        <v>20</v>
      </c>
      <c r="R331" s="962">
        <v>1450</v>
      </c>
      <c r="S331" s="963">
        <v>29000</v>
      </c>
    </row>
    <row r="332" spans="3:20" ht="15.75" x14ac:dyDescent="0.3">
      <c r="C332" s="1067" t="s">
        <v>902</v>
      </c>
      <c r="D332" s="1016" t="s">
        <v>903</v>
      </c>
      <c r="E332" s="1015">
        <v>18.38</v>
      </c>
      <c r="F332" s="962">
        <v>96726.106992586661</v>
      </c>
      <c r="G332" s="963">
        <v>1777825.8465237427</v>
      </c>
      <c r="H332" s="1285"/>
      <c r="I332" s="1067" t="s">
        <v>902</v>
      </c>
      <c r="J332" s="1016" t="s">
        <v>903</v>
      </c>
      <c r="K332" s="1015">
        <v>31.38</v>
      </c>
      <c r="L332" s="962">
        <v>96726.106992586661</v>
      </c>
      <c r="M332" s="963">
        <v>3035265.2374273692</v>
      </c>
      <c r="N332" s="1285"/>
      <c r="O332" s="1067" t="s">
        <v>2902</v>
      </c>
      <c r="P332" s="1016" t="s">
        <v>1</v>
      </c>
      <c r="Q332" s="1015">
        <v>20</v>
      </c>
      <c r="R332" s="962">
        <v>150800</v>
      </c>
      <c r="S332" s="963">
        <v>3016000</v>
      </c>
    </row>
    <row r="333" spans="3:20" ht="15.75" x14ac:dyDescent="0.3">
      <c r="C333" s="1067" t="s">
        <v>988</v>
      </c>
      <c r="D333" s="975" t="s">
        <v>2327</v>
      </c>
      <c r="E333" s="1015">
        <v>30</v>
      </c>
      <c r="F333" s="962">
        <v>9470.8830294530144</v>
      </c>
      <c r="G333" s="963">
        <v>284126.49088359042</v>
      </c>
      <c r="H333" s="1285"/>
      <c r="I333" s="1067" t="s">
        <v>988</v>
      </c>
      <c r="J333" s="975" t="s">
        <v>2327</v>
      </c>
      <c r="K333" s="1015">
        <v>30</v>
      </c>
      <c r="L333" s="962">
        <v>9470.8830294530144</v>
      </c>
      <c r="M333" s="963">
        <v>284126.49088359042</v>
      </c>
      <c r="N333" s="1285"/>
      <c r="O333" s="1067" t="s">
        <v>902</v>
      </c>
      <c r="P333" s="1016" t="s">
        <v>903</v>
      </c>
      <c r="Q333" s="1015">
        <v>50.833333333333336</v>
      </c>
      <c r="R333" s="962">
        <v>96726.106992586661</v>
      </c>
      <c r="S333" s="963">
        <v>4916910.4387898222</v>
      </c>
    </row>
    <row r="334" spans="3:20" ht="15.75" x14ac:dyDescent="0.3">
      <c r="C334" s="959"/>
      <c r="D334" s="975"/>
      <c r="E334" s="980"/>
      <c r="F334" s="966"/>
      <c r="G334" s="963"/>
      <c r="H334" s="1285"/>
      <c r="I334" s="1067"/>
      <c r="J334" s="975"/>
      <c r="K334" s="980"/>
      <c r="L334" s="966"/>
      <c r="M334" s="963"/>
      <c r="N334" s="1285"/>
      <c r="O334" s="1067" t="s">
        <v>988</v>
      </c>
      <c r="P334" s="975" t="s">
        <v>2327</v>
      </c>
      <c r="Q334" s="1015">
        <v>30</v>
      </c>
      <c r="R334" s="962">
        <v>9470.8830294530144</v>
      </c>
      <c r="S334" s="963">
        <v>284126.49088359042</v>
      </c>
    </row>
    <row r="335" spans="3:20" ht="15.75" x14ac:dyDescent="0.3">
      <c r="C335" s="959"/>
      <c r="D335" s="975"/>
      <c r="E335" s="980"/>
      <c r="F335" s="966"/>
      <c r="G335" s="963"/>
      <c r="H335" s="1285"/>
      <c r="I335" s="1067"/>
      <c r="J335" s="975"/>
      <c r="K335" s="980"/>
      <c r="L335" s="966"/>
      <c r="M335" s="963"/>
      <c r="N335" s="1285"/>
      <c r="O335" s="959"/>
      <c r="P335" s="975"/>
      <c r="Q335" s="980"/>
      <c r="R335" s="966"/>
      <c r="S335" s="963"/>
    </row>
    <row r="336" spans="3:20" ht="15.75" x14ac:dyDescent="0.3">
      <c r="C336" s="959"/>
      <c r="D336" s="679"/>
      <c r="E336" s="980"/>
      <c r="F336" s="966"/>
      <c r="G336" s="1017"/>
      <c r="H336" s="1285"/>
      <c r="I336" s="1067"/>
      <c r="J336" s="679"/>
      <c r="K336" s="980"/>
      <c r="L336" s="966"/>
      <c r="M336" s="1018"/>
      <c r="N336" s="1285"/>
      <c r="O336" s="959"/>
      <c r="P336" s="679"/>
      <c r="Q336" s="980"/>
      <c r="R336" s="966"/>
      <c r="S336" s="1017"/>
    </row>
    <row r="337" spans="3:19" ht="15.75" x14ac:dyDescent="0.3">
      <c r="C337" s="720"/>
      <c r="D337" s="1295"/>
      <c r="E337" s="1295"/>
      <c r="F337" s="968" t="s">
        <v>1322</v>
      </c>
      <c r="G337" s="969">
        <v>21821504.116209179</v>
      </c>
      <c r="H337" s="1285"/>
      <c r="I337" s="1067"/>
      <c r="J337" s="1285"/>
      <c r="K337" s="1285"/>
      <c r="L337" s="968" t="s">
        <v>1322</v>
      </c>
      <c r="M337" s="969">
        <v>32073254.857944299</v>
      </c>
      <c r="N337" s="1285"/>
      <c r="O337" s="720"/>
      <c r="P337" s="1295"/>
      <c r="Q337" s="1295"/>
      <c r="R337" s="968" t="s">
        <v>1322</v>
      </c>
      <c r="S337" s="969">
        <v>61751018.031656988</v>
      </c>
    </row>
    <row r="338" spans="3:19" ht="15.75" x14ac:dyDescent="0.3">
      <c r="C338" s="953" t="s">
        <v>898</v>
      </c>
      <c r="D338" s="954"/>
      <c r="E338" s="954"/>
      <c r="F338" s="609"/>
      <c r="G338" s="970"/>
      <c r="H338" s="1285"/>
      <c r="I338" s="953" t="s">
        <v>898</v>
      </c>
      <c r="J338" s="954"/>
      <c r="K338" s="954"/>
      <c r="L338" s="609"/>
      <c r="M338" s="970"/>
      <c r="N338" s="1285"/>
      <c r="O338" s="953" t="s">
        <v>898</v>
      </c>
      <c r="P338" s="954"/>
      <c r="Q338" s="954"/>
      <c r="R338" s="609"/>
      <c r="S338" s="970"/>
    </row>
    <row r="339" spans="3:19" ht="15.75" x14ac:dyDescent="0.3">
      <c r="C339" s="955" t="s">
        <v>884</v>
      </c>
      <c r="D339" s="956" t="s">
        <v>885</v>
      </c>
      <c r="E339" s="956" t="s">
        <v>2597</v>
      </c>
      <c r="F339" s="956" t="s">
        <v>2598</v>
      </c>
      <c r="G339" s="972" t="s">
        <v>888</v>
      </c>
      <c r="H339" s="1285"/>
      <c r="I339" s="955" t="s">
        <v>884</v>
      </c>
      <c r="J339" s="956" t="s">
        <v>885</v>
      </c>
      <c r="K339" s="956" t="s">
        <v>2597</v>
      </c>
      <c r="L339" s="956" t="s">
        <v>2598</v>
      </c>
      <c r="M339" s="972" t="s">
        <v>888</v>
      </c>
      <c r="N339" s="1285"/>
      <c r="O339" s="955" t="s">
        <v>884</v>
      </c>
      <c r="P339" s="956" t="s">
        <v>885</v>
      </c>
      <c r="Q339" s="956" t="s">
        <v>2597</v>
      </c>
      <c r="R339" s="956" t="s">
        <v>2598</v>
      </c>
      <c r="S339" s="972" t="s">
        <v>888</v>
      </c>
    </row>
    <row r="340" spans="3:19" ht="15.75" x14ac:dyDescent="0.3">
      <c r="C340" s="959" t="s">
        <v>899</v>
      </c>
      <c r="D340" s="988">
        <v>133931.74620661701</v>
      </c>
      <c r="E340" s="961">
        <v>1</v>
      </c>
      <c r="F340" s="989">
        <v>2</v>
      </c>
      <c r="G340" s="963">
        <v>267863.49241323402</v>
      </c>
      <c r="H340" s="1285"/>
      <c r="I340" s="959" t="s">
        <v>899</v>
      </c>
      <c r="J340" s="988">
        <v>133931.74620661701</v>
      </c>
      <c r="K340" s="961">
        <v>1</v>
      </c>
      <c r="L340" s="989">
        <v>3</v>
      </c>
      <c r="M340" s="963">
        <v>401795.23861985106</v>
      </c>
      <c r="N340" s="1285"/>
      <c r="O340" s="959" t="s">
        <v>899</v>
      </c>
      <c r="P340" s="988">
        <v>133931.74620661701</v>
      </c>
      <c r="Q340" s="961">
        <v>1</v>
      </c>
      <c r="R340" s="989">
        <v>5</v>
      </c>
      <c r="S340" s="963">
        <v>669658.73103308503</v>
      </c>
    </row>
    <row r="341" spans="3:19" ht="15.75" x14ac:dyDescent="0.3">
      <c r="C341" s="1289" t="s">
        <v>990</v>
      </c>
      <c r="D341" s="988">
        <v>100448.75998254272</v>
      </c>
      <c r="E341" s="961">
        <v>2</v>
      </c>
      <c r="F341" s="989">
        <v>2</v>
      </c>
      <c r="G341" s="963">
        <v>401795.03993017087</v>
      </c>
      <c r="H341" s="1285"/>
      <c r="I341" s="1289" t="s">
        <v>990</v>
      </c>
      <c r="J341" s="988">
        <v>100448.75998254272</v>
      </c>
      <c r="K341" s="961">
        <v>2</v>
      </c>
      <c r="L341" s="989">
        <v>3</v>
      </c>
      <c r="M341" s="963">
        <v>602692.5598952563</v>
      </c>
      <c r="N341" s="1285"/>
      <c r="O341" s="959" t="s">
        <v>990</v>
      </c>
      <c r="P341" s="988">
        <v>100448.75998254272</v>
      </c>
      <c r="Q341" s="961">
        <v>2</v>
      </c>
      <c r="R341" s="989">
        <v>5</v>
      </c>
      <c r="S341" s="963">
        <v>1004487.5998254272</v>
      </c>
    </row>
    <row r="342" spans="3:19" ht="15.75" x14ac:dyDescent="0.3">
      <c r="C342" s="959" t="s">
        <v>1154</v>
      </c>
      <c r="D342" s="988">
        <v>64040.167561799884</v>
      </c>
      <c r="E342" s="961">
        <v>5</v>
      </c>
      <c r="F342" s="989">
        <v>5</v>
      </c>
      <c r="G342" s="963">
        <v>1601004.1890449971</v>
      </c>
      <c r="H342" s="1285"/>
      <c r="I342" s="959" t="s">
        <v>1154</v>
      </c>
      <c r="J342" s="988">
        <v>64040.167561799884</v>
      </c>
      <c r="K342" s="961">
        <v>5</v>
      </c>
      <c r="L342" s="989">
        <v>7</v>
      </c>
      <c r="M342" s="963">
        <v>2241405.864662996</v>
      </c>
      <c r="N342" s="1285"/>
      <c r="O342" s="959" t="s">
        <v>1154</v>
      </c>
      <c r="P342" s="988">
        <v>64040.167561799884</v>
      </c>
      <c r="Q342" s="961">
        <v>5</v>
      </c>
      <c r="R342" s="989">
        <v>15</v>
      </c>
      <c r="S342" s="963">
        <v>4803012.5671349913</v>
      </c>
    </row>
    <row r="343" spans="3:19" ht="15.75" x14ac:dyDescent="0.3">
      <c r="C343" s="959" t="s">
        <v>2603</v>
      </c>
      <c r="D343" s="988">
        <v>290020.70325447264</v>
      </c>
      <c r="E343" s="965">
        <v>1</v>
      </c>
      <c r="F343" s="989">
        <v>2</v>
      </c>
      <c r="G343" s="963">
        <v>580041.40650894528</v>
      </c>
      <c r="H343" s="1285"/>
      <c r="I343" s="959" t="s">
        <v>2603</v>
      </c>
      <c r="J343" s="988">
        <v>290020.70325447264</v>
      </c>
      <c r="K343" s="965">
        <v>1</v>
      </c>
      <c r="L343" s="989">
        <v>3</v>
      </c>
      <c r="M343" s="963">
        <v>870062.10976341786</v>
      </c>
      <c r="N343" s="1285"/>
      <c r="O343" s="959" t="s">
        <v>2603</v>
      </c>
      <c r="P343" s="988">
        <v>290020.70325447264</v>
      </c>
      <c r="Q343" s="965">
        <v>1</v>
      </c>
      <c r="R343" s="989">
        <v>5</v>
      </c>
      <c r="S343" s="963">
        <v>1450103.5162723633</v>
      </c>
    </row>
    <row r="344" spans="3:19" ht="15.75" x14ac:dyDescent="0.3">
      <c r="C344" s="959"/>
      <c r="D344" s="988"/>
      <c r="E344" s="961"/>
      <c r="F344" s="989"/>
      <c r="G344" s="963"/>
      <c r="H344" s="1285"/>
      <c r="I344" s="959"/>
      <c r="J344" s="988"/>
      <c r="K344" s="961"/>
      <c r="L344" s="989"/>
      <c r="M344" s="963"/>
      <c r="N344" s="1285"/>
      <c r="O344" s="959"/>
      <c r="P344" s="988"/>
      <c r="Q344" s="961"/>
      <c r="R344" s="989"/>
      <c r="S344" s="963"/>
    </row>
    <row r="345" spans="3:19" ht="15.75" x14ac:dyDescent="0.3">
      <c r="C345" s="959"/>
      <c r="D345" s="988"/>
      <c r="E345" s="961"/>
      <c r="F345" s="989"/>
      <c r="G345" s="963"/>
      <c r="H345" s="1285"/>
      <c r="I345" s="959"/>
      <c r="J345" s="988"/>
      <c r="K345" s="961"/>
      <c r="L345" s="989"/>
      <c r="M345" s="963"/>
      <c r="N345" s="1285"/>
      <c r="O345" s="959"/>
      <c r="P345" s="988"/>
      <c r="Q345" s="961"/>
      <c r="R345" s="989"/>
      <c r="S345" s="963"/>
    </row>
    <row r="346" spans="3:19" ht="15.75" x14ac:dyDescent="0.3">
      <c r="C346" s="959"/>
      <c r="D346" s="988"/>
      <c r="E346" s="961"/>
      <c r="F346" s="989"/>
      <c r="G346" s="963"/>
      <c r="H346" s="1285"/>
      <c r="I346" s="959"/>
      <c r="J346" s="988"/>
      <c r="K346" s="961"/>
      <c r="L346" s="989"/>
      <c r="M346" s="963"/>
      <c r="N346" s="1285"/>
      <c r="O346" s="959"/>
      <c r="P346" s="988"/>
      <c r="Q346" s="961"/>
      <c r="R346" s="989"/>
      <c r="S346" s="963"/>
    </row>
    <row r="347" spans="3:19" ht="15.75" x14ac:dyDescent="0.3">
      <c r="C347" s="959"/>
      <c r="D347" s="988"/>
      <c r="E347" s="961"/>
      <c r="F347" s="989"/>
      <c r="G347" s="963"/>
      <c r="H347" s="1285"/>
      <c r="I347" s="959"/>
      <c r="J347" s="988"/>
      <c r="K347" s="961"/>
      <c r="L347" s="989"/>
      <c r="M347" s="963"/>
      <c r="N347" s="1285"/>
      <c r="O347" s="959"/>
      <c r="P347" s="988"/>
      <c r="Q347" s="961"/>
      <c r="R347" s="989"/>
      <c r="S347" s="963"/>
    </row>
    <row r="348" spans="3:19" ht="15.75" x14ac:dyDescent="0.3">
      <c r="C348" s="720"/>
      <c r="D348" s="609"/>
      <c r="E348" s="609"/>
      <c r="F348" s="991" t="s">
        <v>1322</v>
      </c>
      <c r="G348" s="985">
        <v>2850704.1278973473</v>
      </c>
      <c r="H348" s="1285"/>
      <c r="I348" s="720"/>
      <c r="J348" s="609"/>
      <c r="K348" s="609"/>
      <c r="L348" s="991" t="s">
        <v>1322</v>
      </c>
      <c r="M348" s="985">
        <v>4115955.7729415214</v>
      </c>
      <c r="N348" s="1285"/>
      <c r="O348" s="720"/>
      <c r="P348" s="609"/>
      <c r="Q348" s="609"/>
      <c r="R348" s="991" t="s">
        <v>1322</v>
      </c>
      <c r="S348" s="985">
        <v>7927262.4142658664</v>
      </c>
    </row>
    <row r="349" spans="3:19" ht="16.5" thickBot="1" x14ac:dyDescent="0.35">
      <c r="C349" s="745"/>
      <c r="D349" s="746"/>
      <c r="E349" s="940" t="s">
        <v>964</v>
      </c>
      <c r="F349" s="1001"/>
      <c r="G349" s="1002">
        <v>25445315.476503126</v>
      </c>
      <c r="H349" s="1285"/>
      <c r="I349" s="745"/>
      <c r="J349" s="746"/>
      <c r="K349" s="940" t="s">
        <v>964</v>
      </c>
      <c r="L349" s="1001"/>
      <c r="M349" s="1002">
        <v>37512051.056612127</v>
      </c>
      <c r="N349" s="1285"/>
      <c r="O349" s="745"/>
      <c r="P349" s="746"/>
      <c r="Q349" s="940" t="s">
        <v>964</v>
      </c>
      <c r="R349" s="1001"/>
      <c r="S349" s="1002">
        <v>71846208.086327001</v>
      </c>
    </row>
  </sheetData>
  <pageMargins left="0.7" right="0.7" top="0.75" bottom="0.75" header="0.3" footer="0.3"/>
  <pageSetup paperSize="9" orientation="landscape" horizontalDpi="4294967295" verticalDpi="4294967295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86"/>
  <dimension ref="B2:AE180"/>
  <sheetViews>
    <sheetView showGridLines="0" topLeftCell="A19" zoomScale="85" zoomScaleNormal="85" workbookViewId="0">
      <selection activeCell="F24" sqref="F24"/>
    </sheetView>
  </sheetViews>
  <sheetFormatPr baseColWidth="10" defaultColWidth="11.42578125" defaultRowHeight="15" x14ac:dyDescent="0.3"/>
  <cols>
    <col min="1" max="1" width="11.42578125" style="1211"/>
    <col min="2" max="2" width="5.28515625" style="1211" customWidth="1"/>
    <col min="3" max="3" width="78.42578125" style="1211" customWidth="1"/>
    <col min="4" max="4" width="15.85546875" style="1211" customWidth="1"/>
    <col min="5" max="5" width="15.28515625" style="1211" customWidth="1"/>
    <col min="6" max="6" width="16" style="1211" customWidth="1"/>
    <col min="7" max="7" width="17.28515625" style="1211" bestFit="1" customWidth="1"/>
    <col min="8" max="8" width="12.7109375" style="1211" customWidth="1"/>
    <col min="9" max="9" width="26.42578125" style="1211" customWidth="1"/>
    <col min="10" max="10" width="12.85546875" style="1211" customWidth="1"/>
    <col min="11" max="11" width="12.42578125" style="1211" bestFit="1" customWidth="1"/>
    <col min="12" max="12" width="27.5703125" style="1211" bestFit="1" customWidth="1"/>
    <col min="13" max="13" width="17.28515625" style="1211" bestFit="1" customWidth="1"/>
    <col min="14" max="14" width="16.140625" style="1211" customWidth="1"/>
    <col min="15" max="15" width="27.7109375" style="1211" bestFit="1" customWidth="1"/>
    <col min="16" max="16" width="10.85546875" style="1211" customWidth="1"/>
    <col min="17" max="17" width="13.5703125" style="1211" bestFit="1" customWidth="1"/>
    <col min="18" max="18" width="27.42578125" style="1211" customWidth="1"/>
    <col min="19" max="19" width="23.5703125" style="1211" customWidth="1"/>
    <col min="20" max="20" width="14.140625" style="1211" customWidth="1"/>
    <col min="21" max="21" width="24.5703125" style="1211" bestFit="1" customWidth="1"/>
    <col min="22" max="22" width="12.5703125" style="1211" customWidth="1"/>
    <col min="23" max="23" width="13.5703125" style="1211" customWidth="1"/>
    <col min="24" max="24" width="11.5703125" style="1211" bestFit="1" customWidth="1"/>
    <col min="25" max="25" width="17.28515625" style="1211" bestFit="1" customWidth="1"/>
    <col min="26" max="26" width="11.42578125" style="1211"/>
    <col min="27" max="27" width="22.28515625" style="1211" customWidth="1"/>
    <col min="28" max="28" width="12.85546875" style="1211" customWidth="1"/>
    <col min="29" max="29" width="12.42578125" style="1211" bestFit="1" customWidth="1"/>
    <col min="30" max="30" width="27.42578125" style="1211" customWidth="1"/>
    <col min="31" max="31" width="17.28515625" style="1211" bestFit="1" customWidth="1"/>
    <col min="32" max="34" width="11.42578125" style="1211"/>
    <col min="35" max="35" width="14.140625" style="1211" bestFit="1" customWidth="1"/>
    <col min="36" max="38" width="11.42578125" style="1211"/>
    <col min="39" max="39" width="11.5703125" style="1211" customWidth="1"/>
    <col min="40" max="47" width="11.42578125" style="1211"/>
    <col min="48" max="48" width="13.140625" style="1211" bestFit="1" customWidth="1"/>
    <col min="49" max="16384" width="11.42578125" style="1211"/>
  </cols>
  <sheetData>
    <row r="2" spans="2:7" ht="18.75" x14ac:dyDescent="0.3">
      <c r="B2" s="595" t="s">
        <v>2804</v>
      </c>
    </row>
    <row r="3" spans="2:7" ht="18.75" x14ac:dyDescent="0.3">
      <c r="B3" s="595" t="s">
        <v>2806</v>
      </c>
    </row>
    <row r="4" spans="2:7" ht="18.75" x14ac:dyDescent="0.3">
      <c r="B4" s="595" t="s">
        <v>2819</v>
      </c>
    </row>
    <row r="5" spans="2:7" x14ac:dyDescent="0.3">
      <c r="B5" s="597" t="s">
        <v>3372</v>
      </c>
    </row>
    <row r="9" spans="2:7" ht="18.75" x14ac:dyDescent="0.3">
      <c r="C9" s="689"/>
    </row>
    <row r="12" spans="2:7" x14ac:dyDescent="0.3">
      <c r="B12" s="926"/>
      <c r="C12" s="926"/>
      <c r="D12" s="926"/>
      <c r="E12" s="926"/>
      <c r="F12" s="926"/>
    </row>
    <row r="13" spans="2:7" s="1213" customFormat="1" ht="25.5" x14ac:dyDescent="0.25">
      <c r="B13" s="1164" t="s">
        <v>938</v>
      </c>
      <c r="C13" s="1212" t="s">
        <v>776</v>
      </c>
      <c r="D13" s="1164" t="s">
        <v>925</v>
      </c>
      <c r="E13" s="1165" t="s">
        <v>975</v>
      </c>
      <c r="F13" s="1164" t="s">
        <v>976</v>
      </c>
      <c r="G13" s="1165" t="s">
        <v>3364</v>
      </c>
    </row>
    <row r="14" spans="2:7" x14ac:dyDescent="0.3">
      <c r="B14" s="1006">
        <v>1</v>
      </c>
      <c r="C14" s="1214" t="s">
        <v>1107</v>
      </c>
      <c r="D14" s="1215">
        <v>393.83348274512304</v>
      </c>
      <c r="E14" s="1215">
        <v>0</v>
      </c>
      <c r="F14" s="1215">
        <v>1623.0537763094399</v>
      </c>
      <c r="G14" s="1216">
        <v>2016.8872590545629</v>
      </c>
    </row>
    <row r="15" spans="2:7" x14ac:dyDescent="0.3">
      <c r="B15" s="1006">
        <v>2</v>
      </c>
      <c r="C15" s="1214" t="s">
        <v>1108</v>
      </c>
      <c r="D15" s="1215">
        <v>288.8112206797569</v>
      </c>
      <c r="E15" s="1215">
        <v>0</v>
      </c>
      <c r="F15" s="1215">
        <v>1412.1670333255352</v>
      </c>
      <c r="G15" s="1216">
        <v>1700.978254005292</v>
      </c>
    </row>
    <row r="16" spans="2:7" x14ac:dyDescent="0.3">
      <c r="B16" s="1006">
        <v>3</v>
      </c>
      <c r="C16" s="1214" t="s">
        <v>1109</v>
      </c>
      <c r="D16" s="1215">
        <v>345.67660509193672</v>
      </c>
      <c r="E16" s="1215">
        <v>0</v>
      </c>
      <c r="F16" s="1215">
        <v>3022.5543425197848</v>
      </c>
      <c r="G16" s="1216">
        <v>3368.2309476117216</v>
      </c>
    </row>
    <row r="17" spans="2:7" x14ac:dyDescent="0.3">
      <c r="B17" s="1006">
        <v>4</v>
      </c>
      <c r="C17" s="1214" t="s">
        <v>1110</v>
      </c>
      <c r="D17" s="1217">
        <v>1025.6435315793458</v>
      </c>
      <c r="E17" s="1217">
        <v>0</v>
      </c>
      <c r="F17" s="1217">
        <v>1715.710225067558</v>
      </c>
      <c r="G17" s="1218">
        <v>2741.353756646904</v>
      </c>
    </row>
    <row r="18" spans="2:7" x14ac:dyDescent="0.3">
      <c r="B18" s="1006">
        <v>5</v>
      </c>
      <c r="C18" s="1214" t="s">
        <v>1111</v>
      </c>
      <c r="D18" s="1217">
        <v>7978.8290923662598</v>
      </c>
      <c r="E18" s="1217">
        <v>0</v>
      </c>
      <c r="F18" s="1217">
        <v>2662.938439393517</v>
      </c>
      <c r="G18" s="1218">
        <v>10641.767531759777</v>
      </c>
    </row>
    <row r="19" spans="2:7" x14ac:dyDescent="0.3">
      <c r="B19" s="1006">
        <v>6</v>
      </c>
      <c r="C19" s="1214" t="s">
        <v>1112</v>
      </c>
      <c r="D19" s="1215">
        <v>11968.243638549389</v>
      </c>
      <c r="E19" s="1215">
        <v>0</v>
      </c>
      <c r="F19" s="1215">
        <v>17752.922929290115</v>
      </c>
      <c r="G19" s="1216">
        <v>29721.166567839504</v>
      </c>
    </row>
    <row r="20" spans="2:7" x14ac:dyDescent="0.3">
      <c r="B20" s="1006">
        <v>7</v>
      </c>
      <c r="C20" s="1219" t="s">
        <v>1113</v>
      </c>
      <c r="D20" s="1215">
        <v>12965.597275095173</v>
      </c>
      <c r="E20" s="1215">
        <v>0</v>
      </c>
      <c r="F20" s="1215">
        <v>15533.807563128848</v>
      </c>
      <c r="G20" s="1216">
        <v>28499.404838224022</v>
      </c>
    </row>
    <row r="21" spans="2:7" x14ac:dyDescent="0.3">
      <c r="B21" s="1006">
        <v>8</v>
      </c>
      <c r="C21" s="1214" t="s">
        <v>1114</v>
      </c>
      <c r="D21" s="1215">
        <v>18949.719094369866</v>
      </c>
      <c r="E21" s="1215">
        <v>0</v>
      </c>
      <c r="F21" s="1215">
        <v>11095.576830806322</v>
      </c>
      <c r="G21" s="1216">
        <v>30045.295925176186</v>
      </c>
    </row>
    <row r="22" spans="2:7" x14ac:dyDescent="0.3">
      <c r="B22" s="1006">
        <v>9</v>
      </c>
      <c r="C22" s="1214" t="s">
        <v>1116</v>
      </c>
      <c r="D22" s="1217">
        <v>11968.243638549389</v>
      </c>
      <c r="E22" s="1217">
        <v>0</v>
      </c>
      <c r="F22" s="1217">
        <v>17752.922929290115</v>
      </c>
      <c r="G22" s="1218">
        <v>29721.166567839504</v>
      </c>
    </row>
    <row r="23" spans="2:7" x14ac:dyDescent="0.3">
      <c r="B23" s="1006">
        <v>10</v>
      </c>
      <c r="C23" s="1214" t="s">
        <v>1115</v>
      </c>
      <c r="D23" s="1217">
        <v>15957.65818473252</v>
      </c>
      <c r="E23" s="1217">
        <v>0</v>
      </c>
      <c r="F23" s="1217">
        <v>13314.692196967586</v>
      </c>
      <c r="G23" s="1218">
        <v>29272.350381700104</v>
      </c>
    </row>
    <row r="24" spans="2:7" x14ac:dyDescent="0.3">
      <c r="B24" s="1006">
        <v>11</v>
      </c>
      <c r="C24" s="1214" t="s">
        <v>1117</v>
      </c>
      <c r="D24" s="1215">
        <v>15957.65818473252</v>
      </c>
      <c r="E24" s="1215">
        <v>0</v>
      </c>
      <c r="F24" s="1215">
        <v>13314.692196967586</v>
      </c>
      <c r="G24" s="1216">
        <v>29272.350381700104</v>
      </c>
    </row>
    <row r="25" spans="2:7" x14ac:dyDescent="0.3">
      <c r="B25" s="1006">
        <v>12</v>
      </c>
      <c r="C25" s="1214" t="s">
        <v>1118</v>
      </c>
      <c r="D25" s="1215">
        <v>20944.42636746143</v>
      </c>
      <c r="E25" s="1215">
        <v>0</v>
      </c>
      <c r="F25" s="1215">
        <v>9764.1076111095608</v>
      </c>
      <c r="G25" s="1216">
        <v>30708.533978570991</v>
      </c>
    </row>
    <row r="26" spans="2:7" x14ac:dyDescent="0.3">
      <c r="B26" s="1006">
        <v>13</v>
      </c>
      <c r="C26" s="1214" t="s">
        <v>1119</v>
      </c>
      <c r="D26" s="1215">
        <v>884.76280322876983</v>
      </c>
      <c r="E26" s="1215">
        <v>0</v>
      </c>
      <c r="F26" s="1215">
        <v>32306.246592863114</v>
      </c>
      <c r="G26" s="1216">
        <v>33191.009396091882</v>
      </c>
    </row>
    <row r="27" spans="2:7" x14ac:dyDescent="0.3">
      <c r="B27" s="1006">
        <v>14</v>
      </c>
      <c r="C27" s="1214" t="s">
        <v>1120</v>
      </c>
      <c r="D27" s="1217">
        <v>1102.267881919696</v>
      </c>
      <c r="E27" s="1217">
        <v>0</v>
      </c>
      <c r="F27" s="1217">
        <v>22026.986313315763</v>
      </c>
      <c r="G27" s="1218">
        <v>23129.254195235459</v>
      </c>
    </row>
    <row r="28" spans="2:7" x14ac:dyDescent="0.3">
      <c r="B28" s="1006">
        <v>15</v>
      </c>
      <c r="C28" s="1214" t="s">
        <v>1122</v>
      </c>
      <c r="D28" s="1217">
        <v>288.06383757661399</v>
      </c>
      <c r="E28" s="1217">
        <v>0</v>
      </c>
      <c r="F28" s="1217">
        <v>7342.3287711052544</v>
      </c>
      <c r="G28" s="1218">
        <v>7630.3926086818683</v>
      </c>
    </row>
    <row r="29" spans="2:7" x14ac:dyDescent="0.3">
      <c r="B29" s="1006">
        <v>16</v>
      </c>
      <c r="C29" s="1214" t="s">
        <v>1121</v>
      </c>
      <c r="D29" s="1215">
        <v>475.32962122799819</v>
      </c>
      <c r="E29" s="1215">
        <v>0</v>
      </c>
      <c r="F29" s="1215">
        <v>5873.8630168842046</v>
      </c>
      <c r="G29" s="1216">
        <v>6349.192638112203</v>
      </c>
    </row>
    <row r="30" spans="2:7" x14ac:dyDescent="0.3">
      <c r="B30" s="1006">
        <v>17</v>
      </c>
      <c r="C30" s="1214" t="s">
        <v>1123</v>
      </c>
      <c r="D30" s="1215">
        <v>18370.878859199685</v>
      </c>
      <c r="E30" s="1215">
        <v>0</v>
      </c>
      <c r="F30" s="1215">
        <v>12783.023448859984</v>
      </c>
      <c r="G30" s="1216">
        <v>31153.902308059667</v>
      </c>
    </row>
    <row r="31" spans="2:7" x14ac:dyDescent="0.3">
      <c r="B31" s="1006">
        <v>18</v>
      </c>
      <c r="C31" s="1214" t="s">
        <v>1125</v>
      </c>
      <c r="D31" s="1215">
        <v>19947.07273091565</v>
      </c>
      <c r="E31" s="1215">
        <v>0</v>
      </c>
      <c r="F31" s="1215">
        <v>11095.576830806322</v>
      </c>
      <c r="G31" s="1216">
        <v>31042.64956172197</v>
      </c>
    </row>
    <row r="32" spans="2:7" x14ac:dyDescent="0.3">
      <c r="B32" s="1006">
        <v>19</v>
      </c>
      <c r="C32" s="1214" t="s">
        <v>1126</v>
      </c>
      <c r="D32" s="1217">
        <v>19947.07273091565</v>
      </c>
      <c r="E32" s="1217">
        <v>0</v>
      </c>
      <c r="F32" s="1217">
        <v>15533.807563128848</v>
      </c>
      <c r="G32" s="1218">
        <v>35480.880294044502</v>
      </c>
    </row>
    <row r="33" spans="2:19" x14ac:dyDescent="0.3">
      <c r="B33" s="1006">
        <v>20</v>
      </c>
      <c r="C33" s="1214" t="s">
        <v>1127</v>
      </c>
      <c r="D33" s="1217">
        <v>3989.4145461831299</v>
      </c>
      <c r="E33" s="1217">
        <v>0</v>
      </c>
      <c r="F33" s="1217">
        <v>6375.8524940062125</v>
      </c>
      <c r="G33" s="1218">
        <v>10365.267040189343</v>
      </c>
    </row>
    <row r="34" spans="2:19" x14ac:dyDescent="0.3">
      <c r="B34" s="1006">
        <v>21</v>
      </c>
      <c r="C34" s="1214" t="s">
        <v>1128</v>
      </c>
      <c r="D34" s="1215">
        <v>1451.7</v>
      </c>
      <c r="E34" s="1215">
        <v>0</v>
      </c>
      <c r="F34" s="1215">
        <v>9689.9464709976328</v>
      </c>
      <c r="G34" s="1216">
        <v>11141.646470997634</v>
      </c>
    </row>
    <row r="35" spans="2:19" x14ac:dyDescent="0.3">
      <c r="B35" s="1006">
        <v>22</v>
      </c>
      <c r="C35" s="1214" t="s">
        <v>1129</v>
      </c>
      <c r="D35" s="1215">
        <v>1452</v>
      </c>
      <c r="E35" s="1215">
        <v>0</v>
      </c>
      <c r="F35" s="1215">
        <v>2219.1153661612643</v>
      </c>
      <c r="G35" s="1216">
        <v>3671.1153661612643</v>
      </c>
    </row>
    <row r="36" spans="2:19" x14ac:dyDescent="0.3">
      <c r="B36" s="926"/>
      <c r="C36" s="926"/>
      <c r="D36" s="926"/>
      <c r="E36" s="926"/>
      <c r="F36" s="926"/>
    </row>
    <row r="37" spans="2:19" x14ac:dyDescent="0.3">
      <c r="B37" s="926"/>
      <c r="C37" s="926"/>
      <c r="D37" s="926"/>
      <c r="E37" s="926"/>
      <c r="F37" s="926"/>
    </row>
    <row r="38" spans="2:19" x14ac:dyDescent="0.3">
      <c r="B38" s="734"/>
      <c r="C38" s="1220"/>
      <c r="D38" s="1221"/>
      <c r="E38" s="926"/>
      <c r="F38" s="926"/>
    </row>
    <row r="39" spans="2:19" x14ac:dyDescent="0.3">
      <c r="B39" s="667"/>
      <c r="C39" s="1222"/>
    </row>
    <row r="40" spans="2:19" x14ac:dyDescent="0.3">
      <c r="C40" s="667"/>
      <c r="D40" s="1223"/>
      <c r="E40" s="1222"/>
    </row>
    <row r="41" spans="2:19" x14ac:dyDescent="0.3">
      <c r="C41" s="667"/>
      <c r="D41" s="1223"/>
      <c r="E41" s="1222"/>
    </row>
    <row r="43" spans="2:19" ht="15.75" thickBot="1" x14ac:dyDescent="0.35"/>
    <row r="44" spans="2:19" x14ac:dyDescent="0.3">
      <c r="C44" s="1224"/>
      <c r="D44" s="1225"/>
      <c r="E44" s="606"/>
      <c r="F44" s="607" t="s">
        <v>875</v>
      </c>
      <c r="G44" s="606"/>
      <c r="I44" s="1224"/>
      <c r="J44" s="1225"/>
      <c r="K44" s="606"/>
      <c r="L44" s="607" t="s">
        <v>875</v>
      </c>
      <c r="M44" s="606"/>
      <c r="O44" s="1224"/>
      <c r="P44" s="1225"/>
      <c r="Q44" s="606"/>
      <c r="R44" s="607" t="s">
        <v>875</v>
      </c>
      <c r="S44" s="606"/>
    </row>
    <row r="45" spans="2:19" ht="15.75" thickBot="1" x14ac:dyDescent="0.35">
      <c r="C45" s="944" t="s">
        <v>877</v>
      </c>
      <c r="D45" s="1226">
        <v>1</v>
      </c>
      <c r="E45" s="1227"/>
      <c r="F45" s="609" t="s">
        <v>3366</v>
      </c>
      <c r="G45" s="757"/>
      <c r="I45" s="944" t="s">
        <v>877</v>
      </c>
      <c r="J45" s="1226">
        <v>2</v>
      </c>
      <c r="K45" s="1227"/>
      <c r="L45" s="609" t="s">
        <v>3366</v>
      </c>
      <c r="M45" s="757"/>
      <c r="O45" s="944" t="s">
        <v>877</v>
      </c>
      <c r="P45" s="1226">
        <v>3</v>
      </c>
      <c r="Q45" s="1227"/>
      <c r="R45" s="609" t="s">
        <v>3366</v>
      </c>
      <c r="S45" s="757"/>
    </row>
    <row r="46" spans="2:19" x14ac:dyDescent="0.3">
      <c r="C46" s="1228"/>
      <c r="D46" s="1229"/>
      <c r="E46" s="1229"/>
      <c r="F46" s="1230"/>
      <c r="G46" s="1231"/>
      <c r="I46" s="1228"/>
      <c r="J46" s="1229"/>
      <c r="K46" s="1229"/>
      <c r="L46" s="1230"/>
      <c r="M46" s="1231"/>
      <c r="O46" s="1228"/>
      <c r="P46" s="1229"/>
      <c r="Q46" s="1229"/>
      <c r="R46" s="1230"/>
      <c r="S46" s="1231"/>
    </row>
    <row r="47" spans="2:19" ht="15.75" thickBot="1" x14ac:dyDescent="0.35">
      <c r="C47" s="1232" t="s">
        <v>3438</v>
      </c>
      <c r="D47" s="1233"/>
      <c r="E47" s="1234"/>
      <c r="F47" s="1235"/>
      <c r="G47" s="1236"/>
      <c r="I47" s="1232" t="s">
        <v>3439</v>
      </c>
      <c r="J47" s="1233"/>
      <c r="K47" s="1234"/>
      <c r="L47" s="1235"/>
      <c r="M47" s="1236"/>
      <c r="O47" s="1232" t="s">
        <v>3440</v>
      </c>
      <c r="P47" s="1233"/>
      <c r="Q47" s="1234"/>
      <c r="R47" s="1235"/>
      <c r="S47" s="1236"/>
    </row>
    <row r="48" spans="2:19" ht="12.75" customHeight="1" x14ac:dyDescent="0.3">
      <c r="C48" s="620"/>
      <c r="D48" s="623"/>
      <c r="E48" s="622"/>
      <c r="F48" s="762"/>
      <c r="G48" s="764"/>
      <c r="I48" s="620"/>
      <c r="J48" s="623"/>
      <c r="K48" s="622"/>
      <c r="L48" s="762"/>
      <c r="M48" s="764"/>
      <c r="O48" s="620"/>
      <c r="P48" s="623"/>
      <c r="Q48" s="622"/>
      <c r="R48" s="762"/>
      <c r="S48" s="764"/>
    </row>
    <row r="49" spans="3:19" ht="15.75" thickBot="1" x14ac:dyDescent="0.35">
      <c r="C49" s="649" t="s">
        <v>947</v>
      </c>
      <c r="D49" s="627"/>
      <c r="E49" s="627"/>
      <c r="F49" s="629"/>
      <c r="G49" s="630" t="s">
        <v>892</v>
      </c>
      <c r="I49" s="649" t="s">
        <v>947</v>
      </c>
      <c r="J49" s="628"/>
      <c r="K49" s="627"/>
      <c r="L49" s="629"/>
      <c r="M49" s="630" t="s">
        <v>892</v>
      </c>
      <c r="O49" s="649" t="s">
        <v>947</v>
      </c>
      <c r="P49" s="628"/>
      <c r="Q49" s="627"/>
      <c r="R49" s="629"/>
      <c r="S49" s="630" t="s">
        <v>892</v>
      </c>
    </row>
    <row r="50" spans="3:19" ht="15.75" thickTop="1" x14ac:dyDescent="0.3">
      <c r="C50" s="1237" t="s">
        <v>773</v>
      </c>
      <c r="D50" s="1238" t="s">
        <v>873</v>
      </c>
      <c r="E50" s="633" t="s">
        <v>950</v>
      </c>
      <c r="F50" s="634" t="s">
        <v>951</v>
      </c>
      <c r="G50" s="764" t="s">
        <v>952</v>
      </c>
      <c r="I50" s="1239" t="s">
        <v>773</v>
      </c>
      <c r="J50" s="634" t="s">
        <v>873</v>
      </c>
      <c r="K50" s="633" t="s">
        <v>950</v>
      </c>
      <c r="L50" s="634" t="s">
        <v>951</v>
      </c>
      <c r="M50" s="764" t="s">
        <v>952</v>
      </c>
      <c r="O50" s="1239" t="s">
        <v>773</v>
      </c>
      <c r="P50" s="634" t="s">
        <v>873</v>
      </c>
      <c r="Q50" s="633" t="s">
        <v>950</v>
      </c>
      <c r="R50" s="634" t="s">
        <v>951</v>
      </c>
      <c r="S50" s="764" t="s">
        <v>952</v>
      </c>
    </row>
    <row r="51" spans="3:19" x14ac:dyDescent="0.3">
      <c r="C51" s="1240" t="s">
        <v>991</v>
      </c>
      <c r="D51" s="769">
        <v>1</v>
      </c>
      <c r="E51" s="1241">
        <v>99735.36365457825</v>
      </c>
      <c r="F51" s="1242">
        <v>1.5E-3</v>
      </c>
      <c r="G51" s="1243">
        <v>149.60304548186738</v>
      </c>
      <c r="I51" s="1240" t="s">
        <v>991</v>
      </c>
      <c r="J51" s="769">
        <v>1</v>
      </c>
      <c r="K51" s="1241">
        <v>99735.36365457825</v>
      </c>
      <c r="L51" s="1242">
        <v>1.1000000000000001E-3</v>
      </c>
      <c r="M51" s="1243">
        <v>109.70890002003608</v>
      </c>
      <c r="O51" s="1240" t="s">
        <v>991</v>
      </c>
      <c r="P51" s="769">
        <v>1</v>
      </c>
      <c r="Q51" s="1241">
        <v>99735.36365457825</v>
      </c>
      <c r="R51" s="675">
        <v>1.1999999999999999E-3</v>
      </c>
      <c r="S51" s="1243">
        <v>119.68243638549389</v>
      </c>
    </row>
    <row r="52" spans="3:19" x14ac:dyDescent="0.3">
      <c r="C52" s="1240" t="s">
        <v>993</v>
      </c>
      <c r="D52" s="769">
        <v>2</v>
      </c>
      <c r="E52" s="1241">
        <v>4251.3637355331075</v>
      </c>
      <c r="F52" s="1242">
        <v>1.5E-3</v>
      </c>
      <c r="G52" s="1243">
        <v>12.754091206599323</v>
      </c>
      <c r="I52" s="1240" t="s">
        <v>993</v>
      </c>
      <c r="J52" s="769">
        <v>2</v>
      </c>
      <c r="K52" s="1241">
        <v>4251.3637355331075</v>
      </c>
      <c r="L52" s="1242">
        <v>1.1000000000000001E-3</v>
      </c>
      <c r="M52" s="1243">
        <v>9.3530002181728378</v>
      </c>
      <c r="O52" s="1240" t="s">
        <v>993</v>
      </c>
      <c r="P52" s="769">
        <v>8</v>
      </c>
      <c r="Q52" s="1241">
        <v>4251.3637355331075</v>
      </c>
      <c r="R52" s="675">
        <v>1.1999999999999999E-3</v>
      </c>
      <c r="S52" s="1243">
        <v>40.813091861117826</v>
      </c>
    </row>
    <row r="53" spans="3:19" x14ac:dyDescent="0.3">
      <c r="C53" s="1240" t="s">
        <v>1149</v>
      </c>
      <c r="D53" s="769">
        <v>1</v>
      </c>
      <c r="E53" s="1241">
        <v>154317.56403777088</v>
      </c>
      <c r="F53" s="1242">
        <v>1.5E-3</v>
      </c>
      <c r="G53" s="1243">
        <v>231.47634605665633</v>
      </c>
      <c r="I53" s="1240" t="s">
        <v>1149</v>
      </c>
      <c r="J53" s="769">
        <v>1</v>
      </c>
      <c r="K53" s="1241">
        <v>154317.56403777088</v>
      </c>
      <c r="L53" s="1242">
        <v>1.1000000000000001E-3</v>
      </c>
      <c r="M53" s="1243">
        <v>169.74932044154798</v>
      </c>
      <c r="O53" s="1240" t="s">
        <v>1149</v>
      </c>
      <c r="P53" s="769">
        <v>1</v>
      </c>
      <c r="Q53" s="1241">
        <v>154317.56403777088</v>
      </c>
      <c r="R53" s="675">
        <v>1.1999999999999999E-3</v>
      </c>
      <c r="S53" s="1243">
        <v>185.18107684532504</v>
      </c>
    </row>
    <row r="54" spans="3:19" ht="15.75" thickBot="1" x14ac:dyDescent="0.35">
      <c r="C54" s="1244"/>
      <c r="D54" s="774"/>
      <c r="E54" s="1245"/>
      <c r="F54" s="1246" t="s">
        <v>876</v>
      </c>
      <c r="G54" s="1247"/>
      <c r="I54" s="1244"/>
      <c r="J54" s="769"/>
      <c r="K54" s="1245"/>
      <c r="L54" s="1246" t="s">
        <v>876</v>
      </c>
      <c r="M54" s="1247"/>
      <c r="O54" s="1244"/>
      <c r="P54" s="774"/>
      <c r="Q54" s="1245"/>
      <c r="R54" s="1246" t="s">
        <v>876</v>
      </c>
      <c r="S54" s="1247"/>
    </row>
    <row r="55" spans="3:19" ht="16.5" thickTop="1" thickBot="1" x14ac:dyDescent="0.35">
      <c r="C55" s="646"/>
      <c r="D55" s="623"/>
      <c r="E55" s="622"/>
      <c r="F55" s="1248" t="s">
        <v>956</v>
      </c>
      <c r="G55" s="648">
        <v>393.83348274512304</v>
      </c>
      <c r="I55" s="646"/>
      <c r="J55" s="623"/>
      <c r="K55" s="622"/>
      <c r="L55" s="1248" t="s">
        <v>956</v>
      </c>
      <c r="M55" s="648">
        <v>288.8112206797569</v>
      </c>
      <c r="O55" s="646"/>
      <c r="P55" s="623"/>
      <c r="Q55" s="622"/>
      <c r="R55" s="1248" t="s">
        <v>956</v>
      </c>
      <c r="S55" s="648">
        <v>345.67660509193672</v>
      </c>
    </row>
    <row r="56" spans="3:19" ht="16.5" thickTop="1" thickBot="1" x14ac:dyDescent="0.35">
      <c r="C56" s="649" t="s">
        <v>957</v>
      </c>
      <c r="D56" s="628"/>
      <c r="E56" s="627"/>
      <c r="F56" s="626"/>
      <c r="G56" s="650"/>
      <c r="I56" s="649" t="s">
        <v>957</v>
      </c>
      <c r="J56" s="628"/>
      <c r="K56" s="627"/>
      <c r="L56" s="626"/>
      <c r="M56" s="650"/>
      <c r="O56" s="649" t="s">
        <v>957</v>
      </c>
      <c r="P56" s="628"/>
      <c r="Q56" s="627"/>
      <c r="R56" s="626"/>
      <c r="S56" s="650"/>
    </row>
    <row r="57" spans="3:19" ht="15.75" thickTop="1" x14ac:dyDescent="0.3">
      <c r="C57" s="778" t="s">
        <v>773</v>
      </c>
      <c r="D57" s="654" t="s">
        <v>135</v>
      </c>
      <c r="E57" s="653" t="s">
        <v>929</v>
      </c>
      <c r="F57" s="654" t="s">
        <v>958</v>
      </c>
      <c r="G57" s="655" t="s">
        <v>952</v>
      </c>
      <c r="I57" s="1249" t="s">
        <v>773</v>
      </c>
      <c r="J57" s="654" t="s">
        <v>135</v>
      </c>
      <c r="K57" s="653" t="s">
        <v>929</v>
      </c>
      <c r="L57" s="654" t="s">
        <v>958</v>
      </c>
      <c r="M57" s="655" t="s">
        <v>952</v>
      </c>
      <c r="O57" s="1249" t="s">
        <v>773</v>
      </c>
      <c r="P57" s="654" t="s">
        <v>135</v>
      </c>
      <c r="Q57" s="653" t="s">
        <v>929</v>
      </c>
      <c r="R57" s="654" t="s">
        <v>958</v>
      </c>
      <c r="S57" s="655" t="s">
        <v>952</v>
      </c>
    </row>
    <row r="58" spans="3:19" x14ac:dyDescent="0.3">
      <c r="C58" s="1250"/>
      <c r="D58" s="1251"/>
      <c r="E58" s="1241"/>
      <c r="F58" s="1242"/>
      <c r="G58" s="1252">
        <v>0</v>
      </c>
      <c r="I58" s="1250"/>
      <c r="J58" s="1251"/>
      <c r="K58" s="1241"/>
      <c r="L58" s="1242"/>
      <c r="M58" s="1252">
        <v>0</v>
      </c>
      <c r="O58" s="1250"/>
      <c r="P58" s="1251"/>
      <c r="Q58" s="1241"/>
      <c r="R58" s="1242"/>
      <c r="S58" s="1252">
        <v>0</v>
      </c>
    </row>
    <row r="59" spans="3:19" x14ac:dyDescent="0.3">
      <c r="C59" s="1250"/>
      <c r="D59" s="1251"/>
      <c r="E59" s="1241"/>
      <c r="F59" s="1242"/>
      <c r="G59" s="1252">
        <v>0</v>
      </c>
      <c r="I59" s="1250"/>
      <c r="J59" s="1251"/>
      <c r="K59" s="1241"/>
      <c r="L59" s="1242"/>
      <c r="M59" s="1252">
        <v>0</v>
      </c>
      <c r="O59" s="1250"/>
      <c r="P59" s="1251"/>
      <c r="Q59" s="1241"/>
      <c r="R59" s="1242"/>
      <c r="S59" s="1252">
        <v>0</v>
      </c>
    </row>
    <row r="60" spans="3:19" ht="15.75" thickBot="1" x14ac:dyDescent="0.35">
      <c r="C60" s="1253"/>
      <c r="D60" s="1254"/>
      <c r="E60" s="1255"/>
      <c r="F60" s="1256"/>
      <c r="G60" s="1257"/>
      <c r="I60" s="1253"/>
      <c r="J60" s="1254"/>
      <c r="K60" s="1255"/>
      <c r="L60" s="1256"/>
      <c r="M60" s="1257"/>
      <c r="O60" s="1253"/>
      <c r="P60" s="1254"/>
      <c r="Q60" s="1255"/>
      <c r="R60" s="1256"/>
      <c r="S60" s="1257"/>
    </row>
    <row r="61" spans="3:19" ht="16.5" thickTop="1" thickBot="1" x14ac:dyDescent="0.35">
      <c r="C61" s="646"/>
      <c r="D61" s="623"/>
      <c r="E61" s="622"/>
      <c r="F61" s="1248" t="s">
        <v>956</v>
      </c>
      <c r="G61" s="1258">
        <v>0</v>
      </c>
      <c r="I61" s="646"/>
      <c r="J61" s="623"/>
      <c r="K61" s="622"/>
      <c r="L61" s="1248" t="s">
        <v>956</v>
      </c>
      <c r="M61" s="1258">
        <v>0</v>
      </c>
      <c r="O61" s="646"/>
      <c r="P61" s="623"/>
      <c r="Q61" s="622"/>
      <c r="R61" s="1248" t="s">
        <v>956</v>
      </c>
      <c r="S61" s="1258">
        <v>0</v>
      </c>
    </row>
    <row r="62" spans="3:19" ht="16.5" thickTop="1" thickBot="1" x14ac:dyDescent="0.35">
      <c r="C62" s="649" t="s">
        <v>1071</v>
      </c>
      <c r="D62" s="623"/>
      <c r="E62" s="627"/>
      <c r="F62" s="626"/>
      <c r="G62" s="650"/>
      <c r="I62" s="649" t="s">
        <v>1071</v>
      </c>
      <c r="J62" s="623"/>
      <c r="K62" s="627"/>
      <c r="L62" s="626"/>
      <c r="M62" s="650"/>
      <c r="O62" s="649" t="s">
        <v>1071</v>
      </c>
      <c r="P62" s="628"/>
      <c r="Q62" s="627"/>
      <c r="R62" s="626"/>
      <c r="S62" s="650"/>
    </row>
    <row r="63" spans="3:19" ht="15.75" thickTop="1" x14ac:dyDescent="0.3">
      <c r="C63" s="1259" t="s">
        <v>960</v>
      </c>
      <c r="D63" s="1238" t="s">
        <v>2351</v>
      </c>
      <c r="E63" s="633" t="s">
        <v>1072</v>
      </c>
      <c r="F63" s="634" t="s">
        <v>2599</v>
      </c>
      <c r="G63" s="764" t="s">
        <v>929</v>
      </c>
      <c r="I63" s="1259" t="s">
        <v>960</v>
      </c>
      <c r="J63" s="1238" t="s">
        <v>2351</v>
      </c>
      <c r="K63" s="633" t="s">
        <v>1072</v>
      </c>
      <c r="L63" s="634" t="s">
        <v>2599</v>
      </c>
      <c r="M63" s="764" t="s">
        <v>929</v>
      </c>
      <c r="O63" s="1259" t="s">
        <v>960</v>
      </c>
      <c r="P63" s="1238" t="s">
        <v>2351</v>
      </c>
      <c r="Q63" s="633" t="s">
        <v>1072</v>
      </c>
      <c r="R63" s="634" t="s">
        <v>2599</v>
      </c>
      <c r="S63" s="764" t="s">
        <v>929</v>
      </c>
    </row>
    <row r="64" spans="3:19" x14ac:dyDescent="0.3">
      <c r="C64" s="1260" t="s">
        <v>1066</v>
      </c>
      <c r="D64" s="679">
        <v>1</v>
      </c>
      <c r="E64" s="1261">
        <v>93831.201492526641</v>
      </c>
      <c r="F64" s="675">
        <v>1.6000000000000001E-3</v>
      </c>
      <c r="G64" s="1262">
        <v>150.12992238804264</v>
      </c>
      <c r="I64" s="1260" t="s">
        <v>1066</v>
      </c>
      <c r="J64" s="679">
        <v>1</v>
      </c>
      <c r="K64" s="1261">
        <v>93831.201492526641</v>
      </c>
      <c r="L64" s="675">
        <v>1.4E-3</v>
      </c>
      <c r="M64" s="1262">
        <v>131.36368208953729</v>
      </c>
      <c r="O64" s="1260" t="s">
        <v>1066</v>
      </c>
      <c r="P64" s="679">
        <v>1</v>
      </c>
      <c r="Q64" s="1261">
        <v>93831.201492526641</v>
      </c>
      <c r="R64" s="675">
        <v>1.5E-3</v>
      </c>
      <c r="S64" s="1262">
        <v>140.74680223878997</v>
      </c>
    </row>
    <row r="65" spans="3:31" x14ac:dyDescent="0.3">
      <c r="C65" s="1263" t="s">
        <v>934</v>
      </c>
      <c r="D65" s="679">
        <v>1</v>
      </c>
      <c r="E65" s="1261">
        <v>64040.167561799884</v>
      </c>
      <c r="F65" s="675">
        <v>1.2E-2</v>
      </c>
      <c r="G65" s="1262">
        <v>768.48201074159863</v>
      </c>
      <c r="I65" s="1263" t="s">
        <v>934</v>
      </c>
      <c r="J65" s="679">
        <v>1</v>
      </c>
      <c r="K65" s="1261">
        <v>64040.167561799884</v>
      </c>
      <c r="L65" s="675">
        <v>0.01</v>
      </c>
      <c r="M65" s="1262">
        <v>640.40167561799888</v>
      </c>
      <c r="O65" s="1263" t="s">
        <v>934</v>
      </c>
      <c r="P65" s="679">
        <v>1</v>
      </c>
      <c r="Q65" s="1261">
        <v>64040.167561799884</v>
      </c>
      <c r="R65" s="675">
        <v>1.4999999999999999E-2</v>
      </c>
      <c r="S65" s="1262">
        <v>960.60251342699826</v>
      </c>
    </row>
    <row r="66" spans="3:31" x14ac:dyDescent="0.3">
      <c r="C66" s="1263" t="s">
        <v>923</v>
      </c>
      <c r="D66" s="679">
        <v>1</v>
      </c>
      <c r="E66" s="1261">
        <v>64040.167561799884</v>
      </c>
      <c r="F66" s="675">
        <v>1.0999999999999999E-2</v>
      </c>
      <c r="G66" s="1262">
        <v>704.44184317979864</v>
      </c>
      <c r="I66" s="1263" t="s">
        <v>923</v>
      </c>
      <c r="J66" s="679">
        <v>1</v>
      </c>
      <c r="K66" s="1261">
        <v>64040.167561799884</v>
      </c>
      <c r="L66" s="675">
        <v>0.01</v>
      </c>
      <c r="M66" s="1262">
        <v>640.40167561799888</v>
      </c>
      <c r="O66" s="1263" t="s">
        <v>923</v>
      </c>
      <c r="P66" s="679">
        <v>2</v>
      </c>
      <c r="Q66" s="1261">
        <v>64040.167561799884</v>
      </c>
      <c r="R66" s="675">
        <v>1.4999999999999999E-2</v>
      </c>
      <c r="S66" s="1262">
        <v>1921.2050268539965</v>
      </c>
    </row>
    <row r="67" spans="3:31" ht="15.75" thickBot="1" x14ac:dyDescent="0.35">
      <c r="C67" s="680"/>
      <c r="D67" s="627"/>
      <c r="E67" s="626"/>
      <c r="F67" s="1264" t="s">
        <v>956</v>
      </c>
      <c r="G67" s="648">
        <v>1623.0537763094399</v>
      </c>
      <c r="I67" s="680"/>
      <c r="J67" s="627"/>
      <c r="K67" s="626"/>
      <c r="L67" s="1264" t="s">
        <v>956</v>
      </c>
      <c r="M67" s="648">
        <v>1412.1670333255352</v>
      </c>
      <c r="O67" s="680"/>
      <c r="P67" s="626"/>
      <c r="Q67" s="627"/>
      <c r="R67" s="1264" t="s">
        <v>956</v>
      </c>
      <c r="S67" s="648">
        <v>3022.5543425197848</v>
      </c>
    </row>
    <row r="68" spans="3:31" ht="16.5" thickTop="1" thickBot="1" x14ac:dyDescent="0.35">
      <c r="C68" s="683"/>
      <c r="D68" s="687" t="s">
        <v>964</v>
      </c>
      <c r="E68" s="1265"/>
      <c r="F68" s="687"/>
      <c r="G68" s="1266">
        <v>2016.8872590545629</v>
      </c>
      <c r="I68" s="683"/>
      <c r="J68" s="687" t="s">
        <v>964</v>
      </c>
      <c r="K68" s="1265"/>
      <c r="L68" s="687"/>
      <c r="M68" s="1266">
        <v>1700.978254005292</v>
      </c>
      <c r="O68" s="683"/>
      <c r="P68" s="687" t="s">
        <v>964</v>
      </c>
      <c r="Q68" s="1265"/>
      <c r="R68" s="687"/>
      <c r="S68" s="1266">
        <v>3368.2309476117216</v>
      </c>
    </row>
    <row r="69" spans="3:31" x14ac:dyDescent="0.3">
      <c r="C69" s="1267"/>
      <c r="D69" s="1267"/>
      <c r="E69" s="1267"/>
      <c r="F69" s="1267"/>
      <c r="G69" s="1267"/>
      <c r="H69" s="1267"/>
      <c r="I69" s="1267"/>
      <c r="J69" s="1267"/>
      <c r="K69" s="1267"/>
      <c r="L69" s="1267"/>
      <c r="M69" s="1267"/>
    </row>
    <row r="72" spans="3:31" ht="12.75" customHeight="1" thickBot="1" x14ac:dyDescent="0.35"/>
    <row r="73" spans="3:31" ht="15" customHeight="1" x14ac:dyDescent="0.3">
      <c r="C73" s="1224"/>
      <c r="D73" s="1225"/>
      <c r="E73" s="606"/>
      <c r="F73" s="607" t="s">
        <v>875</v>
      </c>
      <c r="G73" s="606"/>
      <c r="I73" s="1224"/>
      <c r="J73" s="1225"/>
      <c r="K73" s="606"/>
      <c r="L73" s="607" t="s">
        <v>875</v>
      </c>
      <c r="M73" s="606"/>
      <c r="O73" s="1224"/>
      <c r="P73" s="1225"/>
      <c r="Q73" s="606"/>
      <c r="R73" s="607" t="s">
        <v>875</v>
      </c>
      <c r="S73" s="606"/>
      <c r="U73" s="1224"/>
      <c r="V73" s="1225"/>
      <c r="W73" s="606"/>
      <c r="X73" s="607" t="s">
        <v>875</v>
      </c>
      <c r="Y73" s="606"/>
      <c r="AA73" s="1224"/>
      <c r="AB73" s="1225"/>
      <c r="AC73" s="606"/>
      <c r="AD73" s="607" t="s">
        <v>875</v>
      </c>
      <c r="AE73" s="606"/>
    </row>
    <row r="74" spans="3:31" ht="15.75" thickBot="1" x14ac:dyDescent="0.35">
      <c r="C74" s="944" t="s">
        <v>877</v>
      </c>
      <c r="D74" s="1226">
        <v>4</v>
      </c>
      <c r="E74" s="1227"/>
      <c r="F74" s="609" t="s">
        <v>3366</v>
      </c>
      <c r="G74" s="757"/>
      <c r="I74" s="944" t="s">
        <v>877</v>
      </c>
      <c r="J74" s="1226">
        <v>5</v>
      </c>
      <c r="K74" s="1227"/>
      <c r="L74" s="609" t="s">
        <v>3366</v>
      </c>
      <c r="M74" s="757"/>
      <c r="O74" s="944" t="s">
        <v>877</v>
      </c>
      <c r="P74" s="1226">
        <v>6</v>
      </c>
      <c r="Q74" s="1227"/>
      <c r="R74" s="609" t="s">
        <v>3366</v>
      </c>
      <c r="S74" s="757"/>
      <c r="U74" s="944" t="s">
        <v>877</v>
      </c>
      <c r="V74" s="1226">
        <v>7</v>
      </c>
      <c r="W74" s="1227"/>
      <c r="X74" s="609" t="s">
        <v>3366</v>
      </c>
      <c r="Y74" s="757"/>
      <c r="AA74" s="944" t="s">
        <v>877</v>
      </c>
      <c r="AB74" s="1226">
        <v>8</v>
      </c>
      <c r="AC74" s="1227"/>
      <c r="AD74" s="609" t="s">
        <v>3366</v>
      </c>
      <c r="AE74" s="757"/>
    </row>
    <row r="75" spans="3:31" x14ac:dyDescent="0.3">
      <c r="C75" s="1228"/>
      <c r="D75" s="1229"/>
      <c r="E75" s="1229"/>
      <c r="F75" s="1230"/>
      <c r="G75" s="1231"/>
      <c r="I75" s="1228"/>
      <c r="J75" s="1229"/>
      <c r="K75" s="1229"/>
      <c r="L75" s="1230"/>
      <c r="M75" s="1231"/>
      <c r="O75" s="1228"/>
      <c r="P75" s="1229"/>
      <c r="Q75" s="1229"/>
      <c r="R75" s="1230"/>
      <c r="S75" s="1231"/>
      <c r="U75" s="1228"/>
      <c r="V75" s="1229"/>
      <c r="W75" s="1229"/>
      <c r="X75" s="1230"/>
      <c r="Y75" s="1231"/>
      <c r="AA75" s="1228"/>
      <c r="AB75" s="1229"/>
      <c r="AC75" s="1229"/>
      <c r="AD75" s="1230"/>
      <c r="AE75" s="1231"/>
    </row>
    <row r="76" spans="3:31" ht="12.75" customHeight="1" thickBot="1" x14ac:dyDescent="0.35">
      <c r="C76" s="1232" t="s">
        <v>3441</v>
      </c>
      <c r="D76" s="1233"/>
      <c r="E76" s="1234"/>
      <c r="F76" s="1235"/>
      <c r="G76" s="1236"/>
      <c r="I76" s="1232" t="s">
        <v>3442</v>
      </c>
      <c r="J76" s="1233"/>
      <c r="K76" s="1234"/>
      <c r="L76" s="1235"/>
      <c r="M76" s="1236"/>
      <c r="O76" s="1232" t="s">
        <v>3443</v>
      </c>
      <c r="P76" s="1233"/>
      <c r="Q76" s="1234"/>
      <c r="R76" s="1235"/>
      <c r="S76" s="1236"/>
      <c r="U76" s="1232" t="s">
        <v>3456</v>
      </c>
      <c r="V76" s="1233"/>
      <c r="W76" s="1234"/>
      <c r="X76" s="1235"/>
      <c r="Y76" s="1236"/>
      <c r="AA76" s="1232" t="s">
        <v>3457</v>
      </c>
      <c r="AB76" s="1233"/>
      <c r="AC76" s="1234"/>
      <c r="AD76" s="1235"/>
      <c r="AE76" s="1236"/>
    </row>
    <row r="77" spans="3:31" x14ac:dyDescent="0.3">
      <c r="C77" s="620"/>
      <c r="D77" s="623"/>
      <c r="E77" s="622"/>
      <c r="F77" s="762"/>
      <c r="G77" s="764"/>
      <c r="I77" s="620"/>
      <c r="J77" s="623"/>
      <c r="K77" s="622"/>
      <c r="L77" s="762"/>
      <c r="M77" s="633"/>
      <c r="O77" s="620"/>
      <c r="P77" s="623"/>
      <c r="Q77" s="622"/>
      <c r="R77" s="762"/>
      <c r="S77" s="764"/>
      <c r="U77" s="620"/>
      <c r="V77" s="623"/>
      <c r="W77" s="622"/>
      <c r="X77" s="762"/>
      <c r="Y77" s="764"/>
      <c r="AA77" s="620"/>
      <c r="AB77" s="623"/>
      <c r="AC77" s="622"/>
      <c r="AD77" s="762"/>
      <c r="AE77" s="764"/>
    </row>
    <row r="78" spans="3:31" ht="15.75" thickBot="1" x14ac:dyDescent="0.35">
      <c r="C78" s="649" t="s">
        <v>947</v>
      </c>
      <c r="D78" s="628"/>
      <c r="E78" s="627"/>
      <c r="F78" s="629"/>
      <c r="G78" s="630" t="s">
        <v>892</v>
      </c>
      <c r="I78" s="649" t="s">
        <v>947</v>
      </c>
      <c r="J78" s="628"/>
      <c r="K78" s="627"/>
      <c r="L78" s="629"/>
      <c r="M78" s="1268" t="s">
        <v>892</v>
      </c>
      <c r="O78" s="649" t="s">
        <v>947</v>
      </c>
      <c r="P78" s="628"/>
      <c r="Q78" s="627"/>
      <c r="R78" s="629"/>
      <c r="S78" s="630" t="s">
        <v>892</v>
      </c>
      <c r="U78" s="649" t="s">
        <v>947</v>
      </c>
      <c r="V78" s="628"/>
      <c r="W78" s="627"/>
      <c r="X78" s="629"/>
      <c r="Y78" s="630" t="s">
        <v>892</v>
      </c>
      <c r="AA78" s="620" t="s">
        <v>947</v>
      </c>
      <c r="AB78" s="623"/>
      <c r="AC78" s="627"/>
      <c r="AD78" s="629"/>
      <c r="AE78" s="630" t="s">
        <v>892</v>
      </c>
    </row>
    <row r="79" spans="3:31" ht="15.75" thickTop="1" x14ac:dyDescent="0.3">
      <c r="C79" s="1239" t="s">
        <v>773</v>
      </c>
      <c r="D79" s="634" t="s">
        <v>873</v>
      </c>
      <c r="E79" s="633" t="s">
        <v>950</v>
      </c>
      <c r="F79" s="634" t="s">
        <v>951</v>
      </c>
      <c r="G79" s="764" t="s">
        <v>952</v>
      </c>
      <c r="I79" s="1239" t="s">
        <v>773</v>
      </c>
      <c r="J79" s="634" t="s">
        <v>873</v>
      </c>
      <c r="K79" s="633" t="s">
        <v>950</v>
      </c>
      <c r="L79" s="634" t="s">
        <v>951</v>
      </c>
      <c r="M79" s="633" t="s">
        <v>952</v>
      </c>
      <c r="O79" s="1239" t="s">
        <v>773</v>
      </c>
      <c r="P79" s="634" t="s">
        <v>873</v>
      </c>
      <c r="Q79" s="633" t="s">
        <v>950</v>
      </c>
      <c r="R79" s="634" t="s">
        <v>951</v>
      </c>
      <c r="S79" s="764" t="s">
        <v>952</v>
      </c>
      <c r="U79" s="1239" t="s">
        <v>773</v>
      </c>
      <c r="V79" s="634" t="s">
        <v>873</v>
      </c>
      <c r="W79" s="633" t="s">
        <v>950</v>
      </c>
      <c r="X79" s="634" t="s">
        <v>951</v>
      </c>
      <c r="Y79" s="764" t="s">
        <v>952</v>
      </c>
      <c r="AA79" s="1269" t="s">
        <v>773</v>
      </c>
      <c r="AB79" s="767" t="s">
        <v>873</v>
      </c>
      <c r="AC79" s="633" t="s">
        <v>950</v>
      </c>
      <c r="AD79" s="634" t="s">
        <v>951</v>
      </c>
      <c r="AE79" s="764" t="s">
        <v>952</v>
      </c>
    </row>
    <row r="80" spans="3:31" x14ac:dyDescent="0.3">
      <c r="C80" s="1240" t="s">
        <v>991</v>
      </c>
      <c r="D80" s="769">
        <v>1</v>
      </c>
      <c r="E80" s="1241">
        <v>99735.36365457825</v>
      </c>
      <c r="F80" s="1242">
        <v>1E-3</v>
      </c>
      <c r="G80" s="1243">
        <v>99.735363654578251</v>
      </c>
      <c r="I80" s="1240" t="s">
        <v>991</v>
      </c>
      <c r="J80" s="641">
        <v>1</v>
      </c>
      <c r="K80" s="1241">
        <v>99735.36365457825</v>
      </c>
      <c r="L80" s="1242">
        <v>0.08</v>
      </c>
      <c r="M80" s="1241">
        <v>7978.8290923662598</v>
      </c>
      <c r="O80" s="1240" t="s">
        <v>991</v>
      </c>
      <c r="P80" s="641">
        <v>1</v>
      </c>
      <c r="Q80" s="1241">
        <v>99735.36365457825</v>
      </c>
      <c r="R80" s="1242">
        <v>0.12</v>
      </c>
      <c r="S80" s="1243">
        <v>11968.243638549389</v>
      </c>
      <c r="U80" s="1240" t="s">
        <v>991</v>
      </c>
      <c r="V80" s="641">
        <v>1</v>
      </c>
      <c r="W80" s="1241">
        <v>99735.36365457825</v>
      </c>
      <c r="X80" s="1242">
        <v>0.13</v>
      </c>
      <c r="Y80" s="1243">
        <v>12965.597275095173</v>
      </c>
      <c r="AA80" s="1270" t="s">
        <v>991</v>
      </c>
      <c r="AB80" s="769">
        <v>1</v>
      </c>
      <c r="AC80" s="1241">
        <v>99735.36365457825</v>
      </c>
      <c r="AD80" s="1242">
        <v>0.19</v>
      </c>
      <c r="AE80" s="1243">
        <v>18949.719094369866</v>
      </c>
    </row>
    <row r="81" spans="3:31" x14ac:dyDescent="0.3">
      <c r="C81" s="1271" t="s">
        <v>1131</v>
      </c>
      <c r="D81" s="769">
        <v>8</v>
      </c>
      <c r="E81" s="1241">
        <v>96448.825485874579</v>
      </c>
      <c r="F81" s="1242">
        <v>1E-3</v>
      </c>
      <c r="G81" s="1243">
        <v>771.59060388699663</v>
      </c>
      <c r="I81" s="1263"/>
      <c r="J81" s="641"/>
      <c r="K81" s="1241"/>
      <c r="L81" s="1242"/>
      <c r="M81" s="1241"/>
      <c r="O81" s="1263"/>
      <c r="P81" s="641"/>
      <c r="Q81" s="1241"/>
      <c r="R81" s="1242"/>
      <c r="S81" s="1243"/>
      <c r="U81" s="1263"/>
      <c r="V81" s="641"/>
      <c r="W81" s="1241"/>
      <c r="X81" s="1242"/>
      <c r="Y81" s="1243"/>
      <c r="AA81" s="670"/>
      <c r="AB81" s="769"/>
      <c r="AC81" s="1241"/>
      <c r="AD81" s="1242"/>
      <c r="AE81" s="1243"/>
    </row>
    <row r="82" spans="3:31" x14ac:dyDescent="0.3">
      <c r="C82" s="1271" t="s">
        <v>1070</v>
      </c>
      <c r="D82" s="769">
        <v>1</v>
      </c>
      <c r="E82" s="1241">
        <v>154317.56403777088</v>
      </c>
      <c r="F82" s="1242">
        <v>1E-3</v>
      </c>
      <c r="G82" s="1243">
        <v>154.31756403777089</v>
      </c>
      <c r="I82" s="1271"/>
      <c r="J82" s="641"/>
      <c r="K82" s="1241"/>
      <c r="L82" s="1242"/>
      <c r="M82" s="1241"/>
      <c r="O82" s="1271"/>
      <c r="P82" s="641"/>
      <c r="Q82" s="1241"/>
      <c r="R82" s="1242"/>
      <c r="S82" s="1243"/>
      <c r="U82" s="1271"/>
      <c r="V82" s="641"/>
      <c r="W82" s="1241"/>
      <c r="X82" s="1242"/>
      <c r="Y82" s="1243"/>
      <c r="AA82" s="1177"/>
      <c r="AB82" s="769"/>
      <c r="AC82" s="1241"/>
      <c r="AD82" s="1242"/>
      <c r="AE82" s="1243"/>
    </row>
    <row r="83" spans="3:31" ht="15.75" thickBot="1" x14ac:dyDescent="0.35">
      <c r="C83" s="1244"/>
      <c r="D83" s="774"/>
      <c r="E83" s="1245"/>
      <c r="F83" s="1246" t="s">
        <v>876</v>
      </c>
      <c r="G83" s="1247"/>
      <c r="I83" s="1244"/>
      <c r="J83" s="774"/>
      <c r="K83" s="1245"/>
      <c r="L83" s="1246" t="s">
        <v>876</v>
      </c>
      <c r="M83" s="1272"/>
      <c r="O83" s="1244"/>
      <c r="P83" s="774"/>
      <c r="Q83" s="1245"/>
      <c r="R83" s="1246" t="s">
        <v>876</v>
      </c>
      <c r="S83" s="1247"/>
      <c r="U83" s="1244"/>
      <c r="V83" s="774"/>
      <c r="W83" s="1245"/>
      <c r="X83" s="1246" t="s">
        <v>876</v>
      </c>
      <c r="Y83" s="1247"/>
      <c r="AA83" s="1273"/>
      <c r="AB83" s="774"/>
      <c r="AC83" s="1245"/>
      <c r="AD83" s="1246" t="s">
        <v>876</v>
      </c>
      <c r="AE83" s="1247"/>
    </row>
    <row r="84" spans="3:31" ht="16.5" thickTop="1" thickBot="1" x14ac:dyDescent="0.35">
      <c r="C84" s="646"/>
      <c r="D84" s="623"/>
      <c r="E84" s="622"/>
      <c r="F84" s="1248" t="s">
        <v>956</v>
      </c>
      <c r="G84" s="648">
        <v>1025.6435315793458</v>
      </c>
      <c r="I84" s="646"/>
      <c r="J84" s="623"/>
      <c r="K84" s="622"/>
      <c r="L84" s="1248" t="s">
        <v>956</v>
      </c>
      <c r="M84" s="648">
        <v>7978.8290923662598</v>
      </c>
      <c r="O84" s="646"/>
      <c r="P84" s="623"/>
      <c r="Q84" s="622"/>
      <c r="R84" s="1248" t="s">
        <v>956</v>
      </c>
      <c r="S84" s="648">
        <v>11968.243638549389</v>
      </c>
      <c r="U84" s="646"/>
      <c r="V84" s="623"/>
      <c r="W84" s="622"/>
      <c r="X84" s="1248" t="s">
        <v>956</v>
      </c>
      <c r="Y84" s="648">
        <v>12965.597275095173</v>
      </c>
      <c r="AA84" s="646"/>
      <c r="AB84" s="623"/>
      <c r="AC84" s="622"/>
      <c r="AD84" s="1248" t="s">
        <v>956</v>
      </c>
      <c r="AE84" s="648">
        <v>18949.719094369866</v>
      </c>
    </row>
    <row r="85" spans="3:31" ht="16.5" thickTop="1" thickBot="1" x14ac:dyDescent="0.35">
      <c r="C85" s="649" t="s">
        <v>957</v>
      </c>
      <c r="D85" s="628"/>
      <c r="E85" s="627"/>
      <c r="F85" s="626"/>
      <c r="G85" s="650"/>
      <c r="I85" s="649" t="s">
        <v>957</v>
      </c>
      <c r="J85" s="628"/>
      <c r="K85" s="627"/>
      <c r="L85" s="626"/>
      <c r="M85" s="627"/>
      <c r="O85" s="649" t="s">
        <v>957</v>
      </c>
      <c r="P85" s="628"/>
      <c r="Q85" s="627"/>
      <c r="R85" s="626"/>
      <c r="S85" s="650"/>
      <c r="U85" s="649" t="s">
        <v>957</v>
      </c>
      <c r="V85" s="628"/>
      <c r="W85" s="627"/>
      <c r="X85" s="626"/>
      <c r="Y85" s="650"/>
      <c r="AA85" s="649" t="s">
        <v>957</v>
      </c>
      <c r="AB85" s="628"/>
      <c r="AC85" s="627"/>
      <c r="AD85" s="626"/>
      <c r="AE85" s="650"/>
    </row>
    <row r="86" spans="3:31" ht="15.75" thickTop="1" x14ac:dyDescent="0.3">
      <c r="C86" s="1249" t="s">
        <v>773</v>
      </c>
      <c r="D86" s="654" t="s">
        <v>135</v>
      </c>
      <c r="E86" s="653" t="s">
        <v>929</v>
      </c>
      <c r="F86" s="654" t="s">
        <v>958</v>
      </c>
      <c r="G86" s="655" t="s">
        <v>952</v>
      </c>
      <c r="I86" s="1249" t="s">
        <v>773</v>
      </c>
      <c r="J86" s="654" t="s">
        <v>135</v>
      </c>
      <c r="K86" s="653" t="s">
        <v>929</v>
      </c>
      <c r="L86" s="654" t="s">
        <v>958</v>
      </c>
      <c r="M86" s="653" t="s">
        <v>952</v>
      </c>
      <c r="O86" s="1249" t="s">
        <v>773</v>
      </c>
      <c r="P86" s="654" t="s">
        <v>135</v>
      </c>
      <c r="Q86" s="653" t="s">
        <v>929</v>
      </c>
      <c r="R86" s="654" t="s">
        <v>958</v>
      </c>
      <c r="S86" s="655" t="s">
        <v>952</v>
      </c>
      <c r="U86" s="1249" t="s">
        <v>773</v>
      </c>
      <c r="V86" s="654" t="s">
        <v>135</v>
      </c>
      <c r="W86" s="653" t="s">
        <v>929</v>
      </c>
      <c r="X86" s="654" t="s">
        <v>958</v>
      </c>
      <c r="Y86" s="655" t="s">
        <v>952</v>
      </c>
      <c r="AA86" s="1249" t="s">
        <v>773</v>
      </c>
      <c r="AB86" s="654" t="s">
        <v>135</v>
      </c>
      <c r="AC86" s="653" t="s">
        <v>929</v>
      </c>
      <c r="AD86" s="654" t="s">
        <v>958</v>
      </c>
      <c r="AE86" s="655" t="s">
        <v>952</v>
      </c>
    </row>
    <row r="87" spans="3:31" x14ac:dyDescent="0.3">
      <c r="C87" s="1250"/>
      <c r="D87" s="1251"/>
      <c r="E87" s="1241"/>
      <c r="F87" s="1242"/>
      <c r="G87" s="1252">
        <v>0</v>
      </c>
      <c r="I87" s="656"/>
      <c r="J87" s="659"/>
      <c r="K87" s="660"/>
      <c r="L87" s="661"/>
      <c r="M87" s="1274"/>
      <c r="O87" s="656"/>
      <c r="P87" s="659"/>
      <c r="Q87" s="660"/>
      <c r="R87" s="661"/>
      <c r="S87" s="662"/>
      <c r="U87" s="656"/>
      <c r="V87" s="659"/>
      <c r="W87" s="660"/>
      <c r="X87" s="661"/>
      <c r="Y87" s="662"/>
      <c r="AA87" s="656"/>
      <c r="AB87" s="659"/>
      <c r="AC87" s="660"/>
      <c r="AD87" s="661"/>
      <c r="AE87" s="662"/>
    </row>
    <row r="88" spans="3:31" x14ac:dyDescent="0.3">
      <c r="C88" s="1250"/>
      <c r="D88" s="1251"/>
      <c r="E88" s="1241"/>
      <c r="F88" s="1242"/>
      <c r="G88" s="1252">
        <v>0</v>
      </c>
      <c r="I88" s="656"/>
      <c r="J88" s="659"/>
      <c r="K88" s="660"/>
      <c r="L88" s="661"/>
      <c r="M88" s="1274"/>
      <c r="O88" s="656"/>
      <c r="P88" s="659"/>
      <c r="Q88" s="660"/>
      <c r="R88" s="661"/>
      <c r="S88" s="662"/>
      <c r="U88" s="656"/>
      <c r="V88" s="659"/>
      <c r="W88" s="660"/>
      <c r="X88" s="661"/>
      <c r="Y88" s="662"/>
      <c r="AA88" s="656"/>
      <c r="AB88" s="659"/>
      <c r="AC88" s="660"/>
      <c r="AD88" s="661"/>
      <c r="AE88" s="662"/>
    </row>
    <row r="89" spans="3:31" ht="15.75" thickBot="1" x14ac:dyDescent="0.35">
      <c r="C89" s="1250"/>
      <c r="D89" s="1251"/>
      <c r="E89" s="1241"/>
      <c r="F89" s="1242"/>
      <c r="G89" s="1252">
        <v>0</v>
      </c>
      <c r="I89" s="656"/>
      <c r="J89" s="659"/>
      <c r="K89" s="660"/>
      <c r="L89" s="661"/>
      <c r="M89" s="1274"/>
      <c r="O89" s="656"/>
      <c r="P89" s="659"/>
      <c r="Q89" s="660"/>
      <c r="R89" s="661"/>
      <c r="S89" s="662"/>
      <c r="U89" s="656"/>
      <c r="V89" s="659"/>
      <c r="W89" s="660"/>
      <c r="X89" s="661"/>
      <c r="Y89" s="662"/>
      <c r="AA89" s="656"/>
      <c r="AB89" s="659"/>
      <c r="AC89" s="660"/>
      <c r="AD89" s="661"/>
      <c r="AE89" s="662"/>
    </row>
    <row r="90" spans="3:31" ht="16.5" thickTop="1" thickBot="1" x14ac:dyDescent="0.35">
      <c r="C90" s="646"/>
      <c r="D90" s="623"/>
      <c r="E90" s="622"/>
      <c r="F90" s="1248" t="s">
        <v>956</v>
      </c>
      <c r="G90" s="1258">
        <v>0</v>
      </c>
      <c r="I90" s="720"/>
      <c r="J90" s="623"/>
      <c r="K90" s="622"/>
      <c r="L90" s="664" t="s">
        <v>956</v>
      </c>
      <c r="M90" s="665">
        <v>0</v>
      </c>
      <c r="O90" s="720"/>
      <c r="P90" s="623"/>
      <c r="Q90" s="622"/>
      <c r="R90" s="664" t="s">
        <v>956</v>
      </c>
      <c r="S90" s="665">
        <v>0</v>
      </c>
      <c r="U90" s="720"/>
      <c r="V90" s="623"/>
      <c r="W90" s="622"/>
      <c r="X90" s="664" t="s">
        <v>956</v>
      </c>
      <c r="Y90" s="665">
        <v>0</v>
      </c>
      <c r="AA90" s="720"/>
      <c r="AB90" s="623"/>
      <c r="AC90" s="622"/>
      <c r="AD90" s="664" t="s">
        <v>956</v>
      </c>
      <c r="AE90" s="665">
        <v>0</v>
      </c>
    </row>
    <row r="91" spans="3:31" ht="16.5" thickTop="1" thickBot="1" x14ac:dyDescent="0.35">
      <c r="C91" s="649" t="s">
        <v>1071</v>
      </c>
      <c r="D91" s="628"/>
      <c r="E91" s="627"/>
      <c r="F91" s="626"/>
      <c r="G91" s="650"/>
      <c r="I91" s="666"/>
      <c r="J91" s="628"/>
      <c r="K91" s="627"/>
      <c r="L91" s="626"/>
      <c r="M91" s="627"/>
      <c r="O91" s="666"/>
      <c r="P91" s="628"/>
      <c r="Q91" s="627"/>
      <c r="R91" s="626"/>
      <c r="S91" s="650"/>
      <c r="U91" s="666"/>
      <c r="V91" s="628"/>
      <c r="W91" s="627"/>
      <c r="X91" s="626"/>
      <c r="Y91" s="650"/>
      <c r="AA91" s="666"/>
      <c r="AB91" s="628"/>
      <c r="AC91" s="627"/>
      <c r="AD91" s="626"/>
      <c r="AE91" s="650"/>
    </row>
    <row r="92" spans="3:31" ht="15.75" thickTop="1" x14ac:dyDescent="0.3">
      <c r="C92" s="1259" t="s">
        <v>960</v>
      </c>
      <c r="D92" s="1238" t="s">
        <v>2351</v>
      </c>
      <c r="E92" s="633" t="s">
        <v>1072</v>
      </c>
      <c r="F92" s="634" t="s">
        <v>2599</v>
      </c>
      <c r="G92" s="764" t="s">
        <v>929</v>
      </c>
      <c r="I92" s="668" t="s">
        <v>960</v>
      </c>
      <c r="J92" s="1238" t="s">
        <v>2351</v>
      </c>
      <c r="K92" s="633" t="s">
        <v>1072</v>
      </c>
      <c r="L92" s="634" t="s">
        <v>2599</v>
      </c>
      <c r="M92" s="633" t="s">
        <v>929</v>
      </c>
      <c r="O92" s="668" t="s">
        <v>960</v>
      </c>
      <c r="P92" s="1238" t="s">
        <v>2351</v>
      </c>
      <c r="Q92" s="633" t="s">
        <v>1072</v>
      </c>
      <c r="R92" s="634" t="s">
        <v>2599</v>
      </c>
      <c r="S92" s="764" t="s">
        <v>929</v>
      </c>
      <c r="U92" s="668" t="s">
        <v>960</v>
      </c>
      <c r="V92" s="1238" t="s">
        <v>2351</v>
      </c>
      <c r="W92" s="633" t="s">
        <v>1072</v>
      </c>
      <c r="X92" s="634" t="s">
        <v>2599</v>
      </c>
      <c r="Y92" s="764" t="s">
        <v>929</v>
      </c>
      <c r="AA92" s="1269" t="s">
        <v>960</v>
      </c>
      <c r="AB92" s="1238" t="s">
        <v>2351</v>
      </c>
      <c r="AC92" s="633" t="s">
        <v>1072</v>
      </c>
      <c r="AD92" s="634" t="s">
        <v>2599</v>
      </c>
      <c r="AE92" s="764" t="s">
        <v>929</v>
      </c>
    </row>
    <row r="93" spans="3:31" x14ac:dyDescent="0.3">
      <c r="C93" s="1260" t="s">
        <v>1066</v>
      </c>
      <c r="D93" s="679">
        <v>1</v>
      </c>
      <c r="E93" s="1261">
        <v>93831.201492526641</v>
      </c>
      <c r="F93" s="675">
        <v>6.0000000000000001E-3</v>
      </c>
      <c r="G93" s="1262">
        <v>562.98720895515987</v>
      </c>
      <c r="I93" s="1260" t="s">
        <v>1066</v>
      </c>
      <c r="J93" s="672">
        <v>1</v>
      </c>
      <c r="K93" s="1261">
        <v>93831.201492526641</v>
      </c>
      <c r="L93" s="675">
        <v>1.2E-2</v>
      </c>
      <c r="M93" s="1262">
        <v>1125.9744179103197</v>
      </c>
      <c r="O93" s="1260" t="s">
        <v>1066</v>
      </c>
      <c r="P93" s="672">
        <v>1</v>
      </c>
      <c r="Q93" s="1261">
        <v>93831.201492526641</v>
      </c>
      <c r="R93" s="675">
        <v>0.08</v>
      </c>
      <c r="S93" s="1262">
        <v>7506.4961194021316</v>
      </c>
      <c r="U93" s="1260" t="s">
        <v>1066</v>
      </c>
      <c r="V93" s="672">
        <v>1</v>
      </c>
      <c r="W93" s="1261">
        <v>93831.201492526641</v>
      </c>
      <c r="X93" s="675">
        <v>7.0000000000000007E-2</v>
      </c>
      <c r="Y93" s="1262">
        <v>6568.1841044768653</v>
      </c>
      <c r="AA93" s="1270" t="s">
        <v>1066</v>
      </c>
      <c r="AB93" s="672">
        <v>1</v>
      </c>
      <c r="AC93" s="1261">
        <v>93831.201492526641</v>
      </c>
      <c r="AD93" s="675">
        <v>0.05</v>
      </c>
      <c r="AE93" s="1262">
        <v>4691.5600746263326</v>
      </c>
    </row>
    <row r="94" spans="3:31" x14ac:dyDescent="0.3">
      <c r="C94" s="1263" t="s">
        <v>934</v>
      </c>
      <c r="D94" s="679">
        <v>1</v>
      </c>
      <c r="E94" s="1261">
        <v>64040.167561799884</v>
      </c>
      <c r="F94" s="675">
        <v>6.0000000000000001E-3</v>
      </c>
      <c r="G94" s="1262">
        <v>384.24100537079931</v>
      </c>
      <c r="I94" s="1263" t="s">
        <v>934</v>
      </c>
      <c r="J94" s="672">
        <v>1</v>
      </c>
      <c r="K94" s="1261">
        <v>64040.167561799884</v>
      </c>
      <c r="L94" s="675">
        <v>1.2E-2</v>
      </c>
      <c r="M94" s="1262">
        <v>768.48201074159863</v>
      </c>
      <c r="O94" s="1263" t="s">
        <v>934</v>
      </c>
      <c r="P94" s="672">
        <v>1</v>
      </c>
      <c r="Q94" s="1261">
        <v>64040.167561799884</v>
      </c>
      <c r="R94" s="675">
        <v>0.08</v>
      </c>
      <c r="S94" s="1262">
        <v>5123.213404943991</v>
      </c>
      <c r="U94" s="1263" t="s">
        <v>934</v>
      </c>
      <c r="V94" s="672">
        <v>1</v>
      </c>
      <c r="W94" s="1261">
        <v>64040.167561799884</v>
      </c>
      <c r="X94" s="675">
        <v>7.0000000000000007E-2</v>
      </c>
      <c r="Y94" s="1262">
        <v>4482.811729325992</v>
      </c>
      <c r="AA94" s="670" t="s">
        <v>934</v>
      </c>
      <c r="AB94" s="672">
        <v>1</v>
      </c>
      <c r="AC94" s="1261">
        <v>64040.167561799884</v>
      </c>
      <c r="AD94" s="675">
        <v>0.05</v>
      </c>
      <c r="AE94" s="1262">
        <v>3202.0083780899945</v>
      </c>
    </row>
    <row r="95" spans="3:31" x14ac:dyDescent="0.3">
      <c r="C95" s="1263" t="s">
        <v>923</v>
      </c>
      <c r="D95" s="679">
        <v>2</v>
      </c>
      <c r="E95" s="1261">
        <v>64040.167561799884</v>
      </c>
      <c r="F95" s="675">
        <v>6.0000000000000001E-3</v>
      </c>
      <c r="G95" s="1262">
        <v>768.48201074159863</v>
      </c>
      <c r="I95" s="1263" t="s">
        <v>923</v>
      </c>
      <c r="J95" s="753">
        <v>1</v>
      </c>
      <c r="K95" s="1261">
        <v>64040.167561799884</v>
      </c>
      <c r="L95" s="675">
        <v>1.2E-2</v>
      </c>
      <c r="M95" s="1262">
        <v>768.48201074159863</v>
      </c>
      <c r="O95" s="1263" t="s">
        <v>923</v>
      </c>
      <c r="P95" s="753">
        <v>1</v>
      </c>
      <c r="Q95" s="1261">
        <v>64040.167561799884</v>
      </c>
      <c r="R95" s="675">
        <v>0.08</v>
      </c>
      <c r="S95" s="1262">
        <v>5123.213404943991</v>
      </c>
      <c r="U95" s="1263" t="s">
        <v>923</v>
      </c>
      <c r="V95" s="753">
        <v>1</v>
      </c>
      <c r="W95" s="1261">
        <v>64040.167561799884</v>
      </c>
      <c r="X95" s="675">
        <v>7.0000000000000007E-2</v>
      </c>
      <c r="Y95" s="1262">
        <v>4482.811729325992</v>
      </c>
      <c r="AA95" s="1177" t="s">
        <v>923</v>
      </c>
      <c r="AB95" s="753">
        <v>1</v>
      </c>
      <c r="AC95" s="1261">
        <v>64040.167561799884</v>
      </c>
      <c r="AD95" s="675">
        <v>0.05</v>
      </c>
      <c r="AE95" s="1262">
        <v>3202.0083780899945</v>
      </c>
    </row>
    <row r="96" spans="3:31" ht="15.75" thickBot="1" x14ac:dyDescent="0.35">
      <c r="C96" s="680"/>
      <c r="D96" s="627"/>
      <c r="E96" s="626"/>
      <c r="F96" s="1264" t="s">
        <v>956</v>
      </c>
      <c r="G96" s="648">
        <v>1715.710225067558</v>
      </c>
      <c r="I96" s="680"/>
      <c r="J96" s="627"/>
      <c r="K96" s="626"/>
      <c r="L96" s="1264" t="s">
        <v>956</v>
      </c>
      <c r="M96" s="648">
        <v>2662.938439393517</v>
      </c>
      <c r="O96" s="680"/>
      <c r="P96" s="627"/>
      <c r="Q96" s="626"/>
      <c r="R96" s="1264" t="s">
        <v>956</v>
      </c>
      <c r="S96" s="648">
        <v>17752.922929290115</v>
      </c>
      <c r="U96" s="680"/>
      <c r="V96" s="627"/>
      <c r="W96" s="626"/>
      <c r="X96" s="1264" t="s">
        <v>956</v>
      </c>
      <c r="Y96" s="648">
        <v>15533.807563128848</v>
      </c>
      <c r="AA96" s="680"/>
      <c r="AB96" s="627"/>
      <c r="AC96" s="626"/>
      <c r="AD96" s="1264" t="s">
        <v>956</v>
      </c>
      <c r="AE96" s="648">
        <v>11095.576830806322</v>
      </c>
    </row>
    <row r="97" spans="3:31" ht="16.5" thickTop="1" thickBot="1" x14ac:dyDescent="0.35">
      <c r="C97" s="683"/>
      <c r="D97" s="687" t="s">
        <v>964</v>
      </c>
      <c r="E97" s="1265"/>
      <c r="F97" s="687"/>
      <c r="G97" s="1266">
        <v>2741.353756646904</v>
      </c>
      <c r="I97" s="683"/>
      <c r="J97" s="687" t="s">
        <v>964</v>
      </c>
      <c r="K97" s="1265"/>
      <c r="L97" s="687"/>
      <c r="M97" s="1266">
        <v>10641.767531759777</v>
      </c>
      <c r="O97" s="683"/>
      <c r="P97" s="687" t="s">
        <v>964</v>
      </c>
      <c r="Q97" s="1265"/>
      <c r="R97" s="687"/>
      <c r="S97" s="1266">
        <v>29721.166567839504</v>
      </c>
      <c r="U97" s="683"/>
      <c r="V97" s="687" t="s">
        <v>964</v>
      </c>
      <c r="W97" s="1265"/>
      <c r="X97" s="687"/>
      <c r="Y97" s="1266">
        <v>28499.404838224022</v>
      </c>
      <c r="AA97" s="683"/>
      <c r="AB97" s="687" t="s">
        <v>964</v>
      </c>
      <c r="AC97" s="1265"/>
      <c r="AD97" s="687"/>
      <c r="AE97" s="1266">
        <v>30045.295925176186</v>
      </c>
    </row>
    <row r="100" spans="3:31" ht="15.75" customHeight="1" thickBot="1" x14ac:dyDescent="0.35">
      <c r="C100" s="3985"/>
      <c r="D100" s="3985"/>
      <c r="E100" s="3985"/>
      <c r="F100" s="3985"/>
      <c r="G100" s="3985"/>
      <c r="I100" s="3985"/>
      <c r="J100" s="3985"/>
      <c r="K100" s="3985"/>
      <c r="L100" s="3985"/>
      <c r="M100" s="3985"/>
      <c r="O100" s="3985"/>
      <c r="P100" s="3985"/>
      <c r="Q100" s="3985"/>
      <c r="R100" s="3985"/>
      <c r="S100" s="3985"/>
      <c r="U100" s="3985"/>
      <c r="V100" s="3985"/>
      <c r="W100" s="3985"/>
      <c r="X100" s="3985"/>
      <c r="Y100" s="3985"/>
      <c r="AA100" s="3985"/>
      <c r="AB100" s="3985"/>
      <c r="AC100" s="3985"/>
      <c r="AD100" s="3985"/>
      <c r="AE100" s="3985"/>
    </row>
    <row r="101" spans="3:31" ht="15" customHeight="1" x14ac:dyDescent="0.3">
      <c r="C101" s="1224"/>
      <c r="D101" s="1225"/>
      <c r="E101" s="606"/>
      <c r="F101" s="607" t="s">
        <v>875</v>
      </c>
      <c r="G101" s="606"/>
      <c r="I101" s="1224"/>
      <c r="J101" s="1225"/>
      <c r="K101" s="606"/>
      <c r="L101" s="607" t="s">
        <v>875</v>
      </c>
      <c r="M101" s="606"/>
      <c r="O101" s="1224"/>
      <c r="P101" s="1225"/>
      <c r="Q101" s="606"/>
      <c r="R101" s="607" t="s">
        <v>875</v>
      </c>
      <c r="S101" s="606"/>
      <c r="U101" s="1224"/>
      <c r="V101" s="1225"/>
      <c r="W101" s="606"/>
      <c r="X101" s="607" t="s">
        <v>875</v>
      </c>
      <c r="Y101" s="606"/>
      <c r="AA101" s="1224"/>
      <c r="AB101" s="1225"/>
      <c r="AC101" s="606"/>
      <c r="AD101" s="607" t="s">
        <v>875</v>
      </c>
      <c r="AE101" s="606"/>
    </row>
    <row r="102" spans="3:31" ht="15.75" thickBot="1" x14ac:dyDescent="0.35">
      <c r="C102" s="944" t="s">
        <v>877</v>
      </c>
      <c r="D102" s="1226">
        <v>9</v>
      </c>
      <c r="E102" s="1227"/>
      <c r="F102" s="609" t="s">
        <v>3366</v>
      </c>
      <c r="G102" s="757"/>
      <c r="I102" s="944" t="s">
        <v>877</v>
      </c>
      <c r="J102" s="1226">
        <v>10</v>
      </c>
      <c r="K102" s="1227"/>
      <c r="L102" s="609" t="s">
        <v>3366</v>
      </c>
      <c r="M102" s="757"/>
      <c r="O102" s="944" t="s">
        <v>877</v>
      </c>
      <c r="P102" s="1226">
        <v>11</v>
      </c>
      <c r="Q102" s="1227"/>
      <c r="R102" s="609" t="s">
        <v>3366</v>
      </c>
      <c r="S102" s="757"/>
      <c r="U102" s="944" t="s">
        <v>877</v>
      </c>
      <c r="V102" s="1226">
        <v>12</v>
      </c>
      <c r="W102" s="1227"/>
      <c r="X102" s="609" t="s">
        <v>3366</v>
      </c>
      <c r="Y102" s="757"/>
      <c r="AA102" s="944" t="s">
        <v>877</v>
      </c>
      <c r="AB102" s="1226">
        <v>13</v>
      </c>
      <c r="AC102" s="1227"/>
      <c r="AD102" s="609" t="s">
        <v>3366</v>
      </c>
      <c r="AE102" s="757"/>
    </row>
    <row r="103" spans="3:31" x14ac:dyDescent="0.3">
      <c r="C103" s="1228"/>
      <c r="D103" s="1229"/>
      <c r="E103" s="1229"/>
      <c r="F103" s="1230"/>
      <c r="G103" s="1231"/>
      <c r="I103" s="1228"/>
      <c r="J103" s="1229"/>
      <c r="K103" s="1229"/>
      <c r="L103" s="1230"/>
      <c r="M103" s="1231"/>
      <c r="O103" s="1228"/>
      <c r="P103" s="1229"/>
      <c r="Q103" s="1229"/>
      <c r="R103" s="1230"/>
      <c r="S103" s="1231"/>
      <c r="U103" s="1228"/>
      <c r="V103" s="1229"/>
      <c r="W103" s="1229"/>
      <c r="X103" s="1230"/>
      <c r="Y103" s="1231"/>
      <c r="AA103" s="1228"/>
      <c r="AB103" s="1229"/>
      <c r="AC103" s="1229"/>
      <c r="AD103" s="1230"/>
      <c r="AE103" s="1231"/>
    </row>
    <row r="104" spans="3:31" ht="12.75" customHeight="1" thickBot="1" x14ac:dyDescent="0.35">
      <c r="C104" s="1232" t="s">
        <v>3459</v>
      </c>
      <c r="D104" s="1233"/>
      <c r="E104" s="1234"/>
      <c r="F104" s="1235"/>
      <c r="G104" s="1236"/>
      <c r="I104" s="1232" t="s">
        <v>3458</v>
      </c>
      <c r="J104" s="1233"/>
      <c r="K104" s="1234"/>
      <c r="L104" s="1235"/>
      <c r="M104" s="1236"/>
      <c r="O104" s="1232" t="s">
        <v>3444</v>
      </c>
      <c r="P104" s="1233"/>
      <c r="Q104" s="1234"/>
      <c r="R104" s="1235"/>
      <c r="S104" s="1236"/>
      <c r="U104" s="1232" t="s">
        <v>3445</v>
      </c>
      <c r="V104" s="1233"/>
      <c r="W104" s="1234"/>
      <c r="X104" s="1235"/>
      <c r="Y104" s="1236"/>
      <c r="AA104" s="1232" t="s">
        <v>3446</v>
      </c>
      <c r="AB104" s="1233"/>
      <c r="AC104" s="1234"/>
      <c r="AD104" s="1235"/>
      <c r="AE104" s="1236"/>
    </row>
    <row r="105" spans="3:31" x14ac:dyDescent="0.3">
      <c r="C105" s="620"/>
      <c r="D105" s="623"/>
      <c r="E105" s="622"/>
      <c r="F105" s="762"/>
      <c r="G105" s="764"/>
      <c r="I105" s="620"/>
      <c r="J105" s="623"/>
      <c r="K105" s="622"/>
      <c r="L105" s="762"/>
      <c r="M105" s="764"/>
      <c r="O105" s="620"/>
      <c r="P105" s="623"/>
      <c r="Q105" s="622"/>
      <c r="R105" s="762"/>
      <c r="S105" s="764"/>
      <c r="U105" s="620"/>
      <c r="V105" s="623"/>
      <c r="W105" s="622"/>
      <c r="X105" s="762"/>
      <c r="Y105" s="764"/>
      <c r="AA105" s="620"/>
      <c r="AB105" s="623"/>
      <c r="AC105" s="622"/>
      <c r="AD105" s="762"/>
      <c r="AE105" s="764"/>
    </row>
    <row r="106" spans="3:31" ht="15.75" thickBot="1" x14ac:dyDescent="0.35">
      <c r="C106" s="649" t="s">
        <v>947</v>
      </c>
      <c r="D106" s="628"/>
      <c r="E106" s="627"/>
      <c r="F106" s="629"/>
      <c r="G106" s="630" t="s">
        <v>892</v>
      </c>
      <c r="I106" s="649" t="s">
        <v>947</v>
      </c>
      <c r="J106" s="628"/>
      <c r="K106" s="627"/>
      <c r="L106" s="629"/>
      <c r="M106" s="630" t="s">
        <v>892</v>
      </c>
      <c r="O106" s="649" t="s">
        <v>947</v>
      </c>
      <c r="P106" s="628"/>
      <c r="Q106" s="627"/>
      <c r="R106" s="629"/>
      <c r="S106" s="630" t="s">
        <v>892</v>
      </c>
      <c r="U106" s="620" t="s">
        <v>947</v>
      </c>
      <c r="V106" s="628"/>
      <c r="W106" s="627"/>
      <c r="X106" s="629"/>
      <c r="Y106" s="630" t="s">
        <v>892</v>
      </c>
      <c r="AA106" s="649" t="s">
        <v>947</v>
      </c>
      <c r="AB106" s="628"/>
      <c r="AC106" s="627"/>
      <c r="AD106" s="629"/>
      <c r="AE106" s="630" t="s">
        <v>892</v>
      </c>
    </row>
    <row r="107" spans="3:31" ht="15.75" thickTop="1" x14ac:dyDescent="0.3">
      <c r="C107" s="1239" t="s">
        <v>773</v>
      </c>
      <c r="D107" s="634" t="s">
        <v>873</v>
      </c>
      <c r="E107" s="633" t="s">
        <v>950</v>
      </c>
      <c r="F107" s="634" t="s">
        <v>951</v>
      </c>
      <c r="G107" s="764" t="s">
        <v>952</v>
      </c>
      <c r="I107" s="1239" t="s">
        <v>773</v>
      </c>
      <c r="J107" s="634" t="s">
        <v>873</v>
      </c>
      <c r="K107" s="633" t="s">
        <v>950</v>
      </c>
      <c r="L107" s="634" t="s">
        <v>951</v>
      </c>
      <c r="M107" s="764" t="s">
        <v>952</v>
      </c>
      <c r="O107" s="1239" t="s">
        <v>773</v>
      </c>
      <c r="P107" s="634" t="s">
        <v>873</v>
      </c>
      <c r="Q107" s="633" t="s">
        <v>950</v>
      </c>
      <c r="R107" s="634" t="s">
        <v>951</v>
      </c>
      <c r="S107" s="764" t="s">
        <v>952</v>
      </c>
      <c r="U107" s="631" t="s">
        <v>773</v>
      </c>
      <c r="V107" s="634" t="s">
        <v>873</v>
      </c>
      <c r="W107" s="633" t="s">
        <v>950</v>
      </c>
      <c r="X107" s="634" t="s">
        <v>951</v>
      </c>
      <c r="Y107" s="764" t="s">
        <v>952</v>
      </c>
      <c r="AA107" s="1269" t="s">
        <v>773</v>
      </c>
      <c r="AB107" s="634" t="s">
        <v>873</v>
      </c>
      <c r="AC107" s="633" t="s">
        <v>950</v>
      </c>
      <c r="AD107" s="634" t="s">
        <v>951</v>
      </c>
      <c r="AE107" s="764" t="s">
        <v>952</v>
      </c>
    </row>
    <row r="108" spans="3:31" x14ac:dyDescent="0.3">
      <c r="C108" s="1240" t="s">
        <v>991</v>
      </c>
      <c r="D108" s="641">
        <v>1</v>
      </c>
      <c r="E108" s="1241">
        <v>99735.36365457825</v>
      </c>
      <c r="F108" s="1242">
        <v>0.12</v>
      </c>
      <c r="G108" s="1243">
        <v>11968.243638549389</v>
      </c>
      <c r="I108" s="1240" t="s">
        <v>991</v>
      </c>
      <c r="J108" s="641">
        <v>1</v>
      </c>
      <c r="K108" s="1241">
        <v>99735.36365457825</v>
      </c>
      <c r="L108" s="1242">
        <v>0.16</v>
      </c>
      <c r="M108" s="1243">
        <v>15957.65818473252</v>
      </c>
      <c r="O108" s="1240" t="s">
        <v>991</v>
      </c>
      <c r="P108" s="641">
        <v>1</v>
      </c>
      <c r="Q108" s="1241">
        <v>99735.36365457825</v>
      </c>
      <c r="R108" s="1242">
        <v>0.16</v>
      </c>
      <c r="S108" s="1243">
        <v>15957.65818473252</v>
      </c>
      <c r="U108" s="1270" t="s">
        <v>991</v>
      </c>
      <c r="V108" s="641">
        <v>1</v>
      </c>
      <c r="W108" s="1241">
        <v>99735.36365457825</v>
      </c>
      <c r="X108" s="1242">
        <v>0.21</v>
      </c>
      <c r="Y108" s="1243">
        <v>20944.42636746143</v>
      </c>
      <c r="AA108" s="1270" t="s">
        <v>991</v>
      </c>
      <c r="AB108" s="641">
        <v>1</v>
      </c>
      <c r="AC108" s="1241">
        <v>99735.36365457825</v>
      </c>
      <c r="AD108" s="675">
        <v>2E-3</v>
      </c>
      <c r="AE108" s="1243">
        <v>199.4707273091565</v>
      </c>
    </row>
    <row r="109" spans="3:31" x14ac:dyDescent="0.3">
      <c r="C109" s="1263"/>
      <c r="D109" s="641"/>
      <c r="E109" s="1241"/>
      <c r="F109" s="1242"/>
      <c r="G109" s="1243"/>
      <c r="I109" s="1263"/>
      <c r="J109" s="641"/>
      <c r="K109" s="1241"/>
      <c r="L109" s="1242"/>
      <c r="M109" s="1243"/>
      <c r="O109" s="1263"/>
      <c r="P109" s="641"/>
      <c r="Q109" s="1241"/>
      <c r="R109" s="1242"/>
      <c r="S109" s="1243"/>
      <c r="U109" s="670"/>
      <c r="V109" s="641"/>
      <c r="W109" s="1241"/>
      <c r="X109" s="1242"/>
      <c r="Y109" s="1243"/>
      <c r="AA109" s="670" t="s">
        <v>993</v>
      </c>
      <c r="AB109" s="641">
        <v>8</v>
      </c>
      <c r="AC109" s="1241">
        <v>4251.3637355331075</v>
      </c>
      <c r="AD109" s="675">
        <v>2E-3</v>
      </c>
      <c r="AE109" s="1243">
        <v>68.021819768529724</v>
      </c>
    </row>
    <row r="110" spans="3:31" x14ac:dyDescent="0.3">
      <c r="C110" s="1271"/>
      <c r="D110" s="641"/>
      <c r="E110" s="1241"/>
      <c r="F110" s="1242"/>
      <c r="G110" s="1243"/>
      <c r="I110" s="1271"/>
      <c r="J110" s="641"/>
      <c r="K110" s="1241"/>
      <c r="L110" s="1242"/>
      <c r="M110" s="1243"/>
      <c r="O110" s="1271"/>
      <c r="P110" s="641"/>
      <c r="Q110" s="1241"/>
      <c r="R110" s="1242"/>
      <c r="S110" s="1243"/>
      <c r="U110" s="1177"/>
      <c r="V110" s="641"/>
      <c r="W110" s="1241"/>
      <c r="X110" s="1242"/>
      <c r="Y110" s="1243"/>
      <c r="AA110" s="1177" t="s">
        <v>1149</v>
      </c>
      <c r="AB110" s="641">
        <v>1</v>
      </c>
      <c r="AC110" s="1241">
        <v>154317.56403777088</v>
      </c>
      <c r="AD110" s="675">
        <v>4.0000000000000001E-3</v>
      </c>
      <c r="AE110" s="1243">
        <v>617.27025615108357</v>
      </c>
    </row>
    <row r="111" spans="3:31" ht="15.75" thickBot="1" x14ac:dyDescent="0.35">
      <c r="C111" s="1244"/>
      <c r="D111" s="774"/>
      <c r="E111" s="1245"/>
      <c r="F111" s="1246" t="s">
        <v>876</v>
      </c>
      <c r="G111" s="1247"/>
      <c r="I111" s="1244"/>
      <c r="J111" s="774"/>
      <c r="K111" s="1245"/>
      <c r="L111" s="1246" t="s">
        <v>876</v>
      </c>
      <c r="M111" s="1247"/>
      <c r="O111" s="1244"/>
      <c r="P111" s="774"/>
      <c r="Q111" s="1245"/>
      <c r="R111" s="1246" t="s">
        <v>876</v>
      </c>
      <c r="S111" s="1247"/>
      <c r="U111" s="772"/>
      <c r="V111" s="1275"/>
      <c r="W111" s="1245"/>
      <c r="X111" s="1246" t="s">
        <v>876</v>
      </c>
      <c r="Y111" s="1247"/>
      <c r="AA111" s="1244"/>
      <c r="AB111" s="774"/>
      <c r="AC111" s="1245"/>
      <c r="AD111" s="1246" t="s">
        <v>876</v>
      </c>
      <c r="AE111" s="1247"/>
    </row>
    <row r="112" spans="3:31" ht="16.5" thickTop="1" thickBot="1" x14ac:dyDescent="0.35">
      <c r="C112" s="646"/>
      <c r="D112" s="623"/>
      <c r="E112" s="622"/>
      <c r="F112" s="1248" t="s">
        <v>956</v>
      </c>
      <c r="G112" s="648">
        <v>11968.243638549389</v>
      </c>
      <c r="I112" s="646"/>
      <c r="J112" s="623"/>
      <c r="K112" s="622"/>
      <c r="L112" s="1248" t="s">
        <v>956</v>
      </c>
      <c r="M112" s="648">
        <v>15957.65818473252</v>
      </c>
      <c r="O112" s="646"/>
      <c r="P112" s="623"/>
      <c r="Q112" s="622"/>
      <c r="R112" s="1248" t="s">
        <v>956</v>
      </c>
      <c r="S112" s="648">
        <v>15957.65818473252</v>
      </c>
      <c r="U112" s="646"/>
      <c r="V112" s="623"/>
      <c r="W112" s="622"/>
      <c r="X112" s="1248" t="s">
        <v>956</v>
      </c>
      <c r="Y112" s="648">
        <v>20944.42636746143</v>
      </c>
      <c r="AA112" s="646"/>
      <c r="AB112" s="623"/>
      <c r="AC112" s="622"/>
      <c r="AD112" s="1248" t="s">
        <v>956</v>
      </c>
      <c r="AE112" s="648">
        <v>884.76280322876983</v>
      </c>
    </row>
    <row r="113" spans="3:31" ht="16.5" thickTop="1" thickBot="1" x14ac:dyDescent="0.35">
      <c r="C113" s="649" t="s">
        <v>957</v>
      </c>
      <c r="D113" s="628"/>
      <c r="E113" s="627"/>
      <c r="F113" s="626"/>
      <c r="G113" s="650"/>
      <c r="I113" s="649" t="s">
        <v>957</v>
      </c>
      <c r="J113" s="628"/>
      <c r="K113" s="627"/>
      <c r="L113" s="626"/>
      <c r="M113" s="650"/>
      <c r="O113" s="649" t="s">
        <v>957</v>
      </c>
      <c r="P113" s="628"/>
      <c r="Q113" s="627"/>
      <c r="R113" s="626"/>
      <c r="S113" s="650"/>
      <c r="U113" s="649" t="s">
        <v>957</v>
      </c>
      <c r="V113" s="628"/>
      <c r="W113" s="627"/>
      <c r="X113" s="626"/>
      <c r="Y113" s="650"/>
      <c r="AA113" s="649" t="s">
        <v>957</v>
      </c>
      <c r="AB113" s="628"/>
      <c r="AC113" s="627"/>
      <c r="AD113" s="626"/>
      <c r="AE113" s="650"/>
    </row>
    <row r="114" spans="3:31" ht="15.75" thickTop="1" x14ac:dyDescent="0.3">
      <c r="C114" s="1249" t="s">
        <v>773</v>
      </c>
      <c r="D114" s="654" t="s">
        <v>135</v>
      </c>
      <c r="E114" s="653" t="s">
        <v>929</v>
      </c>
      <c r="F114" s="654" t="s">
        <v>958</v>
      </c>
      <c r="G114" s="655" t="s">
        <v>952</v>
      </c>
      <c r="I114" s="1249" t="s">
        <v>773</v>
      </c>
      <c r="J114" s="654" t="s">
        <v>135</v>
      </c>
      <c r="K114" s="653" t="s">
        <v>929</v>
      </c>
      <c r="L114" s="654" t="s">
        <v>958</v>
      </c>
      <c r="M114" s="655" t="s">
        <v>952</v>
      </c>
      <c r="O114" s="1249" t="s">
        <v>773</v>
      </c>
      <c r="P114" s="654" t="s">
        <v>135</v>
      </c>
      <c r="Q114" s="653" t="s">
        <v>929</v>
      </c>
      <c r="R114" s="654" t="s">
        <v>958</v>
      </c>
      <c r="S114" s="655" t="s">
        <v>952</v>
      </c>
      <c r="U114" s="1249" t="s">
        <v>773</v>
      </c>
      <c r="V114" s="654" t="s">
        <v>135</v>
      </c>
      <c r="W114" s="653" t="s">
        <v>929</v>
      </c>
      <c r="X114" s="654" t="s">
        <v>958</v>
      </c>
      <c r="Y114" s="655" t="s">
        <v>952</v>
      </c>
      <c r="AA114" s="1249" t="s">
        <v>773</v>
      </c>
      <c r="AB114" s="654" t="s">
        <v>135</v>
      </c>
      <c r="AC114" s="653" t="s">
        <v>929</v>
      </c>
      <c r="AD114" s="654" t="s">
        <v>958</v>
      </c>
      <c r="AE114" s="655" t="s">
        <v>952</v>
      </c>
    </row>
    <row r="115" spans="3:31" x14ac:dyDescent="0.3">
      <c r="C115" s="656"/>
      <c r="D115" s="659"/>
      <c r="E115" s="660"/>
      <c r="F115" s="661"/>
      <c r="G115" s="662"/>
      <c r="I115" s="656"/>
      <c r="J115" s="659"/>
      <c r="K115" s="660"/>
      <c r="L115" s="661"/>
      <c r="M115" s="662"/>
      <c r="O115" s="656"/>
      <c r="P115" s="659"/>
      <c r="Q115" s="660"/>
      <c r="R115" s="661"/>
      <c r="S115" s="662"/>
      <c r="U115" s="656"/>
      <c r="V115" s="659"/>
      <c r="W115" s="660"/>
      <c r="X115" s="661"/>
      <c r="Y115" s="662"/>
      <c r="AA115" s="1250"/>
      <c r="AB115" s="1251"/>
      <c r="AC115" s="1241"/>
      <c r="AD115" s="1242"/>
      <c r="AE115" s="1252">
        <v>0</v>
      </c>
    </row>
    <row r="116" spans="3:31" x14ac:dyDescent="0.3">
      <c r="C116" s="656"/>
      <c r="D116" s="659"/>
      <c r="E116" s="660"/>
      <c r="F116" s="661"/>
      <c r="G116" s="662"/>
      <c r="I116" s="656"/>
      <c r="J116" s="659"/>
      <c r="K116" s="660"/>
      <c r="L116" s="661"/>
      <c r="M116" s="662"/>
      <c r="O116" s="656"/>
      <c r="P116" s="659"/>
      <c r="Q116" s="660"/>
      <c r="R116" s="661"/>
      <c r="S116" s="662"/>
      <c r="U116" s="656"/>
      <c r="V116" s="659"/>
      <c r="W116" s="660"/>
      <c r="X116" s="661"/>
      <c r="Y116" s="662"/>
      <c r="AA116" s="1250"/>
      <c r="AB116" s="1251"/>
      <c r="AC116" s="1241"/>
      <c r="AD116" s="1242"/>
      <c r="AE116" s="1252">
        <v>0</v>
      </c>
    </row>
    <row r="117" spans="3:31" ht="15.75" thickBot="1" x14ac:dyDescent="0.35">
      <c r="C117" s="656"/>
      <c r="D117" s="659"/>
      <c r="E117" s="660"/>
      <c r="F117" s="661"/>
      <c r="G117" s="662"/>
      <c r="I117" s="656"/>
      <c r="J117" s="659"/>
      <c r="K117" s="660"/>
      <c r="L117" s="661"/>
      <c r="M117" s="662"/>
      <c r="O117" s="656"/>
      <c r="P117" s="659"/>
      <c r="Q117" s="660"/>
      <c r="R117" s="661"/>
      <c r="S117" s="662"/>
      <c r="U117" s="656"/>
      <c r="V117" s="659"/>
      <c r="W117" s="660"/>
      <c r="X117" s="661"/>
      <c r="Y117" s="662"/>
      <c r="AA117" s="1250"/>
      <c r="AB117" s="1251"/>
      <c r="AC117" s="1241"/>
      <c r="AD117" s="1242"/>
      <c r="AE117" s="1252">
        <v>0</v>
      </c>
    </row>
    <row r="118" spans="3:31" ht="16.5" thickTop="1" thickBot="1" x14ac:dyDescent="0.35">
      <c r="C118" s="720"/>
      <c r="D118" s="623"/>
      <c r="E118" s="622"/>
      <c r="F118" s="664" t="s">
        <v>956</v>
      </c>
      <c r="G118" s="665">
        <v>0</v>
      </c>
      <c r="I118" s="720"/>
      <c r="J118" s="623"/>
      <c r="K118" s="622"/>
      <c r="L118" s="664" t="s">
        <v>956</v>
      </c>
      <c r="M118" s="665">
        <v>0</v>
      </c>
      <c r="O118" s="720"/>
      <c r="P118" s="623"/>
      <c r="Q118" s="622"/>
      <c r="R118" s="664" t="s">
        <v>956</v>
      </c>
      <c r="S118" s="665">
        <v>0</v>
      </c>
      <c r="U118" s="720"/>
      <c r="V118" s="623"/>
      <c r="W118" s="622"/>
      <c r="X118" s="664" t="s">
        <v>956</v>
      </c>
      <c r="Y118" s="665">
        <v>0</v>
      </c>
      <c r="AA118" s="646"/>
      <c r="AB118" s="623"/>
      <c r="AC118" s="622"/>
      <c r="AD118" s="1248" t="s">
        <v>956</v>
      </c>
      <c r="AE118" s="1258">
        <v>0</v>
      </c>
    </row>
    <row r="119" spans="3:31" ht="16.5" thickTop="1" thickBot="1" x14ac:dyDescent="0.35">
      <c r="C119" s="666"/>
      <c r="D119" s="628"/>
      <c r="E119" s="627"/>
      <c r="F119" s="626"/>
      <c r="G119" s="650"/>
      <c r="I119" s="666"/>
      <c r="J119" s="628"/>
      <c r="K119" s="627"/>
      <c r="L119" s="626"/>
      <c r="M119" s="650"/>
      <c r="O119" s="666"/>
      <c r="P119" s="628"/>
      <c r="Q119" s="627"/>
      <c r="R119" s="626"/>
      <c r="S119" s="650"/>
      <c r="U119" s="666"/>
      <c r="V119" s="628"/>
      <c r="W119" s="627"/>
      <c r="X119" s="626"/>
      <c r="Y119" s="650"/>
      <c r="AA119" s="649" t="s">
        <v>1071</v>
      </c>
      <c r="AB119" s="628"/>
      <c r="AC119" s="627"/>
      <c r="AD119" s="626"/>
      <c r="AE119" s="650"/>
    </row>
    <row r="120" spans="3:31" ht="15.75" thickTop="1" x14ac:dyDescent="0.3">
      <c r="C120" s="668" t="s">
        <v>960</v>
      </c>
      <c r="D120" s="1238" t="s">
        <v>2351</v>
      </c>
      <c r="E120" s="633" t="s">
        <v>1072</v>
      </c>
      <c r="F120" s="634" t="s">
        <v>2599</v>
      </c>
      <c r="G120" s="764" t="s">
        <v>929</v>
      </c>
      <c r="I120" s="668" t="s">
        <v>960</v>
      </c>
      <c r="J120" s="1238" t="s">
        <v>2351</v>
      </c>
      <c r="K120" s="633" t="s">
        <v>1072</v>
      </c>
      <c r="L120" s="634" t="s">
        <v>2599</v>
      </c>
      <c r="M120" s="764" t="s">
        <v>929</v>
      </c>
      <c r="O120" s="668" t="s">
        <v>960</v>
      </c>
      <c r="P120" s="1238" t="s">
        <v>2351</v>
      </c>
      <c r="Q120" s="633" t="s">
        <v>1072</v>
      </c>
      <c r="R120" s="634" t="s">
        <v>2599</v>
      </c>
      <c r="S120" s="764" t="s">
        <v>929</v>
      </c>
      <c r="U120" s="668" t="s">
        <v>960</v>
      </c>
      <c r="V120" s="1238" t="s">
        <v>2351</v>
      </c>
      <c r="W120" s="633" t="s">
        <v>1072</v>
      </c>
      <c r="X120" s="634" t="s">
        <v>2599</v>
      </c>
      <c r="Y120" s="764" t="s">
        <v>929</v>
      </c>
      <c r="AA120" s="1269" t="s">
        <v>960</v>
      </c>
      <c r="AB120" s="1238" t="s">
        <v>2351</v>
      </c>
      <c r="AC120" s="633" t="s">
        <v>1072</v>
      </c>
      <c r="AD120" s="634" t="s">
        <v>2599</v>
      </c>
      <c r="AE120" s="764" t="s">
        <v>929</v>
      </c>
    </row>
    <row r="121" spans="3:31" x14ac:dyDescent="0.3">
      <c r="C121" s="1260" t="s">
        <v>1066</v>
      </c>
      <c r="D121" s="672">
        <v>1</v>
      </c>
      <c r="E121" s="1261">
        <v>93831.201492526641</v>
      </c>
      <c r="F121" s="675">
        <v>0.08</v>
      </c>
      <c r="G121" s="1262">
        <v>7506.4961194021316</v>
      </c>
      <c r="I121" s="1260" t="s">
        <v>1066</v>
      </c>
      <c r="J121" s="672">
        <v>1</v>
      </c>
      <c r="K121" s="1261">
        <v>93831.201492526641</v>
      </c>
      <c r="L121" s="675">
        <v>0.06</v>
      </c>
      <c r="M121" s="1262">
        <v>5629.872089551598</v>
      </c>
      <c r="O121" s="1260" t="s">
        <v>1066</v>
      </c>
      <c r="P121" s="672">
        <v>1</v>
      </c>
      <c r="Q121" s="1261">
        <v>93831.201492526641</v>
      </c>
      <c r="R121" s="675">
        <v>0.06</v>
      </c>
      <c r="S121" s="1262">
        <v>5629.872089551598</v>
      </c>
      <c r="U121" s="1260" t="s">
        <v>1066</v>
      </c>
      <c r="V121" s="672">
        <v>1</v>
      </c>
      <c r="W121" s="1261">
        <v>93831.201492526641</v>
      </c>
      <c r="X121" s="675">
        <v>4.3999999999999997E-2</v>
      </c>
      <c r="Y121" s="1262">
        <v>4128.5728656711717</v>
      </c>
      <c r="AA121" s="1270" t="s">
        <v>1066</v>
      </c>
      <c r="AB121" s="672">
        <v>1</v>
      </c>
      <c r="AC121" s="1261">
        <v>93831.201492526641</v>
      </c>
      <c r="AD121" s="675">
        <v>4.3999999999999997E-2</v>
      </c>
      <c r="AE121" s="1262">
        <v>4128.5728656711717</v>
      </c>
    </row>
    <row r="122" spans="3:31" x14ac:dyDescent="0.3">
      <c r="C122" s="1263" t="s">
        <v>934</v>
      </c>
      <c r="D122" s="672">
        <v>1</v>
      </c>
      <c r="E122" s="1261">
        <v>64040.167561799884</v>
      </c>
      <c r="F122" s="675">
        <v>0.08</v>
      </c>
      <c r="G122" s="1262">
        <v>5123.213404943991</v>
      </c>
      <c r="I122" s="1263" t="s">
        <v>934</v>
      </c>
      <c r="J122" s="672">
        <v>1</v>
      </c>
      <c r="K122" s="1261">
        <v>64040.167561799884</v>
      </c>
      <c r="L122" s="675">
        <v>0.06</v>
      </c>
      <c r="M122" s="1262">
        <v>3842.410053707993</v>
      </c>
      <c r="O122" s="1263" t="s">
        <v>934</v>
      </c>
      <c r="P122" s="672">
        <v>1</v>
      </c>
      <c r="Q122" s="1261">
        <v>64040.167561799884</v>
      </c>
      <c r="R122" s="675">
        <v>0.06</v>
      </c>
      <c r="S122" s="1262">
        <v>3842.410053707993</v>
      </c>
      <c r="U122" s="1263" t="s">
        <v>934</v>
      </c>
      <c r="V122" s="672">
        <v>1</v>
      </c>
      <c r="W122" s="1261">
        <v>64040.167561799884</v>
      </c>
      <c r="X122" s="675">
        <v>4.3999999999999997E-2</v>
      </c>
      <c r="Y122" s="1262">
        <v>2817.7673727191946</v>
      </c>
      <c r="AA122" s="670" t="s">
        <v>934</v>
      </c>
      <c r="AB122" s="672">
        <v>5</v>
      </c>
      <c r="AC122" s="1261">
        <v>64040.167561799884</v>
      </c>
      <c r="AD122" s="675">
        <v>4.3999999999999997E-2</v>
      </c>
      <c r="AE122" s="1262">
        <v>14088.836863595972</v>
      </c>
    </row>
    <row r="123" spans="3:31" x14ac:dyDescent="0.3">
      <c r="C123" s="1263" t="s">
        <v>923</v>
      </c>
      <c r="D123" s="753">
        <v>1</v>
      </c>
      <c r="E123" s="1261">
        <v>64040.167561799884</v>
      </c>
      <c r="F123" s="675">
        <v>0.08</v>
      </c>
      <c r="G123" s="1262">
        <v>5123.213404943991</v>
      </c>
      <c r="I123" s="1263" t="s">
        <v>923</v>
      </c>
      <c r="J123" s="753">
        <v>1</v>
      </c>
      <c r="K123" s="1261">
        <v>64040.167561799884</v>
      </c>
      <c r="L123" s="675">
        <v>0.06</v>
      </c>
      <c r="M123" s="1262">
        <v>3842.410053707993</v>
      </c>
      <c r="O123" s="1263" t="s">
        <v>923</v>
      </c>
      <c r="P123" s="753">
        <v>1</v>
      </c>
      <c r="Q123" s="1261">
        <v>64040.167561799884</v>
      </c>
      <c r="R123" s="675">
        <v>0.06</v>
      </c>
      <c r="S123" s="1262">
        <v>3842.410053707993</v>
      </c>
      <c r="U123" s="1263" t="s">
        <v>923</v>
      </c>
      <c r="V123" s="753">
        <v>1</v>
      </c>
      <c r="W123" s="1261">
        <v>64040.167561799884</v>
      </c>
      <c r="X123" s="675">
        <v>4.3999999999999997E-2</v>
      </c>
      <c r="Y123" s="1262">
        <v>2817.7673727191946</v>
      </c>
      <c r="AA123" s="1177" t="s">
        <v>923</v>
      </c>
      <c r="AB123" s="753">
        <v>5</v>
      </c>
      <c r="AC123" s="1261">
        <v>64040.167561799884</v>
      </c>
      <c r="AD123" s="675">
        <v>4.3999999999999997E-2</v>
      </c>
      <c r="AE123" s="1262">
        <v>14088.836863595972</v>
      </c>
    </row>
    <row r="124" spans="3:31" ht="15.75" thickBot="1" x14ac:dyDescent="0.35">
      <c r="C124" s="680"/>
      <c r="D124" s="627"/>
      <c r="E124" s="626"/>
      <c r="F124" s="1264" t="s">
        <v>956</v>
      </c>
      <c r="G124" s="648">
        <v>17752.922929290115</v>
      </c>
      <c r="I124" s="680"/>
      <c r="J124" s="627"/>
      <c r="K124" s="626"/>
      <c r="L124" s="1264" t="s">
        <v>956</v>
      </c>
      <c r="M124" s="648">
        <v>13314.692196967586</v>
      </c>
      <c r="O124" s="680"/>
      <c r="P124" s="627"/>
      <c r="Q124" s="626"/>
      <c r="R124" s="1264" t="s">
        <v>956</v>
      </c>
      <c r="S124" s="648">
        <v>13314.692196967586</v>
      </c>
      <c r="U124" s="680"/>
      <c r="V124" s="627"/>
      <c r="W124" s="626"/>
      <c r="X124" s="1264" t="s">
        <v>956</v>
      </c>
      <c r="Y124" s="648">
        <v>9764.1076111095608</v>
      </c>
      <c r="AA124" s="680"/>
      <c r="AB124" s="627"/>
      <c r="AC124" s="626"/>
      <c r="AD124" s="1264" t="s">
        <v>956</v>
      </c>
      <c r="AE124" s="648">
        <v>32306.246592863114</v>
      </c>
    </row>
    <row r="125" spans="3:31" ht="16.5" thickTop="1" thickBot="1" x14ac:dyDescent="0.35">
      <c r="C125" s="683"/>
      <c r="D125" s="687" t="s">
        <v>964</v>
      </c>
      <c r="E125" s="1265"/>
      <c r="F125" s="687"/>
      <c r="G125" s="1266">
        <v>29721.166567839504</v>
      </c>
      <c r="I125" s="683"/>
      <c r="J125" s="687" t="s">
        <v>964</v>
      </c>
      <c r="K125" s="1265"/>
      <c r="L125" s="687"/>
      <c r="M125" s="1266">
        <v>29272.350381700104</v>
      </c>
      <c r="O125" s="683"/>
      <c r="P125" s="687" t="s">
        <v>964</v>
      </c>
      <c r="Q125" s="1265"/>
      <c r="R125" s="687"/>
      <c r="S125" s="1266">
        <v>29272.350381700104</v>
      </c>
      <c r="U125" s="683"/>
      <c r="V125" s="687" t="s">
        <v>964</v>
      </c>
      <c r="W125" s="1265"/>
      <c r="X125" s="687"/>
      <c r="Y125" s="1266">
        <v>30708.533978570991</v>
      </c>
      <c r="AA125" s="683"/>
      <c r="AB125" s="687" t="s">
        <v>964</v>
      </c>
      <c r="AC125" s="1265"/>
      <c r="AD125" s="687"/>
      <c r="AE125" s="1266">
        <v>33191.009396091882</v>
      </c>
    </row>
    <row r="127" spans="3:31" ht="15.75" thickBot="1" x14ac:dyDescent="0.35"/>
    <row r="128" spans="3:31" ht="15" customHeight="1" x14ac:dyDescent="0.3">
      <c r="C128" s="1224"/>
      <c r="D128" s="1225"/>
      <c r="E128" s="606"/>
      <c r="F128" s="607" t="s">
        <v>875</v>
      </c>
      <c r="G128" s="606"/>
      <c r="I128" s="1224"/>
      <c r="J128" s="1225"/>
      <c r="K128" s="606"/>
      <c r="L128" s="607" t="s">
        <v>875</v>
      </c>
      <c r="M128" s="606"/>
      <c r="O128" s="1224"/>
      <c r="P128" s="1225"/>
      <c r="Q128" s="606"/>
      <c r="R128" s="607" t="s">
        <v>875</v>
      </c>
      <c r="S128" s="606"/>
      <c r="U128" s="1224"/>
      <c r="V128" s="1225"/>
      <c r="W128" s="606"/>
      <c r="X128" s="607" t="s">
        <v>875</v>
      </c>
      <c r="Y128" s="606"/>
      <c r="AA128" s="1224"/>
      <c r="AB128" s="1225"/>
      <c r="AC128" s="606"/>
      <c r="AD128" s="607" t="s">
        <v>875</v>
      </c>
      <c r="AE128" s="606"/>
    </row>
    <row r="129" spans="3:31" ht="15.75" thickBot="1" x14ac:dyDescent="0.35">
      <c r="C129" s="944" t="s">
        <v>877</v>
      </c>
      <c r="D129" s="1226">
        <v>14</v>
      </c>
      <c r="E129" s="1227"/>
      <c r="F129" s="609" t="s">
        <v>3366</v>
      </c>
      <c r="G129" s="757"/>
      <c r="I129" s="944" t="s">
        <v>877</v>
      </c>
      <c r="J129" s="1226">
        <v>15</v>
      </c>
      <c r="K129" s="1227"/>
      <c r="L129" s="609" t="s">
        <v>3366</v>
      </c>
      <c r="M129" s="757"/>
      <c r="O129" s="944" t="s">
        <v>877</v>
      </c>
      <c r="P129" s="1226">
        <v>16</v>
      </c>
      <c r="Q129" s="1227"/>
      <c r="R129" s="609" t="s">
        <v>3366</v>
      </c>
      <c r="S129" s="757"/>
      <c r="U129" s="944" t="s">
        <v>877</v>
      </c>
      <c r="V129" s="1226">
        <v>17</v>
      </c>
      <c r="W129" s="1227"/>
      <c r="X129" s="609" t="s">
        <v>3366</v>
      </c>
      <c r="Y129" s="757"/>
      <c r="AA129" s="1276" t="s">
        <v>877</v>
      </c>
      <c r="AB129" s="1277">
        <v>18</v>
      </c>
      <c r="AC129" s="1278"/>
      <c r="AD129" s="609" t="s">
        <v>3366</v>
      </c>
      <c r="AE129" s="757"/>
    </row>
    <row r="130" spans="3:31" x14ac:dyDescent="0.3">
      <c r="C130" s="1228"/>
      <c r="D130" s="1229"/>
      <c r="E130" s="1229"/>
      <c r="F130" s="1230"/>
      <c r="G130" s="1231"/>
      <c r="I130" s="1228"/>
      <c r="J130" s="1229"/>
      <c r="K130" s="1229"/>
      <c r="L130" s="1230"/>
      <c r="M130" s="1231"/>
      <c r="O130" s="1228"/>
      <c r="P130" s="1229"/>
      <c r="Q130" s="1229"/>
      <c r="R130" s="1230"/>
      <c r="S130" s="1231"/>
      <c r="U130" s="1228"/>
      <c r="V130" s="1229"/>
      <c r="W130" s="1229"/>
      <c r="X130" s="1230"/>
      <c r="Y130" s="1231"/>
      <c r="AA130" s="1279"/>
      <c r="AB130" s="1280"/>
      <c r="AC130" s="1280"/>
      <c r="AD130" s="1230"/>
      <c r="AE130" s="1231"/>
    </row>
    <row r="131" spans="3:31" ht="12.75" customHeight="1" thickBot="1" x14ac:dyDescent="0.35">
      <c r="C131" s="1232" t="s">
        <v>3447</v>
      </c>
      <c r="D131" s="1233"/>
      <c r="E131" s="1234"/>
      <c r="F131" s="1235"/>
      <c r="G131" s="1236"/>
      <c r="I131" s="1232" t="s">
        <v>3448</v>
      </c>
      <c r="J131" s="1233"/>
      <c r="K131" s="1234"/>
      <c r="L131" s="1235"/>
      <c r="M131" s="1236"/>
      <c r="O131" s="1232" t="s">
        <v>3449</v>
      </c>
      <c r="P131" s="1233"/>
      <c r="Q131" s="1234"/>
      <c r="R131" s="1235"/>
      <c r="S131" s="1236"/>
      <c r="U131" s="1232" t="s">
        <v>3450</v>
      </c>
      <c r="V131" s="1233"/>
      <c r="W131" s="1234"/>
      <c r="X131" s="1235"/>
      <c r="Y131" s="1236"/>
      <c r="AA131" s="1232" t="s">
        <v>3451</v>
      </c>
      <c r="AB131" s="1233"/>
      <c r="AC131" s="1234"/>
      <c r="AD131" s="1235"/>
      <c r="AE131" s="1236"/>
    </row>
    <row r="132" spans="3:31" x14ac:dyDescent="0.3">
      <c r="C132" s="620"/>
      <c r="D132" s="623"/>
      <c r="E132" s="622"/>
      <c r="F132" s="762"/>
      <c r="G132" s="764"/>
      <c r="I132" s="620"/>
      <c r="J132" s="623"/>
      <c r="K132" s="622"/>
      <c r="L132" s="762"/>
      <c r="M132" s="764"/>
      <c r="O132" s="620"/>
      <c r="P132" s="623"/>
      <c r="Q132" s="622"/>
      <c r="R132" s="762"/>
      <c r="S132" s="764"/>
      <c r="U132" s="620"/>
      <c r="V132" s="623"/>
      <c r="W132" s="622"/>
      <c r="X132" s="762"/>
      <c r="Y132" s="764"/>
      <c r="AA132" s="620"/>
      <c r="AB132" s="623"/>
      <c r="AC132" s="622"/>
      <c r="AD132" s="762"/>
      <c r="AE132" s="764"/>
    </row>
    <row r="133" spans="3:31" ht="15.75" thickBot="1" x14ac:dyDescent="0.35">
      <c r="C133" s="649" t="s">
        <v>947</v>
      </c>
      <c r="D133" s="628"/>
      <c r="E133" s="627"/>
      <c r="F133" s="629"/>
      <c r="G133" s="630" t="s">
        <v>892</v>
      </c>
      <c r="I133" s="649" t="s">
        <v>947</v>
      </c>
      <c r="J133" s="628"/>
      <c r="K133" s="627"/>
      <c r="L133" s="629"/>
      <c r="M133" s="630" t="s">
        <v>892</v>
      </c>
      <c r="O133" s="649" t="s">
        <v>947</v>
      </c>
      <c r="P133" s="628"/>
      <c r="Q133" s="627"/>
      <c r="R133" s="629"/>
      <c r="S133" s="630" t="s">
        <v>892</v>
      </c>
      <c r="U133" s="649" t="s">
        <v>947</v>
      </c>
      <c r="V133" s="628"/>
      <c r="W133" s="627"/>
      <c r="X133" s="629"/>
      <c r="Y133" s="630" t="s">
        <v>892</v>
      </c>
      <c r="AA133" s="649" t="s">
        <v>947</v>
      </c>
      <c r="AB133" s="628"/>
      <c r="AC133" s="627"/>
      <c r="AD133" s="629"/>
      <c r="AE133" s="630" t="s">
        <v>892</v>
      </c>
    </row>
    <row r="134" spans="3:31" ht="15.75" thickTop="1" x14ac:dyDescent="0.3">
      <c r="C134" s="1239" t="s">
        <v>773</v>
      </c>
      <c r="D134" s="634" t="s">
        <v>873</v>
      </c>
      <c r="E134" s="633" t="s">
        <v>950</v>
      </c>
      <c r="F134" s="634" t="s">
        <v>951</v>
      </c>
      <c r="G134" s="764" t="s">
        <v>952</v>
      </c>
      <c r="I134" s="1239" t="s">
        <v>773</v>
      </c>
      <c r="J134" s="634" t="s">
        <v>873</v>
      </c>
      <c r="K134" s="633" t="s">
        <v>950</v>
      </c>
      <c r="L134" s="634" t="s">
        <v>951</v>
      </c>
      <c r="M134" s="764" t="s">
        <v>952</v>
      </c>
      <c r="O134" s="1239" t="s">
        <v>773</v>
      </c>
      <c r="P134" s="634" t="s">
        <v>873</v>
      </c>
      <c r="Q134" s="633" t="s">
        <v>950</v>
      </c>
      <c r="R134" s="634" t="s">
        <v>951</v>
      </c>
      <c r="S134" s="764" t="s">
        <v>952</v>
      </c>
      <c r="U134" s="1239" t="s">
        <v>773</v>
      </c>
      <c r="V134" s="634" t="s">
        <v>873</v>
      </c>
      <c r="W134" s="633" t="s">
        <v>950</v>
      </c>
      <c r="X134" s="634" t="s">
        <v>951</v>
      </c>
      <c r="Y134" s="764" t="s">
        <v>952</v>
      </c>
      <c r="AA134" s="1239" t="s">
        <v>773</v>
      </c>
      <c r="AB134" s="634" t="s">
        <v>873</v>
      </c>
      <c r="AC134" s="633" t="s">
        <v>950</v>
      </c>
      <c r="AD134" s="634" t="s">
        <v>951</v>
      </c>
      <c r="AE134" s="764" t="s">
        <v>952</v>
      </c>
    </row>
    <row r="135" spans="3:31" x14ac:dyDescent="0.3">
      <c r="C135" s="1240" t="s">
        <v>991</v>
      </c>
      <c r="D135" s="641">
        <v>1</v>
      </c>
      <c r="E135" s="1241">
        <v>99735.36365457825</v>
      </c>
      <c r="F135" s="675">
        <v>3.0000000000000001E-3</v>
      </c>
      <c r="G135" s="1243">
        <v>299.20609096373477</v>
      </c>
      <c r="I135" s="1240" t="s">
        <v>991</v>
      </c>
      <c r="J135" s="641">
        <v>1</v>
      </c>
      <c r="K135" s="1241">
        <v>99735.36365457825</v>
      </c>
      <c r="L135" s="675">
        <v>1E-3</v>
      </c>
      <c r="M135" s="1243">
        <v>99.735363654578251</v>
      </c>
      <c r="O135" s="1240" t="s">
        <v>991</v>
      </c>
      <c r="P135" s="641">
        <v>1</v>
      </c>
      <c r="R135" s="675">
        <v>8.0000000000000004E-4</v>
      </c>
      <c r="S135" s="1243">
        <v>79.788290923662601</v>
      </c>
      <c r="U135" s="1240" t="s">
        <v>991</v>
      </c>
      <c r="V135" s="769">
        <v>1</v>
      </c>
      <c r="W135" s="1241">
        <v>99735.36365457825</v>
      </c>
      <c r="X135" s="675">
        <v>7.4999999999999997E-2</v>
      </c>
      <c r="Y135" s="1243">
        <v>7480.1522740933688</v>
      </c>
      <c r="AA135" s="1240" t="s">
        <v>991</v>
      </c>
      <c r="AB135" s="769">
        <v>1</v>
      </c>
      <c r="AC135" s="1241">
        <v>99735.36365457825</v>
      </c>
      <c r="AD135" s="1242">
        <v>0.2</v>
      </c>
      <c r="AE135" s="1243">
        <v>19947.07273091565</v>
      </c>
    </row>
    <row r="136" spans="3:31" x14ac:dyDescent="0.3">
      <c r="C136" s="1240" t="s">
        <v>993</v>
      </c>
      <c r="D136" s="641">
        <v>8</v>
      </c>
      <c r="E136" s="1241">
        <v>4251.3637355331075</v>
      </c>
      <c r="F136" s="675">
        <v>0.01</v>
      </c>
      <c r="G136" s="1243">
        <v>340.10909884264862</v>
      </c>
      <c r="I136" s="1240" t="s">
        <v>993</v>
      </c>
      <c r="J136" s="641">
        <v>8</v>
      </c>
      <c r="K136" s="1241">
        <v>4251.3637355331075</v>
      </c>
      <c r="L136" s="675">
        <v>1E-3</v>
      </c>
      <c r="M136" s="1243">
        <v>34.010909884264862</v>
      </c>
      <c r="O136" s="1240" t="s">
        <v>993</v>
      </c>
      <c r="P136" s="641">
        <v>8</v>
      </c>
      <c r="Q136" s="1241">
        <v>4251.3637355331075</v>
      </c>
      <c r="R136" s="675">
        <v>8.0000000000000002E-3</v>
      </c>
      <c r="S136" s="1243">
        <v>272.0872790741189</v>
      </c>
      <c r="U136" s="1240" t="s">
        <v>993</v>
      </c>
      <c r="V136" s="769">
        <v>2</v>
      </c>
      <c r="W136" s="1241">
        <v>4251.3637355331075</v>
      </c>
      <c r="X136" s="675">
        <v>0.28000000000000003</v>
      </c>
      <c r="Y136" s="1243">
        <v>2380.7636918985404</v>
      </c>
      <c r="AA136" s="1263"/>
      <c r="AB136" s="769"/>
      <c r="AC136" s="1241"/>
      <c r="AD136" s="1242"/>
      <c r="AE136" s="1243"/>
    </row>
    <row r="137" spans="3:31" x14ac:dyDescent="0.3">
      <c r="C137" s="1240" t="s">
        <v>1149</v>
      </c>
      <c r="D137" s="641">
        <v>1</v>
      </c>
      <c r="E137" s="1241">
        <v>154317.56403777088</v>
      </c>
      <c r="F137" s="675">
        <v>3.0000000000000001E-3</v>
      </c>
      <c r="G137" s="1243">
        <v>462.95269211331265</v>
      </c>
      <c r="I137" s="1240" t="s">
        <v>1149</v>
      </c>
      <c r="J137" s="641">
        <v>1</v>
      </c>
      <c r="K137" s="1241">
        <v>154317.56403777088</v>
      </c>
      <c r="L137" s="675">
        <v>1E-3</v>
      </c>
      <c r="M137" s="1243">
        <v>154.31756403777089</v>
      </c>
      <c r="O137" s="1240" t="s">
        <v>1149</v>
      </c>
      <c r="P137" s="641">
        <v>1</v>
      </c>
      <c r="Q137" s="1241">
        <v>154317.56403777088</v>
      </c>
      <c r="R137" s="675">
        <v>8.0000000000000004E-4</v>
      </c>
      <c r="S137" s="1243">
        <v>123.45405123021671</v>
      </c>
      <c r="U137" s="1240" t="s">
        <v>1157</v>
      </c>
      <c r="V137" s="769">
        <v>1</v>
      </c>
      <c r="W137" s="1241">
        <v>33660.685233420161</v>
      </c>
      <c r="X137" s="675">
        <v>0.1</v>
      </c>
      <c r="Y137" s="1243">
        <v>3366.0685233420163</v>
      </c>
      <c r="AA137" s="1271"/>
      <c r="AB137" s="769"/>
      <c r="AC137" s="1241"/>
      <c r="AD137" s="1242"/>
      <c r="AE137" s="1243"/>
    </row>
    <row r="138" spans="3:31" ht="15.75" thickBot="1" x14ac:dyDescent="0.35">
      <c r="C138" s="1244"/>
      <c r="D138" s="774"/>
      <c r="E138" s="1245"/>
      <c r="F138" s="1246" t="s">
        <v>876</v>
      </c>
      <c r="G138" s="1247"/>
      <c r="I138" s="1244"/>
      <c r="J138" s="774"/>
      <c r="K138" s="1245"/>
      <c r="L138" s="1246" t="s">
        <v>876</v>
      </c>
      <c r="M138" s="1247"/>
      <c r="O138" s="1244"/>
      <c r="P138" s="774"/>
      <c r="Q138" s="1245"/>
      <c r="R138" s="1246" t="s">
        <v>876</v>
      </c>
      <c r="S138" s="1247"/>
      <c r="U138" s="1240" t="s">
        <v>1152</v>
      </c>
      <c r="V138" s="769">
        <v>1</v>
      </c>
      <c r="W138" s="1241">
        <v>51438.943698657589</v>
      </c>
      <c r="X138" s="675">
        <v>0.1</v>
      </c>
      <c r="Y138" s="1243">
        <v>5143.8943698657595</v>
      </c>
      <c r="AA138" s="1244"/>
      <c r="AB138" s="774"/>
      <c r="AC138" s="1245"/>
      <c r="AD138" s="1246" t="s">
        <v>876</v>
      </c>
      <c r="AE138" s="1247"/>
    </row>
    <row r="139" spans="3:31" ht="16.5" thickTop="1" thickBot="1" x14ac:dyDescent="0.35">
      <c r="C139" s="646"/>
      <c r="D139" s="623"/>
      <c r="E139" s="622"/>
      <c r="F139" s="1248" t="s">
        <v>956</v>
      </c>
      <c r="G139" s="648">
        <v>1102.267881919696</v>
      </c>
      <c r="I139" s="646"/>
      <c r="J139" s="623"/>
      <c r="K139" s="622"/>
      <c r="L139" s="1248" t="s">
        <v>956</v>
      </c>
      <c r="M139" s="648">
        <v>288.06383757661399</v>
      </c>
      <c r="O139" s="646"/>
      <c r="P139" s="623"/>
      <c r="Q139" s="622"/>
      <c r="R139" s="1248" t="s">
        <v>956</v>
      </c>
      <c r="S139" s="648">
        <v>475.32962122799819</v>
      </c>
      <c r="U139" s="1244"/>
      <c r="V139" s="774"/>
      <c r="W139" s="1245"/>
      <c r="X139" s="1246" t="s">
        <v>876</v>
      </c>
      <c r="Y139" s="1247"/>
      <c r="AA139" s="646"/>
      <c r="AB139" s="623"/>
      <c r="AC139" s="622"/>
      <c r="AD139" s="1248" t="s">
        <v>956</v>
      </c>
      <c r="AE139" s="648">
        <v>19947.07273091565</v>
      </c>
    </row>
    <row r="140" spans="3:31" ht="12" customHeight="1" thickTop="1" thickBot="1" x14ac:dyDescent="0.35">
      <c r="C140" s="649" t="s">
        <v>957</v>
      </c>
      <c r="D140" s="628"/>
      <c r="E140" s="627"/>
      <c r="F140" s="626"/>
      <c r="G140" s="650"/>
      <c r="I140" s="649" t="s">
        <v>957</v>
      </c>
      <c r="J140" s="628"/>
      <c r="K140" s="627"/>
      <c r="L140" s="626"/>
      <c r="M140" s="650"/>
      <c r="O140" s="649" t="s">
        <v>957</v>
      </c>
      <c r="P140" s="628"/>
      <c r="Q140" s="627"/>
      <c r="R140" s="626"/>
      <c r="S140" s="650"/>
      <c r="U140" s="646"/>
      <c r="V140" s="623"/>
      <c r="W140" s="622"/>
      <c r="X140" s="1248" t="s">
        <v>956</v>
      </c>
      <c r="Y140" s="648">
        <v>18370.878859199685</v>
      </c>
      <c r="AA140" s="649" t="s">
        <v>957</v>
      </c>
      <c r="AB140" s="628"/>
      <c r="AC140" s="627"/>
      <c r="AD140" s="626"/>
      <c r="AE140" s="650"/>
    </row>
    <row r="141" spans="3:31" ht="16.5" thickTop="1" thickBot="1" x14ac:dyDescent="0.35">
      <c r="C141" s="1249" t="s">
        <v>773</v>
      </c>
      <c r="D141" s="654" t="s">
        <v>135</v>
      </c>
      <c r="E141" s="653" t="s">
        <v>929</v>
      </c>
      <c r="F141" s="654" t="s">
        <v>958</v>
      </c>
      <c r="G141" s="655" t="s">
        <v>952</v>
      </c>
      <c r="I141" s="1249" t="s">
        <v>773</v>
      </c>
      <c r="J141" s="654" t="s">
        <v>135</v>
      </c>
      <c r="K141" s="653" t="s">
        <v>929</v>
      </c>
      <c r="L141" s="654" t="s">
        <v>958</v>
      </c>
      <c r="M141" s="655" t="s">
        <v>952</v>
      </c>
      <c r="O141" s="1249" t="s">
        <v>773</v>
      </c>
      <c r="P141" s="654" t="s">
        <v>135</v>
      </c>
      <c r="Q141" s="653" t="s">
        <v>929</v>
      </c>
      <c r="R141" s="654" t="s">
        <v>958</v>
      </c>
      <c r="S141" s="655" t="s">
        <v>952</v>
      </c>
      <c r="U141" s="649" t="s">
        <v>957</v>
      </c>
      <c r="V141" s="628"/>
      <c r="W141" s="627"/>
      <c r="X141" s="626"/>
      <c r="Y141" s="650"/>
      <c r="AA141" s="1249" t="s">
        <v>773</v>
      </c>
      <c r="AB141" s="654" t="s">
        <v>135</v>
      </c>
      <c r="AC141" s="653" t="s">
        <v>929</v>
      </c>
      <c r="AD141" s="654" t="s">
        <v>958</v>
      </c>
      <c r="AE141" s="655" t="s">
        <v>952</v>
      </c>
    </row>
    <row r="142" spans="3:31" ht="15.75" thickTop="1" x14ac:dyDescent="0.3">
      <c r="C142" s="1250"/>
      <c r="D142" s="1251"/>
      <c r="E142" s="1241"/>
      <c r="F142" s="1242"/>
      <c r="G142" s="1252">
        <v>0</v>
      </c>
      <c r="I142" s="1250"/>
      <c r="J142" s="1251"/>
      <c r="K142" s="1241"/>
      <c r="L142" s="1242"/>
      <c r="M142" s="1252">
        <v>0</v>
      </c>
      <c r="O142" s="1250"/>
      <c r="P142" s="1251"/>
      <c r="Q142" s="1241"/>
      <c r="R142" s="1242"/>
      <c r="S142" s="1252">
        <v>0</v>
      </c>
      <c r="U142" s="1249" t="s">
        <v>773</v>
      </c>
      <c r="V142" s="654" t="s">
        <v>135</v>
      </c>
      <c r="W142" s="653" t="s">
        <v>929</v>
      </c>
      <c r="X142" s="654" t="s">
        <v>958</v>
      </c>
      <c r="Y142" s="655" t="s">
        <v>952</v>
      </c>
      <c r="AA142" s="656"/>
      <c r="AB142" s="659"/>
      <c r="AC142" s="660"/>
      <c r="AD142" s="661"/>
      <c r="AE142" s="662"/>
    </row>
    <row r="143" spans="3:31" x14ac:dyDescent="0.3">
      <c r="C143" s="1250"/>
      <c r="D143" s="1251"/>
      <c r="E143" s="1241"/>
      <c r="F143" s="1242"/>
      <c r="G143" s="1252">
        <v>0</v>
      </c>
      <c r="I143" s="1250"/>
      <c r="J143" s="1251"/>
      <c r="K143" s="1241"/>
      <c r="L143" s="1242"/>
      <c r="M143" s="1252">
        <v>0</v>
      </c>
      <c r="O143" s="1250"/>
      <c r="P143" s="1251"/>
      <c r="Q143" s="1241"/>
      <c r="R143" s="1242"/>
      <c r="S143" s="1252">
        <v>0</v>
      </c>
      <c r="U143" s="1250"/>
      <c r="V143" s="1251"/>
      <c r="W143" s="1241"/>
      <c r="X143" s="1242"/>
      <c r="Y143" s="1252">
        <v>0</v>
      </c>
      <c r="AA143" s="656"/>
      <c r="AB143" s="659"/>
      <c r="AC143" s="660"/>
      <c r="AD143" s="661"/>
      <c r="AE143" s="662"/>
    </row>
    <row r="144" spans="3:31" x14ac:dyDescent="0.3">
      <c r="C144" s="1250"/>
      <c r="D144" s="1251"/>
      <c r="E144" s="1241"/>
      <c r="F144" s="1242"/>
      <c r="G144" s="1252">
        <v>0</v>
      </c>
      <c r="I144" s="1250"/>
      <c r="J144" s="1251"/>
      <c r="K144" s="1241"/>
      <c r="L144" s="1242"/>
      <c r="M144" s="1252">
        <v>0</v>
      </c>
      <c r="O144" s="1250"/>
      <c r="P144" s="1251"/>
      <c r="Q144" s="1241"/>
      <c r="R144" s="1242"/>
      <c r="S144" s="1252">
        <v>0</v>
      </c>
      <c r="U144" s="1250"/>
      <c r="V144" s="1251"/>
      <c r="W144" s="1241"/>
      <c r="X144" s="1242"/>
      <c r="Y144" s="1252">
        <v>0</v>
      </c>
      <c r="AA144" s="656"/>
      <c r="AB144" s="659"/>
      <c r="AC144" s="660"/>
      <c r="AD144" s="661"/>
      <c r="AE144" s="662"/>
    </row>
    <row r="145" spans="3:31" ht="15.75" thickBot="1" x14ac:dyDescent="0.35">
      <c r="C145" s="1253"/>
      <c r="D145" s="1254"/>
      <c r="E145" s="1255"/>
      <c r="F145" s="1256"/>
      <c r="G145" s="1257"/>
      <c r="I145" s="1253"/>
      <c r="J145" s="1254"/>
      <c r="K145" s="1255"/>
      <c r="L145" s="1256"/>
      <c r="M145" s="1257"/>
      <c r="O145" s="1253"/>
      <c r="P145" s="1254"/>
      <c r="Q145" s="1255"/>
      <c r="R145" s="1256"/>
      <c r="S145" s="1257"/>
      <c r="U145" s="1253"/>
      <c r="V145" s="1254"/>
      <c r="W145" s="1255"/>
      <c r="X145" s="1256"/>
      <c r="Y145" s="1257"/>
      <c r="AA145" s="656"/>
      <c r="AB145" s="659"/>
      <c r="AC145" s="660"/>
      <c r="AD145" s="661"/>
      <c r="AE145" s="662"/>
    </row>
    <row r="146" spans="3:31" ht="16.5" thickTop="1" thickBot="1" x14ac:dyDescent="0.35">
      <c r="C146" s="646"/>
      <c r="D146" s="623"/>
      <c r="E146" s="622"/>
      <c r="F146" s="1248" t="s">
        <v>956</v>
      </c>
      <c r="G146" s="1258">
        <v>0</v>
      </c>
      <c r="I146" s="646"/>
      <c r="J146" s="623"/>
      <c r="K146" s="622"/>
      <c r="L146" s="1248" t="s">
        <v>956</v>
      </c>
      <c r="M146" s="1258">
        <v>0</v>
      </c>
      <c r="O146" s="646"/>
      <c r="P146" s="623"/>
      <c r="Q146" s="622"/>
      <c r="R146" s="1248" t="s">
        <v>956</v>
      </c>
      <c r="S146" s="1258">
        <v>0</v>
      </c>
      <c r="U146" s="646"/>
      <c r="V146" s="623"/>
      <c r="W146" s="622"/>
      <c r="X146" s="1248" t="s">
        <v>956</v>
      </c>
      <c r="Y146" s="1258">
        <v>0</v>
      </c>
      <c r="AA146" s="720"/>
      <c r="AB146" s="623"/>
      <c r="AC146" s="622"/>
      <c r="AD146" s="664" t="s">
        <v>956</v>
      </c>
      <c r="AE146" s="665">
        <v>0</v>
      </c>
    </row>
    <row r="147" spans="3:31" ht="16.5" thickTop="1" thickBot="1" x14ac:dyDescent="0.35">
      <c r="C147" s="649" t="s">
        <v>1071</v>
      </c>
      <c r="D147" s="628"/>
      <c r="E147" s="627"/>
      <c r="F147" s="626"/>
      <c r="G147" s="650"/>
      <c r="I147" s="649" t="s">
        <v>1071</v>
      </c>
      <c r="J147" s="628"/>
      <c r="K147" s="627"/>
      <c r="L147" s="626"/>
      <c r="M147" s="650"/>
      <c r="O147" s="649" t="s">
        <v>1071</v>
      </c>
      <c r="P147" s="628"/>
      <c r="Q147" s="627"/>
      <c r="R147" s="626"/>
      <c r="S147" s="650"/>
      <c r="U147" s="649" t="s">
        <v>1071</v>
      </c>
      <c r="V147" s="627"/>
      <c r="W147" s="627"/>
      <c r="X147" s="626"/>
      <c r="Y147" s="650"/>
      <c r="AA147" s="666"/>
      <c r="AB147" s="628"/>
      <c r="AC147" s="627"/>
      <c r="AD147" s="626"/>
      <c r="AE147" s="650"/>
    </row>
    <row r="148" spans="3:31" ht="15.75" thickTop="1" x14ac:dyDescent="0.3">
      <c r="C148" s="1259" t="s">
        <v>960</v>
      </c>
      <c r="D148" s="1238" t="s">
        <v>2351</v>
      </c>
      <c r="E148" s="633" t="s">
        <v>1072</v>
      </c>
      <c r="F148" s="634" t="s">
        <v>2599</v>
      </c>
      <c r="G148" s="764" t="s">
        <v>929</v>
      </c>
      <c r="I148" s="1259" t="s">
        <v>960</v>
      </c>
      <c r="J148" s="1238" t="s">
        <v>2351</v>
      </c>
      <c r="K148" s="633" t="s">
        <v>1072</v>
      </c>
      <c r="L148" s="634" t="s">
        <v>2599</v>
      </c>
      <c r="M148" s="764" t="s">
        <v>929</v>
      </c>
      <c r="O148" s="1259" t="s">
        <v>960</v>
      </c>
      <c r="P148" s="1238" t="s">
        <v>2351</v>
      </c>
      <c r="Q148" s="633" t="s">
        <v>1072</v>
      </c>
      <c r="R148" s="634" t="s">
        <v>2599</v>
      </c>
      <c r="S148" s="764" t="s">
        <v>929</v>
      </c>
      <c r="U148" s="1259" t="s">
        <v>960</v>
      </c>
      <c r="V148" s="1238" t="s">
        <v>2351</v>
      </c>
      <c r="W148" s="633" t="s">
        <v>1072</v>
      </c>
      <c r="X148" s="634" t="s">
        <v>2599</v>
      </c>
      <c r="Y148" s="764" t="s">
        <v>929</v>
      </c>
      <c r="AA148" s="668" t="s">
        <v>960</v>
      </c>
      <c r="AB148" s="1238" t="s">
        <v>2351</v>
      </c>
      <c r="AC148" s="633" t="s">
        <v>1072</v>
      </c>
      <c r="AD148" s="634" t="s">
        <v>2599</v>
      </c>
      <c r="AE148" s="764" t="s">
        <v>929</v>
      </c>
    </row>
    <row r="149" spans="3:31" x14ac:dyDescent="0.3">
      <c r="C149" s="1260" t="s">
        <v>1066</v>
      </c>
      <c r="D149" s="672">
        <v>1</v>
      </c>
      <c r="E149" s="1261">
        <v>93831.201492526641</v>
      </c>
      <c r="F149" s="675">
        <v>0.03</v>
      </c>
      <c r="G149" s="1262">
        <v>2814.936044775799</v>
      </c>
      <c r="I149" s="1260" t="s">
        <v>1066</v>
      </c>
      <c r="J149" s="672">
        <v>1</v>
      </c>
      <c r="K149" s="1261">
        <v>93831.201492526641</v>
      </c>
      <c r="L149" s="675">
        <v>0.01</v>
      </c>
      <c r="M149" s="1262">
        <v>938.31201492526645</v>
      </c>
      <c r="O149" s="1260" t="s">
        <v>1066</v>
      </c>
      <c r="P149" s="672">
        <v>1</v>
      </c>
      <c r="Q149" s="1261">
        <v>93831.201492526641</v>
      </c>
      <c r="R149" s="675">
        <v>8.0000000000000002E-3</v>
      </c>
      <c r="S149" s="1262">
        <v>750.64961194021316</v>
      </c>
      <c r="U149" s="1260" t="s">
        <v>1066</v>
      </c>
      <c r="V149" s="679">
        <v>1</v>
      </c>
      <c r="W149" s="1261">
        <v>93831.201492526641</v>
      </c>
      <c r="X149" s="675">
        <v>2.5000000000000001E-2</v>
      </c>
      <c r="Y149" s="1262">
        <v>2345.7800373131663</v>
      </c>
      <c r="AA149" s="1260" t="s">
        <v>1066</v>
      </c>
      <c r="AB149" s="679">
        <v>1</v>
      </c>
      <c r="AC149" s="1261">
        <v>93831.201492526641</v>
      </c>
      <c r="AD149" s="675">
        <v>0.05</v>
      </c>
      <c r="AE149" s="1262">
        <v>4691.5600746263326</v>
      </c>
    </row>
    <row r="150" spans="3:31" x14ac:dyDescent="0.3">
      <c r="C150" s="1263" t="s">
        <v>934</v>
      </c>
      <c r="D150" s="672">
        <v>5</v>
      </c>
      <c r="E150" s="1261">
        <v>64040.167561799884</v>
      </c>
      <c r="F150" s="675">
        <v>0.03</v>
      </c>
      <c r="G150" s="1262">
        <v>9606.0251342699812</v>
      </c>
      <c r="I150" s="1263" t="s">
        <v>934</v>
      </c>
      <c r="J150" s="672">
        <v>5</v>
      </c>
      <c r="K150" s="1261">
        <v>64040.167561799884</v>
      </c>
      <c r="L150" s="675">
        <v>0.01</v>
      </c>
      <c r="M150" s="1262">
        <v>3202.008378089994</v>
      </c>
      <c r="O150" s="1263" t="s">
        <v>934</v>
      </c>
      <c r="P150" s="672">
        <v>5</v>
      </c>
      <c r="Q150" s="1261">
        <v>64040.167561799884</v>
      </c>
      <c r="R150" s="675">
        <v>8.0000000000000002E-3</v>
      </c>
      <c r="S150" s="1262">
        <v>2561.6067024719955</v>
      </c>
      <c r="U150" s="1263" t="s">
        <v>1132</v>
      </c>
      <c r="V150" s="679">
        <v>2</v>
      </c>
      <c r="W150" s="1261">
        <v>60293.625278806852</v>
      </c>
      <c r="X150" s="675">
        <v>0.06</v>
      </c>
      <c r="Y150" s="1262">
        <v>7235.2350334568218</v>
      </c>
      <c r="AA150" s="1263" t="s">
        <v>934</v>
      </c>
      <c r="AB150" s="679">
        <v>1</v>
      </c>
      <c r="AC150" s="1261">
        <v>64040.167561799884</v>
      </c>
      <c r="AD150" s="675">
        <v>0.05</v>
      </c>
      <c r="AE150" s="1262">
        <v>3202.0083780899945</v>
      </c>
    </row>
    <row r="151" spans="3:31" x14ac:dyDescent="0.3">
      <c r="C151" s="1263" t="s">
        <v>923</v>
      </c>
      <c r="D151" s="753">
        <v>5</v>
      </c>
      <c r="E151" s="1261">
        <v>64040.167561799884</v>
      </c>
      <c r="F151" s="675">
        <v>0.03</v>
      </c>
      <c r="G151" s="1262">
        <v>9606.0251342699812</v>
      </c>
      <c r="I151" s="1263" t="s">
        <v>923</v>
      </c>
      <c r="J151" s="753">
        <v>5</v>
      </c>
      <c r="K151" s="1261">
        <v>64040.167561799884</v>
      </c>
      <c r="L151" s="675">
        <v>0.01</v>
      </c>
      <c r="M151" s="1262">
        <v>3202.008378089994</v>
      </c>
      <c r="O151" s="1263" t="s">
        <v>923</v>
      </c>
      <c r="P151" s="753">
        <v>5</v>
      </c>
      <c r="Q151" s="1261">
        <v>64040.167561799884</v>
      </c>
      <c r="R151" s="675">
        <v>8.0000000000000002E-3</v>
      </c>
      <c r="S151" s="1262">
        <v>2561.6067024719955</v>
      </c>
      <c r="U151" s="1263" t="s">
        <v>923</v>
      </c>
      <c r="V151" s="679">
        <v>1</v>
      </c>
      <c r="W151" s="1261">
        <v>64040.167561799884</v>
      </c>
      <c r="X151" s="675">
        <v>0.05</v>
      </c>
      <c r="Y151" s="1262">
        <v>3202.0083780899945</v>
      </c>
      <c r="AA151" s="1263" t="s">
        <v>923</v>
      </c>
      <c r="AB151" s="679">
        <v>1</v>
      </c>
      <c r="AC151" s="1261">
        <v>64040.167561799884</v>
      </c>
      <c r="AD151" s="675">
        <v>0.05</v>
      </c>
      <c r="AE151" s="1262">
        <v>3202.0083780899945</v>
      </c>
    </row>
    <row r="152" spans="3:31" ht="15.75" thickBot="1" x14ac:dyDescent="0.35">
      <c r="C152" s="680"/>
      <c r="D152" s="627"/>
      <c r="E152" s="626"/>
      <c r="F152" s="1264" t="s">
        <v>956</v>
      </c>
      <c r="G152" s="648">
        <v>22026.986313315763</v>
      </c>
      <c r="I152" s="680"/>
      <c r="J152" s="627"/>
      <c r="K152" s="626"/>
      <c r="L152" s="1264" t="s">
        <v>956</v>
      </c>
      <c r="M152" s="648">
        <v>7342.3287711052544</v>
      </c>
      <c r="O152" s="680"/>
      <c r="P152" s="627"/>
      <c r="Q152" s="626"/>
      <c r="R152" s="1264" t="s">
        <v>956</v>
      </c>
      <c r="S152" s="648">
        <v>5873.8630168842046</v>
      </c>
      <c r="U152" s="683"/>
      <c r="V152" s="685"/>
      <c r="W152" s="684"/>
      <c r="X152" s="1281" t="s">
        <v>956</v>
      </c>
      <c r="Y152" s="648">
        <v>12783.023448859984</v>
      </c>
      <c r="AA152" s="680"/>
      <c r="AB152" s="627"/>
      <c r="AC152" s="626"/>
      <c r="AD152" s="1264" t="s">
        <v>956</v>
      </c>
      <c r="AE152" s="648">
        <v>11095.576830806322</v>
      </c>
    </row>
    <row r="153" spans="3:31" ht="16.5" thickTop="1" thickBot="1" x14ac:dyDescent="0.35">
      <c r="C153" s="683"/>
      <c r="D153" s="687" t="s">
        <v>964</v>
      </c>
      <c r="E153" s="1265"/>
      <c r="F153" s="687"/>
      <c r="G153" s="1266">
        <v>23129.254195235459</v>
      </c>
      <c r="I153" s="683"/>
      <c r="J153" s="687" t="s">
        <v>964</v>
      </c>
      <c r="K153" s="1265"/>
      <c r="L153" s="687"/>
      <c r="M153" s="1266">
        <v>7630.3926086818683</v>
      </c>
      <c r="O153" s="683"/>
      <c r="P153" s="687" t="s">
        <v>964</v>
      </c>
      <c r="Q153" s="1265"/>
      <c r="R153" s="687"/>
      <c r="S153" s="1266">
        <v>6349.192638112203</v>
      </c>
      <c r="U153" s="683"/>
      <c r="V153" s="687" t="s">
        <v>964</v>
      </c>
      <c r="W153" s="1265"/>
      <c r="X153" s="687"/>
      <c r="Y153" s="1266">
        <v>31153.902308059667</v>
      </c>
      <c r="AA153" s="683"/>
      <c r="AB153" s="687" t="s">
        <v>964</v>
      </c>
      <c r="AC153" s="1265"/>
      <c r="AD153" s="687"/>
      <c r="AE153" s="1266">
        <v>31042.64956172197</v>
      </c>
    </row>
    <row r="155" spans="3:31" ht="15.75" thickBot="1" x14ac:dyDescent="0.35"/>
    <row r="156" spans="3:31" ht="15" customHeight="1" x14ac:dyDescent="0.3">
      <c r="C156" s="1224"/>
      <c r="D156" s="1225"/>
      <c r="E156" s="606"/>
      <c r="F156" s="607" t="s">
        <v>875</v>
      </c>
      <c r="G156" s="606"/>
      <c r="I156" s="1224"/>
      <c r="J156" s="1225"/>
      <c r="K156" s="606"/>
      <c r="L156" s="607" t="s">
        <v>875</v>
      </c>
      <c r="M156" s="606"/>
      <c r="O156" s="1224"/>
      <c r="P156" s="1225"/>
      <c r="Q156" s="606"/>
      <c r="R156" s="607" t="s">
        <v>875</v>
      </c>
      <c r="S156" s="606"/>
      <c r="U156" s="1224"/>
      <c r="V156" s="1225"/>
      <c r="W156" s="606"/>
      <c r="X156" s="607" t="s">
        <v>875</v>
      </c>
      <c r="Y156" s="606"/>
    </row>
    <row r="157" spans="3:31" ht="15.75" thickBot="1" x14ac:dyDescent="0.35">
      <c r="C157" s="1276" t="s">
        <v>877</v>
      </c>
      <c r="D157" s="1277">
        <v>19</v>
      </c>
      <c r="E157" s="1278"/>
      <c r="F157" s="609" t="s">
        <v>3366</v>
      </c>
      <c r="G157" s="757"/>
      <c r="I157" s="944" t="s">
        <v>877</v>
      </c>
      <c r="J157" s="1226">
        <v>20</v>
      </c>
      <c r="K157" s="1227"/>
      <c r="L157" s="609" t="s">
        <v>3366</v>
      </c>
      <c r="M157" s="757"/>
      <c r="O157" s="944" t="s">
        <v>877</v>
      </c>
      <c r="P157" s="1226">
        <v>21</v>
      </c>
      <c r="Q157" s="1227"/>
      <c r="R157" s="609" t="s">
        <v>3366</v>
      </c>
      <c r="S157" s="757"/>
      <c r="U157" s="944" t="s">
        <v>877</v>
      </c>
      <c r="V157" s="1226">
        <v>22</v>
      </c>
      <c r="W157" s="1227"/>
      <c r="X157" s="609" t="s">
        <v>3366</v>
      </c>
      <c r="Y157" s="757"/>
    </row>
    <row r="158" spans="3:31" x14ac:dyDescent="0.3">
      <c r="C158" s="1279"/>
      <c r="D158" s="1280"/>
      <c r="E158" s="1280"/>
      <c r="F158" s="1230"/>
      <c r="G158" s="1231"/>
      <c r="I158" s="1228"/>
      <c r="J158" s="1229"/>
      <c r="K158" s="1229"/>
      <c r="L158" s="1230"/>
      <c r="M158" s="1231"/>
      <c r="O158" s="1228"/>
      <c r="P158" s="1229"/>
      <c r="Q158" s="1229"/>
      <c r="R158" s="1230"/>
      <c r="S158" s="1231"/>
      <c r="U158" s="1228"/>
      <c r="V158" s="1229"/>
      <c r="W158" s="1229"/>
      <c r="X158" s="1230"/>
      <c r="Y158" s="1231"/>
    </row>
    <row r="159" spans="3:31" ht="12.75" customHeight="1" thickBot="1" x14ac:dyDescent="0.35">
      <c r="C159" s="1232" t="s">
        <v>3452</v>
      </c>
      <c r="D159" s="1233"/>
      <c r="E159" s="1234"/>
      <c r="F159" s="1235"/>
      <c r="G159" s="1236"/>
      <c r="I159" s="1232" t="s">
        <v>3453</v>
      </c>
      <c r="J159" s="1233"/>
      <c r="K159" s="1234"/>
      <c r="L159" s="1235"/>
      <c r="M159" s="1236"/>
      <c r="O159" s="1232" t="s">
        <v>3454</v>
      </c>
      <c r="P159" s="1233"/>
      <c r="Q159" s="1234"/>
      <c r="R159" s="1235"/>
      <c r="S159" s="1236"/>
      <c r="U159" s="1232" t="s">
        <v>3455</v>
      </c>
      <c r="V159" s="1233"/>
      <c r="W159" s="1234"/>
      <c r="X159" s="1235"/>
      <c r="Y159" s="1236"/>
    </row>
    <row r="160" spans="3:31" x14ac:dyDescent="0.3">
      <c r="C160" s="620"/>
      <c r="D160" s="623"/>
      <c r="E160" s="622"/>
      <c r="F160" s="762"/>
      <c r="G160" s="764"/>
      <c r="I160" s="620"/>
      <c r="J160" s="623"/>
      <c r="K160" s="622"/>
      <c r="L160" s="762"/>
      <c r="M160" s="764"/>
      <c r="O160" s="620"/>
      <c r="P160" s="623"/>
      <c r="Q160" s="622"/>
      <c r="R160" s="762"/>
      <c r="S160" s="764"/>
      <c r="U160" s="620"/>
      <c r="V160" s="623"/>
      <c r="W160" s="622"/>
      <c r="X160" s="762"/>
      <c r="Y160" s="764"/>
    </row>
    <row r="161" spans="3:25" ht="15.75" thickBot="1" x14ac:dyDescent="0.35">
      <c r="C161" s="649" t="s">
        <v>947</v>
      </c>
      <c r="D161" s="628"/>
      <c r="E161" s="627"/>
      <c r="F161" s="629"/>
      <c r="G161" s="630" t="s">
        <v>892</v>
      </c>
      <c r="I161" s="649" t="s">
        <v>947</v>
      </c>
      <c r="J161" s="628"/>
      <c r="K161" s="627"/>
      <c r="L161" s="629"/>
      <c r="M161" s="630" t="s">
        <v>892</v>
      </c>
      <c r="O161" s="649" t="s">
        <v>947</v>
      </c>
      <c r="P161" s="628"/>
      <c r="Q161" s="627"/>
      <c r="R161" s="629"/>
      <c r="S161" s="630" t="s">
        <v>892</v>
      </c>
      <c r="U161" s="649" t="s">
        <v>947</v>
      </c>
      <c r="V161" s="628"/>
      <c r="W161" s="627"/>
      <c r="X161" s="629"/>
      <c r="Y161" s="630" t="s">
        <v>892</v>
      </c>
    </row>
    <row r="162" spans="3:25" ht="15.75" thickTop="1" x14ac:dyDescent="0.3">
      <c r="C162" s="1239" t="s">
        <v>773</v>
      </c>
      <c r="D162" s="634" t="s">
        <v>873</v>
      </c>
      <c r="E162" s="633" t="s">
        <v>950</v>
      </c>
      <c r="F162" s="634" t="s">
        <v>951</v>
      </c>
      <c r="G162" s="764" t="s">
        <v>952</v>
      </c>
      <c r="I162" s="1239" t="s">
        <v>773</v>
      </c>
      <c r="J162" s="634" t="s">
        <v>873</v>
      </c>
      <c r="K162" s="633" t="s">
        <v>950</v>
      </c>
      <c r="L162" s="634" t="s">
        <v>951</v>
      </c>
      <c r="M162" s="764" t="s">
        <v>952</v>
      </c>
      <c r="O162" s="1239" t="s">
        <v>773</v>
      </c>
      <c r="P162" s="634" t="s">
        <v>873</v>
      </c>
      <c r="Q162" s="633" t="s">
        <v>950</v>
      </c>
      <c r="R162" s="634" t="s">
        <v>951</v>
      </c>
      <c r="S162" s="764" t="s">
        <v>952</v>
      </c>
      <c r="U162" s="1239" t="s">
        <v>773</v>
      </c>
      <c r="V162" s="634" t="s">
        <v>873</v>
      </c>
      <c r="W162" s="633" t="s">
        <v>950</v>
      </c>
      <c r="X162" s="634" t="s">
        <v>951</v>
      </c>
      <c r="Y162" s="764" t="s">
        <v>952</v>
      </c>
    </row>
    <row r="163" spans="3:25" x14ac:dyDescent="0.3">
      <c r="C163" s="1240" t="s">
        <v>991</v>
      </c>
      <c r="D163" s="769">
        <v>1</v>
      </c>
      <c r="E163" s="1241">
        <v>99735.36365457825</v>
      </c>
      <c r="F163" s="1242">
        <v>0.2</v>
      </c>
      <c r="G163" s="1243">
        <v>19947.07273091565</v>
      </c>
      <c r="I163" s="1240" t="s">
        <v>991</v>
      </c>
      <c r="J163" s="769">
        <v>1</v>
      </c>
      <c r="K163" s="1241">
        <v>99735.36365457825</v>
      </c>
      <c r="L163" s="1242">
        <v>0.04</v>
      </c>
      <c r="M163" s="1243">
        <v>3989.4145461831299</v>
      </c>
      <c r="O163" s="1240" t="s">
        <v>991</v>
      </c>
      <c r="P163" s="769">
        <v>1</v>
      </c>
      <c r="Q163" s="1241">
        <v>99735.36365457825</v>
      </c>
      <c r="R163" s="1242">
        <v>0.04</v>
      </c>
      <c r="S163" s="1243">
        <v>1451.7</v>
      </c>
      <c r="U163" s="1271" t="s">
        <v>1130</v>
      </c>
      <c r="V163" s="641">
        <v>1</v>
      </c>
      <c r="W163" s="1241">
        <v>145170</v>
      </c>
      <c r="X163" s="1242">
        <v>100</v>
      </c>
      <c r="Y163" s="1243">
        <v>1451.7</v>
      </c>
    </row>
    <row r="164" spans="3:25" x14ac:dyDescent="0.3">
      <c r="C164" s="1263"/>
      <c r="D164" s="769"/>
      <c r="E164" s="1241"/>
      <c r="F164" s="1242"/>
      <c r="G164" s="1243"/>
      <c r="I164" s="1263"/>
      <c r="J164" s="769"/>
      <c r="K164" s="1241"/>
      <c r="L164" s="1242"/>
      <c r="M164" s="1243"/>
      <c r="O164" s="1263"/>
      <c r="P164" s="769"/>
      <c r="Q164" s="1241"/>
      <c r="R164" s="1242"/>
      <c r="S164" s="1243"/>
      <c r="U164" s="1263"/>
      <c r="V164" s="641"/>
      <c r="W164" s="1241"/>
      <c r="X164" s="1242"/>
      <c r="Y164" s="1243"/>
    </row>
    <row r="165" spans="3:25" x14ac:dyDescent="0.3">
      <c r="C165" s="1271"/>
      <c r="D165" s="769"/>
      <c r="E165" s="1241"/>
      <c r="F165" s="1242"/>
      <c r="G165" s="1243"/>
      <c r="I165" s="1271"/>
      <c r="J165" s="769"/>
      <c r="K165" s="1241"/>
      <c r="L165" s="1242"/>
      <c r="M165" s="1243"/>
      <c r="O165" s="1271"/>
      <c r="P165" s="769"/>
      <c r="Q165" s="1241"/>
      <c r="R165" s="1242"/>
      <c r="S165" s="1243"/>
      <c r="U165" s="1271"/>
      <c r="V165" s="641"/>
      <c r="W165" s="1241"/>
      <c r="X165" s="1242"/>
      <c r="Y165" s="1243"/>
    </row>
    <row r="166" spans="3:25" ht="15.75" thickBot="1" x14ac:dyDescent="0.35">
      <c r="C166" s="1244"/>
      <c r="D166" s="774"/>
      <c r="E166" s="1245"/>
      <c r="F166" s="1246" t="s">
        <v>876</v>
      </c>
      <c r="G166" s="1247"/>
      <c r="I166" s="1244"/>
      <c r="J166" s="774"/>
      <c r="K166" s="1245"/>
      <c r="L166" s="1246" t="s">
        <v>876</v>
      </c>
      <c r="M166" s="1247"/>
      <c r="O166" s="1244"/>
      <c r="P166" s="774"/>
      <c r="Q166" s="1245"/>
      <c r="R166" s="1246" t="s">
        <v>876</v>
      </c>
      <c r="S166" s="1247"/>
      <c r="U166" s="1244"/>
      <c r="V166" s="774"/>
      <c r="W166" s="1245"/>
      <c r="X166" s="1246" t="s">
        <v>876</v>
      </c>
      <c r="Y166" s="1247"/>
    </row>
    <row r="167" spans="3:25" ht="16.5" thickTop="1" thickBot="1" x14ac:dyDescent="0.35">
      <c r="C167" s="646"/>
      <c r="D167" s="623"/>
      <c r="E167" s="622"/>
      <c r="F167" s="1248" t="s">
        <v>956</v>
      </c>
      <c r="G167" s="648">
        <v>19947.07273091565</v>
      </c>
      <c r="I167" s="646"/>
      <c r="J167" s="623"/>
      <c r="K167" s="622"/>
      <c r="L167" s="1248" t="s">
        <v>956</v>
      </c>
      <c r="M167" s="648">
        <v>3989.4145461831299</v>
      </c>
      <c r="O167" s="646"/>
      <c r="P167" s="623"/>
      <c r="Q167" s="622"/>
      <c r="R167" s="1248" t="s">
        <v>956</v>
      </c>
      <c r="S167" s="648">
        <v>1451.7</v>
      </c>
      <c r="U167" s="646"/>
      <c r="V167" s="623"/>
      <c r="W167" s="622"/>
      <c r="X167" s="1248" t="s">
        <v>956</v>
      </c>
      <c r="Y167" s="648">
        <v>1452</v>
      </c>
    </row>
    <row r="168" spans="3:25" ht="16.5" thickTop="1" thickBot="1" x14ac:dyDescent="0.35">
      <c r="C168" s="649" t="s">
        <v>957</v>
      </c>
      <c r="D168" s="628"/>
      <c r="E168" s="627"/>
      <c r="F168" s="626"/>
      <c r="G168" s="650"/>
      <c r="I168" s="649" t="s">
        <v>957</v>
      </c>
      <c r="J168" s="628"/>
      <c r="K168" s="627"/>
      <c r="L168" s="626"/>
      <c r="M168" s="650"/>
      <c r="O168" s="649" t="s">
        <v>957</v>
      </c>
      <c r="P168" s="628"/>
      <c r="Q168" s="627"/>
      <c r="R168" s="626"/>
      <c r="S168" s="650"/>
      <c r="U168" s="649" t="s">
        <v>957</v>
      </c>
      <c r="V168" s="628"/>
      <c r="W168" s="627"/>
      <c r="X168" s="626"/>
      <c r="Y168" s="650"/>
    </row>
    <row r="169" spans="3:25" ht="15.75" thickTop="1" x14ac:dyDescent="0.3">
      <c r="C169" s="1249" t="s">
        <v>773</v>
      </c>
      <c r="D169" s="654" t="s">
        <v>135</v>
      </c>
      <c r="E169" s="653" t="s">
        <v>929</v>
      </c>
      <c r="F169" s="654" t="s">
        <v>958</v>
      </c>
      <c r="G169" s="655" t="s">
        <v>952</v>
      </c>
      <c r="I169" s="1249" t="s">
        <v>773</v>
      </c>
      <c r="J169" s="654" t="s">
        <v>135</v>
      </c>
      <c r="K169" s="653" t="s">
        <v>929</v>
      </c>
      <c r="L169" s="654" t="s">
        <v>958</v>
      </c>
      <c r="M169" s="655" t="s">
        <v>952</v>
      </c>
      <c r="O169" s="1249" t="s">
        <v>773</v>
      </c>
      <c r="P169" s="654" t="s">
        <v>135</v>
      </c>
      <c r="Q169" s="653" t="s">
        <v>929</v>
      </c>
      <c r="R169" s="654" t="s">
        <v>958</v>
      </c>
      <c r="S169" s="655" t="s">
        <v>952</v>
      </c>
      <c r="U169" s="1249" t="s">
        <v>773</v>
      </c>
      <c r="V169" s="654" t="s">
        <v>135</v>
      </c>
      <c r="W169" s="653" t="s">
        <v>929</v>
      </c>
      <c r="X169" s="654" t="s">
        <v>958</v>
      </c>
      <c r="Y169" s="655" t="s">
        <v>952</v>
      </c>
    </row>
    <row r="170" spans="3:25" x14ac:dyDescent="0.3">
      <c r="C170" s="656"/>
      <c r="D170" s="659"/>
      <c r="E170" s="660"/>
      <c r="F170" s="661"/>
      <c r="G170" s="662"/>
      <c r="I170" s="656"/>
      <c r="J170" s="659"/>
      <c r="K170" s="660"/>
      <c r="L170" s="661"/>
      <c r="M170" s="662"/>
      <c r="O170" s="656"/>
      <c r="P170" s="659"/>
      <c r="Q170" s="660"/>
      <c r="R170" s="661"/>
      <c r="S170" s="662"/>
      <c r="U170" s="656"/>
      <c r="V170" s="659"/>
      <c r="W170" s="660"/>
      <c r="X170" s="661"/>
      <c r="Y170" s="662"/>
    </row>
    <row r="171" spans="3:25" x14ac:dyDescent="0.3">
      <c r="C171" s="656"/>
      <c r="D171" s="659"/>
      <c r="E171" s="660"/>
      <c r="F171" s="661"/>
      <c r="G171" s="662"/>
      <c r="I171" s="656"/>
      <c r="J171" s="659"/>
      <c r="K171" s="660"/>
      <c r="L171" s="661"/>
      <c r="M171" s="662"/>
      <c r="O171" s="656"/>
      <c r="P171" s="659"/>
      <c r="Q171" s="660"/>
      <c r="R171" s="661"/>
      <c r="S171" s="662"/>
      <c r="U171" s="656"/>
      <c r="V171" s="659"/>
      <c r="W171" s="660"/>
      <c r="X171" s="661"/>
      <c r="Y171" s="662"/>
    </row>
    <row r="172" spans="3:25" ht="15.75" thickBot="1" x14ac:dyDescent="0.35">
      <c r="C172" s="656"/>
      <c r="D172" s="659"/>
      <c r="E172" s="660"/>
      <c r="F172" s="661"/>
      <c r="G172" s="662"/>
      <c r="I172" s="656"/>
      <c r="J172" s="659"/>
      <c r="K172" s="660"/>
      <c r="L172" s="661"/>
      <c r="M172" s="662"/>
      <c r="O172" s="656"/>
      <c r="P172" s="659"/>
      <c r="Q172" s="660"/>
      <c r="R172" s="661"/>
      <c r="S172" s="662"/>
      <c r="U172" s="656"/>
      <c r="V172" s="659"/>
      <c r="W172" s="660"/>
      <c r="X172" s="661"/>
      <c r="Y172" s="662"/>
    </row>
    <row r="173" spans="3:25" ht="16.5" thickTop="1" thickBot="1" x14ac:dyDescent="0.35">
      <c r="C173" s="720"/>
      <c r="D173" s="623"/>
      <c r="E173" s="622"/>
      <c r="F173" s="664" t="s">
        <v>956</v>
      </c>
      <c r="G173" s="665">
        <v>0</v>
      </c>
      <c r="I173" s="720"/>
      <c r="J173" s="623"/>
      <c r="K173" s="622"/>
      <c r="L173" s="664" t="s">
        <v>956</v>
      </c>
      <c r="M173" s="665">
        <v>0</v>
      </c>
      <c r="O173" s="720"/>
      <c r="P173" s="623"/>
      <c r="Q173" s="622"/>
      <c r="R173" s="664" t="s">
        <v>956</v>
      </c>
      <c r="S173" s="665">
        <v>0</v>
      </c>
      <c r="U173" s="720"/>
      <c r="V173" s="623"/>
      <c r="W173" s="622"/>
      <c r="X173" s="664" t="s">
        <v>956</v>
      </c>
      <c r="Y173" s="665">
        <v>0</v>
      </c>
    </row>
    <row r="174" spans="3:25" ht="16.5" thickTop="1" thickBot="1" x14ac:dyDescent="0.35">
      <c r="C174" s="666"/>
      <c r="D174" s="628"/>
      <c r="E174" s="627"/>
      <c r="F174" s="626"/>
      <c r="G174" s="650"/>
      <c r="I174" s="666"/>
      <c r="J174" s="628"/>
      <c r="K174" s="627"/>
      <c r="L174" s="626"/>
      <c r="M174" s="650"/>
      <c r="O174" s="666"/>
      <c r="P174" s="628"/>
      <c r="Q174" s="627"/>
      <c r="R174" s="626"/>
      <c r="S174" s="650"/>
      <c r="U174" s="666"/>
      <c r="V174" s="628"/>
      <c r="W174" s="627"/>
      <c r="X174" s="626"/>
      <c r="Y174" s="650"/>
    </row>
    <row r="175" spans="3:25" ht="15.75" thickTop="1" x14ac:dyDescent="0.3">
      <c r="C175" s="668" t="s">
        <v>960</v>
      </c>
      <c r="D175" s="1238" t="s">
        <v>2351</v>
      </c>
      <c r="E175" s="633" t="s">
        <v>1072</v>
      </c>
      <c r="F175" s="634" t="s">
        <v>2599</v>
      </c>
      <c r="G175" s="764" t="s">
        <v>929</v>
      </c>
      <c r="I175" s="668" t="s">
        <v>960</v>
      </c>
      <c r="J175" s="1238" t="s">
        <v>2351</v>
      </c>
      <c r="K175" s="633" t="s">
        <v>1072</v>
      </c>
      <c r="L175" s="634" t="s">
        <v>2599</v>
      </c>
      <c r="M175" s="764" t="s">
        <v>929</v>
      </c>
      <c r="O175" s="668" t="s">
        <v>960</v>
      </c>
      <c r="P175" s="1238" t="s">
        <v>2351</v>
      </c>
      <c r="Q175" s="633" t="s">
        <v>1072</v>
      </c>
      <c r="R175" s="634" t="s">
        <v>2599</v>
      </c>
      <c r="S175" s="764" t="s">
        <v>929</v>
      </c>
      <c r="U175" s="668" t="s">
        <v>960</v>
      </c>
      <c r="V175" s="1238" t="s">
        <v>2351</v>
      </c>
      <c r="W175" s="633" t="s">
        <v>1072</v>
      </c>
      <c r="X175" s="634" t="s">
        <v>2599</v>
      </c>
      <c r="Y175" s="764" t="s">
        <v>929</v>
      </c>
    </row>
    <row r="176" spans="3:25" x14ac:dyDescent="0.3">
      <c r="C176" s="1260" t="s">
        <v>1066</v>
      </c>
      <c r="D176" s="679">
        <v>1</v>
      </c>
      <c r="E176" s="1261">
        <v>93831.201492526641</v>
      </c>
      <c r="F176" s="675">
        <v>7.0000000000000007E-2</v>
      </c>
      <c r="G176" s="1262">
        <v>6568.1841044768653</v>
      </c>
      <c r="I176" s="1260" t="s">
        <v>1066</v>
      </c>
      <c r="J176" s="679">
        <v>1</v>
      </c>
      <c r="K176" s="1261">
        <v>93831.201492526641</v>
      </c>
      <c r="L176" s="675">
        <v>2.7E-2</v>
      </c>
      <c r="M176" s="1262">
        <v>2533.4424402982195</v>
      </c>
      <c r="O176" s="1260" t="s">
        <v>1066</v>
      </c>
      <c r="P176" s="679">
        <v>1</v>
      </c>
      <c r="Q176" s="1261">
        <v>193371.05201939342</v>
      </c>
      <c r="R176" s="675">
        <v>0.03</v>
      </c>
      <c r="S176" s="1262">
        <v>5801.1315605818027</v>
      </c>
      <c r="U176" s="1260" t="s">
        <v>1066</v>
      </c>
      <c r="V176" s="672">
        <v>1</v>
      </c>
      <c r="W176" s="1261">
        <v>93831.201492526641</v>
      </c>
      <c r="X176" s="675">
        <v>0.01</v>
      </c>
      <c r="Y176" s="1262">
        <v>938.31201492526645</v>
      </c>
    </row>
    <row r="177" spans="3:25" x14ac:dyDescent="0.3">
      <c r="C177" s="1263" t="s">
        <v>934</v>
      </c>
      <c r="D177" s="679">
        <v>1</v>
      </c>
      <c r="E177" s="1261">
        <v>64040.167561799884</v>
      </c>
      <c r="F177" s="675">
        <v>7.0000000000000007E-2</v>
      </c>
      <c r="G177" s="1262">
        <v>4482.811729325992</v>
      </c>
      <c r="I177" s="1263" t="s">
        <v>934</v>
      </c>
      <c r="J177" s="679">
        <v>1</v>
      </c>
      <c r="K177" s="1261">
        <v>64040.167561799884</v>
      </c>
      <c r="L177" s="675">
        <v>0.03</v>
      </c>
      <c r="M177" s="1262">
        <v>1921.2050268539965</v>
      </c>
      <c r="O177" s="1263" t="s">
        <v>934</v>
      </c>
      <c r="P177" s="679">
        <v>1</v>
      </c>
      <c r="Q177" s="1261">
        <v>83501.136099283511</v>
      </c>
      <c r="R177" s="675">
        <v>0.03</v>
      </c>
      <c r="S177" s="1262">
        <v>2505.034082978505</v>
      </c>
      <c r="U177" s="1263" t="s">
        <v>934</v>
      </c>
      <c r="V177" s="672">
        <v>1</v>
      </c>
      <c r="W177" s="1261">
        <v>64040.167561799884</v>
      </c>
      <c r="X177" s="675">
        <v>0.01</v>
      </c>
      <c r="Y177" s="1262">
        <v>640.40167561799888</v>
      </c>
    </row>
    <row r="178" spans="3:25" x14ac:dyDescent="0.3">
      <c r="C178" s="1263" t="s">
        <v>923</v>
      </c>
      <c r="D178" s="679">
        <v>1</v>
      </c>
      <c r="E178" s="1261">
        <v>64040.167561799884</v>
      </c>
      <c r="F178" s="675">
        <v>7.0000000000000007E-2</v>
      </c>
      <c r="G178" s="1262">
        <v>4482.811729325992</v>
      </c>
      <c r="I178" s="1263" t="s">
        <v>923</v>
      </c>
      <c r="J178" s="679">
        <v>1</v>
      </c>
      <c r="K178" s="1261">
        <v>64040.167561799884</v>
      </c>
      <c r="L178" s="675">
        <v>0.03</v>
      </c>
      <c r="M178" s="1262">
        <v>1921.2050268539965</v>
      </c>
      <c r="O178" s="1263" t="s">
        <v>923</v>
      </c>
      <c r="P178" s="679">
        <v>1</v>
      </c>
      <c r="Q178" s="1261">
        <v>46126.027581244205</v>
      </c>
      <c r="R178" s="675">
        <v>0.03</v>
      </c>
      <c r="S178" s="1262">
        <v>1383.780827437326</v>
      </c>
      <c r="U178" s="1263" t="s">
        <v>923</v>
      </c>
      <c r="V178" s="753">
        <v>1</v>
      </c>
      <c r="W178" s="1261">
        <v>64040.167561799884</v>
      </c>
      <c r="X178" s="675">
        <v>0.01</v>
      </c>
      <c r="Y178" s="1262">
        <v>640.40167561799888</v>
      </c>
    </row>
    <row r="179" spans="3:25" ht="15.75" thickBot="1" x14ac:dyDescent="0.35">
      <c r="C179" s="680"/>
      <c r="D179" s="627"/>
      <c r="E179" s="626"/>
      <c r="F179" s="1264" t="s">
        <v>956</v>
      </c>
      <c r="G179" s="648">
        <v>15533.807563128848</v>
      </c>
      <c r="I179" s="680"/>
      <c r="J179" s="627"/>
      <c r="K179" s="626"/>
      <c r="L179" s="1264" t="s">
        <v>956</v>
      </c>
      <c r="M179" s="648">
        <v>6375.8524940062125</v>
      </c>
      <c r="O179" s="680"/>
      <c r="P179" s="627"/>
      <c r="Q179" s="626"/>
      <c r="R179" s="1264" t="s">
        <v>956</v>
      </c>
      <c r="S179" s="648">
        <v>9689.9464709976328</v>
      </c>
      <c r="U179" s="680"/>
      <c r="V179" s="627"/>
      <c r="W179" s="626"/>
      <c r="X179" s="1264" t="s">
        <v>956</v>
      </c>
      <c r="Y179" s="648">
        <v>2219.1153661612643</v>
      </c>
    </row>
    <row r="180" spans="3:25" ht="16.5" thickTop="1" thickBot="1" x14ac:dyDescent="0.35">
      <c r="C180" s="683"/>
      <c r="D180" s="687" t="s">
        <v>964</v>
      </c>
      <c r="E180" s="1265"/>
      <c r="F180" s="687"/>
      <c r="G180" s="1266">
        <v>35480.880294044502</v>
      </c>
      <c r="I180" s="683"/>
      <c r="J180" s="687" t="s">
        <v>964</v>
      </c>
      <c r="K180" s="1265"/>
      <c r="L180" s="687"/>
      <c r="M180" s="1266">
        <v>10365.267040189343</v>
      </c>
      <c r="O180" s="683"/>
      <c r="P180" s="687" t="s">
        <v>964</v>
      </c>
      <c r="Q180" s="1265"/>
      <c r="R180" s="687"/>
      <c r="S180" s="1266">
        <v>11141.646470997634</v>
      </c>
      <c r="U180" s="683"/>
      <c r="V180" s="687" t="s">
        <v>964</v>
      </c>
      <c r="W180" s="1265"/>
      <c r="X180" s="687"/>
      <c r="Y180" s="1266">
        <v>3671.1153661612643</v>
      </c>
    </row>
  </sheetData>
  <mergeCells count="5">
    <mergeCell ref="AA100:AE100"/>
    <mergeCell ref="C100:G100"/>
    <mergeCell ref="I100:M100"/>
    <mergeCell ref="O100:S100"/>
    <mergeCell ref="U100:Y100"/>
  </mergeCells>
  <dataValidations count="1">
    <dataValidation type="list" allowBlank="1" showInputMessage="1" showErrorMessage="1" sqref="C51:C53 U135:U138 O51:O53 I51:I53 C80 C163 C135:C137 I135:I137 O135:O137 AA135 AA108:AA110 U108 O108 I108 C108 I80 O80 U80 AA80 O163 I163" xr:uid="{00000000-0002-0000-5A00-000000000000}">
      <formula1>#REF!</formula1>
    </dataValidation>
  </dataValidations>
  <pageMargins left="0.7" right="0.7" top="0.75" bottom="0.75" header="0.3" footer="0.3"/>
  <pageSetup orientation="landscape" horizontalDpi="4294967295" verticalDpi="4294967295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87"/>
  <dimension ref="B2:H129"/>
  <sheetViews>
    <sheetView showGridLines="0" topLeftCell="A16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11.42578125" style="926"/>
    <col min="2" max="2" width="11.5703125" style="926" bestFit="1" customWidth="1"/>
    <col min="3" max="3" width="70.42578125" style="926" bestFit="1" customWidth="1"/>
    <col min="4" max="4" width="16.42578125" style="926" customWidth="1"/>
    <col min="5" max="5" width="18.140625" style="926" bestFit="1" customWidth="1"/>
    <col min="6" max="6" width="17.85546875" style="926" customWidth="1"/>
    <col min="7" max="7" width="17.140625" style="926" customWidth="1"/>
    <col min="8" max="8" width="16.140625" style="926" bestFit="1" customWidth="1"/>
    <col min="9" max="16384" width="11.42578125" style="926"/>
  </cols>
  <sheetData>
    <row r="2" spans="2:7" ht="18.75" x14ac:dyDescent="0.3">
      <c r="B2" s="1021" t="s">
        <v>2804</v>
      </c>
    </row>
    <row r="3" spans="2:7" ht="18.75" x14ac:dyDescent="0.3">
      <c r="B3" s="1021" t="s">
        <v>2806</v>
      </c>
    </row>
    <row r="4" spans="2:7" ht="18.75" x14ac:dyDescent="0.3">
      <c r="B4" s="1021" t="s">
        <v>2820</v>
      </c>
    </row>
    <row r="5" spans="2:7" x14ac:dyDescent="0.3">
      <c r="B5" s="597" t="s">
        <v>3372</v>
      </c>
    </row>
    <row r="12" spans="2:7" x14ac:dyDescent="0.3">
      <c r="B12" s="1186"/>
    </row>
    <row r="14" spans="2:7" s="1188" customFormat="1" ht="25.5" x14ac:dyDescent="0.25">
      <c r="B14" s="920" t="s">
        <v>938</v>
      </c>
      <c r="C14" s="920" t="s">
        <v>776</v>
      </c>
      <c r="D14" s="920" t="s">
        <v>925</v>
      </c>
      <c r="E14" s="920" t="s">
        <v>975</v>
      </c>
      <c r="F14" s="920" t="s">
        <v>976</v>
      </c>
      <c r="G14" s="1187" t="s">
        <v>3363</v>
      </c>
    </row>
    <row r="15" spans="2:7" x14ac:dyDescent="0.3">
      <c r="B15" s="679">
        <v>1</v>
      </c>
      <c r="C15" s="924" t="s">
        <v>1100</v>
      </c>
      <c r="D15" s="925">
        <v>663482.48623684468</v>
      </c>
      <c r="E15" s="925">
        <v>0</v>
      </c>
      <c r="F15" s="925">
        <v>3877368.0679648938</v>
      </c>
      <c r="G15" s="925">
        <v>4540850.5542017389</v>
      </c>
    </row>
    <row r="16" spans="2:7" x14ac:dyDescent="0.3">
      <c r="B16" s="679">
        <v>2</v>
      </c>
      <c r="C16" s="924" t="s">
        <v>1102</v>
      </c>
      <c r="D16" s="925">
        <v>663482.48623684468</v>
      </c>
      <c r="E16" s="925">
        <v>0</v>
      </c>
      <c r="F16" s="925">
        <v>5093915.9492939226</v>
      </c>
      <c r="G16" s="925">
        <v>5757398.4355307668</v>
      </c>
    </row>
    <row r="17" spans="2:8" x14ac:dyDescent="0.3">
      <c r="B17" s="679">
        <v>3</v>
      </c>
      <c r="C17" s="924" t="s">
        <v>1103</v>
      </c>
      <c r="D17" s="925">
        <v>663482.48623684468</v>
      </c>
      <c r="E17" s="925">
        <v>0</v>
      </c>
      <c r="F17" s="925">
        <v>3877368.0679648938</v>
      </c>
      <c r="G17" s="925">
        <v>4540850.5542017389</v>
      </c>
    </row>
    <row r="20" spans="2:8" ht="15.75" thickBot="1" x14ac:dyDescent="0.35"/>
    <row r="21" spans="2:8" ht="15" customHeight="1" x14ac:dyDescent="0.3">
      <c r="B21" s="3988"/>
      <c r="C21" s="3989"/>
      <c r="D21" s="3989"/>
      <c r="E21" s="3989"/>
      <c r="F21" s="692"/>
      <c r="G21" s="693" t="s">
        <v>875</v>
      </c>
      <c r="H21" s="692"/>
    </row>
    <row r="22" spans="2:8" ht="15.75" thickBot="1" x14ac:dyDescent="0.35">
      <c r="B22" s="3986" t="s">
        <v>877</v>
      </c>
      <c r="C22" s="3987"/>
      <c r="D22" s="3987"/>
      <c r="E22" s="3987"/>
      <c r="F22" s="608">
        <v>1</v>
      </c>
      <c r="G22" s="609" t="s">
        <v>3366</v>
      </c>
      <c r="H22" s="1189"/>
    </row>
    <row r="23" spans="2:8" x14ac:dyDescent="0.3">
      <c r="B23" s="758"/>
      <c r="C23" s="759"/>
      <c r="D23" s="759"/>
      <c r="E23" s="759"/>
      <c r="F23" s="759"/>
      <c r="G23" s="760"/>
      <c r="H23" s="761"/>
    </row>
    <row r="24" spans="2:8" ht="15.75" customHeight="1" thickBot="1" x14ac:dyDescent="0.35">
      <c r="B24" s="615" t="s">
        <v>944</v>
      </c>
      <c r="C24" s="616" t="s">
        <v>1100</v>
      </c>
      <c r="D24" s="1190"/>
      <c r="E24" s="1190"/>
      <c r="F24" s="1190"/>
      <c r="G24" s="1191"/>
      <c r="H24" s="1192"/>
    </row>
    <row r="25" spans="2:8" x14ac:dyDescent="0.3">
      <c r="B25" s="663"/>
      <c r="C25" s="698"/>
      <c r="D25" s="699"/>
      <c r="E25" s="700"/>
      <c r="F25" s="699"/>
      <c r="G25" s="701"/>
      <c r="H25" s="702"/>
    </row>
    <row r="26" spans="2:8" ht="15.75" thickBot="1" x14ac:dyDescent="0.35">
      <c r="B26" s="663" t="s">
        <v>947</v>
      </c>
      <c r="C26" s="703"/>
      <c r="D26" s="704"/>
      <c r="E26" s="705"/>
      <c r="F26" s="704"/>
      <c r="G26" s="706"/>
      <c r="H26" s="707" t="s">
        <v>892</v>
      </c>
    </row>
    <row r="27" spans="2:8" ht="15.75" thickTop="1" x14ac:dyDescent="0.3">
      <c r="B27" s="708" t="s">
        <v>949</v>
      </c>
      <c r="C27" s="709" t="s">
        <v>773</v>
      </c>
      <c r="D27" s="710" t="s">
        <v>135</v>
      </c>
      <c r="E27" s="711" t="s">
        <v>873</v>
      </c>
      <c r="F27" s="710" t="s">
        <v>950</v>
      </c>
      <c r="G27" s="711" t="s">
        <v>951</v>
      </c>
      <c r="H27" s="702" t="s">
        <v>952</v>
      </c>
    </row>
    <row r="28" spans="2:8" x14ac:dyDescent="0.3">
      <c r="B28" s="717">
        <v>1</v>
      </c>
      <c r="C28" s="712" t="s">
        <v>932</v>
      </c>
      <c r="D28" s="752" t="s">
        <v>921</v>
      </c>
      <c r="E28" s="753">
        <v>2</v>
      </c>
      <c r="F28" s="1193">
        <v>4251.3637355331075</v>
      </c>
      <c r="G28" s="754">
        <v>1</v>
      </c>
      <c r="H28" s="716">
        <v>8502.727471066215</v>
      </c>
    </row>
    <row r="29" spans="2:8" x14ac:dyDescent="0.3">
      <c r="B29" s="717">
        <v>2</v>
      </c>
      <c r="C29" s="712" t="s">
        <v>954</v>
      </c>
      <c r="D29" s="752" t="s">
        <v>921</v>
      </c>
      <c r="E29" s="753">
        <v>2</v>
      </c>
      <c r="F29" s="1193">
        <v>57306.994189541183</v>
      </c>
      <c r="G29" s="754">
        <v>1</v>
      </c>
      <c r="H29" s="716">
        <v>114613.98837908237</v>
      </c>
    </row>
    <row r="30" spans="2:8" x14ac:dyDescent="0.3">
      <c r="B30" s="717">
        <v>3</v>
      </c>
      <c r="C30" s="712" t="s">
        <v>955</v>
      </c>
      <c r="D30" s="752" t="s">
        <v>921</v>
      </c>
      <c r="E30" s="753">
        <v>3</v>
      </c>
      <c r="F30" s="1193">
        <v>49100.321378481269</v>
      </c>
      <c r="G30" s="754">
        <v>1</v>
      </c>
      <c r="H30" s="716">
        <v>147300.96413544379</v>
      </c>
    </row>
    <row r="31" spans="2:8" x14ac:dyDescent="0.3">
      <c r="B31" s="717">
        <v>4</v>
      </c>
      <c r="C31" s="712" t="s">
        <v>953</v>
      </c>
      <c r="D31" s="752" t="s">
        <v>921</v>
      </c>
      <c r="E31" s="753">
        <v>8</v>
      </c>
      <c r="F31" s="1193">
        <v>26026.308555399723</v>
      </c>
      <c r="G31" s="754">
        <v>1</v>
      </c>
      <c r="H31" s="716">
        <v>208210.46844319778</v>
      </c>
    </row>
    <row r="32" spans="2:8" x14ac:dyDescent="0.3">
      <c r="B32" s="717">
        <v>5</v>
      </c>
      <c r="C32" s="712" t="s">
        <v>936</v>
      </c>
      <c r="D32" s="752" t="s">
        <v>921</v>
      </c>
      <c r="E32" s="753">
        <v>9</v>
      </c>
      <c r="F32" s="1193">
        <v>4513.8849929873777</v>
      </c>
      <c r="G32" s="754">
        <v>1</v>
      </c>
      <c r="H32" s="716">
        <v>40624.964936886397</v>
      </c>
    </row>
    <row r="33" spans="2:8" ht="15.75" thickBot="1" x14ac:dyDescent="0.35">
      <c r="B33" s="717">
        <v>6</v>
      </c>
      <c r="C33" s="712" t="s">
        <v>1747</v>
      </c>
      <c r="D33" s="752" t="s">
        <v>921</v>
      </c>
      <c r="E33" s="755">
        <v>1</v>
      </c>
      <c r="F33" s="1193">
        <v>144229.3728711681</v>
      </c>
      <c r="G33" s="754">
        <v>1</v>
      </c>
      <c r="H33" s="716">
        <v>144229.3728711681</v>
      </c>
    </row>
    <row r="34" spans="2:8" ht="16.5" thickTop="1" thickBot="1" x14ac:dyDescent="0.35">
      <c r="B34" s="720"/>
      <c r="C34" s="609"/>
      <c r="D34" s="699"/>
      <c r="E34" s="700"/>
      <c r="F34" s="1194"/>
      <c r="G34" s="1172" t="s">
        <v>956</v>
      </c>
      <c r="H34" s="1173">
        <v>663482.48623684468</v>
      </c>
    </row>
    <row r="35" spans="2:8" ht="16.5" thickTop="1" thickBot="1" x14ac:dyDescent="0.35">
      <c r="B35" s="723" t="s">
        <v>957</v>
      </c>
      <c r="C35" s="703"/>
      <c r="D35" s="704"/>
      <c r="E35" s="705"/>
      <c r="F35" s="1195"/>
      <c r="G35" s="703"/>
      <c r="H35" s="724"/>
    </row>
    <row r="36" spans="2:8" ht="15.75" thickTop="1" x14ac:dyDescent="0.3">
      <c r="B36" s="725" t="s">
        <v>949</v>
      </c>
      <c r="C36" s="726"/>
      <c r="D36" s="727"/>
      <c r="E36" s="728" t="s">
        <v>135</v>
      </c>
      <c r="F36" s="1196" t="s">
        <v>929</v>
      </c>
      <c r="G36" s="728" t="s">
        <v>958</v>
      </c>
      <c r="H36" s="729" t="s">
        <v>952</v>
      </c>
    </row>
    <row r="37" spans="2:8" x14ac:dyDescent="0.3">
      <c r="B37" s="730"/>
      <c r="C37" s="657"/>
      <c r="D37" s="658"/>
      <c r="E37" s="731"/>
      <c r="F37" s="1197"/>
      <c r="G37" s="679"/>
      <c r="H37" s="733"/>
    </row>
    <row r="38" spans="2:8" x14ac:dyDescent="0.3">
      <c r="B38" s="730"/>
      <c r="C38" s="657"/>
      <c r="D38" s="658"/>
      <c r="E38" s="731"/>
      <c r="F38" s="1197"/>
      <c r="G38" s="679"/>
      <c r="H38" s="733"/>
    </row>
    <row r="39" spans="2:8" ht="15.75" thickBot="1" x14ac:dyDescent="0.35">
      <c r="B39" s="730"/>
      <c r="C39" s="657"/>
      <c r="D39" s="658"/>
      <c r="E39" s="731"/>
      <c r="F39" s="1197"/>
      <c r="G39" s="679"/>
      <c r="H39" s="733"/>
    </row>
    <row r="40" spans="2:8" ht="16.5" thickTop="1" thickBot="1" x14ac:dyDescent="0.35">
      <c r="B40" s="720"/>
      <c r="C40" s="609"/>
      <c r="D40" s="699"/>
      <c r="E40" s="700"/>
      <c r="F40" s="1194"/>
      <c r="G40" s="721" t="s">
        <v>956</v>
      </c>
      <c r="H40" s="722">
        <v>0</v>
      </c>
    </row>
    <row r="41" spans="2:8" ht="16.5" thickTop="1" thickBot="1" x14ac:dyDescent="0.35">
      <c r="B41" s="663" t="s">
        <v>3382</v>
      </c>
      <c r="C41" s="703"/>
      <c r="D41" s="704"/>
      <c r="E41" s="705"/>
      <c r="F41" s="1195"/>
      <c r="G41" s="703"/>
      <c r="H41" s="724"/>
    </row>
    <row r="42" spans="2:8" ht="15.75" thickTop="1" x14ac:dyDescent="0.3">
      <c r="B42" s="725" t="s">
        <v>949</v>
      </c>
      <c r="C42" s="735" t="s">
        <v>960</v>
      </c>
      <c r="D42" s="711" t="s">
        <v>2351</v>
      </c>
      <c r="E42" s="1198" t="s">
        <v>961</v>
      </c>
      <c r="F42" s="1199" t="s">
        <v>314</v>
      </c>
      <c r="G42" s="711" t="s">
        <v>2599</v>
      </c>
      <c r="H42" s="702" t="s">
        <v>1101</v>
      </c>
    </row>
    <row r="43" spans="2:8" x14ac:dyDescent="0.3">
      <c r="B43" s="717">
        <v>1</v>
      </c>
      <c r="C43" s="737" t="s">
        <v>966</v>
      </c>
      <c r="D43" s="672">
        <v>2</v>
      </c>
      <c r="E43" s="1200">
        <v>403671.20035076747</v>
      </c>
      <c r="F43" s="1201">
        <v>807342.40070153493</v>
      </c>
      <c r="G43" s="740">
        <v>0.3</v>
      </c>
      <c r="H43" s="1202">
        <v>242202.72021046048</v>
      </c>
    </row>
    <row r="44" spans="2:8" x14ac:dyDescent="0.3">
      <c r="B44" s="717">
        <v>2</v>
      </c>
      <c r="C44" s="737" t="s">
        <v>967</v>
      </c>
      <c r="D44" s="672">
        <v>3</v>
      </c>
      <c r="E44" s="1200">
        <v>166435.72214626396</v>
      </c>
      <c r="F44" s="1201">
        <v>499307.1664387919</v>
      </c>
      <c r="G44" s="740">
        <v>2.0000000000000009</v>
      </c>
      <c r="H44" s="1202">
        <v>998614.33287758427</v>
      </c>
    </row>
    <row r="45" spans="2:8" x14ac:dyDescent="0.3">
      <c r="B45" s="717">
        <v>3</v>
      </c>
      <c r="C45" s="737" t="s">
        <v>968</v>
      </c>
      <c r="D45" s="672">
        <v>3</v>
      </c>
      <c r="E45" s="1200">
        <v>261541.84908698621</v>
      </c>
      <c r="F45" s="1201">
        <v>784625.5472609587</v>
      </c>
      <c r="G45" s="740">
        <v>1.3333333333333333</v>
      </c>
      <c r="H45" s="1202">
        <v>1046167.3963479449</v>
      </c>
    </row>
    <row r="46" spans="2:8" x14ac:dyDescent="0.3">
      <c r="B46" s="717">
        <v>4</v>
      </c>
      <c r="C46" s="737" t="s">
        <v>968</v>
      </c>
      <c r="D46" s="672">
        <v>2</v>
      </c>
      <c r="E46" s="1200">
        <v>261541.84908698621</v>
      </c>
      <c r="F46" s="1201">
        <v>523083.69817397243</v>
      </c>
      <c r="G46" s="740">
        <v>0.67</v>
      </c>
      <c r="H46" s="1202">
        <v>350466.07777656155</v>
      </c>
    </row>
    <row r="47" spans="2:8" x14ac:dyDescent="0.3">
      <c r="B47" s="717">
        <v>5</v>
      </c>
      <c r="C47" s="737" t="s">
        <v>969</v>
      </c>
      <c r="D47" s="672">
        <v>2</v>
      </c>
      <c r="E47" s="1200">
        <v>93831.201492526641</v>
      </c>
      <c r="F47" s="1201">
        <v>187662.40298505328</v>
      </c>
      <c r="G47" s="740">
        <v>0.33</v>
      </c>
      <c r="H47" s="1202">
        <v>61928.592985067589</v>
      </c>
    </row>
    <row r="48" spans="2:8" x14ac:dyDescent="0.3">
      <c r="B48" s="717">
        <v>6</v>
      </c>
      <c r="C48" s="737" t="s">
        <v>963</v>
      </c>
      <c r="D48" s="672">
        <v>2</v>
      </c>
      <c r="E48" s="1200">
        <v>93831.201492526641</v>
      </c>
      <c r="F48" s="1201">
        <v>187662.40298505328</v>
      </c>
      <c r="G48" s="740">
        <v>0.33</v>
      </c>
      <c r="H48" s="1202">
        <v>61928.592985067589</v>
      </c>
    </row>
    <row r="49" spans="2:8" x14ac:dyDescent="0.3">
      <c r="B49" s="717">
        <v>7</v>
      </c>
      <c r="C49" s="737" t="s">
        <v>922</v>
      </c>
      <c r="D49" s="672">
        <v>3</v>
      </c>
      <c r="E49" s="1200">
        <v>100449.55474126368</v>
      </c>
      <c r="F49" s="1201">
        <v>301348.66422379104</v>
      </c>
      <c r="G49" s="740">
        <v>0</v>
      </c>
      <c r="H49" s="1202">
        <v>0</v>
      </c>
    </row>
    <row r="50" spans="2:8" x14ac:dyDescent="0.3">
      <c r="B50" s="717">
        <v>8</v>
      </c>
      <c r="C50" s="737" t="s">
        <v>923</v>
      </c>
      <c r="D50" s="672">
        <v>3</v>
      </c>
      <c r="E50" s="1200">
        <v>64040.167561799884</v>
      </c>
      <c r="F50" s="1201">
        <v>192120.50268539967</v>
      </c>
      <c r="G50" s="740">
        <v>0.66666666666666663</v>
      </c>
      <c r="H50" s="1202">
        <v>128080.33512359977</v>
      </c>
    </row>
    <row r="51" spans="2:8" x14ac:dyDescent="0.3">
      <c r="B51" s="717">
        <v>9</v>
      </c>
      <c r="C51" s="737" t="s">
        <v>935</v>
      </c>
      <c r="D51" s="672">
        <v>3</v>
      </c>
      <c r="E51" s="1200">
        <v>56298.72089551598</v>
      </c>
      <c r="F51" s="1201">
        <v>168896.16268654793</v>
      </c>
      <c r="G51" s="740">
        <v>0.66666666666666663</v>
      </c>
      <c r="H51" s="1202">
        <v>112597.44179103195</v>
      </c>
    </row>
    <row r="52" spans="2:8" x14ac:dyDescent="0.3">
      <c r="B52" s="717">
        <v>10</v>
      </c>
      <c r="C52" s="742" t="s">
        <v>2108</v>
      </c>
      <c r="D52" s="679">
        <v>2</v>
      </c>
      <c r="E52" s="1200">
        <v>233327.91449315075</v>
      </c>
      <c r="F52" s="1201">
        <v>466655.82898630149</v>
      </c>
      <c r="G52" s="740">
        <v>0.66666666666666663</v>
      </c>
      <c r="H52" s="1203">
        <v>311103.88599086762</v>
      </c>
    </row>
    <row r="53" spans="2:8" x14ac:dyDescent="0.3">
      <c r="B53" s="717">
        <v>11</v>
      </c>
      <c r="C53" s="1204" t="s">
        <v>2605</v>
      </c>
      <c r="D53" s="679">
        <v>2</v>
      </c>
      <c r="E53" s="1200">
        <v>282139.34593835432</v>
      </c>
      <c r="F53" s="1201">
        <v>564278.69187670865</v>
      </c>
      <c r="G53" s="740">
        <v>1</v>
      </c>
      <c r="H53" s="1203">
        <v>564278.69187670865</v>
      </c>
    </row>
    <row r="54" spans="2:8" ht="15.75" thickBot="1" x14ac:dyDescent="0.35">
      <c r="B54" s="1205"/>
      <c r="C54" s="1206"/>
      <c r="D54" s="700"/>
      <c r="E54" s="1207"/>
      <c r="F54" s="1208"/>
      <c r="G54" s="1179" t="s">
        <v>956</v>
      </c>
      <c r="H54" s="1173">
        <v>3877368.0679648938</v>
      </c>
    </row>
    <row r="55" spans="2:8" ht="16.5" thickTop="1" thickBot="1" x14ac:dyDescent="0.35">
      <c r="B55" s="745"/>
      <c r="C55" s="746"/>
      <c r="D55" s="747"/>
      <c r="E55" s="748"/>
      <c r="F55" s="749" t="s">
        <v>964</v>
      </c>
      <c r="G55" s="749"/>
      <c r="H55" s="750">
        <v>4540850.5542017389</v>
      </c>
    </row>
    <row r="57" spans="2:8" ht="15.75" thickBot="1" x14ac:dyDescent="0.35"/>
    <row r="58" spans="2:8" ht="15" customHeight="1" x14ac:dyDescent="0.3">
      <c r="B58" s="3988"/>
      <c r="C58" s="3989"/>
      <c r="D58" s="3989"/>
      <c r="E58" s="3989"/>
      <c r="F58" s="692"/>
      <c r="G58" s="693" t="s">
        <v>875</v>
      </c>
      <c r="H58" s="692"/>
    </row>
    <row r="59" spans="2:8" ht="15.75" thickBot="1" x14ac:dyDescent="0.35">
      <c r="B59" s="3986" t="s">
        <v>877</v>
      </c>
      <c r="C59" s="3987"/>
      <c r="D59" s="3987"/>
      <c r="E59" s="3987"/>
      <c r="F59" s="608">
        <v>2</v>
      </c>
      <c r="G59" s="609" t="s">
        <v>3366</v>
      </c>
      <c r="H59" s="1189"/>
    </row>
    <row r="60" spans="2:8" x14ac:dyDescent="0.3">
      <c r="B60" s="758"/>
      <c r="C60" s="759"/>
      <c r="D60" s="759"/>
      <c r="E60" s="759"/>
      <c r="F60" s="759"/>
      <c r="G60" s="760"/>
      <c r="H60" s="761"/>
    </row>
    <row r="61" spans="2:8" ht="15.75" customHeight="1" thickBot="1" x14ac:dyDescent="0.35">
      <c r="B61" s="615" t="s">
        <v>944</v>
      </c>
      <c r="C61" s="616" t="s">
        <v>1102</v>
      </c>
      <c r="D61" s="1190"/>
      <c r="E61" s="1190"/>
      <c r="F61" s="1190"/>
      <c r="G61" s="1191"/>
      <c r="H61" s="1192"/>
    </row>
    <row r="62" spans="2:8" x14ac:dyDescent="0.3">
      <c r="B62" s="663"/>
      <c r="C62" s="698"/>
      <c r="D62" s="699"/>
      <c r="E62" s="700"/>
      <c r="F62" s="699"/>
      <c r="G62" s="701"/>
      <c r="H62" s="702"/>
    </row>
    <row r="63" spans="2:8" ht="15.75" thickBot="1" x14ac:dyDescent="0.35">
      <c r="B63" s="663" t="s">
        <v>947</v>
      </c>
      <c r="C63" s="703"/>
      <c r="D63" s="704"/>
      <c r="E63" s="705"/>
      <c r="F63" s="704"/>
      <c r="G63" s="706"/>
      <c r="H63" s="707" t="s">
        <v>892</v>
      </c>
    </row>
    <row r="64" spans="2:8" ht="15.75" thickTop="1" x14ac:dyDescent="0.3">
      <c r="B64" s="708" t="s">
        <v>949</v>
      </c>
      <c r="C64" s="709" t="s">
        <v>773</v>
      </c>
      <c r="D64" s="710" t="s">
        <v>135</v>
      </c>
      <c r="E64" s="711" t="s">
        <v>873</v>
      </c>
      <c r="F64" s="710" t="s">
        <v>950</v>
      </c>
      <c r="G64" s="711" t="s">
        <v>951</v>
      </c>
      <c r="H64" s="702" t="s">
        <v>952</v>
      </c>
    </row>
    <row r="65" spans="2:8" x14ac:dyDescent="0.3">
      <c r="B65" s="717">
        <v>1</v>
      </c>
      <c r="C65" s="712" t="s">
        <v>932</v>
      </c>
      <c r="D65" s="752" t="s">
        <v>921</v>
      </c>
      <c r="E65" s="753">
        <v>2</v>
      </c>
      <c r="F65" s="1193">
        <v>4251.3637355331075</v>
      </c>
      <c r="G65" s="754">
        <v>1</v>
      </c>
      <c r="H65" s="716">
        <v>8502.727471066215</v>
      </c>
    </row>
    <row r="66" spans="2:8" x14ac:dyDescent="0.3">
      <c r="B66" s="717">
        <v>2</v>
      </c>
      <c r="C66" s="712" t="s">
        <v>954</v>
      </c>
      <c r="D66" s="752" t="s">
        <v>921</v>
      </c>
      <c r="E66" s="753">
        <v>2</v>
      </c>
      <c r="F66" s="1193">
        <v>57306.994189541183</v>
      </c>
      <c r="G66" s="754">
        <v>1</v>
      </c>
      <c r="H66" s="716">
        <v>114613.98837908237</v>
      </c>
    </row>
    <row r="67" spans="2:8" x14ac:dyDescent="0.3">
      <c r="B67" s="717">
        <v>3</v>
      </c>
      <c r="C67" s="712" t="s">
        <v>955</v>
      </c>
      <c r="D67" s="752" t="s">
        <v>921</v>
      </c>
      <c r="E67" s="753">
        <v>3</v>
      </c>
      <c r="F67" s="1193">
        <v>49100.321378481269</v>
      </c>
      <c r="G67" s="754">
        <v>1</v>
      </c>
      <c r="H67" s="716">
        <v>147300.96413544379</v>
      </c>
    </row>
    <row r="68" spans="2:8" x14ac:dyDescent="0.3">
      <c r="B68" s="717">
        <v>4</v>
      </c>
      <c r="C68" s="712" t="s">
        <v>953</v>
      </c>
      <c r="D68" s="752" t="s">
        <v>921</v>
      </c>
      <c r="E68" s="753">
        <v>8</v>
      </c>
      <c r="F68" s="1193">
        <v>26026.308555399723</v>
      </c>
      <c r="G68" s="754">
        <v>1</v>
      </c>
      <c r="H68" s="716">
        <v>208210.46844319778</v>
      </c>
    </row>
    <row r="69" spans="2:8" x14ac:dyDescent="0.3">
      <c r="B69" s="717">
        <v>5</v>
      </c>
      <c r="C69" s="712" t="s">
        <v>936</v>
      </c>
      <c r="D69" s="752" t="s">
        <v>921</v>
      </c>
      <c r="E69" s="753">
        <v>9</v>
      </c>
      <c r="F69" s="1193">
        <v>4513.8849929873777</v>
      </c>
      <c r="G69" s="754">
        <v>1</v>
      </c>
      <c r="H69" s="716">
        <v>40624.964936886397</v>
      </c>
    </row>
    <row r="70" spans="2:8" ht="15.75" thickBot="1" x14ac:dyDescent="0.35">
      <c r="B70" s="717">
        <v>6</v>
      </c>
      <c r="C70" s="712" t="s">
        <v>1747</v>
      </c>
      <c r="D70" s="752" t="s">
        <v>921</v>
      </c>
      <c r="E70" s="755">
        <v>1</v>
      </c>
      <c r="F70" s="1193">
        <v>144229.3728711681</v>
      </c>
      <c r="G70" s="754">
        <v>1</v>
      </c>
      <c r="H70" s="716">
        <v>144229.3728711681</v>
      </c>
    </row>
    <row r="71" spans="2:8" ht="16.5" thickTop="1" thickBot="1" x14ac:dyDescent="0.35">
      <c r="B71" s="720"/>
      <c r="C71" s="609"/>
      <c r="D71" s="699"/>
      <c r="E71" s="700"/>
      <c r="F71" s="699"/>
      <c r="G71" s="1172" t="s">
        <v>956</v>
      </c>
      <c r="H71" s="1173">
        <v>663482.48623684468</v>
      </c>
    </row>
    <row r="72" spans="2:8" ht="16.5" thickTop="1" thickBot="1" x14ac:dyDescent="0.35">
      <c r="B72" s="723" t="s">
        <v>957</v>
      </c>
      <c r="C72" s="703"/>
      <c r="D72" s="704"/>
      <c r="E72" s="705"/>
      <c r="F72" s="704"/>
      <c r="G72" s="703"/>
      <c r="H72" s="724"/>
    </row>
    <row r="73" spans="2:8" ht="15.75" thickTop="1" x14ac:dyDescent="0.3">
      <c r="B73" s="725" t="s">
        <v>949</v>
      </c>
      <c r="C73" s="726"/>
      <c r="D73" s="727"/>
      <c r="E73" s="728" t="s">
        <v>135</v>
      </c>
      <c r="F73" s="727" t="s">
        <v>929</v>
      </c>
      <c r="G73" s="728" t="s">
        <v>958</v>
      </c>
      <c r="H73" s="729" t="s">
        <v>952</v>
      </c>
    </row>
    <row r="74" spans="2:8" x14ac:dyDescent="0.3">
      <c r="B74" s="730"/>
      <c r="C74" s="657"/>
      <c r="D74" s="658"/>
      <c r="E74" s="731"/>
      <c r="F74" s="732"/>
      <c r="G74" s="679"/>
      <c r="H74" s="733"/>
    </row>
    <row r="75" spans="2:8" x14ac:dyDescent="0.3">
      <c r="B75" s="730"/>
      <c r="C75" s="657"/>
      <c r="D75" s="658"/>
      <c r="E75" s="731"/>
      <c r="F75" s="732"/>
      <c r="G75" s="679"/>
      <c r="H75" s="733"/>
    </row>
    <row r="76" spans="2:8" ht="15.75" thickBot="1" x14ac:dyDescent="0.35">
      <c r="B76" s="730"/>
      <c r="C76" s="657"/>
      <c r="D76" s="658"/>
      <c r="E76" s="731"/>
      <c r="F76" s="732"/>
      <c r="G76" s="679"/>
      <c r="H76" s="733"/>
    </row>
    <row r="77" spans="2:8" ht="16.5" thickTop="1" thickBot="1" x14ac:dyDescent="0.35">
      <c r="B77" s="720"/>
      <c r="C77" s="609"/>
      <c r="D77" s="699"/>
      <c r="E77" s="700"/>
      <c r="F77" s="699"/>
      <c r="G77" s="721" t="s">
        <v>956</v>
      </c>
      <c r="H77" s="722">
        <v>0</v>
      </c>
    </row>
    <row r="78" spans="2:8" ht="16.5" thickTop="1" thickBot="1" x14ac:dyDescent="0.35">
      <c r="B78" s="663" t="s">
        <v>3382</v>
      </c>
      <c r="C78" s="703"/>
      <c r="D78" s="704"/>
      <c r="E78" s="705"/>
      <c r="F78" s="704"/>
      <c r="G78" s="703"/>
      <c r="H78" s="724"/>
    </row>
    <row r="79" spans="2:8" ht="15.75" thickTop="1" x14ac:dyDescent="0.3">
      <c r="B79" s="725" t="s">
        <v>949</v>
      </c>
      <c r="C79" s="735" t="s">
        <v>960</v>
      </c>
      <c r="D79" s="711" t="s">
        <v>2351</v>
      </c>
      <c r="E79" s="1198" t="s">
        <v>961</v>
      </c>
      <c r="F79" s="1199" t="s">
        <v>314</v>
      </c>
      <c r="G79" s="711" t="s">
        <v>2599</v>
      </c>
      <c r="H79" s="702" t="s">
        <v>962</v>
      </c>
    </row>
    <row r="80" spans="2:8" x14ac:dyDescent="0.3">
      <c r="B80" s="717">
        <v>1</v>
      </c>
      <c r="C80" s="737" t="s">
        <v>966</v>
      </c>
      <c r="D80" s="672">
        <v>3</v>
      </c>
      <c r="E80" s="1200">
        <v>403671.20035076747</v>
      </c>
      <c r="F80" s="1201">
        <v>1211013.6010523024</v>
      </c>
      <c r="G80" s="740">
        <v>0.3</v>
      </c>
      <c r="H80" s="1202">
        <v>363304.08031569072</v>
      </c>
    </row>
    <row r="81" spans="2:8" x14ac:dyDescent="0.3">
      <c r="B81" s="717">
        <v>2</v>
      </c>
      <c r="C81" s="737" t="s">
        <v>967</v>
      </c>
      <c r="D81" s="672">
        <v>3</v>
      </c>
      <c r="E81" s="1200">
        <v>166435.72214626396</v>
      </c>
      <c r="F81" s="1201">
        <v>499307.1664387919</v>
      </c>
      <c r="G81" s="740">
        <v>2.0000000000000009</v>
      </c>
      <c r="H81" s="1202">
        <v>998614.33287758427</v>
      </c>
    </row>
    <row r="82" spans="2:8" x14ac:dyDescent="0.3">
      <c r="B82" s="717">
        <v>3</v>
      </c>
      <c r="C82" s="737" t="s">
        <v>968</v>
      </c>
      <c r="D82" s="672">
        <v>3</v>
      </c>
      <c r="E82" s="1200">
        <v>261541.84908698621</v>
      </c>
      <c r="F82" s="1201">
        <v>784625.5472609587</v>
      </c>
      <c r="G82" s="740">
        <v>1.3333333333333333</v>
      </c>
      <c r="H82" s="1202">
        <v>1046167.3963479449</v>
      </c>
    </row>
    <row r="83" spans="2:8" x14ac:dyDescent="0.3">
      <c r="B83" s="717">
        <v>4</v>
      </c>
      <c r="C83" s="737" t="s">
        <v>968</v>
      </c>
      <c r="D83" s="672">
        <v>3</v>
      </c>
      <c r="E83" s="1200">
        <v>261541.84908698621</v>
      </c>
      <c r="F83" s="1201">
        <v>784625.5472609587</v>
      </c>
      <c r="G83" s="740">
        <v>0.66666666666666663</v>
      </c>
      <c r="H83" s="1202">
        <v>523083.69817397243</v>
      </c>
    </row>
    <row r="84" spans="2:8" x14ac:dyDescent="0.3">
      <c r="B84" s="717">
        <v>5</v>
      </c>
      <c r="C84" s="737" t="s">
        <v>969</v>
      </c>
      <c r="D84" s="672">
        <v>3</v>
      </c>
      <c r="E84" s="1200">
        <v>93831.201492526641</v>
      </c>
      <c r="F84" s="1201">
        <v>281493.60447757994</v>
      </c>
      <c r="G84" s="740">
        <v>0.33</v>
      </c>
      <c r="H84" s="1202">
        <v>92892.889477601391</v>
      </c>
    </row>
    <row r="85" spans="2:8" x14ac:dyDescent="0.3">
      <c r="B85" s="717">
        <v>6</v>
      </c>
      <c r="C85" s="737" t="s">
        <v>963</v>
      </c>
      <c r="D85" s="672">
        <v>3</v>
      </c>
      <c r="E85" s="1200">
        <v>93831.201492526641</v>
      </c>
      <c r="F85" s="1201">
        <v>281493.60447757994</v>
      </c>
      <c r="G85" s="740">
        <v>0.33</v>
      </c>
      <c r="H85" s="1202">
        <v>92892.889477601391</v>
      </c>
    </row>
    <row r="86" spans="2:8" x14ac:dyDescent="0.3">
      <c r="B86" s="717">
        <v>7</v>
      </c>
      <c r="C86" s="737" t="s">
        <v>922</v>
      </c>
      <c r="D86" s="672">
        <v>3</v>
      </c>
      <c r="E86" s="1200">
        <v>100449.55474126368</v>
      </c>
      <c r="F86" s="1201">
        <v>301348.66422379104</v>
      </c>
      <c r="G86" s="740">
        <v>0</v>
      </c>
      <c r="H86" s="1202">
        <v>0</v>
      </c>
    </row>
    <row r="87" spans="2:8" x14ac:dyDescent="0.3">
      <c r="B87" s="717">
        <v>8</v>
      </c>
      <c r="C87" s="737" t="s">
        <v>923</v>
      </c>
      <c r="D87" s="672">
        <v>3</v>
      </c>
      <c r="E87" s="1200">
        <v>64040.167561799884</v>
      </c>
      <c r="F87" s="1201">
        <v>192120.50268539967</v>
      </c>
      <c r="G87" s="740">
        <v>0.66666666666666663</v>
      </c>
      <c r="H87" s="1202">
        <v>128080.33512359977</v>
      </c>
    </row>
    <row r="88" spans="2:8" x14ac:dyDescent="0.3">
      <c r="B88" s="717">
        <v>9</v>
      </c>
      <c r="C88" s="737" t="s">
        <v>935</v>
      </c>
      <c r="D88" s="672">
        <v>3</v>
      </c>
      <c r="E88" s="1200">
        <v>56298.72089551598</v>
      </c>
      <c r="F88" s="1201">
        <v>168896.16268654793</v>
      </c>
      <c r="G88" s="740">
        <v>0.66666666666666663</v>
      </c>
      <c r="H88" s="1202">
        <v>112597.44179103195</v>
      </c>
    </row>
    <row r="89" spans="2:8" x14ac:dyDescent="0.3">
      <c r="B89" s="717">
        <v>10</v>
      </c>
      <c r="C89" s="742" t="s">
        <v>2108</v>
      </c>
      <c r="D89" s="679">
        <v>3</v>
      </c>
      <c r="E89" s="1200">
        <v>233327.91449315075</v>
      </c>
      <c r="F89" s="1201">
        <v>699983.74347945221</v>
      </c>
      <c r="G89" s="740">
        <v>0.66666666666666663</v>
      </c>
      <c r="H89" s="1202">
        <v>466655.82898630144</v>
      </c>
    </row>
    <row r="90" spans="2:8" x14ac:dyDescent="0.3">
      <c r="B90" s="717">
        <v>11</v>
      </c>
      <c r="C90" s="742" t="s">
        <v>2605</v>
      </c>
      <c r="D90" s="679">
        <v>3</v>
      </c>
      <c r="E90" s="1200">
        <v>282139.34593835432</v>
      </c>
      <c r="F90" s="1201">
        <v>846418.03781506303</v>
      </c>
      <c r="G90" s="740">
        <v>1.5</v>
      </c>
      <c r="H90" s="1202">
        <v>1269627.0567225944</v>
      </c>
    </row>
    <row r="91" spans="2:8" ht="15.75" thickBot="1" x14ac:dyDescent="0.35">
      <c r="B91" s="717"/>
      <c r="C91" s="703"/>
      <c r="D91" s="704"/>
      <c r="E91" s="705"/>
      <c r="F91" s="704"/>
      <c r="G91" s="1179" t="s">
        <v>956</v>
      </c>
      <c r="H91" s="1173">
        <v>5093915.9492939226</v>
      </c>
    </row>
    <row r="92" spans="2:8" ht="16.5" thickTop="1" thickBot="1" x14ac:dyDescent="0.35">
      <c r="B92" s="745"/>
      <c r="C92" s="746"/>
      <c r="D92" s="747"/>
      <c r="E92" s="748"/>
      <c r="F92" s="749" t="s">
        <v>964</v>
      </c>
      <c r="G92" s="749"/>
      <c r="H92" s="750">
        <v>5757398.4355307668</v>
      </c>
    </row>
    <row r="94" spans="2:8" ht="15.75" thickBot="1" x14ac:dyDescent="0.35"/>
    <row r="95" spans="2:8" ht="15" customHeight="1" x14ac:dyDescent="0.3">
      <c r="B95" s="3988"/>
      <c r="C95" s="3989"/>
      <c r="D95" s="3989"/>
      <c r="E95" s="3989"/>
      <c r="F95" s="692"/>
      <c r="G95" s="693" t="s">
        <v>875</v>
      </c>
      <c r="H95" s="692"/>
    </row>
    <row r="96" spans="2:8" ht="15.75" thickBot="1" x14ac:dyDescent="0.35">
      <c r="B96" s="3986" t="s">
        <v>877</v>
      </c>
      <c r="C96" s="3987"/>
      <c r="D96" s="3987"/>
      <c r="E96" s="3987"/>
      <c r="F96" s="608">
        <v>3</v>
      </c>
      <c r="G96" s="609" t="s">
        <v>3366</v>
      </c>
      <c r="H96" s="1189"/>
    </row>
    <row r="97" spans="2:8" x14ac:dyDescent="0.3">
      <c r="B97" s="758"/>
      <c r="C97" s="759"/>
      <c r="D97" s="759"/>
      <c r="E97" s="759"/>
      <c r="F97" s="759"/>
      <c r="G97" s="760"/>
      <c r="H97" s="761"/>
    </row>
    <row r="98" spans="2:8" ht="15.75" thickBot="1" x14ac:dyDescent="0.35">
      <c r="B98" s="615" t="s">
        <v>944</v>
      </c>
      <c r="C98" s="616" t="s">
        <v>1103</v>
      </c>
      <c r="D98" s="1190"/>
      <c r="E98" s="1190"/>
      <c r="F98" s="1190"/>
      <c r="G98" s="1191"/>
      <c r="H98" s="1192"/>
    </row>
    <row r="99" spans="2:8" x14ac:dyDescent="0.3">
      <c r="B99" s="663"/>
      <c r="C99" s="698"/>
      <c r="D99" s="699"/>
      <c r="E99" s="700"/>
      <c r="F99" s="699"/>
      <c r="G99" s="701"/>
      <c r="H99" s="702"/>
    </row>
    <row r="100" spans="2:8" ht="15.75" thickBot="1" x14ac:dyDescent="0.35">
      <c r="B100" s="663" t="s">
        <v>947</v>
      </c>
      <c r="C100" s="703"/>
      <c r="D100" s="699"/>
      <c r="E100" s="705"/>
      <c r="F100" s="704"/>
      <c r="G100" s="706"/>
      <c r="H100" s="707" t="s">
        <v>892</v>
      </c>
    </row>
    <row r="101" spans="2:8" ht="15.75" thickTop="1" x14ac:dyDescent="0.3">
      <c r="B101" s="955" t="s">
        <v>949</v>
      </c>
      <c r="C101" s="709" t="s">
        <v>773</v>
      </c>
      <c r="D101" s="1209" t="s">
        <v>135</v>
      </c>
      <c r="E101" s="711" t="s">
        <v>873</v>
      </c>
      <c r="F101" s="710" t="s">
        <v>950</v>
      </c>
      <c r="G101" s="711" t="s">
        <v>951</v>
      </c>
      <c r="H101" s="702" t="s">
        <v>952</v>
      </c>
    </row>
    <row r="102" spans="2:8" x14ac:dyDescent="0.3">
      <c r="B102" s="717">
        <v>1</v>
      </c>
      <c r="C102" s="712" t="s">
        <v>932</v>
      </c>
      <c r="D102" s="1210" t="s">
        <v>921</v>
      </c>
      <c r="E102" s="753">
        <v>2</v>
      </c>
      <c r="F102" s="1193">
        <v>4251.3637355331075</v>
      </c>
      <c r="G102" s="754">
        <v>1</v>
      </c>
      <c r="H102" s="716">
        <v>8502.727471066215</v>
      </c>
    </row>
    <row r="103" spans="2:8" x14ac:dyDescent="0.3">
      <c r="B103" s="717">
        <v>2</v>
      </c>
      <c r="C103" s="712" t="s">
        <v>954</v>
      </c>
      <c r="D103" s="1210" t="s">
        <v>921</v>
      </c>
      <c r="E103" s="753">
        <v>2</v>
      </c>
      <c r="F103" s="1193">
        <v>57306.994189541183</v>
      </c>
      <c r="G103" s="754">
        <v>1</v>
      </c>
      <c r="H103" s="716">
        <v>114613.98837908237</v>
      </c>
    </row>
    <row r="104" spans="2:8" x14ac:dyDescent="0.3">
      <c r="B104" s="717">
        <v>3</v>
      </c>
      <c r="C104" s="712" t="s">
        <v>955</v>
      </c>
      <c r="D104" s="1210" t="s">
        <v>921</v>
      </c>
      <c r="E104" s="753">
        <v>3</v>
      </c>
      <c r="F104" s="1193">
        <v>49100.321378481269</v>
      </c>
      <c r="G104" s="754">
        <v>1</v>
      </c>
      <c r="H104" s="716">
        <v>147300.96413544379</v>
      </c>
    </row>
    <row r="105" spans="2:8" x14ac:dyDescent="0.3">
      <c r="B105" s="717">
        <v>4</v>
      </c>
      <c r="C105" s="712" t="s">
        <v>953</v>
      </c>
      <c r="D105" s="1210" t="s">
        <v>921</v>
      </c>
      <c r="E105" s="753">
        <v>8</v>
      </c>
      <c r="F105" s="1193">
        <v>26026.308555399723</v>
      </c>
      <c r="G105" s="754">
        <v>1</v>
      </c>
      <c r="H105" s="716">
        <v>208210.46844319778</v>
      </c>
    </row>
    <row r="106" spans="2:8" x14ac:dyDescent="0.3">
      <c r="B106" s="717">
        <v>5</v>
      </c>
      <c r="C106" s="712" t="s">
        <v>936</v>
      </c>
      <c r="D106" s="1210" t="s">
        <v>921</v>
      </c>
      <c r="E106" s="753">
        <v>9</v>
      </c>
      <c r="F106" s="1193">
        <v>4513.8849929873777</v>
      </c>
      <c r="G106" s="754">
        <v>1</v>
      </c>
      <c r="H106" s="716">
        <v>40624.964936886397</v>
      </c>
    </row>
    <row r="107" spans="2:8" ht="15.75" thickBot="1" x14ac:dyDescent="0.35">
      <c r="B107" s="717">
        <v>6</v>
      </c>
      <c r="C107" s="712" t="s">
        <v>1747</v>
      </c>
      <c r="D107" s="1210" t="s">
        <v>921</v>
      </c>
      <c r="E107" s="755">
        <v>1</v>
      </c>
      <c r="F107" s="1193">
        <v>144229.3728711681</v>
      </c>
      <c r="G107" s="754">
        <v>1</v>
      </c>
      <c r="H107" s="716">
        <v>144229.3728711681</v>
      </c>
    </row>
    <row r="108" spans="2:8" ht="16.5" thickTop="1" thickBot="1" x14ac:dyDescent="0.35">
      <c r="B108" s="720"/>
      <c r="C108" s="609"/>
      <c r="D108" s="699"/>
      <c r="E108" s="700"/>
      <c r="F108" s="699"/>
      <c r="G108" s="1172" t="s">
        <v>956</v>
      </c>
      <c r="H108" s="1173">
        <v>663482.48623684468</v>
      </c>
    </row>
    <row r="109" spans="2:8" ht="16.5" thickTop="1" thickBot="1" x14ac:dyDescent="0.35">
      <c r="B109" s="723" t="s">
        <v>957</v>
      </c>
      <c r="C109" s="703"/>
      <c r="D109" s="704"/>
      <c r="E109" s="705"/>
      <c r="F109" s="704"/>
      <c r="G109" s="703"/>
      <c r="H109" s="724"/>
    </row>
    <row r="110" spans="2:8" ht="15.75" thickTop="1" x14ac:dyDescent="0.3">
      <c r="B110" s="725" t="s">
        <v>949</v>
      </c>
      <c r="C110" s="726"/>
      <c r="D110" s="727"/>
      <c r="E110" s="728" t="s">
        <v>135</v>
      </c>
      <c r="F110" s="727" t="s">
        <v>929</v>
      </c>
      <c r="G110" s="728" t="s">
        <v>958</v>
      </c>
      <c r="H110" s="729" t="s">
        <v>952</v>
      </c>
    </row>
    <row r="111" spans="2:8" x14ac:dyDescent="0.3">
      <c r="B111" s="730"/>
      <c r="C111" s="657"/>
      <c r="D111" s="658"/>
      <c r="E111" s="731"/>
      <c r="F111" s="732"/>
      <c r="G111" s="679"/>
      <c r="H111" s="733"/>
    </row>
    <row r="112" spans="2:8" x14ac:dyDescent="0.3">
      <c r="B112" s="730"/>
      <c r="C112" s="657"/>
      <c r="D112" s="658"/>
      <c r="E112" s="731"/>
      <c r="F112" s="732"/>
      <c r="G112" s="679"/>
      <c r="H112" s="733"/>
    </row>
    <row r="113" spans="2:8" ht="15.75" thickBot="1" x14ac:dyDescent="0.35">
      <c r="B113" s="730"/>
      <c r="C113" s="657"/>
      <c r="D113" s="658"/>
      <c r="E113" s="731"/>
      <c r="F113" s="732"/>
      <c r="G113" s="679"/>
      <c r="H113" s="733"/>
    </row>
    <row r="114" spans="2:8" ht="16.5" thickTop="1" thickBot="1" x14ac:dyDescent="0.35">
      <c r="B114" s="720"/>
      <c r="C114" s="609"/>
      <c r="D114" s="699"/>
      <c r="E114" s="700"/>
      <c r="F114" s="699"/>
      <c r="G114" s="721" t="s">
        <v>956</v>
      </c>
      <c r="H114" s="722">
        <v>0</v>
      </c>
    </row>
    <row r="115" spans="2:8" ht="16.5" thickTop="1" thickBot="1" x14ac:dyDescent="0.35">
      <c r="B115" s="663" t="s">
        <v>3382</v>
      </c>
      <c r="C115" s="703"/>
      <c r="D115" s="704"/>
      <c r="E115" s="705"/>
      <c r="F115" s="704"/>
      <c r="G115" s="703"/>
      <c r="H115" s="724"/>
    </row>
    <row r="116" spans="2:8" ht="15.75" thickTop="1" x14ac:dyDescent="0.3">
      <c r="B116" s="725" t="s">
        <v>949</v>
      </c>
      <c r="C116" s="735" t="s">
        <v>960</v>
      </c>
      <c r="D116" s="711" t="s">
        <v>2351</v>
      </c>
      <c r="E116" s="1198" t="s">
        <v>961</v>
      </c>
      <c r="F116" s="1199" t="s">
        <v>314</v>
      </c>
      <c r="G116" s="711" t="s">
        <v>2599</v>
      </c>
      <c r="H116" s="702" t="s">
        <v>962</v>
      </c>
    </row>
    <row r="117" spans="2:8" x14ac:dyDescent="0.3">
      <c r="B117" s="717">
        <v>1</v>
      </c>
      <c r="C117" s="737" t="s">
        <v>966</v>
      </c>
      <c r="D117" s="672">
        <v>2</v>
      </c>
      <c r="E117" s="1200">
        <v>403671.20035076747</v>
      </c>
      <c r="F117" s="1201">
        <v>807342.40070153493</v>
      </c>
      <c r="G117" s="740">
        <v>0.3</v>
      </c>
      <c r="H117" s="1202">
        <v>242202.72021046048</v>
      </c>
    </row>
    <row r="118" spans="2:8" x14ac:dyDescent="0.3">
      <c r="B118" s="717">
        <v>2</v>
      </c>
      <c r="C118" s="737" t="s">
        <v>967</v>
      </c>
      <c r="D118" s="672">
        <v>3</v>
      </c>
      <c r="E118" s="1200">
        <v>166435.72214626396</v>
      </c>
      <c r="F118" s="1201">
        <v>499307.1664387919</v>
      </c>
      <c r="G118" s="740">
        <v>2.0000000000000009</v>
      </c>
      <c r="H118" s="1202">
        <v>998614.33287758427</v>
      </c>
    </row>
    <row r="119" spans="2:8" x14ac:dyDescent="0.3">
      <c r="B119" s="717">
        <v>3</v>
      </c>
      <c r="C119" s="737" t="s">
        <v>968</v>
      </c>
      <c r="D119" s="672">
        <v>3</v>
      </c>
      <c r="E119" s="1200">
        <v>261541.84908698621</v>
      </c>
      <c r="F119" s="1201">
        <v>784625.5472609587</v>
      </c>
      <c r="G119" s="740">
        <v>1.3333333333333333</v>
      </c>
      <c r="H119" s="1202">
        <v>1046167.3963479449</v>
      </c>
    </row>
    <row r="120" spans="2:8" x14ac:dyDescent="0.3">
      <c r="B120" s="717">
        <v>4</v>
      </c>
      <c r="C120" s="737" t="s">
        <v>968</v>
      </c>
      <c r="D120" s="672">
        <v>2</v>
      </c>
      <c r="E120" s="1200">
        <v>261541.84908698621</v>
      </c>
      <c r="F120" s="1201">
        <v>523083.69817397243</v>
      </c>
      <c r="G120" s="740">
        <v>0.67</v>
      </c>
      <c r="H120" s="1202">
        <v>350466.07777656155</v>
      </c>
    </row>
    <row r="121" spans="2:8" x14ac:dyDescent="0.3">
      <c r="B121" s="717">
        <v>5</v>
      </c>
      <c r="C121" s="737" t="s">
        <v>969</v>
      </c>
      <c r="D121" s="672">
        <v>2</v>
      </c>
      <c r="E121" s="1200">
        <v>93831.201492526641</v>
      </c>
      <c r="F121" s="1201">
        <v>187662.40298505328</v>
      </c>
      <c r="G121" s="740">
        <v>0.33</v>
      </c>
      <c r="H121" s="1202">
        <v>61928.592985067589</v>
      </c>
    </row>
    <row r="122" spans="2:8" x14ac:dyDescent="0.3">
      <c r="B122" s="717">
        <v>6</v>
      </c>
      <c r="C122" s="737" t="s">
        <v>963</v>
      </c>
      <c r="D122" s="672">
        <v>2</v>
      </c>
      <c r="E122" s="1200">
        <v>93831.201492526641</v>
      </c>
      <c r="F122" s="1201">
        <v>187662.40298505328</v>
      </c>
      <c r="G122" s="740">
        <v>0.33</v>
      </c>
      <c r="H122" s="1202">
        <v>61928.592985067589</v>
      </c>
    </row>
    <row r="123" spans="2:8" x14ac:dyDescent="0.3">
      <c r="B123" s="717">
        <v>7</v>
      </c>
      <c r="C123" s="737" t="s">
        <v>922</v>
      </c>
      <c r="D123" s="672">
        <v>3</v>
      </c>
      <c r="E123" s="1200">
        <v>100449.55474126368</v>
      </c>
      <c r="F123" s="1201">
        <v>301348.66422379104</v>
      </c>
      <c r="G123" s="740">
        <v>0</v>
      </c>
      <c r="H123" s="1202">
        <v>0</v>
      </c>
    </row>
    <row r="124" spans="2:8" x14ac:dyDescent="0.3">
      <c r="B124" s="717">
        <v>8</v>
      </c>
      <c r="C124" s="737" t="s">
        <v>923</v>
      </c>
      <c r="D124" s="672">
        <v>3</v>
      </c>
      <c r="E124" s="1200">
        <v>64040.167561799884</v>
      </c>
      <c r="F124" s="1201">
        <v>192120.50268539967</v>
      </c>
      <c r="G124" s="740">
        <v>0.66666666666666663</v>
      </c>
      <c r="H124" s="1202">
        <v>128080.33512359977</v>
      </c>
    </row>
    <row r="125" spans="2:8" x14ac:dyDescent="0.3">
      <c r="B125" s="717">
        <v>9</v>
      </c>
      <c r="C125" s="737" t="s">
        <v>935</v>
      </c>
      <c r="D125" s="672">
        <v>3</v>
      </c>
      <c r="E125" s="1200">
        <v>56298.72089551598</v>
      </c>
      <c r="F125" s="1201">
        <v>168896.16268654793</v>
      </c>
      <c r="G125" s="740">
        <v>0.66666666666666663</v>
      </c>
      <c r="H125" s="1202">
        <v>112597.44179103195</v>
      </c>
    </row>
    <row r="126" spans="2:8" x14ac:dyDescent="0.3">
      <c r="B126" s="717">
        <v>10</v>
      </c>
      <c r="C126" s="742" t="s">
        <v>2108</v>
      </c>
      <c r="D126" s="679">
        <v>2</v>
      </c>
      <c r="E126" s="1200">
        <v>233327.91449315075</v>
      </c>
      <c r="F126" s="1201">
        <v>466655.82898630149</v>
      </c>
      <c r="G126" s="740">
        <v>0.66666666666666663</v>
      </c>
      <c r="H126" s="1202">
        <v>311103.88599086762</v>
      </c>
    </row>
    <row r="127" spans="2:8" x14ac:dyDescent="0.3">
      <c r="B127" s="717">
        <v>11</v>
      </c>
      <c r="C127" s="742" t="s">
        <v>2605</v>
      </c>
      <c r="D127" s="679">
        <v>2</v>
      </c>
      <c r="E127" s="1200">
        <v>282139.34593835432</v>
      </c>
      <c r="F127" s="1201">
        <v>564278.69187670865</v>
      </c>
      <c r="G127" s="740">
        <v>1</v>
      </c>
      <c r="H127" s="1202">
        <v>564278.69187670865</v>
      </c>
    </row>
    <row r="128" spans="2:8" ht="15.75" thickBot="1" x14ac:dyDescent="0.35">
      <c r="B128" s="744"/>
      <c r="C128" s="703"/>
      <c r="D128" s="704"/>
      <c r="E128" s="705"/>
      <c r="F128" s="704"/>
      <c r="G128" s="1179" t="s">
        <v>956</v>
      </c>
      <c r="H128" s="1173">
        <v>3877368.0679648938</v>
      </c>
    </row>
    <row r="129" spans="2:8" ht="16.5" thickTop="1" thickBot="1" x14ac:dyDescent="0.35">
      <c r="B129" s="745"/>
      <c r="C129" s="746"/>
      <c r="D129" s="747"/>
      <c r="E129" s="748"/>
      <c r="F129" s="749" t="s">
        <v>964</v>
      </c>
      <c r="G129" s="749"/>
      <c r="H129" s="750">
        <v>4540850.5542017389</v>
      </c>
    </row>
  </sheetData>
  <mergeCells count="6">
    <mergeCell ref="B96:E96"/>
    <mergeCell ref="B21:E21"/>
    <mergeCell ref="B22:E22"/>
    <mergeCell ref="B58:E58"/>
    <mergeCell ref="B59:E59"/>
    <mergeCell ref="B95:E95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88"/>
  <dimension ref="B2:L90"/>
  <sheetViews>
    <sheetView showGridLines="0" topLeftCell="A43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751"/>
    <col min="2" max="2" width="11.5703125" style="751" bestFit="1" customWidth="1"/>
    <col min="3" max="3" width="53.140625" style="751" bestFit="1" customWidth="1"/>
    <col min="4" max="4" width="17.42578125" style="751" customWidth="1"/>
    <col min="5" max="5" width="19.28515625" style="751" bestFit="1" customWidth="1"/>
    <col min="6" max="6" width="18.7109375" style="751" customWidth="1"/>
    <col min="7" max="7" width="18.85546875" style="751" customWidth="1"/>
    <col min="8" max="8" width="17.140625" style="751" bestFit="1" customWidth="1"/>
    <col min="9" max="16384" width="11.42578125" style="751"/>
  </cols>
  <sheetData>
    <row r="2" spans="2:8" ht="18.75" x14ac:dyDescent="0.3">
      <c r="B2" s="549" t="s">
        <v>2804</v>
      </c>
    </row>
    <row r="3" spans="2:8" ht="18.75" x14ac:dyDescent="0.3">
      <c r="B3" s="549" t="s">
        <v>2806</v>
      </c>
    </row>
    <row r="4" spans="2:8" ht="18.75" x14ac:dyDescent="0.3">
      <c r="B4" s="549" t="s">
        <v>2821</v>
      </c>
    </row>
    <row r="5" spans="2:8" x14ac:dyDescent="0.3">
      <c r="B5" s="597" t="s">
        <v>3372</v>
      </c>
    </row>
    <row r="8" spans="2:8" ht="18.75" x14ac:dyDescent="0.3">
      <c r="B8" s="1182"/>
    </row>
    <row r="10" spans="2:8" ht="25.5" x14ac:dyDescent="0.3">
      <c r="B10" s="1183" t="s">
        <v>938</v>
      </c>
      <c r="C10" s="1183" t="s">
        <v>776</v>
      </c>
      <c r="D10" s="1183" t="s">
        <v>925</v>
      </c>
      <c r="E10" s="1183" t="s">
        <v>975</v>
      </c>
      <c r="F10" s="1183" t="s">
        <v>976</v>
      </c>
      <c r="G10" s="1165" t="s">
        <v>3363</v>
      </c>
    </row>
    <row r="11" spans="2:8" x14ac:dyDescent="0.3">
      <c r="B11" s="1006">
        <v>1</v>
      </c>
      <c r="C11" s="1167" t="s">
        <v>1098</v>
      </c>
      <c r="D11" s="691">
        <v>663482.48623684468</v>
      </c>
      <c r="E11" s="691">
        <v>0</v>
      </c>
      <c r="F11" s="691">
        <v>969342.01699122344</v>
      </c>
      <c r="G11" s="691">
        <v>1632824.5032280681</v>
      </c>
    </row>
    <row r="12" spans="2:8" x14ac:dyDescent="0.3">
      <c r="B12" s="1006">
        <v>2</v>
      </c>
      <c r="C12" s="1167" t="s">
        <v>1099</v>
      </c>
      <c r="D12" s="691">
        <v>663482.48623684468</v>
      </c>
      <c r="E12" s="691">
        <v>0</v>
      </c>
      <c r="F12" s="691">
        <v>1802490.2609578948</v>
      </c>
      <c r="G12" s="691">
        <v>2465972.7471947395</v>
      </c>
    </row>
    <row r="15" spans="2:8" ht="15.75" thickBot="1" x14ac:dyDescent="0.35"/>
    <row r="16" spans="2:8" ht="15" customHeight="1" x14ac:dyDescent="0.3">
      <c r="B16" s="3988"/>
      <c r="C16" s="3989"/>
      <c r="D16" s="3989"/>
      <c r="E16" s="3989"/>
      <c r="F16" s="692"/>
      <c r="G16" s="693" t="s">
        <v>875</v>
      </c>
      <c r="H16" s="692"/>
    </row>
    <row r="17" spans="2:8" ht="15.75" thickBot="1" x14ac:dyDescent="0.35">
      <c r="B17" s="3986" t="s">
        <v>877</v>
      </c>
      <c r="C17" s="3987"/>
      <c r="D17" s="3987"/>
      <c r="E17" s="3987"/>
      <c r="F17" s="608">
        <v>1</v>
      </c>
      <c r="G17" s="609" t="s">
        <v>3366</v>
      </c>
      <c r="H17" s="610"/>
    </row>
    <row r="18" spans="2:8" x14ac:dyDescent="0.3">
      <c r="B18" s="611"/>
      <c r="C18" s="612"/>
      <c r="D18" s="612"/>
      <c r="E18" s="612"/>
      <c r="F18" s="612"/>
      <c r="G18" s="613"/>
      <c r="H18" s="694"/>
    </row>
    <row r="19" spans="2:8" ht="15.75" customHeight="1" thickBot="1" x14ac:dyDescent="0.35">
      <c r="B19" s="615" t="s">
        <v>944</v>
      </c>
      <c r="C19" s="616" t="s">
        <v>1098</v>
      </c>
      <c r="D19" s="695"/>
      <c r="E19" s="695"/>
      <c r="F19" s="695"/>
      <c r="G19" s="696"/>
      <c r="H19" s="697"/>
    </row>
    <row r="20" spans="2:8" x14ac:dyDescent="0.3">
      <c r="B20" s="663"/>
      <c r="C20" s="698"/>
      <c r="D20" s="699"/>
      <c r="E20" s="700"/>
      <c r="F20" s="699"/>
      <c r="G20" s="701"/>
      <c r="H20" s="702"/>
    </row>
    <row r="21" spans="2:8" ht="15.75" thickBot="1" x14ac:dyDescent="0.35">
      <c r="B21" s="663" t="s">
        <v>947</v>
      </c>
      <c r="C21" s="703"/>
      <c r="D21" s="704"/>
      <c r="E21" s="705"/>
      <c r="F21" s="704"/>
      <c r="G21" s="706"/>
      <c r="H21" s="707" t="s">
        <v>892</v>
      </c>
    </row>
    <row r="22" spans="2:8" ht="15.75" thickTop="1" x14ac:dyDescent="0.3">
      <c r="B22" s="708" t="s">
        <v>949</v>
      </c>
      <c r="C22" s="709" t="s">
        <v>773</v>
      </c>
      <c r="D22" s="710" t="s">
        <v>135</v>
      </c>
      <c r="E22" s="710" t="s">
        <v>873</v>
      </c>
      <c r="F22" s="710" t="s">
        <v>950</v>
      </c>
      <c r="G22" s="711" t="s">
        <v>951</v>
      </c>
      <c r="H22" s="702" t="s">
        <v>952</v>
      </c>
    </row>
    <row r="23" spans="2:8" x14ac:dyDescent="0.3">
      <c r="B23" s="708">
        <v>1</v>
      </c>
      <c r="C23" s="712" t="s">
        <v>932</v>
      </c>
      <c r="D23" s="713" t="s">
        <v>921</v>
      </c>
      <c r="E23" s="713">
        <v>2</v>
      </c>
      <c r="F23" s="714">
        <v>4251.3637355331075</v>
      </c>
      <c r="G23" s="715">
        <v>1</v>
      </c>
      <c r="H23" s="716">
        <v>8502.727471066215</v>
      </c>
    </row>
    <row r="24" spans="2:8" x14ac:dyDescent="0.3">
      <c r="B24" s="717">
        <v>2</v>
      </c>
      <c r="C24" s="712" t="s">
        <v>954</v>
      </c>
      <c r="D24" s="713" t="s">
        <v>921</v>
      </c>
      <c r="E24" s="713">
        <v>2</v>
      </c>
      <c r="F24" s="714">
        <v>57306.994189541183</v>
      </c>
      <c r="G24" s="715">
        <v>1</v>
      </c>
      <c r="H24" s="716">
        <v>114613.98837908237</v>
      </c>
    </row>
    <row r="25" spans="2:8" x14ac:dyDescent="0.3">
      <c r="B25" s="708">
        <v>3</v>
      </c>
      <c r="C25" s="712" t="s">
        <v>955</v>
      </c>
      <c r="D25" s="713" t="s">
        <v>921</v>
      </c>
      <c r="E25" s="713">
        <v>3</v>
      </c>
      <c r="F25" s="714">
        <v>49100.321378481269</v>
      </c>
      <c r="G25" s="715">
        <v>1</v>
      </c>
      <c r="H25" s="716">
        <v>147300.96413544379</v>
      </c>
    </row>
    <row r="26" spans="2:8" x14ac:dyDescent="0.3">
      <c r="B26" s="717">
        <v>4</v>
      </c>
      <c r="C26" s="712" t="s">
        <v>953</v>
      </c>
      <c r="D26" s="713" t="s">
        <v>921</v>
      </c>
      <c r="E26" s="713">
        <v>8</v>
      </c>
      <c r="F26" s="714">
        <v>26026.308555399723</v>
      </c>
      <c r="G26" s="718">
        <v>1</v>
      </c>
      <c r="H26" s="716">
        <v>208210.46844319778</v>
      </c>
    </row>
    <row r="27" spans="2:8" x14ac:dyDescent="0.3">
      <c r="B27" s="708">
        <v>5</v>
      </c>
      <c r="C27" s="712" t="s">
        <v>936</v>
      </c>
      <c r="D27" s="713" t="s">
        <v>921</v>
      </c>
      <c r="E27" s="713">
        <v>9</v>
      </c>
      <c r="F27" s="714">
        <v>4513.8849929873777</v>
      </c>
      <c r="G27" s="718">
        <v>1</v>
      </c>
      <c r="H27" s="716">
        <v>40624.964936886397</v>
      </c>
    </row>
    <row r="28" spans="2:8" ht="15.75" thickBot="1" x14ac:dyDescent="0.35">
      <c r="B28" s="717">
        <v>6</v>
      </c>
      <c r="C28" s="712" t="s">
        <v>1747</v>
      </c>
      <c r="D28" s="713" t="s">
        <v>921</v>
      </c>
      <c r="E28" s="713">
        <v>1</v>
      </c>
      <c r="F28" s="714">
        <v>144229.3728711681</v>
      </c>
      <c r="G28" s="719">
        <v>1</v>
      </c>
      <c r="H28" s="716">
        <v>144229.3728711681</v>
      </c>
    </row>
    <row r="29" spans="2:8" ht="16.5" thickTop="1" thickBot="1" x14ac:dyDescent="0.35">
      <c r="B29" s="720"/>
      <c r="C29" s="609"/>
      <c r="D29" s="699"/>
      <c r="E29" s="700"/>
      <c r="F29" s="699"/>
      <c r="G29" s="721" t="s">
        <v>956</v>
      </c>
      <c r="H29" s="722">
        <v>663482.48623684468</v>
      </c>
    </row>
    <row r="30" spans="2:8" ht="16.5" thickTop="1" thickBot="1" x14ac:dyDescent="0.35">
      <c r="B30" s="723" t="s">
        <v>957</v>
      </c>
      <c r="C30" s="703"/>
      <c r="D30" s="704"/>
      <c r="E30" s="705"/>
      <c r="F30" s="704"/>
      <c r="G30" s="703"/>
      <c r="H30" s="724"/>
    </row>
    <row r="31" spans="2:8" ht="15.75" thickTop="1" x14ac:dyDescent="0.3">
      <c r="B31" s="725" t="s">
        <v>949</v>
      </c>
      <c r="C31" s="726"/>
      <c r="D31" s="727"/>
      <c r="E31" s="728" t="s">
        <v>135</v>
      </c>
      <c r="F31" s="727" t="s">
        <v>929</v>
      </c>
      <c r="G31" s="728" t="s">
        <v>958</v>
      </c>
      <c r="H31" s="729" t="s">
        <v>952</v>
      </c>
    </row>
    <row r="32" spans="2:8" x14ac:dyDescent="0.3">
      <c r="B32" s="730"/>
      <c r="C32" s="657"/>
      <c r="D32" s="658"/>
      <c r="E32" s="731"/>
      <c r="F32" s="732"/>
      <c r="G32" s="679"/>
      <c r="H32" s="733"/>
    </row>
    <row r="33" spans="2:8" x14ac:dyDescent="0.3">
      <c r="B33" s="730"/>
      <c r="C33" s="657"/>
      <c r="D33" s="658"/>
      <c r="E33" s="731"/>
      <c r="F33" s="732"/>
      <c r="G33" s="679"/>
      <c r="H33" s="733"/>
    </row>
    <row r="34" spans="2:8" x14ac:dyDescent="0.3">
      <c r="B34" s="730"/>
      <c r="C34" s="657"/>
      <c r="D34" s="658"/>
      <c r="E34" s="731"/>
      <c r="F34" s="732"/>
      <c r="G34" s="679"/>
      <c r="H34" s="733"/>
    </row>
    <row r="35" spans="2:8" ht="15.75" thickBot="1" x14ac:dyDescent="0.35">
      <c r="B35" s="730"/>
      <c r="C35" s="657"/>
      <c r="D35" s="658"/>
      <c r="E35" s="731"/>
      <c r="F35" s="732"/>
      <c r="G35" s="679"/>
      <c r="H35" s="733"/>
    </row>
    <row r="36" spans="2:8" ht="16.5" thickTop="1" thickBot="1" x14ac:dyDescent="0.35">
      <c r="B36" s="720"/>
      <c r="C36" s="609" t="s">
        <v>959</v>
      </c>
      <c r="D36" s="699"/>
      <c r="E36" s="700"/>
      <c r="F36" s="699"/>
      <c r="G36" s="721" t="s">
        <v>956</v>
      </c>
      <c r="H36" s="722">
        <v>0</v>
      </c>
    </row>
    <row r="37" spans="2:8" ht="16.5" thickTop="1" thickBot="1" x14ac:dyDescent="0.35">
      <c r="B37" s="720"/>
      <c r="C37" s="703"/>
      <c r="D37" s="734"/>
      <c r="E37" s="734"/>
      <c r="F37" s="704"/>
      <c r="G37" s="703"/>
      <c r="H37" s="724"/>
    </row>
    <row r="38" spans="2:8" ht="15.75" thickTop="1" x14ac:dyDescent="0.3">
      <c r="B38" s="725" t="s">
        <v>949</v>
      </c>
      <c r="C38" s="735" t="s">
        <v>960</v>
      </c>
      <c r="D38" s="736" t="s">
        <v>2351</v>
      </c>
      <c r="E38" s="736" t="s">
        <v>961</v>
      </c>
      <c r="F38" s="710" t="s">
        <v>314</v>
      </c>
      <c r="G38" s="711" t="s">
        <v>2599</v>
      </c>
      <c r="H38" s="702" t="s">
        <v>962</v>
      </c>
    </row>
    <row r="39" spans="2:8" x14ac:dyDescent="0.3">
      <c r="B39" s="717">
        <v>1</v>
      </c>
      <c r="C39" s="737" t="s">
        <v>966</v>
      </c>
      <c r="D39" s="672">
        <v>2</v>
      </c>
      <c r="E39" s="738">
        <v>403671.20035076747</v>
      </c>
      <c r="F39" s="739">
        <v>807342.40070153493</v>
      </c>
      <c r="G39" s="740">
        <v>7.4999999999999997E-2</v>
      </c>
      <c r="H39" s="741">
        <v>60550.68005261512</v>
      </c>
    </row>
    <row r="40" spans="2:8" x14ac:dyDescent="0.3">
      <c r="B40" s="717">
        <v>2</v>
      </c>
      <c r="C40" s="737" t="s">
        <v>967</v>
      </c>
      <c r="D40" s="672">
        <v>3</v>
      </c>
      <c r="E40" s="738">
        <v>166435.72214626396</v>
      </c>
      <c r="F40" s="739">
        <v>499307.1664387919</v>
      </c>
      <c r="G40" s="740">
        <v>0.50000000000000022</v>
      </c>
      <c r="H40" s="741">
        <v>249653.58321939607</v>
      </c>
    </row>
    <row r="41" spans="2:8" x14ac:dyDescent="0.3">
      <c r="B41" s="717">
        <v>3</v>
      </c>
      <c r="C41" s="737" t="s">
        <v>968</v>
      </c>
      <c r="D41" s="672">
        <v>3</v>
      </c>
      <c r="E41" s="738">
        <v>261541.84908698621</v>
      </c>
      <c r="F41" s="739">
        <v>784625.5472609587</v>
      </c>
      <c r="G41" s="740">
        <v>0.33333333333333331</v>
      </c>
      <c r="H41" s="741">
        <v>261541.84908698621</v>
      </c>
    </row>
    <row r="42" spans="2:8" x14ac:dyDescent="0.3">
      <c r="B42" s="717">
        <v>4</v>
      </c>
      <c r="C42" s="737" t="s">
        <v>968</v>
      </c>
      <c r="D42" s="672">
        <v>2</v>
      </c>
      <c r="E42" s="738">
        <v>261541.84908698621</v>
      </c>
      <c r="F42" s="739">
        <v>523083.69817397243</v>
      </c>
      <c r="G42" s="740">
        <v>0.16750000000000001</v>
      </c>
      <c r="H42" s="741">
        <v>87616.519444140387</v>
      </c>
    </row>
    <row r="43" spans="2:8" x14ac:dyDescent="0.3">
      <c r="B43" s="717">
        <v>5</v>
      </c>
      <c r="C43" s="737" t="s">
        <v>969</v>
      </c>
      <c r="D43" s="672">
        <v>2</v>
      </c>
      <c r="E43" s="738">
        <v>93831.201492526641</v>
      </c>
      <c r="F43" s="739">
        <v>187662.40298505328</v>
      </c>
      <c r="G43" s="740">
        <v>8.2500000000000004E-2</v>
      </c>
      <c r="H43" s="741">
        <v>15482.148246266897</v>
      </c>
    </row>
    <row r="44" spans="2:8" x14ac:dyDescent="0.3">
      <c r="B44" s="717">
        <v>6</v>
      </c>
      <c r="C44" s="737" t="s">
        <v>963</v>
      </c>
      <c r="D44" s="672">
        <v>2</v>
      </c>
      <c r="E44" s="738">
        <v>93831.201492526641</v>
      </c>
      <c r="F44" s="739">
        <v>187662.40298505328</v>
      </c>
      <c r="G44" s="740">
        <v>8.2500000000000004E-2</v>
      </c>
      <c r="H44" s="741">
        <v>15482.148246266897</v>
      </c>
    </row>
    <row r="45" spans="2:8" x14ac:dyDescent="0.3">
      <c r="B45" s="717">
        <v>7</v>
      </c>
      <c r="C45" s="737" t="s">
        <v>922</v>
      </c>
      <c r="D45" s="672">
        <v>3</v>
      </c>
      <c r="E45" s="738">
        <v>100449.55474126368</v>
      </c>
      <c r="F45" s="739">
        <v>301348.66422379104</v>
      </c>
      <c r="G45" s="740">
        <v>0</v>
      </c>
      <c r="H45" s="741">
        <v>0</v>
      </c>
    </row>
    <row r="46" spans="2:8" x14ac:dyDescent="0.3">
      <c r="B46" s="717">
        <v>8</v>
      </c>
      <c r="C46" s="737" t="s">
        <v>923</v>
      </c>
      <c r="D46" s="672">
        <v>3</v>
      </c>
      <c r="E46" s="738">
        <v>64040.167561799884</v>
      </c>
      <c r="F46" s="739">
        <v>192120.50268539967</v>
      </c>
      <c r="G46" s="740">
        <v>0.16666666666666666</v>
      </c>
      <c r="H46" s="741">
        <v>32020.083780899942</v>
      </c>
    </row>
    <row r="47" spans="2:8" x14ac:dyDescent="0.3">
      <c r="B47" s="717">
        <v>9</v>
      </c>
      <c r="C47" s="737" t="s">
        <v>935</v>
      </c>
      <c r="D47" s="672">
        <v>3</v>
      </c>
      <c r="E47" s="738">
        <v>56298.72089551598</v>
      </c>
      <c r="F47" s="739">
        <v>168896.16268654793</v>
      </c>
      <c r="G47" s="740">
        <v>0.16666666666666666</v>
      </c>
      <c r="H47" s="741">
        <v>28149.360447757987</v>
      </c>
    </row>
    <row r="48" spans="2:8" x14ac:dyDescent="0.3">
      <c r="B48" s="717">
        <v>10</v>
      </c>
      <c r="C48" s="742" t="s">
        <v>2108</v>
      </c>
      <c r="D48" s="679">
        <v>2</v>
      </c>
      <c r="E48" s="738">
        <v>233327.91449315075</v>
      </c>
      <c r="F48" s="739">
        <v>466655.82898630149</v>
      </c>
      <c r="G48" s="740">
        <v>0.16666666666666666</v>
      </c>
      <c r="H48" s="741">
        <v>77775.971497716906</v>
      </c>
    </row>
    <row r="49" spans="2:8" ht="15.75" thickBot="1" x14ac:dyDescent="0.35">
      <c r="B49" s="717">
        <v>11</v>
      </c>
      <c r="C49" s="743" t="s">
        <v>2605</v>
      </c>
      <c r="D49" s="679">
        <v>2</v>
      </c>
      <c r="E49" s="738">
        <v>282139.34593835432</v>
      </c>
      <c r="F49" s="739">
        <v>564278.69187670865</v>
      </c>
      <c r="G49" s="740">
        <v>0.25</v>
      </c>
      <c r="H49" s="741">
        <v>141069.67296917716</v>
      </c>
    </row>
    <row r="50" spans="2:8" ht="16.5" thickTop="1" thickBot="1" x14ac:dyDescent="0.35">
      <c r="B50" s="744"/>
      <c r="C50" s="703"/>
      <c r="D50" s="703"/>
      <c r="E50" s="703"/>
      <c r="F50" s="704"/>
      <c r="G50" s="721" t="s">
        <v>956</v>
      </c>
      <c r="H50" s="722">
        <v>969342.01699122344</v>
      </c>
    </row>
    <row r="51" spans="2:8" ht="16.5" thickTop="1" thickBot="1" x14ac:dyDescent="0.35">
      <c r="B51" s="745"/>
      <c r="C51" s="746"/>
      <c r="D51" s="747"/>
      <c r="E51" s="748"/>
      <c r="F51" s="749" t="s">
        <v>964</v>
      </c>
      <c r="G51" s="749"/>
      <c r="H51" s="750">
        <v>1632824.5032280681</v>
      </c>
    </row>
    <row r="53" spans="2:8" ht="15.75" thickBot="1" x14ac:dyDescent="0.35"/>
    <row r="54" spans="2:8" ht="15" customHeight="1" x14ac:dyDescent="0.3">
      <c r="B54" s="3988"/>
      <c r="C54" s="3989"/>
      <c r="D54" s="3989"/>
      <c r="E54" s="3989"/>
      <c r="F54" s="692"/>
      <c r="G54" s="693" t="s">
        <v>875</v>
      </c>
      <c r="H54" s="692"/>
    </row>
    <row r="55" spans="2:8" ht="15.75" thickBot="1" x14ac:dyDescent="0.35">
      <c r="B55" s="3986" t="s">
        <v>877</v>
      </c>
      <c r="C55" s="3987"/>
      <c r="D55" s="3987"/>
      <c r="E55" s="3987"/>
      <c r="F55" s="608">
        <v>2</v>
      </c>
      <c r="G55" s="609" t="s">
        <v>3366</v>
      </c>
      <c r="H55" s="610"/>
    </row>
    <row r="56" spans="2:8" x14ac:dyDescent="0.3">
      <c r="B56" s="611"/>
      <c r="C56" s="612"/>
      <c r="D56" s="612"/>
      <c r="E56" s="612"/>
      <c r="F56" s="612"/>
      <c r="G56" s="613"/>
      <c r="H56" s="694"/>
    </row>
    <row r="57" spans="2:8" ht="15.75" customHeight="1" thickBot="1" x14ac:dyDescent="0.35">
      <c r="B57" s="615" t="s">
        <v>944</v>
      </c>
      <c r="C57" s="616" t="s">
        <v>1099</v>
      </c>
      <c r="D57" s="695"/>
      <c r="E57" s="695"/>
      <c r="F57" s="695"/>
      <c r="G57" s="696"/>
      <c r="H57" s="697"/>
    </row>
    <row r="58" spans="2:8" x14ac:dyDescent="0.3">
      <c r="B58" s="663"/>
      <c r="C58" s="698"/>
      <c r="D58" s="699"/>
      <c r="E58" s="700"/>
      <c r="F58" s="699"/>
      <c r="G58" s="701"/>
      <c r="H58" s="702"/>
    </row>
    <row r="59" spans="2:8" ht="15.75" thickBot="1" x14ac:dyDescent="0.35">
      <c r="B59" s="663" t="s">
        <v>947</v>
      </c>
      <c r="C59" s="703"/>
      <c r="D59" s="704"/>
      <c r="E59" s="705"/>
      <c r="F59" s="704"/>
      <c r="G59" s="706"/>
      <c r="H59" s="707" t="s">
        <v>892</v>
      </c>
    </row>
    <row r="60" spans="2:8" ht="15.75" thickTop="1" x14ac:dyDescent="0.3">
      <c r="B60" s="708" t="s">
        <v>949</v>
      </c>
      <c r="C60" s="709" t="s">
        <v>773</v>
      </c>
      <c r="D60" s="710" t="s">
        <v>135</v>
      </c>
      <c r="E60" s="711" t="s">
        <v>873</v>
      </c>
      <c r="F60" s="710" t="s">
        <v>950</v>
      </c>
      <c r="G60" s="711" t="s">
        <v>951</v>
      </c>
      <c r="H60" s="702" t="s">
        <v>952</v>
      </c>
    </row>
    <row r="61" spans="2:8" x14ac:dyDescent="0.3">
      <c r="B61" s="717">
        <v>1</v>
      </c>
      <c r="C61" s="712" t="s">
        <v>932</v>
      </c>
      <c r="D61" s="752" t="s">
        <v>921</v>
      </c>
      <c r="E61" s="753">
        <v>2</v>
      </c>
      <c r="F61" s="714">
        <v>4251.3637355331075</v>
      </c>
      <c r="G61" s="754">
        <v>1</v>
      </c>
      <c r="H61" s="716">
        <v>8502.727471066215</v>
      </c>
    </row>
    <row r="62" spans="2:8" x14ac:dyDescent="0.3">
      <c r="B62" s="717">
        <v>2</v>
      </c>
      <c r="C62" s="712" t="s">
        <v>954</v>
      </c>
      <c r="D62" s="752" t="s">
        <v>921</v>
      </c>
      <c r="E62" s="753">
        <v>2</v>
      </c>
      <c r="F62" s="714">
        <v>57306.994189541183</v>
      </c>
      <c r="G62" s="754">
        <v>1</v>
      </c>
      <c r="H62" s="716">
        <v>114613.98837908237</v>
      </c>
    </row>
    <row r="63" spans="2:8" x14ac:dyDescent="0.3">
      <c r="B63" s="717">
        <v>3</v>
      </c>
      <c r="C63" s="712" t="s">
        <v>955</v>
      </c>
      <c r="D63" s="752" t="s">
        <v>921</v>
      </c>
      <c r="E63" s="753">
        <v>3</v>
      </c>
      <c r="F63" s="714">
        <v>49100.321378481269</v>
      </c>
      <c r="G63" s="754">
        <v>1</v>
      </c>
      <c r="H63" s="716">
        <v>147300.96413544379</v>
      </c>
    </row>
    <row r="64" spans="2:8" x14ac:dyDescent="0.3">
      <c r="B64" s="717">
        <v>4</v>
      </c>
      <c r="C64" s="712" t="s">
        <v>953</v>
      </c>
      <c r="D64" s="752" t="s">
        <v>921</v>
      </c>
      <c r="E64" s="753">
        <v>8</v>
      </c>
      <c r="F64" s="714">
        <v>26026.308555399723</v>
      </c>
      <c r="G64" s="754">
        <v>1</v>
      </c>
      <c r="H64" s="716">
        <v>208210.46844319778</v>
      </c>
    </row>
    <row r="65" spans="2:12" x14ac:dyDescent="0.3">
      <c r="B65" s="717">
        <v>5</v>
      </c>
      <c r="C65" s="712" t="s">
        <v>936</v>
      </c>
      <c r="D65" s="752" t="s">
        <v>921</v>
      </c>
      <c r="E65" s="753">
        <v>9</v>
      </c>
      <c r="F65" s="714">
        <v>4513.8849929873777</v>
      </c>
      <c r="G65" s="754">
        <v>1</v>
      </c>
      <c r="H65" s="716">
        <v>40624.964936886397</v>
      </c>
    </row>
    <row r="66" spans="2:12" ht="15.75" thickBot="1" x14ac:dyDescent="0.35">
      <c r="B66" s="717">
        <v>6</v>
      </c>
      <c r="C66" s="712" t="s">
        <v>1747</v>
      </c>
      <c r="D66" s="752" t="s">
        <v>921</v>
      </c>
      <c r="E66" s="755">
        <v>1</v>
      </c>
      <c r="F66" s="714">
        <v>144229.3728711681</v>
      </c>
      <c r="G66" s="754">
        <v>1</v>
      </c>
      <c r="H66" s="716">
        <v>144229.3728711681</v>
      </c>
    </row>
    <row r="67" spans="2:12" ht="16.5" thickTop="1" thickBot="1" x14ac:dyDescent="0.35">
      <c r="B67" s="720"/>
      <c r="C67" s="609"/>
      <c r="D67" s="699"/>
      <c r="E67" s="700"/>
      <c r="F67" s="699"/>
      <c r="G67" s="721" t="s">
        <v>956</v>
      </c>
      <c r="H67" s="722">
        <v>663482.48623684468</v>
      </c>
    </row>
    <row r="68" spans="2:12" ht="16.5" thickTop="1" thickBot="1" x14ac:dyDescent="0.35">
      <c r="B68" s="723" t="s">
        <v>957</v>
      </c>
      <c r="C68" s="703"/>
      <c r="D68" s="704"/>
      <c r="E68" s="705"/>
      <c r="F68" s="704"/>
      <c r="G68" s="703"/>
      <c r="H68" s="724"/>
    </row>
    <row r="69" spans="2:12" ht="15.75" thickTop="1" x14ac:dyDescent="0.3">
      <c r="B69" s="725" t="s">
        <v>949</v>
      </c>
      <c r="C69" s="726"/>
      <c r="D69" s="727"/>
      <c r="E69" s="728" t="s">
        <v>135</v>
      </c>
      <c r="F69" s="727" t="s">
        <v>929</v>
      </c>
      <c r="G69" s="728" t="s">
        <v>958</v>
      </c>
      <c r="H69" s="729" t="s">
        <v>952</v>
      </c>
    </row>
    <row r="70" spans="2:12" x14ac:dyDescent="0.3">
      <c r="B70" s="730"/>
      <c r="C70" s="657"/>
      <c r="D70" s="658"/>
      <c r="E70" s="731"/>
      <c r="F70" s="732"/>
      <c r="G70" s="679"/>
      <c r="H70" s="733"/>
    </row>
    <row r="71" spans="2:12" x14ac:dyDescent="0.3">
      <c r="B71" s="730"/>
      <c r="C71" s="657"/>
      <c r="D71" s="658"/>
      <c r="E71" s="731"/>
      <c r="F71" s="732"/>
      <c r="G71" s="679"/>
      <c r="H71" s="733"/>
    </row>
    <row r="72" spans="2:12" ht="15.75" thickBot="1" x14ac:dyDescent="0.35">
      <c r="B72" s="730"/>
      <c r="C72" s="657"/>
      <c r="D72" s="658"/>
      <c r="E72" s="731"/>
      <c r="F72" s="732"/>
      <c r="G72" s="679"/>
      <c r="H72" s="733"/>
    </row>
    <row r="73" spans="2:12" ht="16.5" thickTop="1" thickBot="1" x14ac:dyDescent="0.35">
      <c r="B73" s="720"/>
      <c r="C73" s="609" t="s">
        <v>959</v>
      </c>
      <c r="D73" s="699"/>
      <c r="E73" s="700"/>
      <c r="F73" s="699"/>
      <c r="G73" s="721" t="s">
        <v>956</v>
      </c>
      <c r="H73" s="722">
        <v>0</v>
      </c>
    </row>
    <row r="74" spans="2:12" ht="16.5" thickTop="1" thickBot="1" x14ac:dyDescent="0.35">
      <c r="B74" s="720"/>
      <c r="C74" s="703"/>
      <c r="D74" s="704"/>
      <c r="E74" s="705"/>
      <c r="F74" s="704"/>
      <c r="G74" s="703"/>
      <c r="H74" s="724"/>
    </row>
    <row r="75" spans="2:12" ht="15.75" thickTop="1" x14ac:dyDescent="0.3">
      <c r="B75" s="725" t="s">
        <v>949</v>
      </c>
      <c r="C75" s="735" t="s">
        <v>960</v>
      </c>
      <c r="D75" s="736" t="s">
        <v>2351</v>
      </c>
      <c r="E75" s="736" t="s">
        <v>961</v>
      </c>
      <c r="F75" s="710" t="s">
        <v>314</v>
      </c>
      <c r="G75" s="711" t="s">
        <v>2599</v>
      </c>
      <c r="H75" s="702" t="s">
        <v>962</v>
      </c>
      <c r="L75" s="734"/>
    </row>
    <row r="76" spans="2:12" x14ac:dyDescent="0.3">
      <c r="B76" s="717">
        <v>1</v>
      </c>
      <c r="C76" s="737" t="s">
        <v>966</v>
      </c>
      <c r="D76" s="672">
        <v>3</v>
      </c>
      <c r="E76" s="738">
        <v>403671.20035076747</v>
      </c>
      <c r="F76" s="739">
        <v>1211013.6010523024</v>
      </c>
      <c r="G76" s="740">
        <v>7.4999999999999997E-2</v>
      </c>
      <c r="H76" s="741">
        <v>90826.02007892268</v>
      </c>
      <c r="L76" s="1184"/>
    </row>
    <row r="77" spans="2:12" x14ac:dyDescent="0.3">
      <c r="B77" s="717">
        <v>2</v>
      </c>
      <c r="C77" s="737" t="s">
        <v>967</v>
      </c>
      <c r="D77" s="672">
        <v>3</v>
      </c>
      <c r="E77" s="738">
        <v>166435.72214626396</v>
      </c>
      <c r="F77" s="739">
        <v>499307.1664387919</v>
      </c>
      <c r="G77" s="740">
        <v>0.5</v>
      </c>
      <c r="H77" s="741">
        <v>249653.58321939595</v>
      </c>
      <c r="L77" s="1184"/>
    </row>
    <row r="78" spans="2:12" x14ac:dyDescent="0.3">
      <c r="B78" s="717">
        <v>3</v>
      </c>
      <c r="C78" s="737" t="s">
        <v>968</v>
      </c>
      <c r="D78" s="672">
        <v>3</v>
      </c>
      <c r="E78" s="738">
        <v>261541.84908698621</v>
      </c>
      <c r="F78" s="739">
        <v>784625.5472609587</v>
      </c>
      <c r="G78" s="740">
        <v>0.33333333333333331</v>
      </c>
      <c r="H78" s="741">
        <v>261541.84908698621</v>
      </c>
      <c r="L78" s="1184"/>
    </row>
    <row r="79" spans="2:12" x14ac:dyDescent="0.3">
      <c r="B79" s="717">
        <v>4</v>
      </c>
      <c r="C79" s="737" t="s">
        <v>968</v>
      </c>
      <c r="D79" s="672">
        <v>3</v>
      </c>
      <c r="E79" s="738">
        <v>261541.84908698621</v>
      </c>
      <c r="F79" s="739">
        <v>784625.5472609587</v>
      </c>
      <c r="G79" s="740">
        <v>0.16666666666666666</v>
      </c>
      <c r="H79" s="741">
        <v>130770.92454349311</v>
      </c>
      <c r="L79" s="1184"/>
    </row>
    <row r="80" spans="2:12" x14ac:dyDescent="0.3">
      <c r="B80" s="717">
        <v>5</v>
      </c>
      <c r="C80" s="737" t="s">
        <v>969</v>
      </c>
      <c r="D80" s="672">
        <v>3</v>
      </c>
      <c r="E80" s="738">
        <v>93831.201492526641</v>
      </c>
      <c r="F80" s="739">
        <v>281493.60447757994</v>
      </c>
      <c r="G80" s="740">
        <v>8.2500000000000004E-2</v>
      </c>
      <c r="H80" s="741">
        <v>23223.222369400348</v>
      </c>
      <c r="L80" s="1184"/>
    </row>
    <row r="81" spans="2:12" x14ac:dyDescent="0.3">
      <c r="B81" s="717">
        <v>6</v>
      </c>
      <c r="C81" s="737" t="s">
        <v>963</v>
      </c>
      <c r="D81" s="672">
        <v>3</v>
      </c>
      <c r="E81" s="738">
        <v>93831.201492526641</v>
      </c>
      <c r="F81" s="739">
        <v>281493.60447757994</v>
      </c>
      <c r="G81" s="740">
        <v>8.2500000000000004E-2</v>
      </c>
      <c r="H81" s="741">
        <v>23223.222369400348</v>
      </c>
      <c r="L81" s="1184"/>
    </row>
    <row r="82" spans="2:12" x14ac:dyDescent="0.3">
      <c r="B82" s="717">
        <v>7</v>
      </c>
      <c r="C82" s="737" t="s">
        <v>922</v>
      </c>
      <c r="D82" s="672">
        <v>3</v>
      </c>
      <c r="E82" s="738">
        <v>100449.55474126368</v>
      </c>
      <c r="F82" s="739">
        <v>301348.66422379104</v>
      </c>
      <c r="G82" s="740">
        <v>0</v>
      </c>
      <c r="H82" s="741">
        <v>0</v>
      </c>
      <c r="L82" s="1184"/>
    </row>
    <row r="83" spans="2:12" x14ac:dyDescent="0.3">
      <c r="B83" s="717">
        <v>8</v>
      </c>
      <c r="C83" s="737" t="s">
        <v>923</v>
      </c>
      <c r="D83" s="672">
        <v>3</v>
      </c>
      <c r="E83" s="738">
        <v>64040.167561799884</v>
      </c>
      <c r="F83" s="739">
        <v>192120.50268539967</v>
      </c>
      <c r="G83" s="740">
        <v>0.16666666666666666</v>
      </c>
      <c r="H83" s="741">
        <v>32020.083780899942</v>
      </c>
      <c r="L83" s="1184"/>
    </row>
    <row r="84" spans="2:12" x14ac:dyDescent="0.3">
      <c r="B84" s="717">
        <v>9</v>
      </c>
      <c r="C84" s="737" t="s">
        <v>935</v>
      </c>
      <c r="D84" s="672">
        <v>3</v>
      </c>
      <c r="E84" s="738">
        <v>56298.72089551598</v>
      </c>
      <c r="F84" s="739">
        <v>168896.16268654793</v>
      </c>
      <c r="G84" s="740">
        <v>0.16666666666666666</v>
      </c>
      <c r="H84" s="741">
        <v>28149.360447757987</v>
      </c>
      <c r="L84" s="1184"/>
    </row>
    <row r="85" spans="2:12" x14ac:dyDescent="0.3">
      <c r="B85" s="717">
        <v>10</v>
      </c>
      <c r="C85" s="742" t="s">
        <v>2108</v>
      </c>
      <c r="D85" s="679">
        <v>3</v>
      </c>
      <c r="E85" s="738">
        <v>233327.91449315075</v>
      </c>
      <c r="F85" s="739">
        <v>699983.74347945221</v>
      </c>
      <c r="G85" s="740">
        <v>0.16666666666666666</v>
      </c>
      <c r="H85" s="741">
        <v>116663.95724657536</v>
      </c>
      <c r="L85" s="1184"/>
    </row>
    <row r="86" spans="2:12" ht="15.75" thickBot="1" x14ac:dyDescent="0.35">
      <c r="B86" s="717">
        <v>11</v>
      </c>
      <c r="C86" s="743" t="s">
        <v>2605</v>
      </c>
      <c r="D86" s="679">
        <v>3</v>
      </c>
      <c r="E86" s="738">
        <v>282139.34593835432</v>
      </c>
      <c r="F86" s="739">
        <v>846418.03781506303</v>
      </c>
      <c r="G86" s="740">
        <v>1</v>
      </c>
      <c r="H86" s="741">
        <v>846418.03781506303</v>
      </c>
      <c r="L86" s="1184"/>
    </row>
    <row r="87" spans="2:12" ht="16.5" thickTop="1" thickBot="1" x14ac:dyDescent="0.35">
      <c r="B87" s="744"/>
      <c r="C87" s="703"/>
      <c r="D87" s="704"/>
      <c r="E87" s="705"/>
      <c r="F87" s="704"/>
      <c r="G87" s="721" t="s">
        <v>956</v>
      </c>
      <c r="H87" s="722">
        <v>1802490.2609578948</v>
      </c>
      <c r="L87" s="1184"/>
    </row>
    <row r="88" spans="2:12" ht="16.5" thickTop="1" thickBot="1" x14ac:dyDescent="0.35">
      <c r="B88" s="745"/>
      <c r="C88" s="746"/>
      <c r="D88" s="747"/>
      <c r="E88" s="748"/>
      <c r="F88" s="749" t="s">
        <v>964</v>
      </c>
      <c r="G88" s="749"/>
      <c r="H88" s="750">
        <v>2465972.7471947395</v>
      </c>
      <c r="L88" s="1184"/>
    </row>
    <row r="89" spans="2:12" x14ac:dyDescent="0.3">
      <c r="L89" s="1185"/>
    </row>
    <row r="90" spans="2:12" x14ac:dyDescent="0.3">
      <c r="L90" s="734"/>
    </row>
  </sheetData>
  <mergeCells count="4">
    <mergeCell ref="B54:E54"/>
    <mergeCell ref="B55:E55"/>
    <mergeCell ref="B16:E16"/>
    <mergeCell ref="B17:E17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89"/>
  <dimension ref="B2:H41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751"/>
    <col min="2" max="2" width="11.5703125" style="751" bestFit="1" customWidth="1"/>
    <col min="3" max="3" width="54.5703125" style="751" bestFit="1" customWidth="1"/>
    <col min="4" max="4" width="11.42578125" style="751"/>
    <col min="5" max="5" width="22.5703125" style="751" customWidth="1"/>
    <col min="6" max="6" width="17" style="751" customWidth="1"/>
    <col min="7" max="7" width="15.85546875" style="751" customWidth="1"/>
    <col min="8" max="8" width="17.140625" style="751" bestFit="1" customWidth="1"/>
    <col min="9" max="16384" width="11.42578125" style="751"/>
  </cols>
  <sheetData>
    <row r="2" spans="2:8" ht="18.75" x14ac:dyDescent="0.3">
      <c r="B2" s="549" t="s">
        <v>2804</v>
      </c>
    </row>
    <row r="3" spans="2:8" ht="18.75" x14ac:dyDescent="0.3">
      <c r="B3" s="549" t="s">
        <v>2806</v>
      </c>
    </row>
    <row r="4" spans="2:8" ht="18.75" x14ac:dyDescent="0.3">
      <c r="B4" s="549" t="s">
        <v>2822</v>
      </c>
    </row>
    <row r="5" spans="2:8" x14ac:dyDescent="0.3">
      <c r="B5" s="597" t="s">
        <v>3372</v>
      </c>
    </row>
    <row r="9" spans="2:8" s="1166" customFormat="1" ht="25.5" x14ac:dyDescent="0.25">
      <c r="B9" s="1164" t="s">
        <v>938</v>
      </c>
      <c r="C9" s="1164" t="s">
        <v>776</v>
      </c>
      <c r="D9" s="1164" t="s">
        <v>925</v>
      </c>
      <c r="E9" s="1164" t="s">
        <v>975</v>
      </c>
      <c r="F9" s="1164" t="s">
        <v>976</v>
      </c>
      <c r="G9" s="1165" t="s">
        <v>3363</v>
      </c>
    </row>
    <row r="10" spans="2:8" x14ac:dyDescent="0.3">
      <c r="B10" s="1006">
        <v>1</v>
      </c>
      <c r="C10" s="1167" t="s">
        <v>1097</v>
      </c>
      <c r="D10" s="691">
        <v>402190.87927960348</v>
      </c>
      <c r="E10" s="691">
        <v>0</v>
      </c>
      <c r="F10" s="691">
        <v>2456574.3702560356</v>
      </c>
      <c r="G10" s="691">
        <v>2858765.2495356388</v>
      </c>
    </row>
    <row r="13" spans="2:8" ht="15.75" thickBot="1" x14ac:dyDescent="0.35"/>
    <row r="14" spans="2:8" ht="15" customHeight="1" x14ac:dyDescent="0.3">
      <c r="B14" s="3988"/>
      <c r="C14" s="3989"/>
      <c r="D14" s="3989"/>
      <c r="E14" s="3989"/>
      <c r="F14" s="692"/>
      <c r="G14" s="693" t="s">
        <v>875</v>
      </c>
      <c r="H14" s="692"/>
    </row>
    <row r="15" spans="2:8" ht="15.75" thickBot="1" x14ac:dyDescent="0.35">
      <c r="B15" s="3986" t="s">
        <v>877</v>
      </c>
      <c r="C15" s="3987"/>
      <c r="D15" s="3987"/>
      <c r="E15" s="3987"/>
      <c r="F15" s="608">
        <v>1</v>
      </c>
      <c r="G15" s="609" t="s">
        <v>3366</v>
      </c>
      <c r="H15" s="757"/>
    </row>
    <row r="16" spans="2:8" x14ac:dyDescent="0.3">
      <c r="B16" s="758"/>
      <c r="C16" s="759"/>
      <c r="D16" s="759"/>
      <c r="E16" s="759"/>
      <c r="F16" s="759"/>
      <c r="G16" s="760"/>
      <c r="H16" s="761"/>
    </row>
    <row r="17" spans="2:8" ht="15.75" customHeight="1" thickBot="1" x14ac:dyDescent="0.35">
      <c r="B17" s="615" t="s">
        <v>944</v>
      </c>
      <c r="C17" s="616" t="s">
        <v>1097</v>
      </c>
      <c r="D17" s="695"/>
      <c r="E17" s="695"/>
      <c r="F17" s="695"/>
      <c r="G17" s="696"/>
      <c r="H17" s="1168"/>
    </row>
    <row r="18" spans="2:8" x14ac:dyDescent="0.3">
      <c r="B18" s="663"/>
      <c r="C18" s="698"/>
      <c r="D18" s="699"/>
      <c r="E18" s="700"/>
      <c r="F18" s="699"/>
      <c r="G18" s="701"/>
      <c r="H18" s="702"/>
    </row>
    <row r="19" spans="2:8" ht="15.75" thickBot="1" x14ac:dyDescent="0.35">
      <c r="B19" s="663" t="s">
        <v>947</v>
      </c>
      <c r="C19" s="609"/>
      <c r="D19" s="704"/>
      <c r="E19" s="705"/>
      <c r="F19" s="704"/>
      <c r="G19" s="706"/>
      <c r="H19" s="707" t="s">
        <v>892</v>
      </c>
    </row>
    <row r="20" spans="2:8" ht="15.75" thickTop="1" x14ac:dyDescent="0.3">
      <c r="B20" s="708" t="s">
        <v>949</v>
      </c>
      <c r="C20" s="956" t="s">
        <v>773</v>
      </c>
      <c r="D20" s="710" t="s">
        <v>135</v>
      </c>
      <c r="E20" s="711" t="s">
        <v>873</v>
      </c>
      <c r="F20" s="1169" t="s">
        <v>950</v>
      </c>
      <c r="G20" s="1170" t="s">
        <v>951</v>
      </c>
      <c r="H20" s="1171" t="s">
        <v>952</v>
      </c>
    </row>
    <row r="21" spans="2:8" x14ac:dyDescent="0.3">
      <c r="B21" s="645">
        <v>100</v>
      </c>
      <c r="C21" s="742" t="s">
        <v>953</v>
      </c>
      <c r="D21" s="752" t="s">
        <v>921</v>
      </c>
      <c r="E21" s="753">
        <v>2</v>
      </c>
      <c r="F21" s="714">
        <v>26026.308555399723</v>
      </c>
      <c r="G21" s="754">
        <v>1</v>
      </c>
      <c r="H21" s="716">
        <v>52052.617110799445</v>
      </c>
    </row>
    <row r="22" spans="2:8" x14ac:dyDescent="0.3">
      <c r="B22" s="645">
        <v>290</v>
      </c>
      <c r="C22" s="742" t="s">
        <v>954</v>
      </c>
      <c r="D22" s="752" t="s">
        <v>921</v>
      </c>
      <c r="E22" s="753">
        <v>2</v>
      </c>
      <c r="F22" s="714">
        <v>57306.994189541183</v>
      </c>
      <c r="G22" s="754">
        <v>1</v>
      </c>
      <c r="H22" s="716">
        <v>114613.98837908237</v>
      </c>
    </row>
    <row r="23" spans="2:8" x14ac:dyDescent="0.3">
      <c r="B23" s="645">
        <v>310</v>
      </c>
      <c r="C23" s="742" t="s">
        <v>955</v>
      </c>
      <c r="D23" s="752" t="s">
        <v>921</v>
      </c>
      <c r="E23" s="753">
        <v>2</v>
      </c>
      <c r="F23" s="714">
        <v>49100.321378481269</v>
      </c>
      <c r="G23" s="754">
        <v>1</v>
      </c>
      <c r="H23" s="716">
        <v>98200.642756962538</v>
      </c>
    </row>
    <row r="24" spans="2:8" x14ac:dyDescent="0.3">
      <c r="B24" s="645">
        <v>270</v>
      </c>
      <c r="C24" s="742" t="s">
        <v>971</v>
      </c>
      <c r="D24" s="752" t="s">
        <v>921</v>
      </c>
      <c r="E24" s="753">
        <v>2</v>
      </c>
      <c r="F24" s="714">
        <v>61890.988026898463</v>
      </c>
      <c r="G24" s="754">
        <v>1</v>
      </c>
      <c r="H24" s="716">
        <v>123781.97605379693</v>
      </c>
    </row>
    <row r="25" spans="2:8" ht="15.75" thickBot="1" x14ac:dyDescent="0.35">
      <c r="B25" s="645">
        <v>110</v>
      </c>
      <c r="C25" s="742" t="s">
        <v>936</v>
      </c>
      <c r="D25" s="752" t="s">
        <v>921</v>
      </c>
      <c r="E25" s="753">
        <v>3</v>
      </c>
      <c r="F25" s="714">
        <v>4513.8849929873777</v>
      </c>
      <c r="G25" s="754">
        <v>1</v>
      </c>
      <c r="H25" s="716">
        <v>13541.654978962133</v>
      </c>
    </row>
    <row r="26" spans="2:8" ht="16.5" thickTop="1" thickBot="1" x14ac:dyDescent="0.35">
      <c r="B26" s="720"/>
      <c r="C26" s="609"/>
      <c r="D26" s="699"/>
      <c r="E26" s="700"/>
      <c r="F26" s="699"/>
      <c r="G26" s="1172" t="s">
        <v>956</v>
      </c>
      <c r="H26" s="1173">
        <v>402190.87927960348</v>
      </c>
    </row>
    <row r="27" spans="2:8" ht="16.5" thickTop="1" thickBot="1" x14ac:dyDescent="0.35">
      <c r="B27" s="723" t="s">
        <v>957</v>
      </c>
      <c r="C27" s="703"/>
      <c r="D27" s="704"/>
      <c r="E27" s="705"/>
      <c r="F27" s="704"/>
      <c r="G27" s="703"/>
      <c r="H27" s="724"/>
    </row>
    <row r="28" spans="2:8" ht="15.75" thickTop="1" x14ac:dyDescent="0.3">
      <c r="B28" s="735" t="s">
        <v>949</v>
      </c>
      <c r="C28" s="1174"/>
      <c r="D28" s="727"/>
      <c r="E28" s="728" t="s">
        <v>135</v>
      </c>
      <c r="F28" s="727" t="s">
        <v>929</v>
      </c>
      <c r="G28" s="728" t="s">
        <v>958</v>
      </c>
      <c r="H28" s="729" t="s">
        <v>952</v>
      </c>
    </row>
    <row r="29" spans="2:8" x14ac:dyDescent="0.3">
      <c r="B29" s="730"/>
      <c r="C29" s="657"/>
      <c r="D29" s="1175"/>
      <c r="E29" s="731"/>
      <c r="F29" s="732"/>
      <c r="G29" s="679"/>
      <c r="H29" s="733"/>
    </row>
    <row r="30" spans="2:8" x14ac:dyDescent="0.3">
      <c r="B30" s="730"/>
      <c r="C30" s="657"/>
      <c r="D30" s="1175"/>
      <c r="E30" s="731"/>
      <c r="F30" s="732"/>
      <c r="G30" s="679"/>
      <c r="H30" s="733"/>
    </row>
    <row r="31" spans="2:8" ht="15.75" thickBot="1" x14ac:dyDescent="0.35">
      <c r="B31" s="730"/>
      <c r="C31" s="657"/>
      <c r="D31" s="1175"/>
      <c r="E31" s="731"/>
      <c r="F31" s="732"/>
      <c r="G31" s="679"/>
      <c r="H31" s="733"/>
    </row>
    <row r="32" spans="2:8" ht="16.5" thickTop="1" thickBot="1" x14ac:dyDescent="0.35">
      <c r="B32" s="720"/>
      <c r="C32" s="609" t="s">
        <v>959</v>
      </c>
      <c r="D32" s="699"/>
      <c r="E32" s="700"/>
      <c r="F32" s="699"/>
      <c r="G32" s="721" t="s">
        <v>956</v>
      </c>
      <c r="H32" s="722">
        <v>0</v>
      </c>
    </row>
    <row r="33" spans="2:8" ht="16.5" thickTop="1" thickBot="1" x14ac:dyDescent="0.35">
      <c r="B33" s="720"/>
      <c r="C33" s="703"/>
      <c r="D33" s="703"/>
      <c r="E33" s="734"/>
      <c r="F33" s="704"/>
      <c r="G33" s="703"/>
      <c r="H33" s="724"/>
    </row>
    <row r="34" spans="2:8" ht="15.75" thickTop="1" x14ac:dyDescent="0.3">
      <c r="B34" s="735" t="s">
        <v>949</v>
      </c>
      <c r="C34" s="1174" t="s">
        <v>960</v>
      </c>
      <c r="D34" s="1176" t="s">
        <v>2351</v>
      </c>
      <c r="E34" s="736" t="s">
        <v>961</v>
      </c>
      <c r="F34" s="710" t="s">
        <v>314</v>
      </c>
      <c r="G34" s="711" t="s">
        <v>2599</v>
      </c>
      <c r="H34" s="1171" t="s">
        <v>962</v>
      </c>
    </row>
    <row r="35" spans="2:8" x14ac:dyDescent="0.3">
      <c r="B35" s="1177">
        <v>250</v>
      </c>
      <c r="C35" s="737" t="s">
        <v>1651</v>
      </c>
      <c r="D35" s="672">
        <v>3</v>
      </c>
      <c r="E35" s="738">
        <v>403671.20035076747</v>
      </c>
      <c r="F35" s="739">
        <v>1211013.6010523024</v>
      </c>
      <c r="G35" s="740">
        <v>1</v>
      </c>
      <c r="H35" s="741">
        <v>1211013.6010523024</v>
      </c>
    </row>
    <row r="36" spans="2:8" x14ac:dyDescent="0.3">
      <c r="B36" s="1177">
        <v>20</v>
      </c>
      <c r="C36" s="737" t="s">
        <v>967</v>
      </c>
      <c r="D36" s="672">
        <v>3</v>
      </c>
      <c r="E36" s="738">
        <v>166435.72214626396</v>
      </c>
      <c r="F36" s="739">
        <v>499307.1664387919</v>
      </c>
      <c r="G36" s="740">
        <v>1</v>
      </c>
      <c r="H36" s="741">
        <v>499307.1664387919</v>
      </c>
    </row>
    <row r="37" spans="2:8" x14ac:dyDescent="0.3">
      <c r="B37" s="1177">
        <v>280</v>
      </c>
      <c r="C37" s="737" t="s">
        <v>972</v>
      </c>
      <c r="D37" s="672">
        <v>3</v>
      </c>
      <c r="E37" s="738">
        <v>93831.201492526641</v>
      </c>
      <c r="F37" s="739">
        <v>281493.60447757994</v>
      </c>
      <c r="G37" s="740">
        <v>0.5</v>
      </c>
      <c r="H37" s="741">
        <v>140746.80223878997</v>
      </c>
    </row>
    <row r="38" spans="2:8" x14ac:dyDescent="0.3">
      <c r="B38" s="1178"/>
      <c r="C38" s="742" t="s">
        <v>2799</v>
      </c>
      <c r="D38" s="679">
        <v>3</v>
      </c>
      <c r="E38" s="738">
        <v>403671.20035076747</v>
      </c>
      <c r="F38" s="739">
        <v>1211013.6010523024</v>
      </c>
      <c r="G38" s="740">
        <v>0.25</v>
      </c>
      <c r="H38" s="741">
        <v>302753.4002630756</v>
      </c>
    </row>
    <row r="39" spans="2:8" x14ac:dyDescent="0.3">
      <c r="B39" s="1178"/>
      <c r="C39" s="742" t="s">
        <v>2800</v>
      </c>
      <c r="D39" s="679">
        <v>3</v>
      </c>
      <c r="E39" s="738">
        <v>403671.20035076747</v>
      </c>
      <c r="F39" s="739">
        <v>1211013.6010523024</v>
      </c>
      <c r="G39" s="740">
        <v>0.25</v>
      </c>
      <c r="H39" s="741">
        <v>302753.4002630756</v>
      </c>
    </row>
    <row r="40" spans="2:8" ht="15.75" thickBot="1" x14ac:dyDescent="0.35">
      <c r="B40" s="744"/>
      <c r="C40" s="703"/>
      <c r="D40" s="704"/>
      <c r="E40" s="705"/>
      <c r="F40" s="704"/>
      <c r="G40" s="1179" t="s">
        <v>956</v>
      </c>
      <c r="H40" s="1180">
        <v>2456574.3702560356</v>
      </c>
    </row>
    <row r="41" spans="2:8" ht="16.5" thickTop="1" thickBot="1" x14ac:dyDescent="0.35">
      <c r="B41" s="745"/>
      <c r="C41" s="746"/>
      <c r="D41" s="747"/>
      <c r="E41" s="748"/>
      <c r="F41" s="749" t="s">
        <v>964</v>
      </c>
      <c r="G41" s="749"/>
      <c r="H41" s="1181">
        <v>2858765.2495356388</v>
      </c>
    </row>
  </sheetData>
  <mergeCells count="2">
    <mergeCell ref="B14:E14"/>
    <mergeCell ref="B15:E15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1">
    <tabColor theme="5" tint="-0.249977111117893"/>
  </sheetPr>
  <dimension ref="A9:Q30"/>
  <sheetViews>
    <sheetView showGridLines="0" zoomScale="80" zoomScaleNormal="80" workbookViewId="0">
      <selection activeCell="A9" sqref="A9:Q30"/>
    </sheetView>
  </sheetViews>
  <sheetFormatPr baseColWidth="10" defaultColWidth="11.42578125" defaultRowHeight="15" x14ac:dyDescent="0.3"/>
  <cols>
    <col min="1" max="16384" width="11.42578125" style="594"/>
  </cols>
  <sheetData>
    <row r="9" spans="1:17" ht="44.25" customHeight="1" x14ac:dyDescent="0.3">
      <c r="A9" s="3990" t="s">
        <v>2375</v>
      </c>
      <c r="B9" s="3990"/>
      <c r="C9" s="3990"/>
      <c r="D9" s="3990"/>
      <c r="E9" s="3990"/>
      <c r="F9" s="3990"/>
      <c r="G9" s="3990"/>
      <c r="H9" s="3990"/>
      <c r="I9" s="3990"/>
      <c r="J9" s="3990"/>
      <c r="K9" s="3990"/>
      <c r="L9" s="3990"/>
      <c r="M9" s="3990"/>
      <c r="N9" s="3990"/>
      <c r="O9" s="3990"/>
      <c r="P9" s="3990"/>
      <c r="Q9" s="3990"/>
    </row>
    <row r="10" spans="1:17" ht="12.75" customHeight="1" x14ac:dyDescent="0.3">
      <c r="A10" s="3990"/>
      <c r="B10" s="3990"/>
      <c r="C10" s="3990"/>
      <c r="D10" s="3990"/>
      <c r="E10" s="3990"/>
      <c r="F10" s="3990"/>
      <c r="G10" s="3990"/>
      <c r="H10" s="3990"/>
      <c r="I10" s="3990"/>
      <c r="J10" s="3990"/>
      <c r="K10" s="3990"/>
      <c r="L10" s="3990"/>
      <c r="M10" s="3990"/>
      <c r="N10" s="3990"/>
      <c r="O10" s="3990"/>
      <c r="P10" s="3990"/>
      <c r="Q10" s="3990"/>
    </row>
    <row r="11" spans="1:17" ht="12.75" customHeight="1" x14ac:dyDescent="0.3">
      <c r="A11" s="3990"/>
      <c r="B11" s="3990"/>
      <c r="C11" s="3990"/>
      <c r="D11" s="3990"/>
      <c r="E11" s="3990"/>
      <c r="F11" s="3990"/>
      <c r="G11" s="3990"/>
      <c r="H11" s="3990"/>
      <c r="I11" s="3990"/>
      <c r="J11" s="3990"/>
      <c r="K11" s="3990"/>
      <c r="L11" s="3990"/>
      <c r="M11" s="3990"/>
      <c r="N11" s="3990"/>
      <c r="O11" s="3990"/>
      <c r="P11" s="3990"/>
      <c r="Q11" s="3990"/>
    </row>
    <row r="12" spans="1:17" ht="12.75" customHeight="1" x14ac:dyDescent="0.3">
      <c r="A12" s="3990"/>
      <c r="B12" s="3990"/>
      <c r="C12" s="3990"/>
      <c r="D12" s="3990"/>
      <c r="E12" s="3990"/>
      <c r="F12" s="3990"/>
      <c r="G12" s="3990"/>
      <c r="H12" s="3990"/>
      <c r="I12" s="3990"/>
      <c r="J12" s="3990"/>
      <c r="K12" s="3990"/>
      <c r="L12" s="3990"/>
      <c r="M12" s="3990"/>
      <c r="N12" s="3990"/>
      <c r="O12" s="3990"/>
      <c r="P12" s="3990"/>
      <c r="Q12" s="3990"/>
    </row>
    <row r="13" spans="1:17" ht="12.75" customHeight="1" x14ac:dyDescent="0.3">
      <c r="A13" s="3990"/>
      <c r="B13" s="3990"/>
      <c r="C13" s="3990"/>
      <c r="D13" s="3990"/>
      <c r="E13" s="3990"/>
      <c r="F13" s="3990"/>
      <c r="G13" s="3990"/>
      <c r="H13" s="3990"/>
      <c r="I13" s="3990"/>
      <c r="J13" s="3990"/>
      <c r="K13" s="3990"/>
      <c r="L13" s="3990"/>
      <c r="M13" s="3990"/>
      <c r="N13" s="3990"/>
      <c r="O13" s="3990"/>
      <c r="P13" s="3990"/>
      <c r="Q13" s="3990"/>
    </row>
    <row r="14" spans="1:17" ht="12.75" customHeight="1" x14ac:dyDescent="0.3">
      <c r="A14" s="3990"/>
      <c r="B14" s="3990"/>
      <c r="C14" s="3990"/>
      <c r="D14" s="3990"/>
      <c r="E14" s="3990"/>
      <c r="F14" s="3990"/>
      <c r="G14" s="3990"/>
      <c r="H14" s="3990"/>
      <c r="I14" s="3990"/>
      <c r="J14" s="3990"/>
      <c r="K14" s="3990"/>
      <c r="L14" s="3990"/>
      <c r="M14" s="3990"/>
      <c r="N14" s="3990"/>
      <c r="O14" s="3990"/>
      <c r="P14" s="3990"/>
      <c r="Q14" s="3990"/>
    </row>
    <row r="15" spans="1:17" ht="12.75" customHeight="1" x14ac:dyDescent="0.3">
      <c r="A15" s="3990"/>
      <c r="B15" s="3990"/>
      <c r="C15" s="3990"/>
      <c r="D15" s="3990"/>
      <c r="E15" s="3990"/>
      <c r="F15" s="3990"/>
      <c r="G15" s="3990"/>
      <c r="H15" s="3990"/>
      <c r="I15" s="3990"/>
      <c r="J15" s="3990"/>
      <c r="K15" s="3990"/>
      <c r="L15" s="3990"/>
      <c r="M15" s="3990"/>
      <c r="N15" s="3990"/>
      <c r="O15" s="3990"/>
      <c r="P15" s="3990"/>
      <c r="Q15" s="3990"/>
    </row>
    <row r="16" spans="1:17" ht="12.75" customHeight="1" x14ac:dyDescent="0.3">
      <c r="A16" s="3990"/>
      <c r="B16" s="3990"/>
      <c r="C16" s="3990"/>
      <c r="D16" s="3990"/>
      <c r="E16" s="3990"/>
      <c r="F16" s="3990"/>
      <c r="G16" s="3990"/>
      <c r="H16" s="3990"/>
      <c r="I16" s="3990"/>
      <c r="J16" s="3990"/>
      <c r="K16" s="3990"/>
      <c r="L16" s="3990"/>
      <c r="M16" s="3990"/>
      <c r="N16" s="3990"/>
      <c r="O16" s="3990"/>
      <c r="P16" s="3990"/>
      <c r="Q16" s="3990"/>
    </row>
    <row r="17" spans="1:17" ht="12.75" customHeight="1" x14ac:dyDescent="0.3">
      <c r="A17" s="3990"/>
      <c r="B17" s="3990"/>
      <c r="C17" s="3990"/>
      <c r="D17" s="3990"/>
      <c r="E17" s="3990"/>
      <c r="F17" s="3990"/>
      <c r="G17" s="3990"/>
      <c r="H17" s="3990"/>
      <c r="I17" s="3990"/>
      <c r="J17" s="3990"/>
      <c r="K17" s="3990"/>
      <c r="L17" s="3990"/>
      <c r="M17" s="3990"/>
      <c r="N17" s="3990"/>
      <c r="O17" s="3990"/>
      <c r="P17" s="3990"/>
      <c r="Q17" s="3990"/>
    </row>
    <row r="18" spans="1:17" ht="12.75" customHeight="1" x14ac:dyDescent="0.3">
      <c r="A18" s="3990"/>
      <c r="B18" s="3990"/>
      <c r="C18" s="3990"/>
      <c r="D18" s="3990"/>
      <c r="E18" s="3990"/>
      <c r="F18" s="3990"/>
      <c r="G18" s="3990"/>
      <c r="H18" s="3990"/>
      <c r="I18" s="3990"/>
      <c r="J18" s="3990"/>
      <c r="K18" s="3990"/>
      <c r="L18" s="3990"/>
      <c r="M18" s="3990"/>
      <c r="N18" s="3990"/>
      <c r="O18" s="3990"/>
      <c r="P18" s="3990"/>
      <c r="Q18" s="3990"/>
    </row>
    <row r="19" spans="1:17" ht="12.75" customHeight="1" x14ac:dyDescent="0.3">
      <c r="A19" s="3990"/>
      <c r="B19" s="3990"/>
      <c r="C19" s="3990"/>
      <c r="D19" s="3990"/>
      <c r="E19" s="3990"/>
      <c r="F19" s="3990"/>
      <c r="G19" s="3990"/>
      <c r="H19" s="3990"/>
      <c r="I19" s="3990"/>
      <c r="J19" s="3990"/>
      <c r="K19" s="3990"/>
      <c r="L19" s="3990"/>
      <c r="M19" s="3990"/>
      <c r="N19" s="3990"/>
      <c r="O19" s="3990"/>
      <c r="P19" s="3990"/>
      <c r="Q19" s="3990"/>
    </row>
    <row r="20" spans="1:17" ht="12.75" customHeight="1" x14ac:dyDescent="0.3">
      <c r="A20" s="3990"/>
      <c r="B20" s="3990"/>
      <c r="C20" s="3990"/>
      <c r="D20" s="3990"/>
      <c r="E20" s="3990"/>
      <c r="F20" s="3990"/>
      <c r="G20" s="3990"/>
      <c r="H20" s="3990"/>
      <c r="I20" s="3990"/>
      <c r="J20" s="3990"/>
      <c r="K20" s="3990"/>
      <c r="L20" s="3990"/>
      <c r="M20" s="3990"/>
      <c r="N20" s="3990"/>
      <c r="O20" s="3990"/>
      <c r="P20" s="3990"/>
      <c r="Q20" s="3990"/>
    </row>
    <row r="21" spans="1:17" ht="12.75" customHeight="1" x14ac:dyDescent="0.3">
      <c r="A21" s="3990"/>
      <c r="B21" s="3990"/>
      <c r="C21" s="3990"/>
      <c r="D21" s="3990"/>
      <c r="E21" s="3990"/>
      <c r="F21" s="3990"/>
      <c r="G21" s="3990"/>
      <c r="H21" s="3990"/>
      <c r="I21" s="3990"/>
      <c r="J21" s="3990"/>
      <c r="K21" s="3990"/>
      <c r="L21" s="3990"/>
      <c r="M21" s="3990"/>
      <c r="N21" s="3990"/>
      <c r="O21" s="3990"/>
      <c r="P21" s="3990"/>
      <c r="Q21" s="3990"/>
    </row>
    <row r="22" spans="1:17" ht="12.75" customHeight="1" x14ac:dyDescent="0.3">
      <c r="A22" s="3990"/>
      <c r="B22" s="3990"/>
      <c r="C22" s="3990"/>
      <c r="D22" s="3990"/>
      <c r="E22" s="3990"/>
      <c r="F22" s="3990"/>
      <c r="G22" s="3990"/>
      <c r="H22" s="3990"/>
      <c r="I22" s="3990"/>
      <c r="J22" s="3990"/>
      <c r="K22" s="3990"/>
      <c r="L22" s="3990"/>
      <c r="M22" s="3990"/>
      <c r="N22" s="3990"/>
      <c r="O22" s="3990"/>
      <c r="P22" s="3990"/>
      <c r="Q22" s="3990"/>
    </row>
    <row r="23" spans="1:17" ht="12.75" customHeight="1" x14ac:dyDescent="0.3">
      <c r="A23" s="3990"/>
      <c r="B23" s="3990"/>
      <c r="C23" s="3990"/>
      <c r="D23" s="3990"/>
      <c r="E23" s="3990"/>
      <c r="F23" s="3990"/>
      <c r="G23" s="3990"/>
      <c r="H23" s="3990"/>
      <c r="I23" s="3990"/>
      <c r="J23" s="3990"/>
      <c r="K23" s="3990"/>
      <c r="L23" s="3990"/>
      <c r="M23" s="3990"/>
      <c r="N23" s="3990"/>
      <c r="O23" s="3990"/>
      <c r="P23" s="3990"/>
      <c r="Q23" s="3990"/>
    </row>
    <row r="24" spans="1:17" ht="12.75" customHeight="1" x14ac:dyDescent="0.3">
      <c r="A24" s="3990"/>
      <c r="B24" s="3990"/>
      <c r="C24" s="3990"/>
      <c r="D24" s="3990"/>
      <c r="E24" s="3990"/>
      <c r="F24" s="3990"/>
      <c r="G24" s="3990"/>
      <c r="H24" s="3990"/>
      <c r="I24" s="3990"/>
      <c r="J24" s="3990"/>
      <c r="K24" s="3990"/>
      <c r="L24" s="3990"/>
      <c r="M24" s="3990"/>
      <c r="N24" s="3990"/>
      <c r="O24" s="3990"/>
      <c r="P24" s="3990"/>
      <c r="Q24" s="3990"/>
    </row>
    <row r="25" spans="1:17" ht="12.75" customHeight="1" x14ac:dyDescent="0.3">
      <c r="A25" s="3990"/>
      <c r="B25" s="3990"/>
      <c r="C25" s="3990"/>
      <c r="D25" s="3990"/>
      <c r="E25" s="3990"/>
      <c r="F25" s="3990"/>
      <c r="G25" s="3990"/>
      <c r="H25" s="3990"/>
      <c r="I25" s="3990"/>
      <c r="J25" s="3990"/>
      <c r="K25" s="3990"/>
      <c r="L25" s="3990"/>
      <c r="M25" s="3990"/>
      <c r="N25" s="3990"/>
      <c r="O25" s="3990"/>
      <c r="P25" s="3990"/>
      <c r="Q25" s="3990"/>
    </row>
    <row r="26" spans="1:17" ht="12.75" customHeight="1" x14ac:dyDescent="0.3">
      <c r="A26" s="3990"/>
      <c r="B26" s="3990"/>
      <c r="C26" s="3990"/>
      <c r="D26" s="3990"/>
      <c r="E26" s="3990"/>
      <c r="F26" s="3990"/>
      <c r="G26" s="3990"/>
      <c r="H26" s="3990"/>
      <c r="I26" s="3990"/>
      <c r="J26" s="3990"/>
      <c r="K26" s="3990"/>
      <c r="L26" s="3990"/>
      <c r="M26" s="3990"/>
      <c r="N26" s="3990"/>
      <c r="O26" s="3990"/>
      <c r="P26" s="3990"/>
      <c r="Q26" s="3990"/>
    </row>
    <row r="27" spans="1:17" ht="12.75" customHeight="1" x14ac:dyDescent="0.3">
      <c r="A27" s="3990"/>
      <c r="B27" s="3990"/>
      <c r="C27" s="3990"/>
      <c r="D27" s="3990"/>
      <c r="E27" s="3990"/>
      <c r="F27" s="3990"/>
      <c r="G27" s="3990"/>
      <c r="H27" s="3990"/>
      <c r="I27" s="3990"/>
      <c r="J27" s="3990"/>
      <c r="K27" s="3990"/>
      <c r="L27" s="3990"/>
      <c r="M27" s="3990"/>
      <c r="N27" s="3990"/>
      <c r="O27" s="3990"/>
      <c r="P27" s="3990"/>
      <c r="Q27" s="3990"/>
    </row>
    <row r="28" spans="1:17" ht="12.75" customHeight="1" x14ac:dyDescent="0.3">
      <c r="A28" s="3990"/>
      <c r="B28" s="3990"/>
      <c r="C28" s="3990"/>
      <c r="D28" s="3990"/>
      <c r="E28" s="3990"/>
      <c r="F28" s="3990"/>
      <c r="G28" s="3990"/>
      <c r="H28" s="3990"/>
      <c r="I28" s="3990"/>
      <c r="J28" s="3990"/>
      <c r="K28" s="3990"/>
      <c r="L28" s="3990"/>
      <c r="M28" s="3990"/>
      <c r="N28" s="3990"/>
      <c r="O28" s="3990"/>
      <c r="P28" s="3990"/>
      <c r="Q28" s="3990"/>
    </row>
    <row r="29" spans="1:17" ht="12.75" customHeight="1" x14ac:dyDescent="0.3">
      <c r="A29" s="3990"/>
      <c r="B29" s="3990"/>
      <c r="C29" s="3990"/>
      <c r="D29" s="3990"/>
      <c r="E29" s="3990"/>
      <c r="F29" s="3990"/>
      <c r="G29" s="3990"/>
      <c r="H29" s="3990"/>
      <c r="I29" s="3990"/>
      <c r="J29" s="3990"/>
      <c r="K29" s="3990"/>
      <c r="L29" s="3990"/>
      <c r="M29" s="3990"/>
      <c r="N29" s="3990"/>
      <c r="O29" s="3990"/>
      <c r="P29" s="3990"/>
      <c r="Q29" s="3990"/>
    </row>
    <row r="30" spans="1:17" ht="12.75" customHeight="1" x14ac:dyDescent="0.3">
      <c r="A30" s="3990"/>
      <c r="B30" s="3990"/>
      <c r="C30" s="3990"/>
      <c r="D30" s="3990"/>
      <c r="E30" s="3990"/>
      <c r="F30" s="3990"/>
      <c r="G30" s="3990"/>
      <c r="H30" s="3990"/>
      <c r="I30" s="3990"/>
      <c r="J30" s="3990"/>
      <c r="K30" s="3990"/>
      <c r="L30" s="3990"/>
      <c r="M30" s="3990"/>
      <c r="N30" s="3990"/>
      <c r="O30" s="3990"/>
      <c r="P30" s="3990"/>
      <c r="Q30" s="3990"/>
    </row>
  </sheetData>
  <mergeCells count="1">
    <mergeCell ref="A9:Q3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2"/>
  <dimension ref="A2:S102"/>
  <sheetViews>
    <sheetView showGridLines="0" zoomScale="115" zoomScaleNormal="115" workbookViewId="0">
      <selection activeCell="D19" sqref="D19"/>
    </sheetView>
  </sheetViews>
  <sheetFormatPr baseColWidth="10" defaultColWidth="11.42578125" defaultRowHeight="15" x14ac:dyDescent="0.25"/>
  <cols>
    <col min="1" max="2" width="11.42578125" style="1090"/>
    <col min="3" max="3" width="49.85546875" style="1090" customWidth="1"/>
    <col min="4" max="4" width="19.5703125" style="1090" customWidth="1"/>
    <col min="5" max="5" width="20.42578125" style="1090" customWidth="1"/>
    <col min="6" max="6" width="19.5703125" style="1090" bestFit="1" customWidth="1"/>
    <col min="7" max="7" width="22.42578125" style="1090" bestFit="1" customWidth="1"/>
    <col min="8" max="8" width="25.42578125" style="1090" bestFit="1" customWidth="1"/>
    <col min="9" max="9" width="17.85546875" style="1090" bestFit="1" customWidth="1"/>
    <col min="10" max="10" width="19.5703125" style="1090" bestFit="1" customWidth="1"/>
    <col min="11" max="11" width="23.140625" style="1090" bestFit="1" customWidth="1"/>
    <col min="12" max="12" width="40.28515625" style="1090" bestFit="1" customWidth="1"/>
    <col min="13" max="13" width="21.85546875" style="1090" bestFit="1" customWidth="1"/>
    <col min="14" max="15" width="27.28515625" style="1090" bestFit="1" customWidth="1"/>
    <col min="16" max="16" width="15.28515625" style="1090" bestFit="1" customWidth="1"/>
    <col min="17" max="17" width="13.140625" style="1090" bestFit="1" customWidth="1"/>
    <col min="18" max="18" width="15.28515625" style="1090" bestFit="1" customWidth="1"/>
    <col min="19" max="19" width="15.140625" style="1090" bestFit="1" customWidth="1"/>
    <col min="20" max="16384" width="11.42578125" style="1090"/>
  </cols>
  <sheetData>
    <row r="2" spans="2:19" ht="18" x14ac:dyDescent="0.25">
      <c r="B2" s="459" t="s">
        <v>2804</v>
      </c>
    </row>
    <row r="3" spans="2:19" ht="18" x14ac:dyDescent="0.25">
      <c r="B3" s="459" t="s">
        <v>2806</v>
      </c>
    </row>
    <row r="4" spans="2:19" ht="18" x14ac:dyDescent="0.25">
      <c r="B4" s="459" t="s">
        <v>2824</v>
      </c>
    </row>
    <row r="5" spans="2:19" x14ac:dyDescent="0.25">
      <c r="B5" s="1091" t="s">
        <v>3372</v>
      </c>
    </row>
    <row r="7" spans="2:19" x14ac:dyDescent="0.25">
      <c r="L7" s="1092"/>
      <c r="P7" s="1093"/>
      <c r="Q7" s="1094"/>
      <c r="R7" s="1093"/>
      <c r="S7" s="1094"/>
    </row>
    <row r="8" spans="2:19" x14ac:dyDescent="0.25">
      <c r="R8" s="1093"/>
      <c r="S8" s="1094"/>
    </row>
    <row r="9" spans="2:19" ht="34.5" customHeight="1" x14ac:dyDescent="0.25">
      <c r="D9" s="3994" t="s">
        <v>1059</v>
      </c>
      <c r="E9" s="3995"/>
      <c r="F9" s="3994" t="s">
        <v>1017</v>
      </c>
      <c r="G9" s="3995"/>
      <c r="H9" s="3994" t="s">
        <v>1016</v>
      </c>
      <c r="I9" s="3995"/>
      <c r="J9" s="3996" t="s">
        <v>1018</v>
      </c>
      <c r="K9" s="3996" t="s">
        <v>2304</v>
      </c>
      <c r="L9" s="3996" t="s">
        <v>1020</v>
      </c>
      <c r="M9" s="1095" t="s">
        <v>1021</v>
      </c>
      <c r="N9" s="3994" t="s">
        <v>1022</v>
      </c>
      <c r="O9" s="3995"/>
      <c r="P9" s="1096" t="s">
        <v>3341</v>
      </c>
      <c r="Q9" s="1097" t="s">
        <v>3341</v>
      </c>
      <c r="R9" s="3994" t="s">
        <v>3495</v>
      </c>
      <c r="S9" s="3995"/>
    </row>
    <row r="10" spans="2:19" s="1102" customFormat="1" ht="33.6" customHeight="1" x14ac:dyDescent="0.25">
      <c r="B10" s="1098" t="s">
        <v>775</v>
      </c>
      <c r="C10" s="1099" t="s">
        <v>2579</v>
      </c>
      <c r="D10" s="1100" t="s">
        <v>2306</v>
      </c>
      <c r="E10" s="1098" t="s">
        <v>2307</v>
      </c>
      <c r="F10" s="1098" t="s">
        <v>2306</v>
      </c>
      <c r="G10" s="1098" t="s">
        <v>2307</v>
      </c>
      <c r="H10" s="1098" t="s">
        <v>2306</v>
      </c>
      <c r="I10" s="1098" t="s">
        <v>2307</v>
      </c>
      <c r="J10" s="3997"/>
      <c r="K10" s="3997"/>
      <c r="L10" s="3997"/>
      <c r="M10" s="1101"/>
      <c r="N10" s="1098" t="s">
        <v>2306</v>
      </c>
      <c r="O10" s="1098" t="s">
        <v>2307</v>
      </c>
      <c r="P10" s="1098" t="s">
        <v>2306</v>
      </c>
      <c r="Q10" s="1098" t="s">
        <v>2307</v>
      </c>
      <c r="R10" s="1098" t="s">
        <v>2306</v>
      </c>
      <c r="S10" s="1098" t="s">
        <v>2307</v>
      </c>
    </row>
    <row r="11" spans="2:19" x14ac:dyDescent="0.25">
      <c r="B11" s="1103" t="s">
        <v>2428</v>
      </c>
      <c r="C11" s="3734" t="s">
        <v>2580</v>
      </c>
      <c r="D11" s="1104">
        <v>892156.64739127236</v>
      </c>
      <c r="E11" s="1104" t="s">
        <v>2581</v>
      </c>
      <c r="F11" s="1104">
        <v>83628.194070383222</v>
      </c>
      <c r="G11" s="1104">
        <v>101695.26013119573</v>
      </c>
      <c r="H11" s="1104">
        <v>651890.83707866434</v>
      </c>
      <c r="I11" s="1104">
        <v>1034406.8611388702</v>
      </c>
      <c r="J11" s="1104">
        <v>636554.08419129718</v>
      </c>
      <c r="K11" s="1104">
        <v>272644.84841694543</v>
      </c>
      <c r="L11" s="1104">
        <v>316073.08677922038</v>
      </c>
      <c r="M11" s="1104">
        <v>5452.8969683389087</v>
      </c>
      <c r="N11" s="1105">
        <v>24264.687158429198</v>
      </c>
      <c r="O11" s="1106" t="s">
        <v>2581</v>
      </c>
      <c r="P11" s="1107">
        <v>332287.85261109786</v>
      </c>
      <c r="Q11" s="1107">
        <v>413218.98958521429</v>
      </c>
      <c r="R11" s="1108">
        <v>3214953.1346656494</v>
      </c>
      <c r="S11" s="1106" t="s">
        <v>2581</v>
      </c>
    </row>
    <row r="12" spans="2:19" x14ac:dyDescent="0.25">
      <c r="B12" s="1103" t="s">
        <v>2427</v>
      </c>
      <c r="C12" s="3734" t="s">
        <v>2582</v>
      </c>
      <c r="D12" s="1104" t="s">
        <v>2581</v>
      </c>
      <c r="E12" s="1104">
        <v>1414001.3499736679</v>
      </c>
      <c r="F12" s="1104">
        <v>83628.194070383222</v>
      </c>
      <c r="G12" s="1104">
        <v>101695.26013119573</v>
      </c>
      <c r="H12" s="1104">
        <v>651890.83707866434</v>
      </c>
      <c r="I12" s="1104">
        <v>1034406.8611388702</v>
      </c>
      <c r="J12" s="1104">
        <v>636554.08419129718</v>
      </c>
      <c r="K12" s="1104">
        <v>272644.84841694543</v>
      </c>
      <c r="L12" s="1104">
        <v>316073.08677922038</v>
      </c>
      <c r="M12" s="1104">
        <v>5452.8969683389087</v>
      </c>
      <c r="N12" s="1105" t="s">
        <v>2581</v>
      </c>
      <c r="O12" s="1104">
        <v>31895.075062726934</v>
      </c>
      <c r="P12" s="1107">
        <v>332287.85261109786</v>
      </c>
      <c r="Q12" s="1107">
        <v>413218.98958521429</v>
      </c>
      <c r="R12" s="1108" t="s">
        <v>2581</v>
      </c>
      <c r="S12" s="1108">
        <v>4225942.4522474771</v>
      </c>
    </row>
    <row r="13" spans="2:19" x14ac:dyDescent="0.25">
      <c r="B13" s="1103" t="s">
        <v>2426</v>
      </c>
      <c r="C13" s="3734" t="s">
        <v>2583</v>
      </c>
      <c r="D13" s="1104" t="s">
        <v>2581</v>
      </c>
      <c r="E13" s="1104">
        <v>1275182.5554787749</v>
      </c>
      <c r="F13" s="1104">
        <v>83628.194070383222</v>
      </c>
      <c r="G13" s="1104">
        <v>101695.26013119573</v>
      </c>
      <c r="H13" s="1104">
        <v>651890.83707866434</v>
      </c>
      <c r="I13" s="1104">
        <v>1034406.8611388702</v>
      </c>
      <c r="J13" s="1104">
        <v>636554.08419129718</v>
      </c>
      <c r="K13" s="1104">
        <v>272644.84841694543</v>
      </c>
      <c r="L13" s="1104">
        <v>316073.08677922038</v>
      </c>
      <c r="M13" s="1104">
        <v>5452.8969683389087</v>
      </c>
      <c r="N13" s="1105" t="s">
        <v>2581</v>
      </c>
      <c r="O13" s="1104">
        <v>30839.379818410474</v>
      </c>
      <c r="P13" s="1107">
        <v>332287.85261109786</v>
      </c>
      <c r="Q13" s="1107">
        <v>413218.98958521429</v>
      </c>
      <c r="R13" s="1108" t="s">
        <v>2581</v>
      </c>
      <c r="S13" s="1108">
        <v>4086067.9625082682</v>
      </c>
    </row>
    <row r="14" spans="2:19" x14ac:dyDescent="0.25">
      <c r="B14" s="1103" t="s">
        <v>2425</v>
      </c>
      <c r="C14" s="3734" t="s">
        <v>2584</v>
      </c>
      <c r="D14" s="1104">
        <v>2978480.1267918143</v>
      </c>
      <c r="E14" s="1104" t="s">
        <v>2581</v>
      </c>
      <c r="F14" s="1104">
        <v>83628.194070383222</v>
      </c>
      <c r="G14" s="1104">
        <v>101695.26013119573</v>
      </c>
      <c r="H14" s="1104">
        <v>651890.83707866434</v>
      </c>
      <c r="I14" s="1104">
        <v>1034406.8611388702</v>
      </c>
      <c r="J14" s="1104">
        <v>636554.08419129718</v>
      </c>
      <c r="K14" s="1104">
        <v>272644.84841694543</v>
      </c>
      <c r="L14" s="1104">
        <v>316073.08677922038</v>
      </c>
      <c r="M14" s="1104">
        <v>5452.8969683389087</v>
      </c>
      <c r="N14" s="1105">
        <v>37603.854065194006</v>
      </c>
      <c r="O14" s="1104" t="s">
        <v>2581</v>
      </c>
      <c r="P14" s="1107">
        <v>332287.85261109786</v>
      </c>
      <c r="Q14" s="1107">
        <v>413218.98958521429</v>
      </c>
      <c r="R14" s="1108">
        <v>5314615.7809729539</v>
      </c>
      <c r="S14" s="1108" t="s">
        <v>2581</v>
      </c>
    </row>
    <row r="15" spans="2:19" x14ac:dyDescent="0.25">
      <c r="B15" s="1103" t="s">
        <v>2424</v>
      </c>
      <c r="C15" s="3734" t="s">
        <v>2585</v>
      </c>
      <c r="D15" s="1104" t="s">
        <v>2581</v>
      </c>
      <c r="E15" s="1104">
        <v>4550671.9656048696</v>
      </c>
      <c r="F15" s="1104">
        <v>83628.194070383222</v>
      </c>
      <c r="G15" s="1104">
        <v>101695.26013119573</v>
      </c>
      <c r="H15" s="1104">
        <v>651890.83707866434</v>
      </c>
      <c r="I15" s="1104">
        <v>1034406.8611388702</v>
      </c>
      <c r="J15" s="1104">
        <v>636554.08419129718</v>
      </c>
      <c r="K15" s="1104">
        <v>272644.84841694543</v>
      </c>
      <c r="L15" s="1104">
        <v>316073.08677922038</v>
      </c>
      <c r="M15" s="1104">
        <v>5452.8969683389087</v>
      </c>
      <c r="N15" s="1105" t="s">
        <v>2581</v>
      </c>
      <c r="O15" s="1104">
        <v>52606.499190880284</v>
      </c>
      <c r="P15" s="1107">
        <v>332287.85261109786</v>
      </c>
      <c r="Q15" s="1107">
        <v>413218.98958521429</v>
      </c>
      <c r="R15" s="1108" t="s">
        <v>2581</v>
      </c>
      <c r="S15" s="1108">
        <v>7383324.4920068318</v>
      </c>
    </row>
    <row r="16" spans="2:19" x14ac:dyDescent="0.25">
      <c r="B16" s="1103" t="s">
        <v>2423</v>
      </c>
      <c r="C16" s="3734" t="s">
        <v>2586</v>
      </c>
      <c r="D16" s="1104" t="s">
        <v>2581</v>
      </c>
      <c r="E16" s="1104">
        <v>3206566.9272023784</v>
      </c>
      <c r="F16" s="1104">
        <v>83628.194070383222</v>
      </c>
      <c r="G16" s="1104">
        <v>101695.26013119573</v>
      </c>
      <c r="H16" s="1104">
        <v>651890.83707866434</v>
      </c>
      <c r="I16" s="1104">
        <v>1034406.8611388702</v>
      </c>
      <c r="J16" s="1104">
        <v>636554.08419129718</v>
      </c>
      <c r="K16" s="1104">
        <v>272644.84841694543</v>
      </c>
      <c r="L16" s="1104">
        <v>316073.08677922038</v>
      </c>
      <c r="M16" s="1104">
        <v>5452.8969683389087</v>
      </c>
      <c r="N16" s="1105" t="s">
        <v>2581</v>
      </c>
      <c r="O16" s="1104">
        <v>42384.790364878987</v>
      </c>
      <c r="P16" s="1107">
        <v>332287.85261109786</v>
      </c>
      <c r="Q16" s="1107">
        <v>413218.98958521429</v>
      </c>
      <c r="R16" s="1108" t="s">
        <v>2581</v>
      </c>
      <c r="S16" s="1108">
        <v>6028997.7447783388</v>
      </c>
    </row>
    <row r="17" spans="1:19" x14ac:dyDescent="0.25">
      <c r="B17" s="1103" t="s">
        <v>3333</v>
      </c>
      <c r="C17" s="3734" t="s">
        <v>3331</v>
      </c>
      <c r="D17" s="1104">
        <v>1455161.6948123975</v>
      </c>
      <c r="E17" s="1104"/>
      <c r="F17" s="1104">
        <v>83628.194070383222</v>
      </c>
      <c r="G17" s="1104">
        <v>101695.26013119573</v>
      </c>
      <c r="H17" s="1104">
        <v>651890.83707866434</v>
      </c>
      <c r="I17" s="1104"/>
      <c r="J17" s="1104">
        <v>636554.08419129718</v>
      </c>
      <c r="K17" s="1104">
        <v>272644.84841694543</v>
      </c>
      <c r="L17" s="1104">
        <v>316073.08677922038</v>
      </c>
      <c r="M17" s="1104">
        <v>5452.8969683389087</v>
      </c>
      <c r="N17" s="1105">
        <v>24264.687158429198</v>
      </c>
      <c r="O17" s="1104"/>
      <c r="P17" s="1107">
        <v>332287.85261109786</v>
      </c>
      <c r="Q17" s="1107">
        <v>204234.32340645787</v>
      </c>
      <c r="R17" s="1108">
        <v>3777958.1820867741</v>
      </c>
      <c r="S17" s="1108"/>
    </row>
    <row r="18" spans="1:19" x14ac:dyDescent="0.25">
      <c r="A18" s="1109"/>
      <c r="B18" s="1103" t="s">
        <v>3334</v>
      </c>
      <c r="C18" s="3734" t="s">
        <v>3332</v>
      </c>
      <c r="D18" s="1104"/>
      <c r="E18" s="1104">
        <v>2299268.1923004747</v>
      </c>
      <c r="F18" s="1104">
        <v>83628.194070383222</v>
      </c>
      <c r="G18" s="1104">
        <v>101695.26013119573</v>
      </c>
      <c r="H18" s="1104"/>
      <c r="I18" s="1104">
        <v>1034406.8611388702</v>
      </c>
      <c r="J18" s="1104">
        <v>636554.08419129718</v>
      </c>
      <c r="K18" s="1104">
        <v>272644.84841694543</v>
      </c>
      <c r="L18" s="1104">
        <v>316073.08677922038</v>
      </c>
      <c r="M18" s="1104">
        <v>5452.8969683389087</v>
      </c>
      <c r="N18" s="1105"/>
      <c r="O18" s="1104">
        <v>31895.075062726934</v>
      </c>
      <c r="P18" s="1107">
        <v>200584.17382663838</v>
      </c>
      <c r="Q18" s="1107">
        <v>413218.98958521429</v>
      </c>
      <c r="R18" s="1108"/>
      <c r="S18" s="1108">
        <v>5111209.2945742831</v>
      </c>
    </row>
    <row r="19" spans="1:19" x14ac:dyDescent="0.25">
      <c r="B19" s="1110"/>
      <c r="C19" s="1111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3"/>
      <c r="O19" s="1112"/>
      <c r="P19" s="1114"/>
      <c r="Q19" s="1114"/>
    </row>
    <row r="20" spans="1:19" x14ac:dyDescent="0.25">
      <c r="B20" s="1110"/>
      <c r="C20" s="1111"/>
      <c r="D20" s="1112"/>
      <c r="E20" s="1112"/>
      <c r="F20" s="1112"/>
      <c r="G20" s="1112"/>
      <c r="H20" s="1112"/>
      <c r="I20" s="1112"/>
      <c r="J20" s="1112"/>
      <c r="K20" s="1112"/>
      <c r="L20" s="1112"/>
      <c r="M20" s="1112"/>
      <c r="N20" s="1113"/>
      <c r="O20" s="1112"/>
      <c r="P20" s="1115"/>
      <c r="Q20" s="1115"/>
    </row>
    <row r="21" spans="1:19" x14ac:dyDescent="0.25">
      <c r="B21" s="1110"/>
      <c r="C21" s="1111"/>
      <c r="D21" s="1112"/>
      <c r="E21" s="1112"/>
      <c r="F21" s="1112"/>
      <c r="G21" s="1112"/>
      <c r="H21" s="1112"/>
      <c r="I21" s="1112"/>
      <c r="J21" s="1112"/>
      <c r="K21" s="1112"/>
      <c r="L21" s="1112"/>
      <c r="M21" s="1112"/>
      <c r="N21" s="1113"/>
      <c r="O21" s="1112"/>
      <c r="P21" s="1115"/>
      <c r="Q21" s="1115"/>
    </row>
    <row r="22" spans="1:19" x14ac:dyDescent="0.25">
      <c r="A22" s="1109"/>
      <c r="B22" s="1110"/>
      <c r="C22" s="1111"/>
      <c r="D22" s="1109"/>
      <c r="E22" s="1112"/>
      <c r="F22" s="1112"/>
      <c r="G22" s="1112"/>
      <c r="H22" s="1112"/>
      <c r="I22" s="1112"/>
      <c r="J22" s="1112"/>
      <c r="K22" s="1112"/>
      <c r="L22" s="1112"/>
      <c r="M22" s="1112"/>
      <c r="N22" s="1113"/>
      <c r="O22" s="1112"/>
      <c r="P22" s="1115"/>
      <c r="Q22" s="1115"/>
    </row>
    <row r="23" spans="1:19" ht="30" x14ac:dyDescent="0.25">
      <c r="B23" s="1116" t="s">
        <v>775</v>
      </c>
      <c r="C23" s="1117" t="s">
        <v>2587</v>
      </c>
      <c r="D23" s="1118"/>
      <c r="E23" s="1118"/>
      <c r="F23" s="1118"/>
      <c r="G23" s="1118"/>
      <c r="H23" s="1119"/>
      <c r="I23" s="1116" t="s">
        <v>1016</v>
      </c>
      <c r="J23" s="1116" t="s">
        <v>2615</v>
      </c>
      <c r="K23" s="1116" t="s">
        <v>2304</v>
      </c>
      <c r="L23" s="1116" t="s">
        <v>1020</v>
      </c>
      <c r="M23" s="1116" t="s">
        <v>2478</v>
      </c>
      <c r="N23" s="1120" t="s">
        <v>3354</v>
      </c>
      <c r="O23" s="1120" t="s">
        <v>3500</v>
      </c>
      <c r="P23" s="1109"/>
    </row>
    <row r="24" spans="1:19" ht="15" customHeight="1" x14ac:dyDescent="0.25">
      <c r="A24" s="1109"/>
      <c r="B24" s="1103" t="s">
        <v>2422</v>
      </c>
      <c r="C24" s="1121" t="s">
        <v>2588</v>
      </c>
      <c r="D24" s="1122"/>
      <c r="E24" s="1122"/>
      <c r="F24" s="1122"/>
      <c r="G24" s="1122"/>
      <c r="H24" s="1123"/>
      <c r="I24" s="1124">
        <v>298887416.61508203</v>
      </c>
      <c r="J24" s="1124">
        <v>4540850.5542017389</v>
      </c>
      <c r="K24" s="1124">
        <v>1632824.5032280681</v>
      </c>
      <c r="L24" s="1124">
        <v>2858765.2495356388</v>
      </c>
      <c r="M24" s="1124">
        <v>32656.490064561363</v>
      </c>
      <c r="N24" s="1104">
        <v>61632509.220903143</v>
      </c>
      <c r="O24" s="1104">
        <v>369585022.63301516</v>
      </c>
      <c r="P24" s="1109"/>
    </row>
    <row r="25" spans="1:19" ht="15" customHeight="1" x14ac:dyDescent="0.25">
      <c r="A25" s="1109"/>
      <c r="B25" s="1103" t="s">
        <v>2421</v>
      </c>
      <c r="C25" s="1121" t="s">
        <v>2589</v>
      </c>
      <c r="D25" s="1118"/>
      <c r="E25" s="1118"/>
      <c r="F25" s="1118"/>
      <c r="G25" s="1118"/>
      <c r="H25" s="1119"/>
      <c r="I25" s="1124">
        <v>428805619.981372</v>
      </c>
      <c r="J25" s="1124">
        <v>4540850.5542017389</v>
      </c>
      <c r="K25" s="1124">
        <v>1632824.5032280681</v>
      </c>
      <c r="L25" s="1124">
        <v>2858765.2495356388</v>
      </c>
      <c r="M25" s="1124">
        <v>32656.490064561363</v>
      </c>
      <c r="N25" s="1104">
        <v>87880316.907672599</v>
      </c>
      <c r="O25" s="1104">
        <v>525751033.68607455</v>
      </c>
      <c r="P25" s="1109"/>
    </row>
    <row r="26" spans="1:19" ht="15" customHeight="1" x14ac:dyDescent="0.25">
      <c r="A26" s="1109"/>
      <c r="B26" s="1103" t="s">
        <v>2420</v>
      </c>
      <c r="C26" s="1121" t="s">
        <v>2590</v>
      </c>
      <c r="D26" s="1118"/>
      <c r="E26" s="1118"/>
      <c r="F26" s="1118"/>
      <c r="G26" s="1118"/>
      <c r="H26" s="1119"/>
      <c r="I26" s="1124">
        <v>449452265.15031934</v>
      </c>
      <c r="J26" s="1124">
        <v>4540850.5542017389</v>
      </c>
      <c r="K26" s="1124">
        <v>1632824.5032280681</v>
      </c>
      <c r="L26" s="1124">
        <v>2858765.2495356388</v>
      </c>
      <c r="M26" s="1124">
        <v>32656.490064561363</v>
      </c>
      <c r="N26" s="1104">
        <v>92051627.453305587</v>
      </c>
      <c r="O26" s="1104">
        <v>550568989.40065491</v>
      </c>
      <c r="P26" s="1109"/>
    </row>
    <row r="27" spans="1:19" ht="15.75" customHeight="1" x14ac:dyDescent="0.25">
      <c r="A27" s="1109"/>
      <c r="B27" s="1103" t="s">
        <v>2419</v>
      </c>
      <c r="C27" s="1121" t="s">
        <v>2591</v>
      </c>
      <c r="D27" s="1118"/>
      <c r="E27" s="1118"/>
      <c r="F27" s="1118"/>
      <c r="G27" s="1118"/>
      <c r="H27" s="1119"/>
      <c r="I27" s="1104">
        <v>680823493.2256763</v>
      </c>
      <c r="J27" s="1104">
        <v>4540850.5542017389</v>
      </c>
      <c r="K27" s="1104">
        <v>1632824.5032280681</v>
      </c>
      <c r="L27" s="1104">
        <v>2858765.2495356388</v>
      </c>
      <c r="M27" s="1104">
        <v>32656.490064561363</v>
      </c>
      <c r="N27" s="1104">
        <v>138796327.89879689</v>
      </c>
      <c r="O27" s="1104">
        <v>828684917.92150319</v>
      </c>
      <c r="P27" s="1109"/>
    </row>
    <row r="30" spans="1:19" ht="45" x14ac:dyDescent="0.25">
      <c r="B30" s="1125" t="s">
        <v>775</v>
      </c>
      <c r="C30" s="1126" t="s">
        <v>2924</v>
      </c>
      <c r="D30" s="1127"/>
      <c r="E30" s="1128"/>
      <c r="F30" s="1099" t="s">
        <v>3344</v>
      </c>
      <c r="G30" s="1099" t="s">
        <v>3240</v>
      </c>
      <c r="H30" s="1099" t="s">
        <v>3241</v>
      </c>
      <c r="J30" s="1129" t="s">
        <v>1018</v>
      </c>
      <c r="K30" s="1129" t="s">
        <v>2304</v>
      </c>
      <c r="L30" s="1129" t="s">
        <v>1020</v>
      </c>
      <c r="M30" s="1129" t="s">
        <v>1021</v>
      </c>
      <c r="N30" s="1130" t="s">
        <v>1022</v>
      </c>
      <c r="O30" s="1096" t="s">
        <v>3341</v>
      </c>
    </row>
    <row r="31" spans="1:19" x14ac:dyDescent="0.25">
      <c r="B31" s="1131" t="s">
        <v>2418</v>
      </c>
      <c r="C31" s="1131" t="s">
        <v>2925</v>
      </c>
      <c r="D31" s="1132"/>
      <c r="E31" s="1133"/>
      <c r="F31" s="1134">
        <v>1831552.7254973496</v>
      </c>
      <c r="G31" s="1134">
        <v>4226693.501231309</v>
      </c>
      <c r="H31" s="1135">
        <v>10968310.23567139</v>
      </c>
      <c r="J31" s="1104">
        <v>1778935.4093351592</v>
      </c>
      <c r="K31" s="1104">
        <v>761942.44458883058</v>
      </c>
      <c r="L31" s="1104">
        <v>883308.45716551133</v>
      </c>
      <c r="M31" s="1104">
        <v>15238.848891776612</v>
      </c>
      <c r="N31" s="1136">
        <v>103363.84950824465</v>
      </c>
      <c r="O31" s="1107">
        <v>1367274.9994532089</v>
      </c>
    </row>
    <row r="32" spans="1:19" x14ac:dyDescent="0.25">
      <c r="B32" s="1131" t="s">
        <v>2417</v>
      </c>
      <c r="C32" s="1131" t="s">
        <v>2926</v>
      </c>
      <c r="D32" s="1132"/>
      <c r="E32" s="1133"/>
      <c r="F32" s="1134">
        <v>3196965.3280330016</v>
      </c>
      <c r="G32" s="1134">
        <v>4226693.501231309</v>
      </c>
      <c r="H32" s="1135">
        <v>12346712.713881431</v>
      </c>
      <c r="I32" s="1137"/>
      <c r="J32" s="1104">
        <v>1778935.4093351592</v>
      </c>
      <c r="K32" s="1104">
        <v>761942.44458883058</v>
      </c>
      <c r="L32" s="1104">
        <v>883308.45716551133</v>
      </c>
      <c r="M32" s="1104">
        <v>15238.848891776612</v>
      </c>
      <c r="N32" s="1136">
        <v>116353.72518263313</v>
      </c>
      <c r="O32" s="1107">
        <v>1367274.9994532089</v>
      </c>
    </row>
    <row r="33" spans="2:15" x14ac:dyDescent="0.25">
      <c r="B33" s="1131" t="s">
        <v>2416</v>
      </c>
      <c r="C33" s="1131" t="s">
        <v>2927</v>
      </c>
      <c r="D33" s="1132"/>
      <c r="E33" s="1133"/>
      <c r="F33" s="1134">
        <v>4222995.0537196482</v>
      </c>
      <c r="G33" s="1134">
        <v>4226693.501231309</v>
      </c>
      <c r="H33" s="1135">
        <v>13382503.590556536</v>
      </c>
      <c r="J33" s="1104">
        <v>1778935.4093351592</v>
      </c>
      <c r="K33" s="1104">
        <v>761942.44458883058</v>
      </c>
      <c r="L33" s="1104">
        <v>883308.45716551133</v>
      </c>
      <c r="M33" s="1104">
        <v>15238.848891776612</v>
      </c>
      <c r="N33" s="1136">
        <v>126114.87617109301</v>
      </c>
      <c r="O33" s="1107">
        <v>1367274.9994532089</v>
      </c>
    </row>
    <row r="34" spans="2:15" x14ac:dyDescent="0.25">
      <c r="B34" s="1131" t="s">
        <v>2415</v>
      </c>
      <c r="C34" s="1131" t="s">
        <v>2928</v>
      </c>
      <c r="D34" s="1132"/>
      <c r="E34" s="1133"/>
      <c r="F34" s="1134">
        <v>5641215.8705510329</v>
      </c>
      <c r="G34" s="1134">
        <v>4226693.501231309</v>
      </c>
      <c r="H34" s="1135">
        <v>14814216.674893918</v>
      </c>
      <c r="J34" s="1104">
        <v>1778935.4093351592</v>
      </c>
      <c r="K34" s="1104">
        <v>761942.44458883058</v>
      </c>
      <c r="L34" s="1104">
        <v>883308.45716551133</v>
      </c>
      <c r="M34" s="1104">
        <v>15238.848891776612</v>
      </c>
      <c r="N34" s="1136">
        <v>139607.14367708916</v>
      </c>
      <c r="O34" s="1107">
        <v>1367274.9994532089</v>
      </c>
    </row>
    <row r="35" spans="2:15" x14ac:dyDescent="0.25">
      <c r="B35" s="1131" t="s">
        <v>2414</v>
      </c>
      <c r="C35" s="1131" t="s">
        <v>2929</v>
      </c>
      <c r="D35" s="1132"/>
      <c r="E35" s="1133"/>
      <c r="F35" s="1134">
        <v>7456825.991330551</v>
      </c>
      <c r="G35" s="1134">
        <v>4226693.501231309</v>
      </c>
      <c r="H35" s="1135">
        <v>16647099.63298158</v>
      </c>
      <c r="I35" s="1137"/>
      <c r="J35" s="1104">
        <v>1778935.4093351592</v>
      </c>
      <c r="K35" s="1104">
        <v>761942.44458883058</v>
      </c>
      <c r="L35" s="1104">
        <v>883308.45716551133</v>
      </c>
      <c r="M35" s="1104">
        <v>15238.848891776612</v>
      </c>
      <c r="N35" s="1136">
        <v>156879.98098523286</v>
      </c>
      <c r="O35" s="1107">
        <v>1367274.9994532089</v>
      </c>
    </row>
    <row r="36" spans="2:15" x14ac:dyDescent="0.25">
      <c r="B36" s="1131" t="s">
        <v>2413</v>
      </c>
      <c r="C36" s="1131" t="s">
        <v>2930</v>
      </c>
      <c r="D36" s="1132"/>
      <c r="E36" s="1133"/>
      <c r="F36" s="1134">
        <v>9841034.5478188656</v>
      </c>
      <c r="G36" s="1134">
        <v>6495473.0915028322</v>
      </c>
      <c r="H36" s="1135">
        <v>21807083.865811117</v>
      </c>
      <c r="J36" s="1104">
        <v>1778935.4093351592</v>
      </c>
      <c r="K36" s="1104">
        <v>761942.44458883058</v>
      </c>
      <c r="L36" s="1104">
        <v>883308.45716551133</v>
      </c>
      <c r="M36" s="1104">
        <v>15238.848891776612</v>
      </c>
      <c r="N36" s="1136">
        <v>205506.96383374085</v>
      </c>
      <c r="O36" s="1107">
        <v>1825644.102674399</v>
      </c>
    </row>
    <row r="37" spans="2:15" x14ac:dyDescent="0.25">
      <c r="B37" s="1131" t="s">
        <v>2412</v>
      </c>
      <c r="C37" s="1131" t="s">
        <v>2931</v>
      </c>
      <c r="D37" s="1132"/>
      <c r="E37" s="1133"/>
      <c r="F37" s="1134">
        <v>13136103.989892667</v>
      </c>
      <c r="G37" s="1134">
        <v>6495473.0915028322</v>
      </c>
      <c r="H37" s="1135">
        <v>25133501.006237436</v>
      </c>
      <c r="J37" s="1104">
        <v>1778935.4093351592</v>
      </c>
      <c r="K37" s="1104">
        <v>761942.44458883058</v>
      </c>
      <c r="L37" s="1104">
        <v>883308.45716551133</v>
      </c>
      <c r="M37" s="1104">
        <v>15238.848891776612</v>
      </c>
      <c r="N37" s="1136">
        <v>236854.66218625969</v>
      </c>
      <c r="O37" s="1107">
        <v>1825644.102674399</v>
      </c>
    </row>
    <row r="38" spans="2:15" x14ac:dyDescent="0.25">
      <c r="B38" s="1131" t="s">
        <v>2411</v>
      </c>
      <c r="C38" s="1131" t="s">
        <v>2932</v>
      </c>
      <c r="D38" s="1132"/>
      <c r="E38" s="1133"/>
      <c r="F38" s="1134">
        <v>17276882.121297758</v>
      </c>
      <c r="G38" s="1134">
        <v>6495473.0915028322</v>
      </c>
      <c r="H38" s="1135">
        <v>29313672.499782506</v>
      </c>
      <c r="J38" s="1104">
        <v>1778935.4093351592</v>
      </c>
      <c r="K38" s="1104">
        <v>761942.44458883058</v>
      </c>
      <c r="L38" s="1104">
        <v>883308.45716551133</v>
      </c>
      <c r="M38" s="1104">
        <v>15238.848891776612</v>
      </c>
      <c r="N38" s="1136">
        <v>276248.02432623919</v>
      </c>
      <c r="O38" s="1107">
        <v>1825644.102674399</v>
      </c>
    </row>
    <row r="39" spans="2:15" x14ac:dyDescent="0.25">
      <c r="B39" s="1131" t="s">
        <v>2410</v>
      </c>
      <c r="C39" s="1131" t="s">
        <v>2933</v>
      </c>
      <c r="D39" s="1132"/>
      <c r="E39" s="1133"/>
      <c r="F39" s="1134">
        <v>22851765.869825359</v>
      </c>
      <c r="G39" s="1134">
        <v>6495473.0915028322</v>
      </c>
      <c r="H39" s="1135">
        <v>34941592.998269834</v>
      </c>
      <c r="J39" s="1104">
        <v>1778935.4093351592</v>
      </c>
      <c r="K39" s="1104">
        <v>761942.44458883058</v>
      </c>
      <c r="L39" s="1104">
        <v>883308.45716551133</v>
      </c>
      <c r="M39" s="1104">
        <v>15238.848891776612</v>
      </c>
      <c r="N39" s="1136">
        <v>329284.77428596542</v>
      </c>
      <c r="O39" s="1107">
        <v>1825644.102674399</v>
      </c>
    </row>
    <row r="40" spans="2:15" x14ac:dyDescent="0.25">
      <c r="B40" s="1131" t="s">
        <v>2409</v>
      </c>
      <c r="C40" s="1131" t="s">
        <v>2934</v>
      </c>
      <c r="D40" s="1132"/>
      <c r="E40" s="1133"/>
      <c r="F40" s="1134">
        <v>28091649.263119739</v>
      </c>
      <c r="G40" s="1134">
        <v>6495473.0915028322</v>
      </c>
      <c r="H40" s="1135">
        <v>40231326.110030845</v>
      </c>
      <c r="J40" s="1104">
        <v>1778935.4093351592</v>
      </c>
      <c r="K40" s="1104">
        <v>761942.44458883058</v>
      </c>
      <c r="L40" s="1104">
        <v>883308.45716551133</v>
      </c>
      <c r="M40" s="1104">
        <v>15238.848891776612</v>
      </c>
      <c r="N40" s="1136">
        <v>379134.4927525926</v>
      </c>
      <c r="O40" s="1107">
        <v>1825644.102674399</v>
      </c>
    </row>
    <row r="41" spans="2:15" x14ac:dyDescent="0.25">
      <c r="B41" s="1131" t="s">
        <v>2408</v>
      </c>
      <c r="C41" s="1131" t="s">
        <v>2935</v>
      </c>
      <c r="D41" s="1132"/>
      <c r="E41" s="1133"/>
      <c r="F41" s="1134">
        <v>35165187.641559221</v>
      </c>
      <c r="G41" s="1134">
        <v>6495473.0915028322</v>
      </c>
      <c r="H41" s="1135">
        <v>47372158.714364618</v>
      </c>
      <c r="J41" s="1104">
        <v>1778935.4093351592</v>
      </c>
      <c r="K41" s="1104">
        <v>761942.44458883058</v>
      </c>
      <c r="L41" s="1104">
        <v>883308.45716551133</v>
      </c>
      <c r="M41" s="1104">
        <v>15238.848891776612</v>
      </c>
      <c r="N41" s="1136">
        <v>446428.71864688251</v>
      </c>
      <c r="O41" s="1107">
        <v>1825644.102674399</v>
      </c>
    </row>
    <row r="42" spans="2:15" x14ac:dyDescent="0.25">
      <c r="B42" s="1131" t="s">
        <v>2407</v>
      </c>
      <c r="C42" s="1131" t="s">
        <v>2936</v>
      </c>
      <c r="D42" s="1132"/>
      <c r="E42" s="1133"/>
      <c r="F42" s="1134">
        <v>43271215.643671274</v>
      </c>
      <c r="G42" s="1134">
        <v>6495473.0915028322</v>
      </c>
      <c r="H42" s="1135">
        <v>55555303.549707159</v>
      </c>
      <c r="J42" s="1104">
        <v>1778935.4093351592</v>
      </c>
      <c r="K42" s="1104">
        <v>761942.44458883058</v>
      </c>
      <c r="L42" s="1104">
        <v>883308.45716551133</v>
      </c>
      <c r="M42" s="1104">
        <v>15238.848891776612</v>
      </c>
      <c r="N42" s="1136">
        <v>523545.55187736964</v>
      </c>
      <c r="O42" s="1107">
        <v>1825644.102674399</v>
      </c>
    </row>
    <row r="43" spans="2:15" x14ac:dyDescent="0.25">
      <c r="B43" s="1131" t="s">
        <v>2406</v>
      </c>
      <c r="C43" s="1131" t="s">
        <v>2937</v>
      </c>
      <c r="D43" s="1132"/>
      <c r="E43" s="1133"/>
      <c r="F43" s="1134">
        <v>60243906.825120755</v>
      </c>
      <c r="G43" s="1134">
        <v>6495473.0915028322</v>
      </c>
      <c r="H43" s="1135">
        <v>72689464.71312207</v>
      </c>
      <c r="I43" s="1137"/>
      <c r="J43" s="1104">
        <v>1778935.4093351592</v>
      </c>
      <c r="K43" s="1104">
        <v>761942.44458883058</v>
      </c>
      <c r="L43" s="1104">
        <v>883308.45716551133</v>
      </c>
      <c r="M43" s="1104">
        <v>15238.848891776612</v>
      </c>
      <c r="N43" s="1136">
        <v>685015.53384281136</v>
      </c>
      <c r="O43" s="1107">
        <v>1825644.102674399</v>
      </c>
    </row>
    <row r="44" spans="2:15" ht="45" x14ac:dyDescent="0.25">
      <c r="B44" s="1125"/>
      <c r="C44" s="1126" t="s">
        <v>2938</v>
      </c>
      <c r="D44" s="1127"/>
      <c r="E44" s="1128"/>
      <c r="F44" s="1099" t="s">
        <v>3344</v>
      </c>
      <c r="G44" s="1099" t="s">
        <v>3345</v>
      </c>
      <c r="H44" s="1099" t="s">
        <v>3241</v>
      </c>
      <c r="J44" s="1129" t="s">
        <v>1018</v>
      </c>
      <c r="K44" s="1129" t="s">
        <v>2304</v>
      </c>
      <c r="L44" s="1129" t="s">
        <v>1020</v>
      </c>
      <c r="M44" s="1129" t="s">
        <v>1021</v>
      </c>
      <c r="N44" s="1130" t="s">
        <v>1022</v>
      </c>
      <c r="O44" s="1096" t="s">
        <v>3341</v>
      </c>
    </row>
    <row r="45" spans="2:15" x14ac:dyDescent="0.25">
      <c r="B45" s="1131" t="s">
        <v>2405</v>
      </c>
      <c r="C45" s="1131" t="s">
        <v>2939</v>
      </c>
      <c r="D45" s="1132"/>
      <c r="E45" s="1133"/>
      <c r="F45" s="1134">
        <v>2524413.3940787688</v>
      </c>
      <c r="G45" s="1134">
        <v>4226693.501231309</v>
      </c>
      <c r="H45" s="1135">
        <v>11667762.445833597</v>
      </c>
      <c r="J45" s="1104">
        <v>1778935.4093351592</v>
      </c>
      <c r="K45" s="1104">
        <v>761942.44458883058</v>
      </c>
      <c r="L45" s="1104">
        <v>883308.45716551133</v>
      </c>
      <c r="M45" s="1104">
        <v>15238.848891776612</v>
      </c>
      <c r="N45" s="1136">
        <v>109955.39108903309</v>
      </c>
      <c r="O45" s="1107">
        <v>1367274.9994532089</v>
      </c>
    </row>
    <row r="46" spans="2:15" x14ac:dyDescent="0.25">
      <c r="B46" s="1131" t="s">
        <v>2404</v>
      </c>
      <c r="C46" s="1131" t="s">
        <v>2940</v>
      </c>
      <c r="D46" s="1132"/>
      <c r="E46" s="1133"/>
      <c r="F46" s="1134">
        <v>5923381.9410489574</v>
      </c>
      <c r="G46" s="1134">
        <v>4226693.501231309</v>
      </c>
      <c r="H46" s="1135">
        <v>15099067.137031769</v>
      </c>
      <c r="I46" s="1137"/>
      <c r="J46" s="1104">
        <v>1778935.4093351592</v>
      </c>
      <c r="K46" s="1104">
        <v>761942.44458883058</v>
      </c>
      <c r="L46" s="1104">
        <v>883308.45716551133</v>
      </c>
      <c r="M46" s="1104">
        <v>15238.848891776612</v>
      </c>
      <c r="N46" s="1136">
        <v>142291.53531701697</v>
      </c>
      <c r="O46" s="1107">
        <v>1367274.9994532089</v>
      </c>
    </row>
    <row r="47" spans="2:15" x14ac:dyDescent="0.25">
      <c r="B47" s="1131" t="s">
        <v>2403</v>
      </c>
      <c r="C47" s="1131" t="s">
        <v>2941</v>
      </c>
      <c r="D47" s="1132"/>
      <c r="E47" s="1133"/>
      <c r="F47" s="1134">
        <v>9071039.8893366177</v>
      </c>
      <c r="G47" s="1134">
        <v>4226693.501231309</v>
      </c>
      <c r="H47" s="1135">
        <v>18276670.381955646</v>
      </c>
      <c r="J47" s="1104">
        <v>1778935.4093351592</v>
      </c>
      <c r="K47" s="1104">
        <v>761942.44458883058</v>
      </c>
      <c r="L47" s="1104">
        <v>883308.45716551133</v>
      </c>
      <c r="M47" s="1104">
        <v>15238.848891776612</v>
      </c>
      <c r="N47" s="1136">
        <v>172236.8319532327</v>
      </c>
      <c r="O47" s="1107">
        <v>1367274.9994532089</v>
      </c>
    </row>
    <row r="48" spans="2:15" x14ac:dyDescent="0.25">
      <c r="B48" s="1131" t="s">
        <v>2402</v>
      </c>
      <c r="C48" s="1131" t="s">
        <v>2942</v>
      </c>
      <c r="D48" s="1132"/>
      <c r="E48" s="1133"/>
      <c r="F48" s="1134">
        <v>14131890.561342005</v>
      </c>
      <c r="G48" s="1134">
        <v>4226693.501231309</v>
      </c>
      <c r="H48" s="1135">
        <v>23385667.541633632</v>
      </c>
      <c r="J48" s="1104">
        <v>1778935.4093351592</v>
      </c>
      <c r="K48" s="1104">
        <v>761942.44458883058</v>
      </c>
      <c r="L48" s="1104">
        <v>883308.45716551133</v>
      </c>
      <c r="M48" s="1104">
        <v>15238.848891776612</v>
      </c>
      <c r="N48" s="1136">
        <v>220383.31962583269</v>
      </c>
      <c r="O48" s="1107">
        <v>1367274.9994532089</v>
      </c>
    </row>
    <row r="49" spans="2:15" x14ac:dyDescent="0.25">
      <c r="B49" s="1131" t="s">
        <v>2401</v>
      </c>
      <c r="C49" s="1131" t="s">
        <v>2943</v>
      </c>
      <c r="D49" s="1132"/>
      <c r="E49" s="1133"/>
      <c r="F49" s="1134">
        <v>21664310.306225479</v>
      </c>
      <c r="G49" s="1134">
        <v>4226693.501231309</v>
      </c>
      <c r="H49" s="1135">
        <v>30989747.087980516</v>
      </c>
      <c r="I49" s="1137"/>
      <c r="J49" s="1104">
        <v>1778935.4093351592</v>
      </c>
      <c r="K49" s="1104">
        <v>761942.44458883058</v>
      </c>
      <c r="L49" s="1104">
        <v>883308.45716551133</v>
      </c>
      <c r="M49" s="1104">
        <v>15238.848891776612</v>
      </c>
      <c r="N49" s="1136">
        <v>292043.12108924461</v>
      </c>
      <c r="O49" s="1107">
        <v>1367274.9994532089</v>
      </c>
    </row>
    <row r="50" spans="2:15" x14ac:dyDescent="0.25">
      <c r="B50" s="1131" t="s">
        <v>2400</v>
      </c>
      <c r="C50" s="1131" t="s">
        <v>2944</v>
      </c>
      <c r="D50" s="1132"/>
      <c r="E50" s="1133"/>
      <c r="F50" s="1134">
        <v>33130350.761424031</v>
      </c>
      <c r="G50" s="1134">
        <v>13678915.43611224</v>
      </c>
      <c r="H50" s="1135">
        <v>54034847.242304511</v>
      </c>
      <c r="J50" s="1104">
        <v>1778935.4093351592</v>
      </c>
      <c r="K50" s="1104">
        <v>761942.44458883058</v>
      </c>
      <c r="L50" s="1104">
        <v>883308.45716551133</v>
      </c>
      <c r="M50" s="1104">
        <v>15238.848891776612</v>
      </c>
      <c r="N50" s="1136">
        <v>509216.9804232993</v>
      </c>
      <c r="O50" s="1107">
        <v>3276938.9043636532</v>
      </c>
    </row>
    <row r="51" spans="2:15" x14ac:dyDescent="0.25">
      <c r="B51" s="1131" t="s">
        <v>2399</v>
      </c>
      <c r="C51" s="1131" t="s">
        <v>2945</v>
      </c>
      <c r="D51" s="1132"/>
      <c r="E51" s="1133"/>
      <c r="F51" s="1134">
        <v>51554855.753480628</v>
      </c>
      <c r="G51" s="1134">
        <v>13678915.43611224</v>
      </c>
      <c r="H51" s="1135">
        <v>72634634.071341738</v>
      </c>
      <c r="J51" s="1104">
        <v>1778935.4093351592</v>
      </c>
      <c r="K51" s="1104">
        <v>761942.44458883058</v>
      </c>
      <c r="L51" s="1104">
        <v>883308.45716551133</v>
      </c>
      <c r="M51" s="1104">
        <v>15238.848891776612</v>
      </c>
      <c r="N51" s="1136">
        <v>684498.81740393909</v>
      </c>
      <c r="O51" s="1107">
        <v>3276938.9043636532</v>
      </c>
    </row>
    <row r="52" spans="2:15" x14ac:dyDescent="0.25">
      <c r="B52" s="1131" t="s">
        <v>2398</v>
      </c>
      <c r="C52" s="1131" t="s">
        <v>2946</v>
      </c>
      <c r="D52" s="1132"/>
      <c r="E52" s="1133"/>
      <c r="F52" s="1134">
        <v>78428242.967934012</v>
      </c>
      <c r="G52" s="1134">
        <v>13678915.43611224</v>
      </c>
      <c r="H52" s="1135">
        <v>99763681.705376118</v>
      </c>
      <c r="J52" s="1104">
        <v>1778935.4093351592</v>
      </c>
      <c r="K52" s="1104">
        <v>761942.44458883058</v>
      </c>
      <c r="L52" s="1104">
        <v>883308.45716551133</v>
      </c>
      <c r="M52" s="1104">
        <v>15238.848891776612</v>
      </c>
      <c r="N52" s="1136">
        <v>940159.23698493955</v>
      </c>
      <c r="O52" s="1107">
        <v>3276938.9043636532</v>
      </c>
    </row>
    <row r="53" spans="2:15" x14ac:dyDescent="0.25">
      <c r="B53" s="1131" t="s">
        <v>2397</v>
      </c>
      <c r="C53" s="1131" t="s">
        <v>2947</v>
      </c>
      <c r="D53" s="1132"/>
      <c r="E53" s="1133"/>
      <c r="F53" s="1134">
        <v>120346994.57666387</v>
      </c>
      <c r="G53" s="1134">
        <v>13678915.43611224</v>
      </c>
      <c r="H53" s="1135">
        <v>142081228.05996653</v>
      </c>
      <c r="J53" s="1104">
        <v>1778935.4093351592</v>
      </c>
      <c r="K53" s="1104">
        <v>761942.44458883058</v>
      </c>
      <c r="L53" s="1104">
        <v>883308.45716551133</v>
      </c>
      <c r="M53" s="1104">
        <v>15238.848891776612</v>
      </c>
      <c r="N53" s="1136">
        <v>1338953.9828454722</v>
      </c>
      <c r="O53" s="1107">
        <v>3276938.9043636532</v>
      </c>
    </row>
    <row r="54" spans="2:15" x14ac:dyDescent="0.25">
      <c r="B54" s="1131" t="s">
        <v>2396</v>
      </c>
      <c r="C54" s="1131" t="s">
        <v>2948</v>
      </c>
      <c r="D54" s="1132"/>
      <c r="E54" s="1133"/>
      <c r="F54" s="1134">
        <v>232837424.49896547</v>
      </c>
      <c r="G54" s="1134">
        <v>13678915.43611224</v>
      </c>
      <c r="H54" s="1135">
        <v>255641837.5723317</v>
      </c>
      <c r="J54" s="1104">
        <v>1778935.4093351592</v>
      </c>
      <c r="K54" s="1104">
        <v>761942.44458883058</v>
      </c>
      <c r="L54" s="1104">
        <v>883308.45716551133</v>
      </c>
      <c r="M54" s="1104">
        <v>15238.848891776612</v>
      </c>
      <c r="N54" s="1136">
        <v>2409133.5729090222</v>
      </c>
      <c r="O54" s="1107">
        <v>3276938.9043636532</v>
      </c>
    </row>
    <row r="55" spans="2:15" x14ac:dyDescent="0.25">
      <c r="B55" s="1131" t="s">
        <v>2395</v>
      </c>
      <c r="C55" s="1131" t="s">
        <v>2949</v>
      </c>
      <c r="D55" s="1132"/>
      <c r="E55" s="1133"/>
      <c r="F55" s="1134">
        <v>530923363.81037819</v>
      </c>
      <c r="G55" s="1134">
        <v>13678915.43611224</v>
      </c>
      <c r="H55" s="1135">
        <v>556563622.46239781</v>
      </c>
      <c r="I55" s="1137"/>
      <c r="J55" s="1104">
        <v>1778935.4093351592</v>
      </c>
      <c r="K55" s="1104">
        <v>761942.44458883058</v>
      </c>
      <c r="L55" s="1104">
        <v>883308.45716551133</v>
      </c>
      <c r="M55" s="1104">
        <v>15238.848891776612</v>
      </c>
      <c r="N55" s="1136">
        <v>5244979.1515625697</v>
      </c>
      <c r="O55" s="1107">
        <v>3276938.9043636532</v>
      </c>
    </row>
    <row r="56" spans="2:15" ht="45" x14ac:dyDescent="0.25">
      <c r="B56" s="1125"/>
      <c r="C56" s="1126" t="s">
        <v>2950</v>
      </c>
      <c r="D56" s="1127"/>
      <c r="E56" s="1128"/>
      <c r="F56" s="1099" t="s">
        <v>3344</v>
      </c>
      <c r="G56" s="1099" t="s">
        <v>3345</v>
      </c>
      <c r="H56" s="1099" t="s">
        <v>3241</v>
      </c>
      <c r="J56" s="1129" t="s">
        <v>1018</v>
      </c>
      <c r="K56" s="1129" t="s">
        <v>2304</v>
      </c>
      <c r="L56" s="1129" t="s">
        <v>1020</v>
      </c>
      <c r="M56" s="1129" t="s">
        <v>1021</v>
      </c>
      <c r="N56" s="1130" t="s">
        <v>1022</v>
      </c>
      <c r="O56" s="1096" t="s">
        <v>3341</v>
      </c>
    </row>
    <row r="57" spans="2:15" x14ac:dyDescent="0.25">
      <c r="B57" s="1131" t="s">
        <v>2394</v>
      </c>
      <c r="C57" s="1131" t="s">
        <v>2951</v>
      </c>
      <c r="D57" s="1132"/>
      <c r="E57" s="1133"/>
      <c r="F57" s="1134">
        <v>41118658.702032417</v>
      </c>
      <c r="G57" s="1134">
        <v>4226693.501231309</v>
      </c>
      <c r="H57" s="1135">
        <v>50629174.753246732</v>
      </c>
      <c r="I57" s="1137"/>
      <c r="J57" s="1104">
        <v>1778935.4093351592</v>
      </c>
      <c r="K57" s="1104">
        <v>761942.44458883058</v>
      </c>
      <c r="L57" s="1104">
        <v>883308.45716551133</v>
      </c>
      <c r="M57" s="1104">
        <v>15238.848891776612</v>
      </c>
      <c r="N57" s="1136">
        <v>477122.39054850902</v>
      </c>
      <c r="O57" s="1107">
        <v>1367274.9994532089</v>
      </c>
    </row>
    <row r="58" spans="2:15" x14ac:dyDescent="0.25">
      <c r="B58" s="1131" t="s">
        <v>2393</v>
      </c>
      <c r="C58" s="1131" t="s">
        <v>2952</v>
      </c>
      <c r="D58" s="1132"/>
      <c r="E58" s="1133"/>
      <c r="F58" s="1134">
        <v>54178183.38786044</v>
      </c>
      <c r="G58" s="1134">
        <v>4226693.501231309</v>
      </c>
      <c r="H58" s="1135">
        <v>63812941.446011312</v>
      </c>
      <c r="J58" s="1104">
        <v>1778935.4093351592</v>
      </c>
      <c r="K58" s="1104">
        <v>761942.44458883058</v>
      </c>
      <c r="L58" s="1104">
        <v>883308.45716551133</v>
      </c>
      <c r="M58" s="1104">
        <v>15238.848891776612</v>
      </c>
      <c r="N58" s="1136">
        <v>601364.3974850782</v>
      </c>
      <c r="O58" s="1107">
        <v>1367274.9994532089</v>
      </c>
    </row>
    <row r="59" spans="2:15" x14ac:dyDescent="0.25">
      <c r="B59" s="1131" t="s">
        <v>2392</v>
      </c>
      <c r="C59" s="1131" t="s">
        <v>2953</v>
      </c>
      <c r="D59" s="1132"/>
      <c r="E59" s="1133"/>
      <c r="F59" s="1134">
        <v>61137684.318521127</v>
      </c>
      <c r="G59" s="1134">
        <v>4226693.501231309</v>
      </c>
      <c r="H59" s="1135">
        <v>70838651.705395922</v>
      </c>
      <c r="I59" s="1137"/>
      <c r="J59" s="1104">
        <v>1778935.4093351592</v>
      </c>
      <c r="K59" s="1104">
        <v>761942.44458883058</v>
      </c>
      <c r="L59" s="1104">
        <v>883308.45716551133</v>
      </c>
      <c r="M59" s="1104">
        <v>15238.848891776612</v>
      </c>
      <c r="N59" s="1136">
        <v>667573.72620900348</v>
      </c>
      <c r="O59" s="1107">
        <v>1367274.9994532089</v>
      </c>
    </row>
    <row r="60" spans="2:15" ht="45" x14ac:dyDescent="0.25">
      <c r="B60" s="1125"/>
      <c r="C60" s="1126" t="s">
        <v>2954</v>
      </c>
      <c r="D60" s="1127"/>
      <c r="E60" s="1128"/>
      <c r="F60" s="1099" t="s">
        <v>3344</v>
      </c>
      <c r="G60" s="1099" t="s">
        <v>3345</v>
      </c>
      <c r="H60" s="1099" t="s">
        <v>3241</v>
      </c>
      <c r="J60" s="1129" t="s">
        <v>1018</v>
      </c>
      <c r="K60" s="1129" t="s">
        <v>2304</v>
      </c>
      <c r="L60" s="1129" t="s">
        <v>1020</v>
      </c>
      <c r="M60" s="1129" t="s">
        <v>1021</v>
      </c>
      <c r="N60" s="1130" t="s">
        <v>1022</v>
      </c>
      <c r="O60" s="1096" t="s">
        <v>3341</v>
      </c>
    </row>
    <row r="61" spans="2:15" x14ac:dyDescent="0.25">
      <c r="B61" s="1131" t="s">
        <v>2391</v>
      </c>
      <c r="C61" s="1131" t="s">
        <v>2955</v>
      </c>
      <c r="D61" s="1132"/>
      <c r="E61" s="1133"/>
      <c r="F61" s="1134">
        <v>131206812.50934023</v>
      </c>
      <c r="G61" s="1134">
        <v>4226693.501231309</v>
      </c>
      <c r="H61" s="1135">
        <v>141574383.72140405</v>
      </c>
      <c r="J61" s="1104">
        <v>1778935.4093351592</v>
      </c>
      <c r="K61" s="1104">
        <v>761942.44458883058</v>
      </c>
      <c r="L61" s="1104">
        <v>883308.45716551133</v>
      </c>
      <c r="M61" s="1104">
        <v>15238.848891776612</v>
      </c>
      <c r="N61" s="1136">
        <v>1334177.5513980011</v>
      </c>
      <c r="O61" s="1107">
        <v>1367274.9994532089</v>
      </c>
    </row>
    <row r="62" spans="2:15" x14ac:dyDescent="0.25">
      <c r="B62" s="1131" t="s">
        <v>2390</v>
      </c>
      <c r="C62" s="1131" t="s">
        <v>2956</v>
      </c>
      <c r="D62" s="1132"/>
      <c r="E62" s="1133"/>
      <c r="F62" s="1134">
        <v>136456584.75974792</v>
      </c>
      <c r="G62" s="1134">
        <v>4226693.501231309</v>
      </c>
      <c r="H62" s="1135">
        <v>146874099.76808622</v>
      </c>
      <c r="J62" s="1104">
        <v>1778935.4093351592</v>
      </c>
      <c r="K62" s="1104">
        <v>761942.44458883058</v>
      </c>
      <c r="L62" s="1104">
        <v>883308.45716551133</v>
      </c>
      <c r="M62" s="1104">
        <v>15238.848891776612</v>
      </c>
      <c r="N62" s="1136">
        <v>1384121.347672483</v>
      </c>
      <c r="O62" s="1107">
        <v>1367274.9994532089</v>
      </c>
    </row>
    <row r="63" spans="2:15" x14ac:dyDescent="0.25">
      <c r="B63" s="1131" t="s">
        <v>2389</v>
      </c>
      <c r="C63" s="1131" t="s">
        <v>2957</v>
      </c>
      <c r="D63" s="1132"/>
      <c r="E63" s="1133"/>
      <c r="F63" s="1134">
        <v>142632640.6589517</v>
      </c>
      <c r="G63" s="1134">
        <v>4226693.501231309</v>
      </c>
      <c r="H63" s="1135">
        <v>153108911.678579</v>
      </c>
      <c r="J63" s="1104">
        <v>1778935.4093351592</v>
      </c>
      <c r="K63" s="1104">
        <v>761942.44458883058</v>
      </c>
      <c r="L63" s="1104">
        <v>883308.45716551133</v>
      </c>
      <c r="M63" s="1104">
        <v>15238.848891776612</v>
      </c>
      <c r="N63" s="1136">
        <v>1442877.3589614853</v>
      </c>
      <c r="O63" s="1107">
        <v>1367274.9994532089</v>
      </c>
    </row>
    <row r="64" spans="2:15" x14ac:dyDescent="0.25">
      <c r="B64" s="1131" t="s">
        <v>2388</v>
      </c>
      <c r="C64" s="1131" t="s">
        <v>2958</v>
      </c>
      <c r="D64" s="1132"/>
      <c r="E64" s="1133"/>
      <c r="F64" s="1134">
        <v>149586371.98725075</v>
      </c>
      <c r="G64" s="1134">
        <v>4226693.501231309</v>
      </c>
      <c r="H64" s="1135">
        <v>160128797.44639322</v>
      </c>
      <c r="J64" s="1104">
        <v>1778935.4093351592</v>
      </c>
      <c r="K64" s="1104">
        <v>761942.44458883058</v>
      </c>
      <c r="L64" s="1104">
        <v>883308.45716551133</v>
      </c>
      <c r="M64" s="1104">
        <v>15238.848891776612</v>
      </c>
      <c r="N64" s="1136">
        <v>1509031.798476662</v>
      </c>
      <c r="O64" s="1107">
        <v>1367274.9994532089</v>
      </c>
    </row>
    <row r="65" spans="2:16" x14ac:dyDescent="0.25">
      <c r="B65" s="1131" t="s">
        <v>2387</v>
      </c>
      <c r="C65" s="1131" t="s">
        <v>2959</v>
      </c>
      <c r="D65" s="1132"/>
      <c r="E65" s="1133"/>
      <c r="F65" s="1134">
        <v>157512068.95721927</v>
      </c>
      <c r="G65" s="1134">
        <v>6495473.0915028322</v>
      </c>
      <c r="H65" s="1135">
        <v>170882989.1355831</v>
      </c>
      <c r="J65" s="1104">
        <v>1778935.4093351592</v>
      </c>
      <c r="K65" s="1104">
        <v>761942.44458883058</v>
      </c>
      <c r="L65" s="1104">
        <v>883308.45716551133</v>
      </c>
      <c r="M65" s="1104">
        <v>15238.848891776612</v>
      </c>
      <c r="N65" s="1136">
        <v>1610377.8242053185</v>
      </c>
      <c r="O65" s="1107">
        <v>1825644.102674399</v>
      </c>
    </row>
    <row r="66" spans="2:16" x14ac:dyDescent="0.25">
      <c r="B66" s="1131" t="s">
        <v>2386</v>
      </c>
      <c r="C66" s="1131" t="s">
        <v>2960</v>
      </c>
      <c r="D66" s="1132"/>
      <c r="E66" s="1133"/>
      <c r="F66" s="1134">
        <v>166351324.72482675</v>
      </c>
      <c r="G66" s="1134">
        <v>6495473.0915028322</v>
      </c>
      <c r="H66" s="1135">
        <v>179806337.3110548</v>
      </c>
      <c r="J66" s="1104">
        <v>1778935.4093351592</v>
      </c>
      <c r="K66" s="1104">
        <v>761942.44458883058</v>
      </c>
      <c r="L66" s="1104">
        <v>883308.45716551133</v>
      </c>
      <c r="M66" s="1104">
        <v>15238.848891776612</v>
      </c>
      <c r="N66" s="1136">
        <v>1694470.2320695154</v>
      </c>
      <c r="O66" s="1107">
        <v>1825644.102674399</v>
      </c>
    </row>
    <row r="67" spans="2:16" x14ac:dyDescent="0.25">
      <c r="B67" s="1131" t="s">
        <v>2385</v>
      </c>
      <c r="C67" s="1131" t="s">
        <v>2961</v>
      </c>
      <c r="D67" s="1132"/>
      <c r="E67" s="1133"/>
      <c r="F67" s="1134">
        <v>174837192.2864731</v>
      </c>
      <c r="G67" s="1134">
        <v>6495473.0915028322</v>
      </c>
      <c r="H67" s="1135">
        <v>188372935.31594619</v>
      </c>
      <c r="J67" s="1104">
        <v>1778935.4093351592</v>
      </c>
      <c r="K67" s="1104">
        <v>761942.44458883058</v>
      </c>
      <c r="L67" s="1104">
        <v>883308.45716551133</v>
      </c>
      <c r="M67" s="1104">
        <v>15238.848891776612</v>
      </c>
      <c r="N67" s="1136">
        <v>1775200.6753145887</v>
      </c>
      <c r="O67" s="1107">
        <v>1825644.102674399</v>
      </c>
    </row>
    <row r="68" spans="2:16" x14ac:dyDescent="0.25">
      <c r="B68" s="1131" t="s">
        <v>2384</v>
      </c>
      <c r="C68" s="1131" t="s">
        <v>2962</v>
      </c>
      <c r="D68" s="1132"/>
      <c r="E68" s="1133"/>
      <c r="F68" s="1134">
        <v>183026681.09759989</v>
      </c>
      <c r="G68" s="1134">
        <v>6495473.0915028322</v>
      </c>
      <c r="H68" s="1135">
        <v>196640334.96610859</v>
      </c>
      <c r="J68" s="1104">
        <v>1778935.4093351592</v>
      </c>
      <c r="K68" s="1104">
        <v>761942.44458883058</v>
      </c>
      <c r="L68" s="1104">
        <v>883308.45716551133</v>
      </c>
      <c r="M68" s="1104">
        <v>15238.848891776612</v>
      </c>
      <c r="N68" s="1136">
        <v>1853111.514350187</v>
      </c>
      <c r="O68" s="1107">
        <v>1825644.102674399</v>
      </c>
    </row>
    <row r="69" spans="2:16" x14ac:dyDescent="0.25">
      <c r="B69" s="1131" t="s">
        <v>2383</v>
      </c>
      <c r="C69" s="1131" t="s">
        <v>2963</v>
      </c>
      <c r="D69" s="1132"/>
      <c r="E69" s="1133"/>
      <c r="F69" s="1134">
        <v>190530880.77400234</v>
      </c>
      <c r="G69" s="1134">
        <v>6495473.0915028322</v>
      </c>
      <c r="H69" s="1135">
        <v>204215925.97188008</v>
      </c>
      <c r="J69" s="1104">
        <v>1778935.4093351592</v>
      </c>
      <c r="K69" s="1104">
        <v>761942.44458883058</v>
      </c>
      <c r="L69" s="1104">
        <v>883308.45716551133</v>
      </c>
      <c r="M69" s="1104">
        <v>15238.848891776612</v>
      </c>
      <c r="N69" s="1136">
        <v>1924502.8437192224</v>
      </c>
      <c r="O69" s="1107">
        <v>1825644.102674399</v>
      </c>
    </row>
    <row r="70" spans="2:16" x14ac:dyDescent="0.25">
      <c r="B70" s="1131" t="s">
        <v>2382</v>
      </c>
      <c r="C70" s="1131" t="s">
        <v>2964</v>
      </c>
      <c r="D70" s="1132"/>
      <c r="E70" s="1133"/>
      <c r="F70" s="1134">
        <v>197467770.4155421</v>
      </c>
      <c r="G70" s="1134">
        <v>6495473.0915028322</v>
      </c>
      <c r="H70" s="1135">
        <v>211218809.8292658</v>
      </c>
      <c r="J70" s="1104">
        <v>1778935.4093351592</v>
      </c>
      <c r="K70" s="1104">
        <v>761942.44458883058</v>
      </c>
      <c r="L70" s="1104">
        <v>883308.45716551133</v>
      </c>
      <c r="M70" s="1104">
        <v>15238.848891776612</v>
      </c>
      <c r="N70" s="1136">
        <v>1990497.0595651991</v>
      </c>
      <c r="O70" s="1107">
        <v>1825644.102674399</v>
      </c>
    </row>
    <row r="71" spans="2:16" x14ac:dyDescent="0.25">
      <c r="B71" s="1131" t="s">
        <v>2381</v>
      </c>
      <c r="C71" s="1131" t="s">
        <v>2965</v>
      </c>
      <c r="D71" s="1132"/>
      <c r="E71" s="1133"/>
      <c r="F71" s="1134">
        <v>210003941.91016328</v>
      </c>
      <c r="G71" s="1134">
        <v>6495473.0915028322</v>
      </c>
      <c r="H71" s="1135">
        <v>223874244.40146923</v>
      </c>
      <c r="J71" s="1104">
        <v>1778935.4093351592</v>
      </c>
      <c r="K71" s="1104">
        <v>761942.44458883058</v>
      </c>
      <c r="L71" s="1104">
        <v>883308.45716551133</v>
      </c>
      <c r="M71" s="1104">
        <v>15238.848891776612</v>
      </c>
      <c r="N71" s="1136">
        <v>2109760.1371474131</v>
      </c>
      <c r="O71" s="1107">
        <v>1825644.102674399</v>
      </c>
    </row>
    <row r="72" spans="2:16" x14ac:dyDescent="0.25">
      <c r="B72" s="1131" t="s">
        <v>2380</v>
      </c>
      <c r="C72" s="1131" t="s">
        <v>2966</v>
      </c>
      <c r="D72" s="1132"/>
      <c r="E72" s="1133"/>
      <c r="F72" s="1134">
        <v>221480468.86413231</v>
      </c>
      <c r="G72" s="1134">
        <v>6495473.0915028322</v>
      </c>
      <c r="H72" s="1135">
        <v>235459953.48692656</v>
      </c>
      <c r="J72" s="1104">
        <v>1778935.4093351592</v>
      </c>
      <c r="K72" s="1104">
        <v>761942.44458883058</v>
      </c>
      <c r="L72" s="1104">
        <v>883308.45716551133</v>
      </c>
      <c r="M72" s="1104">
        <v>15238.848891776612</v>
      </c>
      <c r="N72" s="1136">
        <v>2218942.2686357107</v>
      </c>
      <c r="O72" s="1107">
        <v>1825644.102674399</v>
      </c>
    </row>
    <row r="73" spans="2:16" x14ac:dyDescent="0.25">
      <c r="B73" s="1131" t="s">
        <v>2379</v>
      </c>
      <c r="C73" s="1131" t="s">
        <v>2967</v>
      </c>
      <c r="D73" s="1132"/>
      <c r="E73" s="1133"/>
      <c r="F73" s="1134">
        <v>239048013.4643729</v>
      </c>
      <c r="G73" s="1134">
        <v>6495473.0915028322</v>
      </c>
      <c r="H73" s="1135">
        <v>253194627.21710017</v>
      </c>
      <c r="J73" s="1104">
        <v>1778935.4093351592</v>
      </c>
      <c r="K73" s="1104">
        <v>761942.44458883058</v>
      </c>
      <c r="L73" s="1104">
        <v>883308.45716551133</v>
      </c>
      <c r="M73" s="1104">
        <v>15238.848891776612</v>
      </c>
      <c r="N73" s="1136">
        <v>2386071.3985687573</v>
      </c>
      <c r="O73" s="1107">
        <v>1825644.102674399</v>
      </c>
    </row>
    <row r="74" spans="2:16" ht="45" x14ac:dyDescent="0.25">
      <c r="B74" s="1125"/>
      <c r="C74" s="1126" t="s">
        <v>2968</v>
      </c>
      <c r="D74" s="1127"/>
      <c r="E74" s="1128"/>
      <c r="F74" s="1099" t="s">
        <v>3344</v>
      </c>
      <c r="G74" s="1099" t="s">
        <v>3345</v>
      </c>
      <c r="H74" s="1099" t="s">
        <v>3241</v>
      </c>
      <c r="J74" s="1129" t="s">
        <v>1018</v>
      </c>
      <c r="K74" s="1129" t="s">
        <v>2304</v>
      </c>
      <c r="L74" s="1129" t="s">
        <v>1020</v>
      </c>
      <c r="M74" s="1129" t="s">
        <v>1021</v>
      </c>
      <c r="N74" s="1130" t="s">
        <v>1022</v>
      </c>
      <c r="O74" s="1096" t="s">
        <v>3341</v>
      </c>
    </row>
    <row r="75" spans="2:16" x14ac:dyDescent="0.25">
      <c r="B75" s="1131" t="s">
        <v>2378</v>
      </c>
      <c r="C75" s="1138" t="s">
        <v>2969</v>
      </c>
      <c r="D75" s="1132"/>
      <c r="E75" s="1133"/>
      <c r="F75" s="1134">
        <v>52042894.620983653</v>
      </c>
      <c r="G75" s="1134">
        <v>4226693.501231309</v>
      </c>
      <c r="H75" s="1135">
        <v>61657338.573669896</v>
      </c>
      <c r="J75" s="1104">
        <v>1778935.4093351592</v>
      </c>
      <c r="K75" s="1104">
        <v>761942.44458883058</v>
      </c>
      <c r="L75" s="1104">
        <v>883308.45716551133</v>
      </c>
      <c r="M75" s="1104">
        <v>15238.848891776612</v>
      </c>
      <c r="N75" s="1136">
        <v>581050.29202044546</v>
      </c>
      <c r="O75" s="1107">
        <v>1367274.9994532089</v>
      </c>
    </row>
    <row r="76" spans="2:16" x14ac:dyDescent="0.25">
      <c r="B76" s="1131" t="s">
        <v>2377</v>
      </c>
      <c r="C76" s="1138" t="s">
        <v>2970</v>
      </c>
      <c r="D76" s="1132"/>
      <c r="E76" s="1133"/>
      <c r="F76" s="1134">
        <v>64091009.358686037</v>
      </c>
      <c r="G76" s="1134">
        <v>4226693.501231309</v>
      </c>
      <c r="H76" s="1135">
        <v>73820073.252819195</v>
      </c>
      <c r="J76" s="1104">
        <v>1778935.4093351592</v>
      </c>
      <c r="K76" s="1104">
        <v>761942.44458883058</v>
      </c>
      <c r="L76" s="1104">
        <v>883308.45716551133</v>
      </c>
      <c r="M76" s="1104">
        <v>15238.848891776612</v>
      </c>
      <c r="N76" s="1136">
        <v>695670.23346736445</v>
      </c>
      <c r="O76" s="1107">
        <v>1367274.9994532089</v>
      </c>
    </row>
    <row r="77" spans="2:16" x14ac:dyDescent="0.25">
      <c r="B77" s="1131" t="s">
        <v>2376</v>
      </c>
      <c r="C77" s="1138" t="s">
        <v>2971</v>
      </c>
      <c r="D77" s="1132"/>
      <c r="E77" s="1133"/>
      <c r="F77" s="1134">
        <v>99354938.372038141</v>
      </c>
      <c r="G77" s="1134">
        <v>6495473.0915028322</v>
      </c>
      <c r="H77" s="1135">
        <v>112172579.71404308</v>
      </c>
      <c r="J77" s="1104">
        <v>1778935.4093351592</v>
      </c>
      <c r="K77" s="1104">
        <v>761942.44458883058</v>
      </c>
      <c r="L77" s="1104">
        <v>883308.45716551133</v>
      </c>
      <c r="M77" s="1104">
        <v>15238.848891776612</v>
      </c>
      <c r="N77" s="1136">
        <v>1057098.9878464355</v>
      </c>
      <c r="O77" s="1107">
        <v>1825644.102674399</v>
      </c>
    </row>
    <row r="78" spans="2:16" x14ac:dyDescent="0.25">
      <c r="B78" s="1131" t="s">
        <v>3305</v>
      </c>
      <c r="C78" s="1138" t="s">
        <v>2972</v>
      </c>
      <c r="D78" s="1132"/>
      <c r="E78" s="1133"/>
      <c r="F78" s="1134">
        <v>154291035.80712092</v>
      </c>
      <c r="G78" s="1134">
        <v>6495473.0915028322</v>
      </c>
      <c r="H78" s="1135">
        <v>167631312.63263658</v>
      </c>
      <c r="J78" s="1104">
        <v>1778935.4093351592</v>
      </c>
      <c r="K78" s="1104">
        <v>761942.44458883058</v>
      </c>
      <c r="L78" s="1104">
        <v>883308.45716551133</v>
      </c>
      <c r="M78" s="1104">
        <v>15238.848891776612</v>
      </c>
      <c r="N78" s="1136">
        <v>1579734.4713571314</v>
      </c>
      <c r="O78" s="1107">
        <v>1825644.102674399</v>
      </c>
    </row>
    <row r="79" spans="2:16" x14ac:dyDescent="0.25">
      <c r="B79" s="1131" t="s">
        <v>3306</v>
      </c>
      <c r="C79" s="1138" t="s">
        <v>2973</v>
      </c>
      <c r="D79" s="1132"/>
      <c r="E79" s="1133"/>
      <c r="F79" s="1134">
        <v>211227828.91553548</v>
      </c>
      <c r="G79" s="1134">
        <v>6495473.0915028322</v>
      </c>
      <c r="H79" s="1135">
        <v>225109774.87637565</v>
      </c>
      <c r="J79" s="1104">
        <v>1778935.4093351592</v>
      </c>
      <c r="K79" s="1104">
        <v>761942.44458883058</v>
      </c>
      <c r="L79" s="1104">
        <v>883308.45716551133</v>
      </c>
      <c r="M79" s="1104">
        <v>15238.848891776612</v>
      </c>
      <c r="N79" s="1136">
        <v>2121403.6066816482</v>
      </c>
      <c r="O79" s="1107">
        <v>1825644.102674399</v>
      </c>
    </row>
    <row r="80" spans="2:16" ht="45" x14ac:dyDescent="0.25">
      <c r="B80" s="1125" t="s">
        <v>775</v>
      </c>
      <c r="C80" s="1126" t="s">
        <v>2312</v>
      </c>
      <c r="D80" s="1127"/>
      <c r="E80" s="1128"/>
      <c r="F80" s="1099" t="s">
        <v>2989</v>
      </c>
      <c r="G80" s="1099" t="s">
        <v>3344</v>
      </c>
      <c r="H80" s="1099" t="s">
        <v>3345</v>
      </c>
      <c r="I80" s="1139"/>
      <c r="J80" s="1099" t="s">
        <v>3241</v>
      </c>
      <c r="K80" s="1129" t="s">
        <v>1018</v>
      </c>
      <c r="L80" s="1129" t="s">
        <v>2304</v>
      </c>
      <c r="M80" s="1129" t="s">
        <v>1020</v>
      </c>
      <c r="N80" s="1129" t="s">
        <v>1021</v>
      </c>
      <c r="O80" s="1130" t="s">
        <v>1022</v>
      </c>
      <c r="P80" s="1096" t="s">
        <v>3341</v>
      </c>
    </row>
    <row r="81" spans="2:16" x14ac:dyDescent="0.25">
      <c r="B81" s="1131" t="s">
        <v>3307</v>
      </c>
      <c r="C81" s="1140" t="s">
        <v>2300</v>
      </c>
      <c r="D81" s="1141"/>
      <c r="E81" s="1142"/>
      <c r="F81" s="1136">
        <v>322.91498723135447</v>
      </c>
      <c r="G81" s="1134">
        <v>131206812.50934023</v>
      </c>
      <c r="H81" s="1143">
        <v>18796351.441879101</v>
      </c>
      <c r="I81" s="1144"/>
      <c r="J81" s="1143">
        <v>180955916.47563201</v>
      </c>
      <c r="K81" s="1136">
        <v>3667962.3602561979</v>
      </c>
      <c r="L81" s="1136">
        <v>1318946.4720882985</v>
      </c>
      <c r="M81" s="1136">
        <v>2309224.4959267341</v>
      </c>
      <c r="N81" s="1136">
        <v>17146304.137147881</v>
      </c>
      <c r="O81" s="1136">
        <v>1705303.7082579192</v>
      </c>
      <c r="P81" s="1107">
        <v>4805011.3507356411</v>
      </c>
    </row>
    <row r="82" spans="2:16" x14ac:dyDescent="0.25">
      <c r="B82" s="1131" t="s">
        <v>3308</v>
      </c>
      <c r="C82" s="1140" t="s">
        <v>2297</v>
      </c>
      <c r="D82" s="1141"/>
      <c r="E82" s="1142"/>
      <c r="F82" s="1136">
        <v>335.83527777714642</v>
      </c>
      <c r="G82" s="1134">
        <v>136456584.75974792</v>
      </c>
      <c r="H82" s="1143">
        <v>18796351.441879101</v>
      </c>
      <c r="I82" s="1144"/>
      <c r="J82" s="1143">
        <v>186255632.52231416</v>
      </c>
      <c r="K82" s="1136">
        <v>3667962.3602561979</v>
      </c>
      <c r="L82" s="1136">
        <v>1318946.4720882985</v>
      </c>
      <c r="M82" s="1136">
        <v>2309224.4959267341</v>
      </c>
      <c r="N82" s="1136">
        <v>17146304.137147881</v>
      </c>
      <c r="O82" s="1136">
        <v>1755247.504532401</v>
      </c>
      <c r="P82" s="1107">
        <v>4805011.3507356411</v>
      </c>
    </row>
    <row r="83" spans="2:16" x14ac:dyDescent="0.25">
      <c r="B83" s="1131" t="s">
        <v>3309</v>
      </c>
      <c r="C83" s="1140" t="s">
        <v>2296</v>
      </c>
      <c r="D83" s="1141"/>
      <c r="E83" s="1142"/>
      <c r="F83" s="1136">
        <v>351.0352584312725</v>
      </c>
      <c r="G83" s="1134">
        <v>142632640.6589517</v>
      </c>
      <c r="H83" s="1143">
        <v>18796351.441879101</v>
      </c>
      <c r="I83" s="1144"/>
      <c r="J83" s="1143">
        <v>192490444.43280697</v>
      </c>
      <c r="K83" s="1136">
        <v>3667962.3602561979</v>
      </c>
      <c r="L83" s="1136">
        <v>1318946.4720882985</v>
      </c>
      <c r="M83" s="1136">
        <v>2309224.4959267341</v>
      </c>
      <c r="N83" s="1136">
        <v>17146304.137147881</v>
      </c>
      <c r="O83" s="1136">
        <v>1814003.5158214034</v>
      </c>
      <c r="P83" s="1107">
        <v>4805011.3507356411</v>
      </c>
    </row>
    <row r="84" spans="2:16" x14ac:dyDescent="0.25">
      <c r="B84" s="1131" t="s">
        <v>3310</v>
      </c>
      <c r="C84" s="1140" t="s">
        <v>2298</v>
      </c>
      <c r="D84" s="1141"/>
      <c r="E84" s="1142"/>
      <c r="F84" s="1136">
        <v>368.14918735114549</v>
      </c>
      <c r="G84" s="1134">
        <v>149586371.98725075</v>
      </c>
      <c r="H84" s="1143">
        <v>18796351.441879101</v>
      </c>
      <c r="I84" s="1144"/>
      <c r="J84" s="1143">
        <v>199510330.20062119</v>
      </c>
      <c r="K84" s="1136">
        <v>3667962.3602561979</v>
      </c>
      <c r="L84" s="1136">
        <v>1318946.4720882985</v>
      </c>
      <c r="M84" s="1136">
        <v>2309224.4959267341</v>
      </c>
      <c r="N84" s="1136">
        <v>17146304.137147881</v>
      </c>
      <c r="O84" s="1136">
        <v>1880157.9553365801</v>
      </c>
      <c r="P84" s="1107">
        <v>4805011.3507356411</v>
      </c>
    </row>
    <row r="85" spans="2:16" x14ac:dyDescent="0.25">
      <c r="B85" s="1131" t="s">
        <v>3311</v>
      </c>
      <c r="C85" s="1140" t="s">
        <v>2299</v>
      </c>
      <c r="D85" s="1141"/>
      <c r="E85" s="1142"/>
      <c r="F85" s="1136">
        <v>387.65523499386819</v>
      </c>
      <c r="G85" s="1134">
        <v>157512068.95721927</v>
      </c>
      <c r="H85" s="1143">
        <v>18968094.467760697</v>
      </c>
      <c r="I85" s="1144"/>
      <c r="J85" s="1143">
        <v>207719833.24180984</v>
      </c>
      <c r="K85" s="1136">
        <v>3667962.3602561979</v>
      </c>
      <c r="L85" s="1136">
        <v>1318946.4720882985</v>
      </c>
      <c r="M85" s="1136">
        <v>2309224.4959267341</v>
      </c>
      <c r="N85" s="1136">
        <v>17146304.137147881</v>
      </c>
      <c r="O85" s="1136">
        <v>1957523.1846794898</v>
      </c>
      <c r="P85" s="1107">
        <v>4839709.1667312533</v>
      </c>
    </row>
    <row r="86" spans="2:16" x14ac:dyDescent="0.25">
      <c r="B86" s="1131" t="s">
        <v>3312</v>
      </c>
      <c r="C86" s="1140" t="s">
        <v>2301</v>
      </c>
      <c r="D86" s="1141"/>
      <c r="E86" s="1142"/>
      <c r="F86" s="1136">
        <v>409.40965542938068</v>
      </c>
      <c r="G86" s="1134">
        <v>166351324.72482675</v>
      </c>
      <c r="H86" s="1143">
        <v>18968094.467760697</v>
      </c>
      <c r="I86" s="1144"/>
      <c r="J86" s="1143">
        <v>216643181.41728148</v>
      </c>
      <c r="K86" s="1136">
        <v>3667962.3602561979</v>
      </c>
      <c r="L86" s="1136">
        <v>1318946.4720882985</v>
      </c>
      <c r="M86" s="1136">
        <v>2309224.4959267341</v>
      </c>
      <c r="N86" s="1136">
        <v>17146304.137147881</v>
      </c>
      <c r="O86" s="1136">
        <v>2041615.5925436865</v>
      </c>
      <c r="P86" s="1107">
        <v>4839709.1667312533</v>
      </c>
    </row>
    <row r="87" spans="2:16" x14ac:dyDescent="0.25">
      <c r="B87" s="1131" t="s">
        <v>3313</v>
      </c>
      <c r="C87" s="1140" t="s">
        <v>612</v>
      </c>
      <c r="D87" s="1141"/>
      <c r="E87" s="1142"/>
      <c r="F87" s="1136">
        <v>430.29434703120529</v>
      </c>
      <c r="G87" s="1134">
        <v>174837192.2864731</v>
      </c>
      <c r="H87" s="1143">
        <v>18968094.467760697</v>
      </c>
      <c r="I87" s="1144"/>
      <c r="J87" s="1143">
        <v>225209779.4221729</v>
      </c>
      <c r="K87" s="1136">
        <v>3667962.3602561979</v>
      </c>
      <c r="L87" s="1136">
        <v>1318946.4720882985</v>
      </c>
      <c r="M87" s="1136">
        <v>2309224.4959267341</v>
      </c>
      <c r="N87" s="1136">
        <v>17146304.137147881</v>
      </c>
      <c r="O87" s="1136">
        <v>2122346.0357887596</v>
      </c>
      <c r="P87" s="1107">
        <v>4839709.1667312533</v>
      </c>
    </row>
    <row r="88" spans="2:16" x14ac:dyDescent="0.25">
      <c r="B88" s="1131" t="s">
        <v>3314</v>
      </c>
      <c r="C88" s="1140" t="s">
        <v>613</v>
      </c>
      <c r="D88" s="1141"/>
      <c r="E88" s="1142"/>
      <c r="F88" s="1136">
        <v>450.44961659609982</v>
      </c>
      <c r="G88" s="1134">
        <v>183026681.09759989</v>
      </c>
      <c r="H88" s="1143">
        <v>18968094.467760697</v>
      </c>
      <c r="I88" s="1144"/>
      <c r="J88" s="1143">
        <v>233477179.07233533</v>
      </c>
      <c r="K88" s="1136">
        <v>3667962.3602561979</v>
      </c>
      <c r="L88" s="1136">
        <v>1318946.4720882985</v>
      </c>
      <c r="M88" s="1136">
        <v>2309224.4959267341</v>
      </c>
      <c r="N88" s="1136">
        <v>17146304.137147881</v>
      </c>
      <c r="O88" s="1136">
        <v>2200256.8748243586</v>
      </c>
      <c r="P88" s="1107">
        <v>4839709.1667312533</v>
      </c>
    </row>
    <row r="89" spans="2:16" x14ac:dyDescent="0.25">
      <c r="B89" s="1131" t="s">
        <v>3315</v>
      </c>
      <c r="C89" s="1140" t="s">
        <v>2974</v>
      </c>
      <c r="D89" s="1141"/>
      <c r="E89" s="1142"/>
      <c r="F89" s="1136">
        <v>468.91831114284474</v>
      </c>
      <c r="G89" s="1134">
        <v>190530880.77400234</v>
      </c>
      <c r="H89" s="1143">
        <v>18968094.467760697</v>
      </c>
      <c r="I89" s="1144"/>
      <c r="J89" s="1143">
        <v>241052770.07810682</v>
      </c>
      <c r="K89" s="1136">
        <v>3667962.3602561979</v>
      </c>
      <c r="L89" s="1136">
        <v>1318946.4720882985</v>
      </c>
      <c r="M89" s="1136">
        <v>2309224.4959267341</v>
      </c>
      <c r="N89" s="1136">
        <v>17146304.137147881</v>
      </c>
      <c r="O89" s="1136">
        <v>2271648.2041933937</v>
      </c>
      <c r="P89" s="1107">
        <v>4839709.1667312533</v>
      </c>
    </row>
    <row r="90" spans="2:16" x14ac:dyDescent="0.25">
      <c r="B90" s="1131" t="s">
        <v>3316</v>
      </c>
      <c r="C90" s="1140" t="s">
        <v>610</v>
      </c>
      <c r="D90" s="1141"/>
      <c r="E90" s="1142"/>
      <c r="F90" s="1136">
        <v>485.99079074342689</v>
      </c>
      <c r="G90" s="1134">
        <v>197467770.4155421</v>
      </c>
      <c r="H90" s="1143">
        <v>18968094.467760697</v>
      </c>
      <c r="I90" s="1144"/>
      <c r="J90" s="1143">
        <v>248055653.93549255</v>
      </c>
      <c r="K90" s="1136">
        <v>3667962.3602561979</v>
      </c>
      <c r="L90" s="1136">
        <v>1318946.4720882985</v>
      </c>
      <c r="M90" s="1136">
        <v>2309224.4959267341</v>
      </c>
      <c r="N90" s="1136">
        <v>17146304.137147881</v>
      </c>
      <c r="O90" s="1136">
        <v>2337642.4200393702</v>
      </c>
      <c r="P90" s="1107">
        <v>4839709.1667312533</v>
      </c>
    </row>
    <row r="91" spans="2:16" x14ac:dyDescent="0.25">
      <c r="B91" s="1131" t="s">
        <v>3317</v>
      </c>
      <c r="C91" s="1140" t="s">
        <v>611</v>
      </c>
      <c r="D91" s="1141"/>
      <c r="E91" s="1142"/>
      <c r="F91" s="1136">
        <v>516.84374403674394</v>
      </c>
      <c r="G91" s="1134">
        <v>210003941.91016328</v>
      </c>
      <c r="H91" s="1143">
        <v>18968094.467760697</v>
      </c>
      <c r="I91" s="1144"/>
      <c r="J91" s="1143">
        <v>260711088.50769591</v>
      </c>
      <c r="K91" s="1136">
        <v>3667962.3602561979</v>
      </c>
      <c r="L91" s="1136">
        <v>1318946.4720882985</v>
      </c>
      <c r="M91" s="1136">
        <v>2309224.4959267341</v>
      </c>
      <c r="N91" s="1136">
        <v>17146304.137147881</v>
      </c>
      <c r="O91" s="1136">
        <v>2456905.4976215842</v>
      </c>
      <c r="P91" s="1107">
        <v>4839709.1667312533</v>
      </c>
    </row>
    <row r="92" spans="2:16" x14ac:dyDescent="0.25">
      <c r="B92" s="1145"/>
      <c r="C92" s="1146"/>
      <c r="D92" s="1147"/>
      <c r="E92" s="1148"/>
    </row>
    <row r="93" spans="2:16" x14ac:dyDescent="0.25">
      <c r="C93" s="1149"/>
      <c r="D93" s="1109"/>
    </row>
    <row r="94" spans="2:16" ht="45" x14ac:dyDescent="0.25">
      <c r="B94" s="1125" t="s">
        <v>775</v>
      </c>
      <c r="C94" s="1150" t="s">
        <v>2313</v>
      </c>
      <c r="D94" s="1151"/>
      <c r="E94" s="1128"/>
      <c r="F94" s="1099" t="s">
        <v>3344</v>
      </c>
      <c r="G94" s="1099" t="s">
        <v>4254</v>
      </c>
      <c r="H94" s="1099" t="s">
        <v>3241</v>
      </c>
      <c r="J94" s="1152" t="s">
        <v>3243</v>
      </c>
      <c r="K94" s="1153" t="s">
        <v>1018</v>
      </c>
      <c r="L94" s="1153" t="s">
        <v>1019</v>
      </c>
      <c r="M94" s="1129" t="s">
        <v>1021</v>
      </c>
      <c r="N94" s="1153" t="s">
        <v>1020</v>
      </c>
      <c r="O94" s="1096" t="s">
        <v>3341</v>
      </c>
    </row>
    <row r="95" spans="2:16" x14ac:dyDescent="0.25">
      <c r="B95" s="1131" t="s">
        <v>3318</v>
      </c>
      <c r="C95" s="1154" t="s">
        <v>609</v>
      </c>
      <c r="D95" s="1155"/>
      <c r="E95" s="1119"/>
      <c r="F95" s="1134">
        <v>1441661.644995033</v>
      </c>
      <c r="G95" s="1134">
        <v>1408897.8337437697</v>
      </c>
      <c r="H95" s="1143">
        <v>2960320.7848142963</v>
      </c>
      <c r="J95" s="1156">
        <v>109761.30607549359</v>
      </c>
      <c r="K95" s="3991" t="s">
        <v>4250</v>
      </c>
      <c r="L95" s="3992"/>
      <c r="M95" s="3992"/>
      <c r="N95" s="3992"/>
      <c r="O95" s="3993"/>
    </row>
    <row r="96" spans="2:16" x14ac:dyDescent="0.25">
      <c r="B96" s="1157"/>
      <c r="C96" s="1158"/>
      <c r="D96" s="1159"/>
    </row>
    <row r="97" spans="2:5" x14ac:dyDescent="0.25">
      <c r="B97" s="1109"/>
      <c r="C97" s="1109"/>
    </row>
    <row r="98" spans="2:5" ht="26.25" x14ac:dyDescent="0.25">
      <c r="B98" s="1116" t="s">
        <v>775</v>
      </c>
      <c r="C98" s="1160" t="s">
        <v>2314</v>
      </c>
      <c r="D98" s="1116" t="s">
        <v>2594</v>
      </c>
    </row>
    <row r="99" spans="2:5" x14ac:dyDescent="0.25">
      <c r="B99" s="1161" t="s">
        <v>3319</v>
      </c>
      <c r="C99" s="1162" t="s">
        <v>2578</v>
      </c>
      <c r="D99" s="1136">
        <v>270355.98097934446</v>
      </c>
      <c r="E99" s="1148"/>
    </row>
    <row r="101" spans="2:5" x14ac:dyDescent="0.25">
      <c r="B101" s="1110"/>
      <c r="C101" s="1163"/>
    </row>
    <row r="102" spans="2:5" x14ac:dyDescent="0.25">
      <c r="B102" s="1110"/>
      <c r="C102" s="1163"/>
    </row>
  </sheetData>
  <mergeCells count="9">
    <mergeCell ref="K95:O95"/>
    <mergeCell ref="N9:O9"/>
    <mergeCell ref="R9:S9"/>
    <mergeCell ref="D9:E9"/>
    <mergeCell ref="F9:G9"/>
    <mergeCell ref="H9:I9"/>
    <mergeCell ref="J9:J10"/>
    <mergeCell ref="K9:K10"/>
    <mergeCell ref="L9:L10"/>
  </mergeCells>
  <pageMargins left="0.7" right="0.7" top="0.75" bottom="0.75" header="0.3" footer="0.3"/>
  <pageSetup paperSize="9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3"/>
  <dimension ref="B2:AC91"/>
  <sheetViews>
    <sheetView showGridLines="0" zoomScale="85" zoomScaleNormal="85" workbookViewId="0">
      <selection activeCell="C10" sqref="C10:C15"/>
    </sheetView>
  </sheetViews>
  <sheetFormatPr baseColWidth="10" defaultColWidth="11.42578125" defaultRowHeight="15" x14ac:dyDescent="0.3"/>
  <cols>
    <col min="1" max="1" width="11.42578125" style="1022"/>
    <col min="2" max="2" width="9.7109375" style="1022" customWidth="1"/>
    <col min="3" max="3" width="43" style="1022" bestFit="1" customWidth="1"/>
    <col min="4" max="4" width="15.5703125" style="1022" customWidth="1"/>
    <col min="5" max="5" width="14.42578125" style="1022" customWidth="1"/>
    <col min="6" max="6" width="17.140625" style="1022" bestFit="1" customWidth="1"/>
    <col min="7" max="7" width="14.85546875" style="1022" customWidth="1"/>
    <col min="8" max="8" width="11.42578125" style="1022"/>
    <col min="9" max="9" width="25.5703125" style="1022" customWidth="1"/>
    <col min="10" max="10" width="16.28515625" style="1022" customWidth="1"/>
    <col min="11" max="11" width="11.5703125" style="1022" bestFit="1" customWidth="1"/>
    <col min="12" max="12" width="17.140625" style="1022" bestFit="1" customWidth="1"/>
    <col min="13" max="13" width="13.5703125" style="1022" bestFit="1" customWidth="1"/>
    <col min="14" max="14" width="11.42578125" style="1022"/>
    <col min="15" max="15" width="40" style="1022" bestFit="1" customWidth="1"/>
    <col min="16" max="16" width="22" style="1022" customWidth="1"/>
    <col min="17" max="17" width="11.5703125" style="1022" bestFit="1" customWidth="1"/>
    <col min="18" max="18" width="17.140625" style="1022" bestFit="1" customWidth="1"/>
    <col min="19" max="19" width="13.5703125" style="1022" bestFit="1" customWidth="1"/>
    <col min="20" max="20" width="11.42578125" style="1022"/>
    <col min="21" max="21" width="38.28515625" style="1022" bestFit="1" customWidth="1"/>
    <col min="22" max="22" width="14.28515625" style="1022" customWidth="1"/>
    <col min="23" max="23" width="11.5703125" style="1022" bestFit="1" customWidth="1"/>
    <col min="24" max="24" width="17.140625" style="1022" bestFit="1" customWidth="1"/>
    <col min="25" max="25" width="14.42578125" style="1022" bestFit="1" customWidth="1"/>
    <col min="26" max="16384" width="11.42578125" style="1022"/>
  </cols>
  <sheetData>
    <row r="2" spans="2:29" ht="18.75" x14ac:dyDescent="0.3">
      <c r="B2" s="1021" t="s">
        <v>2804</v>
      </c>
    </row>
    <row r="3" spans="2:29" ht="18.75" x14ac:dyDescent="0.3">
      <c r="B3" s="1021" t="s">
        <v>2806</v>
      </c>
    </row>
    <row r="4" spans="2:29" ht="18.75" x14ac:dyDescent="0.3">
      <c r="B4" s="1021" t="s">
        <v>2825</v>
      </c>
    </row>
    <row r="5" spans="2:29" x14ac:dyDescent="0.3">
      <c r="B5" s="597" t="s">
        <v>3372</v>
      </c>
    </row>
    <row r="9" spans="2:29" s="1025" customFormat="1" ht="25.5" x14ac:dyDescent="0.25">
      <c r="B9" s="1023" t="s">
        <v>938</v>
      </c>
      <c r="C9" s="1023" t="s">
        <v>776</v>
      </c>
      <c r="D9" s="1023" t="s">
        <v>925</v>
      </c>
      <c r="E9" s="1024" t="s">
        <v>975</v>
      </c>
      <c r="F9" s="1023" t="s">
        <v>976</v>
      </c>
      <c r="G9" s="1024" t="s">
        <v>3373</v>
      </c>
    </row>
    <row r="10" spans="2:29" x14ac:dyDescent="0.3">
      <c r="B10" s="1026">
        <v>1</v>
      </c>
      <c r="C10" s="1027" t="s">
        <v>1133</v>
      </c>
      <c r="D10" s="1028">
        <v>67007.977880184335</v>
      </c>
      <c r="E10" s="1028">
        <v>354812.85513925069</v>
      </c>
      <c r="F10" s="1028">
        <v>122213.29378573709</v>
      </c>
      <c r="G10" s="1029">
        <v>651890.83707866434</v>
      </c>
      <c r="J10" s="1030"/>
    </row>
    <row r="11" spans="2:29" x14ac:dyDescent="0.3">
      <c r="B11" s="1026">
        <v>2</v>
      </c>
      <c r="C11" s="1027" t="s">
        <v>1135</v>
      </c>
      <c r="D11" s="1028">
        <v>19289.765097174917</v>
      </c>
      <c r="E11" s="1028">
        <v>354812.85513925069</v>
      </c>
      <c r="F11" s="1028">
        <v>122213.29378573709</v>
      </c>
      <c r="G11" s="1029">
        <v>539679.91402216267</v>
      </c>
      <c r="I11" s="1031"/>
      <c r="J11" s="1032"/>
      <c r="K11" s="1031"/>
      <c r="L11" s="1031"/>
      <c r="M11" s="1031"/>
      <c r="O11" s="1033" t="s">
        <v>1060</v>
      </c>
      <c r="P11" s="3998"/>
      <c r="Q11" s="3998"/>
      <c r="R11" s="3998"/>
      <c r="S11" s="3998"/>
      <c r="U11" s="1033" t="s">
        <v>1060</v>
      </c>
      <c r="V11" s="3998"/>
      <c r="W11" s="3998"/>
      <c r="X11" s="3998"/>
      <c r="Y11" s="3998"/>
    </row>
    <row r="12" spans="2:29" x14ac:dyDescent="0.3">
      <c r="B12" s="1026">
        <v>3</v>
      </c>
      <c r="C12" s="1027" t="s">
        <v>1136</v>
      </c>
      <c r="D12" s="1028">
        <v>67007.977880184335</v>
      </c>
      <c r="E12" s="1028">
        <v>325468.84111400525</v>
      </c>
      <c r="F12" s="1028">
        <v>122213.29378573709</v>
      </c>
      <c r="G12" s="1029">
        <v>828476.84209614457</v>
      </c>
      <c r="I12" s="1031"/>
      <c r="J12" s="1032"/>
      <c r="K12" s="1031"/>
      <c r="L12" s="1031"/>
      <c r="M12" s="1031"/>
      <c r="O12" s="1033"/>
      <c r="P12" s="1034"/>
      <c r="Q12" s="1034"/>
      <c r="R12" s="1034"/>
      <c r="S12" s="1034"/>
      <c r="U12" s="1033"/>
      <c r="V12" s="1034"/>
      <c r="W12" s="1034"/>
      <c r="X12" s="1034"/>
      <c r="Y12" s="1034"/>
    </row>
    <row r="13" spans="2:29" x14ac:dyDescent="0.3">
      <c r="B13" s="1026">
        <v>4</v>
      </c>
      <c r="C13" s="1027" t="s">
        <v>1137</v>
      </c>
      <c r="D13" s="1028">
        <v>19289.765097174917</v>
      </c>
      <c r="E13" s="1028">
        <v>325468.84111400525</v>
      </c>
      <c r="F13" s="1028">
        <v>122213.29378573709</v>
      </c>
      <c r="G13" s="1029">
        <v>634679.04542714043</v>
      </c>
      <c r="I13" s="1031"/>
      <c r="J13" s="1032"/>
      <c r="K13" s="1031"/>
      <c r="L13" s="1031"/>
      <c r="M13" s="1031"/>
      <c r="O13" s="1033"/>
      <c r="P13" s="1034"/>
      <c r="Q13" s="1034"/>
      <c r="R13" s="1034"/>
      <c r="S13" s="1034"/>
      <c r="U13" s="1033"/>
      <c r="V13" s="1034"/>
      <c r="W13" s="1034"/>
      <c r="X13" s="1034"/>
      <c r="Y13" s="1034"/>
    </row>
    <row r="14" spans="2:29" x14ac:dyDescent="0.3">
      <c r="B14" s="1026">
        <v>5</v>
      </c>
      <c r="C14" s="1027" t="s">
        <v>2433</v>
      </c>
      <c r="D14" s="1028">
        <v>67007.977880184335</v>
      </c>
      <c r="E14" s="1028">
        <v>83390.263674614311</v>
      </c>
      <c r="F14" s="1028">
        <v>42942.860196803034</v>
      </c>
      <c r="G14" s="1029">
        <v>205930.0190427257</v>
      </c>
      <c r="I14" s="1031"/>
      <c r="J14" s="1032"/>
      <c r="K14" s="1031"/>
      <c r="L14" s="1031"/>
      <c r="M14" s="1031"/>
      <c r="O14" s="1033"/>
      <c r="P14" s="1034"/>
      <c r="Q14" s="1034"/>
      <c r="R14" s="1034"/>
      <c r="S14" s="1034"/>
      <c r="U14" s="1033"/>
      <c r="V14" s="1034"/>
      <c r="W14" s="1034"/>
      <c r="X14" s="1034"/>
      <c r="Y14" s="1034"/>
    </row>
    <row r="15" spans="2:29" x14ac:dyDescent="0.3">
      <c r="B15" s="1026">
        <v>6</v>
      </c>
      <c r="C15" s="1027" t="s">
        <v>2432</v>
      </c>
      <c r="D15" s="1028">
        <v>19289.765097174917</v>
      </c>
      <c r="E15" s="1028">
        <v>62110.520136245243</v>
      </c>
      <c r="F15" s="1028">
        <v>42942.860196803034</v>
      </c>
      <c r="G15" s="1029">
        <v>124343.1454302232</v>
      </c>
      <c r="I15" s="1033"/>
      <c r="J15" s="1035"/>
      <c r="K15" s="1036"/>
      <c r="L15" s="1031"/>
      <c r="M15" s="1037"/>
      <c r="N15" s="1031"/>
      <c r="O15" s="1033"/>
      <c r="P15" s="1038"/>
      <c r="Q15" s="1036"/>
      <c r="R15" s="1031"/>
      <c r="S15" s="1037"/>
      <c r="T15" s="1031"/>
      <c r="U15" s="1033"/>
      <c r="V15" s="1038"/>
      <c r="W15" s="1036"/>
      <c r="X15" s="1031"/>
      <c r="Y15" s="1037"/>
      <c r="Z15" s="1031"/>
      <c r="AA15" s="1031"/>
      <c r="AB15" s="1031"/>
      <c r="AC15" s="1031"/>
    </row>
    <row r="16" spans="2:29" ht="15.75" thickBot="1" x14ac:dyDescent="0.35">
      <c r="C16" s="1033"/>
      <c r="D16" s="1038"/>
      <c r="E16" s="1036"/>
      <c r="F16" s="1031"/>
      <c r="G16" s="1037"/>
      <c r="I16" s="1033"/>
      <c r="J16" s="1038"/>
      <c r="K16" s="1036"/>
      <c r="L16" s="1031"/>
      <c r="M16" s="1037"/>
      <c r="O16" s="1033"/>
      <c r="P16" s="1038"/>
      <c r="Q16" s="1036"/>
      <c r="R16" s="1031"/>
      <c r="S16" s="1037"/>
      <c r="U16" s="1033"/>
      <c r="V16" s="1038"/>
      <c r="W16" s="1036"/>
      <c r="X16" s="1031"/>
      <c r="Y16" s="1037"/>
    </row>
    <row r="17" spans="3:25" x14ac:dyDescent="0.3">
      <c r="C17" s="1039" t="s">
        <v>1060</v>
      </c>
      <c r="D17" s="1040"/>
      <c r="E17" s="1041" t="s">
        <v>875</v>
      </c>
      <c r="F17" s="1041"/>
      <c r="G17" s="1042"/>
      <c r="I17" s="1039" t="s">
        <v>1060</v>
      </c>
      <c r="J17" s="1040"/>
      <c r="K17" s="1041" t="s">
        <v>875</v>
      </c>
      <c r="L17" s="1041"/>
      <c r="M17" s="1042"/>
      <c r="O17" s="1039" t="s">
        <v>1060</v>
      </c>
      <c r="P17" s="1040"/>
      <c r="Q17" s="1041" t="s">
        <v>875</v>
      </c>
      <c r="R17" s="1041"/>
      <c r="S17" s="1042"/>
      <c r="U17" s="1039" t="s">
        <v>1060</v>
      </c>
      <c r="V17" s="1040"/>
      <c r="W17" s="1041" t="s">
        <v>875</v>
      </c>
      <c r="X17" s="1041"/>
      <c r="Y17" s="1042"/>
    </row>
    <row r="18" spans="3:25" ht="15.75" thickBot="1" x14ac:dyDescent="0.35">
      <c r="C18" s="1043" t="s">
        <v>877</v>
      </c>
      <c r="D18" s="1044">
        <v>1</v>
      </c>
      <c r="E18" s="1031" t="s">
        <v>3366</v>
      </c>
      <c r="F18" s="1045"/>
      <c r="G18" s="1046"/>
      <c r="I18" s="1043" t="s">
        <v>877</v>
      </c>
      <c r="J18" s="1044">
        <v>2</v>
      </c>
      <c r="K18" s="1031" t="s">
        <v>3366</v>
      </c>
      <c r="L18" s="1045"/>
      <c r="M18" s="1046"/>
      <c r="O18" s="1043" t="s">
        <v>877</v>
      </c>
      <c r="P18" s="1044">
        <v>3</v>
      </c>
      <c r="Q18" s="1031" t="s">
        <v>3366</v>
      </c>
      <c r="R18" s="1045"/>
      <c r="S18" s="1046"/>
      <c r="U18" s="1043" t="s">
        <v>877</v>
      </c>
      <c r="V18" s="1044">
        <v>4</v>
      </c>
      <c r="W18" s="1031" t="s">
        <v>3366</v>
      </c>
      <c r="X18" s="1045"/>
      <c r="Y18" s="1046"/>
    </row>
    <row r="19" spans="3:25" x14ac:dyDescent="0.3">
      <c r="C19" s="1047" t="s">
        <v>880</v>
      </c>
      <c r="D19" s="1041"/>
      <c r="E19" s="1040"/>
      <c r="F19" s="1048" t="s">
        <v>881</v>
      </c>
      <c r="G19" s="1049" t="s">
        <v>948</v>
      </c>
      <c r="I19" s="1047" t="s">
        <v>880</v>
      </c>
      <c r="J19" s="1041"/>
      <c r="K19" s="1040"/>
      <c r="L19" s="1048" t="s">
        <v>881</v>
      </c>
      <c r="M19" s="1049" t="s">
        <v>948</v>
      </c>
      <c r="O19" s="1047" t="s">
        <v>880</v>
      </c>
      <c r="P19" s="1041"/>
      <c r="Q19" s="1040"/>
      <c r="R19" s="1048" t="s">
        <v>881</v>
      </c>
      <c r="S19" s="1049" t="s">
        <v>948</v>
      </c>
      <c r="U19" s="1047" t="s">
        <v>880</v>
      </c>
      <c r="V19" s="1041"/>
      <c r="W19" s="1040"/>
      <c r="X19" s="1048" t="s">
        <v>881</v>
      </c>
      <c r="Y19" s="1049" t="s">
        <v>948</v>
      </c>
    </row>
    <row r="20" spans="3:25" ht="15.75" thickBot="1" x14ac:dyDescent="0.35">
      <c r="C20" s="1050" t="s">
        <v>1133</v>
      </c>
      <c r="D20" s="1051" t="s">
        <v>2332</v>
      </c>
      <c r="E20" s="1052"/>
      <c r="F20" s="1031"/>
      <c r="G20" s="999"/>
      <c r="I20" s="1050" t="s">
        <v>1135</v>
      </c>
      <c r="J20" s="1051" t="s">
        <v>2332</v>
      </c>
      <c r="K20" s="1052"/>
      <c r="L20" s="1031"/>
      <c r="M20" s="999"/>
      <c r="O20" s="1050" t="s">
        <v>1136</v>
      </c>
      <c r="P20" s="1051" t="s">
        <v>2332</v>
      </c>
      <c r="Q20" s="1052"/>
      <c r="R20" s="1031"/>
      <c r="S20" s="999"/>
      <c r="U20" s="1050" t="s">
        <v>1137</v>
      </c>
      <c r="V20" s="1051" t="s">
        <v>2332</v>
      </c>
      <c r="W20" s="1052"/>
      <c r="X20" s="1031"/>
      <c r="Y20" s="999"/>
    </row>
    <row r="21" spans="3:25" x14ac:dyDescent="0.3">
      <c r="C21" s="1053" t="s">
        <v>882</v>
      </c>
      <c r="D21" s="1031"/>
      <c r="E21" s="1054"/>
      <c r="F21" s="1031"/>
      <c r="G21" s="999"/>
      <c r="I21" s="1053" t="s">
        <v>882</v>
      </c>
      <c r="J21" s="1031"/>
      <c r="K21" s="1054"/>
      <c r="L21" s="1031"/>
      <c r="M21" s="999"/>
      <c r="O21" s="1053" t="s">
        <v>882</v>
      </c>
      <c r="P21" s="1031"/>
      <c r="Q21" s="1054"/>
      <c r="R21" s="1031"/>
      <c r="S21" s="999"/>
      <c r="U21" s="1053" t="s">
        <v>882</v>
      </c>
      <c r="V21" s="1031"/>
      <c r="W21" s="1054"/>
      <c r="X21" s="1031"/>
      <c r="Y21" s="999"/>
    </row>
    <row r="22" spans="3:25" x14ac:dyDescent="0.3">
      <c r="C22" s="1055" t="s">
        <v>884</v>
      </c>
      <c r="D22" s="1056" t="s">
        <v>885</v>
      </c>
      <c r="E22" s="1056" t="s">
        <v>886</v>
      </c>
      <c r="F22" s="1056" t="s">
        <v>887</v>
      </c>
      <c r="G22" s="1057" t="s">
        <v>888</v>
      </c>
      <c r="I22" s="1055" t="s">
        <v>884</v>
      </c>
      <c r="J22" s="1056" t="s">
        <v>885</v>
      </c>
      <c r="K22" s="1058" t="s">
        <v>886</v>
      </c>
      <c r="L22" s="1056" t="s">
        <v>887</v>
      </c>
      <c r="M22" s="1057" t="s">
        <v>888</v>
      </c>
      <c r="O22" s="1055" t="s">
        <v>884</v>
      </c>
      <c r="P22" s="1056" t="s">
        <v>885</v>
      </c>
      <c r="Q22" s="1058" t="s">
        <v>886</v>
      </c>
      <c r="R22" s="1056" t="s">
        <v>887</v>
      </c>
      <c r="S22" s="1057" t="s">
        <v>888</v>
      </c>
      <c r="U22" s="1055" t="s">
        <v>884</v>
      </c>
      <c r="V22" s="1056" t="s">
        <v>885</v>
      </c>
      <c r="W22" s="1058" t="s">
        <v>886</v>
      </c>
      <c r="X22" s="1056" t="s">
        <v>887</v>
      </c>
      <c r="Y22" s="1057" t="s">
        <v>888</v>
      </c>
    </row>
    <row r="23" spans="3:25" x14ac:dyDescent="0.3">
      <c r="C23" s="1048" t="s">
        <v>889</v>
      </c>
      <c r="D23" s="960">
        <v>96448.825485874579</v>
      </c>
      <c r="E23" s="1059">
        <v>0.2</v>
      </c>
      <c r="F23" s="960">
        <v>19289.765097174917</v>
      </c>
      <c r="G23" s="963">
        <v>19289.765097174917</v>
      </c>
      <c r="I23" s="1048" t="s">
        <v>889</v>
      </c>
      <c r="J23" s="960">
        <v>96448.825485874579</v>
      </c>
      <c r="K23" s="1060">
        <v>0.2</v>
      </c>
      <c r="L23" s="960">
        <v>19289.765097174917</v>
      </c>
      <c r="M23" s="963">
        <v>19289.765097174917</v>
      </c>
      <c r="O23" s="1048" t="s">
        <v>889</v>
      </c>
      <c r="P23" s="960">
        <v>96448.825485874579</v>
      </c>
      <c r="Q23" s="1061">
        <v>0.2</v>
      </c>
      <c r="R23" s="960">
        <v>19289.765097174917</v>
      </c>
      <c r="S23" s="963">
        <v>19289.765097174917</v>
      </c>
      <c r="U23" s="1048" t="s">
        <v>889</v>
      </c>
      <c r="V23" s="960">
        <v>96448.825485874579</v>
      </c>
      <c r="W23" s="1060">
        <v>0.2</v>
      </c>
      <c r="X23" s="960">
        <v>19289.765097174917</v>
      </c>
      <c r="Y23" s="963">
        <v>19289.765097174917</v>
      </c>
    </row>
    <row r="24" spans="3:25" x14ac:dyDescent="0.3">
      <c r="C24" s="1048" t="s">
        <v>2324</v>
      </c>
      <c r="D24" s="960">
        <v>139715.48787818075</v>
      </c>
      <c r="E24" s="1059">
        <v>0.2</v>
      </c>
      <c r="F24" s="960">
        <v>27943.097575636151</v>
      </c>
      <c r="G24" s="963">
        <v>27943.097575636151</v>
      </c>
      <c r="I24" s="1048"/>
      <c r="J24" s="1062"/>
      <c r="K24" s="1063"/>
      <c r="L24" s="960"/>
      <c r="M24" s="963"/>
      <c r="O24" s="1048" t="s">
        <v>2324</v>
      </c>
      <c r="P24" s="960">
        <v>139715.48787818075</v>
      </c>
      <c r="Q24" s="1059">
        <v>0.2</v>
      </c>
      <c r="R24" s="960">
        <v>27943.097575636151</v>
      </c>
      <c r="S24" s="963">
        <v>27943.097575636151</v>
      </c>
      <c r="U24" s="1048"/>
      <c r="V24" s="1062"/>
      <c r="W24" s="1063"/>
      <c r="X24" s="960"/>
      <c r="Y24" s="963"/>
    </row>
    <row r="25" spans="3:25" x14ac:dyDescent="0.3">
      <c r="C25" s="1048" t="s">
        <v>2325</v>
      </c>
      <c r="D25" s="960">
        <v>98875.576036866361</v>
      </c>
      <c r="E25" s="1059">
        <v>0.2</v>
      </c>
      <c r="F25" s="960">
        <v>19775.115207373274</v>
      </c>
      <c r="G25" s="963">
        <v>19775.115207373274</v>
      </c>
      <c r="I25" s="1048"/>
      <c r="J25" s="960"/>
      <c r="K25" s="1064"/>
      <c r="L25" s="960"/>
      <c r="M25" s="963"/>
      <c r="O25" s="1048" t="s">
        <v>2325</v>
      </c>
      <c r="P25" s="960">
        <v>98875.576036866361</v>
      </c>
      <c r="Q25" s="1059">
        <v>0.2</v>
      </c>
      <c r="R25" s="960">
        <v>19775.115207373274</v>
      </c>
      <c r="S25" s="963">
        <v>19775.115207373274</v>
      </c>
      <c r="U25" s="1048"/>
      <c r="V25" s="960"/>
      <c r="W25" s="1064"/>
      <c r="X25" s="960"/>
      <c r="Y25" s="963"/>
    </row>
    <row r="26" spans="3:25" x14ac:dyDescent="0.3">
      <c r="C26" s="1065"/>
      <c r="D26" s="1031"/>
      <c r="E26" s="1031"/>
      <c r="F26" s="1066" t="s">
        <v>1322</v>
      </c>
      <c r="G26" s="963">
        <v>67007.977880184335</v>
      </c>
      <c r="I26" s="1065"/>
      <c r="J26" s="1031"/>
      <c r="K26" s="1031"/>
      <c r="L26" s="1066" t="s">
        <v>1322</v>
      </c>
      <c r="M26" s="963">
        <v>19289.765097174917</v>
      </c>
      <c r="O26" s="1065"/>
      <c r="P26" s="1031"/>
      <c r="Q26" s="1031"/>
      <c r="R26" s="1066" t="s">
        <v>1322</v>
      </c>
      <c r="S26" s="963">
        <v>67007.977880184335</v>
      </c>
      <c r="U26" s="1065"/>
      <c r="V26" s="1031"/>
      <c r="W26" s="1031"/>
      <c r="X26" s="1066" t="s">
        <v>1322</v>
      </c>
      <c r="Y26" s="963">
        <v>19289.765097174917</v>
      </c>
    </row>
    <row r="27" spans="3:25" x14ac:dyDescent="0.3">
      <c r="C27" s="1053" t="s">
        <v>891</v>
      </c>
      <c r="D27" s="1054"/>
      <c r="E27" s="1054"/>
      <c r="F27" s="1031"/>
      <c r="G27" s="999"/>
      <c r="I27" s="1053" t="s">
        <v>891</v>
      </c>
      <c r="J27" s="1054"/>
      <c r="K27" s="1054"/>
      <c r="L27" s="1031"/>
      <c r="M27" s="999"/>
      <c r="O27" s="1053" t="s">
        <v>891</v>
      </c>
      <c r="P27" s="1054"/>
      <c r="Q27" s="1054"/>
      <c r="R27" s="1031"/>
      <c r="S27" s="999"/>
      <c r="U27" s="1053" t="s">
        <v>891</v>
      </c>
      <c r="V27" s="1054"/>
      <c r="W27" s="1054"/>
      <c r="X27" s="1031"/>
      <c r="Y27" s="999"/>
    </row>
    <row r="28" spans="3:25" x14ac:dyDescent="0.3">
      <c r="C28" s="1055" t="s">
        <v>884</v>
      </c>
      <c r="D28" s="1056" t="s">
        <v>892</v>
      </c>
      <c r="E28" s="1058" t="s">
        <v>893</v>
      </c>
      <c r="F28" s="1056" t="s">
        <v>887</v>
      </c>
      <c r="G28" s="1057" t="s">
        <v>888</v>
      </c>
      <c r="I28" s="1055" t="s">
        <v>884</v>
      </c>
      <c r="J28" s="1056" t="s">
        <v>892</v>
      </c>
      <c r="K28" s="1058" t="s">
        <v>893</v>
      </c>
      <c r="L28" s="1056" t="s">
        <v>887</v>
      </c>
      <c r="M28" s="1057" t="s">
        <v>888</v>
      </c>
      <c r="O28" s="1055" t="s">
        <v>884</v>
      </c>
      <c r="P28" s="1056" t="s">
        <v>892</v>
      </c>
      <c r="Q28" s="1058" t="s">
        <v>893</v>
      </c>
      <c r="R28" s="1056" t="s">
        <v>887</v>
      </c>
      <c r="S28" s="1057" t="s">
        <v>888</v>
      </c>
      <c r="U28" s="1055" t="s">
        <v>884</v>
      </c>
      <c r="V28" s="1056" t="s">
        <v>892</v>
      </c>
      <c r="W28" s="1058" t="s">
        <v>893</v>
      </c>
      <c r="X28" s="1056" t="s">
        <v>887</v>
      </c>
      <c r="Y28" s="1057" t="s">
        <v>888</v>
      </c>
    </row>
    <row r="29" spans="3:25" ht="16.5" x14ac:dyDescent="0.3">
      <c r="C29" s="1067" t="s">
        <v>982</v>
      </c>
      <c r="D29" s="1068" t="s">
        <v>4324</v>
      </c>
      <c r="E29" s="679">
        <v>1</v>
      </c>
      <c r="F29" s="960">
        <v>35824.125826487681</v>
      </c>
      <c r="G29" s="963">
        <v>35824.125826487681</v>
      </c>
      <c r="I29" s="1067" t="s">
        <v>982</v>
      </c>
      <c r="J29" s="1068" t="s">
        <v>4324</v>
      </c>
      <c r="K29" s="679">
        <v>1</v>
      </c>
      <c r="L29" s="960">
        <v>35824.125826487681</v>
      </c>
      <c r="M29" s="963">
        <v>35824.125826487681</v>
      </c>
      <c r="O29" s="1067" t="s">
        <v>982</v>
      </c>
      <c r="P29" s="1068" t="s">
        <v>4324</v>
      </c>
      <c r="Q29" s="679">
        <v>1</v>
      </c>
      <c r="R29" s="960">
        <v>35824.125826487681</v>
      </c>
      <c r="S29" s="963">
        <v>35824.125826487681</v>
      </c>
      <c r="U29" s="1067" t="s">
        <v>982</v>
      </c>
      <c r="V29" s="1068" t="s">
        <v>4324</v>
      </c>
      <c r="W29" s="679">
        <v>1</v>
      </c>
      <c r="X29" s="960">
        <v>35824.125826487681</v>
      </c>
      <c r="Y29" s="963">
        <v>35824.125826487681</v>
      </c>
    </row>
    <row r="30" spans="3:25" x14ac:dyDescent="0.3">
      <c r="C30" s="1067" t="s">
        <v>989</v>
      </c>
      <c r="D30" s="1068" t="s">
        <v>1105</v>
      </c>
      <c r="E30" s="679">
        <v>3</v>
      </c>
      <c r="F30" s="960">
        <v>27513.203766780207</v>
      </c>
      <c r="G30" s="963">
        <v>82539.611300340621</v>
      </c>
      <c r="I30" s="1067" t="s">
        <v>989</v>
      </c>
      <c r="J30" s="1068" t="s">
        <v>1105</v>
      </c>
      <c r="K30" s="679">
        <v>3</v>
      </c>
      <c r="L30" s="960">
        <v>27513.203766780207</v>
      </c>
      <c r="M30" s="963">
        <v>82539.611300340621</v>
      </c>
      <c r="O30" s="1067" t="s">
        <v>989</v>
      </c>
      <c r="P30" s="1068" t="s">
        <v>1105</v>
      </c>
      <c r="Q30" s="679">
        <v>3</v>
      </c>
      <c r="R30" s="960">
        <v>27513.203766780207</v>
      </c>
      <c r="S30" s="963">
        <v>82539.611300340621</v>
      </c>
      <c r="U30" s="1067" t="s">
        <v>989</v>
      </c>
      <c r="V30" s="1068" t="s">
        <v>1105</v>
      </c>
      <c r="W30" s="679">
        <v>3</v>
      </c>
      <c r="X30" s="960">
        <v>27513.203766780207</v>
      </c>
      <c r="Y30" s="963">
        <v>82539.611300340621</v>
      </c>
    </row>
    <row r="31" spans="3:25" ht="16.5" x14ac:dyDescent="0.3">
      <c r="C31" s="1067" t="s">
        <v>1898</v>
      </c>
      <c r="D31" s="1068" t="s">
        <v>4324</v>
      </c>
      <c r="E31" s="679">
        <v>0.34</v>
      </c>
      <c r="F31" s="960">
        <v>372449.24864756566</v>
      </c>
      <c r="G31" s="963">
        <v>126632.74454017234</v>
      </c>
      <c r="I31" s="1067" t="s">
        <v>1898</v>
      </c>
      <c r="J31" s="1068" t="s">
        <v>4324</v>
      </c>
      <c r="K31" s="679">
        <v>0.34</v>
      </c>
      <c r="L31" s="960">
        <v>372449.24864756566</v>
      </c>
      <c r="M31" s="963">
        <v>126632.74454017234</v>
      </c>
      <c r="O31" s="1067" t="s">
        <v>1898</v>
      </c>
      <c r="P31" s="1068" t="s">
        <v>4324</v>
      </c>
      <c r="Q31" s="1026">
        <v>0.27</v>
      </c>
      <c r="R31" s="960">
        <v>372449.24864756566</v>
      </c>
      <c r="S31" s="963">
        <v>100561.29713484274</v>
      </c>
      <c r="U31" s="1067" t="s">
        <v>1898</v>
      </c>
      <c r="V31" s="1068" t="s">
        <v>4324</v>
      </c>
      <c r="W31" s="1026">
        <v>0.27</v>
      </c>
      <c r="X31" s="960">
        <v>372449.24864756566</v>
      </c>
      <c r="Y31" s="963">
        <v>100561.29713484274</v>
      </c>
    </row>
    <row r="32" spans="3:25" ht="16.5" x14ac:dyDescent="0.3">
      <c r="C32" s="1067" t="s">
        <v>1896</v>
      </c>
      <c r="D32" s="1068" t="s">
        <v>4324</v>
      </c>
      <c r="E32" s="679">
        <v>0.04</v>
      </c>
      <c r="F32" s="960">
        <v>327256.66199158487</v>
      </c>
      <c r="G32" s="963">
        <v>13090.266479663394</v>
      </c>
      <c r="I32" s="1067" t="s">
        <v>1896</v>
      </c>
      <c r="J32" s="1068" t="s">
        <v>4324</v>
      </c>
      <c r="K32" s="679">
        <v>0.04</v>
      </c>
      <c r="L32" s="960">
        <v>327256.66199158487</v>
      </c>
      <c r="M32" s="963">
        <v>13090.266479663394</v>
      </c>
      <c r="O32" s="1067" t="s">
        <v>1896</v>
      </c>
      <c r="P32" s="1068" t="s">
        <v>4324</v>
      </c>
      <c r="Q32" s="1026">
        <v>0.03</v>
      </c>
      <c r="R32" s="960">
        <v>327256.66199158487</v>
      </c>
      <c r="S32" s="963">
        <v>9817.6998597475449</v>
      </c>
      <c r="U32" s="1067" t="s">
        <v>1896</v>
      </c>
      <c r="V32" s="1068" t="s">
        <v>4324</v>
      </c>
      <c r="W32" s="1026">
        <v>0.03</v>
      </c>
      <c r="X32" s="960">
        <v>327256.66199158487</v>
      </c>
      <c r="Y32" s="963">
        <v>9817.6998597475449</v>
      </c>
    </row>
    <row r="33" spans="3:25" x14ac:dyDescent="0.3">
      <c r="C33" s="1067" t="s">
        <v>902</v>
      </c>
      <c r="D33" s="1026" t="s">
        <v>903</v>
      </c>
      <c r="E33" s="679">
        <v>1</v>
      </c>
      <c r="F33" s="960">
        <v>96726.106992586661</v>
      </c>
      <c r="G33" s="963">
        <v>96726.106992586661</v>
      </c>
      <c r="I33" s="1067" t="s">
        <v>902</v>
      </c>
      <c r="J33" s="1026" t="s">
        <v>903</v>
      </c>
      <c r="K33" s="679">
        <v>1</v>
      </c>
      <c r="L33" s="960">
        <v>96726.106992586661</v>
      </c>
      <c r="M33" s="963">
        <v>96726.106992586661</v>
      </c>
      <c r="O33" s="1067" t="s">
        <v>902</v>
      </c>
      <c r="P33" s="1026" t="s">
        <v>903</v>
      </c>
      <c r="Q33" s="679">
        <v>1</v>
      </c>
      <c r="R33" s="960">
        <v>96726.106992586661</v>
      </c>
      <c r="S33" s="963">
        <v>96726.106992586661</v>
      </c>
      <c r="U33" s="1067" t="s">
        <v>902</v>
      </c>
      <c r="V33" s="1026" t="s">
        <v>903</v>
      </c>
      <c r="W33" s="679">
        <v>1</v>
      </c>
      <c r="X33" s="960">
        <v>96726.106992586661</v>
      </c>
      <c r="Y33" s="963">
        <v>96726.106992586661</v>
      </c>
    </row>
    <row r="34" spans="3:25" x14ac:dyDescent="0.3">
      <c r="C34" s="1048"/>
      <c r="D34" s="1068"/>
      <c r="E34" s="1026"/>
      <c r="F34" s="960"/>
      <c r="G34" s="963"/>
      <c r="I34" s="1048"/>
      <c r="J34" s="1068"/>
      <c r="K34" s="1026"/>
      <c r="L34" s="960"/>
      <c r="M34" s="963"/>
      <c r="O34" s="1048"/>
      <c r="P34" s="1068"/>
      <c r="Q34" s="1026"/>
      <c r="R34" s="960"/>
      <c r="S34" s="963"/>
      <c r="U34" s="1048"/>
      <c r="V34" s="1068"/>
      <c r="W34" s="1026"/>
      <c r="X34" s="960"/>
      <c r="Y34" s="963"/>
    </row>
    <row r="35" spans="3:25" x14ac:dyDescent="0.3">
      <c r="C35" s="1048"/>
      <c r="D35" s="1026"/>
      <c r="E35" s="1026"/>
      <c r="F35" s="960"/>
      <c r="G35" s="963"/>
      <c r="I35" s="1048"/>
      <c r="J35" s="1026"/>
      <c r="K35" s="1063"/>
      <c r="L35" s="960"/>
      <c r="M35" s="963"/>
      <c r="O35" s="1048"/>
      <c r="P35" s="1026"/>
      <c r="Q35" s="1061"/>
      <c r="R35" s="960"/>
      <c r="S35" s="963"/>
      <c r="U35" s="1048"/>
      <c r="V35" s="1026"/>
      <c r="W35" s="1063"/>
      <c r="X35" s="960"/>
      <c r="Y35" s="963"/>
    </row>
    <row r="36" spans="3:25" x14ac:dyDescent="0.3">
      <c r="C36" s="1048"/>
      <c r="D36" s="1026"/>
      <c r="E36" s="1063"/>
      <c r="F36" s="960"/>
      <c r="G36" s="963"/>
      <c r="I36" s="1048"/>
      <c r="J36" s="1026"/>
      <c r="K36" s="1063"/>
      <c r="L36" s="960"/>
      <c r="M36" s="963"/>
      <c r="O36" s="1048"/>
      <c r="P36" s="1026"/>
      <c r="Q36" s="1063"/>
      <c r="R36" s="960"/>
      <c r="S36" s="963"/>
      <c r="U36" s="1048"/>
      <c r="V36" s="1026"/>
      <c r="W36" s="1063"/>
      <c r="X36" s="960"/>
      <c r="Y36" s="963"/>
    </row>
    <row r="37" spans="3:25" x14ac:dyDescent="0.3">
      <c r="C37" s="1048"/>
      <c r="D37" s="1026"/>
      <c r="E37" s="1063"/>
      <c r="F37" s="960"/>
      <c r="G37" s="963"/>
      <c r="I37" s="1048"/>
      <c r="J37" s="1026"/>
      <c r="K37" s="1063"/>
      <c r="L37" s="960"/>
      <c r="M37" s="963"/>
      <c r="O37" s="1048"/>
      <c r="P37" s="1026"/>
      <c r="Q37" s="1063"/>
      <c r="R37" s="960"/>
      <c r="S37" s="963"/>
      <c r="U37" s="1048"/>
      <c r="V37" s="1026"/>
      <c r="W37" s="1063"/>
      <c r="X37" s="960"/>
      <c r="Y37" s="963"/>
    </row>
    <row r="38" spans="3:25" x14ac:dyDescent="0.3">
      <c r="C38" s="1065"/>
      <c r="D38" s="1031"/>
      <c r="E38" s="1031"/>
      <c r="F38" s="1066" t="s">
        <v>1322</v>
      </c>
      <c r="G38" s="963">
        <v>354812.85513925069</v>
      </c>
      <c r="I38" s="1065"/>
      <c r="J38" s="1031"/>
      <c r="K38" s="1031"/>
      <c r="L38" s="1066" t="s">
        <v>1322</v>
      </c>
      <c r="M38" s="963">
        <v>354812.85513925069</v>
      </c>
      <c r="O38" s="1065"/>
      <c r="P38" s="1031"/>
      <c r="Q38" s="1031"/>
      <c r="R38" s="1066" t="s">
        <v>1322</v>
      </c>
      <c r="S38" s="963">
        <v>325468.84111400525</v>
      </c>
      <c r="U38" s="1065"/>
      <c r="V38" s="1031"/>
      <c r="W38" s="1031"/>
      <c r="X38" s="1066" t="s">
        <v>1322</v>
      </c>
      <c r="Y38" s="963">
        <v>325468.84111400525</v>
      </c>
    </row>
    <row r="39" spans="3:25" x14ac:dyDescent="0.3">
      <c r="C39" s="1053" t="s">
        <v>898</v>
      </c>
      <c r="D39" s="1054"/>
      <c r="E39" s="1054"/>
      <c r="F39" s="1031"/>
      <c r="G39" s="999"/>
      <c r="I39" s="1053" t="s">
        <v>898</v>
      </c>
      <c r="J39" s="1054"/>
      <c r="K39" s="1054"/>
      <c r="L39" s="1031"/>
      <c r="M39" s="999"/>
      <c r="O39" s="1053" t="s">
        <v>898</v>
      </c>
      <c r="P39" s="1054"/>
      <c r="Q39" s="1054"/>
      <c r="R39" s="1031"/>
      <c r="S39" s="999"/>
      <c r="U39" s="1053" t="s">
        <v>898</v>
      </c>
      <c r="V39" s="1054"/>
      <c r="W39" s="1054"/>
      <c r="X39" s="1031"/>
      <c r="Y39" s="999"/>
    </row>
    <row r="40" spans="3:25" x14ac:dyDescent="0.3">
      <c r="C40" s="1055" t="s">
        <v>884</v>
      </c>
      <c r="D40" s="1056" t="s">
        <v>885</v>
      </c>
      <c r="E40" s="1058" t="s">
        <v>2597</v>
      </c>
      <c r="F40" s="1056" t="s">
        <v>2598</v>
      </c>
      <c r="G40" s="1069" t="s">
        <v>888</v>
      </c>
      <c r="I40" s="1055" t="s">
        <v>884</v>
      </c>
      <c r="J40" s="1056" t="s">
        <v>885</v>
      </c>
      <c r="K40" s="1058" t="s">
        <v>2597</v>
      </c>
      <c r="L40" s="1056" t="s">
        <v>2598</v>
      </c>
      <c r="M40" s="1069" t="s">
        <v>888</v>
      </c>
      <c r="O40" s="1055" t="s">
        <v>884</v>
      </c>
      <c r="P40" s="1056" t="s">
        <v>885</v>
      </c>
      <c r="Q40" s="1058" t="s">
        <v>2597</v>
      </c>
      <c r="R40" s="1056" t="s">
        <v>2598</v>
      </c>
      <c r="S40" s="1069" t="s">
        <v>888</v>
      </c>
      <c r="U40" s="1055" t="s">
        <v>884</v>
      </c>
      <c r="V40" s="1056" t="s">
        <v>885</v>
      </c>
      <c r="W40" s="1058" t="s">
        <v>2597</v>
      </c>
      <c r="X40" s="1056" t="s">
        <v>2598</v>
      </c>
      <c r="Y40" s="1069" t="s">
        <v>888</v>
      </c>
    </row>
    <row r="41" spans="3:25" x14ac:dyDescent="0.3">
      <c r="C41" s="1048" t="s">
        <v>998</v>
      </c>
      <c r="D41" s="960">
        <v>100449.55474126368</v>
      </c>
      <c r="E41" s="740">
        <v>1</v>
      </c>
      <c r="F41" s="1070">
        <v>0.3</v>
      </c>
      <c r="G41" s="963">
        <v>30134.866422379102</v>
      </c>
      <c r="I41" s="1048" t="s">
        <v>998</v>
      </c>
      <c r="J41" s="960">
        <v>100449.55474126368</v>
      </c>
      <c r="K41" s="740">
        <v>1</v>
      </c>
      <c r="L41" s="1070">
        <v>0.3</v>
      </c>
      <c r="M41" s="963">
        <v>30134.866422379102</v>
      </c>
      <c r="O41" s="1048" t="s">
        <v>998</v>
      </c>
      <c r="P41" s="960">
        <v>100449.55474126368</v>
      </c>
      <c r="Q41" s="740">
        <v>1</v>
      </c>
      <c r="R41" s="1070">
        <v>0.3</v>
      </c>
      <c r="S41" s="963">
        <v>30134.866422379102</v>
      </c>
      <c r="U41" s="1048" t="s">
        <v>998</v>
      </c>
      <c r="V41" s="960">
        <v>100449.55474126368</v>
      </c>
      <c r="W41" s="740">
        <v>1</v>
      </c>
      <c r="X41" s="1070">
        <v>0.3</v>
      </c>
      <c r="Y41" s="963">
        <v>30134.866422379102</v>
      </c>
    </row>
    <row r="42" spans="3:25" x14ac:dyDescent="0.3">
      <c r="C42" s="1048" t="s">
        <v>1154</v>
      </c>
      <c r="D42" s="960">
        <v>64040.167561799884</v>
      </c>
      <c r="E42" s="740">
        <v>2</v>
      </c>
      <c r="F42" s="1070">
        <v>0.3</v>
      </c>
      <c r="G42" s="963">
        <v>38424.100537079932</v>
      </c>
      <c r="I42" s="1048" t="s">
        <v>1154</v>
      </c>
      <c r="J42" s="960">
        <v>64040.167561799884</v>
      </c>
      <c r="K42" s="740">
        <v>2</v>
      </c>
      <c r="L42" s="1070">
        <v>0.3</v>
      </c>
      <c r="M42" s="963">
        <v>38424.100537079932</v>
      </c>
      <c r="O42" s="1048" t="s">
        <v>1154</v>
      </c>
      <c r="P42" s="960">
        <v>64040.167561799884</v>
      </c>
      <c r="Q42" s="740">
        <v>2</v>
      </c>
      <c r="R42" s="1070">
        <v>0.3</v>
      </c>
      <c r="S42" s="963">
        <v>38424.100537079932</v>
      </c>
      <c r="U42" s="1048" t="s">
        <v>1154</v>
      </c>
      <c r="V42" s="960">
        <v>64040.167561799884</v>
      </c>
      <c r="W42" s="740">
        <v>2</v>
      </c>
      <c r="X42" s="1070">
        <v>0.3</v>
      </c>
      <c r="Y42" s="963">
        <v>38424.100537079932</v>
      </c>
    </row>
    <row r="43" spans="3:25" x14ac:dyDescent="0.3">
      <c r="C43" s="1048" t="s">
        <v>899</v>
      </c>
      <c r="D43" s="960">
        <v>133931.74620661701</v>
      </c>
      <c r="E43" s="740">
        <v>1</v>
      </c>
      <c r="F43" s="1070">
        <v>0.1</v>
      </c>
      <c r="G43" s="963">
        <v>13393.174620661703</v>
      </c>
      <c r="I43" s="1048" t="s">
        <v>899</v>
      </c>
      <c r="J43" s="960">
        <v>133931.74620661701</v>
      </c>
      <c r="K43" s="740">
        <v>1</v>
      </c>
      <c r="L43" s="1070">
        <v>0.1</v>
      </c>
      <c r="M43" s="963">
        <v>13393.174620661703</v>
      </c>
      <c r="O43" s="1048" t="s">
        <v>899</v>
      </c>
      <c r="P43" s="960">
        <v>133931.74620661701</v>
      </c>
      <c r="Q43" s="740">
        <v>1</v>
      </c>
      <c r="R43" s="1070">
        <v>0.1</v>
      </c>
      <c r="S43" s="963">
        <v>13393.174620661703</v>
      </c>
      <c r="U43" s="1048" t="s">
        <v>899</v>
      </c>
      <c r="V43" s="960">
        <v>133931.74620661701</v>
      </c>
      <c r="W43" s="740">
        <v>1</v>
      </c>
      <c r="X43" s="1070">
        <v>0.1</v>
      </c>
      <c r="Y43" s="963">
        <v>13393.174620661703</v>
      </c>
    </row>
    <row r="44" spans="3:25" x14ac:dyDescent="0.3">
      <c r="C44" s="1048" t="s">
        <v>1011</v>
      </c>
      <c r="D44" s="960">
        <v>112590.81880169069</v>
      </c>
      <c r="E44" s="1071">
        <v>1</v>
      </c>
      <c r="F44" s="1070">
        <v>0.1</v>
      </c>
      <c r="G44" s="963">
        <v>11259.081880169069</v>
      </c>
      <c r="I44" s="1048" t="s">
        <v>1011</v>
      </c>
      <c r="J44" s="960">
        <v>112590.81880169069</v>
      </c>
      <c r="K44" s="1071">
        <v>1</v>
      </c>
      <c r="L44" s="1070">
        <v>0.1</v>
      </c>
      <c r="M44" s="963">
        <v>11259.081880169069</v>
      </c>
      <c r="O44" s="1048" t="s">
        <v>1011</v>
      </c>
      <c r="P44" s="960">
        <v>112590.81880169069</v>
      </c>
      <c r="Q44" s="1071">
        <v>1</v>
      </c>
      <c r="R44" s="1070">
        <v>0.1</v>
      </c>
      <c r="S44" s="963">
        <v>11259.081880169069</v>
      </c>
      <c r="U44" s="1048" t="s">
        <v>1011</v>
      </c>
      <c r="V44" s="960">
        <v>112590.81880169069</v>
      </c>
      <c r="W44" s="1071">
        <v>1</v>
      </c>
      <c r="X44" s="1070">
        <v>0.1</v>
      </c>
      <c r="Y44" s="963">
        <v>11259.081880169069</v>
      </c>
    </row>
    <row r="45" spans="3:25" x14ac:dyDescent="0.3">
      <c r="C45" s="1048" t="s">
        <v>2603</v>
      </c>
      <c r="D45" s="960">
        <v>290020.70325447264</v>
      </c>
      <c r="E45" s="1071">
        <v>1</v>
      </c>
      <c r="F45" s="1070">
        <v>0.1</v>
      </c>
      <c r="G45" s="963">
        <v>29002.070325447265</v>
      </c>
      <c r="I45" s="1048" t="s">
        <v>2603</v>
      </c>
      <c r="J45" s="960">
        <v>290020.70325447264</v>
      </c>
      <c r="K45" s="1071">
        <v>1</v>
      </c>
      <c r="L45" s="1070">
        <v>0.1</v>
      </c>
      <c r="M45" s="963">
        <v>29002.070325447265</v>
      </c>
      <c r="O45" s="1048" t="s">
        <v>2603</v>
      </c>
      <c r="P45" s="960">
        <v>290020.70325447264</v>
      </c>
      <c r="Q45" s="1071">
        <v>1</v>
      </c>
      <c r="R45" s="1070">
        <v>0.1</v>
      </c>
      <c r="S45" s="963">
        <v>29002.070325447265</v>
      </c>
      <c r="U45" s="1048" t="s">
        <v>2603</v>
      </c>
      <c r="V45" s="960">
        <v>290020.70325447264</v>
      </c>
      <c r="W45" s="1071">
        <v>1</v>
      </c>
      <c r="X45" s="1070">
        <v>0.1</v>
      </c>
      <c r="Y45" s="963">
        <v>29002.070325447265</v>
      </c>
    </row>
    <row r="46" spans="3:25" x14ac:dyDescent="0.3">
      <c r="C46" s="1065"/>
      <c r="D46" s="1031"/>
      <c r="E46" s="1031"/>
      <c r="F46" s="1066" t="s">
        <v>1322</v>
      </c>
      <c r="G46" s="963">
        <v>122213.29378573709</v>
      </c>
      <c r="I46" s="1065"/>
      <c r="J46" s="1031"/>
      <c r="K46" s="1031"/>
      <c r="L46" s="1066" t="s">
        <v>1322</v>
      </c>
      <c r="M46" s="963">
        <v>122213.29378573709</v>
      </c>
      <c r="O46" s="1065"/>
      <c r="P46" s="1031"/>
      <c r="Q46" s="1031"/>
      <c r="R46" s="1066" t="s">
        <v>1322</v>
      </c>
      <c r="S46" s="963">
        <v>122213.29378573709</v>
      </c>
      <c r="U46" s="1065"/>
      <c r="V46" s="1031"/>
      <c r="W46" s="1031"/>
      <c r="X46" s="1066" t="s">
        <v>1322</v>
      </c>
      <c r="Y46" s="963">
        <v>122213.29378573709</v>
      </c>
    </row>
    <row r="47" spans="3:25" x14ac:dyDescent="0.3">
      <c r="C47" s="1072" t="s">
        <v>884</v>
      </c>
      <c r="D47" s="994" t="s">
        <v>892</v>
      </c>
      <c r="E47" s="994" t="s">
        <v>893</v>
      </c>
      <c r="F47" s="1073" t="s">
        <v>887</v>
      </c>
      <c r="G47" s="1074" t="s">
        <v>888</v>
      </c>
      <c r="I47" s="1072" t="s">
        <v>884</v>
      </c>
      <c r="J47" s="994" t="s">
        <v>892</v>
      </c>
      <c r="K47" s="994" t="s">
        <v>893</v>
      </c>
      <c r="L47" s="1073" t="s">
        <v>887</v>
      </c>
      <c r="M47" s="1074" t="s">
        <v>888</v>
      </c>
      <c r="O47" s="1072" t="s">
        <v>884</v>
      </c>
      <c r="P47" s="994" t="s">
        <v>892</v>
      </c>
      <c r="Q47" s="994" t="s">
        <v>893</v>
      </c>
      <c r="R47" s="1073" t="s">
        <v>887</v>
      </c>
      <c r="S47" s="1074" t="s">
        <v>888</v>
      </c>
      <c r="U47" s="1072" t="s">
        <v>884</v>
      </c>
      <c r="V47" s="994" t="s">
        <v>892</v>
      </c>
      <c r="W47" s="994" t="s">
        <v>893</v>
      </c>
      <c r="X47" s="1073" t="s">
        <v>887</v>
      </c>
      <c r="Y47" s="1074" t="s">
        <v>888</v>
      </c>
    </row>
    <row r="48" spans="3:25" ht="16.5" x14ac:dyDescent="0.3">
      <c r="C48" s="1075" t="s">
        <v>2802</v>
      </c>
      <c r="D48" s="1076" t="s">
        <v>4325</v>
      </c>
      <c r="E48" s="1077">
        <v>2.25</v>
      </c>
      <c r="F48" s="1078">
        <v>15221</v>
      </c>
      <c r="G48" s="967">
        <v>17123.625</v>
      </c>
      <c r="I48" s="1075" t="s">
        <v>2787</v>
      </c>
      <c r="J48" s="1076" t="s">
        <v>2</v>
      </c>
      <c r="K48" s="1077">
        <v>1</v>
      </c>
      <c r="L48" s="1078">
        <v>86728</v>
      </c>
      <c r="M48" s="967">
        <v>43364</v>
      </c>
      <c r="O48" s="1075" t="s">
        <v>2802</v>
      </c>
      <c r="P48" s="1076" t="s">
        <v>4325</v>
      </c>
      <c r="Q48" s="1077">
        <v>2.25</v>
      </c>
      <c r="R48" s="1078">
        <v>15221</v>
      </c>
      <c r="S48" s="967">
        <v>17123.625</v>
      </c>
      <c r="U48" s="1075" t="s">
        <v>2787</v>
      </c>
      <c r="V48" s="1076" t="s">
        <v>2</v>
      </c>
      <c r="W48" s="1077">
        <v>1</v>
      </c>
      <c r="X48" s="1078">
        <v>86728</v>
      </c>
      <c r="Y48" s="967">
        <v>43364</v>
      </c>
    </row>
    <row r="49" spans="3:25" x14ac:dyDescent="0.3">
      <c r="C49" s="1075" t="s">
        <v>2166</v>
      </c>
      <c r="D49" s="1079" t="s">
        <v>2</v>
      </c>
      <c r="E49" s="1077">
        <v>1.4625000000000001</v>
      </c>
      <c r="F49" s="1078">
        <v>16121.017832097778</v>
      </c>
      <c r="G49" s="967">
        <v>11788.494289721501</v>
      </c>
      <c r="I49" s="1075"/>
      <c r="J49" s="1079"/>
      <c r="K49" s="1077"/>
      <c r="L49" s="1078"/>
      <c r="M49" s="967"/>
      <c r="O49" s="1075" t="s">
        <v>2166</v>
      </c>
      <c r="P49" s="1079" t="s">
        <v>2</v>
      </c>
      <c r="Q49" s="1077">
        <v>1.4625000000000001</v>
      </c>
      <c r="R49" s="1078">
        <v>16121.017832097778</v>
      </c>
      <c r="S49" s="967">
        <v>11788.494289721501</v>
      </c>
      <c r="U49" s="1075" t="s">
        <v>2803</v>
      </c>
      <c r="V49" s="1076" t="s">
        <v>1</v>
      </c>
      <c r="W49" s="1077">
        <v>1</v>
      </c>
      <c r="X49" s="1078">
        <v>124343.1454302232</v>
      </c>
      <c r="Y49" s="967">
        <v>124343.1454302232</v>
      </c>
    </row>
    <row r="50" spans="3:25" x14ac:dyDescent="0.3">
      <c r="C50" s="1075" t="s">
        <v>2787</v>
      </c>
      <c r="D50" s="1076" t="s">
        <v>2</v>
      </c>
      <c r="E50" s="1077">
        <v>1</v>
      </c>
      <c r="F50" s="1078">
        <v>86728</v>
      </c>
      <c r="G50" s="967">
        <v>43364</v>
      </c>
      <c r="I50" s="1065"/>
      <c r="J50" s="1031"/>
      <c r="K50" s="1031"/>
      <c r="L50" s="1080"/>
      <c r="M50" s="999"/>
      <c r="O50" s="1075" t="s">
        <v>2787</v>
      </c>
      <c r="P50" s="1076" t="s">
        <v>2</v>
      </c>
      <c r="Q50" s="1077">
        <v>1</v>
      </c>
      <c r="R50" s="1078">
        <v>86728</v>
      </c>
      <c r="S50" s="967">
        <v>43364</v>
      </c>
      <c r="U50" s="1065"/>
      <c r="V50" s="1031"/>
      <c r="W50" s="1031"/>
      <c r="X50" s="1066" t="s">
        <v>1322</v>
      </c>
      <c r="Y50" s="999">
        <v>167707.1454302232</v>
      </c>
    </row>
    <row r="51" spans="3:25" ht="16.5" x14ac:dyDescent="0.3">
      <c r="C51" s="1067" t="s">
        <v>980</v>
      </c>
      <c r="D51" s="1068" t="s">
        <v>4324</v>
      </c>
      <c r="E51" s="1026">
        <v>0.16</v>
      </c>
      <c r="F51" s="960">
        <v>372449.24864756566</v>
      </c>
      <c r="G51" s="963">
        <v>29795.939891805254</v>
      </c>
      <c r="I51" s="1065"/>
      <c r="J51" s="1031"/>
      <c r="K51" s="1031"/>
      <c r="L51" s="1080"/>
      <c r="M51" s="999"/>
      <c r="O51" s="1067" t="s">
        <v>980</v>
      </c>
      <c r="P51" s="1068" t="s">
        <v>4324</v>
      </c>
      <c r="Q51" s="1026">
        <v>0.16</v>
      </c>
      <c r="R51" s="960">
        <v>372449.24864756566</v>
      </c>
      <c r="S51" s="963">
        <v>29795.939891805254</v>
      </c>
      <c r="U51" s="1065"/>
      <c r="V51" s="1031"/>
      <c r="W51" s="1031"/>
      <c r="X51" s="1080"/>
      <c r="Y51" s="999"/>
    </row>
    <row r="52" spans="3:25" ht="16.5" x14ac:dyDescent="0.3">
      <c r="C52" s="1048" t="s">
        <v>2233</v>
      </c>
      <c r="D52" s="1068" t="s">
        <v>4324</v>
      </c>
      <c r="E52" s="1026">
        <v>0.32</v>
      </c>
      <c r="F52" s="960">
        <v>36154.069324784614</v>
      </c>
      <c r="G52" s="963">
        <v>5784.6510919655384</v>
      </c>
      <c r="I52" s="1065"/>
      <c r="J52" s="1031"/>
      <c r="K52" s="1031"/>
      <c r="L52" s="1080"/>
      <c r="M52" s="999"/>
      <c r="O52" s="1048" t="s">
        <v>2233</v>
      </c>
      <c r="P52" s="1068" t="s">
        <v>4324</v>
      </c>
      <c r="Q52" s="1026">
        <v>0.32</v>
      </c>
      <c r="R52" s="960">
        <v>36154.069324784614</v>
      </c>
      <c r="S52" s="963">
        <v>5784.6510919655384</v>
      </c>
      <c r="U52" s="1065"/>
      <c r="V52" s="1031"/>
      <c r="W52" s="1031"/>
      <c r="X52" s="1080"/>
      <c r="Y52" s="999"/>
    </row>
    <row r="53" spans="3:25" x14ac:dyDescent="0.3">
      <c r="C53" s="1065"/>
      <c r="D53" s="1031"/>
      <c r="E53" s="1031"/>
      <c r="F53" s="1066" t="s">
        <v>1322</v>
      </c>
      <c r="G53" s="999">
        <v>107856.71027349231</v>
      </c>
      <c r="I53" s="1065"/>
      <c r="J53" s="1031"/>
      <c r="K53" s="1031"/>
      <c r="L53" s="1080"/>
      <c r="M53" s="999"/>
      <c r="O53" s="1075" t="s">
        <v>2803</v>
      </c>
      <c r="P53" s="1076" t="s">
        <v>1</v>
      </c>
      <c r="Q53" s="1077">
        <v>1</v>
      </c>
      <c r="R53" s="1081">
        <v>205930.0190427257</v>
      </c>
      <c r="S53" s="967">
        <v>205930.0190427257</v>
      </c>
      <c r="U53" s="1065"/>
      <c r="V53" s="1031"/>
      <c r="W53" s="1031"/>
      <c r="X53" s="1080"/>
      <c r="Y53" s="999"/>
    </row>
    <row r="54" spans="3:25" x14ac:dyDescent="0.3">
      <c r="C54" s="1065"/>
      <c r="D54" s="1031"/>
      <c r="E54" s="1031"/>
      <c r="F54" s="1080"/>
      <c r="G54" s="999"/>
      <c r="I54" s="1065"/>
      <c r="J54" s="1031"/>
      <c r="K54" s="1031"/>
      <c r="L54" s="1080"/>
      <c r="M54" s="999"/>
      <c r="O54" s="1065"/>
      <c r="P54" s="1031"/>
      <c r="Q54" s="1031"/>
      <c r="R54" s="1066" t="s">
        <v>1322</v>
      </c>
      <c r="S54" s="999">
        <v>313786.729316218</v>
      </c>
      <c r="U54" s="1065"/>
      <c r="V54" s="1031"/>
      <c r="W54" s="1031"/>
      <c r="X54" s="1080"/>
      <c r="Y54" s="999"/>
    </row>
    <row r="55" spans="3:25" x14ac:dyDescent="0.3">
      <c r="C55" s="1065"/>
      <c r="D55" s="1031"/>
      <c r="E55" s="1031"/>
      <c r="F55" s="1080"/>
      <c r="G55" s="999"/>
      <c r="I55" s="1065"/>
      <c r="J55" s="1031"/>
      <c r="K55" s="1031"/>
      <c r="L55" s="1080"/>
      <c r="M55" s="999"/>
      <c r="O55" s="1065"/>
      <c r="P55" s="1031"/>
      <c r="Q55" s="1031"/>
      <c r="R55" s="1080"/>
      <c r="S55" s="999"/>
      <c r="U55" s="1065"/>
      <c r="V55" s="1031"/>
      <c r="W55" s="1031"/>
      <c r="X55" s="1080"/>
      <c r="Y55" s="999"/>
    </row>
    <row r="56" spans="3:25" ht="15.75" thickBot="1" x14ac:dyDescent="0.35">
      <c r="C56" s="1082"/>
      <c r="D56" s="1083"/>
      <c r="E56" s="1084" t="s">
        <v>964</v>
      </c>
      <c r="F56" s="1085"/>
      <c r="G56" s="1086">
        <v>651890.83707866434</v>
      </c>
      <c r="I56" s="1082"/>
      <c r="J56" s="1083"/>
      <c r="K56" s="1084" t="s">
        <v>964</v>
      </c>
      <c r="L56" s="1085"/>
      <c r="M56" s="1086">
        <v>539679.91402216267</v>
      </c>
      <c r="O56" s="1082"/>
      <c r="P56" s="1083"/>
      <c r="Q56" s="1084" t="s">
        <v>964</v>
      </c>
      <c r="R56" s="1085"/>
      <c r="S56" s="1086">
        <v>828476.84209614457</v>
      </c>
      <c r="U56" s="1082"/>
      <c r="V56" s="1083"/>
      <c r="W56" s="1084" t="s">
        <v>964</v>
      </c>
      <c r="X56" s="1085"/>
      <c r="Y56" s="1086">
        <v>634679.04542714043</v>
      </c>
    </row>
    <row r="57" spans="3:25" ht="15.75" thickBot="1" x14ac:dyDescent="0.35"/>
    <row r="58" spans="3:25" x14ac:dyDescent="0.3">
      <c r="C58" s="1039" t="s">
        <v>1060</v>
      </c>
      <c r="D58" s="1040"/>
      <c r="E58" s="1041" t="s">
        <v>875</v>
      </c>
      <c r="F58" s="1041"/>
      <c r="G58" s="1042"/>
      <c r="I58" s="1039" t="s">
        <v>1060</v>
      </c>
      <c r="J58" s="1040"/>
      <c r="K58" s="1041" t="s">
        <v>875</v>
      </c>
      <c r="L58" s="1041"/>
      <c r="M58" s="1042"/>
    </row>
    <row r="59" spans="3:25" ht="15.75" thickBot="1" x14ac:dyDescent="0.35">
      <c r="C59" s="1043" t="s">
        <v>877</v>
      </c>
      <c r="D59" s="1044">
        <v>5</v>
      </c>
      <c r="E59" s="1031" t="s">
        <v>3366</v>
      </c>
      <c r="F59" s="1045"/>
      <c r="G59" s="1046"/>
      <c r="I59" s="1043" t="s">
        <v>877</v>
      </c>
      <c r="J59" s="1044">
        <v>6</v>
      </c>
      <c r="K59" s="1031" t="s">
        <v>3366</v>
      </c>
      <c r="L59" s="1045"/>
      <c r="M59" s="1046"/>
    </row>
    <row r="60" spans="3:25" x14ac:dyDescent="0.3">
      <c r="C60" s="1047" t="s">
        <v>880</v>
      </c>
      <c r="D60" s="1041"/>
      <c r="E60" s="1040"/>
      <c r="F60" s="1048" t="s">
        <v>881</v>
      </c>
      <c r="G60" s="1049" t="s">
        <v>948</v>
      </c>
      <c r="I60" s="1047" t="s">
        <v>880</v>
      </c>
      <c r="J60" s="1041"/>
      <c r="K60" s="1040"/>
      <c r="L60" s="1048" t="s">
        <v>881</v>
      </c>
      <c r="M60" s="1049" t="s">
        <v>948</v>
      </c>
    </row>
    <row r="61" spans="3:25" ht="15.75" thickBot="1" x14ac:dyDescent="0.35">
      <c r="C61" s="1050" t="s">
        <v>2433</v>
      </c>
      <c r="D61" s="1051" t="s">
        <v>2431</v>
      </c>
      <c r="E61" s="1052"/>
      <c r="F61" s="1031"/>
      <c r="G61" s="999"/>
      <c r="I61" s="1050" t="s">
        <v>2432</v>
      </c>
      <c r="J61" s="1051" t="s">
        <v>2431</v>
      </c>
      <c r="K61" s="1052"/>
      <c r="L61" s="1031"/>
      <c r="M61" s="999"/>
    </row>
    <row r="62" spans="3:25" x14ac:dyDescent="0.3">
      <c r="C62" s="1053" t="s">
        <v>882</v>
      </c>
      <c r="D62" s="1031"/>
      <c r="E62" s="1054"/>
      <c r="F62" s="1031"/>
      <c r="G62" s="999"/>
      <c r="I62" s="1053" t="s">
        <v>882</v>
      </c>
      <c r="J62" s="1031"/>
      <c r="K62" s="1054"/>
      <c r="L62" s="1031"/>
      <c r="M62" s="999"/>
    </row>
    <row r="63" spans="3:25" x14ac:dyDescent="0.3">
      <c r="C63" s="1055" t="s">
        <v>884</v>
      </c>
      <c r="D63" s="1056" t="s">
        <v>885</v>
      </c>
      <c r="E63" s="1058" t="s">
        <v>886</v>
      </c>
      <c r="F63" s="1056" t="s">
        <v>887</v>
      </c>
      <c r="G63" s="1057" t="s">
        <v>888</v>
      </c>
      <c r="I63" s="1055" t="s">
        <v>884</v>
      </c>
      <c r="J63" s="1056" t="s">
        <v>885</v>
      </c>
      <c r="K63" s="1058" t="s">
        <v>886</v>
      </c>
      <c r="L63" s="1056" t="s">
        <v>887</v>
      </c>
      <c r="M63" s="1057" t="s">
        <v>888</v>
      </c>
    </row>
    <row r="64" spans="3:25" x14ac:dyDescent="0.3">
      <c r="C64" s="1048" t="s">
        <v>889</v>
      </c>
      <c r="D64" s="960">
        <v>96448.825485874579</v>
      </c>
      <c r="E64" s="1061">
        <v>0.2</v>
      </c>
      <c r="F64" s="960">
        <v>19289.765097174917</v>
      </c>
      <c r="G64" s="963">
        <v>19289.765097174917</v>
      </c>
      <c r="I64" s="1048" t="s">
        <v>889</v>
      </c>
      <c r="J64" s="960">
        <v>96448.825485874579</v>
      </c>
      <c r="K64" s="1061">
        <v>0.2</v>
      </c>
      <c r="L64" s="960">
        <v>19289.765097174917</v>
      </c>
      <c r="M64" s="963">
        <v>19289.765097174917</v>
      </c>
    </row>
    <row r="65" spans="3:13" x14ac:dyDescent="0.3">
      <c r="C65" s="1048" t="s">
        <v>2324</v>
      </c>
      <c r="D65" s="960">
        <v>139715.48787818075</v>
      </c>
      <c r="E65" s="1059">
        <v>0.2</v>
      </c>
      <c r="F65" s="960">
        <v>27943.097575636151</v>
      </c>
      <c r="G65" s="963">
        <v>27943.097575636151</v>
      </c>
      <c r="I65" s="1048"/>
      <c r="J65" s="1062"/>
      <c r="K65" s="1087"/>
      <c r="L65" s="960"/>
      <c r="M65" s="963"/>
    </row>
    <row r="66" spans="3:13" x14ac:dyDescent="0.3">
      <c r="C66" s="1048" t="s">
        <v>2325</v>
      </c>
      <c r="D66" s="960">
        <v>98875.576036866361</v>
      </c>
      <c r="E66" s="1059">
        <v>0.2</v>
      </c>
      <c r="F66" s="960">
        <v>19775.115207373274</v>
      </c>
      <c r="G66" s="963">
        <v>19775.115207373274</v>
      </c>
      <c r="I66" s="1048"/>
      <c r="J66" s="960"/>
      <c r="K66" s="1064"/>
      <c r="L66" s="960"/>
      <c r="M66" s="963"/>
    </row>
    <row r="67" spans="3:13" x14ac:dyDescent="0.3">
      <c r="C67" s="1065"/>
      <c r="D67" s="1031"/>
      <c r="E67" s="1031"/>
      <c r="F67" s="1066" t="s">
        <v>1322</v>
      </c>
      <c r="G67" s="963">
        <v>67007.977880184335</v>
      </c>
      <c r="I67" s="1065"/>
      <c r="J67" s="1031"/>
      <c r="K67" s="1031"/>
      <c r="L67" s="1066" t="s">
        <v>1322</v>
      </c>
      <c r="M67" s="963">
        <v>19289.765097174917</v>
      </c>
    </row>
    <row r="68" spans="3:13" x14ac:dyDescent="0.3">
      <c r="C68" s="1053" t="s">
        <v>891</v>
      </c>
      <c r="D68" s="1054"/>
      <c r="E68" s="1054"/>
      <c r="F68" s="1031"/>
      <c r="G68" s="999"/>
      <c r="I68" s="1053" t="s">
        <v>891</v>
      </c>
      <c r="J68" s="1054"/>
      <c r="K68" s="1054"/>
      <c r="L68" s="1031"/>
      <c r="M68" s="999"/>
    </row>
    <row r="69" spans="3:13" x14ac:dyDescent="0.3">
      <c r="C69" s="1055" t="s">
        <v>884</v>
      </c>
      <c r="D69" s="1056" t="s">
        <v>892</v>
      </c>
      <c r="E69" s="1058" t="s">
        <v>893</v>
      </c>
      <c r="F69" s="1056" t="s">
        <v>887</v>
      </c>
      <c r="G69" s="1057" t="s">
        <v>888</v>
      </c>
      <c r="I69" s="1055" t="s">
        <v>884</v>
      </c>
      <c r="J69" s="1056" t="s">
        <v>892</v>
      </c>
      <c r="K69" s="1058" t="s">
        <v>893</v>
      </c>
      <c r="L69" s="1056" t="s">
        <v>887</v>
      </c>
      <c r="M69" s="1057" t="s">
        <v>888</v>
      </c>
    </row>
    <row r="70" spans="3:13" ht="16.5" x14ac:dyDescent="0.3">
      <c r="C70" s="1067" t="s">
        <v>981</v>
      </c>
      <c r="D70" s="1068" t="s">
        <v>4324</v>
      </c>
      <c r="E70" s="1026">
        <v>0.12</v>
      </c>
      <c r="F70" s="960">
        <v>346279.46303346026</v>
      </c>
      <c r="G70" s="963">
        <v>41553.535564015227</v>
      </c>
      <c r="I70" s="1067" t="s">
        <v>981</v>
      </c>
      <c r="J70" s="1068" t="s">
        <v>4324</v>
      </c>
      <c r="K70" s="1026">
        <v>0.12</v>
      </c>
      <c r="L70" s="960">
        <v>346279.46303346026</v>
      </c>
      <c r="M70" s="963">
        <v>41553.535564015227</v>
      </c>
    </row>
    <row r="71" spans="3:13" x14ac:dyDescent="0.3">
      <c r="C71" s="1067" t="s">
        <v>902</v>
      </c>
      <c r="D71" s="1068" t="s">
        <v>2430</v>
      </c>
      <c r="E71" s="1059">
        <v>0.24</v>
      </c>
      <c r="F71" s="960">
        <v>96726.106992586661</v>
      </c>
      <c r="G71" s="963">
        <v>23214.2656782208</v>
      </c>
      <c r="I71" s="1067" t="s">
        <v>902</v>
      </c>
      <c r="J71" s="1068" t="s">
        <v>2430</v>
      </c>
      <c r="K71" s="1059">
        <v>0.02</v>
      </c>
      <c r="L71" s="960">
        <v>96726.106992586661</v>
      </c>
      <c r="M71" s="963">
        <v>1934.5221398517333</v>
      </c>
    </row>
    <row r="72" spans="3:13" ht="16.5" x14ac:dyDescent="0.3">
      <c r="C72" s="1067" t="s">
        <v>980</v>
      </c>
      <c r="D72" s="1068" t="s">
        <v>4324</v>
      </c>
      <c r="E72" s="1026">
        <v>0.05</v>
      </c>
      <c r="F72" s="960">
        <v>372449.24864756566</v>
      </c>
      <c r="G72" s="963">
        <v>18622.462432378285</v>
      </c>
      <c r="I72" s="1067" t="s">
        <v>980</v>
      </c>
      <c r="J72" s="1068" t="s">
        <v>4324</v>
      </c>
      <c r="K72" s="1026">
        <v>0.05</v>
      </c>
      <c r="L72" s="960">
        <v>372449.24864756566</v>
      </c>
      <c r="M72" s="963">
        <v>18622.462432378285</v>
      </c>
    </row>
    <row r="73" spans="3:13" x14ac:dyDescent="0.3">
      <c r="C73" s="1048"/>
      <c r="D73" s="1068"/>
      <c r="E73" s="1059"/>
      <c r="F73" s="960"/>
      <c r="G73" s="963"/>
      <c r="I73" s="1048"/>
      <c r="J73" s="1068"/>
      <c r="K73" s="1059"/>
      <c r="L73" s="960"/>
      <c r="M73" s="963"/>
    </row>
    <row r="74" spans="3:13" x14ac:dyDescent="0.3">
      <c r="C74" s="1048"/>
      <c r="D74" s="1088"/>
      <c r="E74" s="1089"/>
      <c r="F74" s="960"/>
      <c r="G74" s="963"/>
      <c r="I74" s="1048"/>
      <c r="J74" s="1088"/>
      <c r="K74" s="1089"/>
      <c r="L74" s="960"/>
      <c r="M74" s="963"/>
    </row>
    <row r="75" spans="3:13" x14ac:dyDescent="0.3">
      <c r="C75" s="1048"/>
      <c r="D75" s="1026"/>
      <c r="E75" s="1063"/>
      <c r="F75" s="960"/>
      <c r="G75" s="963"/>
      <c r="I75" s="1048"/>
      <c r="J75" s="1026"/>
      <c r="K75" s="1063"/>
      <c r="L75" s="960"/>
      <c r="M75" s="963"/>
    </row>
    <row r="76" spans="3:13" x14ac:dyDescent="0.3">
      <c r="C76" s="1048"/>
      <c r="D76" s="1026"/>
      <c r="E76" s="1063"/>
      <c r="F76" s="960"/>
      <c r="G76" s="963"/>
      <c r="I76" s="1048"/>
      <c r="J76" s="1026"/>
      <c r="K76" s="1063"/>
      <c r="L76" s="960"/>
      <c r="M76" s="963"/>
    </row>
    <row r="77" spans="3:13" x14ac:dyDescent="0.3">
      <c r="C77" s="1065"/>
      <c r="D77" s="1031"/>
      <c r="E77" s="1031"/>
      <c r="F77" s="1066" t="s">
        <v>1322</v>
      </c>
      <c r="G77" s="963">
        <v>83390.263674614311</v>
      </c>
      <c r="I77" s="1065"/>
      <c r="J77" s="1031"/>
      <c r="K77" s="1031"/>
      <c r="L77" s="1066" t="s">
        <v>1322</v>
      </c>
      <c r="M77" s="963">
        <v>62110.520136245243</v>
      </c>
    </row>
    <row r="78" spans="3:13" x14ac:dyDescent="0.3">
      <c r="C78" s="1053" t="s">
        <v>898</v>
      </c>
      <c r="D78" s="1054"/>
      <c r="E78" s="1054"/>
      <c r="F78" s="1031"/>
      <c r="G78" s="999"/>
      <c r="I78" s="1053" t="s">
        <v>898</v>
      </c>
      <c r="J78" s="1054"/>
      <c r="K78" s="1054"/>
      <c r="L78" s="1031"/>
      <c r="M78" s="999"/>
    </row>
    <row r="79" spans="3:13" x14ac:dyDescent="0.3">
      <c r="C79" s="1055" t="s">
        <v>884</v>
      </c>
      <c r="D79" s="1056" t="s">
        <v>885</v>
      </c>
      <c r="E79" s="1058" t="s">
        <v>2597</v>
      </c>
      <c r="F79" s="1056" t="s">
        <v>2598</v>
      </c>
      <c r="G79" s="1069" t="s">
        <v>888</v>
      </c>
      <c r="I79" s="1055" t="s">
        <v>884</v>
      </c>
      <c r="J79" s="1056" t="s">
        <v>885</v>
      </c>
      <c r="K79" s="1058" t="s">
        <v>2597</v>
      </c>
      <c r="L79" s="1056" t="s">
        <v>2598</v>
      </c>
      <c r="M79" s="1069" t="s">
        <v>888</v>
      </c>
    </row>
    <row r="80" spans="3:13" x14ac:dyDescent="0.3">
      <c r="C80" s="1048" t="s">
        <v>998</v>
      </c>
      <c r="D80" s="960">
        <v>100449.55474126368</v>
      </c>
      <c r="E80" s="1059">
        <v>1</v>
      </c>
      <c r="F80" s="1070">
        <v>0.25</v>
      </c>
      <c r="G80" s="963">
        <v>25112.38868531592</v>
      </c>
      <c r="I80" s="1048" t="s">
        <v>998</v>
      </c>
      <c r="J80" s="960">
        <v>100449.55474126368</v>
      </c>
      <c r="K80" s="1059">
        <v>1</v>
      </c>
      <c r="L80" s="1070">
        <v>0.25</v>
      </c>
      <c r="M80" s="963">
        <v>25112.38868531592</v>
      </c>
    </row>
    <row r="81" spans="3:13" x14ac:dyDescent="0.3">
      <c r="C81" s="1048" t="s">
        <v>1154</v>
      </c>
      <c r="D81" s="960">
        <v>64040.167561799884</v>
      </c>
      <c r="E81" s="1059">
        <v>1</v>
      </c>
      <c r="F81" s="1070">
        <v>0.2</v>
      </c>
      <c r="G81" s="963">
        <v>12808.033512359978</v>
      </c>
      <c r="I81" s="1048" t="s">
        <v>1154</v>
      </c>
      <c r="J81" s="960">
        <v>64040.167561799884</v>
      </c>
      <c r="K81" s="1059">
        <v>1</v>
      </c>
      <c r="L81" s="1070">
        <v>0.2</v>
      </c>
      <c r="M81" s="963">
        <v>12808.033512359978</v>
      </c>
    </row>
    <row r="82" spans="3:13" x14ac:dyDescent="0.3">
      <c r="C82" s="1048" t="s">
        <v>990</v>
      </c>
      <c r="D82" s="960">
        <v>100448.75998254272</v>
      </c>
      <c r="E82" s="1059">
        <v>1</v>
      </c>
      <c r="F82" s="1070">
        <v>0.05</v>
      </c>
      <c r="G82" s="963">
        <v>5022.4379991271362</v>
      </c>
      <c r="I82" s="1048" t="s">
        <v>990</v>
      </c>
      <c r="J82" s="960">
        <v>100448.75998254272</v>
      </c>
      <c r="K82" s="1059">
        <v>1</v>
      </c>
      <c r="L82" s="1070">
        <v>0.05</v>
      </c>
      <c r="M82" s="963">
        <v>5022.4379991271362</v>
      </c>
    </row>
    <row r="83" spans="3:13" x14ac:dyDescent="0.3">
      <c r="C83" s="1065"/>
      <c r="D83" s="1031"/>
      <c r="E83" s="1031"/>
      <c r="F83" s="1066" t="s">
        <v>1322</v>
      </c>
      <c r="G83" s="963">
        <v>42942.860196803034</v>
      </c>
      <c r="I83" s="1065"/>
      <c r="J83" s="1031"/>
      <c r="K83" s="1031"/>
      <c r="L83" s="1066" t="s">
        <v>1322</v>
      </c>
      <c r="M83" s="963">
        <v>42942.860196803034</v>
      </c>
    </row>
    <row r="84" spans="3:13" x14ac:dyDescent="0.3">
      <c r="C84" s="1065"/>
      <c r="D84" s="1031"/>
      <c r="E84" s="1031"/>
      <c r="F84" s="1080"/>
      <c r="G84" s="999"/>
      <c r="I84" s="1065"/>
      <c r="J84" s="1031"/>
      <c r="K84" s="1031"/>
      <c r="L84" s="1080"/>
      <c r="M84" s="999"/>
    </row>
    <row r="85" spans="3:13" x14ac:dyDescent="0.3">
      <c r="C85" s="1072" t="s">
        <v>884</v>
      </c>
      <c r="D85" s="994" t="s">
        <v>892</v>
      </c>
      <c r="E85" s="994" t="s">
        <v>893</v>
      </c>
      <c r="F85" s="1073" t="s">
        <v>887</v>
      </c>
      <c r="G85" s="1074" t="s">
        <v>888</v>
      </c>
      <c r="I85" s="1065"/>
      <c r="J85" s="1031"/>
      <c r="K85" s="1031"/>
      <c r="L85" s="1080"/>
      <c r="M85" s="999"/>
    </row>
    <row r="86" spans="3:13" ht="16.5" x14ac:dyDescent="0.3">
      <c r="C86" s="1075" t="s">
        <v>2802</v>
      </c>
      <c r="D86" s="1076" t="s">
        <v>4325</v>
      </c>
      <c r="E86" s="1077">
        <v>0.4</v>
      </c>
      <c r="F86" s="1078">
        <v>15221</v>
      </c>
      <c r="G86" s="967">
        <v>3044.2000000000003</v>
      </c>
      <c r="I86" s="1065"/>
      <c r="J86" s="1031"/>
      <c r="K86" s="1031"/>
      <c r="L86" s="1080"/>
      <c r="M86" s="999"/>
    </row>
    <row r="87" spans="3:13" x14ac:dyDescent="0.3">
      <c r="C87" s="1075" t="s">
        <v>2166</v>
      </c>
      <c r="D87" s="1079" t="s">
        <v>2</v>
      </c>
      <c r="E87" s="1077">
        <v>0.26</v>
      </c>
      <c r="F87" s="1078">
        <v>16121.017832097778</v>
      </c>
      <c r="G87" s="967">
        <v>2095.7323181727111</v>
      </c>
      <c r="I87" s="1065"/>
      <c r="J87" s="1031"/>
      <c r="K87" s="1031"/>
      <c r="L87" s="1080"/>
      <c r="M87" s="999"/>
    </row>
    <row r="88" spans="3:13" ht="16.5" x14ac:dyDescent="0.3">
      <c r="C88" s="1067" t="s">
        <v>980</v>
      </c>
      <c r="D88" s="1068" t="s">
        <v>4324</v>
      </c>
      <c r="E88" s="1026">
        <v>4.0000000000000008E-2</v>
      </c>
      <c r="F88" s="960">
        <v>372449.24864756566</v>
      </c>
      <c r="G88" s="963">
        <v>7448.9849729513144</v>
      </c>
      <c r="I88" s="1065"/>
      <c r="J88" s="1031"/>
      <c r="K88" s="1031"/>
      <c r="L88" s="1080"/>
      <c r="M88" s="999"/>
    </row>
    <row r="89" spans="3:13" x14ac:dyDescent="0.3">
      <c r="C89" s="1065"/>
      <c r="D89" s="1031"/>
      <c r="E89" s="1031"/>
      <c r="F89" s="1066" t="s">
        <v>1322</v>
      </c>
      <c r="G89" s="999">
        <v>12588.917291124026</v>
      </c>
      <c r="I89" s="1065"/>
      <c r="J89" s="1031"/>
      <c r="K89" s="1031"/>
      <c r="L89" s="1080"/>
      <c r="M89" s="999"/>
    </row>
    <row r="90" spans="3:13" x14ac:dyDescent="0.3">
      <c r="C90" s="1065"/>
      <c r="D90" s="1031"/>
      <c r="E90" s="1031"/>
      <c r="F90" s="1080"/>
      <c r="G90" s="999"/>
      <c r="I90" s="1065"/>
      <c r="J90" s="1031"/>
      <c r="K90" s="1031"/>
      <c r="L90" s="1080"/>
      <c r="M90" s="999"/>
    </row>
    <row r="91" spans="3:13" ht="15.75" thickBot="1" x14ac:dyDescent="0.35">
      <c r="C91" s="1082"/>
      <c r="D91" s="1083"/>
      <c r="E91" s="1084" t="s">
        <v>964</v>
      </c>
      <c r="F91" s="1085"/>
      <c r="G91" s="1086">
        <v>205930.0190427257</v>
      </c>
      <c r="I91" s="1082"/>
      <c r="J91" s="1083"/>
      <c r="K91" s="1084" t="s">
        <v>964</v>
      </c>
      <c r="L91" s="1085"/>
      <c r="M91" s="1086">
        <v>124343.1454302232</v>
      </c>
    </row>
  </sheetData>
  <mergeCells count="2">
    <mergeCell ref="P11:S11"/>
    <mergeCell ref="V11:Y11"/>
  </mergeCells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4">
    <pageSetUpPr fitToPage="1"/>
  </sheetPr>
  <dimension ref="B2:S346"/>
  <sheetViews>
    <sheetView showGridLines="0" zoomScale="70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919"/>
    <col min="2" max="2" width="5.140625" style="919" customWidth="1"/>
    <col min="3" max="3" width="47.140625" style="919" customWidth="1"/>
    <col min="4" max="4" width="13.28515625" style="919" customWidth="1"/>
    <col min="5" max="5" width="15.140625" style="919" customWidth="1"/>
    <col min="6" max="6" width="15.42578125" style="919" bestFit="1" customWidth="1"/>
    <col min="7" max="7" width="18" style="919" bestFit="1" customWidth="1"/>
    <col min="8" max="8" width="14" style="919" bestFit="1" customWidth="1"/>
    <col min="9" max="9" width="37.42578125" style="919" customWidth="1"/>
    <col min="10" max="10" width="18" style="919" bestFit="1" customWidth="1"/>
    <col min="11" max="11" width="12.28515625" style="919" bestFit="1" customWidth="1"/>
    <col min="12" max="12" width="15.42578125" style="919" bestFit="1" customWidth="1"/>
    <col min="13" max="13" width="18" style="919" bestFit="1" customWidth="1"/>
    <col min="14" max="14" width="11.42578125" style="919"/>
    <col min="15" max="15" width="49.85546875" style="919" customWidth="1"/>
    <col min="16" max="16" width="13.28515625" style="919" customWidth="1"/>
    <col min="17" max="17" width="12.5703125" style="919" bestFit="1" customWidth="1"/>
    <col min="18" max="18" width="17.28515625" style="919" bestFit="1" customWidth="1"/>
    <col min="19" max="19" width="18" style="919" bestFit="1" customWidth="1"/>
    <col min="20" max="20" width="11.42578125" style="919"/>
    <col min="21" max="21" width="33.7109375" style="919" customWidth="1"/>
    <col min="22" max="22" width="11.7109375" style="919" bestFit="1" customWidth="1"/>
    <col min="23" max="23" width="11.42578125" style="919"/>
    <col min="24" max="24" width="14.28515625" style="919" bestFit="1" customWidth="1"/>
    <col min="25" max="25" width="18.5703125" style="919" customWidth="1"/>
    <col min="26" max="26" width="11.42578125" style="919"/>
    <col min="27" max="27" width="35.85546875" style="919" customWidth="1"/>
    <col min="28" max="28" width="11.7109375" style="919" bestFit="1" customWidth="1"/>
    <col min="29" max="29" width="11.42578125" style="919"/>
    <col min="30" max="30" width="12.85546875" style="919" customWidth="1"/>
    <col min="31" max="31" width="16.140625" style="919" customWidth="1"/>
    <col min="32" max="16384" width="11.42578125" style="919"/>
  </cols>
  <sheetData>
    <row r="2" spans="2:10" ht="18.75" x14ac:dyDescent="0.3">
      <c r="B2" s="549" t="s">
        <v>2804</v>
      </c>
    </row>
    <row r="3" spans="2:10" ht="18.75" x14ac:dyDescent="0.3">
      <c r="B3" s="549" t="s">
        <v>2806</v>
      </c>
    </row>
    <row r="4" spans="2:10" ht="18.75" x14ac:dyDescent="0.3">
      <c r="B4" s="549" t="s">
        <v>2826</v>
      </c>
    </row>
    <row r="5" spans="2:10" x14ac:dyDescent="0.3">
      <c r="B5" s="597" t="s">
        <v>3372</v>
      </c>
    </row>
    <row r="9" spans="2:10" s="923" customFormat="1" ht="25.5" x14ac:dyDescent="0.25">
      <c r="B9" s="920" t="s">
        <v>938</v>
      </c>
      <c r="C9" s="920" t="s">
        <v>1656</v>
      </c>
      <c r="D9" s="920" t="s">
        <v>925</v>
      </c>
      <c r="E9" s="920" t="s">
        <v>2463</v>
      </c>
      <c r="F9" s="920" t="s">
        <v>2462</v>
      </c>
      <c r="G9" s="921" t="s">
        <v>3373</v>
      </c>
      <c r="H9" s="922"/>
    </row>
    <row r="10" spans="2:10" x14ac:dyDescent="0.3">
      <c r="B10" s="679">
        <v>1</v>
      </c>
      <c r="C10" s="924" t="s">
        <v>2461</v>
      </c>
      <c r="D10" s="925">
        <v>9717399.6463348325</v>
      </c>
      <c r="E10" s="925">
        <v>171397669.04288504</v>
      </c>
      <c r="F10" s="925">
        <v>102914867.82193212</v>
      </c>
      <c r="G10" s="925">
        <v>284029936.51115203</v>
      </c>
      <c r="H10" s="926"/>
      <c r="J10" s="927"/>
    </row>
    <row r="11" spans="2:10" x14ac:dyDescent="0.3">
      <c r="B11" s="679">
        <v>2</v>
      </c>
      <c r="C11" s="924" t="s">
        <v>2460</v>
      </c>
      <c r="D11" s="925">
        <v>5039849.7813779097</v>
      </c>
      <c r="E11" s="925">
        <v>168516045.16590646</v>
      </c>
      <c r="F11" s="925">
        <v>45671234.852620102</v>
      </c>
      <c r="G11" s="925">
        <v>219227129.79990447</v>
      </c>
      <c r="H11" s="926"/>
      <c r="J11" s="927"/>
    </row>
    <row r="12" spans="2:10" x14ac:dyDescent="0.3">
      <c r="B12" s="679">
        <v>3</v>
      </c>
      <c r="C12" s="924" t="s">
        <v>2459</v>
      </c>
      <c r="D12" s="925">
        <v>12957777.77777778</v>
      </c>
      <c r="E12" s="925">
        <v>345521473.39999998</v>
      </c>
      <c r="F12" s="925">
        <v>4410000</v>
      </c>
      <c r="G12" s="925">
        <v>424006949.6738162</v>
      </c>
      <c r="H12" s="926"/>
      <c r="J12" s="927"/>
    </row>
    <row r="13" spans="2:10" x14ac:dyDescent="0.3">
      <c r="B13" s="679">
        <v>4</v>
      </c>
      <c r="C13" s="924" t="s">
        <v>2457</v>
      </c>
      <c r="D13" s="925">
        <v>8467827.7777777798</v>
      </c>
      <c r="E13" s="925">
        <v>89282820.13333334</v>
      </c>
      <c r="F13" s="925">
        <v>10042733.333333334</v>
      </c>
      <c r="G13" s="925">
        <v>177701331.09907919</v>
      </c>
      <c r="H13" s="926"/>
      <c r="J13" s="927"/>
    </row>
    <row r="14" spans="2:10" x14ac:dyDescent="0.3">
      <c r="B14" s="679">
        <v>5</v>
      </c>
      <c r="C14" s="924" t="s">
        <v>2456</v>
      </c>
      <c r="D14" s="925">
        <v>3843477.7777777789</v>
      </c>
      <c r="E14" s="925">
        <v>72367191.133333325</v>
      </c>
      <c r="F14" s="925">
        <v>10042733.333333334</v>
      </c>
      <c r="G14" s="925">
        <v>113590825.37761329</v>
      </c>
      <c r="H14" s="926"/>
      <c r="J14" s="927"/>
    </row>
    <row r="15" spans="2:10" x14ac:dyDescent="0.3">
      <c r="B15" s="679">
        <v>6</v>
      </c>
      <c r="C15" s="924" t="s">
        <v>2455</v>
      </c>
      <c r="D15" s="925">
        <v>10606427.77777778</v>
      </c>
      <c r="E15" s="925">
        <v>173436065.26666668</v>
      </c>
      <c r="F15" s="925">
        <v>10042733.333333334</v>
      </c>
      <c r="G15" s="925">
        <v>273442101.13857889</v>
      </c>
      <c r="H15" s="926"/>
      <c r="J15" s="927"/>
    </row>
    <row r="16" spans="2:10" x14ac:dyDescent="0.3">
      <c r="B16" s="679">
        <v>7</v>
      </c>
      <c r="C16" s="924" t="s">
        <v>2453</v>
      </c>
      <c r="D16" s="925">
        <v>8467827.7777777798</v>
      </c>
      <c r="E16" s="925">
        <v>140993933.33333331</v>
      </c>
      <c r="F16" s="925">
        <v>10042733.333333334</v>
      </c>
      <c r="G16" s="925">
        <v>228749758.36161992</v>
      </c>
      <c r="H16" s="926"/>
      <c r="J16" s="927"/>
    </row>
    <row r="17" spans="2:19" x14ac:dyDescent="0.3">
      <c r="B17" s="679">
        <v>8</v>
      </c>
      <c r="C17" s="924" t="s">
        <v>2452</v>
      </c>
      <c r="D17" s="925">
        <v>3843477.7777777789</v>
      </c>
      <c r="E17" s="925">
        <v>124078304.33333333</v>
      </c>
      <c r="F17" s="925">
        <v>10042733.333333334</v>
      </c>
      <c r="G17" s="925">
        <v>164639252.640154</v>
      </c>
      <c r="H17" s="926"/>
      <c r="J17" s="927"/>
    </row>
    <row r="18" spans="2:19" x14ac:dyDescent="0.3">
      <c r="B18" s="679">
        <v>9</v>
      </c>
      <c r="C18" s="924" t="s">
        <v>2451</v>
      </c>
      <c r="D18" s="925">
        <v>10606427.77777778</v>
      </c>
      <c r="E18" s="925">
        <v>238992178.46666667</v>
      </c>
      <c r="F18" s="925">
        <v>10042733.333333334</v>
      </c>
      <c r="G18" s="925">
        <v>403360304.50486887</v>
      </c>
      <c r="H18" s="926"/>
      <c r="J18" s="927"/>
    </row>
    <row r="19" spans="2:19" x14ac:dyDescent="0.3">
      <c r="B19" s="679">
        <v>10</v>
      </c>
      <c r="C19" s="924" t="s">
        <v>2449</v>
      </c>
      <c r="D19" s="925">
        <v>7284669.444444445</v>
      </c>
      <c r="E19" s="925">
        <v>369564918.39999998</v>
      </c>
      <c r="F19" s="925">
        <v>10042733.333333334</v>
      </c>
      <c r="G19" s="925">
        <v>452678454.34501338</v>
      </c>
      <c r="H19" s="926"/>
      <c r="J19" s="927"/>
    </row>
    <row r="20" spans="2:19" x14ac:dyDescent="0.3">
      <c r="B20" s="679">
        <v>11</v>
      </c>
      <c r="C20" s="924" t="s">
        <v>2448</v>
      </c>
      <c r="D20" s="925">
        <v>1815644.4444444447</v>
      </c>
      <c r="E20" s="925">
        <v>336676410.39999998</v>
      </c>
      <c r="F20" s="925">
        <v>10042733.333333334</v>
      </c>
      <c r="G20" s="925">
        <v>376068155.23988956</v>
      </c>
      <c r="H20" s="926"/>
      <c r="J20" s="927"/>
    </row>
    <row r="21" spans="2:19" x14ac:dyDescent="0.3">
      <c r="B21" s="679">
        <v>12</v>
      </c>
      <c r="C21" s="924" t="s">
        <v>2447</v>
      </c>
      <c r="D21" s="925">
        <v>9218944.444444444</v>
      </c>
      <c r="E21" s="925">
        <v>605008357.13333333</v>
      </c>
      <c r="F21" s="925">
        <v>10042733.333333334</v>
      </c>
      <c r="G21" s="925">
        <v>655378177.74917316</v>
      </c>
      <c r="H21" s="926"/>
      <c r="J21" s="927"/>
    </row>
    <row r="22" spans="2:19" x14ac:dyDescent="0.3">
      <c r="B22" s="679">
        <v>13</v>
      </c>
      <c r="C22" s="924" t="s">
        <v>2446</v>
      </c>
      <c r="D22" s="925">
        <v>9795352.7777777798</v>
      </c>
      <c r="E22" s="925">
        <v>353532478.39999998</v>
      </c>
      <c r="F22" s="925">
        <v>10042733.333333334</v>
      </c>
      <c r="G22" s="925">
        <v>446881453.85567749</v>
      </c>
      <c r="H22" s="926"/>
      <c r="J22" s="927"/>
    </row>
    <row r="23" spans="2:19" ht="15.75" x14ac:dyDescent="0.3">
      <c r="B23" s="679">
        <v>14</v>
      </c>
      <c r="C23" s="924" t="s">
        <v>2445</v>
      </c>
      <c r="D23" s="925">
        <v>4326327.7777777789</v>
      </c>
      <c r="E23" s="925">
        <v>320643970.39999998</v>
      </c>
      <c r="F23" s="925">
        <v>10042733.333333334</v>
      </c>
      <c r="G23" s="925">
        <v>370271154.75055361</v>
      </c>
      <c r="H23" s="926"/>
      <c r="I23" s="928"/>
      <c r="J23" s="929"/>
      <c r="K23" s="928"/>
      <c r="L23" s="928"/>
      <c r="M23" s="928"/>
      <c r="N23" s="928"/>
      <c r="O23" s="928"/>
      <c r="P23" s="928"/>
      <c r="Q23" s="928"/>
      <c r="R23" s="928"/>
      <c r="S23" s="928"/>
    </row>
    <row r="24" spans="2:19" ht="15.75" x14ac:dyDescent="0.3">
      <c r="B24" s="679">
        <v>15</v>
      </c>
      <c r="C24" s="924" t="s">
        <v>2444</v>
      </c>
      <c r="D24" s="925">
        <v>11337227.77777778</v>
      </c>
      <c r="E24" s="925">
        <v>566721017.13333333</v>
      </c>
      <c r="F24" s="925">
        <v>10042733.333333334</v>
      </c>
      <c r="G24" s="925">
        <v>625249550.93885934</v>
      </c>
      <c r="H24" s="926"/>
      <c r="I24" s="928"/>
      <c r="J24" s="929"/>
      <c r="K24" s="928"/>
      <c r="L24" s="928"/>
      <c r="M24" s="928"/>
      <c r="N24" s="928"/>
      <c r="O24" s="928"/>
      <c r="P24" s="928"/>
      <c r="Q24" s="928"/>
      <c r="R24" s="928"/>
      <c r="S24" s="928"/>
    </row>
    <row r="25" spans="2:19" ht="30" x14ac:dyDescent="0.3">
      <c r="B25" s="679">
        <v>16</v>
      </c>
      <c r="C25" s="930" t="s">
        <v>2443</v>
      </c>
      <c r="D25" s="925">
        <v>9004602.7777777798</v>
      </c>
      <c r="E25" s="925">
        <v>243314177.06666666</v>
      </c>
      <c r="F25" s="925">
        <v>10042733.333333334</v>
      </c>
      <c r="G25" s="925">
        <v>339305495.23528004</v>
      </c>
      <c r="H25" s="926"/>
      <c r="I25" s="928"/>
      <c r="J25" s="929"/>
      <c r="K25" s="928"/>
      <c r="L25" s="928"/>
      <c r="M25" s="928"/>
      <c r="N25" s="928"/>
      <c r="O25" s="928"/>
      <c r="P25" s="928"/>
      <c r="Q25" s="928"/>
      <c r="R25" s="928"/>
      <c r="S25" s="928"/>
    </row>
    <row r="26" spans="2:19" ht="15.75" x14ac:dyDescent="0.3">
      <c r="B26" s="679">
        <v>17</v>
      </c>
      <c r="C26" s="924" t="s">
        <v>2442</v>
      </c>
      <c r="D26" s="925">
        <v>4039227.7777777789</v>
      </c>
      <c r="E26" s="925">
        <v>219923315.06666666</v>
      </c>
      <c r="F26" s="925">
        <v>10042733.333333334</v>
      </c>
      <c r="G26" s="925">
        <v>264446368.59055072</v>
      </c>
      <c r="H26" s="926"/>
      <c r="I26" s="928"/>
      <c r="J26" s="929"/>
      <c r="K26" s="928"/>
      <c r="L26" s="928"/>
      <c r="M26" s="928"/>
      <c r="N26" s="928"/>
      <c r="O26" s="928"/>
      <c r="P26" s="928"/>
      <c r="Q26" s="928"/>
      <c r="R26" s="928"/>
      <c r="S26" s="928"/>
    </row>
    <row r="27" spans="2:19" ht="15.75" x14ac:dyDescent="0.3">
      <c r="B27" s="679">
        <v>18</v>
      </c>
      <c r="C27" s="924" t="s">
        <v>2441</v>
      </c>
      <c r="D27" s="925">
        <v>10893527.77777778</v>
      </c>
      <c r="E27" s="925">
        <v>393435990.46666664</v>
      </c>
      <c r="F27" s="925">
        <v>10042733.333333334</v>
      </c>
      <c r="G27" s="925">
        <v>477954259.28891748</v>
      </c>
      <c r="H27" s="926"/>
      <c r="I27" s="928"/>
      <c r="J27" s="929"/>
      <c r="K27" s="928"/>
      <c r="L27" s="928"/>
      <c r="M27" s="928"/>
      <c r="N27" s="928"/>
      <c r="O27" s="928"/>
      <c r="P27" s="928"/>
      <c r="Q27" s="928"/>
      <c r="R27" s="928"/>
      <c r="S27" s="928"/>
    </row>
    <row r="28" spans="2:19" ht="15.75" x14ac:dyDescent="0.3">
      <c r="B28" s="679">
        <v>19</v>
      </c>
      <c r="C28" s="924" t="s">
        <v>2438</v>
      </c>
      <c r="D28" s="925">
        <v>108311.55</v>
      </c>
      <c r="E28" s="925">
        <v>20464968.506666668</v>
      </c>
      <c r="F28" s="925">
        <v>748655</v>
      </c>
      <c r="G28" s="925">
        <v>25445315.476503126</v>
      </c>
      <c r="H28" s="926"/>
      <c r="I28" s="928"/>
      <c r="J28" s="929"/>
      <c r="K28" s="928"/>
      <c r="L28" s="928"/>
      <c r="M28" s="928"/>
      <c r="N28" s="928"/>
      <c r="O28" s="928"/>
      <c r="P28" s="928"/>
      <c r="Q28" s="928"/>
      <c r="R28" s="928"/>
      <c r="S28" s="928"/>
    </row>
    <row r="29" spans="2:19" ht="15.75" x14ac:dyDescent="0.3">
      <c r="B29" s="679">
        <v>20</v>
      </c>
      <c r="C29" s="924" t="s">
        <v>2437</v>
      </c>
      <c r="D29" s="925">
        <v>160086.54999999999</v>
      </c>
      <c r="E29" s="925">
        <v>11060826.986666666</v>
      </c>
      <c r="F29" s="925">
        <v>748655</v>
      </c>
      <c r="G29" s="931">
        <v>37512051.056612127</v>
      </c>
      <c r="H29" s="926"/>
      <c r="I29" s="928"/>
      <c r="J29" s="929"/>
      <c r="K29" s="928"/>
      <c r="L29" s="928"/>
      <c r="M29" s="928"/>
      <c r="N29" s="928"/>
      <c r="O29" s="928"/>
      <c r="P29" s="928"/>
      <c r="Q29" s="928"/>
      <c r="R29" s="928"/>
      <c r="S29" s="928"/>
    </row>
    <row r="30" spans="2:19" ht="15.75" x14ac:dyDescent="0.3">
      <c r="B30" s="679">
        <v>21</v>
      </c>
      <c r="C30" s="924" t="s">
        <v>2436</v>
      </c>
      <c r="D30" s="925">
        <v>323215.55</v>
      </c>
      <c r="E30" s="925">
        <v>36286687.866666667</v>
      </c>
      <c r="F30" s="925">
        <v>748655</v>
      </c>
      <c r="G30" s="925">
        <v>71846208.086327001</v>
      </c>
      <c r="H30" s="926"/>
      <c r="I30" s="928"/>
      <c r="J30" s="929"/>
      <c r="K30" s="928"/>
      <c r="L30" s="928"/>
      <c r="M30" s="928"/>
      <c r="N30" s="928"/>
      <c r="O30" s="928"/>
      <c r="P30" s="928"/>
      <c r="Q30" s="928"/>
      <c r="R30" s="928"/>
      <c r="S30" s="928"/>
    </row>
    <row r="32" spans="2:19" ht="16.5" thickBot="1" x14ac:dyDescent="0.35">
      <c r="B32" s="928"/>
      <c r="C32" s="928"/>
      <c r="D32" s="928"/>
      <c r="E32" s="928"/>
      <c r="F32" s="928"/>
      <c r="G32" s="928"/>
      <c r="H32" s="928"/>
      <c r="I32" s="928"/>
      <c r="J32" s="928"/>
      <c r="K32" s="928"/>
      <c r="L32" s="928"/>
      <c r="M32" s="928"/>
      <c r="N32" s="928"/>
      <c r="O32" s="928"/>
      <c r="P32" s="928"/>
      <c r="Q32" s="928"/>
      <c r="R32" s="928"/>
      <c r="S32" s="928"/>
    </row>
    <row r="33" spans="2:19" ht="15.75" x14ac:dyDescent="0.3">
      <c r="B33" s="928"/>
      <c r="C33" s="932"/>
      <c r="D33" s="933" t="s">
        <v>4321</v>
      </c>
      <c r="E33" s="934"/>
      <c r="F33" s="934"/>
      <c r="G33" s="935"/>
      <c r="H33" s="928"/>
      <c r="I33" s="936" t="s">
        <v>4322</v>
      </c>
      <c r="J33" s="937"/>
      <c r="K33" s="938"/>
      <c r="L33" s="938"/>
      <c r="M33" s="939"/>
      <c r="N33" s="928"/>
      <c r="O33" s="936" t="s">
        <v>4323</v>
      </c>
      <c r="P33" s="937"/>
      <c r="Q33" s="938"/>
      <c r="R33" s="938"/>
      <c r="S33" s="939"/>
    </row>
    <row r="34" spans="2:19" ht="16.5" thickBot="1" x14ac:dyDescent="0.35">
      <c r="B34" s="928"/>
      <c r="C34" s="745"/>
      <c r="D34" s="940"/>
      <c r="E34" s="941"/>
      <c r="F34" s="746"/>
      <c r="G34" s="942"/>
      <c r="H34" s="928"/>
      <c r="I34" s="745"/>
      <c r="J34" s="940"/>
      <c r="K34" s="941"/>
      <c r="L34" s="746"/>
      <c r="M34" s="942"/>
      <c r="N34" s="928"/>
      <c r="O34" s="745"/>
      <c r="P34" s="940"/>
      <c r="Q34" s="941"/>
      <c r="R34" s="746"/>
      <c r="S34" s="942"/>
    </row>
    <row r="35" spans="2:19" ht="15.75" x14ac:dyDescent="0.3">
      <c r="B35" s="928"/>
      <c r="C35" s="932"/>
      <c r="D35" s="692"/>
      <c r="E35" s="609" t="s">
        <v>875</v>
      </c>
      <c r="F35" s="609"/>
      <c r="G35" s="943"/>
      <c r="H35" s="928"/>
      <c r="I35" s="932"/>
      <c r="J35" s="692"/>
      <c r="K35" s="609" t="s">
        <v>875</v>
      </c>
      <c r="L35" s="609"/>
      <c r="M35" s="943"/>
      <c r="N35" s="928"/>
      <c r="O35" s="932"/>
      <c r="P35" s="692"/>
      <c r="Q35" s="609" t="s">
        <v>875</v>
      </c>
      <c r="R35" s="609"/>
      <c r="S35" s="943"/>
    </row>
    <row r="36" spans="2:19" ht="16.5" thickBot="1" x14ac:dyDescent="0.35">
      <c r="B36" s="928"/>
      <c r="C36" s="944" t="s">
        <v>877</v>
      </c>
      <c r="D36" s="608">
        <v>1</v>
      </c>
      <c r="E36" s="945" t="s">
        <v>3366</v>
      </c>
      <c r="F36" s="946"/>
      <c r="G36" s="947"/>
      <c r="H36" s="928"/>
      <c r="I36" s="944" t="s">
        <v>877</v>
      </c>
      <c r="J36" s="608">
        <v>2</v>
      </c>
      <c r="K36" s="945" t="s">
        <v>3366</v>
      </c>
      <c r="L36" s="946"/>
      <c r="M36" s="947"/>
      <c r="N36" s="928"/>
      <c r="O36" s="944" t="s">
        <v>877</v>
      </c>
      <c r="P36" s="608">
        <v>3</v>
      </c>
      <c r="Q36" s="945" t="s">
        <v>3366</v>
      </c>
      <c r="R36" s="946"/>
      <c r="S36" s="947"/>
    </row>
    <row r="37" spans="2:19" ht="15.75" x14ac:dyDescent="0.3">
      <c r="B37" s="928"/>
      <c r="C37" s="932" t="s">
        <v>880</v>
      </c>
      <c r="D37" s="693"/>
      <c r="E37" s="692"/>
      <c r="F37" s="948" t="s">
        <v>2318</v>
      </c>
      <c r="G37" s="949" t="s">
        <v>2319</v>
      </c>
      <c r="H37" s="928"/>
      <c r="I37" s="932" t="s">
        <v>880</v>
      </c>
      <c r="J37" s="693"/>
      <c r="K37" s="692"/>
      <c r="L37" s="948" t="s">
        <v>2318</v>
      </c>
      <c r="M37" s="949" t="s">
        <v>2320</v>
      </c>
      <c r="N37" s="928"/>
      <c r="O37" s="932" t="s">
        <v>880</v>
      </c>
      <c r="P37" s="693"/>
      <c r="Q37" s="692"/>
      <c r="R37" s="948" t="s">
        <v>2318</v>
      </c>
      <c r="S37" s="949" t="s">
        <v>2320</v>
      </c>
    </row>
    <row r="38" spans="2:19" ht="16.5" thickBot="1" x14ac:dyDescent="0.35">
      <c r="B38" s="928"/>
      <c r="C38" s="950" t="s">
        <v>2461</v>
      </c>
      <c r="D38" s="951"/>
      <c r="E38" s="952"/>
      <c r="F38" s="609"/>
      <c r="G38" s="943"/>
      <c r="H38" s="928"/>
      <c r="I38" s="950" t="s">
        <v>2460</v>
      </c>
      <c r="J38" s="951"/>
      <c r="K38" s="952"/>
      <c r="L38" s="609"/>
      <c r="M38" s="943"/>
      <c r="N38" s="928"/>
      <c r="O38" s="950" t="s">
        <v>2459</v>
      </c>
      <c r="P38" s="951"/>
      <c r="Q38" s="952"/>
      <c r="R38" s="609"/>
      <c r="S38" s="943"/>
    </row>
    <row r="39" spans="2:19" ht="15.75" x14ac:dyDescent="0.3">
      <c r="C39" s="953" t="s">
        <v>882</v>
      </c>
      <c r="D39" s="609"/>
      <c r="E39" s="954"/>
      <c r="F39" s="609"/>
      <c r="G39" s="943"/>
      <c r="H39" s="928"/>
      <c r="I39" s="953" t="s">
        <v>882</v>
      </c>
      <c r="J39" s="609"/>
      <c r="K39" s="954"/>
      <c r="L39" s="609"/>
      <c r="M39" s="943"/>
      <c r="N39" s="928"/>
      <c r="O39" s="953" t="s">
        <v>882</v>
      </c>
      <c r="P39" s="609"/>
      <c r="Q39" s="954"/>
      <c r="R39" s="609"/>
      <c r="S39" s="943"/>
    </row>
    <row r="40" spans="2:19" ht="15.75" x14ac:dyDescent="0.3">
      <c r="C40" s="955" t="s">
        <v>884</v>
      </c>
      <c r="D40" s="956" t="s">
        <v>885</v>
      </c>
      <c r="E40" s="956" t="s">
        <v>886</v>
      </c>
      <c r="F40" s="956" t="s">
        <v>887</v>
      </c>
      <c r="G40" s="957" t="s">
        <v>888</v>
      </c>
      <c r="H40" s="928"/>
      <c r="I40" s="955" t="s">
        <v>884</v>
      </c>
      <c r="J40" s="956" t="s">
        <v>885</v>
      </c>
      <c r="K40" s="958" t="s">
        <v>886</v>
      </c>
      <c r="L40" s="956" t="s">
        <v>887</v>
      </c>
      <c r="M40" s="957" t="s">
        <v>888</v>
      </c>
      <c r="N40" s="928"/>
      <c r="O40" s="955" t="s">
        <v>884</v>
      </c>
      <c r="P40" s="956" t="s">
        <v>885</v>
      </c>
      <c r="Q40" s="958" t="s">
        <v>886</v>
      </c>
      <c r="R40" s="956" t="s">
        <v>887</v>
      </c>
      <c r="S40" s="957" t="s">
        <v>888</v>
      </c>
    </row>
    <row r="41" spans="2:19" ht="15.75" x14ac:dyDescent="0.3">
      <c r="C41" s="959" t="s">
        <v>889</v>
      </c>
      <c r="D41" s="960">
        <v>96448.825485874579</v>
      </c>
      <c r="E41" s="961">
        <v>9</v>
      </c>
      <c r="F41" s="962">
        <v>868039.42937287118</v>
      </c>
      <c r="G41" s="963">
        <v>868039.42937287118</v>
      </c>
      <c r="H41" s="928"/>
      <c r="I41" s="959" t="s">
        <v>889</v>
      </c>
      <c r="J41" s="960">
        <v>96448.825485874579</v>
      </c>
      <c r="K41" s="961">
        <v>7</v>
      </c>
      <c r="L41" s="962">
        <v>675141.77840112208</v>
      </c>
      <c r="M41" s="963">
        <v>675141.77840112208</v>
      </c>
      <c r="N41" s="928"/>
      <c r="O41" s="959" t="s">
        <v>889</v>
      </c>
      <c r="P41" s="960">
        <v>96448.825485874579</v>
      </c>
      <c r="Q41" s="961">
        <v>9</v>
      </c>
      <c r="R41" s="962">
        <v>868039.42937287118</v>
      </c>
      <c r="S41" s="963">
        <v>868039.42937287118</v>
      </c>
    </row>
    <row r="42" spans="2:19" ht="15.75" x14ac:dyDescent="0.3">
      <c r="C42" s="964" t="s">
        <v>926</v>
      </c>
      <c r="D42" s="960">
        <v>39894.1454618313</v>
      </c>
      <c r="E42" s="961">
        <v>7.5</v>
      </c>
      <c r="F42" s="962">
        <v>299206.09096373478</v>
      </c>
      <c r="G42" s="963">
        <v>299206.09096373478</v>
      </c>
      <c r="H42" s="928"/>
      <c r="I42" s="959" t="s">
        <v>901</v>
      </c>
      <c r="J42" s="960">
        <v>46213.584452013631</v>
      </c>
      <c r="K42" s="961">
        <v>25.875</v>
      </c>
      <c r="L42" s="962">
        <v>1195776.4976958528</v>
      </c>
      <c r="M42" s="963">
        <v>1195776.4976958528</v>
      </c>
      <c r="N42" s="928"/>
      <c r="O42" s="959" t="s">
        <v>926</v>
      </c>
      <c r="P42" s="960">
        <v>39894.1454618313</v>
      </c>
      <c r="Q42" s="961">
        <v>7.9</v>
      </c>
      <c r="R42" s="962">
        <v>315163.74914846726</v>
      </c>
      <c r="S42" s="963">
        <v>315163.74914846726</v>
      </c>
    </row>
    <row r="43" spans="2:19" ht="15.75" x14ac:dyDescent="0.3">
      <c r="C43" s="964" t="s">
        <v>927</v>
      </c>
      <c r="D43" s="960">
        <v>29920.609096373475</v>
      </c>
      <c r="E43" s="961">
        <v>3.75</v>
      </c>
      <c r="F43" s="962">
        <v>112202.28411140053</v>
      </c>
      <c r="G43" s="963">
        <v>112202.28411140053</v>
      </c>
      <c r="H43" s="928"/>
      <c r="I43" s="959" t="s">
        <v>2263</v>
      </c>
      <c r="J43" s="960">
        <v>644840.71328391111</v>
      </c>
      <c r="K43" s="965">
        <v>4.9142857142857146</v>
      </c>
      <c r="L43" s="966">
        <v>3168931.5052809347</v>
      </c>
      <c r="M43" s="967">
        <v>3168931.5052809347</v>
      </c>
      <c r="N43" s="928"/>
      <c r="O43" s="959" t="s">
        <v>927</v>
      </c>
      <c r="P43" s="960">
        <v>29920.609096373475</v>
      </c>
      <c r="Q43" s="961">
        <v>3.95</v>
      </c>
      <c r="R43" s="962">
        <v>118186.40593067523</v>
      </c>
      <c r="S43" s="963">
        <v>118186.40593067523</v>
      </c>
    </row>
    <row r="44" spans="2:19" ht="15.75" x14ac:dyDescent="0.3">
      <c r="C44" s="959" t="s">
        <v>901</v>
      </c>
      <c r="D44" s="960">
        <v>46213.584452013631</v>
      </c>
      <c r="E44" s="961">
        <v>25.875</v>
      </c>
      <c r="F44" s="962">
        <v>1195776.4976958528</v>
      </c>
      <c r="G44" s="963">
        <v>1195776.4976958528</v>
      </c>
      <c r="H44" s="928"/>
      <c r="I44" s="959"/>
      <c r="J44" s="962"/>
      <c r="K44" s="961"/>
      <c r="L44" s="962"/>
      <c r="M44" s="963"/>
      <c r="N44" s="928"/>
      <c r="O44" s="959" t="s">
        <v>901</v>
      </c>
      <c r="P44" s="960">
        <v>46213.584452013631</v>
      </c>
      <c r="Q44" s="961">
        <v>77.4375</v>
      </c>
      <c r="R44" s="962">
        <v>3578664.4460028056</v>
      </c>
      <c r="S44" s="963">
        <v>3578664.4460028056</v>
      </c>
    </row>
    <row r="45" spans="2:19" ht="15.75" x14ac:dyDescent="0.3">
      <c r="C45" s="959" t="s">
        <v>2324</v>
      </c>
      <c r="D45" s="960">
        <v>139715.48787818075</v>
      </c>
      <c r="E45" s="961">
        <v>15</v>
      </c>
      <c r="F45" s="962">
        <v>2095732.3181727112</v>
      </c>
      <c r="G45" s="963">
        <v>2095732.3181727112</v>
      </c>
      <c r="H45" s="928"/>
      <c r="I45" s="959"/>
      <c r="J45" s="962"/>
      <c r="K45" s="961"/>
      <c r="L45" s="962"/>
      <c r="M45" s="963"/>
      <c r="N45" s="928"/>
      <c r="O45" s="959" t="s">
        <v>2324</v>
      </c>
      <c r="P45" s="960">
        <v>139715.48787818075</v>
      </c>
      <c r="Q45" s="961">
        <v>15</v>
      </c>
      <c r="R45" s="962">
        <v>2095732.3181727112</v>
      </c>
      <c r="S45" s="963">
        <v>2095732.3181727112</v>
      </c>
    </row>
    <row r="46" spans="2:19" ht="15.75" x14ac:dyDescent="0.3">
      <c r="C46" s="959" t="s">
        <v>2325</v>
      </c>
      <c r="D46" s="960">
        <v>98875.576036866361</v>
      </c>
      <c r="E46" s="965">
        <v>20</v>
      </c>
      <c r="F46" s="962">
        <v>1977511.5207373272</v>
      </c>
      <c r="G46" s="963">
        <v>1977511.5207373272</v>
      </c>
      <c r="H46" s="928"/>
      <c r="I46" s="959"/>
      <c r="J46" s="962"/>
      <c r="K46" s="961"/>
      <c r="L46" s="962"/>
      <c r="M46" s="963"/>
      <c r="N46" s="928"/>
      <c r="O46" s="959" t="s">
        <v>2325</v>
      </c>
      <c r="P46" s="960">
        <v>98875.576036866361</v>
      </c>
      <c r="Q46" s="965">
        <v>20</v>
      </c>
      <c r="R46" s="962">
        <v>1977511.5207373272</v>
      </c>
      <c r="S46" s="963">
        <v>1977511.5207373272</v>
      </c>
    </row>
    <row r="47" spans="2:19" ht="15.75" x14ac:dyDescent="0.3">
      <c r="C47" s="959" t="s">
        <v>2263</v>
      </c>
      <c r="D47" s="960">
        <v>644840.71328391111</v>
      </c>
      <c r="E47" s="965">
        <v>4.9142857142857146</v>
      </c>
      <c r="F47" s="966">
        <v>3168931.5052809347</v>
      </c>
      <c r="G47" s="967">
        <v>3168931.5052809347</v>
      </c>
      <c r="H47" s="928"/>
      <c r="I47" s="959"/>
      <c r="J47" s="966"/>
      <c r="K47" s="965"/>
      <c r="L47" s="966"/>
      <c r="M47" s="967"/>
      <c r="N47" s="928"/>
      <c r="O47" s="959" t="s">
        <v>2263</v>
      </c>
      <c r="P47" s="960">
        <v>644840.71328391111</v>
      </c>
      <c r="Q47" s="965">
        <v>10.028571428571428</v>
      </c>
      <c r="R47" s="966">
        <v>6466831.1532186512</v>
      </c>
      <c r="S47" s="967">
        <v>6466831.1532186512</v>
      </c>
    </row>
    <row r="48" spans="2:19" ht="15.75" x14ac:dyDescent="0.3">
      <c r="C48" s="720"/>
      <c r="D48" s="609"/>
      <c r="E48" s="609"/>
      <c r="F48" s="968" t="s">
        <v>1322</v>
      </c>
      <c r="G48" s="969">
        <v>9717399.6463348325</v>
      </c>
      <c r="H48" s="928"/>
      <c r="I48" s="720"/>
      <c r="J48" s="609"/>
      <c r="K48" s="609"/>
      <c r="L48" s="968" t="s">
        <v>1322</v>
      </c>
      <c r="M48" s="969">
        <v>5039849.7813779097</v>
      </c>
      <c r="N48" s="928"/>
      <c r="O48" s="720"/>
      <c r="P48" s="609"/>
      <c r="Q48" s="609"/>
      <c r="R48" s="968" t="s">
        <v>1322</v>
      </c>
      <c r="S48" s="969">
        <v>15420129.022583509</v>
      </c>
    </row>
    <row r="49" spans="3:19" ht="15.75" x14ac:dyDescent="0.3">
      <c r="C49" s="953" t="s">
        <v>891</v>
      </c>
      <c r="D49" s="954"/>
      <c r="E49" s="954"/>
      <c r="F49" s="609"/>
      <c r="G49" s="970"/>
      <c r="H49" s="928"/>
      <c r="I49" s="953" t="s">
        <v>891</v>
      </c>
      <c r="J49" s="954"/>
      <c r="K49" s="954"/>
      <c r="L49" s="609"/>
      <c r="M49" s="970"/>
      <c r="N49" s="928"/>
      <c r="O49" s="953" t="s">
        <v>891</v>
      </c>
      <c r="P49" s="954"/>
      <c r="Q49" s="954"/>
      <c r="R49" s="609"/>
      <c r="S49" s="971"/>
    </row>
    <row r="50" spans="3:19" x14ac:dyDescent="0.3">
      <c r="C50" s="955" t="s">
        <v>884</v>
      </c>
      <c r="D50" s="956" t="s">
        <v>1</v>
      </c>
      <c r="E50" s="956" t="s">
        <v>893</v>
      </c>
      <c r="F50" s="956" t="s">
        <v>887</v>
      </c>
      <c r="G50" s="972" t="s">
        <v>888</v>
      </c>
      <c r="H50" s="926"/>
      <c r="I50" s="955" t="s">
        <v>884</v>
      </c>
      <c r="J50" s="956" t="s">
        <v>1</v>
      </c>
      <c r="K50" s="956" t="s">
        <v>893</v>
      </c>
      <c r="L50" s="956" t="s">
        <v>887</v>
      </c>
      <c r="M50" s="972" t="s">
        <v>888</v>
      </c>
      <c r="N50" s="926"/>
      <c r="O50" s="955" t="s">
        <v>884</v>
      </c>
      <c r="P50" s="956" t="s">
        <v>1</v>
      </c>
      <c r="Q50" s="956" t="s">
        <v>893</v>
      </c>
      <c r="R50" s="956" t="s">
        <v>887</v>
      </c>
      <c r="S50" s="973" t="s">
        <v>888</v>
      </c>
    </row>
    <row r="51" spans="3:19" ht="16.5" x14ac:dyDescent="0.3">
      <c r="C51" s="974" t="s">
        <v>2233</v>
      </c>
      <c r="D51" s="975" t="s">
        <v>4324</v>
      </c>
      <c r="E51" s="961">
        <v>138</v>
      </c>
      <c r="F51" s="962">
        <v>36154.069324784614</v>
      </c>
      <c r="G51" s="963">
        <v>4989261.5668202769</v>
      </c>
      <c r="H51" s="926"/>
      <c r="I51" s="974" t="s">
        <v>2239</v>
      </c>
      <c r="J51" s="975" t="s">
        <v>2</v>
      </c>
      <c r="K51" s="961">
        <v>6000</v>
      </c>
      <c r="L51" s="962">
        <v>18375.810859547186</v>
      </c>
      <c r="M51" s="963">
        <v>110254865.15728311</v>
      </c>
      <c r="N51" s="926"/>
      <c r="O51" s="976" t="s">
        <v>984</v>
      </c>
      <c r="P51" s="975" t="s">
        <v>4324</v>
      </c>
      <c r="Q51" s="961">
        <v>413</v>
      </c>
      <c r="R51" s="962">
        <v>36154.069324784614</v>
      </c>
      <c r="S51" s="963">
        <v>14931630.631136045</v>
      </c>
    </row>
    <row r="52" spans="3:19" x14ac:dyDescent="0.3">
      <c r="C52" s="974" t="s">
        <v>2239</v>
      </c>
      <c r="D52" s="975" t="s">
        <v>2</v>
      </c>
      <c r="E52" s="961">
        <v>6000</v>
      </c>
      <c r="F52" s="962">
        <v>18375.810859547186</v>
      </c>
      <c r="G52" s="963">
        <v>110254865.15728311</v>
      </c>
      <c r="H52" s="926"/>
      <c r="I52" s="977" t="s">
        <v>2326</v>
      </c>
      <c r="J52" s="679" t="s">
        <v>1</v>
      </c>
      <c r="K52" s="961">
        <v>1000</v>
      </c>
      <c r="L52" s="962">
        <v>7281.4414245152502</v>
      </c>
      <c r="M52" s="963">
        <v>7281441.4245152501</v>
      </c>
      <c r="N52" s="926"/>
      <c r="O52" s="974" t="s">
        <v>2239</v>
      </c>
      <c r="P52" s="679" t="s">
        <v>2</v>
      </c>
      <c r="Q52" s="961">
        <v>6000</v>
      </c>
      <c r="R52" s="962">
        <v>18375.810859547186</v>
      </c>
      <c r="S52" s="963">
        <v>110254865.15728311</v>
      </c>
    </row>
    <row r="53" spans="3:19" ht="17.25" customHeight="1" x14ac:dyDescent="0.3">
      <c r="C53" s="977" t="s">
        <v>2326</v>
      </c>
      <c r="D53" s="978" t="s">
        <v>1</v>
      </c>
      <c r="E53" s="961">
        <v>1000</v>
      </c>
      <c r="F53" s="962">
        <v>7281.4414245152502</v>
      </c>
      <c r="G53" s="963">
        <v>7281441.4245152501</v>
      </c>
      <c r="H53" s="926"/>
      <c r="I53" s="974" t="s">
        <v>902</v>
      </c>
      <c r="J53" s="978" t="s">
        <v>903</v>
      </c>
      <c r="K53" s="979">
        <v>153</v>
      </c>
      <c r="L53" s="962">
        <v>96726.106992586661</v>
      </c>
      <c r="M53" s="963">
        <v>14799094.369865758</v>
      </c>
      <c r="N53" s="926"/>
      <c r="O53" s="976" t="s">
        <v>2326</v>
      </c>
      <c r="P53" s="679" t="s">
        <v>1</v>
      </c>
      <c r="Q53" s="961">
        <v>1000</v>
      </c>
      <c r="R53" s="962">
        <v>7281.4414245152502</v>
      </c>
      <c r="S53" s="963">
        <v>7281441.4245152501</v>
      </c>
    </row>
    <row r="54" spans="3:19" ht="16.5" x14ac:dyDescent="0.3">
      <c r="C54" s="974" t="s">
        <v>902</v>
      </c>
      <c r="D54" s="978" t="s">
        <v>903</v>
      </c>
      <c r="E54" s="979">
        <v>153</v>
      </c>
      <c r="F54" s="962">
        <v>96726.106992586661</v>
      </c>
      <c r="G54" s="963">
        <v>14799094.369865758</v>
      </c>
      <c r="H54" s="926"/>
      <c r="I54" s="977" t="s">
        <v>2167</v>
      </c>
      <c r="J54" s="975" t="s">
        <v>4324</v>
      </c>
      <c r="K54" s="979">
        <v>344</v>
      </c>
      <c r="L54" s="962">
        <v>31489.721498697658</v>
      </c>
      <c r="M54" s="963">
        <v>10832464.195551995</v>
      </c>
      <c r="N54" s="926"/>
      <c r="O54" s="974" t="s">
        <v>902</v>
      </c>
      <c r="P54" s="679" t="s">
        <v>903</v>
      </c>
      <c r="Q54" s="979">
        <v>292.09999999999997</v>
      </c>
      <c r="R54" s="962">
        <v>96726.106992586661</v>
      </c>
      <c r="S54" s="963">
        <v>28253695.852534559</v>
      </c>
    </row>
    <row r="55" spans="3:19" ht="16.5" x14ac:dyDescent="0.3">
      <c r="C55" s="977" t="s">
        <v>2167</v>
      </c>
      <c r="D55" s="975" t="s">
        <v>4324</v>
      </c>
      <c r="E55" s="980">
        <v>344</v>
      </c>
      <c r="F55" s="962">
        <v>31489.721498697658</v>
      </c>
      <c r="G55" s="963">
        <v>10832464.195551995</v>
      </c>
      <c r="H55" s="926"/>
      <c r="I55" s="959" t="s">
        <v>2344</v>
      </c>
      <c r="J55" s="975" t="s">
        <v>4324</v>
      </c>
      <c r="K55" s="980">
        <v>158</v>
      </c>
      <c r="L55" s="962">
        <v>74801.52274093368</v>
      </c>
      <c r="M55" s="963">
        <v>11818640.593067521</v>
      </c>
      <c r="N55" s="926"/>
      <c r="O55" s="977" t="s">
        <v>2167</v>
      </c>
      <c r="P55" s="975" t="s">
        <v>4324</v>
      </c>
      <c r="Q55" s="980">
        <v>702</v>
      </c>
      <c r="R55" s="962">
        <v>31489.721498697658</v>
      </c>
      <c r="S55" s="963">
        <v>22105784.492085755</v>
      </c>
    </row>
    <row r="56" spans="3:19" ht="16.5" x14ac:dyDescent="0.3">
      <c r="C56" s="981" t="s">
        <v>2295</v>
      </c>
      <c r="D56" s="975" t="s">
        <v>2</v>
      </c>
      <c r="E56" s="980">
        <v>1000</v>
      </c>
      <c r="F56" s="962">
        <v>10474.813432835821</v>
      </c>
      <c r="G56" s="963">
        <v>10474813.432835821</v>
      </c>
      <c r="H56" s="926"/>
      <c r="I56" s="974" t="s">
        <v>896</v>
      </c>
      <c r="J56" s="975" t="s">
        <v>4324</v>
      </c>
      <c r="K56" s="980">
        <v>138</v>
      </c>
      <c r="L56" s="962">
        <v>20419.955920657183</v>
      </c>
      <c r="M56" s="963">
        <v>2817953.9170506913</v>
      </c>
      <c r="N56" s="926"/>
      <c r="O56" s="974" t="s">
        <v>980</v>
      </c>
      <c r="P56" s="975" t="s">
        <v>4324</v>
      </c>
      <c r="Q56" s="980">
        <v>158</v>
      </c>
      <c r="R56" s="962">
        <v>372449.24864756566</v>
      </c>
      <c r="S56" s="963">
        <v>58846981.286315374</v>
      </c>
    </row>
    <row r="57" spans="3:19" ht="16.5" x14ac:dyDescent="0.3">
      <c r="C57" s="977" t="s">
        <v>2344</v>
      </c>
      <c r="D57" s="975" t="s">
        <v>4324</v>
      </c>
      <c r="E57" s="980">
        <v>158</v>
      </c>
      <c r="F57" s="962">
        <v>74801.52274093368</v>
      </c>
      <c r="G57" s="963">
        <v>11818640.593067521</v>
      </c>
      <c r="H57" s="926"/>
      <c r="I57" s="981" t="s">
        <v>2295</v>
      </c>
      <c r="J57" s="679" t="s">
        <v>2</v>
      </c>
      <c r="K57" s="980">
        <v>1000</v>
      </c>
      <c r="L57" s="962">
        <v>10474.813432835821</v>
      </c>
      <c r="M57" s="963">
        <v>10474813.432835821</v>
      </c>
      <c r="N57" s="926"/>
      <c r="O57" s="981" t="s">
        <v>2295</v>
      </c>
      <c r="P57" s="679" t="s">
        <v>2</v>
      </c>
      <c r="Q57" s="980">
        <v>1000</v>
      </c>
      <c r="R57" s="962">
        <v>10474.813432835821</v>
      </c>
      <c r="S57" s="963">
        <v>10474813.432835821</v>
      </c>
    </row>
    <row r="58" spans="3:19" x14ac:dyDescent="0.3">
      <c r="C58" s="974" t="s">
        <v>988</v>
      </c>
      <c r="D58" s="975" t="s">
        <v>2327</v>
      </c>
      <c r="E58" s="980">
        <v>100</v>
      </c>
      <c r="F58" s="962">
        <v>9470.8830294530144</v>
      </c>
      <c r="G58" s="963">
        <v>947088.3029453014</v>
      </c>
      <c r="H58" s="926"/>
      <c r="I58" s="974" t="s">
        <v>988</v>
      </c>
      <c r="J58" s="975" t="s">
        <v>2327</v>
      </c>
      <c r="K58" s="980">
        <v>25</v>
      </c>
      <c r="L58" s="962">
        <v>9470.8830294530144</v>
      </c>
      <c r="M58" s="963">
        <v>236772.07573632535</v>
      </c>
      <c r="N58" s="926"/>
      <c r="O58" s="974" t="s">
        <v>988</v>
      </c>
      <c r="P58" s="975" t="s">
        <v>2327</v>
      </c>
      <c r="Q58" s="980">
        <v>215</v>
      </c>
      <c r="R58" s="962">
        <v>9470.8830294530144</v>
      </c>
      <c r="S58" s="963">
        <v>2036239.8513323981</v>
      </c>
    </row>
    <row r="59" spans="3:19" x14ac:dyDescent="0.3">
      <c r="C59" s="974"/>
      <c r="D59" s="975"/>
      <c r="E59" s="980"/>
      <c r="F59" s="962"/>
      <c r="G59" s="963"/>
      <c r="H59" s="926"/>
      <c r="I59" s="982"/>
      <c r="J59" s="975"/>
      <c r="K59" s="980"/>
      <c r="L59" s="983"/>
      <c r="M59" s="984"/>
      <c r="N59" s="926"/>
      <c r="O59" s="974"/>
      <c r="P59" s="975"/>
      <c r="Q59" s="980"/>
      <c r="R59" s="962"/>
      <c r="S59" s="963"/>
    </row>
    <row r="60" spans="3:19" x14ac:dyDescent="0.3">
      <c r="C60" s="974"/>
      <c r="D60" s="975"/>
      <c r="E60" s="980"/>
      <c r="F60" s="962"/>
      <c r="G60" s="963"/>
      <c r="H60" s="926"/>
      <c r="I60" s="982"/>
      <c r="J60" s="975"/>
      <c r="K60" s="980"/>
      <c r="L60" s="983"/>
      <c r="M60" s="984"/>
      <c r="N60" s="926"/>
      <c r="O60" s="974"/>
      <c r="P60" s="975"/>
      <c r="Q60" s="980"/>
      <c r="R60" s="962"/>
      <c r="S60" s="963"/>
    </row>
    <row r="61" spans="3:19" x14ac:dyDescent="0.3">
      <c r="C61" s="720"/>
      <c r="D61" s="609"/>
      <c r="E61" s="609"/>
      <c r="F61" s="968" t="s">
        <v>1322</v>
      </c>
      <c r="G61" s="985">
        <v>171397669.04288504</v>
      </c>
      <c r="H61" s="926"/>
      <c r="I61" s="720"/>
      <c r="J61" s="609"/>
      <c r="K61" s="609"/>
      <c r="L61" s="968" t="s">
        <v>1322</v>
      </c>
      <c r="M61" s="985">
        <v>168516045.16590646</v>
      </c>
      <c r="N61" s="926"/>
      <c r="O61" s="986"/>
      <c r="P61" s="987"/>
      <c r="Q61" s="987"/>
      <c r="R61" s="968" t="s">
        <v>1322</v>
      </c>
      <c r="S61" s="985">
        <v>254185452.12803832</v>
      </c>
    </row>
    <row r="62" spans="3:19" x14ac:dyDescent="0.3">
      <c r="C62" s="953" t="s">
        <v>898</v>
      </c>
      <c r="D62" s="954"/>
      <c r="E62" s="954"/>
      <c r="F62" s="609"/>
      <c r="G62" s="970"/>
      <c r="H62" s="926"/>
      <c r="I62" s="953" t="s">
        <v>898</v>
      </c>
      <c r="J62" s="954"/>
      <c r="K62" s="954"/>
      <c r="L62" s="609"/>
      <c r="M62" s="970"/>
      <c r="N62" s="926"/>
      <c r="O62" s="953" t="s">
        <v>898</v>
      </c>
      <c r="P62" s="954"/>
      <c r="Q62" s="954"/>
      <c r="R62" s="609"/>
      <c r="S62" s="970"/>
    </row>
    <row r="63" spans="3:19" x14ac:dyDescent="0.3">
      <c r="C63" s="955" t="s">
        <v>884</v>
      </c>
      <c r="D63" s="956" t="s">
        <v>885</v>
      </c>
      <c r="E63" s="956" t="s">
        <v>2597</v>
      </c>
      <c r="F63" s="956" t="s">
        <v>2598</v>
      </c>
      <c r="G63" s="972" t="s">
        <v>888</v>
      </c>
      <c r="H63" s="926"/>
      <c r="I63" s="955" t="s">
        <v>884</v>
      </c>
      <c r="J63" s="956" t="s">
        <v>885</v>
      </c>
      <c r="K63" s="956" t="s">
        <v>2597</v>
      </c>
      <c r="L63" s="956" t="s">
        <v>2598</v>
      </c>
      <c r="M63" s="972" t="s">
        <v>888</v>
      </c>
      <c r="N63" s="926"/>
      <c r="O63" s="955" t="s">
        <v>884</v>
      </c>
      <c r="P63" s="956" t="s">
        <v>885</v>
      </c>
      <c r="Q63" s="956" t="s">
        <v>2597</v>
      </c>
      <c r="R63" s="956" t="s">
        <v>2598</v>
      </c>
      <c r="S63" s="972" t="s">
        <v>888</v>
      </c>
    </row>
    <row r="64" spans="3:19" x14ac:dyDescent="0.3">
      <c r="C64" s="959" t="s">
        <v>899</v>
      </c>
      <c r="D64" s="988">
        <v>133931.74620661701</v>
      </c>
      <c r="E64" s="961">
        <v>1</v>
      </c>
      <c r="F64" s="989">
        <v>45</v>
      </c>
      <c r="G64" s="963">
        <v>6026928.5792977652</v>
      </c>
      <c r="H64" s="926"/>
      <c r="I64" s="959" t="s">
        <v>899</v>
      </c>
      <c r="J64" s="988">
        <v>133931.74620661701</v>
      </c>
      <c r="K64" s="961">
        <v>1</v>
      </c>
      <c r="L64" s="989">
        <v>35</v>
      </c>
      <c r="M64" s="963">
        <v>4687611.1172315953</v>
      </c>
      <c r="N64" s="926"/>
      <c r="O64" s="959" t="s">
        <v>899</v>
      </c>
      <c r="P64" s="988">
        <v>133931.74620661701</v>
      </c>
      <c r="Q64" s="961">
        <v>1</v>
      </c>
      <c r="R64" s="989">
        <v>45</v>
      </c>
      <c r="S64" s="963">
        <v>6026928.5792977652</v>
      </c>
    </row>
    <row r="65" spans="3:19" x14ac:dyDescent="0.3">
      <c r="C65" s="990" t="s">
        <v>990</v>
      </c>
      <c r="D65" s="988">
        <v>100448.75998254272</v>
      </c>
      <c r="E65" s="961">
        <v>3</v>
      </c>
      <c r="F65" s="989">
        <v>45</v>
      </c>
      <c r="G65" s="963">
        <v>13560582.597643267</v>
      </c>
      <c r="H65" s="926"/>
      <c r="I65" s="990" t="s">
        <v>990</v>
      </c>
      <c r="J65" s="988">
        <v>100448.75998254272</v>
      </c>
      <c r="K65" s="961">
        <v>3</v>
      </c>
      <c r="L65" s="989">
        <v>35</v>
      </c>
      <c r="M65" s="963">
        <v>10547119.798166985</v>
      </c>
      <c r="N65" s="926"/>
      <c r="O65" s="959" t="s">
        <v>990</v>
      </c>
      <c r="P65" s="988">
        <v>100448.75998254272</v>
      </c>
      <c r="Q65" s="961">
        <v>3</v>
      </c>
      <c r="R65" s="989">
        <v>45</v>
      </c>
      <c r="S65" s="963">
        <v>13560582.597643267</v>
      </c>
    </row>
    <row r="66" spans="3:19" x14ac:dyDescent="0.3">
      <c r="C66" s="959" t="s">
        <v>1154</v>
      </c>
      <c r="D66" s="988">
        <v>64040.167561799884</v>
      </c>
      <c r="E66" s="961">
        <v>5</v>
      </c>
      <c r="F66" s="989">
        <v>45</v>
      </c>
      <c r="G66" s="963">
        <v>14409037.701404974</v>
      </c>
      <c r="H66" s="926"/>
      <c r="I66" s="959" t="s">
        <v>1154</v>
      </c>
      <c r="J66" s="988">
        <v>64040.167561799884</v>
      </c>
      <c r="K66" s="961">
        <v>5</v>
      </c>
      <c r="L66" s="989">
        <v>35</v>
      </c>
      <c r="M66" s="963">
        <v>11207029.32331498</v>
      </c>
      <c r="N66" s="926"/>
      <c r="O66" s="959" t="s">
        <v>1154</v>
      </c>
      <c r="P66" s="988">
        <v>64040.167561799884</v>
      </c>
      <c r="Q66" s="961">
        <v>5</v>
      </c>
      <c r="R66" s="989">
        <v>45</v>
      </c>
      <c r="S66" s="963">
        <v>14409037.701404974</v>
      </c>
    </row>
    <row r="67" spans="3:19" x14ac:dyDescent="0.3">
      <c r="C67" s="959" t="s">
        <v>2603</v>
      </c>
      <c r="D67" s="988">
        <v>290020.70325447264</v>
      </c>
      <c r="E67" s="965">
        <v>1</v>
      </c>
      <c r="F67" s="989">
        <v>45</v>
      </c>
      <c r="G67" s="963">
        <v>13050931.646451268</v>
      </c>
      <c r="H67" s="926"/>
      <c r="I67" s="959" t="s">
        <v>2603</v>
      </c>
      <c r="J67" s="988">
        <v>290020.70325447264</v>
      </c>
      <c r="K67" s="965">
        <v>1</v>
      </c>
      <c r="L67" s="989">
        <v>35</v>
      </c>
      <c r="M67" s="963">
        <v>10150724.613906542</v>
      </c>
      <c r="N67" s="926"/>
      <c r="O67" s="959" t="s">
        <v>2603</v>
      </c>
      <c r="P67" s="988">
        <v>290020.70325447264</v>
      </c>
      <c r="Q67" s="965">
        <v>1</v>
      </c>
      <c r="R67" s="989">
        <v>45</v>
      </c>
      <c r="S67" s="963">
        <v>13050931.646451268</v>
      </c>
    </row>
    <row r="68" spans="3:19" x14ac:dyDescent="0.3">
      <c r="C68" s="720"/>
      <c r="D68" s="609"/>
      <c r="E68" s="609"/>
      <c r="F68" s="991" t="s">
        <v>1322</v>
      </c>
      <c r="G68" s="985">
        <v>47047480.524797276</v>
      </c>
      <c r="H68" s="926"/>
      <c r="I68" s="720"/>
      <c r="J68" s="992"/>
      <c r="K68" s="993"/>
      <c r="L68" s="991" t="s">
        <v>1322</v>
      </c>
      <c r="M68" s="985">
        <v>36592484.852620102</v>
      </c>
      <c r="N68" s="926"/>
      <c r="O68" s="720"/>
      <c r="P68" s="609"/>
      <c r="Q68" s="609"/>
      <c r="R68" s="991" t="s">
        <v>1322</v>
      </c>
      <c r="S68" s="985">
        <v>47047480.524797276</v>
      </c>
    </row>
    <row r="69" spans="3:19" x14ac:dyDescent="0.3">
      <c r="C69" s="953" t="s">
        <v>2785</v>
      </c>
      <c r="D69" s="954"/>
      <c r="E69" s="954"/>
      <c r="F69" s="609"/>
      <c r="G69" s="970"/>
      <c r="H69" s="926"/>
      <c r="I69" s="953" t="s">
        <v>2785</v>
      </c>
      <c r="J69" s="954"/>
      <c r="K69" s="954"/>
      <c r="L69" s="609"/>
      <c r="M69" s="970"/>
      <c r="N69" s="926"/>
      <c r="O69" s="953" t="s">
        <v>2785</v>
      </c>
      <c r="P69" s="954"/>
      <c r="Q69" s="954"/>
      <c r="R69" s="609"/>
      <c r="S69" s="970"/>
    </row>
    <row r="70" spans="3:19" x14ac:dyDescent="0.3">
      <c r="C70" s="955" t="s">
        <v>884</v>
      </c>
      <c r="D70" s="994" t="s">
        <v>892</v>
      </c>
      <c r="E70" s="994" t="s">
        <v>893</v>
      </c>
      <c r="F70" s="956" t="s">
        <v>887</v>
      </c>
      <c r="G70" s="972" t="s">
        <v>888</v>
      </c>
      <c r="H70" s="926"/>
      <c r="I70" s="955" t="s">
        <v>884</v>
      </c>
      <c r="J70" s="994" t="s">
        <v>892</v>
      </c>
      <c r="K70" s="994" t="s">
        <v>893</v>
      </c>
      <c r="L70" s="956" t="s">
        <v>887</v>
      </c>
      <c r="M70" s="972" t="s">
        <v>888</v>
      </c>
      <c r="N70" s="926"/>
      <c r="O70" s="955" t="s">
        <v>884</v>
      </c>
      <c r="P70" s="994" t="s">
        <v>892</v>
      </c>
      <c r="Q70" s="994" t="s">
        <v>893</v>
      </c>
      <c r="R70" s="956" t="s">
        <v>887</v>
      </c>
      <c r="S70" s="972" t="s">
        <v>888</v>
      </c>
    </row>
    <row r="71" spans="3:19" ht="16.5" x14ac:dyDescent="0.3">
      <c r="C71" s="974" t="s">
        <v>980</v>
      </c>
      <c r="D71" s="975" t="s">
        <v>4324</v>
      </c>
      <c r="E71" s="961">
        <v>150</v>
      </c>
      <c r="F71" s="962">
        <v>372449.24864756566</v>
      </c>
      <c r="G71" s="963">
        <v>55867387.297134846</v>
      </c>
      <c r="H71" s="926"/>
      <c r="I71" s="976" t="s">
        <v>2440</v>
      </c>
      <c r="J71" s="975" t="s">
        <v>4324</v>
      </c>
      <c r="K71" s="961">
        <v>150</v>
      </c>
      <c r="L71" s="962">
        <v>31125</v>
      </c>
      <c r="M71" s="963">
        <v>4668750</v>
      </c>
      <c r="N71" s="926"/>
      <c r="O71" s="974" t="s">
        <v>2345</v>
      </c>
      <c r="P71" s="679" t="s">
        <v>4324</v>
      </c>
      <c r="Q71" s="979">
        <v>225</v>
      </c>
      <c r="R71" s="962">
        <v>477128.39110398723</v>
      </c>
      <c r="S71" s="963">
        <v>107353887.99839713</v>
      </c>
    </row>
    <row r="72" spans="3:19" ht="16.5" x14ac:dyDescent="0.3">
      <c r="C72" s="974"/>
      <c r="D72" s="975"/>
      <c r="E72" s="961"/>
      <c r="F72" s="962"/>
      <c r="G72" s="963"/>
      <c r="H72" s="926"/>
      <c r="I72" s="959" t="s">
        <v>2439</v>
      </c>
      <c r="J72" s="975" t="s">
        <v>4325</v>
      </c>
      <c r="K72" s="980">
        <v>1500</v>
      </c>
      <c r="L72" s="962">
        <v>2940</v>
      </c>
      <c r="M72" s="963">
        <v>4410000</v>
      </c>
      <c r="N72" s="926"/>
      <c r="O72" s="974"/>
      <c r="P72" s="679"/>
      <c r="Q72" s="979"/>
      <c r="R72" s="962"/>
      <c r="S72" s="963"/>
    </row>
    <row r="73" spans="3:19" x14ac:dyDescent="0.3">
      <c r="C73" s="995"/>
      <c r="D73" s="996"/>
      <c r="E73" s="997"/>
      <c r="F73" s="968" t="s">
        <v>1322</v>
      </c>
      <c r="G73" s="985">
        <v>55867387.297134846</v>
      </c>
      <c r="H73" s="926"/>
      <c r="I73" s="995"/>
      <c r="J73" s="996"/>
      <c r="K73" s="997"/>
      <c r="L73" s="968" t="s">
        <v>1322</v>
      </c>
      <c r="M73" s="985">
        <v>9078750</v>
      </c>
      <c r="N73" s="926"/>
      <c r="O73" s="995"/>
      <c r="P73" s="996"/>
      <c r="Q73" s="997"/>
      <c r="R73" s="968" t="s">
        <v>1322</v>
      </c>
      <c r="S73" s="985">
        <v>107353887.99839713</v>
      </c>
    </row>
    <row r="74" spans="3:19" x14ac:dyDescent="0.3">
      <c r="C74" s="995"/>
      <c r="D74" s="996"/>
      <c r="E74" s="997"/>
      <c r="F74" s="998"/>
      <c r="G74" s="999"/>
      <c r="H74" s="926"/>
      <c r="I74" s="720"/>
      <c r="J74" s="609"/>
      <c r="K74" s="609"/>
      <c r="L74" s="1000"/>
      <c r="M74" s="970"/>
      <c r="N74" s="926"/>
      <c r="O74" s="720"/>
      <c r="P74" s="609"/>
      <c r="Q74" s="609"/>
      <c r="R74" s="1000"/>
      <c r="S74" s="970"/>
    </row>
    <row r="75" spans="3:19" ht="15.75" thickBot="1" x14ac:dyDescent="0.35">
      <c r="C75" s="745"/>
      <c r="D75" s="746"/>
      <c r="E75" s="940" t="s">
        <v>964</v>
      </c>
      <c r="F75" s="1001"/>
      <c r="G75" s="1002">
        <v>284029936.51115203</v>
      </c>
      <c r="H75" s="926"/>
      <c r="I75" s="745"/>
      <c r="J75" s="746"/>
      <c r="K75" s="940" t="s">
        <v>964</v>
      </c>
      <c r="L75" s="1001"/>
      <c r="M75" s="1002">
        <v>219227129.79990447</v>
      </c>
      <c r="N75" s="926"/>
      <c r="O75" s="745"/>
      <c r="P75" s="746"/>
      <c r="Q75" s="940" t="s">
        <v>964</v>
      </c>
      <c r="R75" s="1001"/>
      <c r="S75" s="1002">
        <v>424006949.6738162</v>
      </c>
    </row>
    <row r="77" spans="3:19" ht="16.5" thickBot="1" x14ac:dyDescent="0.35">
      <c r="C77" s="928"/>
      <c r="D77" s="928"/>
      <c r="E77" s="928"/>
      <c r="F77" s="928"/>
      <c r="G77" s="928"/>
      <c r="H77" s="928"/>
      <c r="I77" s="928"/>
      <c r="J77" s="928"/>
      <c r="K77" s="928"/>
      <c r="L77" s="928"/>
      <c r="M77" s="928"/>
      <c r="N77" s="928"/>
      <c r="O77" s="928"/>
      <c r="P77" s="928"/>
      <c r="Q77" s="928"/>
      <c r="R77" s="928"/>
      <c r="S77" s="928"/>
    </row>
    <row r="78" spans="3:19" ht="15.75" x14ac:dyDescent="0.3">
      <c r="C78" s="932"/>
      <c r="D78" s="933" t="s">
        <v>4326</v>
      </c>
      <c r="E78" s="934"/>
      <c r="F78" s="934"/>
      <c r="G78" s="935"/>
      <c r="H78" s="928"/>
      <c r="I78" s="936" t="s">
        <v>4327</v>
      </c>
      <c r="J78" s="937"/>
      <c r="K78" s="938"/>
      <c r="L78" s="938"/>
      <c r="M78" s="939"/>
      <c r="N78" s="928"/>
      <c r="O78" s="936" t="s">
        <v>2458</v>
      </c>
      <c r="P78" s="937"/>
      <c r="Q78" s="938"/>
      <c r="R78" s="938"/>
      <c r="S78" s="939"/>
    </row>
    <row r="79" spans="3:19" ht="16.5" thickBot="1" x14ac:dyDescent="0.35">
      <c r="C79" s="745"/>
      <c r="D79" s="940"/>
      <c r="E79" s="941"/>
      <c r="F79" s="746"/>
      <c r="G79" s="942"/>
      <c r="H79" s="928"/>
      <c r="I79" s="745"/>
      <c r="J79" s="940"/>
      <c r="K79" s="941"/>
      <c r="L79" s="746"/>
      <c r="M79" s="942"/>
      <c r="N79" s="928"/>
      <c r="O79" s="745"/>
      <c r="P79" s="940"/>
      <c r="Q79" s="941"/>
      <c r="R79" s="746"/>
      <c r="S79" s="942"/>
    </row>
    <row r="80" spans="3:19" ht="15.75" x14ac:dyDescent="0.3">
      <c r="C80" s="932"/>
      <c r="D80" s="692"/>
      <c r="E80" s="609" t="s">
        <v>875</v>
      </c>
      <c r="F80" s="609"/>
      <c r="G80" s="943"/>
      <c r="H80" s="928"/>
      <c r="I80" s="932"/>
      <c r="J80" s="692"/>
      <c r="K80" s="609" t="s">
        <v>875</v>
      </c>
      <c r="L80" s="609"/>
      <c r="M80" s="943"/>
      <c r="N80" s="928"/>
      <c r="O80" s="932"/>
      <c r="P80" s="692"/>
      <c r="Q80" s="609" t="s">
        <v>875</v>
      </c>
      <c r="R80" s="609"/>
      <c r="S80" s="943"/>
    </row>
    <row r="81" spans="3:19" ht="16.5" thickBot="1" x14ac:dyDescent="0.35">
      <c r="C81" s="944" t="s">
        <v>877</v>
      </c>
      <c r="D81" s="608">
        <v>4</v>
      </c>
      <c r="E81" s="945" t="s">
        <v>3366</v>
      </c>
      <c r="F81" s="946"/>
      <c r="G81" s="947"/>
      <c r="H81" s="928"/>
      <c r="I81" s="944" t="s">
        <v>877</v>
      </c>
      <c r="J81" s="608">
        <v>5</v>
      </c>
      <c r="K81" s="945" t="s">
        <v>3366</v>
      </c>
      <c r="L81" s="946"/>
      <c r="M81" s="947"/>
      <c r="N81" s="928"/>
      <c r="O81" s="944" t="s">
        <v>877</v>
      </c>
      <c r="P81" s="608">
        <v>6</v>
      </c>
      <c r="Q81" s="945" t="s">
        <v>3366</v>
      </c>
      <c r="R81" s="946"/>
      <c r="S81" s="947"/>
    </row>
    <row r="82" spans="3:19" ht="15.75" x14ac:dyDescent="0.3">
      <c r="C82" s="932" t="s">
        <v>880</v>
      </c>
      <c r="D82" s="693"/>
      <c r="E82" s="692"/>
      <c r="F82" s="948" t="s">
        <v>2318</v>
      </c>
      <c r="G82" s="949" t="s">
        <v>2320</v>
      </c>
      <c r="H82" s="928"/>
      <c r="I82" s="932" t="s">
        <v>880</v>
      </c>
      <c r="J82" s="693"/>
      <c r="K82" s="692"/>
      <c r="L82" s="948" t="s">
        <v>2318</v>
      </c>
      <c r="M82" s="949" t="s">
        <v>2320</v>
      </c>
      <c r="N82" s="928"/>
      <c r="O82" s="932" t="s">
        <v>880</v>
      </c>
      <c r="P82" s="693"/>
      <c r="Q82" s="692"/>
      <c r="R82" s="948" t="s">
        <v>2318</v>
      </c>
      <c r="S82" s="949" t="s">
        <v>2320</v>
      </c>
    </row>
    <row r="83" spans="3:19" ht="16.5" thickBot="1" x14ac:dyDescent="0.35">
      <c r="C83" s="950" t="s">
        <v>2457</v>
      </c>
      <c r="D83" s="951"/>
      <c r="E83" s="952"/>
      <c r="F83" s="609"/>
      <c r="G83" s="943"/>
      <c r="H83" s="928"/>
      <c r="I83" s="950" t="s">
        <v>2456</v>
      </c>
      <c r="J83" s="951"/>
      <c r="K83" s="952"/>
      <c r="L83" s="609"/>
      <c r="M83" s="943"/>
      <c r="N83" s="928"/>
      <c r="O83" s="950" t="s">
        <v>2455</v>
      </c>
      <c r="P83" s="951"/>
      <c r="Q83" s="952"/>
      <c r="R83" s="609"/>
      <c r="S83" s="943"/>
    </row>
    <row r="84" spans="3:19" ht="15.75" x14ac:dyDescent="0.3">
      <c r="C84" s="953" t="s">
        <v>882</v>
      </c>
      <c r="D84" s="609"/>
      <c r="E84" s="954"/>
      <c r="F84" s="609"/>
      <c r="G84" s="943"/>
      <c r="H84" s="928"/>
      <c r="I84" s="953" t="s">
        <v>882</v>
      </c>
      <c r="J84" s="609"/>
      <c r="K84" s="954"/>
      <c r="L84" s="609"/>
      <c r="M84" s="943"/>
      <c r="N84" s="928"/>
      <c r="O84" s="953" t="s">
        <v>882</v>
      </c>
      <c r="P84" s="609"/>
      <c r="Q84" s="954"/>
      <c r="R84" s="609"/>
      <c r="S84" s="943"/>
    </row>
    <row r="85" spans="3:19" ht="15.75" x14ac:dyDescent="0.3">
      <c r="C85" s="955" t="s">
        <v>884</v>
      </c>
      <c r="D85" s="956" t="s">
        <v>885</v>
      </c>
      <c r="E85" s="956" t="s">
        <v>886</v>
      </c>
      <c r="F85" s="956" t="s">
        <v>887</v>
      </c>
      <c r="G85" s="957" t="s">
        <v>888</v>
      </c>
      <c r="H85" s="928"/>
      <c r="I85" s="955" t="s">
        <v>884</v>
      </c>
      <c r="J85" s="956" t="s">
        <v>885</v>
      </c>
      <c r="K85" s="958" t="s">
        <v>886</v>
      </c>
      <c r="L85" s="956" t="s">
        <v>887</v>
      </c>
      <c r="M85" s="957" t="s">
        <v>888</v>
      </c>
      <c r="N85" s="928"/>
      <c r="O85" s="955" t="s">
        <v>884</v>
      </c>
      <c r="P85" s="956" t="s">
        <v>885</v>
      </c>
      <c r="Q85" s="958" t="s">
        <v>886</v>
      </c>
      <c r="R85" s="956" t="s">
        <v>887</v>
      </c>
      <c r="S85" s="957" t="s">
        <v>888</v>
      </c>
    </row>
    <row r="86" spans="3:19" ht="15.75" x14ac:dyDescent="0.3">
      <c r="C86" s="959" t="s">
        <v>889</v>
      </c>
      <c r="D86" s="960">
        <v>96448.825485874579</v>
      </c>
      <c r="E86" s="961">
        <v>8</v>
      </c>
      <c r="F86" s="962">
        <v>771590.60388699663</v>
      </c>
      <c r="G86" s="963">
        <v>771590.60388699663</v>
      </c>
      <c r="H86" s="928"/>
      <c r="I86" s="959" t="s">
        <v>889</v>
      </c>
      <c r="J86" s="960">
        <v>96448.825485874579</v>
      </c>
      <c r="K86" s="961">
        <v>6</v>
      </c>
      <c r="L86" s="962">
        <v>578692.95291524753</v>
      </c>
      <c r="M86" s="963">
        <v>578692.95291524753</v>
      </c>
      <c r="N86" s="928"/>
      <c r="O86" s="959" t="s">
        <v>889</v>
      </c>
      <c r="P86" s="960">
        <v>96448.825485874579</v>
      </c>
      <c r="Q86" s="961">
        <v>8</v>
      </c>
      <c r="R86" s="962">
        <v>771590.60388699663</v>
      </c>
      <c r="S86" s="963">
        <v>771590.60388699663</v>
      </c>
    </row>
    <row r="87" spans="3:19" ht="15.75" x14ac:dyDescent="0.3">
      <c r="C87" s="964" t="s">
        <v>926</v>
      </c>
      <c r="D87" s="960">
        <v>39894.1454618313</v>
      </c>
      <c r="E87" s="961">
        <v>7.5</v>
      </c>
      <c r="F87" s="962">
        <v>299206.09096373478</v>
      </c>
      <c r="G87" s="963">
        <v>299206.09096373478</v>
      </c>
      <c r="H87" s="928"/>
      <c r="I87" s="959" t="s">
        <v>901</v>
      </c>
      <c r="J87" s="960">
        <v>46213.584452013631</v>
      </c>
      <c r="K87" s="961">
        <v>17.625</v>
      </c>
      <c r="L87" s="962">
        <v>814514.42596674024</v>
      </c>
      <c r="M87" s="963">
        <v>814514.42596674024</v>
      </c>
      <c r="N87" s="928"/>
      <c r="O87" s="959" t="s">
        <v>926</v>
      </c>
      <c r="P87" s="960">
        <v>39894.1454618313</v>
      </c>
      <c r="Q87" s="961">
        <v>2.95</v>
      </c>
      <c r="R87" s="962">
        <v>117687.72911240235</v>
      </c>
      <c r="S87" s="963">
        <v>117687.72911240235</v>
      </c>
    </row>
    <row r="88" spans="3:19" ht="15.75" x14ac:dyDescent="0.3">
      <c r="C88" s="964" t="s">
        <v>927</v>
      </c>
      <c r="D88" s="960">
        <v>29920.609096373475</v>
      </c>
      <c r="E88" s="961">
        <v>3.75</v>
      </c>
      <c r="F88" s="962">
        <v>112202.28411140053</v>
      </c>
      <c r="G88" s="963">
        <v>112202.28411140053</v>
      </c>
      <c r="H88" s="928"/>
      <c r="I88" s="959" t="s">
        <v>2263</v>
      </c>
      <c r="J88" s="960">
        <v>644840.71328391111</v>
      </c>
      <c r="K88" s="965">
        <v>2.4142857142857141</v>
      </c>
      <c r="L88" s="966">
        <v>1556829.7220711568</v>
      </c>
      <c r="M88" s="967">
        <v>1556829.7220711568</v>
      </c>
      <c r="N88" s="928"/>
      <c r="O88" s="959" t="s">
        <v>927</v>
      </c>
      <c r="P88" s="960">
        <v>29920.609096373475</v>
      </c>
      <c r="Q88" s="961">
        <v>1.4750000000000001</v>
      </c>
      <c r="R88" s="962">
        <v>44132.898417150878</v>
      </c>
      <c r="S88" s="963">
        <v>44132.898417150878</v>
      </c>
    </row>
    <row r="89" spans="3:19" ht="15.75" x14ac:dyDescent="0.3">
      <c r="C89" s="959" t="s">
        <v>901</v>
      </c>
      <c r="D89" s="960">
        <v>46213.584452013631</v>
      </c>
      <c r="E89" s="961">
        <v>17.625</v>
      </c>
      <c r="F89" s="962">
        <v>814514.42596674024</v>
      </c>
      <c r="G89" s="963">
        <v>814514.42596674024</v>
      </c>
      <c r="H89" s="928"/>
      <c r="I89" s="959"/>
      <c r="J89" s="962"/>
      <c r="K89" s="961"/>
      <c r="L89" s="962"/>
      <c r="M89" s="1003"/>
      <c r="N89" s="928"/>
      <c r="O89" s="959" t="s">
        <v>901</v>
      </c>
      <c r="P89" s="960">
        <v>46213.584452013631</v>
      </c>
      <c r="Q89" s="961">
        <v>52.875</v>
      </c>
      <c r="R89" s="962">
        <v>2443543.2779002208</v>
      </c>
      <c r="S89" s="963">
        <v>2443543.2779002208</v>
      </c>
    </row>
    <row r="90" spans="3:19" ht="15.75" x14ac:dyDescent="0.3">
      <c r="C90" s="959" t="s">
        <v>2324</v>
      </c>
      <c r="D90" s="960">
        <v>139715.48787818075</v>
      </c>
      <c r="E90" s="961">
        <v>15</v>
      </c>
      <c r="F90" s="962">
        <v>2095732.3181727112</v>
      </c>
      <c r="G90" s="963">
        <v>2095732.3181727112</v>
      </c>
      <c r="H90" s="928"/>
      <c r="I90" s="959"/>
      <c r="J90" s="962"/>
      <c r="K90" s="961"/>
      <c r="L90" s="962"/>
      <c r="M90" s="1003"/>
      <c r="N90" s="928"/>
      <c r="O90" s="959" t="s">
        <v>2324</v>
      </c>
      <c r="P90" s="960">
        <v>139715.48787818075</v>
      </c>
      <c r="Q90" s="961">
        <v>15</v>
      </c>
      <c r="R90" s="962">
        <v>2095732.3181727112</v>
      </c>
      <c r="S90" s="963">
        <v>2095732.3181727112</v>
      </c>
    </row>
    <row r="91" spans="3:19" ht="15.75" x14ac:dyDescent="0.3">
      <c r="C91" s="959" t="s">
        <v>2325</v>
      </c>
      <c r="D91" s="960">
        <v>98875.576036866361</v>
      </c>
      <c r="E91" s="965">
        <v>20</v>
      </c>
      <c r="F91" s="962">
        <v>1977511.5207373272</v>
      </c>
      <c r="G91" s="963">
        <v>1977511.5207373272</v>
      </c>
      <c r="H91" s="928"/>
      <c r="I91" s="959"/>
      <c r="J91" s="962"/>
      <c r="K91" s="961"/>
      <c r="L91" s="962"/>
      <c r="M91" s="1003"/>
      <c r="N91" s="928"/>
      <c r="O91" s="959" t="s">
        <v>2325</v>
      </c>
      <c r="P91" s="960">
        <v>98875.576036866361</v>
      </c>
      <c r="Q91" s="965">
        <v>20</v>
      </c>
      <c r="R91" s="962">
        <v>1977511.5207373272</v>
      </c>
      <c r="S91" s="963">
        <v>1977511.5207373272</v>
      </c>
    </row>
    <row r="92" spans="3:19" ht="15.75" x14ac:dyDescent="0.3">
      <c r="C92" s="959" t="s">
        <v>2263</v>
      </c>
      <c r="D92" s="960">
        <v>644840.71328391111</v>
      </c>
      <c r="E92" s="965">
        <v>2.4142857142857141</v>
      </c>
      <c r="F92" s="966">
        <v>1556829.7220711568</v>
      </c>
      <c r="G92" s="967">
        <v>1556829.7220711568</v>
      </c>
      <c r="H92" s="928"/>
      <c r="I92" s="959"/>
      <c r="J92" s="962"/>
      <c r="K92" s="961"/>
      <c r="L92" s="962"/>
      <c r="M92" s="1003"/>
      <c r="N92" s="928"/>
      <c r="O92" s="959" t="s">
        <v>2263</v>
      </c>
      <c r="P92" s="960">
        <v>644840.71328391111</v>
      </c>
      <c r="Q92" s="965">
        <v>2.69</v>
      </c>
      <c r="R92" s="966">
        <v>1734621.5187337208</v>
      </c>
      <c r="S92" s="967">
        <v>1734621.5187337208</v>
      </c>
    </row>
    <row r="93" spans="3:19" ht="15.75" x14ac:dyDescent="0.3">
      <c r="C93" s="720"/>
      <c r="D93" s="609"/>
      <c r="E93" s="609"/>
      <c r="F93" s="968" t="s">
        <v>1322</v>
      </c>
      <c r="G93" s="969">
        <v>7627586.9659100669</v>
      </c>
      <c r="H93" s="928"/>
      <c r="I93" s="720"/>
      <c r="J93" s="609"/>
      <c r="K93" s="609"/>
      <c r="L93" s="968" t="s">
        <v>1322</v>
      </c>
      <c r="M93" s="969">
        <v>2950037.1009531445</v>
      </c>
      <c r="N93" s="928"/>
      <c r="O93" s="720"/>
      <c r="P93" s="609"/>
      <c r="Q93" s="609"/>
      <c r="R93" s="968" t="s">
        <v>1322</v>
      </c>
      <c r="S93" s="969">
        <v>9184819.8669605292</v>
      </c>
    </row>
    <row r="94" spans="3:19" ht="15.75" x14ac:dyDescent="0.3">
      <c r="C94" s="953" t="s">
        <v>891</v>
      </c>
      <c r="D94" s="954"/>
      <c r="E94" s="954"/>
      <c r="F94" s="609"/>
      <c r="G94" s="970"/>
      <c r="H94" s="928"/>
      <c r="I94" s="953" t="s">
        <v>891</v>
      </c>
      <c r="J94" s="954"/>
      <c r="K94" s="954"/>
      <c r="L94" s="609"/>
      <c r="M94" s="970"/>
      <c r="N94" s="928"/>
      <c r="O94" s="953" t="s">
        <v>891</v>
      </c>
      <c r="P94" s="954"/>
      <c r="Q94" s="954"/>
      <c r="R94" s="609"/>
      <c r="S94" s="971"/>
    </row>
    <row r="95" spans="3:19" x14ac:dyDescent="0.3">
      <c r="C95" s="955" t="s">
        <v>884</v>
      </c>
      <c r="D95" s="956" t="s">
        <v>1</v>
      </c>
      <c r="E95" s="956" t="s">
        <v>893</v>
      </c>
      <c r="F95" s="956" t="s">
        <v>887</v>
      </c>
      <c r="G95" s="972" t="s">
        <v>888</v>
      </c>
      <c r="H95" s="926"/>
      <c r="I95" s="955" t="s">
        <v>884</v>
      </c>
      <c r="J95" s="956" t="s">
        <v>1</v>
      </c>
      <c r="K95" s="956" t="s">
        <v>893</v>
      </c>
      <c r="L95" s="956" t="s">
        <v>887</v>
      </c>
      <c r="M95" s="972" t="s">
        <v>888</v>
      </c>
      <c r="N95" s="926"/>
      <c r="O95" s="955" t="s">
        <v>884</v>
      </c>
      <c r="P95" s="956" t="s">
        <v>1</v>
      </c>
      <c r="Q95" s="956" t="s">
        <v>893</v>
      </c>
      <c r="R95" s="956" t="s">
        <v>887</v>
      </c>
      <c r="S95" s="973" t="s">
        <v>888</v>
      </c>
    </row>
    <row r="96" spans="3:19" ht="16.5" x14ac:dyDescent="0.3">
      <c r="C96" s="974" t="s">
        <v>2233</v>
      </c>
      <c r="D96" s="975" t="s">
        <v>4324</v>
      </c>
      <c r="E96" s="961">
        <v>94</v>
      </c>
      <c r="F96" s="962">
        <v>36154.069324784614</v>
      </c>
      <c r="G96" s="963">
        <v>3398482.5165297538</v>
      </c>
      <c r="H96" s="926"/>
      <c r="I96" s="974" t="s">
        <v>2239</v>
      </c>
      <c r="J96" s="975" t="s">
        <v>2</v>
      </c>
      <c r="K96" s="961">
        <v>2000</v>
      </c>
      <c r="L96" s="962">
        <v>18375.810859547186</v>
      </c>
      <c r="M96" s="963">
        <v>36751621.719094373</v>
      </c>
      <c r="N96" s="926"/>
      <c r="O96" s="976" t="s">
        <v>984</v>
      </c>
      <c r="P96" s="975" t="s">
        <v>4324</v>
      </c>
      <c r="Q96" s="961">
        <v>282</v>
      </c>
      <c r="R96" s="962">
        <v>36154.069324784614</v>
      </c>
      <c r="S96" s="963">
        <v>10195447.549589261</v>
      </c>
    </row>
    <row r="97" spans="3:19" x14ac:dyDescent="0.3">
      <c r="C97" s="974" t="s">
        <v>2239</v>
      </c>
      <c r="D97" s="975" t="s">
        <v>2</v>
      </c>
      <c r="E97" s="961">
        <v>2000</v>
      </c>
      <c r="F97" s="962">
        <v>18375.810859547186</v>
      </c>
      <c r="G97" s="963">
        <v>36751621.719094373</v>
      </c>
      <c r="H97" s="926"/>
      <c r="I97" s="977" t="s">
        <v>2326</v>
      </c>
      <c r="J97" s="679" t="s">
        <v>1</v>
      </c>
      <c r="K97" s="961">
        <v>334</v>
      </c>
      <c r="L97" s="962">
        <v>7281.4414245152502</v>
      </c>
      <c r="M97" s="963">
        <v>2432001.4357880936</v>
      </c>
      <c r="N97" s="926"/>
      <c r="O97" s="974" t="s">
        <v>2239</v>
      </c>
      <c r="P97" s="679" t="s">
        <v>2</v>
      </c>
      <c r="Q97" s="961">
        <v>2000</v>
      </c>
      <c r="R97" s="962">
        <v>18375.810859547186</v>
      </c>
      <c r="S97" s="963">
        <v>36751621.719094373</v>
      </c>
    </row>
    <row r="98" spans="3:19" x14ac:dyDescent="0.3">
      <c r="C98" s="977" t="s">
        <v>2326</v>
      </c>
      <c r="D98" s="978" t="s">
        <v>1</v>
      </c>
      <c r="E98" s="961">
        <v>334</v>
      </c>
      <c r="F98" s="962">
        <v>7281.4414245152502</v>
      </c>
      <c r="G98" s="963">
        <v>2432001.4357880936</v>
      </c>
      <c r="H98" s="926"/>
      <c r="I98" s="974" t="s">
        <v>902</v>
      </c>
      <c r="J98" s="978" t="s">
        <v>903</v>
      </c>
      <c r="K98" s="979">
        <v>89.399999999999991</v>
      </c>
      <c r="L98" s="962">
        <v>96726.106992586661</v>
      </c>
      <c r="M98" s="963">
        <v>8647313.965137247</v>
      </c>
      <c r="N98" s="926"/>
      <c r="O98" s="976" t="s">
        <v>2326</v>
      </c>
      <c r="P98" s="679" t="s">
        <v>1</v>
      </c>
      <c r="Q98" s="961">
        <v>334</v>
      </c>
      <c r="R98" s="962">
        <v>7281.4414245152502</v>
      </c>
      <c r="S98" s="963">
        <v>2432001.4357880936</v>
      </c>
    </row>
    <row r="99" spans="3:19" ht="16.5" x14ac:dyDescent="0.3">
      <c r="C99" s="974" t="s">
        <v>902</v>
      </c>
      <c r="D99" s="978" t="s">
        <v>903</v>
      </c>
      <c r="E99" s="979">
        <v>89.399999999999991</v>
      </c>
      <c r="F99" s="962">
        <v>96726.106992586661</v>
      </c>
      <c r="G99" s="963">
        <v>8647313.965137247</v>
      </c>
      <c r="H99" s="926"/>
      <c r="I99" s="959" t="s">
        <v>2167</v>
      </c>
      <c r="J99" s="975" t="s">
        <v>4324</v>
      </c>
      <c r="K99" s="979">
        <v>169</v>
      </c>
      <c r="L99" s="962">
        <v>31489.721498697658</v>
      </c>
      <c r="M99" s="963">
        <v>5321762.9332799045</v>
      </c>
      <c r="N99" s="926"/>
      <c r="O99" s="974" t="s">
        <v>902</v>
      </c>
      <c r="P99" s="679" t="s">
        <v>903</v>
      </c>
      <c r="Q99" s="979">
        <v>188.29999999999998</v>
      </c>
      <c r="R99" s="962">
        <v>96726.106992586661</v>
      </c>
      <c r="S99" s="963">
        <v>18213525.946704067</v>
      </c>
    </row>
    <row r="100" spans="3:19" ht="19.5" customHeight="1" x14ac:dyDescent="0.3">
      <c r="C100" s="977" t="s">
        <v>2167</v>
      </c>
      <c r="D100" s="975" t="s">
        <v>4324</v>
      </c>
      <c r="E100" s="980">
        <v>169</v>
      </c>
      <c r="F100" s="962">
        <v>31489.721498697658</v>
      </c>
      <c r="G100" s="963">
        <v>5321762.9332799045</v>
      </c>
      <c r="H100" s="926"/>
      <c r="I100" s="959" t="s">
        <v>2344</v>
      </c>
      <c r="J100" s="975" t="s">
        <v>4324</v>
      </c>
      <c r="K100" s="980">
        <v>59</v>
      </c>
      <c r="L100" s="962">
        <v>74801.52274093368</v>
      </c>
      <c r="M100" s="963">
        <v>4413289.8417150872</v>
      </c>
      <c r="N100" s="926"/>
      <c r="O100" s="959" t="s">
        <v>2167</v>
      </c>
      <c r="P100" s="975" t="s">
        <v>4324</v>
      </c>
      <c r="Q100" s="980">
        <v>413</v>
      </c>
      <c r="R100" s="962">
        <v>31489.721498697658</v>
      </c>
      <c r="S100" s="963">
        <v>13005254.978962133</v>
      </c>
    </row>
    <row r="101" spans="3:19" ht="16.5" x14ac:dyDescent="0.3">
      <c r="C101" s="981" t="s">
        <v>2295</v>
      </c>
      <c r="D101" s="975" t="s">
        <v>2</v>
      </c>
      <c r="E101" s="980">
        <v>1000</v>
      </c>
      <c r="F101" s="962">
        <v>10474.813432835821</v>
      </c>
      <c r="G101" s="963">
        <v>10474813.432835821</v>
      </c>
      <c r="H101" s="926"/>
      <c r="I101" s="974" t="s">
        <v>896</v>
      </c>
      <c r="J101" s="975" t="s">
        <v>4324</v>
      </c>
      <c r="K101" s="980">
        <v>94</v>
      </c>
      <c r="L101" s="962">
        <v>20419.955920657183</v>
      </c>
      <c r="M101" s="963">
        <v>1919475.8565417752</v>
      </c>
      <c r="N101" s="926"/>
      <c r="O101" s="974" t="s">
        <v>980</v>
      </c>
      <c r="P101" s="975" t="s">
        <v>4324</v>
      </c>
      <c r="Q101" s="980">
        <v>59</v>
      </c>
      <c r="R101" s="962">
        <v>372449.24864756566</v>
      </c>
      <c r="S101" s="963">
        <v>21974505.670206375</v>
      </c>
    </row>
    <row r="102" spans="3:19" ht="16.5" x14ac:dyDescent="0.3">
      <c r="C102" s="977" t="s">
        <v>2344</v>
      </c>
      <c r="D102" s="975" t="s">
        <v>4324</v>
      </c>
      <c r="E102" s="980">
        <v>59</v>
      </c>
      <c r="F102" s="962">
        <v>74801.52274093368</v>
      </c>
      <c r="G102" s="963">
        <v>4413289.8417150872</v>
      </c>
      <c r="H102" s="926"/>
      <c r="I102" s="981" t="s">
        <v>2295</v>
      </c>
      <c r="J102" s="679" t="s">
        <v>2</v>
      </c>
      <c r="K102" s="980">
        <v>1000</v>
      </c>
      <c r="L102" s="962">
        <v>10474.813432835821</v>
      </c>
      <c r="M102" s="963">
        <v>10474813.432835821</v>
      </c>
      <c r="N102" s="926"/>
      <c r="O102" s="981" t="s">
        <v>2295</v>
      </c>
      <c r="P102" s="679" t="s">
        <v>2</v>
      </c>
      <c r="Q102" s="980">
        <v>1000</v>
      </c>
      <c r="R102" s="962">
        <v>10474.813432835821</v>
      </c>
      <c r="S102" s="963">
        <v>10474813.432835821</v>
      </c>
    </row>
    <row r="103" spans="3:19" x14ac:dyDescent="0.3">
      <c r="C103" s="974" t="s">
        <v>988</v>
      </c>
      <c r="D103" s="975" t="s">
        <v>2327</v>
      </c>
      <c r="E103" s="980">
        <v>100</v>
      </c>
      <c r="F103" s="962">
        <v>9470.8830294530144</v>
      </c>
      <c r="G103" s="963">
        <v>947088.3029453014</v>
      </c>
      <c r="H103" s="926"/>
      <c r="I103" s="974" t="s">
        <v>988</v>
      </c>
      <c r="J103" s="975" t="s">
        <v>2327</v>
      </c>
      <c r="K103" s="980">
        <v>25</v>
      </c>
      <c r="L103" s="962">
        <v>9470.8830294530144</v>
      </c>
      <c r="M103" s="963">
        <v>236772.07573632535</v>
      </c>
      <c r="N103" s="926"/>
      <c r="O103" s="974" t="s">
        <v>988</v>
      </c>
      <c r="P103" s="975" t="s">
        <v>2327</v>
      </c>
      <c r="Q103" s="980">
        <v>215</v>
      </c>
      <c r="R103" s="962">
        <v>9470.8830294530144</v>
      </c>
      <c r="S103" s="963">
        <v>2036239.8513323981</v>
      </c>
    </row>
    <row r="104" spans="3:19" x14ac:dyDescent="0.3">
      <c r="C104" s="974"/>
      <c r="D104" s="975"/>
      <c r="E104" s="980"/>
      <c r="F104" s="962"/>
      <c r="G104" s="963"/>
      <c r="H104" s="926"/>
      <c r="I104" s="974"/>
      <c r="J104" s="975"/>
      <c r="K104" s="980"/>
      <c r="L104" s="962"/>
      <c r="M104" s="963"/>
      <c r="N104" s="926"/>
      <c r="O104" s="974"/>
      <c r="P104" s="975"/>
      <c r="Q104" s="980"/>
      <c r="R104" s="962"/>
      <c r="S104" s="963"/>
    </row>
    <row r="105" spans="3:19" x14ac:dyDescent="0.3">
      <c r="C105" s="974"/>
      <c r="D105" s="975"/>
      <c r="E105" s="980"/>
      <c r="F105" s="962"/>
      <c r="G105" s="963"/>
      <c r="H105" s="926"/>
      <c r="I105" s="974"/>
      <c r="J105" s="975"/>
      <c r="K105" s="980"/>
      <c r="L105" s="962"/>
      <c r="M105" s="963"/>
      <c r="N105" s="926"/>
      <c r="O105" s="974"/>
      <c r="P105" s="975"/>
      <c r="Q105" s="980"/>
      <c r="R105" s="962"/>
      <c r="S105" s="963"/>
    </row>
    <row r="106" spans="3:19" x14ac:dyDescent="0.3">
      <c r="C106" s="720"/>
      <c r="D106" s="609"/>
      <c r="E106" s="609"/>
      <c r="F106" s="968" t="s">
        <v>1322</v>
      </c>
      <c r="G106" s="985">
        <v>72386374.147325575</v>
      </c>
      <c r="H106" s="926"/>
      <c r="I106" s="720"/>
      <c r="J106" s="609"/>
      <c r="K106" s="609"/>
      <c r="L106" s="968" t="s">
        <v>1322</v>
      </c>
      <c r="M106" s="985">
        <v>70197051.260128632</v>
      </c>
      <c r="N106" s="926"/>
      <c r="O106" s="720"/>
      <c r="P106" s="609"/>
      <c r="Q106" s="609"/>
      <c r="R106" s="968" t="s">
        <v>1322</v>
      </c>
      <c r="S106" s="985">
        <v>115083410.58451253</v>
      </c>
    </row>
    <row r="107" spans="3:19" x14ac:dyDescent="0.3">
      <c r="C107" s="953" t="s">
        <v>898</v>
      </c>
      <c r="D107" s="954"/>
      <c r="E107" s="954"/>
      <c r="F107" s="609"/>
      <c r="G107" s="970"/>
      <c r="H107" s="926"/>
      <c r="I107" s="953" t="s">
        <v>898</v>
      </c>
      <c r="J107" s="954"/>
      <c r="K107" s="954"/>
      <c r="L107" s="609"/>
      <c r="M107" s="970"/>
      <c r="N107" s="926"/>
      <c r="O107" s="953" t="s">
        <v>898</v>
      </c>
      <c r="P107" s="954"/>
      <c r="Q107" s="954"/>
      <c r="R107" s="609"/>
      <c r="S107" s="970"/>
    </row>
    <row r="108" spans="3:19" x14ac:dyDescent="0.3">
      <c r="C108" s="955" t="s">
        <v>884</v>
      </c>
      <c r="D108" s="956" t="s">
        <v>885</v>
      </c>
      <c r="E108" s="956" t="s">
        <v>2597</v>
      </c>
      <c r="F108" s="956" t="s">
        <v>2598</v>
      </c>
      <c r="G108" s="972" t="s">
        <v>888</v>
      </c>
      <c r="H108" s="926"/>
      <c r="I108" s="955" t="s">
        <v>884</v>
      </c>
      <c r="J108" s="956" t="s">
        <v>885</v>
      </c>
      <c r="K108" s="956" t="s">
        <v>2597</v>
      </c>
      <c r="L108" s="956" t="s">
        <v>2598</v>
      </c>
      <c r="M108" s="972" t="s">
        <v>888</v>
      </c>
      <c r="N108" s="926"/>
      <c r="O108" s="955" t="s">
        <v>884</v>
      </c>
      <c r="P108" s="956" t="s">
        <v>885</v>
      </c>
      <c r="Q108" s="956" t="s">
        <v>2597</v>
      </c>
      <c r="R108" s="956" t="s">
        <v>2598</v>
      </c>
      <c r="S108" s="972" t="s">
        <v>888</v>
      </c>
    </row>
    <row r="109" spans="3:19" x14ac:dyDescent="0.3">
      <c r="C109" s="959" t="s">
        <v>899</v>
      </c>
      <c r="D109" s="988">
        <v>133931.74620661701</v>
      </c>
      <c r="E109" s="961">
        <v>1</v>
      </c>
      <c r="F109" s="989">
        <v>40</v>
      </c>
      <c r="G109" s="963">
        <v>5357269.8482646802</v>
      </c>
      <c r="H109" s="926"/>
      <c r="I109" s="959" t="s">
        <v>899</v>
      </c>
      <c r="J109" s="988">
        <v>133931.74620661701</v>
      </c>
      <c r="K109" s="961">
        <v>1</v>
      </c>
      <c r="L109" s="989">
        <v>30</v>
      </c>
      <c r="M109" s="963">
        <v>4017952.3861985104</v>
      </c>
      <c r="N109" s="926"/>
      <c r="O109" s="959" t="s">
        <v>899</v>
      </c>
      <c r="P109" s="988">
        <v>133931.74620661701</v>
      </c>
      <c r="Q109" s="961">
        <v>1</v>
      </c>
      <c r="R109" s="989">
        <v>40</v>
      </c>
      <c r="S109" s="963">
        <v>5357269.8482646802</v>
      </c>
    </row>
    <row r="110" spans="3:19" x14ac:dyDescent="0.3">
      <c r="C110" s="990" t="s">
        <v>990</v>
      </c>
      <c r="D110" s="988">
        <v>100448.75998254272</v>
      </c>
      <c r="E110" s="961">
        <v>3</v>
      </c>
      <c r="F110" s="989">
        <v>40</v>
      </c>
      <c r="G110" s="963">
        <v>12053851.197905127</v>
      </c>
      <c r="H110" s="926"/>
      <c r="I110" s="959" t="s">
        <v>990</v>
      </c>
      <c r="J110" s="988">
        <v>100448.75998254272</v>
      </c>
      <c r="K110" s="961">
        <v>3</v>
      </c>
      <c r="L110" s="989">
        <v>30</v>
      </c>
      <c r="M110" s="963">
        <v>9040388.3984288443</v>
      </c>
      <c r="N110" s="926"/>
      <c r="O110" s="959" t="s">
        <v>990</v>
      </c>
      <c r="P110" s="988">
        <v>100448.75998254272</v>
      </c>
      <c r="Q110" s="961">
        <v>3</v>
      </c>
      <c r="R110" s="989">
        <v>40</v>
      </c>
      <c r="S110" s="963">
        <v>12053851.197905127</v>
      </c>
    </row>
    <row r="111" spans="3:19" x14ac:dyDescent="0.3">
      <c r="C111" s="959" t="s">
        <v>1154</v>
      </c>
      <c r="D111" s="988">
        <v>64040.167561799884</v>
      </c>
      <c r="E111" s="961">
        <v>5</v>
      </c>
      <c r="F111" s="989">
        <v>40</v>
      </c>
      <c r="G111" s="963">
        <v>12808033.512359977</v>
      </c>
      <c r="H111" s="926"/>
      <c r="I111" s="959" t="s">
        <v>1154</v>
      </c>
      <c r="J111" s="988">
        <v>64040.167561799884</v>
      </c>
      <c r="K111" s="961">
        <v>5</v>
      </c>
      <c r="L111" s="989">
        <v>30</v>
      </c>
      <c r="M111" s="963">
        <v>9606025.1342699826</v>
      </c>
      <c r="N111" s="926"/>
      <c r="O111" s="959" t="s">
        <v>1154</v>
      </c>
      <c r="P111" s="988">
        <v>64040.167561799884</v>
      </c>
      <c r="Q111" s="961">
        <v>5</v>
      </c>
      <c r="R111" s="989">
        <v>40</v>
      </c>
      <c r="S111" s="963">
        <v>12808033.512359977</v>
      </c>
    </row>
    <row r="112" spans="3:19" x14ac:dyDescent="0.3">
      <c r="C112" s="959" t="s">
        <v>2603</v>
      </c>
      <c r="D112" s="988">
        <v>290020.70325447264</v>
      </c>
      <c r="E112" s="965">
        <v>1</v>
      </c>
      <c r="F112" s="989">
        <v>40</v>
      </c>
      <c r="G112" s="963">
        <v>11600828.130178906</v>
      </c>
      <c r="H112" s="926"/>
      <c r="I112" s="959" t="s">
        <v>2603</v>
      </c>
      <c r="J112" s="988">
        <v>290020.70325447264</v>
      </c>
      <c r="K112" s="965">
        <v>1</v>
      </c>
      <c r="L112" s="989">
        <v>30</v>
      </c>
      <c r="M112" s="963">
        <v>8700621.0976341795</v>
      </c>
      <c r="N112" s="926"/>
      <c r="O112" s="959" t="s">
        <v>2603</v>
      </c>
      <c r="P112" s="988">
        <v>290020.70325447264</v>
      </c>
      <c r="Q112" s="965">
        <v>1</v>
      </c>
      <c r="R112" s="989">
        <v>40</v>
      </c>
      <c r="S112" s="963">
        <v>11600828.130178906</v>
      </c>
    </row>
    <row r="113" spans="3:19" x14ac:dyDescent="0.3">
      <c r="C113" s="720"/>
      <c r="D113" s="992"/>
      <c r="E113" s="993"/>
      <c r="F113" s="991" t="s">
        <v>1322</v>
      </c>
      <c r="G113" s="985">
        <v>41819982.688708693</v>
      </c>
      <c r="H113" s="926"/>
      <c r="I113" s="720"/>
      <c r="J113" s="992"/>
      <c r="K113" s="993"/>
      <c r="L113" s="968" t="s">
        <v>1322</v>
      </c>
      <c r="M113" s="985">
        <v>31364987.01653152</v>
      </c>
      <c r="N113" s="926"/>
      <c r="O113" s="720"/>
      <c r="P113" s="992"/>
      <c r="Q113" s="993"/>
      <c r="R113" s="968" t="s">
        <v>1322</v>
      </c>
      <c r="S113" s="985">
        <v>41819982.688708693</v>
      </c>
    </row>
    <row r="114" spans="3:19" x14ac:dyDescent="0.3">
      <c r="C114" s="953" t="s">
        <v>2785</v>
      </c>
      <c r="D114" s="954"/>
      <c r="E114" s="954"/>
      <c r="F114" s="609"/>
      <c r="G114" s="970"/>
      <c r="H114" s="926"/>
      <c r="I114" s="953" t="s">
        <v>2785</v>
      </c>
      <c r="J114" s="954"/>
      <c r="K114" s="954"/>
      <c r="L114" s="609"/>
      <c r="M114" s="970"/>
      <c r="N114" s="926"/>
      <c r="O114" s="953" t="s">
        <v>2785</v>
      </c>
      <c r="P114" s="954"/>
      <c r="Q114" s="954"/>
      <c r="R114" s="609"/>
      <c r="S114" s="970"/>
    </row>
    <row r="115" spans="3:19" x14ac:dyDescent="0.3">
      <c r="C115" s="955" t="s">
        <v>884</v>
      </c>
      <c r="D115" s="994" t="s">
        <v>892</v>
      </c>
      <c r="E115" s="994" t="s">
        <v>893</v>
      </c>
      <c r="F115" s="956" t="s">
        <v>887</v>
      </c>
      <c r="G115" s="972" t="s">
        <v>888</v>
      </c>
      <c r="H115" s="926"/>
      <c r="I115" s="955" t="s">
        <v>884</v>
      </c>
      <c r="J115" s="994" t="s">
        <v>892</v>
      </c>
      <c r="K115" s="994" t="s">
        <v>893</v>
      </c>
      <c r="L115" s="956" t="s">
        <v>887</v>
      </c>
      <c r="M115" s="972" t="s">
        <v>888</v>
      </c>
      <c r="N115" s="926"/>
      <c r="O115" s="955" t="s">
        <v>884</v>
      </c>
      <c r="P115" s="994" t="s">
        <v>892</v>
      </c>
      <c r="Q115" s="994" t="s">
        <v>893</v>
      </c>
      <c r="R115" s="956" t="s">
        <v>887</v>
      </c>
      <c r="S115" s="972" t="s">
        <v>888</v>
      </c>
    </row>
    <row r="116" spans="3:19" ht="16.5" x14ac:dyDescent="0.3">
      <c r="C116" s="974" t="s">
        <v>980</v>
      </c>
      <c r="D116" s="975" t="s">
        <v>4324</v>
      </c>
      <c r="E116" s="961">
        <v>150</v>
      </c>
      <c r="F116" s="962">
        <v>372449.24864756566</v>
      </c>
      <c r="G116" s="963">
        <v>55867387.297134846</v>
      </c>
      <c r="H116" s="926"/>
      <c r="I116" s="976" t="s">
        <v>2440</v>
      </c>
      <c r="J116" s="975" t="s">
        <v>4324</v>
      </c>
      <c r="K116" s="961">
        <v>150</v>
      </c>
      <c r="L116" s="962">
        <v>31125</v>
      </c>
      <c r="M116" s="963">
        <v>4668750</v>
      </c>
      <c r="N116" s="926"/>
      <c r="O116" s="974" t="s">
        <v>2345</v>
      </c>
      <c r="P116" s="679" t="s">
        <v>4324</v>
      </c>
      <c r="Q116" s="979">
        <v>225</v>
      </c>
      <c r="R116" s="962">
        <v>477128.39110398723</v>
      </c>
      <c r="S116" s="963">
        <v>107353887.99839713</v>
      </c>
    </row>
    <row r="117" spans="3:19" ht="16.5" x14ac:dyDescent="0.3">
      <c r="C117" s="974"/>
      <c r="D117" s="975"/>
      <c r="E117" s="961"/>
      <c r="F117" s="962"/>
      <c r="G117" s="963"/>
      <c r="H117" s="926"/>
      <c r="I117" s="959" t="s">
        <v>2439</v>
      </c>
      <c r="J117" s="975" t="s">
        <v>4325</v>
      </c>
      <c r="K117" s="980">
        <v>1500</v>
      </c>
      <c r="L117" s="962">
        <v>2940</v>
      </c>
      <c r="M117" s="963">
        <v>4410000</v>
      </c>
      <c r="N117" s="926"/>
      <c r="O117" s="974"/>
      <c r="P117" s="679"/>
      <c r="Q117" s="979"/>
      <c r="R117" s="962"/>
      <c r="S117" s="963"/>
    </row>
    <row r="118" spans="3:19" x14ac:dyDescent="0.3">
      <c r="C118" s="995"/>
      <c r="D118" s="996"/>
      <c r="E118" s="997"/>
      <c r="F118" s="968" t="s">
        <v>1322</v>
      </c>
      <c r="G118" s="985">
        <v>55867387.297134846</v>
      </c>
      <c r="H118" s="926"/>
      <c r="I118" s="995"/>
      <c r="J118" s="996"/>
      <c r="K118" s="997"/>
      <c r="L118" s="968" t="s">
        <v>1322</v>
      </c>
      <c r="M118" s="985">
        <v>9078750</v>
      </c>
      <c r="N118" s="926"/>
      <c r="O118" s="995"/>
      <c r="P118" s="996"/>
      <c r="Q118" s="997"/>
      <c r="R118" s="968" t="s">
        <v>1322</v>
      </c>
      <c r="S118" s="985">
        <v>107353887.99839713</v>
      </c>
    </row>
    <row r="119" spans="3:19" x14ac:dyDescent="0.3">
      <c r="C119" s="720"/>
      <c r="D119" s="609"/>
      <c r="E119" s="609"/>
      <c r="F119" s="987"/>
      <c r="G119" s="1004"/>
      <c r="H119" s="926"/>
      <c r="I119" s="720"/>
      <c r="J119" s="609"/>
      <c r="K119" s="609"/>
      <c r="L119" s="987"/>
      <c r="M119" s="1004"/>
      <c r="N119" s="926"/>
      <c r="O119" s="720"/>
      <c r="P119" s="609"/>
      <c r="Q119" s="609"/>
      <c r="R119" s="987"/>
      <c r="S119" s="1004"/>
    </row>
    <row r="120" spans="3:19" ht="15.75" thickBot="1" x14ac:dyDescent="0.35">
      <c r="C120" s="745"/>
      <c r="D120" s="746"/>
      <c r="E120" s="940" t="s">
        <v>964</v>
      </c>
      <c r="F120" s="1001"/>
      <c r="G120" s="1002">
        <v>177701331.09907919</v>
      </c>
      <c r="H120" s="926"/>
      <c r="I120" s="745"/>
      <c r="J120" s="746"/>
      <c r="K120" s="940" t="s">
        <v>964</v>
      </c>
      <c r="L120" s="1001"/>
      <c r="M120" s="1002">
        <v>113590825.37761329</v>
      </c>
      <c r="N120" s="926"/>
      <c r="O120" s="745"/>
      <c r="P120" s="746"/>
      <c r="Q120" s="940" t="s">
        <v>964</v>
      </c>
      <c r="R120" s="1001"/>
      <c r="S120" s="1002">
        <v>273442101.13857889</v>
      </c>
    </row>
    <row r="121" spans="3:19" x14ac:dyDescent="0.3">
      <c r="C121" s="926"/>
      <c r="D121" s="926"/>
      <c r="E121" s="926"/>
      <c r="F121" s="926"/>
      <c r="G121" s="926"/>
      <c r="H121" s="926"/>
      <c r="I121" s="926"/>
      <c r="J121" s="926"/>
      <c r="K121" s="926"/>
      <c r="L121" s="926"/>
      <c r="M121" s="926"/>
      <c r="N121" s="926"/>
      <c r="O121" s="926"/>
      <c r="P121" s="926"/>
      <c r="Q121" s="926"/>
      <c r="R121" s="926"/>
      <c r="S121" s="926"/>
    </row>
    <row r="122" spans="3:19" ht="15.75" thickBot="1" x14ac:dyDescent="0.35">
      <c r="C122" s="926"/>
      <c r="D122" s="926"/>
      <c r="E122" s="926"/>
      <c r="F122" s="926"/>
      <c r="G122" s="926"/>
      <c r="H122" s="926"/>
      <c r="I122" s="926"/>
      <c r="J122" s="926"/>
      <c r="K122" s="926"/>
      <c r="L122" s="926"/>
      <c r="M122" s="926"/>
      <c r="N122" s="926"/>
      <c r="O122" s="926"/>
      <c r="P122" s="926"/>
      <c r="Q122" s="926"/>
      <c r="R122" s="926"/>
      <c r="S122" s="926"/>
    </row>
    <row r="123" spans="3:19" x14ac:dyDescent="0.3">
      <c r="C123" s="932"/>
      <c r="D123" s="933" t="s">
        <v>4328</v>
      </c>
      <c r="E123" s="934"/>
      <c r="F123" s="934"/>
      <c r="G123" s="935"/>
      <c r="H123" s="926"/>
      <c r="I123" s="936" t="s">
        <v>4329</v>
      </c>
      <c r="J123" s="937"/>
      <c r="K123" s="938"/>
      <c r="L123" s="938"/>
      <c r="M123" s="939"/>
      <c r="N123" s="926"/>
      <c r="O123" s="936" t="s">
        <v>2454</v>
      </c>
      <c r="P123" s="937"/>
      <c r="Q123" s="938"/>
      <c r="R123" s="938"/>
      <c r="S123" s="939"/>
    </row>
    <row r="124" spans="3:19" ht="15.75" thickBot="1" x14ac:dyDescent="0.35">
      <c r="C124" s="745"/>
      <c r="D124" s="940"/>
      <c r="E124" s="941"/>
      <c r="F124" s="746"/>
      <c r="G124" s="942"/>
      <c r="H124" s="926"/>
      <c r="I124" s="745"/>
      <c r="J124" s="940"/>
      <c r="K124" s="941"/>
      <c r="L124" s="746"/>
      <c r="M124" s="942"/>
      <c r="N124" s="926"/>
      <c r="O124" s="745"/>
      <c r="P124" s="940"/>
      <c r="Q124" s="941"/>
      <c r="R124" s="746"/>
      <c r="S124" s="942"/>
    </row>
    <row r="125" spans="3:19" x14ac:dyDescent="0.3">
      <c r="C125" s="932"/>
      <c r="D125" s="692"/>
      <c r="E125" s="609" t="s">
        <v>875</v>
      </c>
      <c r="F125" s="609"/>
      <c r="G125" s="943"/>
      <c r="H125" s="926"/>
      <c r="I125" s="932"/>
      <c r="J125" s="692"/>
      <c r="K125" s="609" t="s">
        <v>875</v>
      </c>
      <c r="L125" s="609"/>
      <c r="M125" s="943"/>
      <c r="N125" s="926"/>
      <c r="O125" s="932"/>
      <c r="P125" s="692"/>
      <c r="Q125" s="609" t="s">
        <v>875</v>
      </c>
      <c r="R125" s="609"/>
      <c r="S125" s="943"/>
    </row>
    <row r="126" spans="3:19" ht="15.75" thickBot="1" x14ac:dyDescent="0.35">
      <c r="C126" s="944" t="s">
        <v>877</v>
      </c>
      <c r="D126" s="608">
        <v>7</v>
      </c>
      <c r="E126" s="945" t="s">
        <v>3366</v>
      </c>
      <c r="F126" s="946"/>
      <c r="G126" s="947"/>
      <c r="H126" s="926"/>
      <c r="I126" s="944" t="s">
        <v>877</v>
      </c>
      <c r="J126" s="608">
        <v>8</v>
      </c>
      <c r="K126" s="945" t="s">
        <v>3366</v>
      </c>
      <c r="L126" s="946"/>
      <c r="M126" s="947"/>
      <c r="N126" s="926"/>
      <c r="O126" s="944" t="s">
        <v>877</v>
      </c>
      <c r="P126" s="608">
        <v>9</v>
      </c>
      <c r="Q126" s="945" t="s">
        <v>3366</v>
      </c>
      <c r="R126" s="946"/>
      <c r="S126" s="947"/>
    </row>
    <row r="127" spans="3:19" ht="15.75" x14ac:dyDescent="0.3">
      <c r="C127" s="932" t="s">
        <v>880</v>
      </c>
      <c r="D127" s="693"/>
      <c r="E127" s="692"/>
      <c r="F127" s="948" t="s">
        <v>2318</v>
      </c>
      <c r="G127" s="949" t="s">
        <v>2320</v>
      </c>
      <c r="H127" s="928"/>
      <c r="I127" s="932" t="s">
        <v>880</v>
      </c>
      <c r="J127" s="693"/>
      <c r="K127" s="692"/>
      <c r="L127" s="948" t="s">
        <v>2318</v>
      </c>
      <c r="M127" s="949" t="s">
        <v>2320</v>
      </c>
      <c r="N127" s="928"/>
      <c r="O127" s="932" t="s">
        <v>880</v>
      </c>
      <c r="P127" s="693"/>
      <c r="Q127" s="692"/>
      <c r="R127" s="948" t="s">
        <v>2318</v>
      </c>
      <c r="S127" s="949" t="s">
        <v>2320</v>
      </c>
    </row>
    <row r="128" spans="3:19" ht="16.5" thickBot="1" x14ac:dyDescent="0.35">
      <c r="C128" s="950" t="s">
        <v>2453</v>
      </c>
      <c r="D128" s="951"/>
      <c r="E128" s="952"/>
      <c r="F128" s="609"/>
      <c r="G128" s="943"/>
      <c r="H128" s="928"/>
      <c r="I128" s="950" t="s">
        <v>2452</v>
      </c>
      <c r="J128" s="951"/>
      <c r="K128" s="952"/>
      <c r="L128" s="609"/>
      <c r="M128" s="943"/>
      <c r="N128" s="928"/>
      <c r="O128" s="950" t="s">
        <v>2451</v>
      </c>
      <c r="P128" s="951"/>
      <c r="Q128" s="952"/>
      <c r="R128" s="609"/>
      <c r="S128" s="943"/>
    </row>
    <row r="129" spans="3:19" ht="15.75" x14ac:dyDescent="0.3">
      <c r="C129" s="953" t="s">
        <v>882</v>
      </c>
      <c r="D129" s="609"/>
      <c r="E129" s="954"/>
      <c r="F129" s="609"/>
      <c r="G129" s="943"/>
      <c r="H129" s="928"/>
      <c r="I129" s="953" t="s">
        <v>882</v>
      </c>
      <c r="J129" s="609"/>
      <c r="K129" s="954"/>
      <c r="L129" s="609"/>
      <c r="M129" s="943"/>
      <c r="N129" s="928"/>
      <c r="O129" s="953" t="s">
        <v>882</v>
      </c>
      <c r="P129" s="609"/>
      <c r="Q129" s="954"/>
      <c r="R129" s="609"/>
      <c r="S129" s="943"/>
    </row>
    <row r="130" spans="3:19" ht="15.75" x14ac:dyDescent="0.3">
      <c r="C130" s="955" t="s">
        <v>884</v>
      </c>
      <c r="D130" s="956" t="s">
        <v>885</v>
      </c>
      <c r="E130" s="956" t="s">
        <v>886</v>
      </c>
      <c r="F130" s="956" t="s">
        <v>887</v>
      </c>
      <c r="G130" s="957" t="s">
        <v>888</v>
      </c>
      <c r="H130" s="928"/>
      <c r="I130" s="955" t="s">
        <v>884</v>
      </c>
      <c r="J130" s="956" t="s">
        <v>885</v>
      </c>
      <c r="K130" s="958" t="s">
        <v>886</v>
      </c>
      <c r="L130" s="956" t="s">
        <v>887</v>
      </c>
      <c r="M130" s="957" t="s">
        <v>888</v>
      </c>
      <c r="N130" s="928"/>
      <c r="O130" s="955" t="s">
        <v>884</v>
      </c>
      <c r="P130" s="956" t="s">
        <v>885</v>
      </c>
      <c r="Q130" s="958" t="s">
        <v>886</v>
      </c>
      <c r="R130" s="956" t="s">
        <v>887</v>
      </c>
      <c r="S130" s="957" t="s">
        <v>888</v>
      </c>
    </row>
    <row r="131" spans="3:19" ht="15.75" x14ac:dyDescent="0.3">
      <c r="C131" s="959" t="s">
        <v>889</v>
      </c>
      <c r="D131" s="960">
        <v>96448.825485874579</v>
      </c>
      <c r="E131" s="961">
        <v>8.6</v>
      </c>
      <c r="F131" s="962">
        <v>829459.89917852136</v>
      </c>
      <c r="G131" s="963">
        <v>829459.89917852136</v>
      </c>
      <c r="H131" s="928"/>
      <c r="I131" s="959" t="s">
        <v>889</v>
      </c>
      <c r="J131" s="960">
        <v>96448.825485874579</v>
      </c>
      <c r="K131" s="961">
        <v>6.6000000000000005</v>
      </c>
      <c r="L131" s="962">
        <v>636562.24820677226</v>
      </c>
      <c r="M131" s="963">
        <v>636562.24820677226</v>
      </c>
      <c r="N131" s="928"/>
      <c r="O131" s="959" t="s">
        <v>889</v>
      </c>
      <c r="P131" s="960">
        <v>96448.825485874579</v>
      </c>
      <c r="Q131" s="961">
        <v>8.6</v>
      </c>
      <c r="R131" s="962">
        <v>829459.89917852136</v>
      </c>
      <c r="S131" s="963">
        <v>829459.89917852136</v>
      </c>
    </row>
    <row r="132" spans="3:19" ht="15.75" x14ac:dyDescent="0.3">
      <c r="C132" s="964" t="s">
        <v>926</v>
      </c>
      <c r="D132" s="960">
        <v>39894.1454618313</v>
      </c>
      <c r="E132" s="961">
        <v>7.5</v>
      </c>
      <c r="F132" s="962">
        <v>299206.09096373478</v>
      </c>
      <c r="G132" s="963">
        <v>299206.09096373478</v>
      </c>
      <c r="H132" s="928"/>
      <c r="I132" s="959" t="s">
        <v>901</v>
      </c>
      <c r="J132" s="960">
        <v>46213.584452013631</v>
      </c>
      <c r="K132" s="961">
        <v>17.625</v>
      </c>
      <c r="L132" s="962">
        <v>814514.42596674024</v>
      </c>
      <c r="M132" s="963">
        <v>814514.42596674024</v>
      </c>
      <c r="N132" s="928"/>
      <c r="O132" s="959" t="s">
        <v>926</v>
      </c>
      <c r="P132" s="960">
        <v>39894.1454618313</v>
      </c>
      <c r="Q132" s="961">
        <v>5.45</v>
      </c>
      <c r="R132" s="962">
        <v>217423.09276698058</v>
      </c>
      <c r="S132" s="963">
        <v>217423.09276698058</v>
      </c>
    </row>
    <row r="133" spans="3:19" ht="15.75" x14ac:dyDescent="0.3">
      <c r="C133" s="964" t="s">
        <v>927</v>
      </c>
      <c r="D133" s="960">
        <v>29920.609096373475</v>
      </c>
      <c r="E133" s="961">
        <v>3.75</v>
      </c>
      <c r="F133" s="962">
        <v>112202.28411140053</v>
      </c>
      <c r="G133" s="963">
        <v>112202.28411140053</v>
      </c>
      <c r="H133" s="928"/>
      <c r="I133" s="959" t="s">
        <v>2263</v>
      </c>
      <c r="J133" s="960">
        <v>644840.71328391111</v>
      </c>
      <c r="K133" s="965">
        <v>3.3571428571428572</v>
      </c>
      <c r="L133" s="966">
        <v>2164822.3945959872</v>
      </c>
      <c r="M133" s="967">
        <v>2164822.3945959872</v>
      </c>
      <c r="N133" s="928"/>
      <c r="O133" s="959" t="s">
        <v>927</v>
      </c>
      <c r="P133" s="960">
        <v>29920.609096373475</v>
      </c>
      <c r="Q133" s="961">
        <v>2.7250000000000001</v>
      </c>
      <c r="R133" s="962">
        <v>81533.659787617726</v>
      </c>
      <c r="S133" s="963">
        <v>81533.659787617726</v>
      </c>
    </row>
    <row r="134" spans="3:19" ht="15.75" x14ac:dyDescent="0.3">
      <c r="C134" s="959" t="s">
        <v>901</v>
      </c>
      <c r="D134" s="960">
        <v>46213.584452013631</v>
      </c>
      <c r="E134" s="961">
        <v>17.625</v>
      </c>
      <c r="F134" s="962">
        <v>814514.42596674024</v>
      </c>
      <c r="G134" s="963">
        <v>814514.42596674024</v>
      </c>
      <c r="H134" s="928"/>
      <c r="I134" s="959"/>
      <c r="J134" s="962"/>
      <c r="K134" s="961"/>
      <c r="L134" s="962"/>
      <c r="M134" s="1003"/>
      <c r="N134" s="928"/>
      <c r="O134" s="959" t="s">
        <v>901</v>
      </c>
      <c r="P134" s="960">
        <v>46213.584452013631</v>
      </c>
      <c r="Q134" s="961">
        <v>52.875</v>
      </c>
      <c r="R134" s="962">
        <v>2443543.2779002208</v>
      </c>
      <c r="S134" s="963">
        <v>2443543.2779002208</v>
      </c>
    </row>
    <row r="135" spans="3:19" ht="15.75" x14ac:dyDescent="0.3">
      <c r="C135" s="959" t="s">
        <v>2324</v>
      </c>
      <c r="D135" s="960">
        <v>139715.48787818075</v>
      </c>
      <c r="E135" s="961">
        <v>15</v>
      </c>
      <c r="F135" s="962">
        <v>2095732.3181727112</v>
      </c>
      <c r="G135" s="963">
        <v>2095732.3181727112</v>
      </c>
      <c r="H135" s="928"/>
      <c r="I135" s="959"/>
      <c r="J135" s="962"/>
      <c r="K135" s="961"/>
      <c r="L135" s="962"/>
      <c r="M135" s="1003"/>
      <c r="N135" s="928"/>
      <c r="O135" s="959" t="s">
        <v>2324</v>
      </c>
      <c r="P135" s="960">
        <v>139715.48787818075</v>
      </c>
      <c r="Q135" s="961">
        <v>15</v>
      </c>
      <c r="R135" s="962">
        <v>2095732.3181727112</v>
      </c>
      <c r="S135" s="963">
        <v>2095732.3181727112</v>
      </c>
    </row>
    <row r="136" spans="3:19" ht="15.75" x14ac:dyDescent="0.3">
      <c r="C136" s="959" t="s">
        <v>2325</v>
      </c>
      <c r="D136" s="960">
        <v>98875.576036866361</v>
      </c>
      <c r="E136" s="965">
        <v>20</v>
      </c>
      <c r="F136" s="962">
        <v>1977511.5207373272</v>
      </c>
      <c r="G136" s="963">
        <v>1977511.5207373272</v>
      </c>
      <c r="H136" s="928"/>
      <c r="I136" s="959"/>
      <c r="J136" s="962"/>
      <c r="K136" s="961"/>
      <c r="L136" s="962"/>
      <c r="M136" s="1003"/>
      <c r="N136" s="928"/>
      <c r="O136" s="959" t="s">
        <v>2325</v>
      </c>
      <c r="P136" s="960">
        <v>98875.576036866361</v>
      </c>
      <c r="Q136" s="965">
        <v>20</v>
      </c>
      <c r="R136" s="962">
        <v>1977511.5207373272</v>
      </c>
      <c r="S136" s="963">
        <v>1977511.5207373272</v>
      </c>
    </row>
    <row r="137" spans="3:19" ht="15.75" x14ac:dyDescent="0.3">
      <c r="C137" s="959" t="s">
        <v>2263</v>
      </c>
      <c r="D137" s="960">
        <v>644840.71328391111</v>
      </c>
      <c r="E137" s="965">
        <v>3.3571428571428572</v>
      </c>
      <c r="F137" s="966">
        <v>2164822.3945959872</v>
      </c>
      <c r="G137" s="967">
        <v>2164822.3945959872</v>
      </c>
      <c r="H137" s="928"/>
      <c r="I137" s="959"/>
      <c r="J137" s="962"/>
      <c r="K137" s="961"/>
      <c r="L137" s="962"/>
      <c r="M137" s="1003"/>
      <c r="N137" s="928"/>
      <c r="O137" s="959" t="s">
        <v>2263</v>
      </c>
      <c r="P137" s="960">
        <v>644840.71328391111</v>
      </c>
      <c r="Q137" s="965">
        <v>6.8428571428571425</v>
      </c>
      <c r="R137" s="966">
        <v>4412552.8808999062</v>
      </c>
      <c r="S137" s="967">
        <v>4412552.8808999062</v>
      </c>
    </row>
    <row r="138" spans="3:19" x14ac:dyDescent="0.3">
      <c r="C138" s="720"/>
      <c r="D138" s="609"/>
      <c r="E138" s="609"/>
      <c r="F138" s="968" t="s">
        <v>1322</v>
      </c>
      <c r="G138" s="969">
        <v>8293448.9337264216</v>
      </c>
      <c r="H138" s="926"/>
      <c r="I138" s="720"/>
      <c r="J138" s="609"/>
      <c r="K138" s="609"/>
      <c r="L138" s="968" t="s">
        <v>1322</v>
      </c>
      <c r="M138" s="969">
        <v>3615899.0687694997</v>
      </c>
      <c r="N138" s="926"/>
      <c r="O138" s="720"/>
      <c r="P138" s="609"/>
      <c r="Q138" s="609"/>
      <c r="R138" s="968" t="s">
        <v>1322</v>
      </c>
      <c r="S138" s="969">
        <v>12057756.649443286</v>
      </c>
    </row>
    <row r="139" spans="3:19" x14ac:dyDescent="0.3">
      <c r="C139" s="953" t="s">
        <v>891</v>
      </c>
      <c r="D139" s="954"/>
      <c r="E139" s="954"/>
      <c r="F139" s="609"/>
      <c r="G139" s="970"/>
      <c r="H139" s="926"/>
      <c r="I139" s="953" t="s">
        <v>891</v>
      </c>
      <c r="J139" s="954"/>
      <c r="K139" s="954"/>
      <c r="L139" s="609"/>
      <c r="M139" s="970"/>
      <c r="N139" s="926"/>
      <c r="O139" s="953" t="s">
        <v>891</v>
      </c>
      <c r="P139" s="954"/>
      <c r="Q139" s="954"/>
      <c r="R139" s="609"/>
      <c r="S139" s="971"/>
    </row>
    <row r="140" spans="3:19" x14ac:dyDescent="0.3">
      <c r="C140" s="955" t="s">
        <v>884</v>
      </c>
      <c r="D140" s="956" t="s">
        <v>1</v>
      </c>
      <c r="E140" s="956" t="s">
        <v>893</v>
      </c>
      <c r="F140" s="956" t="s">
        <v>887</v>
      </c>
      <c r="G140" s="972" t="s">
        <v>888</v>
      </c>
      <c r="H140" s="926"/>
      <c r="I140" s="955" t="s">
        <v>884</v>
      </c>
      <c r="J140" s="956" t="s">
        <v>1</v>
      </c>
      <c r="K140" s="956" t="s">
        <v>893</v>
      </c>
      <c r="L140" s="956" t="s">
        <v>887</v>
      </c>
      <c r="M140" s="972" t="s">
        <v>888</v>
      </c>
      <c r="N140" s="926"/>
      <c r="O140" s="955" t="s">
        <v>884</v>
      </c>
      <c r="P140" s="956" t="s">
        <v>1</v>
      </c>
      <c r="Q140" s="956" t="s">
        <v>893</v>
      </c>
      <c r="R140" s="956" t="s">
        <v>887</v>
      </c>
      <c r="S140" s="973" t="s">
        <v>888</v>
      </c>
    </row>
    <row r="141" spans="3:19" ht="16.5" x14ac:dyDescent="0.3">
      <c r="C141" s="974" t="s">
        <v>2233</v>
      </c>
      <c r="D141" s="975" t="s">
        <v>4324</v>
      </c>
      <c r="E141" s="961">
        <v>94</v>
      </c>
      <c r="F141" s="962">
        <v>36154.069324784614</v>
      </c>
      <c r="G141" s="963">
        <v>3398482.5165297538</v>
      </c>
      <c r="H141" s="926"/>
      <c r="I141" s="974" t="s">
        <v>2239</v>
      </c>
      <c r="J141" s="975" t="s">
        <v>2</v>
      </c>
      <c r="K141" s="961">
        <v>4000</v>
      </c>
      <c r="L141" s="962">
        <v>18375.810859547186</v>
      </c>
      <c r="M141" s="963">
        <v>73503243.438188747</v>
      </c>
      <c r="N141" s="926"/>
      <c r="O141" s="976" t="s">
        <v>984</v>
      </c>
      <c r="P141" s="975" t="s">
        <v>4324</v>
      </c>
      <c r="Q141" s="961">
        <v>282</v>
      </c>
      <c r="R141" s="962">
        <v>36154.069324784614</v>
      </c>
      <c r="S141" s="963">
        <v>10195447.549589261</v>
      </c>
    </row>
    <row r="142" spans="3:19" x14ac:dyDescent="0.3">
      <c r="C142" s="974" t="s">
        <v>2239</v>
      </c>
      <c r="D142" s="975" t="s">
        <v>2</v>
      </c>
      <c r="E142" s="961">
        <v>4000</v>
      </c>
      <c r="F142" s="962">
        <v>18375.810859547186</v>
      </c>
      <c r="G142" s="963">
        <v>73503243.438188747</v>
      </c>
      <c r="H142" s="926"/>
      <c r="I142" s="1005" t="s">
        <v>2326</v>
      </c>
      <c r="J142" s="1006" t="s">
        <v>1</v>
      </c>
      <c r="K142" s="1007">
        <v>668</v>
      </c>
      <c r="L142" s="1008">
        <v>7281.4414245152502</v>
      </c>
      <c r="M142" s="1009">
        <v>4864002.8715761872</v>
      </c>
      <c r="N142" s="926"/>
      <c r="O142" s="974" t="s">
        <v>2239</v>
      </c>
      <c r="P142" s="679" t="s">
        <v>2</v>
      </c>
      <c r="Q142" s="961">
        <v>4000</v>
      </c>
      <c r="R142" s="962">
        <v>18375.810859547186</v>
      </c>
      <c r="S142" s="963">
        <v>73503243.438188747</v>
      </c>
    </row>
    <row r="143" spans="3:19" x14ac:dyDescent="0.3">
      <c r="C143" s="977" t="s">
        <v>2326</v>
      </c>
      <c r="D143" s="978" t="s">
        <v>1</v>
      </c>
      <c r="E143" s="961">
        <v>668</v>
      </c>
      <c r="F143" s="962">
        <v>7281.4414245152502</v>
      </c>
      <c r="G143" s="963">
        <v>4864002.8715761872</v>
      </c>
      <c r="H143" s="926"/>
      <c r="I143" s="974" t="s">
        <v>902</v>
      </c>
      <c r="J143" s="978" t="s">
        <v>903</v>
      </c>
      <c r="K143" s="979">
        <v>112.60000000000001</v>
      </c>
      <c r="L143" s="962">
        <v>96726.106992586661</v>
      </c>
      <c r="M143" s="963">
        <v>10891359.647365259</v>
      </c>
      <c r="N143" s="926"/>
      <c r="O143" s="976" t="s">
        <v>2326</v>
      </c>
      <c r="P143" s="679" t="s">
        <v>1</v>
      </c>
      <c r="Q143" s="961">
        <v>668</v>
      </c>
      <c r="R143" s="962">
        <v>7281.4414245152502</v>
      </c>
      <c r="S143" s="963">
        <v>4864002.8715761872</v>
      </c>
    </row>
    <row r="144" spans="3:19" ht="16.5" x14ac:dyDescent="0.3">
      <c r="C144" s="974" t="s">
        <v>902</v>
      </c>
      <c r="D144" s="978" t="s">
        <v>903</v>
      </c>
      <c r="E144" s="979">
        <v>112.60000000000001</v>
      </c>
      <c r="F144" s="962">
        <v>96726.106992586661</v>
      </c>
      <c r="G144" s="963">
        <v>10891359.647365259</v>
      </c>
      <c r="H144" s="926"/>
      <c r="I144" s="959" t="s">
        <v>2167</v>
      </c>
      <c r="J144" s="975" t="s">
        <v>4324</v>
      </c>
      <c r="K144" s="979">
        <v>235</v>
      </c>
      <c r="L144" s="962">
        <v>31489.721498697658</v>
      </c>
      <c r="M144" s="963">
        <v>7400084.5521939499</v>
      </c>
      <c r="N144" s="926"/>
      <c r="O144" s="974" t="s">
        <v>902</v>
      </c>
      <c r="P144" s="679" t="s">
        <v>903</v>
      </c>
      <c r="Q144" s="979">
        <v>211.5</v>
      </c>
      <c r="R144" s="962">
        <v>96726.106992586661</v>
      </c>
      <c r="S144" s="963">
        <v>20457571.628932077</v>
      </c>
    </row>
    <row r="145" spans="3:19" ht="16.5" x14ac:dyDescent="0.3">
      <c r="C145" s="959" t="s">
        <v>2167</v>
      </c>
      <c r="D145" s="975" t="s">
        <v>4324</v>
      </c>
      <c r="E145" s="980">
        <v>235</v>
      </c>
      <c r="F145" s="962">
        <v>31489.721498697658</v>
      </c>
      <c r="G145" s="963">
        <v>7400084.5521939499</v>
      </c>
      <c r="H145" s="926"/>
      <c r="I145" s="959" t="s">
        <v>2344</v>
      </c>
      <c r="J145" s="975" t="s">
        <v>4324</v>
      </c>
      <c r="K145" s="980">
        <v>109</v>
      </c>
      <c r="L145" s="962">
        <v>74801.52274093368</v>
      </c>
      <c r="M145" s="963">
        <v>8153365.9787617708</v>
      </c>
      <c r="N145" s="926"/>
      <c r="O145" s="976" t="s">
        <v>2167</v>
      </c>
      <c r="P145" s="975" t="s">
        <v>4324</v>
      </c>
      <c r="Q145" s="980">
        <v>479</v>
      </c>
      <c r="R145" s="962">
        <v>31489.721498697658</v>
      </c>
      <c r="S145" s="963">
        <v>15083576.597876178</v>
      </c>
    </row>
    <row r="146" spans="3:19" ht="16.5" x14ac:dyDescent="0.3">
      <c r="C146" s="981" t="s">
        <v>2295</v>
      </c>
      <c r="D146" s="975" t="s">
        <v>2</v>
      </c>
      <c r="E146" s="980">
        <v>1000</v>
      </c>
      <c r="F146" s="962">
        <v>10474.813432835821</v>
      </c>
      <c r="G146" s="963">
        <v>10474813.432835821</v>
      </c>
      <c r="H146" s="926"/>
      <c r="I146" s="974" t="s">
        <v>896</v>
      </c>
      <c r="J146" s="975" t="s">
        <v>4324</v>
      </c>
      <c r="K146" s="980">
        <v>94</v>
      </c>
      <c r="L146" s="962">
        <v>20419.955920657183</v>
      </c>
      <c r="M146" s="963">
        <v>1919475.8565417752</v>
      </c>
      <c r="N146" s="926"/>
      <c r="O146" s="974" t="s">
        <v>980</v>
      </c>
      <c r="P146" s="975" t="s">
        <v>4324</v>
      </c>
      <c r="Q146" s="980">
        <v>109</v>
      </c>
      <c r="R146" s="962">
        <v>372449.24864756566</v>
      </c>
      <c r="S146" s="963">
        <v>40596968.10258466</v>
      </c>
    </row>
    <row r="147" spans="3:19" ht="16.5" x14ac:dyDescent="0.3">
      <c r="C147" s="959" t="s">
        <v>2344</v>
      </c>
      <c r="D147" s="975" t="s">
        <v>4324</v>
      </c>
      <c r="E147" s="980">
        <v>109</v>
      </c>
      <c r="F147" s="962">
        <v>74801.52274093368</v>
      </c>
      <c r="G147" s="963">
        <v>8153365.9787617708</v>
      </c>
      <c r="H147" s="926"/>
      <c r="I147" s="981" t="s">
        <v>2295</v>
      </c>
      <c r="J147" s="679" t="s">
        <v>2</v>
      </c>
      <c r="K147" s="980">
        <v>1000</v>
      </c>
      <c r="L147" s="962">
        <v>10474.813432835821</v>
      </c>
      <c r="M147" s="963">
        <v>10474813.432835821</v>
      </c>
      <c r="N147" s="926"/>
      <c r="O147" s="981" t="s">
        <v>2295</v>
      </c>
      <c r="P147" s="679" t="s">
        <v>2</v>
      </c>
      <c r="Q147" s="980">
        <v>1000</v>
      </c>
      <c r="R147" s="962">
        <v>10474.813432835821</v>
      </c>
      <c r="S147" s="963">
        <v>10474813.432835821</v>
      </c>
    </row>
    <row r="148" spans="3:19" x14ac:dyDescent="0.3">
      <c r="C148" s="974" t="s">
        <v>988</v>
      </c>
      <c r="D148" s="975" t="s">
        <v>2327</v>
      </c>
      <c r="E148" s="980">
        <v>100</v>
      </c>
      <c r="F148" s="962">
        <v>9470.8830294530144</v>
      </c>
      <c r="G148" s="963">
        <v>947088.3029453014</v>
      </c>
      <c r="H148" s="926"/>
      <c r="I148" s="974" t="s">
        <v>988</v>
      </c>
      <c r="J148" s="975" t="s">
        <v>2327</v>
      </c>
      <c r="K148" s="980">
        <v>25</v>
      </c>
      <c r="L148" s="962">
        <v>9470.8830294530144</v>
      </c>
      <c r="M148" s="1010">
        <v>236772.07573632535</v>
      </c>
      <c r="N148" s="926"/>
      <c r="O148" s="974" t="s">
        <v>988</v>
      </c>
      <c r="P148" s="975" t="s">
        <v>2327</v>
      </c>
      <c r="Q148" s="980">
        <v>215</v>
      </c>
      <c r="R148" s="962">
        <v>9470.8830294530144</v>
      </c>
      <c r="S148" s="963">
        <v>2036239.8513323981</v>
      </c>
    </row>
    <row r="149" spans="3:19" x14ac:dyDescent="0.3">
      <c r="C149" s="974"/>
      <c r="D149" s="975"/>
      <c r="E149" s="980"/>
      <c r="F149" s="962"/>
      <c r="G149" s="963"/>
      <c r="H149" s="926"/>
      <c r="I149" s="1005"/>
      <c r="J149" s="1006"/>
      <c r="K149" s="1007"/>
      <c r="L149" s="1008"/>
      <c r="M149" s="1009"/>
      <c r="N149" s="926"/>
      <c r="O149" s="974"/>
      <c r="P149" s="975"/>
      <c r="Q149" s="980"/>
      <c r="R149" s="962"/>
      <c r="S149" s="963"/>
    </row>
    <row r="150" spans="3:19" x14ac:dyDescent="0.3">
      <c r="C150" s="974"/>
      <c r="D150" s="975"/>
      <c r="E150" s="980"/>
      <c r="F150" s="962"/>
      <c r="G150" s="963"/>
      <c r="H150" s="926"/>
      <c r="I150" s="1011"/>
      <c r="J150" s="1006"/>
      <c r="K150" s="1012"/>
      <c r="L150" s="1008"/>
      <c r="M150" s="1009"/>
      <c r="N150" s="926"/>
      <c r="O150" s="974"/>
      <c r="P150" s="975"/>
      <c r="Q150" s="980"/>
      <c r="R150" s="962"/>
      <c r="S150" s="963"/>
    </row>
    <row r="151" spans="3:19" x14ac:dyDescent="0.3">
      <c r="C151" s="720"/>
      <c r="D151" s="609"/>
      <c r="E151" s="609"/>
      <c r="F151" s="968" t="s">
        <v>1322</v>
      </c>
      <c r="G151" s="985">
        <v>119632440.7403968</v>
      </c>
      <c r="H151" s="926"/>
      <c r="I151" s="720"/>
      <c r="J151" s="609"/>
      <c r="K151" s="609"/>
      <c r="L151" s="968" t="s">
        <v>1322</v>
      </c>
      <c r="M151" s="985">
        <v>117443117.85319985</v>
      </c>
      <c r="N151" s="926"/>
      <c r="O151" s="976"/>
      <c r="P151" s="924"/>
      <c r="Q151" s="924"/>
      <c r="R151" s="968" t="s">
        <v>1322</v>
      </c>
      <c r="S151" s="1013">
        <v>238992178.46666667</v>
      </c>
    </row>
    <row r="152" spans="3:19" x14ac:dyDescent="0.3">
      <c r="C152" s="953" t="s">
        <v>898</v>
      </c>
      <c r="D152" s="954"/>
      <c r="E152" s="954"/>
      <c r="F152" s="609"/>
      <c r="G152" s="970"/>
      <c r="H152" s="926"/>
      <c r="I152" s="953" t="s">
        <v>898</v>
      </c>
      <c r="J152" s="954"/>
      <c r="K152" s="954"/>
      <c r="L152" s="609"/>
      <c r="M152" s="970"/>
      <c r="N152" s="926"/>
      <c r="O152" s="953" t="s">
        <v>898</v>
      </c>
      <c r="P152" s="954"/>
      <c r="Q152" s="954"/>
      <c r="R152" s="609"/>
      <c r="S152" s="970"/>
    </row>
    <row r="153" spans="3:19" x14ac:dyDescent="0.3">
      <c r="C153" s="955" t="s">
        <v>884</v>
      </c>
      <c r="D153" s="956" t="s">
        <v>885</v>
      </c>
      <c r="E153" s="956" t="s">
        <v>2597</v>
      </c>
      <c r="F153" s="956" t="s">
        <v>2598</v>
      </c>
      <c r="G153" s="972" t="s">
        <v>888</v>
      </c>
      <c r="H153" s="926"/>
      <c r="I153" s="955" t="s">
        <v>884</v>
      </c>
      <c r="J153" s="956" t="s">
        <v>885</v>
      </c>
      <c r="K153" s="956" t="s">
        <v>2597</v>
      </c>
      <c r="L153" s="956" t="s">
        <v>2598</v>
      </c>
      <c r="M153" s="972" t="s">
        <v>888</v>
      </c>
      <c r="N153" s="926"/>
      <c r="O153" s="955" t="s">
        <v>884</v>
      </c>
      <c r="P153" s="956" t="s">
        <v>885</v>
      </c>
      <c r="Q153" s="956" t="s">
        <v>2597</v>
      </c>
      <c r="R153" s="956" t="s">
        <v>2598</v>
      </c>
      <c r="S153" s="972" t="s">
        <v>888</v>
      </c>
    </row>
    <row r="154" spans="3:19" x14ac:dyDescent="0.3">
      <c r="C154" s="959" t="s">
        <v>899</v>
      </c>
      <c r="D154" s="988">
        <v>133931.74620661701</v>
      </c>
      <c r="E154" s="961">
        <v>1</v>
      </c>
      <c r="F154" s="989">
        <v>43</v>
      </c>
      <c r="G154" s="963">
        <v>5759065.0868845312</v>
      </c>
      <c r="H154" s="926"/>
      <c r="I154" s="959" t="s">
        <v>899</v>
      </c>
      <c r="J154" s="988">
        <v>133931.74620661701</v>
      </c>
      <c r="K154" s="961">
        <v>1</v>
      </c>
      <c r="L154" s="989">
        <v>33</v>
      </c>
      <c r="M154" s="963">
        <v>4419747.6248183614</v>
      </c>
      <c r="N154" s="926"/>
      <c r="O154" s="959" t="s">
        <v>899</v>
      </c>
      <c r="P154" s="988">
        <v>133931.74620661701</v>
      </c>
      <c r="Q154" s="961">
        <v>1</v>
      </c>
      <c r="R154" s="989">
        <v>43</v>
      </c>
      <c r="S154" s="963">
        <v>5759065.0868845312</v>
      </c>
    </row>
    <row r="155" spans="3:19" x14ac:dyDescent="0.3">
      <c r="C155" s="990" t="s">
        <v>990</v>
      </c>
      <c r="D155" s="988">
        <v>100448.75998254272</v>
      </c>
      <c r="E155" s="961">
        <v>3</v>
      </c>
      <c r="F155" s="989">
        <v>43</v>
      </c>
      <c r="G155" s="963">
        <v>12957890.037748011</v>
      </c>
      <c r="H155" s="926"/>
      <c r="I155" s="990" t="s">
        <v>990</v>
      </c>
      <c r="J155" s="988">
        <v>100448.75998254272</v>
      </c>
      <c r="K155" s="961">
        <v>3</v>
      </c>
      <c r="L155" s="989">
        <v>33</v>
      </c>
      <c r="M155" s="963">
        <v>9944427.2382717282</v>
      </c>
      <c r="N155" s="926"/>
      <c r="O155" s="990" t="s">
        <v>990</v>
      </c>
      <c r="P155" s="988">
        <v>100448.75998254272</v>
      </c>
      <c r="Q155" s="961">
        <v>3</v>
      </c>
      <c r="R155" s="989">
        <v>43</v>
      </c>
      <c r="S155" s="963">
        <v>12957890.037748011</v>
      </c>
    </row>
    <row r="156" spans="3:19" x14ac:dyDescent="0.3">
      <c r="C156" s="959" t="s">
        <v>1154</v>
      </c>
      <c r="D156" s="988">
        <v>64040.167561799884</v>
      </c>
      <c r="E156" s="961">
        <v>5</v>
      </c>
      <c r="F156" s="989">
        <v>43</v>
      </c>
      <c r="G156" s="963">
        <v>13768636.025786975</v>
      </c>
      <c r="H156" s="926"/>
      <c r="I156" s="959" t="s">
        <v>1154</v>
      </c>
      <c r="J156" s="988">
        <v>64040.167561799884</v>
      </c>
      <c r="K156" s="961">
        <v>5</v>
      </c>
      <c r="L156" s="989">
        <v>33</v>
      </c>
      <c r="M156" s="963">
        <v>10566627.647696981</v>
      </c>
      <c r="N156" s="926"/>
      <c r="O156" s="959" t="s">
        <v>1154</v>
      </c>
      <c r="P156" s="988">
        <v>64040.167561799884</v>
      </c>
      <c r="Q156" s="961">
        <v>5</v>
      </c>
      <c r="R156" s="989">
        <v>43</v>
      </c>
      <c r="S156" s="963">
        <v>13768636.025786975</v>
      </c>
    </row>
    <row r="157" spans="3:19" x14ac:dyDescent="0.3">
      <c r="C157" s="959" t="s">
        <v>2603</v>
      </c>
      <c r="D157" s="988">
        <v>290020.70325447264</v>
      </c>
      <c r="E157" s="965">
        <v>1</v>
      </c>
      <c r="F157" s="989">
        <v>43</v>
      </c>
      <c r="G157" s="963">
        <v>12470890.239942323</v>
      </c>
      <c r="H157" s="926"/>
      <c r="I157" s="959" t="s">
        <v>2603</v>
      </c>
      <c r="J157" s="988">
        <v>290020.70325447264</v>
      </c>
      <c r="K157" s="965">
        <v>1</v>
      </c>
      <c r="L157" s="989">
        <v>33</v>
      </c>
      <c r="M157" s="963">
        <v>9570683.2073975969</v>
      </c>
      <c r="N157" s="926"/>
      <c r="O157" s="959" t="s">
        <v>2603</v>
      </c>
      <c r="P157" s="988">
        <v>290020.70325447264</v>
      </c>
      <c r="Q157" s="965">
        <v>1</v>
      </c>
      <c r="R157" s="989">
        <v>43</v>
      </c>
      <c r="S157" s="963">
        <v>12470890.239942323</v>
      </c>
    </row>
    <row r="158" spans="3:19" x14ac:dyDescent="0.3">
      <c r="C158" s="720"/>
      <c r="D158" s="992"/>
      <c r="E158" s="993"/>
      <c r="F158" s="991" t="s">
        <v>1322</v>
      </c>
      <c r="G158" s="985">
        <v>44956481.390361845</v>
      </c>
      <c r="H158" s="926"/>
      <c r="I158" s="720"/>
      <c r="J158" s="992"/>
      <c r="K158" s="993"/>
      <c r="L158" s="991" t="s">
        <v>1322</v>
      </c>
      <c r="M158" s="985">
        <v>34501485.718184665</v>
      </c>
      <c r="N158" s="926"/>
      <c r="O158" s="720"/>
      <c r="P158" s="992"/>
      <c r="Q158" s="993"/>
      <c r="R158" s="991" t="s">
        <v>1322</v>
      </c>
      <c r="S158" s="985">
        <v>44956481.390361845</v>
      </c>
    </row>
    <row r="159" spans="3:19" x14ac:dyDescent="0.3">
      <c r="C159" s="953" t="s">
        <v>2785</v>
      </c>
      <c r="D159" s="954"/>
      <c r="E159" s="954"/>
      <c r="F159" s="609"/>
      <c r="G159" s="970"/>
      <c r="H159" s="926"/>
      <c r="I159" s="953" t="s">
        <v>2785</v>
      </c>
      <c r="J159" s="954"/>
      <c r="K159" s="954"/>
      <c r="L159" s="609"/>
      <c r="M159" s="970"/>
      <c r="N159" s="926"/>
      <c r="O159" s="953" t="s">
        <v>2785</v>
      </c>
      <c r="P159" s="954"/>
      <c r="Q159" s="954"/>
      <c r="R159" s="609"/>
      <c r="S159" s="970"/>
    </row>
    <row r="160" spans="3:19" x14ac:dyDescent="0.3">
      <c r="C160" s="955" t="s">
        <v>884</v>
      </c>
      <c r="D160" s="994" t="s">
        <v>892</v>
      </c>
      <c r="E160" s="994" t="s">
        <v>893</v>
      </c>
      <c r="F160" s="956" t="s">
        <v>887</v>
      </c>
      <c r="G160" s="972" t="s">
        <v>888</v>
      </c>
      <c r="H160" s="926"/>
      <c r="I160" s="955" t="s">
        <v>884</v>
      </c>
      <c r="J160" s="994" t="s">
        <v>892</v>
      </c>
      <c r="K160" s="994" t="s">
        <v>893</v>
      </c>
      <c r="L160" s="956" t="s">
        <v>887</v>
      </c>
      <c r="M160" s="972" t="s">
        <v>888</v>
      </c>
      <c r="N160" s="926"/>
      <c r="O160" s="955" t="s">
        <v>884</v>
      </c>
      <c r="P160" s="994" t="s">
        <v>892</v>
      </c>
      <c r="Q160" s="994" t="s">
        <v>893</v>
      </c>
      <c r="R160" s="956" t="s">
        <v>887</v>
      </c>
      <c r="S160" s="972" t="s">
        <v>888</v>
      </c>
    </row>
    <row r="161" spans="3:19" ht="16.5" x14ac:dyDescent="0.3">
      <c r="C161" s="974" t="s">
        <v>980</v>
      </c>
      <c r="D161" s="975" t="s">
        <v>4324</v>
      </c>
      <c r="E161" s="961">
        <v>150</v>
      </c>
      <c r="F161" s="962">
        <v>372449.24864756566</v>
      </c>
      <c r="G161" s="963">
        <v>55867387.297134846</v>
      </c>
      <c r="H161" s="926"/>
      <c r="I161" s="976" t="s">
        <v>2440</v>
      </c>
      <c r="J161" s="975" t="s">
        <v>4324</v>
      </c>
      <c r="K161" s="961">
        <v>150</v>
      </c>
      <c r="L161" s="962">
        <v>31125</v>
      </c>
      <c r="M161" s="963">
        <v>4668750</v>
      </c>
      <c r="N161" s="926"/>
      <c r="O161" s="974" t="s">
        <v>2345</v>
      </c>
      <c r="P161" s="679" t="s">
        <v>4324</v>
      </c>
      <c r="Q161" s="979">
        <v>225</v>
      </c>
      <c r="R161" s="962">
        <v>477128.39110398723</v>
      </c>
      <c r="S161" s="963">
        <v>107353887.99839713</v>
      </c>
    </row>
    <row r="162" spans="3:19" ht="16.5" x14ac:dyDescent="0.3">
      <c r="C162" s="974"/>
      <c r="D162" s="975"/>
      <c r="E162" s="961"/>
      <c r="F162" s="962"/>
      <c r="G162" s="963"/>
      <c r="H162" s="926"/>
      <c r="I162" s="959" t="s">
        <v>2439</v>
      </c>
      <c r="J162" s="975" t="s">
        <v>4325</v>
      </c>
      <c r="K162" s="980">
        <v>1500</v>
      </c>
      <c r="L162" s="962">
        <v>2940</v>
      </c>
      <c r="M162" s="963">
        <v>4410000</v>
      </c>
      <c r="N162" s="926"/>
      <c r="O162" s="974"/>
      <c r="P162" s="679"/>
      <c r="Q162" s="979"/>
      <c r="R162" s="962"/>
      <c r="S162" s="963"/>
    </row>
    <row r="163" spans="3:19" x14ac:dyDescent="0.3">
      <c r="C163" s="995"/>
      <c r="D163" s="996"/>
      <c r="E163" s="997"/>
      <c r="F163" s="968" t="s">
        <v>1322</v>
      </c>
      <c r="G163" s="985">
        <v>55867387.297134846</v>
      </c>
      <c r="H163" s="926"/>
      <c r="I163" s="995"/>
      <c r="J163" s="996"/>
      <c r="K163" s="997"/>
      <c r="L163" s="968" t="s">
        <v>1322</v>
      </c>
      <c r="M163" s="985">
        <v>9078750</v>
      </c>
      <c r="N163" s="926"/>
      <c r="O163" s="995"/>
      <c r="P163" s="996"/>
      <c r="Q163" s="997"/>
      <c r="R163" s="968" t="s">
        <v>1322</v>
      </c>
      <c r="S163" s="985">
        <v>107353887.99839713</v>
      </c>
    </row>
    <row r="164" spans="3:19" x14ac:dyDescent="0.3">
      <c r="C164" s="720"/>
      <c r="D164" s="609"/>
      <c r="E164" s="609"/>
      <c r="F164" s="987"/>
      <c r="G164" s="1004"/>
      <c r="H164" s="926"/>
      <c r="I164" s="720"/>
      <c r="J164" s="609"/>
      <c r="K164" s="609"/>
      <c r="L164" s="987"/>
      <c r="M164" s="1004"/>
      <c r="N164" s="926"/>
      <c r="O164" s="720"/>
      <c r="P164" s="609"/>
      <c r="Q164" s="609"/>
      <c r="R164" s="987"/>
      <c r="S164" s="1004"/>
    </row>
    <row r="165" spans="3:19" ht="15.75" thickBot="1" x14ac:dyDescent="0.35">
      <c r="C165" s="745"/>
      <c r="D165" s="746"/>
      <c r="E165" s="940" t="s">
        <v>964</v>
      </c>
      <c r="F165" s="1001"/>
      <c r="G165" s="1002">
        <v>228749758.36161992</v>
      </c>
      <c r="H165" s="926"/>
      <c r="I165" s="745"/>
      <c r="J165" s="746"/>
      <c r="K165" s="940" t="s">
        <v>964</v>
      </c>
      <c r="L165" s="1001"/>
      <c r="M165" s="1002">
        <v>164639252.640154</v>
      </c>
      <c r="N165" s="926"/>
      <c r="O165" s="745"/>
      <c r="P165" s="746"/>
      <c r="Q165" s="940" t="s">
        <v>964</v>
      </c>
      <c r="R165" s="1001"/>
      <c r="S165" s="1002">
        <v>403360304.50486887</v>
      </c>
    </row>
    <row r="166" spans="3:19" x14ac:dyDescent="0.3">
      <c r="C166" s="926"/>
      <c r="D166" s="926"/>
      <c r="E166" s="926"/>
      <c r="F166" s="926"/>
      <c r="G166" s="926"/>
      <c r="H166" s="926"/>
      <c r="I166" s="926"/>
      <c r="J166" s="926"/>
      <c r="K166" s="926"/>
      <c r="L166" s="926"/>
      <c r="M166" s="926"/>
      <c r="N166" s="926"/>
      <c r="O166" s="926"/>
      <c r="P166" s="926"/>
      <c r="Q166" s="926"/>
      <c r="R166" s="926"/>
      <c r="S166" s="926"/>
    </row>
    <row r="167" spans="3:19" ht="15.75" thickBot="1" x14ac:dyDescent="0.35">
      <c r="C167" s="926"/>
      <c r="D167" s="926"/>
      <c r="E167" s="926"/>
      <c r="F167" s="926"/>
      <c r="G167" s="926"/>
      <c r="H167" s="926"/>
      <c r="I167" s="926"/>
      <c r="J167" s="926"/>
      <c r="K167" s="926"/>
      <c r="L167" s="926"/>
      <c r="M167" s="926"/>
      <c r="N167" s="926"/>
      <c r="O167" s="926"/>
      <c r="P167" s="926"/>
      <c r="Q167" s="926"/>
      <c r="R167" s="926"/>
      <c r="S167" s="926"/>
    </row>
    <row r="168" spans="3:19" x14ac:dyDescent="0.3">
      <c r="C168" s="932"/>
      <c r="D168" s="933" t="s">
        <v>4330</v>
      </c>
      <c r="E168" s="934"/>
      <c r="F168" s="934"/>
      <c r="G168" s="935"/>
      <c r="H168" s="926"/>
      <c r="I168" s="936" t="s">
        <v>2450</v>
      </c>
      <c r="J168" s="937"/>
      <c r="K168" s="938"/>
      <c r="L168" s="938"/>
      <c r="M168" s="939"/>
      <c r="N168" s="926"/>
      <c r="O168" s="936" t="s">
        <v>2447</v>
      </c>
      <c r="P168" s="937"/>
      <c r="Q168" s="938"/>
      <c r="R168" s="938"/>
      <c r="S168" s="939"/>
    </row>
    <row r="169" spans="3:19" ht="15.75" thickBot="1" x14ac:dyDescent="0.35">
      <c r="C169" s="745"/>
      <c r="D169" s="940"/>
      <c r="E169" s="941"/>
      <c r="F169" s="746"/>
      <c r="G169" s="942"/>
      <c r="H169" s="926"/>
      <c r="I169" s="745"/>
      <c r="J169" s="940"/>
      <c r="K169" s="941"/>
      <c r="L169" s="746"/>
      <c r="M169" s="942"/>
      <c r="N169" s="926"/>
      <c r="O169" s="745"/>
      <c r="P169" s="940"/>
      <c r="Q169" s="941"/>
      <c r="R169" s="746"/>
      <c r="S169" s="942"/>
    </row>
    <row r="170" spans="3:19" x14ac:dyDescent="0.3">
      <c r="C170" s="932"/>
      <c r="D170" s="692"/>
      <c r="E170" s="609" t="s">
        <v>875</v>
      </c>
      <c r="F170" s="609"/>
      <c r="G170" s="943"/>
      <c r="H170" s="926"/>
      <c r="I170" s="932"/>
      <c r="J170" s="692"/>
      <c r="K170" s="609" t="s">
        <v>875</v>
      </c>
      <c r="L170" s="609"/>
      <c r="M170" s="943"/>
      <c r="N170" s="926"/>
      <c r="O170" s="932"/>
      <c r="P170" s="692"/>
      <c r="Q170" s="609" t="s">
        <v>875</v>
      </c>
      <c r="R170" s="609"/>
      <c r="S170" s="943"/>
    </row>
    <row r="171" spans="3:19" ht="15.75" thickBot="1" x14ac:dyDescent="0.35">
      <c r="C171" s="944" t="s">
        <v>877</v>
      </c>
      <c r="D171" s="608">
        <v>10</v>
      </c>
      <c r="E171" s="945" t="s">
        <v>3366</v>
      </c>
      <c r="F171" s="946"/>
      <c r="G171" s="947"/>
      <c r="H171" s="926"/>
      <c r="I171" s="944" t="s">
        <v>877</v>
      </c>
      <c r="J171" s="608">
        <v>11</v>
      </c>
      <c r="K171" s="945" t="s">
        <v>3366</v>
      </c>
      <c r="L171" s="946"/>
      <c r="M171" s="947"/>
      <c r="N171" s="926"/>
      <c r="O171" s="944" t="s">
        <v>877</v>
      </c>
      <c r="P171" s="608">
        <v>12</v>
      </c>
      <c r="Q171" s="945" t="s">
        <v>3366</v>
      </c>
      <c r="R171" s="946"/>
      <c r="S171" s="947"/>
    </row>
    <row r="172" spans="3:19" x14ac:dyDescent="0.3">
      <c r="C172" s="932" t="s">
        <v>880</v>
      </c>
      <c r="D172" s="693"/>
      <c r="E172" s="692"/>
      <c r="F172" s="948" t="s">
        <v>2318</v>
      </c>
      <c r="G172" s="949" t="s">
        <v>2320</v>
      </c>
      <c r="H172" s="926"/>
      <c r="I172" s="932" t="s">
        <v>880</v>
      </c>
      <c r="J172" s="693"/>
      <c r="K172" s="692"/>
      <c r="L172" s="948" t="s">
        <v>2318</v>
      </c>
      <c r="M172" s="949" t="s">
        <v>2320</v>
      </c>
      <c r="N172" s="926"/>
      <c r="O172" s="932" t="s">
        <v>880</v>
      </c>
      <c r="P172" s="693"/>
      <c r="Q172" s="692"/>
      <c r="R172" s="948" t="s">
        <v>2318</v>
      </c>
      <c r="S172" s="949" t="s">
        <v>2320</v>
      </c>
    </row>
    <row r="173" spans="3:19" ht="16.5" thickBot="1" x14ac:dyDescent="0.35">
      <c r="C173" s="950" t="s">
        <v>2449</v>
      </c>
      <c r="D173" s="951"/>
      <c r="E173" s="952"/>
      <c r="F173" s="609"/>
      <c r="G173" s="943"/>
      <c r="H173" s="928"/>
      <c r="I173" s="950" t="s">
        <v>2448</v>
      </c>
      <c r="J173" s="951"/>
      <c r="K173" s="952"/>
      <c r="L173" s="609"/>
      <c r="M173" s="943"/>
      <c r="N173" s="928"/>
      <c r="O173" s="950" t="s">
        <v>2447</v>
      </c>
      <c r="P173" s="951"/>
      <c r="Q173" s="952"/>
      <c r="R173" s="609"/>
      <c r="S173" s="943"/>
    </row>
    <row r="174" spans="3:19" ht="15.75" x14ac:dyDescent="0.3">
      <c r="C174" s="953" t="s">
        <v>882</v>
      </c>
      <c r="D174" s="609"/>
      <c r="E174" s="954"/>
      <c r="F174" s="609"/>
      <c r="G174" s="943"/>
      <c r="H174" s="928"/>
      <c r="I174" s="953" t="s">
        <v>882</v>
      </c>
      <c r="J174" s="609"/>
      <c r="K174" s="954"/>
      <c r="L174" s="609"/>
      <c r="M174" s="943"/>
      <c r="N174" s="928"/>
      <c r="O174" s="953" t="s">
        <v>882</v>
      </c>
      <c r="P174" s="609"/>
      <c r="Q174" s="954"/>
      <c r="R174" s="609"/>
      <c r="S174" s="943"/>
    </row>
    <row r="175" spans="3:19" ht="15.75" x14ac:dyDescent="0.3">
      <c r="C175" s="955" t="s">
        <v>884</v>
      </c>
      <c r="D175" s="956" t="s">
        <v>885</v>
      </c>
      <c r="E175" s="956" t="s">
        <v>886</v>
      </c>
      <c r="F175" s="956" t="s">
        <v>887</v>
      </c>
      <c r="G175" s="957" t="s">
        <v>888</v>
      </c>
      <c r="H175" s="928"/>
      <c r="I175" s="955" t="s">
        <v>884</v>
      </c>
      <c r="J175" s="956" t="s">
        <v>885</v>
      </c>
      <c r="K175" s="958" t="s">
        <v>886</v>
      </c>
      <c r="L175" s="956" t="s">
        <v>887</v>
      </c>
      <c r="M175" s="957" t="s">
        <v>888</v>
      </c>
      <c r="N175" s="928"/>
      <c r="O175" s="955" t="s">
        <v>884</v>
      </c>
      <c r="P175" s="956" t="s">
        <v>885</v>
      </c>
      <c r="Q175" s="958" t="s">
        <v>886</v>
      </c>
      <c r="R175" s="956" t="s">
        <v>887</v>
      </c>
      <c r="S175" s="957" t="s">
        <v>888</v>
      </c>
    </row>
    <row r="176" spans="3:19" ht="15.75" x14ac:dyDescent="0.3">
      <c r="C176" s="959" t="s">
        <v>889</v>
      </c>
      <c r="D176" s="960">
        <v>96448.825485874579</v>
      </c>
      <c r="E176" s="961">
        <v>9.6000000000000014</v>
      </c>
      <c r="F176" s="962">
        <v>925908.72466439614</v>
      </c>
      <c r="G176" s="963">
        <v>925908.72466439614</v>
      </c>
      <c r="H176" s="928"/>
      <c r="I176" s="959" t="s">
        <v>889</v>
      </c>
      <c r="J176" s="960">
        <v>96448.825485874579</v>
      </c>
      <c r="K176" s="961">
        <v>7.6000000000000005</v>
      </c>
      <c r="L176" s="962">
        <v>733011.07369264681</v>
      </c>
      <c r="M176" s="963">
        <v>733011.07369264681</v>
      </c>
      <c r="N176" s="928"/>
      <c r="O176" s="959" t="s">
        <v>889</v>
      </c>
      <c r="P176" s="960">
        <v>96448.825485874579</v>
      </c>
      <c r="Q176" s="961">
        <v>9.6000000000000014</v>
      </c>
      <c r="R176" s="962">
        <v>925908.72466439614</v>
      </c>
      <c r="S176" s="963">
        <v>925908.72466439614</v>
      </c>
    </row>
    <row r="177" spans="3:19" ht="15.75" x14ac:dyDescent="0.3">
      <c r="C177" s="964" t="s">
        <v>926</v>
      </c>
      <c r="D177" s="960">
        <v>39894.1454618313</v>
      </c>
      <c r="E177" s="961">
        <v>7.5</v>
      </c>
      <c r="F177" s="962">
        <v>299206.09096373478</v>
      </c>
      <c r="G177" s="963">
        <v>299206.09096373478</v>
      </c>
      <c r="H177" s="928"/>
      <c r="I177" s="959" t="s">
        <v>901</v>
      </c>
      <c r="J177" s="960">
        <v>46213.584452013631</v>
      </c>
      <c r="K177" s="961">
        <v>35.25</v>
      </c>
      <c r="L177" s="962">
        <v>1629028.8519334805</v>
      </c>
      <c r="M177" s="963">
        <v>1629028.8519334805</v>
      </c>
      <c r="N177" s="928"/>
      <c r="O177" s="959" t="s">
        <v>926</v>
      </c>
      <c r="P177" s="960">
        <v>39894.1454618313</v>
      </c>
      <c r="Q177" s="961">
        <v>18.3</v>
      </c>
      <c r="R177" s="962">
        <v>730062.86195151287</v>
      </c>
      <c r="S177" s="963">
        <v>730062.86195151287</v>
      </c>
    </row>
    <row r="178" spans="3:19" ht="15.75" x14ac:dyDescent="0.3">
      <c r="C178" s="964" t="s">
        <v>927</v>
      </c>
      <c r="D178" s="960">
        <v>29920.609096373475</v>
      </c>
      <c r="E178" s="961">
        <v>3.75</v>
      </c>
      <c r="F178" s="962">
        <v>112202.28411140053</v>
      </c>
      <c r="G178" s="963">
        <v>112202.28411140053</v>
      </c>
      <c r="H178" s="928"/>
      <c r="I178" s="959" t="s">
        <v>2263</v>
      </c>
      <c r="J178" s="960">
        <v>644840.71328391111</v>
      </c>
      <c r="K178" s="965">
        <v>9.3857142857142861</v>
      </c>
      <c r="L178" s="966">
        <v>6052290.6946789948</v>
      </c>
      <c r="M178" s="967">
        <v>6052290.6946789948</v>
      </c>
      <c r="N178" s="928"/>
      <c r="O178" s="959" t="s">
        <v>927</v>
      </c>
      <c r="P178" s="960">
        <v>29920.609096373475</v>
      </c>
      <c r="Q178" s="961">
        <v>9.15</v>
      </c>
      <c r="R178" s="962">
        <v>273773.57323181728</v>
      </c>
      <c r="S178" s="963">
        <v>273773.57323181728</v>
      </c>
    </row>
    <row r="179" spans="3:19" ht="15.75" x14ac:dyDescent="0.3">
      <c r="C179" s="959" t="s">
        <v>901</v>
      </c>
      <c r="D179" s="960">
        <v>46213.584452013631</v>
      </c>
      <c r="E179" s="961">
        <v>35.25</v>
      </c>
      <c r="F179" s="962">
        <v>1629028.8519334805</v>
      </c>
      <c r="G179" s="963">
        <v>1629028.8519334805</v>
      </c>
      <c r="H179" s="928"/>
      <c r="I179" s="959"/>
      <c r="J179" s="962"/>
      <c r="K179" s="961"/>
      <c r="L179" s="962"/>
      <c r="M179" s="1003"/>
      <c r="N179" s="928"/>
      <c r="O179" s="959" t="s">
        <v>901</v>
      </c>
      <c r="P179" s="960">
        <v>46213.584452013631</v>
      </c>
      <c r="Q179" s="961">
        <v>105.5625</v>
      </c>
      <c r="R179" s="962">
        <v>4878421.5087156892</v>
      </c>
      <c r="S179" s="963">
        <v>4878421.5087156892</v>
      </c>
    </row>
    <row r="180" spans="3:19" ht="15.75" x14ac:dyDescent="0.3">
      <c r="C180" s="959" t="s">
        <v>2324</v>
      </c>
      <c r="D180" s="960">
        <v>139715.48787818075</v>
      </c>
      <c r="E180" s="961">
        <v>15</v>
      </c>
      <c r="F180" s="962">
        <v>2095732.3181727112</v>
      </c>
      <c r="G180" s="963">
        <v>2095732.3181727112</v>
      </c>
      <c r="H180" s="928"/>
      <c r="I180" s="959"/>
      <c r="J180" s="962"/>
      <c r="K180" s="961"/>
      <c r="L180" s="962"/>
      <c r="M180" s="1003"/>
      <c r="N180" s="928"/>
      <c r="O180" s="959" t="s">
        <v>2324</v>
      </c>
      <c r="P180" s="960">
        <v>139715.48787818075</v>
      </c>
      <c r="Q180" s="961">
        <v>15</v>
      </c>
      <c r="R180" s="962">
        <v>2095732.3181727112</v>
      </c>
      <c r="S180" s="963">
        <v>2095732.3181727112</v>
      </c>
    </row>
    <row r="181" spans="3:19" ht="15.75" x14ac:dyDescent="0.3">
      <c r="C181" s="959" t="s">
        <v>2325</v>
      </c>
      <c r="D181" s="960">
        <v>98875.576036866361</v>
      </c>
      <c r="E181" s="965">
        <v>20</v>
      </c>
      <c r="F181" s="962">
        <v>1977511.5207373272</v>
      </c>
      <c r="G181" s="963">
        <v>1977511.5207373272</v>
      </c>
      <c r="H181" s="928"/>
      <c r="I181" s="959"/>
      <c r="J181" s="962"/>
      <c r="K181" s="961"/>
      <c r="L181" s="962"/>
      <c r="M181" s="1003"/>
      <c r="N181" s="928"/>
      <c r="O181" s="959" t="s">
        <v>2325</v>
      </c>
      <c r="P181" s="960">
        <v>98875.576036866361</v>
      </c>
      <c r="Q181" s="965">
        <v>20</v>
      </c>
      <c r="R181" s="962">
        <v>1977511.5207373272</v>
      </c>
      <c r="S181" s="963">
        <v>1977511.5207373272</v>
      </c>
    </row>
    <row r="182" spans="3:19" ht="15.75" x14ac:dyDescent="0.3">
      <c r="C182" s="959" t="s">
        <v>2263</v>
      </c>
      <c r="D182" s="960">
        <v>644840.71328391111</v>
      </c>
      <c r="E182" s="965">
        <v>9.3857142857142861</v>
      </c>
      <c r="F182" s="966">
        <v>6052290.6946789948</v>
      </c>
      <c r="G182" s="967">
        <v>6052290.6946789948</v>
      </c>
      <c r="H182" s="928"/>
      <c r="I182" s="959"/>
      <c r="J182" s="962"/>
      <c r="K182" s="961"/>
      <c r="L182" s="962"/>
      <c r="M182" s="1003"/>
      <c r="N182" s="928"/>
      <c r="O182" s="959" t="s">
        <v>2263</v>
      </c>
      <c r="P182" s="960">
        <v>644840.71328391111</v>
      </c>
      <c r="Q182" s="965">
        <v>16.342857142857142</v>
      </c>
      <c r="R182" s="966">
        <v>10538539.65709706</v>
      </c>
      <c r="S182" s="967">
        <v>10538539.65709706</v>
      </c>
    </row>
    <row r="183" spans="3:19" ht="15.75" x14ac:dyDescent="0.3">
      <c r="C183" s="720"/>
      <c r="D183" s="609"/>
      <c r="E183" s="609"/>
      <c r="F183" s="968" t="s">
        <v>1322</v>
      </c>
      <c r="G183" s="969">
        <v>13091880.485262044</v>
      </c>
      <c r="H183" s="928"/>
      <c r="I183" s="720"/>
      <c r="J183" s="609"/>
      <c r="K183" s="609"/>
      <c r="L183" s="968" t="s">
        <v>1322</v>
      </c>
      <c r="M183" s="969">
        <v>8414330.6203051209</v>
      </c>
      <c r="N183" s="928"/>
      <c r="O183" s="720"/>
      <c r="P183" s="609"/>
      <c r="Q183" s="609"/>
      <c r="R183" s="968" t="s">
        <v>1322</v>
      </c>
      <c r="S183" s="969">
        <v>21419950.164570514</v>
      </c>
    </row>
    <row r="184" spans="3:19" x14ac:dyDescent="0.3">
      <c r="C184" s="953" t="s">
        <v>891</v>
      </c>
      <c r="D184" s="954"/>
      <c r="E184" s="954"/>
      <c r="F184" s="609"/>
      <c r="G184" s="970"/>
      <c r="H184" s="926"/>
      <c r="I184" s="953" t="s">
        <v>891</v>
      </c>
      <c r="J184" s="954"/>
      <c r="K184" s="954"/>
      <c r="L184" s="609"/>
      <c r="M184" s="970"/>
      <c r="N184" s="926"/>
      <c r="O184" s="953" t="s">
        <v>891</v>
      </c>
      <c r="P184" s="954"/>
      <c r="Q184" s="954"/>
      <c r="R184" s="609"/>
      <c r="S184" s="971"/>
    </row>
    <row r="185" spans="3:19" x14ac:dyDescent="0.3">
      <c r="C185" s="955" t="s">
        <v>884</v>
      </c>
      <c r="D185" s="956" t="s">
        <v>1</v>
      </c>
      <c r="E185" s="956" t="s">
        <v>893</v>
      </c>
      <c r="F185" s="956" t="s">
        <v>887</v>
      </c>
      <c r="G185" s="972" t="s">
        <v>888</v>
      </c>
      <c r="H185" s="926"/>
      <c r="I185" s="955" t="s">
        <v>884</v>
      </c>
      <c r="J185" s="956" t="s">
        <v>1</v>
      </c>
      <c r="K185" s="956" t="s">
        <v>893</v>
      </c>
      <c r="L185" s="956" t="s">
        <v>887</v>
      </c>
      <c r="M185" s="972" t="s">
        <v>888</v>
      </c>
      <c r="N185" s="926"/>
      <c r="O185" s="955" t="s">
        <v>884</v>
      </c>
      <c r="P185" s="956" t="s">
        <v>1</v>
      </c>
      <c r="Q185" s="956" t="s">
        <v>893</v>
      </c>
      <c r="R185" s="956" t="s">
        <v>887</v>
      </c>
      <c r="S185" s="973" t="s">
        <v>888</v>
      </c>
    </row>
    <row r="186" spans="3:19" ht="16.5" x14ac:dyDescent="0.3">
      <c r="C186" s="974" t="s">
        <v>2233</v>
      </c>
      <c r="D186" s="975" t="s">
        <v>4324</v>
      </c>
      <c r="E186" s="961">
        <v>188</v>
      </c>
      <c r="F186" s="962">
        <v>36154.069324784614</v>
      </c>
      <c r="G186" s="963">
        <v>6796965.0330595076</v>
      </c>
      <c r="H186" s="926"/>
      <c r="I186" s="977" t="s">
        <v>2239</v>
      </c>
      <c r="J186" s="975" t="s">
        <v>2</v>
      </c>
      <c r="K186" s="961">
        <v>6000</v>
      </c>
      <c r="L186" s="962">
        <v>18375.810859547186</v>
      </c>
      <c r="M186" s="1009">
        <v>110254865.15728311</v>
      </c>
      <c r="N186" s="926"/>
      <c r="O186" s="976" t="s">
        <v>984</v>
      </c>
      <c r="P186" s="975" t="s">
        <v>4324</v>
      </c>
      <c r="Q186" s="961">
        <v>563</v>
      </c>
      <c r="R186" s="962">
        <v>36154.069324784614</v>
      </c>
      <c r="S186" s="963">
        <v>20354741.029853739</v>
      </c>
    </row>
    <row r="187" spans="3:19" x14ac:dyDescent="0.3">
      <c r="C187" s="974" t="s">
        <v>2239</v>
      </c>
      <c r="D187" s="975" t="s">
        <v>2</v>
      </c>
      <c r="E187" s="961">
        <v>6000</v>
      </c>
      <c r="F187" s="962">
        <v>18375.810859547186</v>
      </c>
      <c r="G187" s="963">
        <v>110254865.15728311</v>
      </c>
      <c r="H187" s="926"/>
      <c r="I187" s="1005" t="s">
        <v>2326</v>
      </c>
      <c r="J187" s="679" t="s">
        <v>1</v>
      </c>
      <c r="K187" s="961">
        <v>1000</v>
      </c>
      <c r="L187" s="1008">
        <v>7281.4414245152502</v>
      </c>
      <c r="M187" s="1009">
        <v>7281441.4245152501</v>
      </c>
      <c r="N187" s="926"/>
      <c r="O187" s="977" t="s">
        <v>2239</v>
      </c>
      <c r="P187" s="679" t="s">
        <v>2</v>
      </c>
      <c r="Q187" s="961">
        <v>6000</v>
      </c>
      <c r="R187" s="962">
        <v>18375.810859547186</v>
      </c>
      <c r="S187" s="963">
        <v>110254865.15728311</v>
      </c>
    </row>
    <row r="188" spans="3:19" x14ac:dyDescent="0.3">
      <c r="C188" s="977" t="s">
        <v>2326</v>
      </c>
      <c r="D188" s="978" t="s">
        <v>1</v>
      </c>
      <c r="E188" s="961">
        <v>1000</v>
      </c>
      <c r="F188" s="962">
        <v>7281.4414245152502</v>
      </c>
      <c r="G188" s="963">
        <v>7281441.4245152501</v>
      </c>
      <c r="H188" s="926"/>
      <c r="I188" s="974" t="s">
        <v>2240</v>
      </c>
      <c r="J188" s="975" t="s">
        <v>2</v>
      </c>
      <c r="K188" s="961">
        <v>3000</v>
      </c>
      <c r="L188" s="1008">
        <v>38913.987577639753</v>
      </c>
      <c r="M188" s="1009">
        <v>116741962.73291926</v>
      </c>
      <c r="N188" s="926"/>
      <c r="O188" s="976" t="s">
        <v>2326</v>
      </c>
      <c r="P188" s="679" t="s">
        <v>1</v>
      </c>
      <c r="Q188" s="961">
        <v>1000</v>
      </c>
      <c r="R188" s="962">
        <v>7281.4414245152502</v>
      </c>
      <c r="S188" s="963">
        <v>7281441.4245152501</v>
      </c>
    </row>
    <row r="189" spans="3:19" x14ac:dyDescent="0.3">
      <c r="C189" s="1014" t="s">
        <v>2240</v>
      </c>
      <c r="D189" s="975" t="s">
        <v>2</v>
      </c>
      <c r="E189" s="961">
        <v>3000</v>
      </c>
      <c r="F189" s="962">
        <v>38913.987577639753</v>
      </c>
      <c r="G189" s="963">
        <v>116741962.73291926</v>
      </c>
      <c r="H189" s="926"/>
      <c r="I189" s="1005" t="s">
        <v>2343</v>
      </c>
      <c r="J189" s="679" t="s">
        <v>1</v>
      </c>
      <c r="K189" s="961">
        <v>500</v>
      </c>
      <c r="L189" s="1008">
        <v>14253.502232725081</v>
      </c>
      <c r="M189" s="1009">
        <v>7126751.1163625401</v>
      </c>
      <c r="N189" s="926"/>
      <c r="O189" s="1014" t="s">
        <v>2240</v>
      </c>
      <c r="P189" s="679" t="s">
        <v>2</v>
      </c>
      <c r="Q189" s="961">
        <v>3000</v>
      </c>
      <c r="R189" s="962">
        <v>38913.987577639753</v>
      </c>
      <c r="S189" s="963">
        <v>116741962.73291926</v>
      </c>
    </row>
    <row r="190" spans="3:19" x14ac:dyDescent="0.3">
      <c r="C190" s="977" t="s">
        <v>2343</v>
      </c>
      <c r="D190" s="978" t="s">
        <v>1</v>
      </c>
      <c r="E190" s="961">
        <v>500</v>
      </c>
      <c r="F190" s="962">
        <v>14253.502232725081</v>
      </c>
      <c r="G190" s="963">
        <v>7126751.1163625401</v>
      </c>
      <c r="H190" s="926"/>
      <c r="I190" s="974" t="s">
        <v>902</v>
      </c>
      <c r="J190" s="978" t="s">
        <v>903</v>
      </c>
      <c r="K190" s="979">
        <v>267.2</v>
      </c>
      <c r="L190" s="962">
        <v>96726.106992586661</v>
      </c>
      <c r="M190" s="963">
        <v>25845215.788419154</v>
      </c>
      <c r="N190" s="926"/>
      <c r="O190" s="976" t="s">
        <v>2343</v>
      </c>
      <c r="P190" s="679" t="s">
        <v>1</v>
      </c>
      <c r="Q190" s="961">
        <v>500</v>
      </c>
      <c r="R190" s="962">
        <v>14253.502232725081</v>
      </c>
      <c r="S190" s="963">
        <v>7126751.1163625401</v>
      </c>
    </row>
    <row r="191" spans="3:19" ht="16.5" x14ac:dyDescent="0.3">
      <c r="C191" s="974" t="s">
        <v>902</v>
      </c>
      <c r="D191" s="978" t="s">
        <v>903</v>
      </c>
      <c r="E191" s="979">
        <v>267.2</v>
      </c>
      <c r="F191" s="962">
        <v>96726.106992586661</v>
      </c>
      <c r="G191" s="963">
        <v>25845215.788419154</v>
      </c>
      <c r="H191" s="926"/>
      <c r="I191" s="959" t="s">
        <v>2167</v>
      </c>
      <c r="J191" s="975" t="s">
        <v>4324</v>
      </c>
      <c r="K191" s="979">
        <v>657</v>
      </c>
      <c r="L191" s="962">
        <v>31489.721498697658</v>
      </c>
      <c r="M191" s="1009">
        <v>20688747.02464436</v>
      </c>
      <c r="N191" s="926"/>
      <c r="O191" s="974" t="s">
        <v>902</v>
      </c>
      <c r="P191" s="679" t="s">
        <v>903</v>
      </c>
      <c r="Q191" s="979">
        <v>452.09999999999997</v>
      </c>
      <c r="R191" s="962">
        <v>96726.106992586661</v>
      </c>
      <c r="S191" s="963">
        <v>43729872.971348427</v>
      </c>
    </row>
    <row r="192" spans="3:19" ht="16.5" x14ac:dyDescent="0.3">
      <c r="C192" s="959" t="s">
        <v>2167</v>
      </c>
      <c r="D192" s="975" t="s">
        <v>4324</v>
      </c>
      <c r="E192" s="980">
        <v>657</v>
      </c>
      <c r="F192" s="962">
        <v>31489.721498697658</v>
      </c>
      <c r="G192" s="963">
        <v>20688747.02464436</v>
      </c>
      <c r="H192" s="926"/>
      <c r="I192" s="959" t="s">
        <v>2344</v>
      </c>
      <c r="J192" s="975" t="s">
        <v>4324</v>
      </c>
      <c r="K192" s="980">
        <v>366</v>
      </c>
      <c r="L192" s="962">
        <v>74801.52274093368</v>
      </c>
      <c r="M192" s="1009">
        <v>27377357.323181726</v>
      </c>
      <c r="N192" s="926"/>
      <c r="O192" s="959" t="s">
        <v>2167</v>
      </c>
      <c r="P192" s="975" t="s">
        <v>4324</v>
      </c>
      <c r="Q192" s="980">
        <v>1144</v>
      </c>
      <c r="R192" s="962">
        <v>31489.721498697658</v>
      </c>
      <c r="S192" s="963">
        <v>36024241.39451012</v>
      </c>
    </row>
    <row r="193" spans="3:19" ht="16.5" x14ac:dyDescent="0.3">
      <c r="C193" s="981" t="s">
        <v>2295</v>
      </c>
      <c r="D193" s="975" t="s">
        <v>2</v>
      </c>
      <c r="E193" s="980">
        <v>1000</v>
      </c>
      <c r="F193" s="962">
        <v>10474.813432835821</v>
      </c>
      <c r="G193" s="963">
        <v>10474813.432835821</v>
      </c>
      <c r="H193" s="926"/>
      <c r="I193" s="974" t="s">
        <v>896</v>
      </c>
      <c r="J193" s="975" t="s">
        <v>4324</v>
      </c>
      <c r="K193" s="980">
        <v>188</v>
      </c>
      <c r="L193" s="962">
        <v>20419.955920657183</v>
      </c>
      <c r="M193" s="1009">
        <v>3838951.7130835503</v>
      </c>
      <c r="N193" s="926"/>
      <c r="O193" s="974" t="s">
        <v>980</v>
      </c>
      <c r="P193" s="975" t="s">
        <v>4324</v>
      </c>
      <c r="Q193" s="980">
        <v>366</v>
      </c>
      <c r="R193" s="962">
        <v>372449.24864756566</v>
      </c>
      <c r="S193" s="963">
        <v>136316425.00500903</v>
      </c>
    </row>
    <row r="194" spans="3:19" ht="16.5" x14ac:dyDescent="0.3">
      <c r="C194" s="959" t="s">
        <v>2344</v>
      </c>
      <c r="D194" s="975" t="s">
        <v>4324</v>
      </c>
      <c r="E194" s="980">
        <v>366</v>
      </c>
      <c r="F194" s="962">
        <v>74801.52274093368</v>
      </c>
      <c r="G194" s="963">
        <v>27377357.323181726</v>
      </c>
      <c r="H194" s="926"/>
      <c r="I194" s="981" t="s">
        <v>2295</v>
      </c>
      <c r="J194" s="679" t="s">
        <v>2</v>
      </c>
      <c r="K194" s="980">
        <v>1000</v>
      </c>
      <c r="L194" s="962">
        <v>10474.813432835821</v>
      </c>
      <c r="M194" s="963">
        <v>10474813.432835821</v>
      </c>
      <c r="N194" s="926"/>
      <c r="O194" s="981" t="s">
        <v>2295</v>
      </c>
      <c r="P194" s="679" t="s">
        <v>2</v>
      </c>
      <c r="Q194" s="980">
        <v>1000</v>
      </c>
      <c r="R194" s="962">
        <v>10474.813432835821</v>
      </c>
      <c r="S194" s="963">
        <v>10474813.432835821</v>
      </c>
    </row>
    <row r="195" spans="3:19" x14ac:dyDescent="0.3">
      <c r="C195" s="974" t="s">
        <v>988</v>
      </c>
      <c r="D195" s="975" t="s">
        <v>2327</v>
      </c>
      <c r="E195" s="980">
        <v>100</v>
      </c>
      <c r="F195" s="962">
        <v>9470.8830294530144</v>
      </c>
      <c r="G195" s="963">
        <v>947088.3029453014</v>
      </c>
      <c r="H195" s="926"/>
      <c r="I195" s="974" t="s">
        <v>988</v>
      </c>
      <c r="J195" s="975" t="s">
        <v>2327</v>
      </c>
      <c r="K195" s="980">
        <v>25</v>
      </c>
      <c r="L195" s="962">
        <v>9470.8830294530144</v>
      </c>
      <c r="M195" s="1009">
        <v>236772.07573632535</v>
      </c>
      <c r="N195" s="926"/>
      <c r="O195" s="974" t="s">
        <v>988</v>
      </c>
      <c r="P195" s="975" t="s">
        <v>2327</v>
      </c>
      <c r="Q195" s="980">
        <v>215</v>
      </c>
      <c r="R195" s="962">
        <v>9470.8830294530144</v>
      </c>
      <c r="S195" s="963">
        <v>2036239.8513323981</v>
      </c>
    </row>
    <row r="196" spans="3:19" x14ac:dyDescent="0.3">
      <c r="C196" s="959"/>
      <c r="D196" s="975"/>
      <c r="E196" s="980"/>
      <c r="F196" s="962"/>
      <c r="G196" s="963"/>
      <c r="H196" s="926"/>
      <c r="I196" s="974"/>
      <c r="J196" s="975"/>
      <c r="K196" s="980"/>
      <c r="L196" s="962"/>
      <c r="M196" s="1009"/>
      <c r="N196" s="926"/>
      <c r="O196" s="974"/>
      <c r="P196" s="975"/>
      <c r="Q196" s="980"/>
      <c r="R196" s="962"/>
      <c r="S196" s="963"/>
    </row>
    <row r="197" spans="3:19" x14ac:dyDescent="0.3">
      <c r="C197" s="959"/>
      <c r="D197" s="975"/>
      <c r="E197" s="980"/>
      <c r="F197" s="962"/>
      <c r="G197" s="963"/>
      <c r="H197" s="926"/>
      <c r="I197" s="974"/>
      <c r="J197" s="975"/>
      <c r="K197" s="980"/>
      <c r="L197" s="962"/>
      <c r="M197" s="1009"/>
      <c r="N197" s="926"/>
      <c r="O197" s="974"/>
      <c r="P197" s="975"/>
      <c r="Q197" s="980"/>
      <c r="R197" s="962"/>
      <c r="S197" s="963"/>
    </row>
    <row r="198" spans="3:19" x14ac:dyDescent="0.3">
      <c r="C198" s="720"/>
      <c r="D198" s="609"/>
      <c r="E198" s="609"/>
      <c r="F198" s="968" t="s">
        <v>1322</v>
      </c>
      <c r="G198" s="985">
        <v>333535207.33616608</v>
      </c>
      <c r="H198" s="926"/>
      <c r="I198" s="720"/>
      <c r="J198" s="609"/>
      <c r="K198" s="609"/>
      <c r="L198" s="968" t="s">
        <v>1322</v>
      </c>
      <c r="M198" s="969">
        <v>329866877.78898114</v>
      </c>
      <c r="N198" s="926"/>
      <c r="O198" s="720"/>
      <c r="P198" s="609"/>
      <c r="Q198" s="609"/>
      <c r="R198" s="968" t="s">
        <v>1322</v>
      </c>
      <c r="S198" s="969">
        <v>490341354.11596978</v>
      </c>
    </row>
    <row r="199" spans="3:19" x14ac:dyDescent="0.3">
      <c r="C199" s="953" t="s">
        <v>898</v>
      </c>
      <c r="D199" s="954"/>
      <c r="E199" s="954"/>
      <c r="F199" s="609"/>
      <c r="G199" s="970"/>
      <c r="H199" s="926"/>
      <c r="I199" s="953" t="s">
        <v>898</v>
      </c>
      <c r="J199" s="954"/>
      <c r="K199" s="954"/>
      <c r="L199" s="609"/>
      <c r="M199" s="970"/>
      <c r="N199" s="926"/>
      <c r="O199" s="953" t="s">
        <v>898</v>
      </c>
      <c r="P199" s="954"/>
      <c r="Q199" s="954"/>
      <c r="R199" s="609"/>
      <c r="S199" s="970"/>
    </row>
    <row r="200" spans="3:19" x14ac:dyDescent="0.3">
      <c r="C200" s="955" t="s">
        <v>884</v>
      </c>
      <c r="D200" s="956" t="s">
        <v>885</v>
      </c>
      <c r="E200" s="956" t="s">
        <v>2597</v>
      </c>
      <c r="F200" s="956" t="s">
        <v>2598</v>
      </c>
      <c r="G200" s="972" t="s">
        <v>888</v>
      </c>
      <c r="H200" s="926"/>
      <c r="I200" s="955" t="s">
        <v>884</v>
      </c>
      <c r="J200" s="956" t="s">
        <v>885</v>
      </c>
      <c r="K200" s="956" t="s">
        <v>2597</v>
      </c>
      <c r="L200" s="956" t="s">
        <v>2598</v>
      </c>
      <c r="M200" s="972" t="s">
        <v>888</v>
      </c>
      <c r="N200" s="926"/>
      <c r="O200" s="955" t="s">
        <v>884</v>
      </c>
      <c r="P200" s="956" t="s">
        <v>885</v>
      </c>
      <c r="Q200" s="956" t="s">
        <v>2597</v>
      </c>
      <c r="R200" s="956" t="s">
        <v>2598</v>
      </c>
      <c r="S200" s="972" t="s">
        <v>888</v>
      </c>
    </row>
    <row r="201" spans="3:19" x14ac:dyDescent="0.3">
      <c r="C201" s="959" t="s">
        <v>899</v>
      </c>
      <c r="D201" s="988">
        <v>133931.74620661701</v>
      </c>
      <c r="E201" s="961">
        <v>1</v>
      </c>
      <c r="F201" s="989">
        <v>48</v>
      </c>
      <c r="G201" s="963">
        <v>6428723.817917617</v>
      </c>
      <c r="H201" s="926"/>
      <c r="I201" s="959" t="s">
        <v>899</v>
      </c>
      <c r="J201" s="988">
        <v>133931.74620661701</v>
      </c>
      <c r="K201" s="961">
        <v>1</v>
      </c>
      <c r="L201" s="989">
        <v>38</v>
      </c>
      <c r="M201" s="963">
        <v>5089406.3558514463</v>
      </c>
      <c r="N201" s="926"/>
      <c r="O201" s="959" t="s">
        <v>899</v>
      </c>
      <c r="P201" s="988">
        <v>133931.74620661701</v>
      </c>
      <c r="Q201" s="961">
        <v>1</v>
      </c>
      <c r="R201" s="989">
        <v>48</v>
      </c>
      <c r="S201" s="963">
        <v>6428723.817917617</v>
      </c>
    </row>
    <row r="202" spans="3:19" x14ac:dyDescent="0.3">
      <c r="C202" s="990" t="s">
        <v>990</v>
      </c>
      <c r="D202" s="988">
        <v>100448.75998254272</v>
      </c>
      <c r="E202" s="961">
        <v>3</v>
      </c>
      <c r="F202" s="989">
        <v>48</v>
      </c>
      <c r="G202" s="963">
        <v>14464621.437486151</v>
      </c>
      <c r="H202" s="926"/>
      <c r="I202" s="990" t="s">
        <v>990</v>
      </c>
      <c r="J202" s="988">
        <v>100448.75998254272</v>
      </c>
      <c r="K202" s="961">
        <v>3</v>
      </c>
      <c r="L202" s="989">
        <v>38</v>
      </c>
      <c r="M202" s="963">
        <v>11451158.63800987</v>
      </c>
      <c r="N202" s="926"/>
      <c r="O202" s="990" t="s">
        <v>990</v>
      </c>
      <c r="P202" s="988">
        <v>100448.75998254272</v>
      </c>
      <c r="Q202" s="961">
        <v>3</v>
      </c>
      <c r="R202" s="989">
        <v>48</v>
      </c>
      <c r="S202" s="963">
        <v>14464621.437486151</v>
      </c>
    </row>
    <row r="203" spans="3:19" x14ac:dyDescent="0.3">
      <c r="C203" s="959" t="s">
        <v>1154</v>
      </c>
      <c r="D203" s="988">
        <v>64040.167561799884</v>
      </c>
      <c r="E203" s="961">
        <v>5</v>
      </c>
      <c r="F203" s="989">
        <v>48</v>
      </c>
      <c r="G203" s="963">
        <v>15369640.214831971</v>
      </c>
      <c r="H203" s="926"/>
      <c r="I203" s="959" t="s">
        <v>1154</v>
      </c>
      <c r="J203" s="988">
        <v>64040.167561799884</v>
      </c>
      <c r="K203" s="961">
        <v>5</v>
      </c>
      <c r="L203" s="989">
        <v>38</v>
      </c>
      <c r="M203" s="963">
        <v>12167631.836741978</v>
      </c>
      <c r="N203" s="926"/>
      <c r="O203" s="959" t="s">
        <v>1154</v>
      </c>
      <c r="P203" s="988">
        <v>64040.167561799884</v>
      </c>
      <c r="Q203" s="961">
        <v>5</v>
      </c>
      <c r="R203" s="989">
        <v>48</v>
      </c>
      <c r="S203" s="963">
        <v>15369640.214831971</v>
      </c>
    </row>
    <row r="204" spans="3:19" x14ac:dyDescent="0.3">
      <c r="C204" s="959" t="s">
        <v>2603</v>
      </c>
      <c r="D204" s="988">
        <v>290020.70325447264</v>
      </c>
      <c r="E204" s="965">
        <v>1</v>
      </c>
      <c r="F204" s="989">
        <v>48</v>
      </c>
      <c r="G204" s="963">
        <v>13920993.756214686</v>
      </c>
      <c r="H204" s="926"/>
      <c r="I204" s="959" t="s">
        <v>2603</v>
      </c>
      <c r="J204" s="988">
        <v>290020.70325447264</v>
      </c>
      <c r="K204" s="965">
        <v>1</v>
      </c>
      <c r="L204" s="989">
        <v>38</v>
      </c>
      <c r="M204" s="963">
        <v>11020786.723669961</v>
      </c>
      <c r="N204" s="926"/>
      <c r="O204" s="959" t="s">
        <v>2603</v>
      </c>
      <c r="P204" s="988">
        <v>290020.70325447264</v>
      </c>
      <c r="Q204" s="965">
        <v>1</v>
      </c>
      <c r="R204" s="989">
        <v>48</v>
      </c>
      <c r="S204" s="963">
        <v>13920993.756214686</v>
      </c>
    </row>
    <row r="205" spans="3:19" x14ac:dyDescent="0.3">
      <c r="C205" s="720"/>
      <c r="D205" s="992"/>
      <c r="E205" s="993"/>
      <c r="F205" s="991" t="s">
        <v>1322</v>
      </c>
      <c r="G205" s="985">
        <v>50183979.226450421</v>
      </c>
      <c r="H205" s="926"/>
      <c r="I205" s="720"/>
      <c r="J205" s="992"/>
      <c r="K205" s="993"/>
      <c r="L205" s="991" t="s">
        <v>1322</v>
      </c>
      <c r="M205" s="969">
        <v>28708196.830603294</v>
      </c>
      <c r="N205" s="926"/>
      <c r="O205" s="720"/>
      <c r="P205" s="992"/>
      <c r="Q205" s="993"/>
      <c r="R205" s="991" t="s">
        <v>1322</v>
      </c>
      <c r="S205" s="969">
        <v>36262985.470235735</v>
      </c>
    </row>
    <row r="206" spans="3:19" x14ac:dyDescent="0.3">
      <c r="C206" s="953" t="s">
        <v>2785</v>
      </c>
      <c r="D206" s="954"/>
      <c r="E206" s="954"/>
      <c r="F206" s="609"/>
      <c r="G206" s="970"/>
      <c r="H206" s="926"/>
      <c r="I206" s="953" t="s">
        <v>2785</v>
      </c>
      <c r="J206" s="954"/>
      <c r="K206" s="954"/>
      <c r="L206" s="609"/>
      <c r="M206" s="970"/>
      <c r="N206" s="926"/>
      <c r="O206" s="953" t="s">
        <v>2785</v>
      </c>
      <c r="P206" s="954"/>
      <c r="Q206" s="954"/>
      <c r="R206" s="609"/>
      <c r="S206" s="970"/>
    </row>
    <row r="207" spans="3:19" x14ac:dyDescent="0.3">
      <c r="C207" s="955" t="s">
        <v>884</v>
      </c>
      <c r="D207" s="994" t="s">
        <v>892</v>
      </c>
      <c r="E207" s="994" t="s">
        <v>893</v>
      </c>
      <c r="F207" s="956" t="s">
        <v>887</v>
      </c>
      <c r="G207" s="972" t="s">
        <v>888</v>
      </c>
      <c r="H207" s="926"/>
      <c r="I207" s="955" t="s">
        <v>884</v>
      </c>
      <c r="J207" s="994" t="s">
        <v>892</v>
      </c>
      <c r="K207" s="994" t="s">
        <v>893</v>
      </c>
      <c r="L207" s="956" t="s">
        <v>887</v>
      </c>
      <c r="M207" s="972" t="s">
        <v>888</v>
      </c>
      <c r="N207" s="926"/>
      <c r="O207" s="955" t="s">
        <v>884</v>
      </c>
      <c r="P207" s="994" t="s">
        <v>892</v>
      </c>
      <c r="Q207" s="994" t="s">
        <v>893</v>
      </c>
      <c r="R207" s="956" t="s">
        <v>887</v>
      </c>
      <c r="S207" s="972" t="s">
        <v>888</v>
      </c>
    </row>
    <row r="208" spans="3:19" ht="16.5" x14ac:dyDescent="0.3">
      <c r="C208" s="974" t="s">
        <v>980</v>
      </c>
      <c r="D208" s="975" t="s">
        <v>4324</v>
      </c>
      <c r="E208" s="961">
        <v>150</v>
      </c>
      <c r="F208" s="962">
        <v>372449.24864756566</v>
      </c>
      <c r="G208" s="963">
        <v>55867387.297134846</v>
      </c>
      <c r="H208" s="926"/>
      <c r="I208" s="976" t="s">
        <v>2440</v>
      </c>
      <c r="J208" s="975" t="s">
        <v>4324</v>
      </c>
      <c r="K208" s="961">
        <v>150</v>
      </c>
      <c r="L208" s="962">
        <v>31125</v>
      </c>
      <c r="M208" s="963">
        <v>4668750</v>
      </c>
      <c r="N208" s="926"/>
      <c r="O208" s="974" t="s">
        <v>2345</v>
      </c>
      <c r="P208" s="679" t="s">
        <v>4324</v>
      </c>
      <c r="Q208" s="979">
        <v>225</v>
      </c>
      <c r="R208" s="962">
        <v>477128.39110398723</v>
      </c>
      <c r="S208" s="963">
        <v>107353887.99839713</v>
      </c>
    </row>
    <row r="209" spans="3:19" ht="16.5" x14ac:dyDescent="0.3">
      <c r="C209" s="974"/>
      <c r="D209" s="975"/>
      <c r="E209" s="961"/>
      <c r="F209" s="962"/>
      <c r="G209" s="963"/>
      <c r="H209" s="926"/>
      <c r="I209" s="959" t="s">
        <v>2439</v>
      </c>
      <c r="J209" s="975" t="s">
        <v>4325</v>
      </c>
      <c r="K209" s="980">
        <v>1500</v>
      </c>
      <c r="L209" s="962">
        <v>2940</v>
      </c>
      <c r="M209" s="963">
        <v>4410000</v>
      </c>
      <c r="N209" s="926"/>
      <c r="O209" s="974"/>
      <c r="P209" s="679"/>
      <c r="Q209" s="979"/>
      <c r="R209" s="962"/>
      <c r="S209" s="963"/>
    </row>
    <row r="210" spans="3:19" x14ac:dyDescent="0.3">
      <c r="C210" s="995"/>
      <c r="D210" s="996"/>
      <c r="E210" s="997"/>
      <c r="F210" s="968" t="s">
        <v>1322</v>
      </c>
      <c r="G210" s="985">
        <v>55867387.297134846</v>
      </c>
      <c r="H210" s="926"/>
      <c r="I210" s="995"/>
      <c r="J210" s="996"/>
      <c r="K210" s="997"/>
      <c r="L210" s="968" t="s">
        <v>1322</v>
      </c>
      <c r="M210" s="985">
        <v>9078750</v>
      </c>
      <c r="N210" s="926"/>
      <c r="O210" s="995"/>
      <c r="P210" s="996"/>
      <c r="Q210" s="997"/>
      <c r="R210" s="968" t="s">
        <v>1322</v>
      </c>
      <c r="S210" s="985">
        <v>107353887.99839713</v>
      </c>
    </row>
    <row r="211" spans="3:19" x14ac:dyDescent="0.3">
      <c r="C211" s="720"/>
      <c r="D211" s="609"/>
      <c r="E211" s="609"/>
      <c r="F211" s="987"/>
      <c r="G211" s="1004"/>
      <c r="H211" s="926"/>
      <c r="I211" s="720"/>
      <c r="J211" s="609"/>
      <c r="K211" s="609"/>
      <c r="L211" s="987"/>
      <c r="M211" s="1004"/>
      <c r="N211" s="926"/>
      <c r="O211" s="720"/>
      <c r="P211" s="609"/>
      <c r="Q211" s="609"/>
      <c r="R211" s="987"/>
      <c r="S211" s="1004"/>
    </row>
    <row r="212" spans="3:19" ht="15.75" thickBot="1" x14ac:dyDescent="0.35">
      <c r="C212" s="745"/>
      <c r="D212" s="746"/>
      <c r="E212" s="940" t="s">
        <v>964</v>
      </c>
      <c r="F212" s="1001"/>
      <c r="G212" s="1002">
        <v>452678454.34501338</v>
      </c>
      <c r="H212" s="926"/>
      <c r="I212" s="745"/>
      <c r="J212" s="746"/>
      <c r="K212" s="940" t="s">
        <v>964</v>
      </c>
      <c r="L212" s="1001"/>
      <c r="M212" s="1002">
        <v>376068155.23988956</v>
      </c>
      <c r="N212" s="926"/>
      <c r="O212" s="745"/>
      <c r="P212" s="746"/>
      <c r="Q212" s="940" t="s">
        <v>964</v>
      </c>
      <c r="R212" s="1001"/>
      <c r="S212" s="1002">
        <v>655378177.74917316</v>
      </c>
    </row>
    <row r="213" spans="3:19" x14ac:dyDescent="0.3">
      <c r="C213" s="926"/>
      <c r="D213" s="926"/>
      <c r="E213" s="926"/>
      <c r="F213" s="926"/>
      <c r="G213" s="926"/>
      <c r="H213" s="926"/>
      <c r="I213" s="926"/>
      <c r="J213" s="926"/>
      <c r="K213" s="926"/>
      <c r="L213" s="926"/>
      <c r="M213" s="926"/>
      <c r="N213" s="926"/>
      <c r="O213" s="926"/>
      <c r="P213" s="926"/>
      <c r="Q213" s="926"/>
      <c r="R213" s="926"/>
      <c r="S213" s="926"/>
    </row>
    <row r="214" spans="3:19" ht="15.75" thickBot="1" x14ac:dyDescent="0.35">
      <c r="C214" s="926"/>
      <c r="D214" s="926"/>
      <c r="E214" s="926"/>
      <c r="F214" s="926"/>
      <c r="G214" s="926"/>
      <c r="H214" s="926"/>
      <c r="I214" s="926"/>
      <c r="J214" s="926"/>
      <c r="K214" s="926"/>
      <c r="L214" s="926"/>
      <c r="M214" s="926"/>
      <c r="N214" s="926"/>
      <c r="O214" s="926"/>
      <c r="P214" s="926"/>
      <c r="Q214" s="926"/>
      <c r="R214" s="926"/>
      <c r="S214" s="926"/>
    </row>
    <row r="215" spans="3:19" x14ac:dyDescent="0.3">
      <c r="C215" s="932"/>
      <c r="D215" s="933" t="s">
        <v>4331</v>
      </c>
      <c r="E215" s="934"/>
      <c r="F215" s="934"/>
      <c r="G215" s="935"/>
      <c r="H215" s="926"/>
      <c r="I215" s="936" t="s">
        <v>4332</v>
      </c>
      <c r="J215" s="937"/>
      <c r="K215" s="938"/>
      <c r="L215" s="938"/>
      <c r="M215" s="939"/>
      <c r="N215" s="926"/>
      <c r="O215" s="936" t="s">
        <v>2444</v>
      </c>
      <c r="P215" s="937"/>
      <c r="Q215" s="938"/>
      <c r="R215" s="938"/>
      <c r="S215" s="939"/>
    </row>
    <row r="216" spans="3:19" ht="15.75" thickBot="1" x14ac:dyDescent="0.35">
      <c r="C216" s="745"/>
      <c r="D216" s="940"/>
      <c r="E216" s="941"/>
      <c r="F216" s="746"/>
      <c r="G216" s="942"/>
      <c r="H216" s="926"/>
      <c r="I216" s="745"/>
      <c r="J216" s="940"/>
      <c r="K216" s="941"/>
      <c r="L216" s="746"/>
      <c r="M216" s="942"/>
      <c r="N216" s="926"/>
      <c r="O216" s="745"/>
      <c r="P216" s="940"/>
      <c r="Q216" s="941"/>
      <c r="R216" s="746"/>
      <c r="S216" s="942"/>
    </row>
    <row r="217" spans="3:19" x14ac:dyDescent="0.3">
      <c r="C217" s="932"/>
      <c r="D217" s="692"/>
      <c r="E217" s="609" t="s">
        <v>875</v>
      </c>
      <c r="F217" s="609"/>
      <c r="G217" s="943"/>
      <c r="H217" s="926"/>
      <c r="I217" s="932"/>
      <c r="J217" s="692"/>
      <c r="K217" s="609" t="s">
        <v>875</v>
      </c>
      <c r="L217" s="609"/>
      <c r="M217" s="943"/>
      <c r="N217" s="926"/>
      <c r="O217" s="932"/>
      <c r="P217" s="692"/>
      <c r="Q217" s="609" t="s">
        <v>875</v>
      </c>
      <c r="R217" s="609"/>
      <c r="S217" s="943"/>
    </row>
    <row r="218" spans="3:19" ht="15.75" thickBot="1" x14ac:dyDescent="0.35">
      <c r="C218" s="944" t="s">
        <v>877</v>
      </c>
      <c r="D218" s="608">
        <v>13</v>
      </c>
      <c r="E218" s="945" t="s">
        <v>3366</v>
      </c>
      <c r="F218" s="946"/>
      <c r="G218" s="947"/>
      <c r="H218" s="926"/>
      <c r="I218" s="944" t="s">
        <v>877</v>
      </c>
      <c r="J218" s="608">
        <v>14</v>
      </c>
      <c r="K218" s="945" t="s">
        <v>3366</v>
      </c>
      <c r="L218" s="946"/>
      <c r="M218" s="947"/>
      <c r="N218" s="926"/>
      <c r="O218" s="944" t="s">
        <v>877</v>
      </c>
      <c r="P218" s="608">
        <v>15</v>
      </c>
      <c r="Q218" s="945" t="s">
        <v>3366</v>
      </c>
      <c r="R218" s="946"/>
      <c r="S218" s="947"/>
    </row>
    <row r="219" spans="3:19" x14ac:dyDescent="0.3">
      <c r="C219" s="932" t="s">
        <v>880</v>
      </c>
      <c r="D219" s="693"/>
      <c r="E219" s="692"/>
      <c r="F219" s="948" t="s">
        <v>2318</v>
      </c>
      <c r="G219" s="949" t="s">
        <v>2320</v>
      </c>
      <c r="H219" s="926"/>
      <c r="I219" s="932" t="s">
        <v>880</v>
      </c>
      <c r="J219" s="693"/>
      <c r="K219" s="692"/>
      <c r="L219" s="948" t="s">
        <v>2318</v>
      </c>
      <c r="M219" s="949" t="s">
        <v>2320</v>
      </c>
      <c r="N219" s="926"/>
      <c r="O219" s="932" t="s">
        <v>880</v>
      </c>
      <c r="P219" s="693"/>
      <c r="Q219" s="692"/>
      <c r="R219" s="948" t="s">
        <v>2318</v>
      </c>
      <c r="S219" s="949" t="s">
        <v>2320</v>
      </c>
    </row>
    <row r="220" spans="3:19" ht="15.75" thickBot="1" x14ac:dyDescent="0.35">
      <c r="C220" s="950" t="s">
        <v>2446</v>
      </c>
      <c r="D220" s="951"/>
      <c r="E220" s="952"/>
      <c r="F220" s="609"/>
      <c r="G220" s="943"/>
      <c r="H220" s="926"/>
      <c r="I220" s="950" t="s">
        <v>2445</v>
      </c>
      <c r="J220" s="951"/>
      <c r="K220" s="952"/>
      <c r="L220" s="609"/>
      <c r="M220" s="943"/>
      <c r="N220" s="926"/>
      <c r="O220" s="950" t="s">
        <v>2444</v>
      </c>
      <c r="P220" s="951"/>
      <c r="Q220" s="952"/>
      <c r="R220" s="609"/>
      <c r="S220" s="943"/>
    </row>
    <row r="221" spans="3:19" x14ac:dyDescent="0.3">
      <c r="C221" s="953" t="s">
        <v>882</v>
      </c>
      <c r="D221" s="609"/>
      <c r="E221" s="954"/>
      <c r="F221" s="609"/>
      <c r="G221" s="943"/>
      <c r="H221" s="926"/>
      <c r="I221" s="953" t="s">
        <v>882</v>
      </c>
      <c r="J221" s="609"/>
      <c r="K221" s="954"/>
      <c r="L221" s="609"/>
      <c r="M221" s="943"/>
      <c r="N221" s="926"/>
      <c r="O221" s="953" t="s">
        <v>882</v>
      </c>
      <c r="P221" s="609"/>
      <c r="Q221" s="954"/>
      <c r="R221" s="609"/>
      <c r="S221" s="943"/>
    </row>
    <row r="222" spans="3:19" ht="15.75" x14ac:dyDescent="0.3">
      <c r="C222" s="955" t="s">
        <v>884</v>
      </c>
      <c r="D222" s="956" t="s">
        <v>885</v>
      </c>
      <c r="E222" s="956" t="s">
        <v>886</v>
      </c>
      <c r="F222" s="956" t="s">
        <v>887</v>
      </c>
      <c r="G222" s="957" t="s">
        <v>888</v>
      </c>
      <c r="H222" s="928"/>
      <c r="I222" s="955" t="s">
        <v>884</v>
      </c>
      <c r="J222" s="956" t="s">
        <v>885</v>
      </c>
      <c r="K222" s="958" t="s">
        <v>886</v>
      </c>
      <c r="L222" s="956" t="s">
        <v>887</v>
      </c>
      <c r="M222" s="957" t="s">
        <v>888</v>
      </c>
      <c r="N222" s="928"/>
      <c r="O222" s="955" t="s">
        <v>884</v>
      </c>
      <c r="P222" s="956" t="s">
        <v>885</v>
      </c>
      <c r="Q222" s="958" t="s">
        <v>886</v>
      </c>
      <c r="R222" s="956" t="s">
        <v>887</v>
      </c>
      <c r="S222" s="957" t="s">
        <v>888</v>
      </c>
    </row>
    <row r="223" spans="3:19" ht="15.75" x14ac:dyDescent="0.3">
      <c r="C223" s="959" t="s">
        <v>889</v>
      </c>
      <c r="D223" s="960">
        <v>96448.825485874579</v>
      </c>
      <c r="E223" s="961">
        <v>9.6000000000000014</v>
      </c>
      <c r="F223" s="962">
        <v>925908.72466439614</v>
      </c>
      <c r="G223" s="963">
        <v>925908.72466439614</v>
      </c>
      <c r="H223" s="928"/>
      <c r="I223" s="959" t="s">
        <v>889</v>
      </c>
      <c r="J223" s="960">
        <v>96448.825485874579</v>
      </c>
      <c r="K223" s="961">
        <v>7.6000000000000005</v>
      </c>
      <c r="L223" s="962">
        <v>733011.07369264681</v>
      </c>
      <c r="M223" s="963">
        <v>733011.07369264681</v>
      </c>
      <c r="N223" s="928"/>
      <c r="O223" s="959" t="s">
        <v>889</v>
      </c>
      <c r="P223" s="960">
        <v>96448.825485874579</v>
      </c>
      <c r="Q223" s="961">
        <v>9.6000000000000014</v>
      </c>
      <c r="R223" s="962">
        <v>925908.72466439614</v>
      </c>
      <c r="S223" s="963">
        <v>925908.72466439614</v>
      </c>
    </row>
    <row r="224" spans="3:19" ht="15.75" x14ac:dyDescent="0.3">
      <c r="C224" s="964" t="s">
        <v>926</v>
      </c>
      <c r="D224" s="960">
        <v>39894.1454618313</v>
      </c>
      <c r="E224" s="961">
        <v>7.5</v>
      </c>
      <c r="F224" s="962">
        <v>299206.09096373478</v>
      </c>
      <c r="G224" s="963">
        <v>299206.09096373478</v>
      </c>
      <c r="H224" s="928"/>
      <c r="I224" s="959" t="s">
        <v>901</v>
      </c>
      <c r="J224" s="960">
        <v>46213.584452013631</v>
      </c>
      <c r="K224" s="961">
        <v>35.25</v>
      </c>
      <c r="L224" s="962">
        <v>1629028.8519334805</v>
      </c>
      <c r="M224" s="963">
        <v>1629028.8519334805</v>
      </c>
      <c r="N224" s="928"/>
      <c r="O224" s="959" t="s">
        <v>926</v>
      </c>
      <c r="P224" s="960">
        <v>39894.1454618313</v>
      </c>
      <c r="Q224" s="961">
        <v>14.25</v>
      </c>
      <c r="R224" s="962">
        <v>568491.57283109601</v>
      </c>
      <c r="S224" s="963">
        <v>568491.57283109601</v>
      </c>
    </row>
    <row r="225" spans="3:19" ht="15.75" x14ac:dyDescent="0.3">
      <c r="C225" s="964" t="s">
        <v>927</v>
      </c>
      <c r="D225" s="960">
        <v>29920.609096373475</v>
      </c>
      <c r="E225" s="961">
        <v>3.75</v>
      </c>
      <c r="F225" s="962">
        <v>112202.28411140053</v>
      </c>
      <c r="G225" s="963">
        <v>112202.28411140053</v>
      </c>
      <c r="H225" s="928"/>
      <c r="I225" s="959" t="s">
        <v>2263</v>
      </c>
      <c r="J225" s="960">
        <v>644840.71328391111</v>
      </c>
      <c r="K225" s="965">
        <v>8.3142857142857149</v>
      </c>
      <c r="L225" s="966">
        <v>5361389.9304462327</v>
      </c>
      <c r="M225" s="967">
        <v>5361389.9304462327</v>
      </c>
      <c r="N225" s="928"/>
      <c r="O225" s="959" t="s">
        <v>927</v>
      </c>
      <c r="P225" s="960">
        <v>29920.609096373475</v>
      </c>
      <c r="Q225" s="961">
        <v>7.125</v>
      </c>
      <c r="R225" s="962">
        <v>213184.33981166102</v>
      </c>
      <c r="S225" s="963">
        <v>213184.33981166102</v>
      </c>
    </row>
    <row r="226" spans="3:19" ht="15.75" x14ac:dyDescent="0.3">
      <c r="C226" s="959" t="s">
        <v>901</v>
      </c>
      <c r="D226" s="960">
        <v>46213.584452013631</v>
      </c>
      <c r="E226" s="961">
        <v>35.25</v>
      </c>
      <c r="F226" s="962">
        <v>1629028.8519334805</v>
      </c>
      <c r="G226" s="963">
        <v>1629028.8519334805</v>
      </c>
      <c r="H226" s="928"/>
      <c r="I226" s="959"/>
      <c r="J226" s="962"/>
      <c r="K226" s="961"/>
      <c r="L226" s="962"/>
      <c r="M226" s="1003"/>
      <c r="N226" s="928"/>
      <c r="O226" s="959" t="s">
        <v>901</v>
      </c>
      <c r="P226" s="960">
        <v>46213.584452013631</v>
      </c>
      <c r="Q226" s="961">
        <v>105.5625</v>
      </c>
      <c r="R226" s="962">
        <v>4878421.5087156892</v>
      </c>
      <c r="S226" s="963">
        <v>4878421.5087156892</v>
      </c>
    </row>
    <row r="227" spans="3:19" ht="15.75" x14ac:dyDescent="0.3">
      <c r="C227" s="959" t="s">
        <v>2324</v>
      </c>
      <c r="D227" s="960">
        <v>139715.48787818075</v>
      </c>
      <c r="E227" s="961">
        <v>15</v>
      </c>
      <c r="F227" s="962">
        <v>2095732.3181727112</v>
      </c>
      <c r="G227" s="963">
        <v>2095732.3181727112</v>
      </c>
      <c r="H227" s="928"/>
      <c r="I227" s="959"/>
      <c r="J227" s="962"/>
      <c r="K227" s="961"/>
      <c r="L227" s="962"/>
      <c r="M227" s="1003"/>
      <c r="N227" s="928"/>
      <c r="O227" s="959" t="s">
        <v>2324</v>
      </c>
      <c r="P227" s="960">
        <v>139715.48787818075</v>
      </c>
      <c r="Q227" s="961">
        <v>15</v>
      </c>
      <c r="R227" s="962">
        <v>2095732.3181727112</v>
      </c>
      <c r="S227" s="963">
        <v>2095732.3181727112</v>
      </c>
    </row>
    <row r="228" spans="3:19" ht="15.75" x14ac:dyDescent="0.3">
      <c r="C228" s="959" t="s">
        <v>2325</v>
      </c>
      <c r="D228" s="960">
        <v>98875.576036866361</v>
      </c>
      <c r="E228" s="965">
        <v>20</v>
      </c>
      <c r="F228" s="962">
        <v>1977511.5207373272</v>
      </c>
      <c r="G228" s="963">
        <v>1977511.5207373272</v>
      </c>
      <c r="H228" s="928"/>
      <c r="I228" s="959"/>
      <c r="J228" s="962"/>
      <c r="K228" s="961"/>
      <c r="L228" s="962"/>
      <c r="M228" s="1003"/>
      <c r="N228" s="928"/>
      <c r="O228" s="959" t="s">
        <v>2325</v>
      </c>
      <c r="P228" s="960">
        <v>98875.576036866361</v>
      </c>
      <c r="Q228" s="965">
        <v>20</v>
      </c>
      <c r="R228" s="962">
        <v>1977511.5207373272</v>
      </c>
      <c r="S228" s="963">
        <v>1977511.5207373272</v>
      </c>
    </row>
    <row r="229" spans="3:19" ht="15.75" x14ac:dyDescent="0.3">
      <c r="C229" s="959" t="s">
        <v>2263</v>
      </c>
      <c r="D229" s="960">
        <v>644840.71328391111</v>
      </c>
      <c r="E229" s="965">
        <v>8.3142857142857149</v>
      </c>
      <c r="F229" s="966">
        <v>5361389.9304462327</v>
      </c>
      <c r="G229" s="967">
        <v>5361389.9304462327</v>
      </c>
      <c r="H229" s="928"/>
      <c r="I229" s="959"/>
      <c r="J229" s="962"/>
      <c r="K229" s="961"/>
      <c r="L229" s="962"/>
      <c r="M229" s="1003"/>
      <c r="N229" s="928"/>
      <c r="O229" s="959" t="s">
        <v>2263</v>
      </c>
      <c r="P229" s="960">
        <v>644840.71328391111</v>
      </c>
      <c r="Q229" s="965">
        <v>15.271428571428572</v>
      </c>
      <c r="R229" s="966">
        <v>9847638.8928642999</v>
      </c>
      <c r="S229" s="967">
        <v>9847638.8928642999</v>
      </c>
    </row>
    <row r="230" spans="3:19" x14ac:dyDescent="0.3">
      <c r="C230" s="720"/>
      <c r="D230" s="609"/>
      <c r="E230" s="609"/>
      <c r="F230" s="968" t="s">
        <v>1322</v>
      </c>
      <c r="G230" s="969">
        <v>12400979.721029282</v>
      </c>
      <c r="H230" s="926"/>
      <c r="I230" s="720"/>
      <c r="J230" s="609"/>
      <c r="K230" s="609"/>
      <c r="L230" s="968" t="s">
        <v>1322</v>
      </c>
      <c r="M230" s="969">
        <v>7723429.8560723597</v>
      </c>
      <c r="N230" s="926"/>
      <c r="O230" s="720"/>
      <c r="P230" s="609"/>
      <c r="Q230" s="609"/>
      <c r="R230" s="968" t="s">
        <v>1322</v>
      </c>
      <c r="S230" s="969">
        <v>20506888.877797179</v>
      </c>
    </row>
    <row r="231" spans="3:19" x14ac:dyDescent="0.3">
      <c r="C231" s="953" t="s">
        <v>891</v>
      </c>
      <c r="D231" s="954"/>
      <c r="E231" s="954"/>
      <c r="F231" s="609"/>
      <c r="G231" s="970"/>
      <c r="H231" s="926"/>
      <c r="I231" s="953" t="s">
        <v>891</v>
      </c>
      <c r="J231" s="954"/>
      <c r="K231" s="954"/>
      <c r="L231" s="609"/>
      <c r="M231" s="970"/>
      <c r="N231" s="926"/>
      <c r="O231" s="953" t="s">
        <v>891</v>
      </c>
      <c r="P231" s="954"/>
      <c r="Q231" s="954"/>
      <c r="R231" s="609"/>
      <c r="S231" s="971"/>
    </row>
    <row r="232" spans="3:19" x14ac:dyDescent="0.3">
      <c r="C232" s="955" t="s">
        <v>884</v>
      </c>
      <c r="D232" s="956" t="s">
        <v>1</v>
      </c>
      <c r="E232" s="956" t="s">
        <v>893</v>
      </c>
      <c r="F232" s="956" t="s">
        <v>887</v>
      </c>
      <c r="G232" s="972" t="s">
        <v>888</v>
      </c>
      <c r="H232" s="926"/>
      <c r="I232" s="955" t="s">
        <v>884</v>
      </c>
      <c r="J232" s="956" t="s">
        <v>1</v>
      </c>
      <c r="K232" s="956" t="s">
        <v>893</v>
      </c>
      <c r="L232" s="956" t="s">
        <v>887</v>
      </c>
      <c r="M232" s="972" t="s">
        <v>888</v>
      </c>
      <c r="N232" s="926"/>
      <c r="O232" s="955" t="s">
        <v>884</v>
      </c>
      <c r="P232" s="956" t="s">
        <v>1</v>
      </c>
      <c r="Q232" s="956" t="s">
        <v>893</v>
      </c>
      <c r="R232" s="956" t="s">
        <v>887</v>
      </c>
      <c r="S232" s="973" t="s">
        <v>888</v>
      </c>
    </row>
    <row r="233" spans="3:19" ht="16.5" x14ac:dyDescent="0.3">
      <c r="C233" s="974" t="s">
        <v>2233</v>
      </c>
      <c r="D233" s="975" t="s">
        <v>4324</v>
      </c>
      <c r="E233" s="961">
        <v>188</v>
      </c>
      <c r="F233" s="962">
        <v>36154.069324784614</v>
      </c>
      <c r="G233" s="963">
        <v>6796965.0330595076</v>
      </c>
      <c r="H233" s="926"/>
      <c r="I233" s="974" t="s">
        <v>2240</v>
      </c>
      <c r="J233" s="975" t="s">
        <v>2</v>
      </c>
      <c r="K233" s="961">
        <v>6000</v>
      </c>
      <c r="L233" s="962">
        <v>38913.987577639753</v>
      </c>
      <c r="M233" s="963">
        <v>233483925.46583852</v>
      </c>
      <c r="N233" s="926"/>
      <c r="O233" s="976" t="s">
        <v>984</v>
      </c>
      <c r="P233" s="975" t="s">
        <v>4324</v>
      </c>
      <c r="Q233" s="961">
        <v>563</v>
      </c>
      <c r="R233" s="962">
        <v>36154.069324784614</v>
      </c>
      <c r="S233" s="963">
        <v>20354741.029853739</v>
      </c>
    </row>
    <row r="234" spans="3:19" x14ac:dyDescent="0.3">
      <c r="C234" s="1014" t="s">
        <v>2240</v>
      </c>
      <c r="D234" s="975" t="s">
        <v>2</v>
      </c>
      <c r="E234" s="961">
        <v>6000</v>
      </c>
      <c r="F234" s="962">
        <v>38913.987577639753</v>
      </c>
      <c r="G234" s="963">
        <v>233483925.46583852</v>
      </c>
      <c r="H234" s="926"/>
      <c r="I234" s="1005" t="s">
        <v>2343</v>
      </c>
      <c r="J234" s="679" t="s">
        <v>1</v>
      </c>
      <c r="K234" s="961">
        <v>1000</v>
      </c>
      <c r="L234" s="1008">
        <v>14253.502232725081</v>
      </c>
      <c r="M234" s="1009">
        <v>14253502.23272508</v>
      </c>
      <c r="N234" s="926"/>
      <c r="O234" s="1014" t="s">
        <v>2240</v>
      </c>
      <c r="P234" s="679" t="s">
        <v>2</v>
      </c>
      <c r="Q234" s="961">
        <v>6000</v>
      </c>
      <c r="R234" s="962">
        <v>38913.987577639753</v>
      </c>
      <c r="S234" s="963">
        <v>233483925.46583852</v>
      </c>
    </row>
    <row r="235" spans="3:19" x14ac:dyDescent="0.3">
      <c r="C235" s="977" t="s">
        <v>2343</v>
      </c>
      <c r="D235" s="978" t="s">
        <v>1</v>
      </c>
      <c r="E235" s="961">
        <v>1000</v>
      </c>
      <c r="F235" s="962">
        <v>14253.502232725081</v>
      </c>
      <c r="G235" s="963">
        <v>14253502.23272508</v>
      </c>
      <c r="H235" s="926"/>
      <c r="I235" s="974" t="s">
        <v>902</v>
      </c>
      <c r="J235" s="978" t="s">
        <v>903</v>
      </c>
      <c r="K235" s="979">
        <v>236</v>
      </c>
      <c r="L235" s="962">
        <v>96726.106992586661</v>
      </c>
      <c r="M235" s="963">
        <v>22827361.250250451</v>
      </c>
      <c r="N235" s="926"/>
      <c r="O235" s="976" t="s">
        <v>2343</v>
      </c>
      <c r="P235" s="679" t="s">
        <v>1</v>
      </c>
      <c r="Q235" s="961">
        <v>1000</v>
      </c>
      <c r="R235" s="962">
        <v>14253.502232725081</v>
      </c>
      <c r="S235" s="963">
        <v>14253502.23272508</v>
      </c>
    </row>
    <row r="236" spans="3:19" ht="16.5" x14ac:dyDescent="0.3">
      <c r="C236" s="974" t="s">
        <v>902</v>
      </c>
      <c r="D236" s="978" t="s">
        <v>903</v>
      </c>
      <c r="E236" s="979">
        <v>236</v>
      </c>
      <c r="F236" s="962">
        <v>96726.106992586661</v>
      </c>
      <c r="G236" s="963">
        <v>22827361.250250451</v>
      </c>
      <c r="H236" s="926"/>
      <c r="I236" s="959" t="s">
        <v>2167</v>
      </c>
      <c r="J236" s="975" t="s">
        <v>4324</v>
      </c>
      <c r="K236" s="979">
        <v>582</v>
      </c>
      <c r="L236" s="962">
        <v>31489.721498697658</v>
      </c>
      <c r="M236" s="963">
        <v>18327017.912242036</v>
      </c>
      <c r="N236" s="926"/>
      <c r="O236" s="974" t="s">
        <v>902</v>
      </c>
      <c r="P236" s="679" t="s">
        <v>903</v>
      </c>
      <c r="Q236" s="979">
        <v>420.90000000000003</v>
      </c>
      <c r="R236" s="962">
        <v>96726.106992586661</v>
      </c>
      <c r="S236" s="963">
        <v>40712018.433179729</v>
      </c>
    </row>
    <row r="237" spans="3:19" ht="16.5" x14ac:dyDescent="0.3">
      <c r="C237" s="959" t="s">
        <v>2167</v>
      </c>
      <c r="D237" s="975" t="s">
        <v>4324</v>
      </c>
      <c r="E237" s="980">
        <v>582</v>
      </c>
      <c r="F237" s="962">
        <v>31489.721498697658</v>
      </c>
      <c r="G237" s="963">
        <v>18327017.912242036</v>
      </c>
      <c r="H237" s="926"/>
      <c r="I237" s="959" t="s">
        <v>2344</v>
      </c>
      <c r="J237" s="975" t="s">
        <v>4324</v>
      </c>
      <c r="K237" s="980">
        <v>285</v>
      </c>
      <c r="L237" s="962">
        <v>74801.52274093368</v>
      </c>
      <c r="M237" s="963">
        <v>21318433.981166098</v>
      </c>
      <c r="N237" s="926"/>
      <c r="O237" s="959" t="s">
        <v>2167</v>
      </c>
      <c r="P237" s="975" t="s">
        <v>4324</v>
      </c>
      <c r="Q237" s="980">
        <v>1069</v>
      </c>
      <c r="R237" s="962">
        <v>31489.721498697658</v>
      </c>
      <c r="S237" s="963">
        <v>33662512.282107793</v>
      </c>
    </row>
    <row r="238" spans="3:19" ht="16.5" x14ac:dyDescent="0.3">
      <c r="C238" s="981" t="s">
        <v>2295</v>
      </c>
      <c r="D238" s="975" t="s">
        <v>2</v>
      </c>
      <c r="E238" s="980">
        <v>1000</v>
      </c>
      <c r="F238" s="962">
        <v>10474.813432835821</v>
      </c>
      <c r="G238" s="963">
        <v>10474813.432835821</v>
      </c>
      <c r="H238" s="926"/>
      <c r="I238" s="974" t="s">
        <v>896</v>
      </c>
      <c r="J238" s="975" t="s">
        <v>4324</v>
      </c>
      <c r="K238" s="980">
        <v>188</v>
      </c>
      <c r="L238" s="962">
        <v>20419.955920657183</v>
      </c>
      <c r="M238" s="963">
        <v>3838951.7130835503</v>
      </c>
      <c r="N238" s="926"/>
      <c r="O238" s="974" t="s">
        <v>980</v>
      </c>
      <c r="P238" s="975" t="s">
        <v>4324</v>
      </c>
      <c r="Q238" s="980">
        <v>285</v>
      </c>
      <c r="R238" s="962">
        <v>372449.24864756566</v>
      </c>
      <c r="S238" s="963">
        <v>106148035.86455621</v>
      </c>
    </row>
    <row r="239" spans="3:19" ht="16.5" x14ac:dyDescent="0.3">
      <c r="C239" s="959" t="s">
        <v>2344</v>
      </c>
      <c r="D239" s="975" t="s">
        <v>4324</v>
      </c>
      <c r="E239" s="980">
        <v>285</v>
      </c>
      <c r="F239" s="962">
        <v>74801.52274093368</v>
      </c>
      <c r="G239" s="963">
        <v>21318433.981166098</v>
      </c>
      <c r="H239" s="926"/>
      <c r="I239" s="981" t="s">
        <v>2295</v>
      </c>
      <c r="J239" s="679" t="s">
        <v>2</v>
      </c>
      <c r="K239" s="980">
        <v>1000</v>
      </c>
      <c r="L239" s="962">
        <v>10474.813432835821</v>
      </c>
      <c r="M239" s="963">
        <v>10474813.432835821</v>
      </c>
      <c r="N239" s="926"/>
      <c r="O239" s="981" t="s">
        <v>2295</v>
      </c>
      <c r="P239" s="679" t="s">
        <v>2</v>
      </c>
      <c r="Q239" s="980">
        <v>1000</v>
      </c>
      <c r="R239" s="962">
        <v>10474.813432835821</v>
      </c>
      <c r="S239" s="963">
        <v>10474813.432835821</v>
      </c>
    </row>
    <row r="240" spans="3:19" x14ac:dyDescent="0.3">
      <c r="C240" s="974" t="s">
        <v>988</v>
      </c>
      <c r="D240" s="975" t="s">
        <v>2327</v>
      </c>
      <c r="E240" s="980">
        <v>100</v>
      </c>
      <c r="F240" s="962">
        <v>9470.8830294530144</v>
      </c>
      <c r="G240" s="963">
        <v>947088.3029453014</v>
      </c>
      <c r="H240" s="926"/>
      <c r="I240" s="974" t="s">
        <v>988</v>
      </c>
      <c r="J240" s="975" t="s">
        <v>2327</v>
      </c>
      <c r="K240" s="980">
        <v>25</v>
      </c>
      <c r="L240" s="962">
        <v>9470.8830294530144</v>
      </c>
      <c r="M240" s="963">
        <v>236772.07573632535</v>
      </c>
      <c r="N240" s="926"/>
      <c r="O240" s="974" t="s">
        <v>988</v>
      </c>
      <c r="P240" s="975" t="s">
        <v>2327</v>
      </c>
      <c r="Q240" s="980">
        <v>215</v>
      </c>
      <c r="R240" s="962">
        <v>9470.8830294530144</v>
      </c>
      <c r="S240" s="963">
        <v>2036239.8513323981</v>
      </c>
    </row>
    <row r="241" spans="3:19" x14ac:dyDescent="0.3">
      <c r="C241" s="974"/>
      <c r="D241" s="975"/>
      <c r="E241" s="980"/>
      <c r="F241" s="962"/>
      <c r="G241" s="963"/>
      <c r="H241" s="926"/>
      <c r="I241" s="974"/>
      <c r="J241" s="975"/>
      <c r="K241" s="980"/>
      <c r="L241" s="962"/>
      <c r="M241" s="963"/>
      <c r="N241" s="926"/>
      <c r="O241" s="986"/>
      <c r="P241" s="987"/>
      <c r="Q241" s="987"/>
      <c r="R241" s="987"/>
      <c r="S241" s="1004"/>
    </row>
    <row r="242" spans="3:19" x14ac:dyDescent="0.3">
      <c r="C242" s="974"/>
      <c r="D242" s="975"/>
      <c r="E242" s="980"/>
      <c r="F242" s="962"/>
      <c r="G242" s="963"/>
      <c r="H242" s="926"/>
      <c r="I242" s="974"/>
      <c r="J242" s="975"/>
      <c r="K242" s="980"/>
      <c r="L242" s="962"/>
      <c r="M242" s="963"/>
      <c r="N242" s="926"/>
      <c r="O242" s="976"/>
      <c r="P242" s="975"/>
      <c r="Q242" s="980"/>
      <c r="R242" s="966"/>
      <c r="S242" s="963"/>
    </row>
    <row r="243" spans="3:19" x14ac:dyDescent="0.3">
      <c r="C243" s="720"/>
      <c r="D243" s="609"/>
      <c r="E243" s="609"/>
      <c r="F243" s="968" t="s">
        <v>1322</v>
      </c>
      <c r="G243" s="985">
        <v>328429107.61106288</v>
      </c>
      <c r="H243" s="926"/>
      <c r="I243" s="720"/>
      <c r="J243" s="609"/>
      <c r="K243" s="609"/>
      <c r="L243" s="968" t="s">
        <v>1322</v>
      </c>
      <c r="M243" s="985">
        <v>324760778.06387794</v>
      </c>
      <c r="N243" s="926"/>
      <c r="O243" s="976"/>
      <c r="P243" s="924"/>
      <c r="Q243" s="924"/>
      <c r="R243" s="968" t="s">
        <v>1322</v>
      </c>
      <c r="S243" s="1013">
        <v>461125788.59242928</v>
      </c>
    </row>
    <row r="244" spans="3:19" x14ac:dyDescent="0.3">
      <c r="C244" s="953" t="s">
        <v>898</v>
      </c>
      <c r="D244" s="954"/>
      <c r="E244" s="954"/>
      <c r="F244" s="609"/>
      <c r="G244" s="970"/>
      <c r="H244" s="926"/>
      <c r="I244" s="953" t="s">
        <v>898</v>
      </c>
      <c r="J244" s="954"/>
      <c r="K244" s="954"/>
      <c r="L244" s="609"/>
      <c r="M244" s="970"/>
      <c r="N244" s="926"/>
      <c r="O244" s="953" t="s">
        <v>898</v>
      </c>
      <c r="P244" s="954"/>
      <c r="Q244" s="954"/>
      <c r="R244" s="609"/>
      <c r="S244" s="970"/>
    </row>
    <row r="245" spans="3:19" x14ac:dyDescent="0.3">
      <c r="C245" s="955" t="s">
        <v>884</v>
      </c>
      <c r="D245" s="956" t="s">
        <v>885</v>
      </c>
      <c r="E245" s="956" t="s">
        <v>2597</v>
      </c>
      <c r="F245" s="956" t="s">
        <v>2598</v>
      </c>
      <c r="G245" s="972" t="s">
        <v>888</v>
      </c>
      <c r="H245" s="926"/>
      <c r="I245" s="955" t="s">
        <v>884</v>
      </c>
      <c r="J245" s="956" t="s">
        <v>885</v>
      </c>
      <c r="K245" s="956" t="s">
        <v>2597</v>
      </c>
      <c r="L245" s="956" t="s">
        <v>2598</v>
      </c>
      <c r="M245" s="972" t="s">
        <v>888</v>
      </c>
      <c r="N245" s="926"/>
      <c r="O245" s="955" t="s">
        <v>884</v>
      </c>
      <c r="P245" s="956" t="s">
        <v>885</v>
      </c>
      <c r="Q245" s="956" t="s">
        <v>2597</v>
      </c>
      <c r="R245" s="956" t="s">
        <v>2598</v>
      </c>
      <c r="S245" s="972" t="s">
        <v>888</v>
      </c>
    </row>
    <row r="246" spans="3:19" x14ac:dyDescent="0.3">
      <c r="C246" s="959" t="s">
        <v>899</v>
      </c>
      <c r="D246" s="988">
        <v>133931.74620661701</v>
      </c>
      <c r="E246" s="961">
        <v>1</v>
      </c>
      <c r="F246" s="989">
        <v>48</v>
      </c>
      <c r="G246" s="963">
        <v>6428723.817917617</v>
      </c>
      <c r="H246" s="926"/>
      <c r="I246" s="959" t="s">
        <v>899</v>
      </c>
      <c r="J246" s="988">
        <v>133931.74620661701</v>
      </c>
      <c r="K246" s="961">
        <v>1</v>
      </c>
      <c r="L246" s="989">
        <v>38</v>
      </c>
      <c r="M246" s="963">
        <v>5089406.3558514463</v>
      </c>
      <c r="N246" s="926"/>
      <c r="O246" s="959" t="s">
        <v>899</v>
      </c>
      <c r="P246" s="988">
        <v>133931.74620661701</v>
      </c>
      <c r="Q246" s="961">
        <v>1</v>
      </c>
      <c r="R246" s="989">
        <v>48</v>
      </c>
      <c r="S246" s="963">
        <v>6428723.817917617</v>
      </c>
    </row>
    <row r="247" spans="3:19" x14ac:dyDescent="0.3">
      <c r="C247" s="990" t="s">
        <v>990</v>
      </c>
      <c r="D247" s="988">
        <v>100448.75998254272</v>
      </c>
      <c r="E247" s="961">
        <v>3</v>
      </c>
      <c r="F247" s="989">
        <v>48</v>
      </c>
      <c r="G247" s="963">
        <v>14464621.437486151</v>
      </c>
      <c r="H247" s="926"/>
      <c r="I247" s="990" t="s">
        <v>990</v>
      </c>
      <c r="J247" s="988">
        <v>100448.75998254272</v>
      </c>
      <c r="K247" s="961">
        <v>3</v>
      </c>
      <c r="L247" s="989">
        <v>38</v>
      </c>
      <c r="M247" s="963">
        <v>11451158.63800987</v>
      </c>
      <c r="N247" s="926"/>
      <c r="O247" s="990" t="s">
        <v>990</v>
      </c>
      <c r="P247" s="988">
        <v>100448.75998254272</v>
      </c>
      <c r="Q247" s="961">
        <v>3</v>
      </c>
      <c r="R247" s="989">
        <v>48</v>
      </c>
      <c r="S247" s="963">
        <v>14464621.437486151</v>
      </c>
    </row>
    <row r="248" spans="3:19" x14ac:dyDescent="0.3">
      <c r="C248" s="959" t="s">
        <v>1154</v>
      </c>
      <c r="D248" s="988">
        <v>64040.167561799884</v>
      </c>
      <c r="E248" s="961">
        <v>5</v>
      </c>
      <c r="F248" s="989">
        <v>48</v>
      </c>
      <c r="G248" s="963">
        <v>15369640.214831971</v>
      </c>
      <c r="H248" s="926"/>
      <c r="I248" s="959" t="s">
        <v>1154</v>
      </c>
      <c r="J248" s="988">
        <v>64040.167561799884</v>
      </c>
      <c r="K248" s="961">
        <v>5</v>
      </c>
      <c r="L248" s="989">
        <v>38</v>
      </c>
      <c r="M248" s="963">
        <v>12167631.836741978</v>
      </c>
      <c r="N248" s="926"/>
      <c r="O248" s="959" t="s">
        <v>1154</v>
      </c>
      <c r="P248" s="988">
        <v>64040.167561799884</v>
      </c>
      <c r="Q248" s="961">
        <v>5</v>
      </c>
      <c r="R248" s="989">
        <v>48</v>
      </c>
      <c r="S248" s="963">
        <v>15369640.214831971</v>
      </c>
    </row>
    <row r="249" spans="3:19" x14ac:dyDescent="0.3">
      <c r="C249" s="959" t="s">
        <v>2603</v>
      </c>
      <c r="D249" s="988">
        <v>290020.70325447264</v>
      </c>
      <c r="E249" s="965">
        <v>1</v>
      </c>
      <c r="F249" s="989">
        <v>48</v>
      </c>
      <c r="G249" s="963">
        <v>13920993.756214686</v>
      </c>
      <c r="H249" s="926"/>
      <c r="I249" s="959" t="s">
        <v>2603</v>
      </c>
      <c r="J249" s="988">
        <v>290020.70325447264</v>
      </c>
      <c r="K249" s="965">
        <v>1</v>
      </c>
      <c r="L249" s="989">
        <v>38</v>
      </c>
      <c r="M249" s="963">
        <v>11020786.723669961</v>
      </c>
      <c r="N249" s="926"/>
      <c r="O249" s="959" t="s">
        <v>2603</v>
      </c>
      <c r="P249" s="988">
        <v>290020.70325447264</v>
      </c>
      <c r="Q249" s="965">
        <v>1</v>
      </c>
      <c r="R249" s="989">
        <v>48</v>
      </c>
      <c r="S249" s="963">
        <v>13920993.756214686</v>
      </c>
    </row>
    <row r="250" spans="3:19" x14ac:dyDescent="0.3">
      <c r="C250" s="720"/>
      <c r="D250" s="992"/>
      <c r="E250" s="993"/>
      <c r="F250" s="991" t="s">
        <v>1322</v>
      </c>
      <c r="G250" s="985">
        <v>50183979.226450421</v>
      </c>
      <c r="H250" s="926"/>
      <c r="I250" s="720"/>
      <c r="J250" s="992"/>
      <c r="K250" s="993"/>
      <c r="L250" s="991" t="s">
        <v>1322</v>
      </c>
      <c r="M250" s="969">
        <v>28708196.830603294</v>
      </c>
      <c r="N250" s="926"/>
      <c r="O250" s="720"/>
      <c r="P250" s="992"/>
      <c r="Q250" s="993"/>
      <c r="R250" s="991" t="s">
        <v>1322</v>
      </c>
      <c r="S250" s="969">
        <v>36262985.470235735</v>
      </c>
    </row>
    <row r="251" spans="3:19" x14ac:dyDescent="0.3">
      <c r="C251" s="953" t="s">
        <v>2785</v>
      </c>
      <c r="D251" s="954"/>
      <c r="E251" s="954"/>
      <c r="F251" s="609"/>
      <c r="G251" s="970"/>
      <c r="H251" s="926"/>
      <c r="I251" s="953" t="s">
        <v>2785</v>
      </c>
      <c r="J251" s="954"/>
      <c r="K251" s="954"/>
      <c r="L251" s="609"/>
      <c r="M251" s="970"/>
      <c r="N251" s="926"/>
      <c r="O251" s="953" t="s">
        <v>2785</v>
      </c>
      <c r="P251" s="954"/>
      <c r="Q251" s="954"/>
      <c r="R251" s="609"/>
      <c r="S251" s="970"/>
    </row>
    <row r="252" spans="3:19" x14ac:dyDescent="0.3">
      <c r="C252" s="955" t="s">
        <v>884</v>
      </c>
      <c r="D252" s="994" t="s">
        <v>892</v>
      </c>
      <c r="E252" s="994" t="s">
        <v>893</v>
      </c>
      <c r="F252" s="956" t="s">
        <v>887</v>
      </c>
      <c r="G252" s="972" t="s">
        <v>888</v>
      </c>
      <c r="H252" s="926"/>
      <c r="I252" s="955" t="s">
        <v>884</v>
      </c>
      <c r="J252" s="994" t="s">
        <v>892</v>
      </c>
      <c r="K252" s="994" t="s">
        <v>893</v>
      </c>
      <c r="L252" s="956" t="s">
        <v>887</v>
      </c>
      <c r="M252" s="972" t="s">
        <v>888</v>
      </c>
      <c r="N252" s="926"/>
      <c r="O252" s="955" t="s">
        <v>884</v>
      </c>
      <c r="P252" s="994" t="s">
        <v>892</v>
      </c>
      <c r="Q252" s="994" t="s">
        <v>893</v>
      </c>
      <c r="R252" s="956" t="s">
        <v>887</v>
      </c>
      <c r="S252" s="972" t="s">
        <v>888</v>
      </c>
    </row>
    <row r="253" spans="3:19" ht="16.5" x14ac:dyDescent="0.3">
      <c r="C253" s="974" t="s">
        <v>980</v>
      </c>
      <c r="D253" s="975" t="s">
        <v>4324</v>
      </c>
      <c r="E253" s="961">
        <v>150</v>
      </c>
      <c r="F253" s="962">
        <v>372449.24864756566</v>
      </c>
      <c r="G253" s="963">
        <v>55867387.297134846</v>
      </c>
      <c r="H253" s="926"/>
      <c r="I253" s="976" t="s">
        <v>2440</v>
      </c>
      <c r="J253" s="975" t="s">
        <v>4324</v>
      </c>
      <c r="K253" s="961">
        <v>150</v>
      </c>
      <c r="L253" s="962">
        <v>31125</v>
      </c>
      <c r="M253" s="963">
        <v>4668750</v>
      </c>
      <c r="N253" s="926"/>
      <c r="O253" s="974" t="s">
        <v>2345</v>
      </c>
      <c r="P253" s="679" t="s">
        <v>4324</v>
      </c>
      <c r="Q253" s="979">
        <v>225</v>
      </c>
      <c r="R253" s="962">
        <v>477128.39110398723</v>
      </c>
      <c r="S253" s="963">
        <v>107353887.99839713</v>
      </c>
    </row>
    <row r="254" spans="3:19" ht="16.5" x14ac:dyDescent="0.3">
      <c r="C254" s="974"/>
      <c r="D254" s="975"/>
      <c r="E254" s="961"/>
      <c r="F254" s="962"/>
      <c r="G254" s="963"/>
      <c r="H254" s="926"/>
      <c r="I254" s="959" t="s">
        <v>2439</v>
      </c>
      <c r="J254" s="975" t="s">
        <v>4325</v>
      </c>
      <c r="K254" s="980">
        <v>1500</v>
      </c>
      <c r="L254" s="962">
        <v>2940</v>
      </c>
      <c r="M254" s="963">
        <v>4410000</v>
      </c>
      <c r="N254" s="926"/>
      <c r="O254" s="974"/>
      <c r="P254" s="679"/>
      <c r="Q254" s="979"/>
      <c r="R254" s="962"/>
      <c r="S254" s="963"/>
    </row>
    <row r="255" spans="3:19" x14ac:dyDescent="0.3">
      <c r="C255" s="995"/>
      <c r="D255" s="996"/>
      <c r="E255" s="997"/>
      <c r="F255" s="968" t="s">
        <v>1322</v>
      </c>
      <c r="G255" s="985">
        <v>55867387.297134846</v>
      </c>
      <c r="H255" s="926"/>
      <c r="I255" s="995"/>
      <c r="J255" s="996"/>
      <c r="K255" s="997"/>
      <c r="L255" s="968" t="s">
        <v>1322</v>
      </c>
      <c r="M255" s="985">
        <v>9078750</v>
      </c>
      <c r="N255" s="926"/>
      <c r="O255" s="995"/>
      <c r="P255" s="996"/>
      <c r="Q255" s="997"/>
      <c r="R255" s="968" t="s">
        <v>1322</v>
      </c>
      <c r="S255" s="985">
        <v>107353887.99839713</v>
      </c>
    </row>
    <row r="256" spans="3:19" x14ac:dyDescent="0.3">
      <c r="C256" s="720"/>
      <c r="D256" s="609"/>
      <c r="E256" s="609"/>
      <c r="F256" s="987"/>
      <c r="G256" s="1004"/>
      <c r="H256" s="926"/>
      <c r="I256" s="720"/>
      <c r="J256" s="609"/>
      <c r="K256" s="609"/>
      <c r="L256" s="987"/>
      <c r="M256" s="1004"/>
      <c r="N256" s="926"/>
      <c r="O256" s="720"/>
      <c r="P256" s="609"/>
      <c r="Q256" s="609"/>
      <c r="R256" s="987"/>
      <c r="S256" s="1004"/>
    </row>
    <row r="257" spans="3:19" ht="15.75" thickBot="1" x14ac:dyDescent="0.35">
      <c r="C257" s="745"/>
      <c r="D257" s="746"/>
      <c r="E257" s="940" t="s">
        <v>964</v>
      </c>
      <c r="F257" s="1001"/>
      <c r="G257" s="1002">
        <v>446881453.85567749</v>
      </c>
      <c r="H257" s="926"/>
      <c r="I257" s="745"/>
      <c r="J257" s="746"/>
      <c r="K257" s="940" t="s">
        <v>964</v>
      </c>
      <c r="L257" s="1001"/>
      <c r="M257" s="1002">
        <v>370271154.75055361</v>
      </c>
      <c r="N257" s="926"/>
      <c r="O257" s="745"/>
      <c r="P257" s="746"/>
      <c r="Q257" s="940" t="s">
        <v>964</v>
      </c>
      <c r="R257" s="1001"/>
      <c r="S257" s="1002">
        <v>625249550.93885934</v>
      </c>
    </row>
    <row r="258" spans="3:19" x14ac:dyDescent="0.3">
      <c r="C258" s="926"/>
      <c r="D258" s="926"/>
      <c r="E258" s="926"/>
      <c r="F258" s="926"/>
      <c r="G258" s="926"/>
      <c r="H258" s="926"/>
      <c r="I258" s="926"/>
      <c r="J258" s="926"/>
      <c r="K258" s="926"/>
      <c r="L258" s="926"/>
      <c r="M258" s="926"/>
      <c r="N258" s="926"/>
      <c r="O258" s="926"/>
      <c r="P258" s="926"/>
      <c r="Q258" s="926"/>
      <c r="R258" s="926"/>
      <c r="S258" s="926"/>
    </row>
    <row r="259" spans="3:19" ht="15.75" thickBot="1" x14ac:dyDescent="0.35">
      <c r="C259" s="926"/>
      <c r="D259" s="926"/>
      <c r="E259" s="926"/>
      <c r="F259" s="926"/>
      <c r="G259" s="926"/>
      <c r="H259" s="926"/>
      <c r="I259" s="926"/>
      <c r="J259" s="926"/>
      <c r="K259" s="926"/>
      <c r="L259" s="926"/>
      <c r="M259" s="926"/>
      <c r="N259" s="926"/>
      <c r="O259" s="926"/>
      <c r="P259" s="926"/>
      <c r="Q259" s="926"/>
      <c r="R259" s="926"/>
      <c r="S259" s="926"/>
    </row>
    <row r="260" spans="3:19" x14ac:dyDescent="0.3">
      <c r="C260" s="932"/>
      <c r="D260" s="933" t="s">
        <v>2443</v>
      </c>
      <c r="E260" s="934"/>
      <c r="F260" s="934"/>
      <c r="G260" s="935"/>
      <c r="H260" s="926"/>
      <c r="I260" s="936" t="s">
        <v>2442</v>
      </c>
      <c r="J260" s="937"/>
      <c r="K260" s="938"/>
      <c r="L260" s="938"/>
      <c r="M260" s="939"/>
      <c r="N260" s="926"/>
      <c r="O260" s="936" t="s">
        <v>2441</v>
      </c>
      <c r="P260" s="937"/>
      <c r="Q260" s="938"/>
      <c r="R260" s="938"/>
      <c r="S260" s="939"/>
    </row>
    <row r="261" spans="3:19" ht="15.75" thickBot="1" x14ac:dyDescent="0.35">
      <c r="C261" s="745"/>
      <c r="D261" s="940"/>
      <c r="E261" s="941"/>
      <c r="F261" s="746"/>
      <c r="G261" s="942"/>
      <c r="H261" s="926"/>
      <c r="I261" s="745"/>
      <c r="J261" s="940"/>
      <c r="K261" s="941"/>
      <c r="L261" s="746"/>
      <c r="M261" s="942"/>
      <c r="N261" s="926"/>
      <c r="O261" s="745"/>
      <c r="P261" s="940"/>
      <c r="Q261" s="941"/>
      <c r="R261" s="746"/>
      <c r="S261" s="942"/>
    </row>
    <row r="262" spans="3:19" x14ac:dyDescent="0.3">
      <c r="C262" s="932"/>
      <c r="D262" s="692"/>
      <c r="E262" s="609" t="s">
        <v>875</v>
      </c>
      <c r="F262" s="609"/>
      <c r="G262" s="943"/>
      <c r="H262" s="926"/>
      <c r="I262" s="932"/>
      <c r="J262" s="692"/>
      <c r="K262" s="609" t="s">
        <v>875</v>
      </c>
      <c r="L262" s="609"/>
      <c r="M262" s="943"/>
      <c r="N262" s="926"/>
      <c r="O262" s="932"/>
      <c r="P262" s="692"/>
      <c r="Q262" s="609" t="s">
        <v>875</v>
      </c>
      <c r="R262" s="609"/>
      <c r="S262" s="943"/>
    </row>
    <row r="263" spans="3:19" ht="15.75" thickBot="1" x14ac:dyDescent="0.35">
      <c r="C263" s="944" t="s">
        <v>877</v>
      </c>
      <c r="D263" s="608">
        <v>16</v>
      </c>
      <c r="E263" s="945" t="s">
        <v>3366</v>
      </c>
      <c r="F263" s="946"/>
      <c r="G263" s="947"/>
      <c r="H263" s="926"/>
      <c r="I263" s="944" t="s">
        <v>877</v>
      </c>
      <c r="J263" s="608">
        <v>17</v>
      </c>
      <c r="K263" s="945" t="s">
        <v>3366</v>
      </c>
      <c r="L263" s="946"/>
      <c r="M263" s="947"/>
      <c r="N263" s="926"/>
      <c r="O263" s="944" t="s">
        <v>877</v>
      </c>
      <c r="P263" s="608">
        <v>18</v>
      </c>
      <c r="Q263" s="945" t="s">
        <v>3366</v>
      </c>
      <c r="R263" s="946"/>
      <c r="S263" s="947"/>
    </row>
    <row r="264" spans="3:19" x14ac:dyDescent="0.3">
      <c r="C264" s="932" t="s">
        <v>880</v>
      </c>
      <c r="D264" s="693"/>
      <c r="E264" s="692"/>
      <c r="F264" s="948" t="s">
        <v>2318</v>
      </c>
      <c r="G264" s="949" t="s">
        <v>2320</v>
      </c>
      <c r="H264" s="926"/>
      <c r="I264" s="932" t="s">
        <v>880</v>
      </c>
      <c r="J264" s="693"/>
      <c r="K264" s="692"/>
      <c r="L264" s="948" t="s">
        <v>2318</v>
      </c>
      <c r="M264" s="949" t="s">
        <v>2320</v>
      </c>
      <c r="N264" s="926"/>
      <c r="O264" s="932" t="s">
        <v>880</v>
      </c>
      <c r="P264" s="693"/>
      <c r="Q264" s="692"/>
      <c r="R264" s="948" t="s">
        <v>2318</v>
      </c>
      <c r="S264" s="949" t="s">
        <v>2320</v>
      </c>
    </row>
    <row r="265" spans="3:19" ht="15.75" thickBot="1" x14ac:dyDescent="0.35">
      <c r="C265" s="950" t="s">
        <v>2443</v>
      </c>
      <c r="D265" s="951"/>
      <c r="E265" s="952"/>
      <c r="F265" s="609"/>
      <c r="G265" s="943"/>
      <c r="H265" s="926"/>
      <c r="I265" s="950" t="s">
        <v>2442</v>
      </c>
      <c r="J265" s="951"/>
      <c r="K265" s="952"/>
      <c r="L265" s="609"/>
      <c r="M265" s="943"/>
      <c r="N265" s="926"/>
      <c r="O265" s="950" t="s">
        <v>2441</v>
      </c>
      <c r="P265" s="951"/>
      <c r="Q265" s="952"/>
      <c r="R265" s="609"/>
      <c r="S265" s="943"/>
    </row>
    <row r="266" spans="3:19" x14ac:dyDescent="0.3">
      <c r="C266" s="953" t="s">
        <v>882</v>
      </c>
      <c r="D266" s="609"/>
      <c r="E266" s="954"/>
      <c r="F266" s="609"/>
      <c r="G266" s="943"/>
      <c r="H266" s="926"/>
      <c r="I266" s="953" t="s">
        <v>882</v>
      </c>
      <c r="J266" s="609"/>
      <c r="K266" s="954"/>
      <c r="L266" s="609"/>
      <c r="M266" s="943"/>
      <c r="N266" s="926"/>
      <c r="O266" s="953" t="s">
        <v>882</v>
      </c>
      <c r="P266" s="609"/>
      <c r="Q266" s="954"/>
      <c r="R266" s="609"/>
      <c r="S266" s="943"/>
    </row>
    <row r="267" spans="3:19" ht="15.75" x14ac:dyDescent="0.3">
      <c r="C267" s="955" t="s">
        <v>884</v>
      </c>
      <c r="D267" s="956" t="s">
        <v>885</v>
      </c>
      <c r="E267" s="956" t="s">
        <v>886</v>
      </c>
      <c r="F267" s="956" t="s">
        <v>887</v>
      </c>
      <c r="G267" s="957" t="s">
        <v>888</v>
      </c>
      <c r="H267" s="928"/>
      <c r="I267" s="955" t="s">
        <v>884</v>
      </c>
      <c r="J267" s="956" t="s">
        <v>885</v>
      </c>
      <c r="K267" s="958" t="s">
        <v>886</v>
      </c>
      <c r="L267" s="956" t="s">
        <v>887</v>
      </c>
      <c r="M267" s="957" t="s">
        <v>888</v>
      </c>
      <c r="N267" s="928"/>
      <c r="O267" s="955" t="s">
        <v>884</v>
      </c>
      <c r="P267" s="956" t="s">
        <v>885</v>
      </c>
      <c r="Q267" s="958" t="s">
        <v>886</v>
      </c>
      <c r="R267" s="956" t="s">
        <v>887</v>
      </c>
      <c r="S267" s="957" t="s">
        <v>888</v>
      </c>
    </row>
    <row r="268" spans="3:19" ht="15.75" x14ac:dyDescent="0.3">
      <c r="C268" s="959" t="s">
        <v>889</v>
      </c>
      <c r="D268" s="960">
        <v>96448.825485874579</v>
      </c>
      <c r="E268" s="961">
        <v>9</v>
      </c>
      <c r="F268" s="962">
        <v>868039.42937287118</v>
      </c>
      <c r="G268" s="963">
        <v>868039.42937287118</v>
      </c>
      <c r="H268" s="928"/>
      <c r="I268" s="959" t="s">
        <v>889</v>
      </c>
      <c r="J268" s="960">
        <v>96448.825485874579</v>
      </c>
      <c r="K268" s="961">
        <v>7</v>
      </c>
      <c r="L268" s="962">
        <v>675141.77840112208</v>
      </c>
      <c r="M268" s="963">
        <v>675141.77840112208</v>
      </c>
      <c r="N268" s="928"/>
      <c r="O268" s="959" t="s">
        <v>889</v>
      </c>
      <c r="P268" s="960">
        <v>96448.825485874579</v>
      </c>
      <c r="Q268" s="961">
        <v>9</v>
      </c>
      <c r="R268" s="962">
        <v>868039.42937287118</v>
      </c>
      <c r="S268" s="963">
        <v>868039.42937287118</v>
      </c>
    </row>
    <row r="269" spans="3:19" ht="15.75" x14ac:dyDescent="0.3">
      <c r="C269" s="964" t="s">
        <v>926</v>
      </c>
      <c r="D269" s="960">
        <v>39894.1454618313</v>
      </c>
      <c r="E269" s="961">
        <v>7.5</v>
      </c>
      <c r="F269" s="962">
        <v>299206.09096373478</v>
      </c>
      <c r="G269" s="963">
        <v>299206.09096373478</v>
      </c>
      <c r="H269" s="928"/>
      <c r="I269" s="959" t="s">
        <v>901</v>
      </c>
      <c r="J269" s="960">
        <v>46213.584452013631</v>
      </c>
      <c r="K269" s="961">
        <v>24.75</v>
      </c>
      <c r="L269" s="962">
        <v>1143786.2151873372</v>
      </c>
      <c r="M269" s="963">
        <v>1143786.2151873372</v>
      </c>
      <c r="N269" s="928"/>
      <c r="O269" s="959" t="s">
        <v>926</v>
      </c>
      <c r="P269" s="960">
        <v>39894.1454618313</v>
      </c>
      <c r="Q269" s="961">
        <v>10.15</v>
      </c>
      <c r="R269" s="962">
        <v>404925.57643758773</v>
      </c>
      <c r="S269" s="963">
        <v>404925.57643758773</v>
      </c>
    </row>
    <row r="270" spans="3:19" ht="15.75" x14ac:dyDescent="0.3">
      <c r="C270" s="964" t="s">
        <v>927</v>
      </c>
      <c r="D270" s="960">
        <v>29920.609096373475</v>
      </c>
      <c r="E270" s="961">
        <v>3.75</v>
      </c>
      <c r="F270" s="962">
        <v>112202.28411140053</v>
      </c>
      <c r="G270" s="963">
        <v>112202.28411140053</v>
      </c>
      <c r="H270" s="928"/>
      <c r="I270" s="959" t="s">
        <v>2263</v>
      </c>
      <c r="J270" s="960">
        <v>644840.71328391111</v>
      </c>
      <c r="K270" s="965">
        <v>5.8142857142857141</v>
      </c>
      <c r="L270" s="966">
        <v>3749288.1472364543</v>
      </c>
      <c r="M270" s="967">
        <v>3749288.1472364543</v>
      </c>
      <c r="N270" s="928"/>
      <c r="O270" s="959" t="s">
        <v>927</v>
      </c>
      <c r="P270" s="960">
        <v>29920.609096373475</v>
      </c>
      <c r="Q270" s="961">
        <v>5.0750000000000002</v>
      </c>
      <c r="R270" s="962">
        <v>151847.09116409539</v>
      </c>
      <c r="S270" s="963">
        <v>151847.09116409539</v>
      </c>
    </row>
    <row r="271" spans="3:19" ht="15.75" x14ac:dyDescent="0.3">
      <c r="C271" s="959" t="s">
        <v>901</v>
      </c>
      <c r="D271" s="960">
        <v>46213.584452013631</v>
      </c>
      <c r="E271" s="961">
        <v>24.75</v>
      </c>
      <c r="F271" s="962">
        <v>1143786.2151873372</v>
      </c>
      <c r="G271" s="963">
        <v>1143786.2151873372</v>
      </c>
      <c r="H271" s="928"/>
      <c r="I271" s="959"/>
      <c r="J271" s="962"/>
      <c r="K271" s="961"/>
      <c r="L271" s="962"/>
      <c r="M271" s="1003"/>
      <c r="N271" s="928"/>
      <c r="O271" s="959" t="s">
        <v>901</v>
      </c>
      <c r="P271" s="960">
        <v>46213.584452013631</v>
      </c>
      <c r="Q271" s="961">
        <v>73.875</v>
      </c>
      <c r="R271" s="962">
        <v>3414028.5513925068</v>
      </c>
      <c r="S271" s="963">
        <v>3414028.5513925068</v>
      </c>
    </row>
    <row r="272" spans="3:19" ht="15.75" x14ac:dyDescent="0.3">
      <c r="C272" s="959" t="s">
        <v>2324</v>
      </c>
      <c r="D272" s="960">
        <v>139715.48787818075</v>
      </c>
      <c r="E272" s="961">
        <v>15</v>
      </c>
      <c r="F272" s="962">
        <v>2095732.3181727112</v>
      </c>
      <c r="G272" s="963">
        <v>2095732.3181727112</v>
      </c>
      <c r="H272" s="928"/>
      <c r="I272" s="959"/>
      <c r="J272" s="962"/>
      <c r="K272" s="961"/>
      <c r="L272" s="962"/>
      <c r="M272" s="1003"/>
      <c r="N272" s="928"/>
      <c r="O272" s="959" t="s">
        <v>2324</v>
      </c>
      <c r="P272" s="960">
        <v>139715.48787818075</v>
      </c>
      <c r="Q272" s="961">
        <v>15</v>
      </c>
      <c r="R272" s="962">
        <v>2095732.3181727112</v>
      </c>
      <c r="S272" s="963">
        <v>2095732.3181727112</v>
      </c>
    </row>
    <row r="273" spans="3:19" ht="15.75" x14ac:dyDescent="0.3">
      <c r="C273" s="959" t="s">
        <v>2325</v>
      </c>
      <c r="D273" s="960">
        <v>98875.576036866361</v>
      </c>
      <c r="E273" s="965">
        <v>20</v>
      </c>
      <c r="F273" s="962">
        <v>1977511.5207373272</v>
      </c>
      <c r="G273" s="963">
        <v>1977511.5207373272</v>
      </c>
      <c r="H273" s="928"/>
      <c r="I273" s="959"/>
      <c r="J273" s="962"/>
      <c r="K273" s="961"/>
      <c r="L273" s="962"/>
      <c r="M273" s="1003"/>
      <c r="N273" s="928"/>
      <c r="O273" s="959" t="s">
        <v>2325</v>
      </c>
      <c r="P273" s="960">
        <v>98875.576036866361</v>
      </c>
      <c r="Q273" s="965">
        <v>20</v>
      </c>
      <c r="R273" s="962">
        <v>1977511.5207373272</v>
      </c>
      <c r="S273" s="963">
        <v>1977511.5207373272</v>
      </c>
    </row>
    <row r="274" spans="3:19" x14ac:dyDescent="0.3">
      <c r="C274" s="959" t="s">
        <v>2263</v>
      </c>
      <c r="D274" s="960">
        <v>644840.71328391111</v>
      </c>
      <c r="E274" s="965">
        <v>5.8142857142857141</v>
      </c>
      <c r="F274" s="966">
        <v>3749288.1472364543</v>
      </c>
      <c r="G274" s="967">
        <v>3749288.1472364543</v>
      </c>
      <c r="H274" s="926"/>
      <c r="I274" s="959"/>
      <c r="J274" s="962"/>
      <c r="K274" s="961"/>
      <c r="L274" s="962"/>
      <c r="M274" s="1003"/>
      <c r="N274" s="926"/>
      <c r="O274" s="959" t="s">
        <v>2263</v>
      </c>
      <c r="P274" s="960">
        <v>644840.71328391111</v>
      </c>
      <c r="Q274" s="965">
        <v>10.7</v>
      </c>
      <c r="R274" s="966">
        <v>6899795.6321378481</v>
      </c>
      <c r="S274" s="967">
        <v>6899795.6321378481</v>
      </c>
    </row>
    <row r="275" spans="3:19" x14ac:dyDescent="0.3">
      <c r="C275" s="720"/>
      <c r="D275" s="609"/>
      <c r="E275" s="609"/>
      <c r="F275" s="968" t="s">
        <v>1322</v>
      </c>
      <c r="G275" s="969">
        <v>10245766.005781837</v>
      </c>
      <c r="H275" s="926"/>
      <c r="I275" s="720"/>
      <c r="J275" s="609"/>
      <c r="K275" s="609"/>
      <c r="L275" s="968" t="s">
        <v>1322</v>
      </c>
      <c r="M275" s="969">
        <v>5568216.140824914</v>
      </c>
      <c r="N275" s="926"/>
      <c r="O275" s="720"/>
      <c r="P275" s="609"/>
      <c r="Q275" s="609"/>
      <c r="R275" s="968" t="s">
        <v>1322</v>
      </c>
      <c r="S275" s="969">
        <v>15811880.119414948</v>
      </c>
    </row>
    <row r="276" spans="3:19" x14ac:dyDescent="0.3">
      <c r="C276" s="953" t="s">
        <v>891</v>
      </c>
      <c r="D276" s="954"/>
      <c r="E276" s="954"/>
      <c r="F276" s="609"/>
      <c r="G276" s="970"/>
      <c r="H276" s="926"/>
      <c r="I276" s="953" t="s">
        <v>891</v>
      </c>
      <c r="J276" s="954"/>
      <c r="K276" s="954"/>
      <c r="L276" s="609"/>
      <c r="M276" s="970"/>
      <c r="N276" s="926"/>
      <c r="O276" s="953" t="s">
        <v>891</v>
      </c>
      <c r="P276" s="954"/>
      <c r="Q276" s="954"/>
      <c r="R276" s="609"/>
      <c r="S276" s="971"/>
    </row>
    <row r="277" spans="3:19" x14ac:dyDescent="0.3">
      <c r="C277" s="955" t="s">
        <v>884</v>
      </c>
      <c r="D277" s="956" t="s">
        <v>1</v>
      </c>
      <c r="E277" s="956" t="s">
        <v>893</v>
      </c>
      <c r="F277" s="956" t="s">
        <v>887</v>
      </c>
      <c r="G277" s="972" t="s">
        <v>888</v>
      </c>
      <c r="H277" s="926"/>
      <c r="I277" s="955" t="s">
        <v>884</v>
      </c>
      <c r="J277" s="956" t="s">
        <v>1</v>
      </c>
      <c r="K277" s="956" t="s">
        <v>893</v>
      </c>
      <c r="L277" s="956" t="s">
        <v>887</v>
      </c>
      <c r="M277" s="972" t="s">
        <v>888</v>
      </c>
      <c r="N277" s="926"/>
      <c r="O277" s="955" t="s">
        <v>884</v>
      </c>
      <c r="P277" s="956" t="s">
        <v>1</v>
      </c>
      <c r="Q277" s="956" t="s">
        <v>893</v>
      </c>
      <c r="R277" s="956" t="s">
        <v>887</v>
      </c>
      <c r="S277" s="973" t="s">
        <v>888</v>
      </c>
    </row>
    <row r="278" spans="3:19" ht="16.5" x14ac:dyDescent="0.3">
      <c r="C278" s="974" t="s">
        <v>2233</v>
      </c>
      <c r="D278" s="975" t="s">
        <v>4324</v>
      </c>
      <c r="E278" s="961">
        <v>132</v>
      </c>
      <c r="F278" s="962">
        <v>36154.069324784614</v>
      </c>
      <c r="G278" s="963">
        <v>4772337.1508715693</v>
      </c>
      <c r="H278" s="926"/>
      <c r="I278" s="974" t="s">
        <v>2240</v>
      </c>
      <c r="J278" s="975" t="s">
        <v>2</v>
      </c>
      <c r="K278" s="961">
        <v>4000</v>
      </c>
      <c r="L278" s="962">
        <v>38913.987577639753</v>
      </c>
      <c r="M278" s="963">
        <v>155655950.310559</v>
      </c>
      <c r="N278" s="926"/>
      <c r="O278" s="976" t="s">
        <v>984</v>
      </c>
      <c r="P278" s="975" t="s">
        <v>4324</v>
      </c>
      <c r="Q278" s="961">
        <v>394</v>
      </c>
      <c r="R278" s="962">
        <v>36154.069324784614</v>
      </c>
      <c r="S278" s="963">
        <v>14244703.313965138</v>
      </c>
    </row>
    <row r="279" spans="3:19" x14ac:dyDescent="0.3">
      <c r="C279" s="1014" t="s">
        <v>2240</v>
      </c>
      <c r="D279" s="975" t="s">
        <v>2</v>
      </c>
      <c r="E279" s="961">
        <v>4000</v>
      </c>
      <c r="F279" s="962">
        <v>38913.987577639753</v>
      </c>
      <c r="G279" s="963">
        <v>155655950.310559</v>
      </c>
      <c r="H279" s="926"/>
      <c r="I279" s="1005" t="s">
        <v>2343</v>
      </c>
      <c r="J279" s="679" t="s">
        <v>1</v>
      </c>
      <c r="K279" s="961">
        <v>668</v>
      </c>
      <c r="L279" s="1008">
        <v>14253.502232725081</v>
      </c>
      <c r="M279" s="1009">
        <v>9521339.4914603531</v>
      </c>
      <c r="N279" s="926"/>
      <c r="O279" s="1014" t="s">
        <v>2240</v>
      </c>
      <c r="P279" s="679" t="s">
        <v>2</v>
      </c>
      <c r="Q279" s="961">
        <v>4000</v>
      </c>
      <c r="R279" s="962">
        <v>38913.987577639753</v>
      </c>
      <c r="S279" s="963">
        <v>155655950.310559</v>
      </c>
    </row>
    <row r="280" spans="3:19" x14ac:dyDescent="0.3">
      <c r="C280" s="977" t="s">
        <v>2343</v>
      </c>
      <c r="D280" s="978" t="s">
        <v>1</v>
      </c>
      <c r="E280" s="961">
        <v>668</v>
      </c>
      <c r="F280" s="962">
        <v>14253.502232725081</v>
      </c>
      <c r="G280" s="963">
        <v>9521339.4914603531</v>
      </c>
      <c r="H280" s="926"/>
      <c r="I280" s="974" t="s">
        <v>902</v>
      </c>
      <c r="J280" s="978" t="s">
        <v>903</v>
      </c>
      <c r="K280" s="979">
        <v>173.4</v>
      </c>
      <c r="L280" s="962">
        <v>96726.106992586661</v>
      </c>
      <c r="M280" s="963">
        <v>16772306.952514527</v>
      </c>
      <c r="N280" s="926"/>
      <c r="O280" s="976" t="s">
        <v>2343</v>
      </c>
      <c r="P280" s="679" t="s">
        <v>1</v>
      </c>
      <c r="Q280" s="961">
        <v>668</v>
      </c>
      <c r="R280" s="962">
        <v>14253.502232725081</v>
      </c>
      <c r="S280" s="963">
        <v>9521339.4914603531</v>
      </c>
    </row>
    <row r="281" spans="3:19" ht="16.5" x14ac:dyDescent="0.3">
      <c r="C281" s="974" t="s">
        <v>902</v>
      </c>
      <c r="D281" s="978" t="s">
        <v>903</v>
      </c>
      <c r="E281" s="979">
        <v>173.4</v>
      </c>
      <c r="F281" s="962">
        <v>96726.106992586661</v>
      </c>
      <c r="G281" s="963">
        <v>16772306.952514527</v>
      </c>
      <c r="H281" s="926"/>
      <c r="I281" s="959" t="s">
        <v>2167</v>
      </c>
      <c r="J281" s="975" t="s">
        <v>4324</v>
      </c>
      <c r="K281" s="979">
        <v>407</v>
      </c>
      <c r="L281" s="962">
        <v>31489.721498697658</v>
      </c>
      <c r="M281" s="963">
        <v>12816316.649969947</v>
      </c>
      <c r="N281" s="926"/>
      <c r="O281" s="974" t="s">
        <v>902</v>
      </c>
      <c r="P281" s="679" t="s">
        <v>903</v>
      </c>
      <c r="Q281" s="979">
        <v>306.7</v>
      </c>
      <c r="R281" s="962">
        <v>96726.106992586661</v>
      </c>
      <c r="S281" s="963">
        <v>29665897.014626328</v>
      </c>
    </row>
    <row r="282" spans="3:19" ht="16.5" x14ac:dyDescent="0.3">
      <c r="C282" s="959" t="s">
        <v>2167</v>
      </c>
      <c r="D282" s="975" t="s">
        <v>4324</v>
      </c>
      <c r="E282" s="980">
        <v>407</v>
      </c>
      <c r="F282" s="962">
        <v>31489.721498697658</v>
      </c>
      <c r="G282" s="963">
        <v>12816316.649969947</v>
      </c>
      <c r="H282" s="926"/>
      <c r="I282" s="959" t="s">
        <v>2344</v>
      </c>
      <c r="J282" s="975" t="s">
        <v>4324</v>
      </c>
      <c r="K282" s="980">
        <v>203</v>
      </c>
      <c r="L282" s="962">
        <v>74801.52274093368</v>
      </c>
      <c r="M282" s="963">
        <v>15184709.116409536</v>
      </c>
      <c r="N282" s="926"/>
      <c r="O282" s="959" t="s">
        <v>2167</v>
      </c>
      <c r="P282" s="975" t="s">
        <v>4324</v>
      </c>
      <c r="Q282" s="980">
        <v>749</v>
      </c>
      <c r="R282" s="962">
        <v>31489.721498697658</v>
      </c>
      <c r="S282" s="963">
        <v>23585801.402524546</v>
      </c>
    </row>
    <row r="283" spans="3:19" ht="16.5" x14ac:dyDescent="0.3">
      <c r="C283" s="981" t="s">
        <v>2295</v>
      </c>
      <c r="D283" s="975" t="s">
        <v>2</v>
      </c>
      <c r="E283" s="980">
        <v>1000</v>
      </c>
      <c r="F283" s="962">
        <v>10474.813432835821</v>
      </c>
      <c r="G283" s="963">
        <v>10474813.432835821</v>
      </c>
      <c r="H283" s="926"/>
      <c r="I283" s="974" t="s">
        <v>896</v>
      </c>
      <c r="J283" s="975" t="s">
        <v>4324</v>
      </c>
      <c r="K283" s="980">
        <v>132</v>
      </c>
      <c r="L283" s="962">
        <v>20419.955920657183</v>
      </c>
      <c r="M283" s="963">
        <v>2695434.181526748</v>
      </c>
      <c r="N283" s="926"/>
      <c r="O283" s="974" t="s">
        <v>980</v>
      </c>
      <c r="P283" s="975" t="s">
        <v>4324</v>
      </c>
      <c r="Q283" s="980">
        <v>203</v>
      </c>
      <c r="R283" s="962">
        <v>372449.24864756566</v>
      </c>
      <c r="S283" s="963">
        <v>75607197.475455835</v>
      </c>
    </row>
    <row r="284" spans="3:19" ht="16.5" x14ac:dyDescent="0.3">
      <c r="C284" s="959" t="s">
        <v>2344</v>
      </c>
      <c r="D284" s="975" t="s">
        <v>4324</v>
      </c>
      <c r="E284" s="980">
        <v>203</v>
      </c>
      <c r="F284" s="962">
        <v>74801.52274093368</v>
      </c>
      <c r="G284" s="963">
        <v>15184709.116409536</v>
      </c>
      <c r="H284" s="926"/>
      <c r="I284" s="981" t="s">
        <v>2295</v>
      </c>
      <c r="J284" s="679" t="s">
        <v>2</v>
      </c>
      <c r="K284" s="980">
        <v>1000</v>
      </c>
      <c r="L284" s="962">
        <v>10474.813432835821</v>
      </c>
      <c r="M284" s="963">
        <v>10474813.432835821</v>
      </c>
      <c r="N284" s="926"/>
      <c r="O284" s="981" t="s">
        <v>2295</v>
      </c>
      <c r="P284" s="679" t="s">
        <v>2</v>
      </c>
      <c r="Q284" s="980">
        <v>1000</v>
      </c>
      <c r="R284" s="962">
        <v>10474.813432835821</v>
      </c>
      <c r="S284" s="963">
        <v>10474813.432835821</v>
      </c>
    </row>
    <row r="285" spans="3:19" x14ac:dyDescent="0.3">
      <c r="C285" s="974" t="s">
        <v>988</v>
      </c>
      <c r="D285" s="975" t="s">
        <v>2327</v>
      </c>
      <c r="E285" s="980">
        <v>100</v>
      </c>
      <c r="F285" s="962">
        <v>9470.8830294530144</v>
      </c>
      <c r="G285" s="963">
        <v>947088.3029453014</v>
      </c>
      <c r="H285" s="926"/>
      <c r="I285" s="974" t="s">
        <v>988</v>
      </c>
      <c r="J285" s="975" t="s">
        <v>2327</v>
      </c>
      <c r="K285" s="980">
        <v>25</v>
      </c>
      <c r="L285" s="966">
        <v>9470.8830294530144</v>
      </c>
      <c r="M285" s="963">
        <v>236772.07573632535</v>
      </c>
      <c r="N285" s="926"/>
      <c r="O285" s="974" t="s">
        <v>988</v>
      </c>
      <c r="P285" s="975" t="s">
        <v>2327</v>
      </c>
      <c r="Q285" s="980">
        <v>215</v>
      </c>
      <c r="R285" s="962">
        <v>9470.8830294530144</v>
      </c>
      <c r="S285" s="963">
        <v>2036239.8513323981</v>
      </c>
    </row>
    <row r="286" spans="3:19" x14ac:dyDescent="0.3">
      <c r="C286" s="974"/>
      <c r="D286" s="975"/>
      <c r="E286" s="980"/>
      <c r="F286" s="962"/>
      <c r="G286" s="963"/>
      <c r="H286" s="926"/>
      <c r="I286" s="982"/>
      <c r="J286" s="975"/>
      <c r="K286" s="980"/>
      <c r="L286" s="983"/>
      <c r="M286" s="984"/>
      <c r="N286" s="926"/>
      <c r="O286" s="986"/>
      <c r="P286" s="987"/>
      <c r="Q286" s="987"/>
      <c r="R286" s="987"/>
      <c r="S286" s="1004"/>
    </row>
    <row r="287" spans="3:19" x14ac:dyDescent="0.3">
      <c r="C287" s="974"/>
      <c r="D287" s="975"/>
      <c r="E287" s="980"/>
      <c r="F287" s="962"/>
      <c r="G287" s="963"/>
      <c r="H287" s="926"/>
      <c r="I287" s="982"/>
      <c r="J287" s="975"/>
      <c r="K287" s="980"/>
      <c r="L287" s="983"/>
      <c r="M287" s="984"/>
      <c r="N287" s="926"/>
      <c r="O287" s="976"/>
      <c r="P287" s="975"/>
      <c r="Q287" s="980"/>
      <c r="R287" s="966"/>
      <c r="S287" s="963"/>
    </row>
    <row r="288" spans="3:19" x14ac:dyDescent="0.3">
      <c r="C288" s="720"/>
      <c r="D288" s="609"/>
      <c r="E288" s="609"/>
      <c r="F288" s="968" t="s">
        <v>1322</v>
      </c>
      <c r="G288" s="969">
        <v>226144861.40756607</v>
      </c>
      <c r="H288" s="926"/>
      <c r="I288" s="720"/>
      <c r="J288" s="609"/>
      <c r="K288" s="609"/>
      <c r="L288" s="968" t="s">
        <v>1322</v>
      </c>
      <c r="M288" s="969">
        <v>223357642.21101224</v>
      </c>
      <c r="N288" s="926"/>
      <c r="O288" s="976"/>
      <c r="P288" s="924"/>
      <c r="Q288" s="924"/>
      <c r="R288" s="968" t="s">
        <v>1322</v>
      </c>
      <c r="S288" s="969">
        <v>320791942.29275942</v>
      </c>
    </row>
    <row r="289" spans="3:19" x14ac:dyDescent="0.3">
      <c r="C289" s="953" t="s">
        <v>898</v>
      </c>
      <c r="D289" s="954"/>
      <c r="E289" s="954"/>
      <c r="F289" s="609"/>
      <c r="G289" s="970"/>
      <c r="H289" s="926"/>
      <c r="I289" s="953" t="s">
        <v>898</v>
      </c>
      <c r="J289" s="954"/>
      <c r="K289" s="954"/>
      <c r="L289" s="609"/>
      <c r="M289" s="970"/>
      <c r="N289" s="926"/>
      <c r="O289" s="953" t="s">
        <v>898</v>
      </c>
      <c r="P289" s="954"/>
      <c r="Q289" s="954"/>
      <c r="R289" s="609"/>
      <c r="S289" s="970"/>
    </row>
    <row r="290" spans="3:19" x14ac:dyDescent="0.3">
      <c r="C290" s="955" t="s">
        <v>884</v>
      </c>
      <c r="D290" s="956" t="s">
        <v>885</v>
      </c>
      <c r="E290" s="956" t="s">
        <v>2597</v>
      </c>
      <c r="F290" s="956" t="s">
        <v>2598</v>
      </c>
      <c r="G290" s="972" t="s">
        <v>888</v>
      </c>
      <c r="H290" s="926"/>
      <c r="I290" s="955" t="s">
        <v>884</v>
      </c>
      <c r="J290" s="956" t="s">
        <v>885</v>
      </c>
      <c r="K290" s="956" t="s">
        <v>2597</v>
      </c>
      <c r="L290" s="956" t="s">
        <v>2598</v>
      </c>
      <c r="M290" s="972" t="s">
        <v>888</v>
      </c>
      <c r="N290" s="926"/>
      <c r="O290" s="955" t="s">
        <v>884</v>
      </c>
      <c r="P290" s="956" t="s">
        <v>885</v>
      </c>
      <c r="Q290" s="956" t="s">
        <v>2597</v>
      </c>
      <c r="R290" s="956" t="s">
        <v>2598</v>
      </c>
      <c r="S290" s="972" t="s">
        <v>888</v>
      </c>
    </row>
    <row r="291" spans="3:19" x14ac:dyDescent="0.3">
      <c r="C291" s="959" t="s">
        <v>899</v>
      </c>
      <c r="D291" s="988">
        <v>133931.74620661701</v>
      </c>
      <c r="E291" s="961">
        <v>1</v>
      </c>
      <c r="F291" s="989">
        <v>45</v>
      </c>
      <c r="G291" s="963">
        <v>6026928.5792977652</v>
      </c>
      <c r="H291" s="926"/>
      <c r="I291" s="959" t="s">
        <v>899</v>
      </c>
      <c r="J291" s="988">
        <v>133931.74620661701</v>
      </c>
      <c r="K291" s="961">
        <v>1</v>
      </c>
      <c r="L291" s="989">
        <v>35</v>
      </c>
      <c r="M291" s="963">
        <v>4687611.1172315953</v>
      </c>
      <c r="N291" s="926"/>
      <c r="O291" s="959" t="s">
        <v>899</v>
      </c>
      <c r="P291" s="988">
        <v>133931.74620661701</v>
      </c>
      <c r="Q291" s="961">
        <v>1</v>
      </c>
      <c r="R291" s="989">
        <v>45</v>
      </c>
      <c r="S291" s="963">
        <v>6026928.5792977652</v>
      </c>
    </row>
    <row r="292" spans="3:19" x14ac:dyDescent="0.3">
      <c r="C292" s="990" t="s">
        <v>990</v>
      </c>
      <c r="D292" s="988">
        <v>100448.75998254272</v>
      </c>
      <c r="E292" s="961">
        <v>3</v>
      </c>
      <c r="F292" s="989">
        <v>45</v>
      </c>
      <c r="G292" s="963">
        <v>13560582.597643267</v>
      </c>
      <c r="H292" s="926"/>
      <c r="I292" s="990" t="s">
        <v>990</v>
      </c>
      <c r="J292" s="988">
        <v>100448.75998254272</v>
      </c>
      <c r="K292" s="961">
        <v>3</v>
      </c>
      <c r="L292" s="989">
        <v>35</v>
      </c>
      <c r="M292" s="963">
        <v>10547119.798166985</v>
      </c>
      <c r="N292" s="926"/>
      <c r="O292" s="990" t="s">
        <v>990</v>
      </c>
      <c r="P292" s="988">
        <v>100448.75998254272</v>
      </c>
      <c r="Q292" s="961">
        <v>3</v>
      </c>
      <c r="R292" s="989">
        <v>45</v>
      </c>
      <c r="S292" s="963">
        <v>13560582.597643267</v>
      </c>
    </row>
    <row r="293" spans="3:19" x14ac:dyDescent="0.3">
      <c r="C293" s="959" t="s">
        <v>1154</v>
      </c>
      <c r="D293" s="988">
        <v>64040.167561799884</v>
      </c>
      <c r="E293" s="961">
        <v>5</v>
      </c>
      <c r="F293" s="989">
        <v>45</v>
      </c>
      <c r="G293" s="963">
        <v>14409037.701404974</v>
      </c>
      <c r="H293" s="926"/>
      <c r="I293" s="959" t="s">
        <v>1154</v>
      </c>
      <c r="J293" s="988">
        <v>64040.167561799884</v>
      </c>
      <c r="K293" s="961">
        <v>5</v>
      </c>
      <c r="L293" s="989">
        <v>35</v>
      </c>
      <c r="M293" s="963">
        <v>11207029.32331498</v>
      </c>
      <c r="N293" s="926"/>
      <c r="O293" s="959" t="s">
        <v>1154</v>
      </c>
      <c r="P293" s="988">
        <v>64040.167561799884</v>
      </c>
      <c r="Q293" s="961">
        <v>5</v>
      </c>
      <c r="R293" s="989">
        <v>45</v>
      </c>
      <c r="S293" s="963">
        <v>14409037.701404974</v>
      </c>
    </row>
    <row r="294" spans="3:19" x14ac:dyDescent="0.3">
      <c r="C294" s="959" t="s">
        <v>2603</v>
      </c>
      <c r="D294" s="988">
        <v>290020.70325447264</v>
      </c>
      <c r="E294" s="965">
        <v>1</v>
      </c>
      <c r="F294" s="989">
        <v>45</v>
      </c>
      <c r="G294" s="963">
        <v>13050931.646451268</v>
      </c>
      <c r="H294" s="926"/>
      <c r="I294" s="959" t="s">
        <v>2603</v>
      </c>
      <c r="J294" s="988">
        <v>290020.70325447264</v>
      </c>
      <c r="K294" s="965">
        <v>1</v>
      </c>
      <c r="L294" s="989">
        <v>35</v>
      </c>
      <c r="M294" s="963">
        <v>10150724.613906542</v>
      </c>
      <c r="N294" s="926"/>
      <c r="O294" s="959" t="s">
        <v>2603</v>
      </c>
      <c r="P294" s="988">
        <v>290020.70325447264</v>
      </c>
      <c r="Q294" s="965">
        <v>1</v>
      </c>
      <c r="R294" s="989">
        <v>45</v>
      </c>
      <c r="S294" s="963">
        <v>13050931.646451268</v>
      </c>
    </row>
    <row r="295" spans="3:19" x14ac:dyDescent="0.3">
      <c r="C295" s="720"/>
      <c r="D295" s="992"/>
      <c r="E295" s="993"/>
      <c r="F295" s="991" t="s">
        <v>1322</v>
      </c>
      <c r="G295" s="985">
        <v>47047480.524797276</v>
      </c>
      <c r="H295" s="926"/>
      <c r="I295" s="720"/>
      <c r="J295" s="992"/>
      <c r="K295" s="993"/>
      <c r="L295" s="991" t="s">
        <v>1322</v>
      </c>
      <c r="M295" s="969">
        <v>26441760.238713559</v>
      </c>
      <c r="N295" s="926"/>
      <c r="O295" s="720"/>
      <c r="P295" s="992"/>
      <c r="Q295" s="993"/>
      <c r="R295" s="991" t="s">
        <v>1322</v>
      </c>
      <c r="S295" s="969">
        <v>33996548.878346011</v>
      </c>
    </row>
    <row r="296" spans="3:19" x14ac:dyDescent="0.3">
      <c r="C296" s="953" t="s">
        <v>2785</v>
      </c>
      <c r="D296" s="954"/>
      <c r="E296" s="954"/>
      <c r="F296" s="609"/>
      <c r="G296" s="970"/>
      <c r="H296" s="926"/>
      <c r="I296" s="953" t="s">
        <v>2785</v>
      </c>
      <c r="J296" s="954"/>
      <c r="K296" s="954"/>
      <c r="L296" s="609"/>
      <c r="M296" s="970"/>
      <c r="N296" s="926"/>
      <c r="O296" s="953" t="s">
        <v>2785</v>
      </c>
      <c r="P296" s="954"/>
      <c r="Q296" s="954"/>
      <c r="R296" s="609"/>
      <c r="S296" s="970"/>
    </row>
    <row r="297" spans="3:19" x14ac:dyDescent="0.3">
      <c r="C297" s="955" t="s">
        <v>884</v>
      </c>
      <c r="D297" s="994" t="s">
        <v>892</v>
      </c>
      <c r="E297" s="994" t="s">
        <v>893</v>
      </c>
      <c r="F297" s="956" t="s">
        <v>887</v>
      </c>
      <c r="G297" s="972" t="s">
        <v>888</v>
      </c>
      <c r="H297" s="926"/>
      <c r="I297" s="955" t="s">
        <v>884</v>
      </c>
      <c r="J297" s="994" t="s">
        <v>892</v>
      </c>
      <c r="K297" s="994" t="s">
        <v>893</v>
      </c>
      <c r="L297" s="956" t="s">
        <v>887</v>
      </c>
      <c r="M297" s="972" t="s">
        <v>888</v>
      </c>
      <c r="N297" s="926"/>
      <c r="O297" s="955" t="s">
        <v>884</v>
      </c>
      <c r="P297" s="994" t="s">
        <v>892</v>
      </c>
      <c r="Q297" s="994" t="s">
        <v>893</v>
      </c>
      <c r="R297" s="956" t="s">
        <v>887</v>
      </c>
      <c r="S297" s="972" t="s">
        <v>888</v>
      </c>
    </row>
    <row r="298" spans="3:19" ht="16.5" x14ac:dyDescent="0.3">
      <c r="C298" s="974" t="s">
        <v>980</v>
      </c>
      <c r="D298" s="975" t="s">
        <v>4324</v>
      </c>
      <c r="E298" s="961">
        <v>150</v>
      </c>
      <c r="F298" s="962">
        <v>372449.24864756566</v>
      </c>
      <c r="G298" s="963">
        <v>55867387.297134846</v>
      </c>
      <c r="H298" s="926"/>
      <c r="I298" s="976" t="s">
        <v>2440</v>
      </c>
      <c r="J298" s="975" t="s">
        <v>4324</v>
      </c>
      <c r="K298" s="961">
        <v>150</v>
      </c>
      <c r="L298" s="962">
        <v>31125</v>
      </c>
      <c r="M298" s="963">
        <v>4668750</v>
      </c>
      <c r="N298" s="926"/>
      <c r="O298" s="974" t="s">
        <v>2345</v>
      </c>
      <c r="P298" s="679" t="s">
        <v>4324</v>
      </c>
      <c r="Q298" s="979">
        <v>225</v>
      </c>
      <c r="R298" s="962">
        <v>477128.39110398723</v>
      </c>
      <c r="S298" s="963">
        <v>107353887.99839713</v>
      </c>
    </row>
    <row r="299" spans="3:19" ht="16.5" x14ac:dyDescent="0.3">
      <c r="C299" s="974"/>
      <c r="D299" s="975"/>
      <c r="E299" s="961"/>
      <c r="F299" s="962"/>
      <c r="G299" s="963"/>
      <c r="H299" s="926"/>
      <c r="I299" s="959" t="s">
        <v>2439</v>
      </c>
      <c r="J299" s="975" t="s">
        <v>4325</v>
      </c>
      <c r="K299" s="980">
        <v>1500</v>
      </c>
      <c r="L299" s="962">
        <v>2940</v>
      </c>
      <c r="M299" s="963">
        <v>4410000</v>
      </c>
      <c r="N299" s="926"/>
      <c r="O299" s="974"/>
      <c r="P299" s="679"/>
      <c r="Q299" s="979"/>
      <c r="R299" s="962"/>
      <c r="S299" s="963"/>
    </row>
    <row r="300" spans="3:19" x14ac:dyDescent="0.3">
      <c r="C300" s="995"/>
      <c r="D300" s="996"/>
      <c r="E300" s="997"/>
      <c r="F300" s="968" t="s">
        <v>1322</v>
      </c>
      <c r="G300" s="985">
        <v>55867387.297134846</v>
      </c>
      <c r="H300" s="926"/>
      <c r="I300" s="995"/>
      <c r="J300" s="996"/>
      <c r="K300" s="997"/>
      <c r="L300" s="968" t="s">
        <v>1322</v>
      </c>
      <c r="M300" s="985">
        <v>9078750</v>
      </c>
      <c r="N300" s="926"/>
      <c r="O300" s="995"/>
      <c r="P300" s="996"/>
      <c r="Q300" s="997"/>
      <c r="R300" s="968" t="s">
        <v>1322</v>
      </c>
      <c r="S300" s="985">
        <v>107353887.99839713</v>
      </c>
    </row>
    <row r="301" spans="3:19" x14ac:dyDescent="0.3">
      <c r="C301" s="720"/>
      <c r="D301" s="609"/>
      <c r="E301" s="609"/>
      <c r="F301" s="987"/>
      <c r="G301" s="1004"/>
      <c r="H301" s="926"/>
      <c r="I301" s="720"/>
      <c r="J301" s="609"/>
      <c r="K301" s="609"/>
      <c r="L301" s="987"/>
      <c r="M301" s="1004"/>
      <c r="N301" s="926"/>
      <c r="O301" s="720"/>
      <c r="P301" s="609"/>
      <c r="Q301" s="609"/>
      <c r="R301" s="987"/>
      <c r="S301" s="1004"/>
    </row>
    <row r="302" spans="3:19" ht="15.75" thickBot="1" x14ac:dyDescent="0.35">
      <c r="C302" s="745"/>
      <c r="D302" s="746"/>
      <c r="E302" s="940" t="s">
        <v>964</v>
      </c>
      <c r="F302" s="1001"/>
      <c r="G302" s="1002">
        <v>339305495.23528004</v>
      </c>
      <c r="H302" s="926"/>
      <c r="I302" s="745"/>
      <c r="J302" s="746"/>
      <c r="K302" s="940" t="s">
        <v>964</v>
      </c>
      <c r="L302" s="1001"/>
      <c r="M302" s="1002">
        <v>264446368.59055072</v>
      </c>
      <c r="N302" s="926"/>
      <c r="O302" s="745"/>
      <c r="P302" s="746"/>
      <c r="Q302" s="940" t="s">
        <v>964</v>
      </c>
      <c r="R302" s="1001"/>
      <c r="S302" s="1002">
        <v>477954259.28891748</v>
      </c>
    </row>
    <row r="303" spans="3:19" x14ac:dyDescent="0.3">
      <c r="C303" s="926"/>
      <c r="D303" s="926"/>
      <c r="E303" s="926"/>
      <c r="F303" s="926"/>
      <c r="G303" s="926"/>
      <c r="H303" s="926"/>
      <c r="I303" s="926"/>
      <c r="J303" s="926"/>
      <c r="K303" s="926"/>
      <c r="L303" s="926"/>
      <c r="M303" s="926"/>
      <c r="N303" s="926"/>
      <c r="O303" s="926"/>
      <c r="P303" s="926"/>
      <c r="Q303" s="926"/>
      <c r="R303" s="926"/>
      <c r="S303" s="926"/>
    </row>
    <row r="304" spans="3:19" ht="15.75" thickBot="1" x14ac:dyDescent="0.35">
      <c r="C304" s="926"/>
      <c r="D304" s="926"/>
      <c r="E304" s="926"/>
      <c r="F304" s="926"/>
      <c r="G304" s="926"/>
      <c r="H304" s="926"/>
      <c r="I304" s="926"/>
      <c r="J304" s="926"/>
      <c r="K304" s="926"/>
      <c r="L304" s="926"/>
      <c r="M304" s="926"/>
      <c r="N304" s="926"/>
      <c r="O304" s="926"/>
      <c r="P304" s="926"/>
      <c r="Q304" s="926"/>
      <c r="R304" s="926"/>
      <c r="S304" s="926"/>
    </row>
    <row r="305" spans="3:19" x14ac:dyDescent="0.3">
      <c r="C305" s="932"/>
      <c r="D305" s="933" t="s">
        <v>2438</v>
      </c>
      <c r="E305" s="934"/>
      <c r="F305" s="934"/>
      <c r="G305" s="935"/>
      <c r="H305" s="926"/>
      <c r="I305" s="932"/>
      <c r="J305" s="933" t="s">
        <v>2437</v>
      </c>
      <c r="K305" s="934"/>
      <c r="L305" s="934"/>
      <c r="M305" s="935"/>
      <c r="N305" s="926"/>
      <c r="O305" s="932"/>
      <c r="P305" s="933" t="s">
        <v>2436</v>
      </c>
      <c r="Q305" s="934"/>
      <c r="R305" s="934"/>
      <c r="S305" s="935"/>
    </row>
    <row r="306" spans="3:19" ht="15.75" thickBot="1" x14ac:dyDescent="0.35">
      <c r="C306" s="745"/>
      <c r="D306" s="940"/>
      <c r="E306" s="941"/>
      <c r="F306" s="746"/>
      <c r="G306" s="942"/>
      <c r="H306" s="926"/>
      <c r="I306" s="745"/>
      <c r="J306" s="940"/>
      <c r="K306" s="941"/>
      <c r="L306" s="746"/>
      <c r="M306" s="942"/>
      <c r="N306" s="926"/>
      <c r="O306" s="745"/>
      <c r="P306" s="940"/>
      <c r="Q306" s="941"/>
      <c r="R306" s="746"/>
      <c r="S306" s="942"/>
    </row>
    <row r="307" spans="3:19" x14ac:dyDescent="0.3">
      <c r="C307" s="932"/>
      <c r="D307" s="692"/>
      <c r="E307" s="609" t="s">
        <v>875</v>
      </c>
      <c r="F307" s="609"/>
      <c r="G307" s="943"/>
      <c r="H307" s="926"/>
      <c r="I307" s="932"/>
      <c r="J307" s="692"/>
      <c r="K307" s="609" t="s">
        <v>875</v>
      </c>
      <c r="L307" s="609"/>
      <c r="M307" s="943"/>
      <c r="N307" s="926"/>
      <c r="O307" s="932"/>
      <c r="P307" s="692"/>
      <c r="Q307" s="609" t="s">
        <v>875</v>
      </c>
      <c r="R307" s="609"/>
      <c r="S307" s="943"/>
    </row>
    <row r="308" spans="3:19" ht="15.75" thickBot="1" x14ac:dyDescent="0.35">
      <c r="C308" s="944" t="s">
        <v>877</v>
      </c>
      <c r="D308" s="608">
        <v>19</v>
      </c>
      <c r="E308" s="945" t="s">
        <v>3366</v>
      </c>
      <c r="F308" s="946"/>
      <c r="G308" s="947"/>
      <c r="H308" s="926"/>
      <c r="I308" s="944" t="s">
        <v>877</v>
      </c>
      <c r="J308" s="608">
        <v>20</v>
      </c>
      <c r="K308" s="945" t="s">
        <v>3366</v>
      </c>
      <c r="L308" s="946"/>
      <c r="M308" s="947"/>
      <c r="N308" s="926"/>
      <c r="O308" s="944" t="s">
        <v>877</v>
      </c>
      <c r="P308" s="608">
        <v>21</v>
      </c>
      <c r="Q308" s="945" t="s">
        <v>3366</v>
      </c>
      <c r="R308" s="946"/>
      <c r="S308" s="947"/>
    </row>
    <row r="309" spans="3:19" x14ac:dyDescent="0.3">
      <c r="C309" s="932" t="s">
        <v>880</v>
      </c>
      <c r="D309" s="693"/>
      <c r="E309" s="692"/>
      <c r="F309" s="948" t="s">
        <v>2318</v>
      </c>
      <c r="G309" s="949" t="s">
        <v>2320</v>
      </c>
      <c r="H309" s="926"/>
      <c r="I309" s="932" t="s">
        <v>880</v>
      </c>
      <c r="J309" s="693"/>
      <c r="K309" s="692"/>
      <c r="L309" s="948" t="s">
        <v>2318</v>
      </c>
      <c r="M309" s="949" t="s">
        <v>2320</v>
      </c>
      <c r="N309" s="926"/>
      <c r="O309" s="932" t="s">
        <v>880</v>
      </c>
      <c r="P309" s="693"/>
      <c r="Q309" s="692"/>
      <c r="R309" s="948" t="s">
        <v>2318</v>
      </c>
      <c r="S309" s="949" t="s">
        <v>2320</v>
      </c>
    </row>
    <row r="310" spans="3:19" ht="16.5" thickBot="1" x14ac:dyDescent="0.35">
      <c r="C310" s="950" t="s">
        <v>2438</v>
      </c>
      <c r="D310" s="951"/>
      <c r="E310" s="952"/>
      <c r="F310" s="609"/>
      <c r="G310" s="943"/>
      <c r="H310" s="928"/>
      <c r="I310" s="950" t="s">
        <v>2437</v>
      </c>
      <c r="J310" s="951"/>
      <c r="K310" s="952"/>
      <c r="L310" s="609"/>
      <c r="M310" s="943"/>
      <c r="N310" s="928"/>
      <c r="O310" s="950" t="s">
        <v>2436</v>
      </c>
      <c r="P310" s="951"/>
      <c r="Q310" s="952"/>
      <c r="R310" s="609"/>
      <c r="S310" s="943"/>
    </row>
    <row r="311" spans="3:19" ht="15.75" x14ac:dyDescent="0.3">
      <c r="C311" s="953" t="s">
        <v>882</v>
      </c>
      <c r="D311" s="609"/>
      <c r="E311" s="954"/>
      <c r="F311" s="609"/>
      <c r="G311" s="943"/>
      <c r="H311" s="928"/>
      <c r="I311" s="953" t="s">
        <v>882</v>
      </c>
      <c r="J311" s="609"/>
      <c r="K311" s="954"/>
      <c r="L311" s="609"/>
      <c r="M311" s="943"/>
      <c r="N311" s="928"/>
      <c r="O311" s="953" t="s">
        <v>882</v>
      </c>
      <c r="P311" s="609"/>
      <c r="Q311" s="954"/>
      <c r="R311" s="609"/>
      <c r="S311" s="943"/>
    </row>
    <row r="312" spans="3:19" ht="15.75" x14ac:dyDescent="0.3">
      <c r="C312" s="955" t="s">
        <v>884</v>
      </c>
      <c r="D312" s="956" t="s">
        <v>885</v>
      </c>
      <c r="E312" s="956" t="s">
        <v>886</v>
      </c>
      <c r="F312" s="956" t="s">
        <v>887</v>
      </c>
      <c r="G312" s="957" t="s">
        <v>888</v>
      </c>
      <c r="H312" s="928"/>
      <c r="I312" s="955" t="s">
        <v>884</v>
      </c>
      <c r="J312" s="956" t="s">
        <v>885</v>
      </c>
      <c r="K312" s="956" t="s">
        <v>886</v>
      </c>
      <c r="L312" s="956" t="s">
        <v>887</v>
      </c>
      <c r="M312" s="957" t="s">
        <v>888</v>
      </c>
      <c r="N312" s="928"/>
      <c r="O312" s="955" t="s">
        <v>884</v>
      </c>
      <c r="P312" s="956" t="s">
        <v>885</v>
      </c>
      <c r="Q312" s="956" t="s">
        <v>886</v>
      </c>
      <c r="R312" s="956" t="s">
        <v>887</v>
      </c>
      <c r="S312" s="957" t="s">
        <v>888</v>
      </c>
    </row>
    <row r="313" spans="3:19" ht="15.75" x14ac:dyDescent="0.3">
      <c r="C313" s="959" t="s">
        <v>889</v>
      </c>
      <c r="D313" s="960">
        <v>96448.825485874579</v>
      </c>
      <c r="E313" s="961">
        <v>1</v>
      </c>
      <c r="F313" s="962">
        <v>96448.825485874579</v>
      </c>
      <c r="G313" s="963">
        <v>96448.825485874579</v>
      </c>
      <c r="H313" s="928"/>
      <c r="I313" s="959" t="s">
        <v>889</v>
      </c>
      <c r="J313" s="960">
        <v>96448.825485874579</v>
      </c>
      <c r="K313" s="961">
        <v>1.4000000000000001</v>
      </c>
      <c r="L313" s="962">
        <v>135028.35568022443</v>
      </c>
      <c r="M313" s="963">
        <v>135028.35568022443</v>
      </c>
      <c r="N313" s="928"/>
      <c r="O313" s="959" t="s">
        <v>889</v>
      </c>
      <c r="P313" s="960">
        <v>96448.825485874579</v>
      </c>
      <c r="Q313" s="961">
        <v>3</v>
      </c>
      <c r="R313" s="962">
        <v>289346.47645762376</v>
      </c>
      <c r="S313" s="963">
        <v>289346.47645762376</v>
      </c>
    </row>
    <row r="314" spans="3:19" ht="15.75" x14ac:dyDescent="0.3">
      <c r="C314" s="959" t="s">
        <v>926</v>
      </c>
      <c r="D314" s="960">
        <v>39894.1454618313</v>
      </c>
      <c r="E314" s="961">
        <v>1.722</v>
      </c>
      <c r="F314" s="962">
        <v>68697.718485273494</v>
      </c>
      <c r="G314" s="963">
        <v>68697.718485273494</v>
      </c>
      <c r="H314" s="928"/>
      <c r="I314" s="959" t="s">
        <v>926</v>
      </c>
      <c r="J314" s="960">
        <v>39894.1454618313</v>
      </c>
      <c r="K314" s="961">
        <v>2.61</v>
      </c>
      <c r="L314" s="962">
        <v>104123.71965537968</v>
      </c>
      <c r="M314" s="963">
        <v>104123.71965537968</v>
      </c>
      <c r="N314" s="928"/>
      <c r="O314" s="959" t="s">
        <v>926</v>
      </c>
      <c r="P314" s="960">
        <v>39894.1454618313</v>
      </c>
      <c r="Q314" s="961">
        <v>4.6900000000000004</v>
      </c>
      <c r="R314" s="962">
        <v>187103.54221598883</v>
      </c>
      <c r="S314" s="963">
        <v>187103.54221598883</v>
      </c>
    </row>
    <row r="315" spans="3:19" ht="15.75" x14ac:dyDescent="0.3">
      <c r="C315" s="959" t="s">
        <v>927</v>
      </c>
      <c r="D315" s="960">
        <v>29920.609096373475</v>
      </c>
      <c r="E315" s="961">
        <v>0.86099999999999999</v>
      </c>
      <c r="F315" s="962">
        <v>25761.644431977562</v>
      </c>
      <c r="G315" s="963">
        <v>25761.644431977562</v>
      </c>
      <c r="H315" s="928"/>
      <c r="I315" s="959" t="s">
        <v>927</v>
      </c>
      <c r="J315" s="960">
        <v>29920.609096373475</v>
      </c>
      <c r="K315" s="961">
        <v>1.3049999999999999</v>
      </c>
      <c r="L315" s="962">
        <v>39046.394870767384</v>
      </c>
      <c r="M315" s="963">
        <v>39046.394870767384</v>
      </c>
      <c r="N315" s="928"/>
      <c r="O315" s="959" t="s">
        <v>927</v>
      </c>
      <c r="P315" s="960">
        <v>29920.609096373475</v>
      </c>
      <c r="Q315" s="961">
        <v>2.3450000000000002</v>
      </c>
      <c r="R315" s="962">
        <v>70163.828330995806</v>
      </c>
      <c r="S315" s="963">
        <v>70163.828330995806</v>
      </c>
    </row>
    <row r="316" spans="3:19" ht="15.75" x14ac:dyDescent="0.3">
      <c r="C316" s="959" t="s">
        <v>2263</v>
      </c>
      <c r="D316" s="960">
        <v>644840.71328391111</v>
      </c>
      <c r="E316" s="961">
        <v>0.90285714285714291</v>
      </c>
      <c r="F316" s="962">
        <v>582199.0439934741</v>
      </c>
      <c r="G316" s="963">
        <v>582199.0439934741</v>
      </c>
      <c r="H316" s="928"/>
      <c r="I316" s="959" t="s">
        <v>2263</v>
      </c>
      <c r="J316" s="960">
        <v>644840.71328391111</v>
      </c>
      <c r="K316" s="961">
        <v>1.62</v>
      </c>
      <c r="L316" s="962">
        <v>1044641.955519936</v>
      </c>
      <c r="M316" s="963">
        <v>1044641.955519936</v>
      </c>
      <c r="N316" s="928"/>
      <c r="O316" s="959" t="s">
        <v>2263</v>
      </c>
      <c r="P316" s="960">
        <v>644840.71328391111</v>
      </c>
      <c r="Q316" s="961">
        <v>2.5142857142857142</v>
      </c>
      <c r="R316" s="962">
        <v>1621313.7933995479</v>
      </c>
      <c r="S316" s="963">
        <v>1621313.7933995479</v>
      </c>
    </row>
    <row r="317" spans="3:19" ht="15.75" x14ac:dyDescent="0.3">
      <c r="C317" s="959"/>
      <c r="D317" s="960"/>
      <c r="E317" s="961"/>
      <c r="F317" s="962"/>
      <c r="G317" s="963"/>
      <c r="H317" s="928"/>
      <c r="I317" s="959"/>
      <c r="J317" s="960"/>
      <c r="K317" s="961"/>
      <c r="L317" s="962"/>
      <c r="M317" s="963"/>
      <c r="N317" s="928"/>
      <c r="O317" s="959"/>
      <c r="P317" s="960"/>
      <c r="Q317" s="961"/>
      <c r="R317" s="962"/>
      <c r="S317" s="963"/>
    </row>
    <row r="318" spans="3:19" ht="15.75" x14ac:dyDescent="0.3">
      <c r="C318" s="959"/>
      <c r="D318" s="960"/>
      <c r="E318" s="961"/>
      <c r="F318" s="962"/>
      <c r="G318" s="963"/>
      <c r="H318" s="928"/>
      <c r="I318" s="959"/>
      <c r="J318" s="960"/>
      <c r="K318" s="961"/>
      <c r="L318" s="962"/>
      <c r="M318" s="963"/>
      <c r="N318" s="928"/>
      <c r="O318" s="959"/>
      <c r="P318" s="960"/>
      <c r="Q318" s="961"/>
      <c r="R318" s="962"/>
      <c r="S318" s="963"/>
    </row>
    <row r="319" spans="3:19" ht="15.75" x14ac:dyDescent="0.3">
      <c r="C319" s="959"/>
      <c r="D319" s="960"/>
      <c r="E319" s="961"/>
      <c r="F319" s="962"/>
      <c r="G319" s="963"/>
      <c r="H319" s="928"/>
      <c r="I319" s="959"/>
      <c r="J319" s="960"/>
      <c r="K319" s="961"/>
      <c r="L319" s="962"/>
      <c r="M319" s="963"/>
      <c r="N319" s="928"/>
      <c r="O319" s="959"/>
      <c r="P319" s="960"/>
      <c r="Q319" s="961"/>
      <c r="R319" s="962"/>
      <c r="S319" s="963"/>
    </row>
    <row r="320" spans="3:19" ht="15.75" x14ac:dyDescent="0.3">
      <c r="C320" s="720"/>
      <c r="D320" s="609"/>
      <c r="E320" s="609"/>
      <c r="F320" s="968" t="s">
        <v>1322</v>
      </c>
      <c r="G320" s="969">
        <v>773107.23239659972</v>
      </c>
      <c r="H320" s="928"/>
      <c r="I320" s="720"/>
      <c r="J320" s="609"/>
      <c r="K320" s="609"/>
      <c r="L320" s="968" t="s">
        <v>1322</v>
      </c>
      <c r="M320" s="969">
        <v>1322840.4257263076</v>
      </c>
      <c r="N320" s="928"/>
      <c r="O320" s="720"/>
      <c r="P320" s="609"/>
      <c r="Q320" s="609"/>
      <c r="R320" s="968" t="s">
        <v>1322</v>
      </c>
      <c r="S320" s="969">
        <v>2167927.6404041564</v>
      </c>
    </row>
    <row r="321" spans="3:19" ht="15.75" x14ac:dyDescent="0.3">
      <c r="C321" s="953" t="s">
        <v>891</v>
      </c>
      <c r="D321" s="954"/>
      <c r="E321" s="954"/>
      <c r="F321" s="609"/>
      <c r="G321" s="970"/>
      <c r="H321" s="928"/>
      <c r="I321" s="953" t="s">
        <v>891</v>
      </c>
      <c r="J321" s="954"/>
      <c r="K321" s="954"/>
      <c r="L321" s="609"/>
      <c r="M321" s="970"/>
      <c r="N321" s="928"/>
      <c r="O321" s="953" t="s">
        <v>891</v>
      </c>
      <c r="P321" s="954"/>
      <c r="Q321" s="954"/>
      <c r="R321" s="609"/>
      <c r="S321" s="970"/>
    </row>
    <row r="322" spans="3:19" ht="15.75" x14ac:dyDescent="0.3">
      <c r="C322" s="955" t="s">
        <v>884</v>
      </c>
      <c r="D322" s="956" t="s">
        <v>1</v>
      </c>
      <c r="E322" s="956" t="s">
        <v>893</v>
      </c>
      <c r="F322" s="956" t="s">
        <v>887</v>
      </c>
      <c r="G322" s="972" t="s">
        <v>888</v>
      </c>
      <c r="H322" s="928"/>
      <c r="I322" s="955" t="s">
        <v>884</v>
      </c>
      <c r="J322" s="956" t="s">
        <v>1</v>
      </c>
      <c r="K322" s="956" t="s">
        <v>893</v>
      </c>
      <c r="L322" s="956" t="s">
        <v>887</v>
      </c>
      <c r="M322" s="972" t="s">
        <v>888</v>
      </c>
      <c r="N322" s="928"/>
      <c r="O322" s="955" t="s">
        <v>884</v>
      </c>
      <c r="P322" s="956" t="s">
        <v>1</v>
      </c>
      <c r="Q322" s="956" t="s">
        <v>893</v>
      </c>
      <c r="R322" s="956" t="s">
        <v>887</v>
      </c>
      <c r="S322" s="972" t="s">
        <v>888</v>
      </c>
    </row>
    <row r="323" spans="3:19" ht="16.5" x14ac:dyDescent="0.3">
      <c r="C323" s="959" t="s">
        <v>2167</v>
      </c>
      <c r="D323" s="975" t="s">
        <v>4324</v>
      </c>
      <c r="E323" s="1015">
        <v>63.2</v>
      </c>
      <c r="F323" s="962">
        <v>31489.721498697658</v>
      </c>
      <c r="G323" s="963">
        <v>1990150.3987176921</v>
      </c>
      <c r="H323" s="928"/>
      <c r="I323" s="959" t="s">
        <v>2167</v>
      </c>
      <c r="J323" s="975" t="s">
        <v>4324</v>
      </c>
      <c r="K323" s="1015">
        <v>113.4</v>
      </c>
      <c r="L323" s="962">
        <v>31489.721498697658</v>
      </c>
      <c r="M323" s="963">
        <v>3570934.4179523145</v>
      </c>
      <c r="N323" s="928"/>
      <c r="O323" s="959" t="s">
        <v>2167</v>
      </c>
      <c r="P323" s="975" t="s">
        <v>4324</v>
      </c>
      <c r="Q323" s="1015">
        <v>176</v>
      </c>
      <c r="R323" s="962">
        <v>31489.721498697658</v>
      </c>
      <c r="S323" s="963">
        <v>5542190.9837707877</v>
      </c>
    </row>
    <row r="324" spans="3:19" ht="16.5" x14ac:dyDescent="0.3">
      <c r="C324" s="974" t="s">
        <v>980</v>
      </c>
      <c r="D324" s="975" t="s">
        <v>4324</v>
      </c>
      <c r="E324" s="1015">
        <v>31.44</v>
      </c>
      <c r="F324" s="962">
        <v>372449.24864756566</v>
      </c>
      <c r="G324" s="963">
        <v>11709804.377479466</v>
      </c>
      <c r="H324" s="928"/>
      <c r="I324" s="1014" t="s">
        <v>980</v>
      </c>
      <c r="J324" s="975" t="s">
        <v>4324</v>
      </c>
      <c r="K324" s="1015">
        <v>46.8</v>
      </c>
      <c r="L324" s="962">
        <v>372449.24864756566</v>
      </c>
      <c r="M324" s="963">
        <v>17430624.836706072</v>
      </c>
      <c r="N324" s="928"/>
      <c r="O324" s="974" t="s">
        <v>980</v>
      </c>
      <c r="P324" s="975" t="s">
        <v>4324</v>
      </c>
      <c r="Q324" s="1015">
        <v>89.800000000000011</v>
      </c>
      <c r="R324" s="962">
        <v>372449.24864756566</v>
      </c>
      <c r="S324" s="963">
        <v>33445942.5285514</v>
      </c>
    </row>
    <row r="325" spans="3:19" ht="16.5" x14ac:dyDescent="0.3">
      <c r="C325" s="974" t="s">
        <v>1896</v>
      </c>
      <c r="D325" s="975" t="s">
        <v>4324</v>
      </c>
      <c r="E325" s="1015">
        <v>3</v>
      </c>
      <c r="F325" s="962">
        <v>327256.66199158487</v>
      </c>
      <c r="G325" s="963">
        <v>981769.98597475467</v>
      </c>
      <c r="H325" s="928"/>
      <c r="I325" s="1014" t="s">
        <v>1896</v>
      </c>
      <c r="J325" s="975" t="s">
        <v>4324</v>
      </c>
      <c r="K325" s="1015">
        <v>5.4</v>
      </c>
      <c r="L325" s="962">
        <v>327256.66199158487</v>
      </c>
      <c r="M325" s="963">
        <v>1767185.9747545584</v>
      </c>
      <c r="N325" s="928"/>
      <c r="O325" s="974" t="s">
        <v>1896</v>
      </c>
      <c r="P325" s="975" t="s">
        <v>4324</v>
      </c>
      <c r="Q325" s="1015">
        <v>4</v>
      </c>
      <c r="R325" s="962">
        <v>327256.66199158487</v>
      </c>
      <c r="S325" s="963">
        <v>1309026.6479663395</v>
      </c>
    </row>
    <row r="326" spans="3:19" ht="15.75" x14ac:dyDescent="0.3">
      <c r="C326" s="977" t="s">
        <v>905</v>
      </c>
      <c r="D326" s="975" t="s">
        <v>2435</v>
      </c>
      <c r="E326" s="1015">
        <v>2120</v>
      </c>
      <c r="F326" s="962">
        <v>2256.9424964936889</v>
      </c>
      <c r="G326" s="963">
        <v>4784718.0925666206</v>
      </c>
      <c r="H326" s="928"/>
      <c r="I326" s="977" t="s">
        <v>905</v>
      </c>
      <c r="J326" s="975" t="s">
        <v>2435</v>
      </c>
      <c r="K326" s="1015">
        <v>2522</v>
      </c>
      <c r="L326" s="962">
        <v>2256.9424964936889</v>
      </c>
      <c r="M326" s="963">
        <v>5692008.9761570832</v>
      </c>
      <c r="N326" s="928"/>
      <c r="O326" s="977" t="s">
        <v>905</v>
      </c>
      <c r="P326" s="975" t="s">
        <v>2435</v>
      </c>
      <c r="Q326" s="1015">
        <v>5800</v>
      </c>
      <c r="R326" s="962">
        <v>2256.9424964936889</v>
      </c>
      <c r="S326" s="963">
        <v>13090266.479663396</v>
      </c>
    </row>
    <row r="327" spans="3:19" ht="15.75" x14ac:dyDescent="0.3">
      <c r="C327" s="1014" t="s">
        <v>2234</v>
      </c>
      <c r="D327" s="1016" t="s">
        <v>1</v>
      </c>
      <c r="E327" s="1015">
        <v>40</v>
      </c>
      <c r="F327" s="962">
        <v>5877.7231015828493</v>
      </c>
      <c r="G327" s="963">
        <v>235108.92406331399</v>
      </c>
      <c r="H327" s="928"/>
      <c r="I327" s="1014" t="s">
        <v>2234</v>
      </c>
      <c r="J327" s="1016" t="s">
        <v>1</v>
      </c>
      <c r="K327" s="1015">
        <v>40</v>
      </c>
      <c r="L327" s="962">
        <v>5877.7231015828493</v>
      </c>
      <c r="M327" s="963">
        <v>235108.92406331399</v>
      </c>
      <c r="N327" s="928"/>
      <c r="O327" s="1014" t="s">
        <v>2234</v>
      </c>
      <c r="P327" s="1016" t="s">
        <v>1</v>
      </c>
      <c r="Q327" s="1015">
        <v>20</v>
      </c>
      <c r="R327" s="962">
        <v>5877.7231015828493</v>
      </c>
      <c r="S327" s="963">
        <v>117554.46203165699</v>
      </c>
    </row>
    <row r="328" spans="3:19" ht="15.75" x14ac:dyDescent="0.3">
      <c r="C328" s="977" t="s">
        <v>2434</v>
      </c>
      <c r="D328" s="1016" t="s">
        <v>1</v>
      </c>
      <c r="E328" s="1015">
        <v>40</v>
      </c>
      <c r="F328" s="962">
        <v>1450</v>
      </c>
      <c r="G328" s="963">
        <v>58000</v>
      </c>
      <c r="H328" s="928"/>
      <c r="I328" s="977" t="s">
        <v>2434</v>
      </c>
      <c r="J328" s="1016" t="s">
        <v>1</v>
      </c>
      <c r="K328" s="1015">
        <v>40</v>
      </c>
      <c r="L328" s="962">
        <v>1450</v>
      </c>
      <c r="M328" s="963">
        <v>58000</v>
      </c>
      <c r="N328" s="928"/>
      <c r="O328" s="977" t="s">
        <v>2434</v>
      </c>
      <c r="P328" s="1016" t="s">
        <v>1</v>
      </c>
      <c r="Q328" s="1015">
        <v>20</v>
      </c>
      <c r="R328" s="962">
        <v>1450</v>
      </c>
      <c r="S328" s="963">
        <v>29000</v>
      </c>
    </row>
    <row r="329" spans="3:19" ht="15.75" x14ac:dyDescent="0.3">
      <c r="C329" s="974" t="s">
        <v>902</v>
      </c>
      <c r="D329" s="1016" t="s">
        <v>903</v>
      </c>
      <c r="E329" s="1015">
        <v>18.38</v>
      </c>
      <c r="F329" s="962">
        <v>96726.106992586661</v>
      </c>
      <c r="G329" s="963">
        <v>1777825.8465237427</v>
      </c>
      <c r="H329" s="928"/>
      <c r="I329" s="1014" t="s">
        <v>902</v>
      </c>
      <c r="J329" s="1016" t="s">
        <v>903</v>
      </c>
      <c r="K329" s="1015">
        <v>31.38</v>
      </c>
      <c r="L329" s="962">
        <v>96726.106992586661</v>
      </c>
      <c r="M329" s="963">
        <v>3035265.2374273692</v>
      </c>
      <c r="N329" s="928"/>
      <c r="O329" s="1014" t="s">
        <v>2902</v>
      </c>
      <c r="P329" s="1016" t="s">
        <v>1</v>
      </c>
      <c r="Q329" s="1015">
        <v>20</v>
      </c>
      <c r="R329" s="962">
        <v>150800</v>
      </c>
      <c r="S329" s="963">
        <v>3016000</v>
      </c>
    </row>
    <row r="330" spans="3:19" ht="15.75" x14ac:dyDescent="0.3">
      <c r="C330" s="974" t="s">
        <v>988</v>
      </c>
      <c r="D330" s="975" t="s">
        <v>2327</v>
      </c>
      <c r="E330" s="1015">
        <v>30</v>
      </c>
      <c r="F330" s="962">
        <v>9470.8830294530144</v>
      </c>
      <c r="G330" s="963">
        <v>284126.49088359042</v>
      </c>
      <c r="H330" s="928"/>
      <c r="I330" s="1014" t="s">
        <v>988</v>
      </c>
      <c r="J330" s="975" t="s">
        <v>2327</v>
      </c>
      <c r="K330" s="1015">
        <v>30</v>
      </c>
      <c r="L330" s="962">
        <v>9470.8830294530144</v>
      </c>
      <c r="M330" s="963">
        <v>284126.49088359042</v>
      </c>
      <c r="N330" s="928"/>
      <c r="O330" s="974" t="s">
        <v>902</v>
      </c>
      <c r="P330" s="1016" t="s">
        <v>903</v>
      </c>
      <c r="Q330" s="1015">
        <v>50.833333333333336</v>
      </c>
      <c r="R330" s="962">
        <v>96726.106992586661</v>
      </c>
      <c r="S330" s="963">
        <v>4916910.4387898222</v>
      </c>
    </row>
    <row r="331" spans="3:19" ht="15.75" x14ac:dyDescent="0.3">
      <c r="C331" s="959"/>
      <c r="D331" s="975"/>
      <c r="E331" s="980"/>
      <c r="F331" s="966"/>
      <c r="G331" s="963"/>
      <c r="H331" s="928"/>
      <c r="I331" s="924"/>
      <c r="J331" s="975"/>
      <c r="K331" s="980"/>
      <c r="L331" s="966"/>
      <c r="M331" s="963"/>
      <c r="N331" s="928"/>
      <c r="O331" s="974" t="s">
        <v>988</v>
      </c>
      <c r="P331" s="975" t="s">
        <v>2327</v>
      </c>
      <c r="Q331" s="1015">
        <v>30</v>
      </c>
      <c r="R331" s="962">
        <v>9470.8830294530144</v>
      </c>
      <c r="S331" s="963">
        <v>284126.49088359042</v>
      </c>
    </row>
    <row r="332" spans="3:19" ht="15.75" x14ac:dyDescent="0.3">
      <c r="C332" s="959"/>
      <c r="D332" s="975"/>
      <c r="E332" s="980"/>
      <c r="F332" s="966"/>
      <c r="G332" s="963"/>
      <c r="H332" s="928"/>
      <c r="I332" s="924"/>
      <c r="J332" s="975"/>
      <c r="K332" s="980"/>
      <c r="L332" s="966"/>
      <c r="M332" s="963"/>
      <c r="N332" s="928"/>
      <c r="O332" s="959"/>
      <c r="P332" s="975"/>
      <c r="Q332" s="980"/>
      <c r="R332" s="966"/>
      <c r="S332" s="963"/>
    </row>
    <row r="333" spans="3:19" ht="15.75" x14ac:dyDescent="0.3">
      <c r="C333" s="959"/>
      <c r="D333" s="679"/>
      <c r="E333" s="980"/>
      <c r="F333" s="966"/>
      <c r="G333" s="1017"/>
      <c r="H333" s="928"/>
      <c r="I333" s="924"/>
      <c r="J333" s="679"/>
      <c r="K333" s="980"/>
      <c r="L333" s="966"/>
      <c r="M333" s="1018"/>
      <c r="N333" s="928"/>
      <c r="O333" s="959"/>
      <c r="P333" s="679"/>
      <c r="Q333" s="980"/>
      <c r="R333" s="966"/>
      <c r="S333" s="1017"/>
    </row>
    <row r="334" spans="3:19" ht="15.75" x14ac:dyDescent="0.3">
      <c r="C334" s="720"/>
      <c r="D334" s="1019"/>
      <c r="E334" s="1019"/>
      <c r="F334" s="968" t="s">
        <v>1322</v>
      </c>
      <c r="G334" s="969">
        <v>21821504.116209179</v>
      </c>
      <c r="H334" s="928"/>
      <c r="I334" s="1020"/>
      <c r="J334" s="928"/>
      <c r="K334" s="928"/>
      <c r="L334" s="968" t="s">
        <v>1322</v>
      </c>
      <c r="M334" s="969">
        <v>32073254.857944299</v>
      </c>
      <c r="N334" s="928"/>
      <c r="O334" s="720"/>
      <c r="P334" s="1019"/>
      <c r="Q334" s="1019"/>
      <c r="R334" s="968" t="s">
        <v>1322</v>
      </c>
      <c r="S334" s="969">
        <v>61751018.031656988</v>
      </c>
    </row>
    <row r="335" spans="3:19" ht="15.75" x14ac:dyDescent="0.3">
      <c r="C335" s="953" t="s">
        <v>898</v>
      </c>
      <c r="D335" s="954"/>
      <c r="E335" s="954"/>
      <c r="F335" s="609"/>
      <c r="G335" s="970"/>
      <c r="H335" s="928"/>
      <c r="I335" s="953" t="s">
        <v>898</v>
      </c>
      <c r="J335" s="954"/>
      <c r="K335" s="954"/>
      <c r="L335" s="609"/>
      <c r="M335" s="970"/>
      <c r="N335" s="928"/>
      <c r="O335" s="953" t="s">
        <v>898</v>
      </c>
      <c r="P335" s="954"/>
      <c r="Q335" s="954"/>
      <c r="R335" s="609"/>
      <c r="S335" s="970"/>
    </row>
    <row r="336" spans="3:19" ht="15.75" x14ac:dyDescent="0.3">
      <c r="C336" s="955" t="s">
        <v>884</v>
      </c>
      <c r="D336" s="956" t="s">
        <v>885</v>
      </c>
      <c r="E336" s="956" t="s">
        <v>2597</v>
      </c>
      <c r="F336" s="956" t="s">
        <v>2598</v>
      </c>
      <c r="G336" s="972" t="s">
        <v>888</v>
      </c>
      <c r="H336" s="928"/>
      <c r="I336" s="955" t="s">
        <v>884</v>
      </c>
      <c r="J336" s="956" t="s">
        <v>885</v>
      </c>
      <c r="K336" s="956" t="s">
        <v>2597</v>
      </c>
      <c r="L336" s="956" t="s">
        <v>2598</v>
      </c>
      <c r="M336" s="972" t="s">
        <v>888</v>
      </c>
      <c r="N336" s="928"/>
      <c r="O336" s="955" t="s">
        <v>884</v>
      </c>
      <c r="P336" s="956" t="s">
        <v>885</v>
      </c>
      <c r="Q336" s="956" t="s">
        <v>2597</v>
      </c>
      <c r="R336" s="956" t="s">
        <v>2598</v>
      </c>
      <c r="S336" s="972" t="s">
        <v>888</v>
      </c>
    </row>
    <row r="337" spans="3:19" ht="15.75" x14ac:dyDescent="0.3">
      <c r="C337" s="959" t="s">
        <v>899</v>
      </c>
      <c r="D337" s="988">
        <v>133931.74620661701</v>
      </c>
      <c r="E337" s="961">
        <v>1</v>
      </c>
      <c r="F337" s="989">
        <v>2</v>
      </c>
      <c r="G337" s="963">
        <v>267863.49241323402</v>
      </c>
      <c r="H337" s="928"/>
      <c r="I337" s="959" t="s">
        <v>899</v>
      </c>
      <c r="J337" s="988">
        <v>133931.74620661701</v>
      </c>
      <c r="K337" s="961">
        <v>1</v>
      </c>
      <c r="L337" s="989">
        <v>3</v>
      </c>
      <c r="M337" s="963">
        <v>401795.23861985106</v>
      </c>
      <c r="N337" s="928"/>
      <c r="O337" s="959" t="s">
        <v>899</v>
      </c>
      <c r="P337" s="988">
        <v>133931.74620661701</v>
      </c>
      <c r="Q337" s="961">
        <v>1</v>
      </c>
      <c r="R337" s="989">
        <v>5</v>
      </c>
      <c r="S337" s="963">
        <v>669658.73103308503</v>
      </c>
    </row>
    <row r="338" spans="3:19" ht="15.75" x14ac:dyDescent="0.3">
      <c r="C338" s="990" t="s">
        <v>990</v>
      </c>
      <c r="D338" s="988">
        <v>100448.75998254272</v>
      </c>
      <c r="E338" s="961">
        <v>2</v>
      </c>
      <c r="F338" s="989">
        <v>2</v>
      </c>
      <c r="G338" s="963">
        <v>401795.03993017087</v>
      </c>
      <c r="H338" s="928"/>
      <c r="I338" s="990" t="s">
        <v>990</v>
      </c>
      <c r="J338" s="988">
        <v>100448.75998254272</v>
      </c>
      <c r="K338" s="961">
        <v>2</v>
      </c>
      <c r="L338" s="989">
        <v>3</v>
      </c>
      <c r="M338" s="963">
        <v>602692.5598952563</v>
      </c>
      <c r="N338" s="928"/>
      <c r="O338" s="959" t="s">
        <v>990</v>
      </c>
      <c r="P338" s="988">
        <v>100448.75998254272</v>
      </c>
      <c r="Q338" s="961">
        <v>2</v>
      </c>
      <c r="R338" s="989">
        <v>5</v>
      </c>
      <c r="S338" s="963">
        <v>1004487.5998254272</v>
      </c>
    </row>
    <row r="339" spans="3:19" ht="15.75" x14ac:dyDescent="0.3">
      <c r="C339" s="959" t="s">
        <v>1154</v>
      </c>
      <c r="D339" s="988">
        <v>64040.167561799884</v>
      </c>
      <c r="E339" s="961">
        <v>5</v>
      </c>
      <c r="F339" s="989">
        <v>5</v>
      </c>
      <c r="G339" s="963">
        <v>1601004.1890449971</v>
      </c>
      <c r="H339" s="928"/>
      <c r="I339" s="959" t="s">
        <v>1154</v>
      </c>
      <c r="J339" s="988">
        <v>64040.167561799884</v>
      </c>
      <c r="K339" s="961">
        <v>5</v>
      </c>
      <c r="L339" s="989">
        <v>7</v>
      </c>
      <c r="M339" s="963">
        <v>2241405.864662996</v>
      </c>
      <c r="N339" s="928"/>
      <c r="O339" s="959" t="s">
        <v>1154</v>
      </c>
      <c r="P339" s="988">
        <v>64040.167561799884</v>
      </c>
      <c r="Q339" s="961">
        <v>5</v>
      </c>
      <c r="R339" s="989">
        <v>15</v>
      </c>
      <c r="S339" s="963">
        <v>4803012.5671349913</v>
      </c>
    </row>
    <row r="340" spans="3:19" ht="15.75" x14ac:dyDescent="0.3">
      <c r="C340" s="959" t="s">
        <v>2603</v>
      </c>
      <c r="D340" s="988">
        <v>290020.70325447264</v>
      </c>
      <c r="E340" s="965">
        <v>1</v>
      </c>
      <c r="F340" s="989">
        <v>2</v>
      </c>
      <c r="G340" s="963">
        <v>580041.40650894528</v>
      </c>
      <c r="H340" s="928"/>
      <c r="I340" s="959" t="s">
        <v>2603</v>
      </c>
      <c r="J340" s="988">
        <v>290020.70325447264</v>
      </c>
      <c r="K340" s="965">
        <v>1</v>
      </c>
      <c r="L340" s="989">
        <v>3</v>
      </c>
      <c r="M340" s="963">
        <v>870062.10976341786</v>
      </c>
      <c r="N340" s="928"/>
      <c r="O340" s="959" t="s">
        <v>2603</v>
      </c>
      <c r="P340" s="988">
        <v>290020.70325447264</v>
      </c>
      <c r="Q340" s="965">
        <v>1</v>
      </c>
      <c r="R340" s="989">
        <v>5</v>
      </c>
      <c r="S340" s="963">
        <v>1450103.5162723633</v>
      </c>
    </row>
    <row r="341" spans="3:19" ht="15.75" x14ac:dyDescent="0.3">
      <c r="C341" s="959"/>
      <c r="D341" s="988"/>
      <c r="E341" s="961"/>
      <c r="F341" s="989"/>
      <c r="G341" s="963"/>
      <c r="H341" s="928"/>
      <c r="I341" s="959"/>
      <c r="J341" s="988"/>
      <c r="K341" s="961"/>
      <c r="L341" s="989"/>
      <c r="M341" s="963"/>
      <c r="N341" s="928"/>
      <c r="O341" s="959"/>
      <c r="P341" s="988"/>
      <c r="Q341" s="961"/>
      <c r="R341" s="989"/>
      <c r="S341" s="963"/>
    </row>
    <row r="342" spans="3:19" ht="15.75" x14ac:dyDescent="0.3">
      <c r="C342" s="959"/>
      <c r="D342" s="988"/>
      <c r="E342" s="961"/>
      <c r="F342" s="989"/>
      <c r="G342" s="963"/>
      <c r="H342" s="928"/>
      <c r="I342" s="959"/>
      <c r="J342" s="988"/>
      <c r="K342" s="961"/>
      <c r="L342" s="989"/>
      <c r="M342" s="963"/>
      <c r="N342" s="928"/>
      <c r="O342" s="959"/>
      <c r="P342" s="988"/>
      <c r="Q342" s="961"/>
      <c r="R342" s="989"/>
      <c r="S342" s="963"/>
    </row>
    <row r="343" spans="3:19" ht="15.75" x14ac:dyDescent="0.3">
      <c r="C343" s="959"/>
      <c r="D343" s="988"/>
      <c r="E343" s="961"/>
      <c r="F343" s="989"/>
      <c r="G343" s="963"/>
      <c r="H343" s="928"/>
      <c r="I343" s="959"/>
      <c r="J343" s="988"/>
      <c r="K343" s="961"/>
      <c r="L343" s="989"/>
      <c r="M343" s="963"/>
      <c r="N343" s="928"/>
      <c r="O343" s="959"/>
      <c r="P343" s="988"/>
      <c r="Q343" s="961"/>
      <c r="R343" s="989"/>
      <c r="S343" s="963"/>
    </row>
    <row r="344" spans="3:19" ht="15.75" x14ac:dyDescent="0.3">
      <c r="C344" s="959"/>
      <c r="D344" s="988"/>
      <c r="E344" s="961"/>
      <c r="F344" s="989"/>
      <c r="G344" s="963"/>
      <c r="H344" s="928"/>
      <c r="I344" s="959"/>
      <c r="J344" s="988"/>
      <c r="K344" s="961"/>
      <c r="L344" s="989"/>
      <c r="M344" s="963"/>
      <c r="N344" s="928"/>
      <c r="O344" s="959"/>
      <c r="P344" s="988"/>
      <c r="Q344" s="961"/>
      <c r="R344" s="989"/>
      <c r="S344" s="963"/>
    </row>
    <row r="345" spans="3:19" ht="15.75" x14ac:dyDescent="0.3">
      <c r="C345" s="720"/>
      <c r="D345" s="609"/>
      <c r="E345" s="609"/>
      <c r="F345" s="991" t="s">
        <v>1322</v>
      </c>
      <c r="G345" s="985">
        <v>2850704.1278973473</v>
      </c>
      <c r="H345" s="928"/>
      <c r="I345" s="720"/>
      <c r="J345" s="609"/>
      <c r="K345" s="609"/>
      <c r="L345" s="991" t="s">
        <v>1322</v>
      </c>
      <c r="M345" s="985">
        <v>4115955.7729415214</v>
      </c>
      <c r="N345" s="928"/>
      <c r="O345" s="720"/>
      <c r="P345" s="609"/>
      <c r="Q345" s="609"/>
      <c r="R345" s="991" t="s">
        <v>1322</v>
      </c>
      <c r="S345" s="985">
        <v>7927262.4142658664</v>
      </c>
    </row>
    <row r="346" spans="3:19" ht="16.5" thickBot="1" x14ac:dyDescent="0.35">
      <c r="C346" s="745"/>
      <c r="D346" s="746"/>
      <c r="E346" s="940" t="s">
        <v>964</v>
      </c>
      <c r="F346" s="1001"/>
      <c r="G346" s="1002">
        <v>25445315.476503126</v>
      </c>
      <c r="H346" s="928"/>
      <c r="I346" s="745"/>
      <c r="J346" s="746"/>
      <c r="K346" s="940" t="s">
        <v>964</v>
      </c>
      <c r="L346" s="1001"/>
      <c r="M346" s="1002">
        <v>37512051.056612127</v>
      </c>
      <c r="N346" s="928"/>
      <c r="O346" s="745"/>
      <c r="P346" s="746"/>
      <c r="Q346" s="940" t="s">
        <v>964</v>
      </c>
      <c r="R346" s="1001"/>
      <c r="S346" s="1002">
        <v>71846208.086327001</v>
      </c>
    </row>
  </sheetData>
  <pageMargins left="0.7" right="0.7" top="0.75" bottom="0.75" header="0.3" footer="0.3"/>
  <pageSetup orientation="landscape" horizontalDpi="4294967295" verticalDpi="4294967295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95">
    <pageSetUpPr fitToPage="1"/>
  </sheetPr>
  <dimension ref="B2:AV170"/>
  <sheetViews>
    <sheetView showGridLines="0" zoomScaleNormal="100" workbookViewId="0">
      <selection activeCell="H16" sqref="H16"/>
    </sheetView>
  </sheetViews>
  <sheetFormatPr baseColWidth="10" defaultColWidth="11.42578125" defaultRowHeight="15" x14ac:dyDescent="0.3"/>
  <cols>
    <col min="1" max="1" width="11.42578125" style="794"/>
    <col min="2" max="2" width="6.28515625" style="794" customWidth="1"/>
    <col min="3" max="3" width="76.28515625" style="794" customWidth="1"/>
    <col min="4" max="4" width="15.28515625" style="794" customWidth="1"/>
    <col min="5" max="5" width="12.42578125" style="794" customWidth="1"/>
    <col min="6" max="6" width="15.85546875" style="794" customWidth="1"/>
    <col min="7" max="7" width="17.28515625" style="794" bestFit="1" customWidth="1"/>
    <col min="8" max="8" width="11.42578125" style="794"/>
    <col min="9" max="9" width="46.28515625" style="794" customWidth="1"/>
    <col min="10" max="10" width="8.140625" style="794" customWidth="1"/>
    <col min="11" max="11" width="12.42578125" style="794" bestFit="1" customWidth="1"/>
    <col min="12" max="12" width="14.28515625" style="794" customWidth="1"/>
    <col min="13" max="13" width="12.5703125" style="794" bestFit="1" customWidth="1"/>
    <col min="14" max="14" width="11.42578125" style="794"/>
    <col min="15" max="15" width="28.85546875" style="794" customWidth="1"/>
    <col min="16" max="16" width="8.28515625" style="794" customWidth="1"/>
    <col min="17" max="17" width="12.42578125" style="794" bestFit="1" customWidth="1"/>
    <col min="18" max="18" width="15.5703125" style="794" customWidth="1"/>
    <col min="19" max="19" width="14.42578125" style="794" customWidth="1"/>
    <col min="20" max="20" width="11.42578125" style="794"/>
    <col min="21" max="21" width="31.5703125" style="794" customWidth="1"/>
    <col min="22" max="22" width="8.7109375" style="794" customWidth="1"/>
    <col min="23" max="23" width="13.42578125" style="794" bestFit="1" customWidth="1"/>
    <col min="24" max="24" width="11.5703125" style="794" bestFit="1" customWidth="1"/>
    <col min="25" max="25" width="12.5703125" style="794" bestFit="1" customWidth="1"/>
    <col min="26" max="26" width="11.42578125" style="794"/>
    <col min="27" max="27" width="39.85546875" style="794" customWidth="1"/>
    <col min="28" max="28" width="14.28515625" style="794" customWidth="1"/>
    <col min="29" max="29" width="12.42578125" style="794" bestFit="1" customWidth="1"/>
    <col min="30" max="30" width="11.5703125" style="794" bestFit="1" customWidth="1"/>
    <col min="31" max="31" width="12.42578125" style="794" customWidth="1"/>
    <col min="32" max="16384" width="11.42578125" style="794"/>
  </cols>
  <sheetData>
    <row r="2" spans="2:48" ht="18.75" x14ac:dyDescent="0.3">
      <c r="B2" s="595" t="s">
        <v>2804</v>
      </c>
    </row>
    <row r="3" spans="2:48" ht="18.75" x14ac:dyDescent="0.3">
      <c r="B3" s="595" t="s">
        <v>2806</v>
      </c>
    </row>
    <row r="4" spans="2:48" ht="18.75" x14ac:dyDescent="0.3">
      <c r="B4" s="595" t="s">
        <v>2827</v>
      </c>
    </row>
    <row r="5" spans="2:48" x14ac:dyDescent="0.3">
      <c r="B5" s="597" t="s">
        <v>3372</v>
      </c>
    </row>
    <row r="8" spans="2:48" ht="16.5" x14ac:dyDescent="0.3">
      <c r="B8" s="4005"/>
      <c r="C8" s="4005"/>
      <c r="D8" s="4005"/>
      <c r="E8" s="4005"/>
      <c r="F8" s="4005"/>
      <c r="G8" s="4005"/>
    </row>
    <row r="10" spans="2:48" s="796" customFormat="1" ht="38.25" x14ac:dyDescent="0.25">
      <c r="B10" s="795" t="s">
        <v>938</v>
      </c>
      <c r="C10" s="795" t="s">
        <v>776</v>
      </c>
      <c r="D10" s="795" t="s">
        <v>925</v>
      </c>
      <c r="E10" s="601" t="s">
        <v>975</v>
      </c>
      <c r="F10" s="795" t="s">
        <v>976</v>
      </c>
      <c r="G10" s="601" t="s">
        <v>3373</v>
      </c>
    </row>
    <row r="11" spans="2:48" x14ac:dyDescent="0.3">
      <c r="B11" s="797">
        <v>1</v>
      </c>
      <c r="C11" s="798" t="s">
        <v>1111</v>
      </c>
      <c r="D11" s="799">
        <v>6981.4754558204786</v>
      </c>
      <c r="E11" s="799">
        <v>0</v>
      </c>
      <c r="F11" s="799">
        <v>2219.1153661612643</v>
      </c>
      <c r="G11" s="800">
        <v>9200.5908219817429</v>
      </c>
      <c r="H11" s="801"/>
      <c r="I11" s="802"/>
      <c r="J11" s="803"/>
      <c r="K11" s="803"/>
      <c r="M11" s="804"/>
      <c r="N11" s="803"/>
      <c r="O11" s="803"/>
      <c r="P11" s="805"/>
      <c r="Q11" s="805"/>
      <c r="R11" s="805"/>
      <c r="S11" s="805"/>
      <c r="T11" s="805"/>
      <c r="U11" s="805"/>
      <c r="V11" s="806"/>
      <c r="W11" s="806"/>
      <c r="X11" s="806"/>
      <c r="Y11" s="806"/>
      <c r="Z11" s="806"/>
      <c r="AA11" s="806"/>
      <c r="AB11" s="806"/>
      <c r="AC11" s="806"/>
      <c r="AD11" s="806"/>
      <c r="AE11" s="806"/>
      <c r="AF11" s="806"/>
      <c r="AG11" s="806"/>
      <c r="AH11" s="806"/>
      <c r="AI11" s="806"/>
      <c r="AK11" s="807"/>
      <c r="AL11" s="808"/>
      <c r="AM11" s="808"/>
      <c r="AN11" s="808"/>
      <c r="AO11" s="808"/>
      <c r="AP11" s="808"/>
      <c r="AQ11" s="808"/>
      <c r="AR11" s="808"/>
      <c r="AS11" s="806"/>
      <c r="AT11" s="806"/>
      <c r="AU11" s="806"/>
      <c r="AV11" s="806"/>
    </row>
    <row r="12" spans="2:48" x14ac:dyDescent="0.3">
      <c r="B12" s="797">
        <v>2</v>
      </c>
      <c r="C12" s="798" t="s">
        <v>1112</v>
      </c>
      <c r="D12" s="809">
        <v>7978.8290923662598</v>
      </c>
      <c r="E12" s="810">
        <v>0</v>
      </c>
      <c r="F12" s="810">
        <v>17752.922929290115</v>
      </c>
      <c r="G12" s="811">
        <v>25731.752021656375</v>
      </c>
      <c r="H12" s="801"/>
      <c r="I12" s="802"/>
      <c r="J12" s="803"/>
      <c r="K12" s="803"/>
      <c r="M12" s="804"/>
      <c r="N12" s="803"/>
      <c r="O12" s="803"/>
      <c r="P12" s="805"/>
      <c r="Q12" s="805"/>
      <c r="R12" s="805"/>
      <c r="S12" s="805"/>
      <c r="T12" s="805"/>
      <c r="U12" s="805"/>
      <c r="V12" s="806"/>
      <c r="W12" s="806"/>
      <c r="X12" s="806"/>
      <c r="Y12" s="806"/>
      <c r="Z12" s="806"/>
      <c r="AA12" s="806"/>
      <c r="AB12" s="806"/>
      <c r="AC12" s="806"/>
      <c r="AD12" s="806"/>
      <c r="AE12" s="806"/>
      <c r="AF12" s="806"/>
      <c r="AG12" s="806"/>
      <c r="AH12" s="806"/>
      <c r="AI12" s="806"/>
      <c r="AK12" s="807"/>
      <c r="AL12" s="808"/>
      <c r="AM12" s="808"/>
      <c r="AN12" s="808"/>
      <c r="AO12" s="808"/>
      <c r="AP12" s="808"/>
      <c r="AQ12" s="808"/>
      <c r="AR12" s="808"/>
      <c r="AS12" s="806"/>
      <c r="AT12" s="806"/>
      <c r="AU12" s="806"/>
      <c r="AV12" s="806"/>
    </row>
    <row r="13" spans="2:48" x14ac:dyDescent="0.3">
      <c r="B13" s="797">
        <v>3</v>
      </c>
      <c r="C13" s="798" t="s">
        <v>1113</v>
      </c>
      <c r="D13" s="810">
        <v>6981.4754558204786</v>
      </c>
      <c r="E13" s="810">
        <v>0</v>
      </c>
      <c r="F13" s="810">
        <v>15533.807563128848</v>
      </c>
      <c r="G13" s="811">
        <v>22515.283018949325</v>
      </c>
      <c r="H13" s="801"/>
      <c r="I13" s="802"/>
      <c r="J13" s="803"/>
      <c r="K13" s="803"/>
      <c r="M13" s="804"/>
      <c r="N13" s="803"/>
      <c r="O13" s="803"/>
      <c r="P13" s="805"/>
      <c r="Q13" s="805"/>
      <c r="R13" s="805"/>
      <c r="S13" s="805"/>
      <c r="T13" s="805"/>
      <c r="U13" s="805"/>
      <c r="V13" s="806"/>
      <c r="W13" s="806"/>
      <c r="X13" s="806"/>
      <c r="Y13" s="806"/>
      <c r="Z13" s="806"/>
      <c r="AA13" s="806"/>
      <c r="AB13" s="806"/>
      <c r="AC13" s="806"/>
      <c r="AD13" s="806"/>
      <c r="AE13" s="806"/>
      <c r="AF13" s="806"/>
      <c r="AG13" s="806"/>
      <c r="AH13" s="806"/>
      <c r="AI13" s="806"/>
      <c r="AK13" s="807"/>
      <c r="AL13" s="808"/>
      <c r="AM13" s="808"/>
      <c r="AN13" s="808"/>
      <c r="AO13" s="808"/>
      <c r="AP13" s="808"/>
      <c r="AQ13" s="808"/>
      <c r="AR13" s="808"/>
      <c r="AS13" s="806"/>
      <c r="AT13" s="806"/>
      <c r="AU13" s="806"/>
      <c r="AV13" s="806"/>
    </row>
    <row r="14" spans="2:48" x14ac:dyDescent="0.3">
      <c r="B14" s="797">
        <v>4</v>
      </c>
      <c r="C14" s="798" t="s">
        <v>1114</v>
      </c>
      <c r="D14" s="810">
        <v>18949.719094369866</v>
      </c>
      <c r="E14" s="810">
        <v>0</v>
      </c>
      <c r="F14" s="810">
        <v>11095.576830806322</v>
      </c>
      <c r="G14" s="811">
        <v>30045.295925176186</v>
      </c>
      <c r="H14" s="801"/>
      <c r="I14" s="802"/>
      <c r="J14" s="803"/>
      <c r="K14" s="803"/>
      <c r="M14" s="804"/>
      <c r="N14" s="803"/>
      <c r="O14" s="803"/>
      <c r="P14" s="805"/>
      <c r="Q14" s="805"/>
      <c r="R14" s="805"/>
      <c r="S14" s="805"/>
      <c r="T14" s="805"/>
      <c r="U14" s="805"/>
      <c r="V14" s="806"/>
      <c r="W14" s="806"/>
      <c r="X14" s="806"/>
      <c r="Y14" s="806"/>
      <c r="Z14" s="806"/>
      <c r="AA14" s="806"/>
      <c r="AB14" s="806"/>
      <c r="AC14" s="806"/>
      <c r="AD14" s="806"/>
      <c r="AE14" s="806"/>
      <c r="AF14" s="806"/>
      <c r="AG14" s="806"/>
      <c r="AH14" s="806"/>
      <c r="AI14" s="806"/>
      <c r="AK14" s="807"/>
      <c r="AL14" s="808"/>
      <c r="AM14" s="808"/>
      <c r="AN14" s="808"/>
      <c r="AO14" s="808"/>
      <c r="AP14" s="808"/>
      <c r="AQ14" s="808"/>
      <c r="AR14" s="808"/>
      <c r="AS14" s="806"/>
      <c r="AT14" s="806"/>
      <c r="AU14" s="806"/>
      <c r="AV14" s="806"/>
    </row>
    <row r="15" spans="2:48" x14ac:dyDescent="0.3">
      <c r="B15" s="797">
        <v>5</v>
      </c>
      <c r="C15" s="798" t="s">
        <v>1138</v>
      </c>
      <c r="D15" s="810">
        <v>9973.536365457825</v>
      </c>
      <c r="E15" s="810">
        <v>0</v>
      </c>
      <c r="F15" s="810">
        <v>22191.153661612643</v>
      </c>
      <c r="G15" s="811">
        <v>32164.690027070468</v>
      </c>
      <c r="H15" s="801"/>
      <c r="I15" s="802"/>
      <c r="J15" s="803"/>
      <c r="K15" s="803"/>
      <c r="M15" s="804"/>
      <c r="N15" s="803"/>
      <c r="O15" s="803"/>
      <c r="P15" s="805"/>
      <c r="Q15" s="805"/>
      <c r="R15" s="805"/>
      <c r="S15" s="805"/>
      <c r="T15" s="805"/>
      <c r="U15" s="805"/>
      <c r="V15" s="806"/>
      <c r="W15" s="806"/>
      <c r="X15" s="806"/>
      <c r="Y15" s="806"/>
      <c r="Z15" s="806"/>
      <c r="AA15" s="806"/>
      <c r="AB15" s="806"/>
      <c r="AC15" s="806"/>
      <c r="AD15" s="806"/>
      <c r="AE15" s="806"/>
      <c r="AF15" s="806"/>
      <c r="AG15" s="806"/>
      <c r="AH15" s="806"/>
      <c r="AI15" s="806"/>
      <c r="AK15" s="807"/>
      <c r="AL15" s="808"/>
      <c r="AM15" s="808"/>
      <c r="AN15" s="808"/>
      <c r="AO15" s="808"/>
      <c r="AP15" s="808"/>
      <c r="AQ15" s="808"/>
      <c r="AR15" s="808"/>
      <c r="AS15" s="806"/>
      <c r="AT15" s="806"/>
      <c r="AU15" s="806"/>
      <c r="AV15" s="806"/>
    </row>
    <row r="16" spans="2:48" x14ac:dyDescent="0.3">
      <c r="B16" s="797">
        <v>6</v>
      </c>
      <c r="C16" s="798" t="s">
        <v>1139</v>
      </c>
      <c r="D16" s="799">
        <v>26928.54818673613</v>
      </c>
      <c r="E16" s="799">
        <v>0</v>
      </c>
      <c r="F16" s="799">
        <v>3994.407659090275</v>
      </c>
      <c r="G16" s="800">
        <v>30922.955845826407</v>
      </c>
      <c r="H16" s="801"/>
      <c r="I16" s="802"/>
      <c r="J16" s="803"/>
      <c r="K16" s="803"/>
      <c r="M16" s="804"/>
      <c r="N16" s="803"/>
      <c r="O16" s="803"/>
      <c r="P16" s="805"/>
      <c r="Q16" s="805"/>
      <c r="R16" s="805"/>
      <c r="S16" s="805"/>
      <c r="T16" s="805"/>
      <c r="U16" s="805"/>
      <c r="V16" s="806"/>
      <c r="W16" s="806"/>
      <c r="X16" s="806"/>
      <c r="Y16" s="806"/>
      <c r="Z16" s="806"/>
      <c r="AA16" s="806"/>
      <c r="AB16" s="806"/>
      <c r="AC16" s="806"/>
      <c r="AD16" s="806"/>
      <c r="AE16" s="806"/>
      <c r="AF16" s="806"/>
      <c r="AG16" s="806"/>
      <c r="AH16" s="806"/>
      <c r="AI16" s="806"/>
      <c r="AK16" s="807"/>
      <c r="AL16" s="808"/>
      <c r="AM16" s="808"/>
      <c r="AN16" s="808"/>
      <c r="AO16" s="808"/>
      <c r="AP16" s="808"/>
      <c r="AQ16" s="808"/>
      <c r="AR16" s="808"/>
      <c r="AS16" s="806"/>
      <c r="AT16" s="806"/>
      <c r="AU16" s="806"/>
      <c r="AV16" s="806"/>
    </row>
    <row r="17" spans="2:48" x14ac:dyDescent="0.3">
      <c r="B17" s="797">
        <v>7</v>
      </c>
      <c r="C17" s="798" t="s">
        <v>1140</v>
      </c>
      <c r="D17" s="809">
        <v>258.30429142788228</v>
      </c>
      <c r="E17" s="810">
        <v>0</v>
      </c>
      <c r="F17" s="810">
        <v>1109.5576830806322</v>
      </c>
      <c r="G17" s="811">
        <v>1367.8619745085143</v>
      </c>
      <c r="H17" s="801"/>
      <c r="I17" s="802"/>
      <c r="J17" s="803"/>
      <c r="K17" s="803"/>
      <c r="M17" s="804"/>
      <c r="N17" s="803"/>
      <c r="O17" s="803"/>
      <c r="P17" s="805"/>
      <c r="Q17" s="805"/>
      <c r="R17" s="805"/>
      <c r="S17" s="805"/>
      <c r="T17" s="805"/>
      <c r="U17" s="805"/>
      <c r="V17" s="806"/>
      <c r="W17" s="806"/>
      <c r="X17" s="806"/>
      <c r="Y17" s="806"/>
      <c r="Z17" s="806"/>
      <c r="AA17" s="806"/>
      <c r="AB17" s="806"/>
      <c r="AC17" s="806"/>
      <c r="AD17" s="806"/>
      <c r="AE17" s="806"/>
      <c r="AF17" s="806"/>
      <c r="AG17" s="806"/>
      <c r="AH17" s="806"/>
      <c r="AI17" s="806"/>
      <c r="AK17" s="807"/>
      <c r="AL17" s="808"/>
      <c r="AM17" s="808"/>
      <c r="AN17" s="808"/>
      <c r="AO17" s="808"/>
      <c r="AP17" s="808"/>
      <c r="AQ17" s="808"/>
      <c r="AR17" s="808"/>
      <c r="AS17" s="806"/>
      <c r="AT17" s="806"/>
      <c r="AU17" s="806"/>
      <c r="AV17" s="806"/>
    </row>
    <row r="18" spans="2:48" x14ac:dyDescent="0.3">
      <c r="B18" s="797">
        <v>8</v>
      </c>
      <c r="C18" s="798" t="s">
        <v>1141</v>
      </c>
      <c r="D18" s="810">
        <v>228.38368233150877</v>
      </c>
      <c r="E18" s="810">
        <v>0</v>
      </c>
      <c r="F18" s="810">
        <v>1109.5576830806322</v>
      </c>
      <c r="G18" s="811">
        <v>1337.9413654121408</v>
      </c>
      <c r="H18" s="801"/>
      <c r="I18" s="802"/>
      <c r="J18" s="803"/>
      <c r="K18" s="803"/>
      <c r="M18" s="804"/>
      <c r="N18" s="803"/>
      <c r="O18" s="803"/>
      <c r="P18" s="805"/>
      <c r="Q18" s="805"/>
      <c r="R18" s="805"/>
      <c r="S18" s="805"/>
      <c r="T18" s="805"/>
      <c r="U18" s="805"/>
      <c r="V18" s="806"/>
      <c r="W18" s="806"/>
      <c r="X18" s="806"/>
      <c r="Y18" s="806"/>
      <c r="Z18" s="806"/>
      <c r="AA18" s="806"/>
      <c r="AB18" s="806"/>
      <c r="AC18" s="806"/>
      <c r="AD18" s="806"/>
      <c r="AE18" s="806"/>
      <c r="AF18" s="806"/>
      <c r="AG18" s="806"/>
      <c r="AH18" s="806"/>
      <c r="AI18" s="806"/>
      <c r="AK18" s="807"/>
      <c r="AL18" s="808"/>
      <c r="AM18" s="808"/>
      <c r="AN18" s="808"/>
      <c r="AO18" s="808"/>
      <c r="AP18" s="808"/>
      <c r="AQ18" s="808"/>
      <c r="AR18" s="808"/>
      <c r="AS18" s="806"/>
      <c r="AT18" s="806"/>
      <c r="AU18" s="806"/>
      <c r="AV18" s="806"/>
    </row>
    <row r="19" spans="2:48" x14ac:dyDescent="0.3">
      <c r="B19" s="797">
        <v>9</v>
      </c>
      <c r="C19" s="798" t="s">
        <v>1142</v>
      </c>
      <c r="D19" s="810">
        <v>258.30429142788228</v>
      </c>
      <c r="E19" s="810">
        <v>0</v>
      </c>
      <c r="F19" s="810">
        <v>1843.7905601911575</v>
      </c>
      <c r="G19" s="811">
        <v>2102.0948516190397</v>
      </c>
      <c r="H19" s="801"/>
      <c r="I19" s="802"/>
      <c r="J19" s="803"/>
      <c r="K19" s="803"/>
      <c r="M19" s="804"/>
      <c r="N19" s="803"/>
      <c r="O19" s="803"/>
      <c r="P19" s="805"/>
      <c r="Q19" s="805"/>
      <c r="R19" s="805"/>
      <c r="S19" s="805"/>
      <c r="T19" s="805"/>
      <c r="U19" s="805"/>
      <c r="V19" s="806"/>
      <c r="W19" s="806"/>
      <c r="X19" s="806"/>
      <c r="Y19" s="806"/>
      <c r="Z19" s="806"/>
      <c r="AA19" s="806"/>
      <c r="AB19" s="806"/>
      <c r="AC19" s="806"/>
      <c r="AD19" s="806"/>
      <c r="AE19" s="806"/>
      <c r="AF19" s="806"/>
      <c r="AG19" s="806"/>
      <c r="AH19" s="806"/>
      <c r="AI19" s="806"/>
      <c r="AK19" s="807"/>
      <c r="AL19" s="808"/>
      <c r="AM19" s="808"/>
      <c r="AN19" s="808"/>
      <c r="AO19" s="808"/>
      <c r="AP19" s="808"/>
      <c r="AQ19" s="808"/>
      <c r="AR19" s="808"/>
      <c r="AS19" s="806"/>
      <c r="AT19" s="806"/>
      <c r="AU19" s="806"/>
      <c r="AV19" s="806"/>
    </row>
    <row r="20" spans="2:48" x14ac:dyDescent="0.3">
      <c r="B20" s="797">
        <v>10</v>
      </c>
      <c r="C20" s="798" t="s">
        <v>1143</v>
      </c>
      <c r="D20" s="810">
        <v>129.15214571394114</v>
      </c>
      <c r="E20" s="810">
        <v>0</v>
      </c>
      <c r="F20" s="810">
        <v>1843.7905601911575</v>
      </c>
      <c r="G20" s="811">
        <v>1972.9427059050986</v>
      </c>
      <c r="H20" s="801"/>
      <c r="I20" s="802"/>
      <c r="J20" s="803"/>
      <c r="K20" s="803"/>
      <c r="M20" s="804"/>
      <c r="N20" s="803"/>
      <c r="O20" s="803"/>
      <c r="P20" s="805"/>
      <c r="Q20" s="805"/>
      <c r="R20" s="805"/>
      <c r="S20" s="805"/>
      <c r="T20" s="805"/>
      <c r="U20" s="805"/>
      <c r="V20" s="806"/>
      <c r="W20" s="806"/>
      <c r="X20" s="806"/>
      <c r="Y20" s="806"/>
      <c r="Z20" s="806"/>
      <c r="AA20" s="806"/>
      <c r="AB20" s="806"/>
      <c r="AC20" s="806"/>
      <c r="AD20" s="806"/>
      <c r="AE20" s="806"/>
      <c r="AF20" s="806"/>
      <c r="AG20" s="806"/>
      <c r="AH20" s="806"/>
      <c r="AI20" s="806"/>
      <c r="AK20" s="807"/>
      <c r="AL20" s="808"/>
      <c r="AM20" s="808"/>
      <c r="AN20" s="808"/>
      <c r="AO20" s="808"/>
      <c r="AP20" s="808"/>
      <c r="AQ20" s="808"/>
      <c r="AR20" s="808"/>
      <c r="AS20" s="806"/>
      <c r="AT20" s="806"/>
      <c r="AU20" s="806"/>
      <c r="AV20" s="806"/>
    </row>
    <row r="21" spans="2:48" x14ac:dyDescent="0.3">
      <c r="B21" s="797">
        <v>11</v>
      </c>
      <c r="C21" s="798" t="s">
        <v>1144</v>
      </c>
      <c r="D21" s="799">
        <v>2583.0429142788225</v>
      </c>
      <c r="E21" s="799">
        <v>0</v>
      </c>
      <c r="F21" s="799">
        <v>1843.7905601911575</v>
      </c>
      <c r="G21" s="800">
        <v>4426.8334744699805</v>
      </c>
      <c r="H21" s="801"/>
      <c r="I21" s="802"/>
      <c r="J21" s="803"/>
      <c r="K21" s="803"/>
      <c r="M21" s="804"/>
      <c r="N21" s="803"/>
      <c r="O21" s="803"/>
      <c r="P21" s="805"/>
      <c r="Q21" s="805"/>
      <c r="R21" s="805"/>
      <c r="S21" s="805"/>
      <c r="T21" s="805"/>
      <c r="U21" s="805"/>
      <c r="V21" s="806"/>
      <c r="W21" s="806"/>
      <c r="X21" s="806"/>
      <c r="Y21" s="806"/>
      <c r="Z21" s="806"/>
      <c r="AA21" s="806"/>
      <c r="AB21" s="806"/>
      <c r="AC21" s="806"/>
      <c r="AD21" s="806"/>
      <c r="AE21" s="806"/>
      <c r="AF21" s="806"/>
      <c r="AG21" s="806"/>
      <c r="AH21" s="806"/>
      <c r="AI21" s="806"/>
      <c r="AK21" s="807"/>
      <c r="AL21" s="808"/>
      <c r="AM21" s="808"/>
      <c r="AN21" s="808"/>
      <c r="AO21" s="808"/>
      <c r="AP21" s="808"/>
      <c r="AQ21" s="808"/>
      <c r="AR21" s="808"/>
      <c r="AS21" s="806"/>
      <c r="AT21" s="806"/>
      <c r="AU21" s="806"/>
      <c r="AV21" s="806"/>
    </row>
    <row r="22" spans="2:48" x14ac:dyDescent="0.3">
      <c r="B22" s="797">
        <v>12</v>
      </c>
      <c r="C22" s="798" t="s">
        <v>1145</v>
      </c>
      <c r="D22" s="809">
        <v>2453.890768564881</v>
      </c>
      <c r="E22" s="810">
        <v>0</v>
      </c>
      <c r="F22" s="810">
        <v>1843.7905601911575</v>
      </c>
      <c r="G22" s="811">
        <v>4297.6813287560381</v>
      </c>
      <c r="H22" s="801"/>
      <c r="I22" s="802"/>
      <c r="J22" s="803"/>
      <c r="K22" s="803"/>
      <c r="M22" s="804"/>
      <c r="N22" s="803"/>
      <c r="O22" s="803"/>
      <c r="P22" s="805"/>
      <c r="Q22" s="805"/>
      <c r="R22" s="805"/>
      <c r="S22" s="805"/>
      <c r="T22" s="805"/>
      <c r="U22" s="805"/>
      <c r="V22" s="806"/>
      <c r="W22" s="806"/>
      <c r="X22" s="806"/>
      <c r="Y22" s="806"/>
      <c r="Z22" s="806"/>
      <c r="AA22" s="806"/>
      <c r="AB22" s="806"/>
      <c r="AC22" s="806"/>
      <c r="AD22" s="806"/>
      <c r="AE22" s="806"/>
      <c r="AF22" s="806"/>
      <c r="AG22" s="806"/>
      <c r="AH22" s="806"/>
      <c r="AI22" s="806"/>
      <c r="AK22" s="807"/>
      <c r="AL22" s="808"/>
      <c r="AM22" s="808"/>
      <c r="AN22" s="808"/>
      <c r="AO22" s="808"/>
      <c r="AP22" s="808"/>
      <c r="AQ22" s="808"/>
      <c r="AR22" s="808"/>
      <c r="AS22" s="806"/>
      <c r="AT22" s="806"/>
      <c r="AU22" s="806"/>
      <c r="AV22" s="806"/>
    </row>
    <row r="23" spans="2:48" x14ac:dyDescent="0.3">
      <c r="B23" s="797">
        <v>13</v>
      </c>
      <c r="C23" s="812" t="s">
        <v>1146</v>
      </c>
      <c r="D23" s="810">
        <v>2583.0429142788225</v>
      </c>
      <c r="E23" s="810">
        <v>0</v>
      </c>
      <c r="F23" s="810">
        <v>3499.9187173972623</v>
      </c>
      <c r="G23" s="811">
        <v>6082.9616316760848</v>
      </c>
      <c r="H23" s="801"/>
      <c r="I23" s="802"/>
      <c r="J23" s="803"/>
      <c r="K23" s="803"/>
      <c r="M23" s="804"/>
      <c r="N23" s="803"/>
      <c r="O23" s="803"/>
      <c r="P23" s="805"/>
      <c r="Q23" s="805"/>
      <c r="R23" s="805"/>
      <c r="S23" s="805"/>
      <c r="T23" s="805"/>
      <c r="U23" s="805"/>
      <c r="V23" s="806"/>
      <c r="W23" s="806"/>
      <c r="X23" s="806"/>
      <c r="Y23" s="806"/>
      <c r="Z23" s="806"/>
      <c r="AA23" s="806"/>
      <c r="AB23" s="806"/>
      <c r="AC23" s="806"/>
      <c r="AD23" s="806"/>
      <c r="AE23" s="806"/>
      <c r="AF23" s="806"/>
      <c r="AG23" s="806"/>
      <c r="AH23" s="806"/>
      <c r="AI23" s="806"/>
      <c r="AK23" s="807"/>
      <c r="AL23" s="808"/>
      <c r="AM23" s="808"/>
      <c r="AN23" s="808"/>
      <c r="AO23" s="808"/>
      <c r="AP23" s="808"/>
      <c r="AQ23" s="808"/>
      <c r="AR23" s="808"/>
      <c r="AS23" s="806"/>
      <c r="AT23" s="806"/>
      <c r="AU23" s="806"/>
      <c r="AV23" s="806"/>
    </row>
    <row r="24" spans="2:48" x14ac:dyDescent="0.3">
      <c r="B24" s="797">
        <v>14</v>
      </c>
      <c r="C24" s="812" t="s">
        <v>1147</v>
      </c>
      <c r="D24" s="810">
        <v>3663.2658625432186</v>
      </c>
      <c r="E24" s="810">
        <v>0</v>
      </c>
      <c r="F24" s="810">
        <v>2475.2760364084638</v>
      </c>
      <c r="G24" s="811">
        <v>6138.541898951682</v>
      </c>
      <c r="H24" s="801"/>
      <c r="I24" s="802"/>
      <c r="J24" s="803"/>
      <c r="K24" s="803"/>
      <c r="M24" s="804"/>
      <c r="N24" s="803"/>
      <c r="O24" s="803"/>
      <c r="P24" s="805"/>
      <c r="Q24" s="805"/>
      <c r="R24" s="805"/>
      <c r="S24" s="805"/>
      <c r="T24" s="805"/>
      <c r="U24" s="805"/>
      <c r="V24" s="806"/>
      <c r="W24" s="806"/>
      <c r="X24" s="806"/>
      <c r="Y24" s="806"/>
      <c r="Z24" s="806"/>
      <c r="AA24" s="806"/>
      <c r="AB24" s="806"/>
      <c r="AC24" s="806"/>
      <c r="AD24" s="806"/>
      <c r="AE24" s="806"/>
      <c r="AF24" s="806"/>
      <c r="AG24" s="806"/>
      <c r="AH24" s="806"/>
      <c r="AI24" s="806"/>
      <c r="AK24" s="807"/>
      <c r="AL24" s="808"/>
      <c r="AM24" s="808"/>
      <c r="AN24" s="808"/>
      <c r="AO24" s="808"/>
      <c r="AP24" s="808"/>
      <c r="AQ24" s="808"/>
      <c r="AR24" s="808"/>
      <c r="AS24" s="806"/>
      <c r="AT24" s="806"/>
      <c r="AU24" s="806"/>
      <c r="AV24" s="806"/>
    </row>
    <row r="25" spans="2:48" x14ac:dyDescent="0.3">
      <c r="B25" s="797">
        <v>15</v>
      </c>
      <c r="C25" s="798" t="s">
        <v>1115</v>
      </c>
      <c r="D25" s="810">
        <v>7978.8290923662598</v>
      </c>
      <c r="E25" s="810">
        <v>0</v>
      </c>
      <c r="F25" s="810">
        <v>17752.922929290115</v>
      </c>
      <c r="G25" s="811">
        <v>25731.752021656375</v>
      </c>
      <c r="H25" s="801"/>
      <c r="I25" s="802"/>
      <c r="J25" s="803"/>
      <c r="K25" s="803"/>
      <c r="M25" s="804"/>
      <c r="N25" s="803"/>
      <c r="O25" s="803"/>
      <c r="P25" s="805"/>
      <c r="Q25" s="805"/>
      <c r="R25" s="805"/>
      <c r="S25" s="805"/>
      <c r="T25" s="805"/>
      <c r="U25" s="805"/>
      <c r="V25" s="806"/>
      <c r="W25" s="806"/>
      <c r="X25" s="806"/>
      <c r="Y25" s="806"/>
      <c r="Z25" s="806"/>
      <c r="AA25" s="806"/>
      <c r="AB25" s="806"/>
      <c r="AC25" s="806"/>
      <c r="AD25" s="806"/>
      <c r="AE25" s="806"/>
      <c r="AF25" s="806"/>
      <c r="AG25" s="806"/>
      <c r="AH25" s="806"/>
      <c r="AI25" s="806"/>
      <c r="AK25" s="807"/>
      <c r="AL25" s="808"/>
      <c r="AM25" s="808"/>
      <c r="AN25" s="808"/>
      <c r="AO25" s="808"/>
      <c r="AP25" s="808"/>
      <c r="AQ25" s="808"/>
      <c r="AR25" s="808"/>
      <c r="AS25" s="806"/>
      <c r="AT25" s="806"/>
      <c r="AU25" s="806"/>
      <c r="AV25" s="806"/>
    </row>
    <row r="26" spans="2:48" x14ac:dyDescent="0.3">
      <c r="B26" s="797">
        <v>16</v>
      </c>
      <c r="C26" s="798" t="s">
        <v>1116</v>
      </c>
      <c r="D26" s="799">
        <v>7978.8290923662598</v>
      </c>
      <c r="E26" s="799">
        <v>0</v>
      </c>
      <c r="F26" s="799">
        <v>13314.692196967586</v>
      </c>
      <c r="G26" s="800">
        <v>21293.521289333847</v>
      </c>
      <c r="H26" s="801"/>
      <c r="I26" s="802"/>
      <c r="J26" s="803"/>
      <c r="K26" s="803"/>
      <c r="M26" s="804"/>
      <c r="N26" s="803"/>
      <c r="O26" s="803"/>
      <c r="P26" s="805"/>
      <c r="Q26" s="805"/>
      <c r="R26" s="805"/>
      <c r="S26" s="805"/>
      <c r="T26" s="805"/>
      <c r="U26" s="805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K26" s="807"/>
      <c r="AL26" s="808"/>
      <c r="AM26" s="808"/>
      <c r="AN26" s="808"/>
      <c r="AO26" s="808"/>
      <c r="AP26" s="808"/>
      <c r="AQ26" s="808"/>
      <c r="AR26" s="808"/>
      <c r="AS26" s="806"/>
      <c r="AT26" s="806"/>
      <c r="AU26" s="806"/>
      <c r="AV26" s="806"/>
    </row>
    <row r="27" spans="2:48" x14ac:dyDescent="0.3">
      <c r="B27" s="797">
        <v>17</v>
      </c>
      <c r="C27" s="798" t="s">
        <v>1117</v>
      </c>
      <c r="D27" s="809">
        <v>3989.4145461831299</v>
      </c>
      <c r="E27" s="810">
        <v>0</v>
      </c>
      <c r="F27" s="810">
        <v>9764.1076111095608</v>
      </c>
      <c r="G27" s="811">
        <v>13753.522157292691</v>
      </c>
      <c r="H27" s="801"/>
      <c r="I27" s="802"/>
      <c r="J27" s="803"/>
      <c r="K27" s="803"/>
      <c r="M27" s="804"/>
      <c r="N27" s="803"/>
      <c r="O27" s="803"/>
      <c r="P27" s="805"/>
      <c r="Q27" s="805"/>
      <c r="R27" s="805"/>
      <c r="S27" s="805"/>
      <c r="T27" s="805"/>
      <c r="U27" s="805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K27" s="807"/>
      <c r="AL27" s="808"/>
      <c r="AM27" s="808"/>
      <c r="AN27" s="808"/>
      <c r="AO27" s="808"/>
      <c r="AP27" s="808"/>
      <c r="AQ27" s="808"/>
      <c r="AR27" s="808"/>
      <c r="AS27" s="806"/>
      <c r="AT27" s="806"/>
      <c r="AU27" s="806"/>
      <c r="AV27" s="806"/>
    </row>
    <row r="28" spans="2:48" x14ac:dyDescent="0.3">
      <c r="B28" s="797">
        <v>18</v>
      </c>
      <c r="C28" s="798" t="s">
        <v>1118</v>
      </c>
      <c r="D28" s="810">
        <v>5984.1218192746946</v>
      </c>
      <c r="E28" s="810">
        <v>0</v>
      </c>
      <c r="F28" s="810">
        <v>13314.692196967586</v>
      </c>
      <c r="G28" s="811">
        <v>19298.814016242279</v>
      </c>
      <c r="H28" s="801"/>
      <c r="I28" s="802"/>
      <c r="J28" s="803"/>
      <c r="K28" s="803"/>
      <c r="M28" s="804"/>
      <c r="N28" s="803"/>
      <c r="O28" s="803"/>
      <c r="P28" s="805"/>
      <c r="Q28" s="805"/>
      <c r="R28" s="805"/>
      <c r="S28" s="805"/>
      <c r="T28" s="805"/>
      <c r="U28" s="805"/>
      <c r="V28" s="806"/>
      <c r="W28" s="806"/>
      <c r="X28" s="806"/>
      <c r="Y28" s="806"/>
      <c r="Z28" s="806"/>
      <c r="AA28" s="806"/>
      <c r="AB28" s="806"/>
      <c r="AC28" s="806"/>
      <c r="AD28" s="806"/>
      <c r="AE28" s="806"/>
      <c r="AF28" s="806"/>
      <c r="AG28" s="806"/>
      <c r="AH28" s="806"/>
      <c r="AI28" s="806"/>
      <c r="AK28" s="807"/>
      <c r="AL28" s="808"/>
      <c r="AM28" s="808"/>
      <c r="AN28" s="808"/>
      <c r="AO28" s="808"/>
      <c r="AP28" s="808"/>
      <c r="AQ28" s="808"/>
      <c r="AR28" s="808"/>
      <c r="AS28" s="806"/>
      <c r="AT28" s="806"/>
      <c r="AU28" s="806"/>
      <c r="AV28" s="806"/>
    </row>
    <row r="29" spans="2:48" x14ac:dyDescent="0.3">
      <c r="B29" s="797">
        <v>19</v>
      </c>
      <c r="C29" s="798" t="s">
        <v>1148</v>
      </c>
      <c r="D29" s="810">
        <v>17180.497013250417</v>
      </c>
      <c r="E29" s="810">
        <v>0</v>
      </c>
      <c r="F29" s="810">
        <v>11574.761699878982</v>
      </c>
      <c r="G29" s="811">
        <v>28755.258713129399</v>
      </c>
      <c r="H29" s="801"/>
      <c r="I29" s="802"/>
      <c r="J29" s="803"/>
      <c r="K29" s="803"/>
      <c r="M29" s="804"/>
      <c r="N29" s="803"/>
      <c r="O29" s="803"/>
      <c r="P29" s="805"/>
      <c r="Q29" s="805"/>
      <c r="R29" s="805"/>
      <c r="S29" s="805"/>
      <c r="T29" s="805"/>
      <c r="U29" s="805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K29" s="807"/>
      <c r="AL29" s="808"/>
      <c r="AM29" s="808"/>
      <c r="AN29" s="808"/>
      <c r="AO29" s="808"/>
      <c r="AP29" s="808"/>
      <c r="AQ29" s="808"/>
      <c r="AR29" s="808"/>
      <c r="AS29" s="806"/>
      <c r="AT29" s="806"/>
      <c r="AU29" s="806"/>
      <c r="AV29" s="806"/>
    </row>
    <row r="30" spans="2:48" ht="13.9" customHeight="1" x14ac:dyDescent="0.3">
      <c r="C30" s="802"/>
      <c r="E30" s="802"/>
      <c r="F30" s="802"/>
      <c r="G30" s="802"/>
      <c r="H30" s="802"/>
      <c r="J30" s="803"/>
      <c r="L30" s="804"/>
      <c r="M30" s="803"/>
      <c r="N30" s="803"/>
      <c r="O30" s="803"/>
      <c r="P30" s="805"/>
      <c r="Q30" s="805"/>
      <c r="R30" s="805"/>
      <c r="S30" s="805"/>
      <c r="T30" s="805"/>
      <c r="U30" s="805"/>
      <c r="V30" s="806"/>
      <c r="W30" s="806"/>
      <c r="X30" s="806"/>
      <c r="Y30" s="806"/>
      <c r="Z30" s="806"/>
      <c r="AA30" s="806"/>
      <c r="AB30" s="806"/>
      <c r="AC30" s="806"/>
      <c r="AD30" s="806"/>
      <c r="AE30" s="806"/>
      <c r="AF30" s="806"/>
      <c r="AG30" s="806"/>
      <c r="AH30" s="806"/>
      <c r="AJ30" s="807"/>
      <c r="AK30" s="808"/>
      <c r="AL30" s="808"/>
      <c r="AM30" s="808"/>
      <c r="AN30" s="808"/>
      <c r="AO30" s="808"/>
      <c r="AP30" s="808"/>
      <c r="AQ30" s="808"/>
      <c r="AR30" s="808"/>
      <c r="AS30" s="806"/>
      <c r="AT30" s="806"/>
      <c r="AU30" s="806"/>
    </row>
    <row r="31" spans="2:48" x14ac:dyDescent="0.3">
      <c r="C31" s="802"/>
      <c r="D31" s="802"/>
      <c r="E31" s="802"/>
      <c r="F31" s="802"/>
      <c r="G31" s="802"/>
      <c r="H31" s="802"/>
      <c r="J31" s="803"/>
      <c r="L31" s="804"/>
      <c r="M31" s="803"/>
      <c r="N31" s="803"/>
      <c r="O31" s="803"/>
      <c r="P31" s="805"/>
      <c r="Q31" s="805"/>
      <c r="R31" s="805"/>
      <c r="S31" s="805"/>
      <c r="T31" s="805"/>
      <c r="U31" s="805"/>
      <c r="V31" s="806"/>
      <c r="W31" s="806"/>
      <c r="X31" s="806"/>
      <c r="Y31" s="806"/>
      <c r="Z31" s="806"/>
      <c r="AA31" s="806"/>
      <c r="AB31" s="806"/>
      <c r="AC31" s="806"/>
      <c r="AD31" s="806"/>
      <c r="AE31" s="806"/>
      <c r="AF31" s="806"/>
      <c r="AG31" s="806"/>
      <c r="AH31" s="806"/>
      <c r="AJ31" s="807"/>
      <c r="AK31" s="808"/>
      <c r="AL31" s="808"/>
      <c r="AM31" s="808"/>
      <c r="AN31" s="808"/>
      <c r="AO31" s="808"/>
      <c r="AP31" s="808"/>
      <c r="AQ31" s="808"/>
      <c r="AR31" s="808"/>
      <c r="AS31" s="806"/>
      <c r="AT31" s="806"/>
      <c r="AU31" s="806"/>
    </row>
    <row r="32" spans="2:48" ht="15.75" customHeight="1" thickBot="1" x14ac:dyDescent="0.35">
      <c r="C32" s="4006"/>
      <c r="D32" s="4006"/>
      <c r="E32" s="4006"/>
      <c r="F32" s="4003"/>
      <c r="G32" s="4003"/>
      <c r="I32" s="4003"/>
      <c r="J32" s="4003"/>
      <c r="K32" s="4003"/>
      <c r="L32" s="4003"/>
      <c r="M32" s="4003"/>
      <c r="O32" s="4003"/>
      <c r="P32" s="4003"/>
      <c r="Q32" s="4003"/>
      <c r="R32" s="4003"/>
      <c r="S32" s="4003"/>
      <c r="U32" s="4003"/>
      <c r="V32" s="4003"/>
      <c r="W32" s="4003"/>
      <c r="X32" s="4003"/>
      <c r="Y32" s="4003"/>
      <c r="AA32" s="4003"/>
      <c r="AB32" s="4003"/>
      <c r="AC32" s="4003"/>
      <c r="AD32" s="4003"/>
      <c r="AE32" s="4003"/>
    </row>
    <row r="33" spans="3:31" ht="13.9" customHeight="1" x14ac:dyDescent="0.3">
      <c r="C33" s="813"/>
      <c r="D33" s="814"/>
      <c r="E33" s="815"/>
      <c r="F33" s="3999" t="s">
        <v>875</v>
      </c>
      <c r="G33" s="4000"/>
      <c r="I33" s="813"/>
      <c r="J33" s="814"/>
      <c r="K33" s="815"/>
      <c r="L33" s="3999" t="s">
        <v>875</v>
      </c>
      <c r="M33" s="4000"/>
      <c r="O33" s="813"/>
      <c r="P33" s="814"/>
      <c r="Q33" s="815"/>
      <c r="R33" s="3999" t="s">
        <v>875</v>
      </c>
      <c r="S33" s="4000"/>
      <c r="U33" s="813"/>
      <c r="V33" s="814"/>
      <c r="W33" s="815"/>
      <c r="X33" s="3999" t="s">
        <v>875</v>
      </c>
      <c r="Y33" s="4000"/>
      <c r="AA33" s="813"/>
      <c r="AB33" s="814"/>
      <c r="AC33" s="815"/>
      <c r="AD33" s="3999" t="s">
        <v>875</v>
      </c>
      <c r="AE33" s="4000"/>
    </row>
    <row r="34" spans="3:31" ht="13.9" customHeight="1" thickBot="1" x14ac:dyDescent="0.35">
      <c r="C34" s="816" t="s">
        <v>938</v>
      </c>
      <c r="D34" s="817">
        <v>1</v>
      </c>
      <c r="E34" s="818"/>
      <c r="F34" s="819" t="s">
        <v>3366</v>
      </c>
      <c r="G34" s="820"/>
      <c r="I34" s="816" t="s">
        <v>938</v>
      </c>
      <c r="J34" s="817">
        <v>2</v>
      </c>
      <c r="K34" s="818"/>
      <c r="L34" s="819" t="s">
        <v>3366</v>
      </c>
      <c r="M34" s="820"/>
      <c r="O34" s="816" t="s">
        <v>877</v>
      </c>
      <c r="P34" s="817">
        <v>3</v>
      </c>
      <c r="Q34" s="818"/>
      <c r="R34" s="819" t="s">
        <v>3366</v>
      </c>
      <c r="S34" s="820"/>
      <c r="U34" s="816" t="s">
        <v>877</v>
      </c>
      <c r="V34" s="817">
        <v>4</v>
      </c>
      <c r="W34" s="818"/>
      <c r="X34" s="819" t="s">
        <v>3366</v>
      </c>
      <c r="Y34" s="820"/>
      <c r="AA34" s="816" t="s">
        <v>877</v>
      </c>
      <c r="AB34" s="817">
        <v>5</v>
      </c>
      <c r="AC34" s="818"/>
      <c r="AD34" s="819" t="s">
        <v>3366</v>
      </c>
      <c r="AE34" s="820"/>
    </row>
    <row r="35" spans="3:31" ht="13.9" customHeight="1" x14ac:dyDescent="0.3">
      <c r="C35" s="821" t="s">
        <v>3442</v>
      </c>
      <c r="D35" s="822"/>
      <c r="E35" s="822"/>
      <c r="F35" s="823"/>
      <c r="G35" s="824"/>
      <c r="H35" s="825"/>
      <c r="I35" s="821" t="s">
        <v>3443</v>
      </c>
      <c r="J35" s="822"/>
      <c r="K35" s="822"/>
      <c r="L35" s="823"/>
      <c r="M35" s="824"/>
      <c r="O35" s="821" t="s">
        <v>3456</v>
      </c>
      <c r="P35" s="822"/>
      <c r="Q35" s="822"/>
      <c r="R35" s="823"/>
      <c r="S35" s="824"/>
      <c r="U35" s="821" t="s">
        <v>3457</v>
      </c>
      <c r="V35" s="822"/>
      <c r="W35" s="822"/>
      <c r="X35" s="823"/>
      <c r="Y35" s="824"/>
      <c r="AA35" s="821" t="s">
        <v>3460</v>
      </c>
      <c r="AB35" s="822"/>
      <c r="AC35" s="822"/>
      <c r="AD35" s="823"/>
      <c r="AE35" s="824"/>
    </row>
    <row r="36" spans="3:31" ht="13.9" customHeight="1" thickBot="1" x14ac:dyDescent="0.35">
      <c r="C36" s="826"/>
      <c r="D36" s="827"/>
      <c r="E36" s="828"/>
      <c r="F36" s="829"/>
      <c r="G36" s="830"/>
      <c r="I36" s="826"/>
      <c r="J36" s="827"/>
      <c r="K36" s="828"/>
      <c r="L36" s="829"/>
      <c r="M36" s="830"/>
      <c r="O36" s="826"/>
      <c r="P36" s="827"/>
      <c r="Q36" s="828"/>
      <c r="R36" s="829"/>
      <c r="S36" s="830"/>
      <c r="U36" s="826"/>
      <c r="V36" s="827"/>
      <c r="W36" s="828"/>
      <c r="X36" s="829"/>
      <c r="Y36" s="830"/>
      <c r="AA36" s="826"/>
      <c r="AB36" s="827"/>
      <c r="AC36" s="828"/>
      <c r="AD36" s="829"/>
      <c r="AE36" s="830"/>
    </row>
    <row r="37" spans="3:31" ht="13.9" customHeight="1" thickBot="1" x14ac:dyDescent="0.35">
      <c r="C37" s="831" t="s">
        <v>947</v>
      </c>
      <c r="D37" s="832"/>
      <c r="E37" s="833"/>
      <c r="F37" s="834" t="s">
        <v>892</v>
      </c>
      <c r="G37" s="835" t="s">
        <v>948</v>
      </c>
      <c r="I37" s="831" t="s">
        <v>947</v>
      </c>
      <c r="J37" s="832"/>
      <c r="K37" s="833"/>
      <c r="L37" s="834" t="s">
        <v>892</v>
      </c>
      <c r="M37" s="835" t="s">
        <v>948</v>
      </c>
      <c r="O37" s="831" t="s">
        <v>947</v>
      </c>
      <c r="P37" s="832"/>
      <c r="Q37" s="833"/>
      <c r="R37" s="834" t="s">
        <v>892</v>
      </c>
      <c r="S37" s="835" t="s">
        <v>948</v>
      </c>
      <c r="U37" s="831" t="s">
        <v>947</v>
      </c>
      <c r="V37" s="832"/>
      <c r="W37" s="833"/>
      <c r="X37" s="834" t="s">
        <v>892</v>
      </c>
      <c r="Y37" s="835" t="s">
        <v>948</v>
      </c>
      <c r="AA37" s="831" t="s">
        <v>947</v>
      </c>
      <c r="AB37" s="832"/>
      <c r="AC37" s="833"/>
      <c r="AD37" s="834" t="s">
        <v>892</v>
      </c>
      <c r="AE37" s="835" t="s">
        <v>948</v>
      </c>
    </row>
    <row r="38" spans="3:31" ht="13.9" customHeight="1" thickTop="1" x14ac:dyDescent="0.3">
      <c r="C38" s="836" t="s">
        <v>773</v>
      </c>
      <c r="D38" s="837" t="s">
        <v>873</v>
      </c>
      <c r="E38" s="838" t="s">
        <v>950</v>
      </c>
      <c r="F38" s="837" t="s">
        <v>951</v>
      </c>
      <c r="G38" s="839" t="s">
        <v>952</v>
      </c>
      <c r="I38" s="836" t="s">
        <v>773</v>
      </c>
      <c r="J38" s="837" t="s">
        <v>873</v>
      </c>
      <c r="K38" s="838" t="s">
        <v>950</v>
      </c>
      <c r="L38" s="837" t="s">
        <v>951</v>
      </c>
      <c r="M38" s="839" t="s">
        <v>952</v>
      </c>
      <c r="O38" s="836" t="s">
        <v>773</v>
      </c>
      <c r="P38" s="837" t="s">
        <v>873</v>
      </c>
      <c r="Q38" s="838" t="s">
        <v>950</v>
      </c>
      <c r="R38" s="837" t="s">
        <v>951</v>
      </c>
      <c r="S38" s="838" t="s">
        <v>952</v>
      </c>
      <c r="U38" s="836" t="s">
        <v>773</v>
      </c>
      <c r="V38" s="837" t="s">
        <v>873</v>
      </c>
      <c r="W38" s="838" t="s">
        <v>950</v>
      </c>
      <c r="X38" s="837" t="s">
        <v>951</v>
      </c>
      <c r="Y38" s="838" t="s">
        <v>952</v>
      </c>
      <c r="AA38" s="836" t="s">
        <v>773</v>
      </c>
      <c r="AB38" s="837" t="s">
        <v>873</v>
      </c>
      <c r="AC38" s="838" t="s">
        <v>950</v>
      </c>
      <c r="AD38" s="837" t="s">
        <v>951</v>
      </c>
      <c r="AE38" s="839" t="s">
        <v>952</v>
      </c>
    </row>
    <row r="39" spans="3:31" ht="13.9" customHeight="1" x14ac:dyDescent="0.3">
      <c r="C39" s="840" t="s">
        <v>931</v>
      </c>
      <c r="D39" s="841">
        <v>1</v>
      </c>
      <c r="E39" s="842">
        <v>99735.36365457825</v>
      </c>
      <c r="F39" s="843">
        <v>7.0000000000000007E-2</v>
      </c>
      <c r="G39" s="844">
        <v>6981.4754558204786</v>
      </c>
      <c r="I39" s="840" t="s">
        <v>931</v>
      </c>
      <c r="J39" s="841">
        <v>1</v>
      </c>
      <c r="K39" s="842">
        <v>99735.36365457825</v>
      </c>
      <c r="L39" s="843">
        <v>0.08</v>
      </c>
      <c r="M39" s="844">
        <v>7978.8290923662598</v>
      </c>
      <c r="O39" s="840" t="s">
        <v>931</v>
      </c>
      <c r="P39" s="845">
        <v>1</v>
      </c>
      <c r="Q39" s="842">
        <v>99735.36365457825</v>
      </c>
      <c r="R39" s="843">
        <v>7.0000000000000007E-2</v>
      </c>
      <c r="S39" s="844">
        <v>6981.4754558204786</v>
      </c>
      <c r="U39" s="840" t="s">
        <v>931</v>
      </c>
      <c r="V39" s="845">
        <v>1</v>
      </c>
      <c r="W39" s="842">
        <v>99735.36365457825</v>
      </c>
      <c r="X39" s="843">
        <v>0.19</v>
      </c>
      <c r="Y39" s="844">
        <v>18949.719094369866</v>
      </c>
      <c r="AA39" s="840" t="s">
        <v>931</v>
      </c>
      <c r="AB39" s="845">
        <v>1</v>
      </c>
      <c r="AC39" s="842">
        <v>99735.36365457825</v>
      </c>
      <c r="AD39" s="843">
        <v>0.1</v>
      </c>
      <c r="AE39" s="844">
        <v>9973.536365457825</v>
      </c>
    </row>
    <row r="40" spans="3:31" ht="13.9" customHeight="1" x14ac:dyDescent="0.3">
      <c r="C40" s="846"/>
      <c r="D40" s="847"/>
      <c r="E40" s="843"/>
      <c r="F40" s="847"/>
      <c r="G40" s="844"/>
      <c r="I40" s="846"/>
      <c r="J40" s="845"/>
      <c r="K40" s="847"/>
      <c r="L40" s="843"/>
      <c r="M40" s="844"/>
      <c r="O40" s="846"/>
      <c r="P40" s="845"/>
      <c r="Q40" s="847"/>
      <c r="R40" s="843"/>
      <c r="S40" s="844"/>
      <c r="U40" s="846"/>
      <c r="V40" s="845"/>
      <c r="W40" s="847"/>
      <c r="X40" s="843"/>
      <c r="Y40" s="844"/>
      <c r="AA40" s="846"/>
      <c r="AB40" s="845"/>
      <c r="AC40" s="847"/>
      <c r="AD40" s="843"/>
      <c r="AE40" s="844"/>
    </row>
    <row r="41" spans="3:31" ht="13.9" customHeight="1" x14ac:dyDescent="0.3">
      <c r="C41" s="840"/>
      <c r="D41" s="847"/>
      <c r="E41" s="843"/>
      <c r="F41" s="847"/>
      <c r="G41" s="844"/>
      <c r="I41" s="840"/>
      <c r="J41" s="845"/>
      <c r="K41" s="847"/>
      <c r="L41" s="843"/>
      <c r="M41" s="844"/>
      <c r="O41" s="840"/>
      <c r="P41" s="845"/>
      <c r="Q41" s="847"/>
      <c r="R41" s="843"/>
      <c r="S41" s="844"/>
      <c r="U41" s="840"/>
      <c r="V41" s="845"/>
      <c r="W41" s="847"/>
      <c r="X41" s="843"/>
      <c r="Y41" s="844"/>
      <c r="AA41" s="840"/>
      <c r="AB41" s="845"/>
      <c r="AC41" s="847"/>
      <c r="AD41" s="843"/>
      <c r="AE41" s="844"/>
    </row>
    <row r="42" spans="3:31" ht="13.9" customHeight="1" thickBot="1" x14ac:dyDescent="0.35">
      <c r="C42" s="848"/>
      <c r="D42" s="849"/>
      <c r="E42" s="850" t="s">
        <v>876</v>
      </c>
      <c r="F42" s="851"/>
      <c r="G42" s="844"/>
      <c r="I42" s="848"/>
      <c r="J42" s="852"/>
      <c r="K42" s="849"/>
      <c r="L42" s="850" t="s">
        <v>876</v>
      </c>
      <c r="M42" s="844"/>
      <c r="O42" s="848"/>
      <c r="P42" s="852"/>
      <c r="Q42" s="849"/>
      <c r="R42" s="850" t="s">
        <v>876</v>
      </c>
      <c r="S42" s="844"/>
      <c r="U42" s="848"/>
      <c r="V42" s="852"/>
      <c r="W42" s="849"/>
      <c r="X42" s="850" t="s">
        <v>876</v>
      </c>
      <c r="Y42" s="844"/>
      <c r="AA42" s="848"/>
      <c r="AB42" s="852"/>
      <c r="AC42" s="849"/>
      <c r="AD42" s="850" t="s">
        <v>876</v>
      </c>
      <c r="AE42" s="844"/>
    </row>
    <row r="43" spans="3:31" ht="13.9" customHeight="1" thickTop="1" thickBot="1" x14ac:dyDescent="0.35">
      <c r="C43" s="853"/>
      <c r="D43" s="854"/>
      <c r="E43" s="855"/>
      <c r="F43" s="856" t="s">
        <v>956</v>
      </c>
      <c r="G43" s="857">
        <v>6981.4754558204786</v>
      </c>
      <c r="I43" s="853"/>
      <c r="J43" s="854"/>
      <c r="K43" s="855"/>
      <c r="L43" s="856" t="s">
        <v>956</v>
      </c>
      <c r="M43" s="857">
        <v>7978.8290923662598</v>
      </c>
      <c r="O43" s="853"/>
      <c r="P43" s="854"/>
      <c r="Q43" s="855"/>
      <c r="R43" s="856" t="s">
        <v>956</v>
      </c>
      <c r="S43" s="857">
        <v>6981.4754558204786</v>
      </c>
      <c r="U43" s="853"/>
      <c r="V43" s="854"/>
      <c r="W43" s="855"/>
      <c r="X43" s="856" t="s">
        <v>956</v>
      </c>
      <c r="Y43" s="857">
        <v>18949.719094369866</v>
      </c>
      <c r="AA43" s="853"/>
      <c r="AB43" s="854"/>
      <c r="AC43" s="855"/>
      <c r="AD43" s="856" t="s">
        <v>956</v>
      </c>
      <c r="AE43" s="857">
        <v>9973.536365457825</v>
      </c>
    </row>
    <row r="44" spans="3:31" ht="13.9" customHeight="1" thickTop="1" thickBot="1" x14ac:dyDescent="0.35">
      <c r="C44" s="831" t="s">
        <v>957</v>
      </c>
      <c r="D44" s="832"/>
      <c r="E44" s="858"/>
      <c r="F44" s="832"/>
      <c r="G44" s="859"/>
      <c r="I44" s="831" t="s">
        <v>957</v>
      </c>
      <c r="J44" s="832"/>
      <c r="K44" s="858"/>
      <c r="L44" s="832"/>
      <c r="M44" s="859"/>
      <c r="O44" s="831" t="s">
        <v>957</v>
      </c>
      <c r="P44" s="832"/>
      <c r="Q44" s="858"/>
      <c r="R44" s="832"/>
      <c r="S44" s="859"/>
      <c r="U44" s="831" t="s">
        <v>957</v>
      </c>
      <c r="V44" s="832"/>
      <c r="W44" s="858"/>
      <c r="X44" s="832"/>
      <c r="Y44" s="859"/>
      <c r="AA44" s="831" t="s">
        <v>957</v>
      </c>
      <c r="AB44" s="832"/>
      <c r="AC44" s="858"/>
      <c r="AD44" s="832"/>
      <c r="AE44" s="859"/>
    </row>
    <row r="45" spans="3:31" ht="13.9" customHeight="1" thickTop="1" x14ac:dyDescent="0.3">
      <c r="C45" s="860" t="s">
        <v>773</v>
      </c>
      <c r="D45" s="861" t="s">
        <v>135</v>
      </c>
      <c r="E45" s="862" t="s">
        <v>929</v>
      </c>
      <c r="F45" s="861" t="s">
        <v>958</v>
      </c>
      <c r="G45" s="863" t="s">
        <v>952</v>
      </c>
      <c r="I45" s="860" t="s">
        <v>773</v>
      </c>
      <c r="J45" s="861" t="s">
        <v>135</v>
      </c>
      <c r="K45" s="862" t="s">
        <v>929</v>
      </c>
      <c r="L45" s="861" t="s">
        <v>958</v>
      </c>
      <c r="M45" s="863" t="s">
        <v>952</v>
      </c>
      <c r="O45" s="860" t="s">
        <v>773</v>
      </c>
      <c r="P45" s="861" t="s">
        <v>135</v>
      </c>
      <c r="Q45" s="862" t="s">
        <v>929</v>
      </c>
      <c r="R45" s="861" t="s">
        <v>958</v>
      </c>
      <c r="S45" s="863" t="s">
        <v>952</v>
      </c>
      <c r="U45" s="860" t="s">
        <v>773</v>
      </c>
      <c r="V45" s="861" t="s">
        <v>135</v>
      </c>
      <c r="W45" s="862" t="s">
        <v>929</v>
      </c>
      <c r="X45" s="861" t="s">
        <v>958</v>
      </c>
      <c r="Y45" s="863" t="s">
        <v>952</v>
      </c>
      <c r="AA45" s="860" t="s">
        <v>773</v>
      </c>
      <c r="AB45" s="861" t="s">
        <v>135</v>
      </c>
      <c r="AC45" s="862" t="s">
        <v>929</v>
      </c>
      <c r="AD45" s="861" t="s">
        <v>958</v>
      </c>
      <c r="AE45" s="863" t="s">
        <v>952</v>
      </c>
    </row>
    <row r="46" spans="3:31" ht="13.9" customHeight="1" x14ac:dyDescent="0.3">
      <c r="C46" s="864"/>
      <c r="D46" s="865"/>
      <c r="E46" s="866"/>
      <c r="F46" s="797"/>
      <c r="G46" s="844"/>
      <c r="I46" s="864"/>
      <c r="J46" s="865"/>
      <c r="K46" s="866"/>
      <c r="L46" s="797"/>
      <c r="M46" s="844"/>
      <c r="O46" s="864"/>
      <c r="P46" s="865"/>
      <c r="Q46" s="866"/>
      <c r="R46" s="797"/>
      <c r="S46" s="844"/>
      <c r="U46" s="864"/>
      <c r="V46" s="865"/>
      <c r="W46" s="866"/>
      <c r="X46" s="797"/>
      <c r="Y46" s="844"/>
      <c r="AA46" s="864"/>
      <c r="AB46" s="865"/>
      <c r="AC46" s="866"/>
      <c r="AD46" s="797"/>
      <c r="AE46" s="844"/>
    </row>
    <row r="47" spans="3:31" ht="13.9" customHeight="1" x14ac:dyDescent="0.3">
      <c r="C47" s="864"/>
      <c r="D47" s="865"/>
      <c r="E47" s="866"/>
      <c r="F47" s="797"/>
      <c r="G47" s="844"/>
      <c r="I47" s="864"/>
      <c r="J47" s="865"/>
      <c r="K47" s="866"/>
      <c r="L47" s="797"/>
      <c r="M47" s="844"/>
      <c r="O47" s="864"/>
      <c r="P47" s="865"/>
      <c r="Q47" s="866"/>
      <c r="R47" s="797"/>
      <c r="S47" s="844"/>
      <c r="U47" s="864"/>
      <c r="V47" s="865"/>
      <c r="W47" s="866"/>
      <c r="X47" s="797"/>
      <c r="Y47" s="844"/>
      <c r="AA47" s="864"/>
      <c r="AB47" s="865"/>
      <c r="AC47" s="866"/>
      <c r="AD47" s="797"/>
      <c r="AE47" s="844"/>
    </row>
    <row r="48" spans="3:31" ht="13.9" customHeight="1" thickBot="1" x14ac:dyDescent="0.35">
      <c r="C48" s="864"/>
      <c r="D48" s="865"/>
      <c r="E48" s="866"/>
      <c r="F48" s="797"/>
      <c r="G48" s="844"/>
      <c r="I48" s="864"/>
      <c r="J48" s="865"/>
      <c r="K48" s="866"/>
      <c r="L48" s="797"/>
      <c r="M48" s="844"/>
      <c r="O48" s="864"/>
      <c r="P48" s="865"/>
      <c r="Q48" s="866"/>
      <c r="R48" s="797"/>
      <c r="S48" s="844"/>
      <c r="U48" s="864"/>
      <c r="V48" s="865"/>
      <c r="W48" s="866"/>
      <c r="X48" s="797"/>
      <c r="Y48" s="844"/>
      <c r="AA48" s="864"/>
      <c r="AB48" s="865"/>
      <c r="AC48" s="866"/>
      <c r="AD48" s="797"/>
      <c r="AE48" s="844"/>
    </row>
    <row r="49" spans="3:31" ht="13.9" customHeight="1" thickTop="1" thickBot="1" x14ac:dyDescent="0.35">
      <c r="C49" s="867"/>
      <c r="D49" s="854"/>
      <c r="E49" s="855"/>
      <c r="F49" s="868" t="s">
        <v>956</v>
      </c>
      <c r="G49" s="869">
        <v>0</v>
      </c>
      <c r="I49" s="867"/>
      <c r="J49" s="854"/>
      <c r="K49" s="855"/>
      <c r="L49" s="868" t="s">
        <v>956</v>
      </c>
      <c r="M49" s="869">
        <v>0</v>
      </c>
      <c r="O49" s="867"/>
      <c r="P49" s="854"/>
      <c r="Q49" s="855"/>
      <c r="R49" s="868" t="s">
        <v>956</v>
      </c>
      <c r="S49" s="869">
        <v>0</v>
      </c>
      <c r="U49" s="867"/>
      <c r="V49" s="854"/>
      <c r="W49" s="855"/>
      <c r="X49" s="868" t="s">
        <v>956</v>
      </c>
      <c r="Y49" s="869">
        <v>0</v>
      </c>
      <c r="AA49" s="867"/>
      <c r="AB49" s="854"/>
      <c r="AC49" s="855"/>
      <c r="AD49" s="868" t="s">
        <v>956</v>
      </c>
      <c r="AE49" s="869">
        <v>0</v>
      </c>
    </row>
    <row r="50" spans="3:31" ht="13.9" customHeight="1" thickTop="1" thickBot="1" x14ac:dyDescent="0.35">
      <c r="C50" s="870"/>
      <c r="D50" s="832"/>
      <c r="E50" s="858"/>
      <c r="F50" s="832"/>
      <c r="G50" s="859"/>
      <c r="I50" s="870"/>
      <c r="J50" s="832"/>
      <c r="K50" s="858"/>
      <c r="L50" s="832"/>
      <c r="M50" s="859"/>
      <c r="O50" s="870"/>
      <c r="P50" s="832"/>
      <c r="Q50" s="858"/>
      <c r="R50" s="832"/>
      <c r="S50" s="859"/>
      <c r="U50" s="870"/>
      <c r="V50" s="832"/>
      <c r="W50" s="858"/>
      <c r="X50" s="832"/>
      <c r="Y50" s="859"/>
      <c r="AA50" s="870"/>
      <c r="AB50" s="832"/>
      <c r="AC50" s="858"/>
      <c r="AD50" s="832"/>
      <c r="AE50" s="859"/>
    </row>
    <row r="51" spans="3:31" ht="13.9" customHeight="1" thickTop="1" x14ac:dyDescent="0.3">
      <c r="C51" s="871" t="s">
        <v>960</v>
      </c>
      <c r="D51" s="872" t="s">
        <v>2351</v>
      </c>
      <c r="E51" s="873" t="s">
        <v>1072</v>
      </c>
      <c r="F51" s="837" t="s">
        <v>2599</v>
      </c>
      <c r="G51" s="874"/>
      <c r="I51" s="875" t="s">
        <v>960</v>
      </c>
      <c r="J51" s="872" t="s">
        <v>2351</v>
      </c>
      <c r="K51" s="873" t="s">
        <v>1072</v>
      </c>
      <c r="L51" s="837" t="s">
        <v>2599</v>
      </c>
      <c r="M51" s="874"/>
      <c r="O51" s="875" t="s">
        <v>960</v>
      </c>
      <c r="P51" s="872" t="s">
        <v>2351</v>
      </c>
      <c r="Q51" s="873" t="s">
        <v>1072</v>
      </c>
      <c r="R51" s="837" t="s">
        <v>2599</v>
      </c>
      <c r="S51" s="874"/>
      <c r="U51" s="875" t="s">
        <v>960</v>
      </c>
      <c r="V51" s="872" t="s">
        <v>2351</v>
      </c>
      <c r="W51" s="873" t="s">
        <v>1072</v>
      </c>
      <c r="X51" s="837" t="s">
        <v>2599</v>
      </c>
      <c r="Y51" s="874"/>
      <c r="AA51" s="875" t="s">
        <v>960</v>
      </c>
      <c r="AB51" s="872" t="s">
        <v>2351</v>
      </c>
      <c r="AC51" s="873" t="s">
        <v>1072</v>
      </c>
      <c r="AD51" s="837" t="s">
        <v>2599</v>
      </c>
      <c r="AE51" s="874"/>
    </row>
    <row r="52" spans="3:31" ht="13.9" customHeight="1" x14ac:dyDescent="0.3">
      <c r="C52" s="876" t="s">
        <v>1066</v>
      </c>
      <c r="D52" s="877">
        <v>1</v>
      </c>
      <c r="E52" s="878">
        <v>93831.201492526641</v>
      </c>
      <c r="F52" s="879">
        <v>0.01</v>
      </c>
      <c r="G52" s="880">
        <v>938.31201492526645</v>
      </c>
      <c r="I52" s="881" t="s">
        <v>1066</v>
      </c>
      <c r="J52" s="882">
        <v>1</v>
      </c>
      <c r="K52" s="878">
        <v>93831.201492526641</v>
      </c>
      <c r="L52" s="879">
        <v>0.08</v>
      </c>
      <c r="M52" s="883">
        <v>7506.4961194021316</v>
      </c>
      <c r="O52" s="881" t="s">
        <v>1066</v>
      </c>
      <c r="P52" s="882">
        <v>1</v>
      </c>
      <c r="Q52" s="878">
        <v>93831.201492526641</v>
      </c>
      <c r="R52" s="843">
        <v>7.0000000000000007E-2</v>
      </c>
      <c r="S52" s="883">
        <v>6568.1841044768653</v>
      </c>
      <c r="U52" s="881" t="s">
        <v>1066</v>
      </c>
      <c r="V52" s="882">
        <v>1</v>
      </c>
      <c r="W52" s="878">
        <v>93831.201492526641</v>
      </c>
      <c r="X52" s="843">
        <v>0.05</v>
      </c>
      <c r="Y52" s="883">
        <v>4691.5600746263326</v>
      </c>
      <c r="AA52" s="881" t="s">
        <v>1066</v>
      </c>
      <c r="AB52" s="882">
        <v>1</v>
      </c>
      <c r="AC52" s="878">
        <v>93831.201492526641</v>
      </c>
      <c r="AD52" s="843">
        <v>0.1</v>
      </c>
      <c r="AE52" s="883">
        <v>9383.1201492526652</v>
      </c>
    </row>
    <row r="53" spans="3:31" ht="13.9" customHeight="1" x14ac:dyDescent="0.3">
      <c r="C53" s="876" t="s">
        <v>934</v>
      </c>
      <c r="D53" s="884">
        <v>1</v>
      </c>
      <c r="E53" s="878">
        <v>64040.167561799884</v>
      </c>
      <c r="F53" s="879">
        <v>0.01</v>
      </c>
      <c r="G53" s="880">
        <v>640.40167561799888</v>
      </c>
      <c r="I53" s="881" t="s">
        <v>934</v>
      </c>
      <c r="J53" s="885">
        <v>1</v>
      </c>
      <c r="K53" s="878">
        <v>64040.167561799884</v>
      </c>
      <c r="L53" s="879">
        <v>0.08</v>
      </c>
      <c r="M53" s="883">
        <v>5123.213404943991</v>
      </c>
      <c r="O53" s="881" t="s">
        <v>934</v>
      </c>
      <c r="P53" s="885">
        <v>1</v>
      </c>
      <c r="Q53" s="878">
        <v>64040.167561799884</v>
      </c>
      <c r="R53" s="843">
        <v>7.0000000000000007E-2</v>
      </c>
      <c r="S53" s="883">
        <v>4482.811729325992</v>
      </c>
      <c r="U53" s="881" t="s">
        <v>934</v>
      </c>
      <c r="V53" s="885">
        <v>1</v>
      </c>
      <c r="W53" s="878">
        <v>64040.167561799884</v>
      </c>
      <c r="X53" s="843">
        <v>0.05</v>
      </c>
      <c r="Y53" s="883">
        <v>3202.0083780899945</v>
      </c>
      <c r="AA53" s="881" t="s">
        <v>934</v>
      </c>
      <c r="AB53" s="885">
        <v>1</v>
      </c>
      <c r="AC53" s="878">
        <v>64040.167561799884</v>
      </c>
      <c r="AD53" s="843">
        <v>0.1</v>
      </c>
      <c r="AE53" s="883">
        <v>6404.016756179989</v>
      </c>
    </row>
    <row r="54" spans="3:31" ht="13.9" customHeight="1" thickBot="1" x14ac:dyDescent="0.35">
      <c r="C54" s="886" t="s">
        <v>923</v>
      </c>
      <c r="D54" s="887">
        <v>1</v>
      </c>
      <c r="E54" s="878">
        <v>64040.167561799884</v>
      </c>
      <c r="F54" s="879">
        <v>0.01</v>
      </c>
      <c r="G54" s="880">
        <v>640.40167561799888</v>
      </c>
      <c r="I54" s="881" t="s">
        <v>923</v>
      </c>
      <c r="J54" s="888">
        <v>1</v>
      </c>
      <c r="K54" s="878">
        <v>64040.167561799884</v>
      </c>
      <c r="L54" s="879">
        <v>0.08</v>
      </c>
      <c r="M54" s="883">
        <v>5123.213404943991</v>
      </c>
      <c r="O54" s="881" t="s">
        <v>923</v>
      </c>
      <c r="P54" s="888">
        <v>1</v>
      </c>
      <c r="Q54" s="878">
        <v>64040.167561799884</v>
      </c>
      <c r="R54" s="843">
        <v>7.0000000000000007E-2</v>
      </c>
      <c r="S54" s="883">
        <v>4482.811729325992</v>
      </c>
      <c r="U54" s="881" t="s">
        <v>923</v>
      </c>
      <c r="V54" s="888">
        <v>1</v>
      </c>
      <c r="W54" s="878">
        <v>64040.167561799884</v>
      </c>
      <c r="X54" s="843">
        <v>0.05</v>
      </c>
      <c r="Y54" s="883">
        <v>3202.0083780899945</v>
      </c>
      <c r="AA54" s="881" t="s">
        <v>923</v>
      </c>
      <c r="AB54" s="888">
        <v>1</v>
      </c>
      <c r="AC54" s="878">
        <v>64040.167561799884</v>
      </c>
      <c r="AD54" s="843">
        <v>0.1</v>
      </c>
      <c r="AE54" s="883">
        <v>6404.016756179989</v>
      </c>
    </row>
    <row r="55" spans="3:31" ht="13.9" customHeight="1" thickTop="1" thickBot="1" x14ac:dyDescent="0.35">
      <c r="C55" s="889"/>
      <c r="D55" s="832"/>
      <c r="E55" s="858"/>
      <c r="F55" s="890" t="s">
        <v>956</v>
      </c>
      <c r="G55" s="891">
        <v>2219.1153661612643</v>
      </c>
      <c r="I55" s="889"/>
      <c r="J55" s="832"/>
      <c r="K55" s="858"/>
      <c r="L55" s="892" t="s">
        <v>956</v>
      </c>
      <c r="M55" s="891">
        <v>17752.922929290115</v>
      </c>
      <c r="O55" s="889"/>
      <c r="P55" s="832"/>
      <c r="Q55" s="858"/>
      <c r="R55" s="892" t="s">
        <v>956</v>
      </c>
      <c r="S55" s="891">
        <v>15533.807563128848</v>
      </c>
      <c r="U55" s="889"/>
      <c r="V55" s="832"/>
      <c r="W55" s="858"/>
      <c r="X55" s="892" t="s">
        <v>956</v>
      </c>
      <c r="Y55" s="891">
        <v>11095.576830806322</v>
      </c>
      <c r="AA55" s="889"/>
      <c r="AB55" s="832"/>
      <c r="AC55" s="858"/>
      <c r="AD55" s="892" t="s">
        <v>956</v>
      </c>
      <c r="AE55" s="891">
        <v>22191.153661612643</v>
      </c>
    </row>
    <row r="56" spans="3:31" ht="13.9" customHeight="1" thickTop="1" thickBot="1" x14ac:dyDescent="0.35">
      <c r="C56" s="893"/>
      <c r="D56" s="894" t="s">
        <v>964</v>
      </c>
      <c r="E56" s="895"/>
      <c r="F56" s="894"/>
      <c r="G56" s="896">
        <v>9200.5908219817429</v>
      </c>
      <c r="I56" s="893"/>
      <c r="J56" s="894" t="s">
        <v>964</v>
      </c>
      <c r="K56" s="895"/>
      <c r="L56" s="894"/>
      <c r="M56" s="896">
        <v>25731.752021656375</v>
      </c>
      <c r="O56" s="893"/>
      <c r="P56" s="894" t="s">
        <v>964</v>
      </c>
      <c r="Q56" s="895"/>
      <c r="R56" s="894"/>
      <c r="S56" s="896">
        <v>22515.283018949325</v>
      </c>
      <c r="U56" s="893"/>
      <c r="V56" s="894" t="s">
        <v>964</v>
      </c>
      <c r="W56" s="895"/>
      <c r="X56" s="894"/>
      <c r="Y56" s="896">
        <v>30045.295925176186</v>
      </c>
      <c r="AA56" s="893"/>
      <c r="AB56" s="894" t="s">
        <v>964</v>
      </c>
      <c r="AC56" s="895"/>
      <c r="AD56" s="894"/>
      <c r="AE56" s="896">
        <v>32164.690027070468</v>
      </c>
    </row>
    <row r="57" spans="3:31" ht="13.9" customHeight="1" x14ac:dyDescent="0.3"/>
    <row r="58" spans="3:31" ht="13.9" customHeight="1" x14ac:dyDescent="0.3"/>
    <row r="59" spans="3:31" ht="13.9" customHeight="1" x14ac:dyDescent="0.3">
      <c r="C59" s="4001" t="s">
        <v>1134</v>
      </c>
      <c r="D59" s="4001"/>
      <c r="E59" s="4001"/>
      <c r="F59" s="4001"/>
      <c r="G59" s="4001"/>
      <c r="I59" s="897"/>
      <c r="J59" s="898"/>
      <c r="K59" s="898"/>
      <c r="L59" s="898"/>
      <c r="M59" s="898"/>
      <c r="O59" s="4002" t="s">
        <v>1134</v>
      </c>
      <c r="P59" s="4002"/>
      <c r="Q59" s="4002"/>
      <c r="R59" s="4002"/>
      <c r="S59" s="4002"/>
      <c r="U59" s="4002" t="s">
        <v>1134</v>
      </c>
      <c r="V59" s="4002"/>
      <c r="W59" s="4002"/>
      <c r="X59" s="4002"/>
      <c r="Y59" s="4002"/>
      <c r="AA59" s="4002" t="s">
        <v>1134</v>
      </c>
      <c r="AB59" s="4002"/>
      <c r="AC59" s="4002"/>
      <c r="AD59" s="4002"/>
      <c r="AE59" s="4002"/>
    </row>
    <row r="60" spans="3:31" ht="13.9" customHeight="1" thickBot="1" x14ac:dyDescent="0.35">
      <c r="C60" s="4003"/>
      <c r="D60" s="4003"/>
      <c r="E60" s="4003"/>
      <c r="F60" s="4003"/>
      <c r="G60" s="4003"/>
      <c r="I60" s="4004"/>
      <c r="J60" s="4004"/>
      <c r="K60" s="4004"/>
      <c r="L60" s="4004"/>
      <c r="M60" s="4004"/>
      <c r="O60" s="4004"/>
      <c r="P60" s="4004"/>
      <c r="Q60" s="4004"/>
      <c r="R60" s="4004"/>
      <c r="S60" s="4004"/>
      <c r="U60" s="4004"/>
      <c r="V60" s="4004"/>
      <c r="W60" s="4004"/>
      <c r="X60" s="4004"/>
      <c r="Y60" s="4004"/>
      <c r="AA60" s="4004"/>
      <c r="AB60" s="4004"/>
      <c r="AC60" s="4004"/>
      <c r="AD60" s="4004"/>
      <c r="AE60" s="4004"/>
    </row>
    <row r="61" spans="3:31" ht="13.9" customHeight="1" x14ac:dyDescent="0.3">
      <c r="C61" s="813"/>
      <c r="D61" s="814"/>
      <c r="E61" s="815"/>
      <c r="F61" s="3999" t="s">
        <v>875</v>
      </c>
      <c r="G61" s="4000"/>
      <c r="I61" s="813"/>
      <c r="J61" s="814"/>
      <c r="K61" s="815"/>
      <c r="L61" s="3999" t="s">
        <v>875</v>
      </c>
      <c r="M61" s="4000"/>
      <c r="O61" s="813"/>
      <c r="P61" s="814"/>
      <c r="Q61" s="815"/>
      <c r="R61" s="3999" t="s">
        <v>875</v>
      </c>
      <c r="S61" s="4000"/>
      <c r="U61" s="813"/>
      <c r="V61" s="814"/>
      <c r="W61" s="815"/>
      <c r="X61" s="3999" t="s">
        <v>875</v>
      </c>
      <c r="Y61" s="4000"/>
      <c r="AA61" s="813"/>
      <c r="AB61" s="814"/>
      <c r="AC61" s="815"/>
      <c r="AD61" s="3999" t="s">
        <v>875</v>
      </c>
      <c r="AE61" s="4000"/>
    </row>
    <row r="62" spans="3:31" ht="13.9" customHeight="1" thickBot="1" x14ac:dyDescent="0.35">
      <c r="C62" s="816" t="s">
        <v>877</v>
      </c>
      <c r="D62" s="817">
        <v>6</v>
      </c>
      <c r="E62" s="818"/>
      <c r="F62" s="819" t="s">
        <v>3366</v>
      </c>
      <c r="G62" s="820">
        <v>43070</v>
      </c>
      <c r="I62" s="816" t="s">
        <v>877</v>
      </c>
      <c r="J62" s="817">
        <v>7</v>
      </c>
      <c r="K62" s="818"/>
      <c r="L62" s="819" t="s">
        <v>3366</v>
      </c>
      <c r="M62" s="820"/>
      <c r="O62" s="816" t="s">
        <v>3471</v>
      </c>
      <c r="P62" s="817">
        <v>8</v>
      </c>
      <c r="Q62" s="818"/>
      <c r="R62" s="819" t="s">
        <v>3366</v>
      </c>
      <c r="S62" s="820"/>
      <c r="U62" s="816" t="s">
        <v>877</v>
      </c>
      <c r="V62" s="817">
        <v>9</v>
      </c>
      <c r="W62" s="818"/>
      <c r="X62" s="819" t="s">
        <v>3366</v>
      </c>
      <c r="Y62" s="820"/>
      <c r="AA62" s="816" t="s">
        <v>877</v>
      </c>
      <c r="AB62" s="817">
        <v>10</v>
      </c>
      <c r="AC62" s="818"/>
      <c r="AD62" s="819" t="s">
        <v>3366</v>
      </c>
      <c r="AE62" s="820"/>
    </row>
    <row r="63" spans="3:31" ht="13.9" customHeight="1" x14ac:dyDescent="0.3">
      <c r="C63" s="821" t="s">
        <v>3466</v>
      </c>
      <c r="D63" s="822" t="s">
        <v>1139</v>
      </c>
      <c r="E63" s="822"/>
      <c r="F63" s="823"/>
      <c r="G63" s="824"/>
      <c r="I63" s="821" t="s">
        <v>3467</v>
      </c>
      <c r="J63" s="822"/>
      <c r="K63" s="822"/>
      <c r="L63" s="823"/>
      <c r="M63" s="824"/>
      <c r="O63" s="821" t="s">
        <v>3468</v>
      </c>
      <c r="P63" s="822"/>
      <c r="Q63" s="822"/>
      <c r="R63" s="823"/>
      <c r="S63" s="824"/>
      <c r="U63" s="821" t="s">
        <v>3469</v>
      </c>
      <c r="V63" s="822"/>
      <c r="W63" s="822"/>
      <c r="X63" s="823"/>
      <c r="Y63" s="824"/>
      <c r="AA63" s="821" t="s">
        <v>3470</v>
      </c>
      <c r="AB63" s="822"/>
      <c r="AC63" s="822"/>
      <c r="AD63" s="823"/>
      <c r="AE63" s="824"/>
    </row>
    <row r="64" spans="3:31" ht="13.9" customHeight="1" thickBot="1" x14ac:dyDescent="0.35">
      <c r="C64" s="826"/>
      <c r="D64" s="827"/>
      <c r="E64" s="828"/>
      <c r="F64" s="829"/>
      <c r="G64" s="830"/>
      <c r="I64" s="826"/>
      <c r="J64" s="827"/>
      <c r="K64" s="828"/>
      <c r="L64" s="829"/>
      <c r="M64" s="830"/>
      <c r="O64" s="826"/>
      <c r="P64" s="827"/>
      <c r="Q64" s="828"/>
      <c r="R64" s="829"/>
      <c r="S64" s="830"/>
      <c r="U64" s="826"/>
      <c r="V64" s="827"/>
      <c r="W64" s="828"/>
      <c r="X64" s="829"/>
      <c r="Y64" s="830"/>
      <c r="AA64" s="826"/>
      <c r="AB64" s="827"/>
      <c r="AC64" s="828"/>
      <c r="AD64" s="829"/>
      <c r="AE64" s="830"/>
    </row>
    <row r="65" spans="3:31" ht="13.9" customHeight="1" thickBot="1" x14ac:dyDescent="0.35">
      <c r="C65" s="831" t="s">
        <v>947</v>
      </c>
      <c r="D65" s="832"/>
      <c r="E65" s="833"/>
      <c r="F65" s="834" t="s">
        <v>892</v>
      </c>
      <c r="G65" s="835" t="s">
        <v>948</v>
      </c>
      <c r="I65" s="831" t="s">
        <v>947</v>
      </c>
      <c r="J65" s="832"/>
      <c r="K65" s="833"/>
      <c r="L65" s="834" t="s">
        <v>892</v>
      </c>
      <c r="M65" s="835" t="s">
        <v>2</v>
      </c>
      <c r="O65" s="831" t="s">
        <v>947</v>
      </c>
      <c r="P65" s="832"/>
      <c r="Q65" s="833"/>
      <c r="R65" s="834" t="s">
        <v>892</v>
      </c>
      <c r="S65" s="835" t="s">
        <v>2</v>
      </c>
      <c r="U65" s="831" t="s">
        <v>947</v>
      </c>
      <c r="V65" s="832"/>
      <c r="W65" s="833"/>
      <c r="X65" s="834" t="s">
        <v>892</v>
      </c>
      <c r="Y65" s="835" t="s">
        <v>2</v>
      </c>
      <c r="AA65" s="831" t="s">
        <v>947</v>
      </c>
      <c r="AB65" s="832"/>
      <c r="AC65" s="833"/>
      <c r="AD65" s="834" t="s">
        <v>892</v>
      </c>
      <c r="AE65" s="835" t="s">
        <v>2</v>
      </c>
    </row>
    <row r="66" spans="3:31" ht="13.9" customHeight="1" thickTop="1" x14ac:dyDescent="0.3">
      <c r="C66" s="836" t="s">
        <v>773</v>
      </c>
      <c r="D66" s="837" t="s">
        <v>873</v>
      </c>
      <c r="E66" s="838" t="s">
        <v>950</v>
      </c>
      <c r="F66" s="837" t="s">
        <v>951</v>
      </c>
      <c r="G66" s="839" t="s">
        <v>952</v>
      </c>
      <c r="I66" s="836" t="s">
        <v>773</v>
      </c>
      <c r="J66" s="837" t="s">
        <v>873</v>
      </c>
      <c r="K66" s="838" t="s">
        <v>950</v>
      </c>
      <c r="L66" s="837" t="s">
        <v>951</v>
      </c>
      <c r="M66" s="839" t="s">
        <v>952</v>
      </c>
      <c r="O66" s="836" t="s">
        <v>773</v>
      </c>
      <c r="P66" s="837" t="s">
        <v>873</v>
      </c>
      <c r="Q66" s="838" t="s">
        <v>950</v>
      </c>
      <c r="R66" s="837" t="s">
        <v>951</v>
      </c>
      <c r="S66" s="838" t="s">
        <v>952</v>
      </c>
      <c r="U66" s="836" t="s">
        <v>773</v>
      </c>
      <c r="V66" s="837" t="s">
        <v>873</v>
      </c>
      <c r="W66" s="838" t="s">
        <v>950</v>
      </c>
      <c r="X66" s="837" t="s">
        <v>951</v>
      </c>
      <c r="Y66" s="838" t="s">
        <v>952</v>
      </c>
      <c r="AA66" s="836" t="s">
        <v>773</v>
      </c>
      <c r="AB66" s="837" t="s">
        <v>873</v>
      </c>
      <c r="AC66" s="838" t="s">
        <v>950</v>
      </c>
      <c r="AD66" s="837" t="s">
        <v>951</v>
      </c>
      <c r="AE66" s="838" t="s">
        <v>952</v>
      </c>
    </row>
    <row r="67" spans="3:31" ht="13.9" customHeight="1" x14ac:dyDescent="0.3">
      <c r="C67" s="840" t="s">
        <v>931</v>
      </c>
      <c r="D67" s="845">
        <v>1</v>
      </c>
      <c r="E67" s="899">
        <v>99735.36365457825</v>
      </c>
      <c r="F67" s="843">
        <v>0.27</v>
      </c>
      <c r="G67" s="900">
        <v>26928.54818673613</v>
      </c>
      <c r="I67" s="840" t="s">
        <v>931</v>
      </c>
      <c r="J67" s="901">
        <v>1</v>
      </c>
      <c r="K67" s="842">
        <v>99735.36365457825</v>
      </c>
      <c r="L67" s="843">
        <v>1E-3</v>
      </c>
      <c r="M67" s="844">
        <v>99.735363654578251</v>
      </c>
      <c r="O67" s="840" t="s">
        <v>931</v>
      </c>
      <c r="P67" s="901">
        <v>1</v>
      </c>
      <c r="Q67" s="842">
        <v>99735.36365457825</v>
      </c>
      <c r="R67" s="843">
        <v>6.9999999999999999E-4</v>
      </c>
      <c r="S67" s="844">
        <v>69.814754558204768</v>
      </c>
      <c r="U67" s="840" t="s">
        <v>931</v>
      </c>
      <c r="V67" s="845">
        <v>1</v>
      </c>
      <c r="W67" s="842">
        <v>99735.36365457825</v>
      </c>
      <c r="X67" s="843">
        <v>1E-3</v>
      </c>
      <c r="Y67" s="844">
        <v>99.735363654578251</v>
      </c>
      <c r="AA67" s="840" t="s">
        <v>931</v>
      </c>
      <c r="AB67" s="901">
        <v>1</v>
      </c>
      <c r="AC67" s="842">
        <v>99735.36365457825</v>
      </c>
      <c r="AD67" s="843">
        <v>5.0000000000000001E-4</v>
      </c>
      <c r="AE67" s="844">
        <v>49.867681827289125</v>
      </c>
    </row>
    <row r="68" spans="3:31" ht="13.9" customHeight="1" x14ac:dyDescent="0.3">
      <c r="C68" s="846"/>
      <c r="D68" s="845"/>
      <c r="E68" s="847"/>
      <c r="F68" s="843"/>
      <c r="G68" s="900"/>
      <c r="I68" s="840" t="s">
        <v>932</v>
      </c>
      <c r="J68" s="901">
        <v>1</v>
      </c>
      <c r="K68" s="842">
        <v>4251.3637355331075</v>
      </c>
      <c r="L68" s="843">
        <v>1E-3</v>
      </c>
      <c r="M68" s="844">
        <v>4.2513637355331078</v>
      </c>
      <c r="O68" s="840" t="s">
        <v>932</v>
      </c>
      <c r="P68" s="901">
        <v>1</v>
      </c>
      <c r="Q68" s="842">
        <v>4251.3637355331075</v>
      </c>
      <c r="R68" s="843">
        <v>1E-3</v>
      </c>
      <c r="S68" s="844">
        <v>4.2513637355331078</v>
      </c>
      <c r="U68" s="840" t="s">
        <v>932</v>
      </c>
      <c r="V68" s="845">
        <v>1</v>
      </c>
      <c r="W68" s="842">
        <v>4251.3637355331075</v>
      </c>
      <c r="X68" s="843">
        <v>1E-3</v>
      </c>
      <c r="Y68" s="844">
        <v>4.2513637355331078</v>
      </c>
      <c r="AA68" s="840" t="s">
        <v>932</v>
      </c>
      <c r="AB68" s="901">
        <v>1</v>
      </c>
      <c r="AC68" s="842">
        <v>4251.3637355331075</v>
      </c>
      <c r="AD68" s="843">
        <v>5.0000000000000001E-4</v>
      </c>
      <c r="AE68" s="844">
        <v>2.1256818677665539</v>
      </c>
    </row>
    <row r="69" spans="3:31" ht="13.9" customHeight="1" x14ac:dyDescent="0.3">
      <c r="C69" s="840"/>
      <c r="D69" s="845"/>
      <c r="E69" s="847"/>
      <c r="F69" s="843"/>
      <c r="G69" s="900"/>
      <c r="I69" s="840" t="s">
        <v>1070</v>
      </c>
      <c r="J69" s="901">
        <v>1</v>
      </c>
      <c r="K69" s="842">
        <v>154317.56403777088</v>
      </c>
      <c r="L69" s="843">
        <v>1E-3</v>
      </c>
      <c r="M69" s="844">
        <v>154.31756403777089</v>
      </c>
      <c r="O69" s="840" t="s">
        <v>1070</v>
      </c>
      <c r="P69" s="901">
        <v>1</v>
      </c>
      <c r="Q69" s="842">
        <v>154317.56403777088</v>
      </c>
      <c r="R69" s="843">
        <v>1E-3</v>
      </c>
      <c r="S69" s="844">
        <v>154.31756403777089</v>
      </c>
      <c r="U69" s="840" t="s">
        <v>1070</v>
      </c>
      <c r="V69" s="845">
        <v>1</v>
      </c>
      <c r="W69" s="842">
        <v>154317.56403777088</v>
      </c>
      <c r="X69" s="843">
        <v>1E-3</v>
      </c>
      <c r="Y69" s="844">
        <v>154.31756403777089</v>
      </c>
      <c r="AA69" s="840" t="s">
        <v>1070</v>
      </c>
      <c r="AB69" s="901">
        <v>1</v>
      </c>
      <c r="AC69" s="842">
        <v>154317.56403777088</v>
      </c>
      <c r="AD69" s="843">
        <v>5.0000000000000001E-4</v>
      </c>
      <c r="AE69" s="844">
        <v>77.158782018885447</v>
      </c>
    </row>
    <row r="70" spans="3:31" ht="13.9" customHeight="1" thickBot="1" x14ac:dyDescent="0.35">
      <c r="C70" s="848"/>
      <c r="D70" s="852"/>
      <c r="E70" s="849"/>
      <c r="F70" s="850" t="s">
        <v>876</v>
      </c>
      <c r="G70" s="902"/>
      <c r="I70" s="848"/>
      <c r="J70" s="849"/>
      <c r="K70" s="850" t="s">
        <v>876</v>
      </c>
      <c r="L70" s="851"/>
      <c r="M70" s="844"/>
      <c r="O70" s="848"/>
      <c r="P70" s="852"/>
      <c r="Q70" s="849"/>
      <c r="R70" s="850" t="s">
        <v>876</v>
      </c>
      <c r="S70" s="844"/>
      <c r="U70" s="848"/>
      <c r="V70" s="852"/>
      <c r="W70" s="849"/>
      <c r="X70" s="850" t="s">
        <v>876</v>
      </c>
      <c r="Y70" s="844"/>
      <c r="AA70" s="848"/>
      <c r="AB70" s="852"/>
      <c r="AC70" s="849"/>
      <c r="AD70" s="850" t="s">
        <v>876</v>
      </c>
      <c r="AE70" s="844"/>
    </row>
    <row r="71" spans="3:31" ht="13.9" customHeight="1" thickTop="1" thickBot="1" x14ac:dyDescent="0.35">
      <c r="C71" s="853"/>
      <c r="D71" s="854"/>
      <c r="E71" s="855"/>
      <c r="F71" s="856" t="s">
        <v>956</v>
      </c>
      <c r="G71" s="903">
        <v>26928.54818673613</v>
      </c>
      <c r="I71" s="853"/>
      <c r="J71" s="854"/>
      <c r="K71" s="855"/>
      <c r="L71" s="856" t="s">
        <v>956</v>
      </c>
      <c r="M71" s="857">
        <v>258.30429142788228</v>
      </c>
      <c r="O71" s="853"/>
      <c r="P71" s="854"/>
      <c r="Q71" s="855"/>
      <c r="R71" s="856" t="s">
        <v>956</v>
      </c>
      <c r="S71" s="857">
        <v>228.38368233150877</v>
      </c>
      <c r="U71" s="853"/>
      <c r="V71" s="854"/>
      <c r="W71" s="855"/>
      <c r="X71" s="856" t="s">
        <v>956</v>
      </c>
      <c r="Y71" s="857">
        <v>258.30429142788228</v>
      </c>
      <c r="AA71" s="853"/>
      <c r="AB71" s="854"/>
      <c r="AC71" s="855"/>
      <c r="AD71" s="856" t="s">
        <v>956</v>
      </c>
      <c r="AE71" s="857">
        <v>129.15214571394114</v>
      </c>
    </row>
    <row r="72" spans="3:31" ht="13.9" customHeight="1" thickBot="1" x14ac:dyDescent="0.35">
      <c r="C72" s="831" t="s">
        <v>957</v>
      </c>
      <c r="D72" s="832"/>
      <c r="E72" s="858"/>
      <c r="F72" s="832"/>
      <c r="G72" s="859"/>
      <c r="I72" s="831" t="s">
        <v>957</v>
      </c>
      <c r="J72" s="832"/>
      <c r="K72" s="858"/>
      <c r="L72" s="832"/>
      <c r="M72" s="859"/>
      <c r="O72" s="831" t="s">
        <v>957</v>
      </c>
      <c r="P72" s="832"/>
      <c r="Q72" s="858"/>
      <c r="R72" s="832"/>
      <c r="S72" s="859"/>
      <c r="U72" s="831" t="s">
        <v>957</v>
      </c>
      <c r="V72" s="832"/>
      <c r="W72" s="858"/>
      <c r="X72" s="832"/>
      <c r="Y72" s="859"/>
      <c r="AA72" s="831" t="s">
        <v>957</v>
      </c>
      <c r="AB72" s="832"/>
      <c r="AC72" s="858"/>
      <c r="AD72" s="832"/>
      <c r="AE72" s="859"/>
    </row>
    <row r="73" spans="3:31" ht="13.9" customHeight="1" thickTop="1" x14ac:dyDescent="0.3">
      <c r="C73" s="860" t="s">
        <v>773</v>
      </c>
      <c r="D73" s="861" t="s">
        <v>135</v>
      </c>
      <c r="E73" s="862" t="s">
        <v>929</v>
      </c>
      <c r="F73" s="861" t="s">
        <v>958</v>
      </c>
      <c r="G73" s="863" t="s">
        <v>952</v>
      </c>
      <c r="I73" s="860" t="s">
        <v>773</v>
      </c>
      <c r="J73" s="861" t="s">
        <v>135</v>
      </c>
      <c r="K73" s="862" t="s">
        <v>929</v>
      </c>
      <c r="L73" s="861" t="s">
        <v>958</v>
      </c>
      <c r="M73" s="863" t="s">
        <v>952</v>
      </c>
      <c r="O73" s="860" t="s">
        <v>773</v>
      </c>
      <c r="P73" s="861" t="s">
        <v>135</v>
      </c>
      <c r="Q73" s="862" t="s">
        <v>929</v>
      </c>
      <c r="R73" s="861" t="s">
        <v>958</v>
      </c>
      <c r="S73" s="863" t="s">
        <v>952</v>
      </c>
      <c r="U73" s="860" t="s">
        <v>773</v>
      </c>
      <c r="V73" s="861" t="s">
        <v>135</v>
      </c>
      <c r="W73" s="862" t="s">
        <v>929</v>
      </c>
      <c r="X73" s="861" t="s">
        <v>958</v>
      </c>
      <c r="Y73" s="863" t="s">
        <v>952</v>
      </c>
      <c r="AA73" s="860" t="s">
        <v>773</v>
      </c>
      <c r="AB73" s="861" t="s">
        <v>135</v>
      </c>
      <c r="AC73" s="862" t="s">
        <v>929</v>
      </c>
      <c r="AD73" s="861" t="s">
        <v>958</v>
      </c>
      <c r="AE73" s="863" t="s">
        <v>952</v>
      </c>
    </row>
    <row r="74" spans="3:31" ht="13.9" customHeight="1" x14ac:dyDescent="0.3">
      <c r="C74" s="864"/>
      <c r="D74" s="865"/>
      <c r="E74" s="866"/>
      <c r="F74" s="797"/>
      <c r="G74" s="844"/>
      <c r="I74" s="904"/>
      <c r="J74" s="905"/>
      <c r="K74" s="847"/>
      <c r="L74" s="843"/>
      <c r="M74" s="844"/>
      <c r="O74" s="904"/>
      <c r="P74" s="905"/>
      <c r="Q74" s="847"/>
      <c r="R74" s="843"/>
      <c r="S74" s="844"/>
      <c r="U74" s="904"/>
      <c r="V74" s="905"/>
      <c r="W74" s="847"/>
      <c r="X74" s="843"/>
      <c r="Y74" s="844"/>
      <c r="AA74" s="904"/>
      <c r="AB74" s="905"/>
      <c r="AC74" s="847"/>
      <c r="AD74" s="843"/>
      <c r="AE74" s="844"/>
    </row>
    <row r="75" spans="3:31" ht="13.9" customHeight="1" x14ac:dyDescent="0.3">
      <c r="C75" s="864"/>
      <c r="D75" s="865"/>
      <c r="E75" s="866"/>
      <c r="F75" s="797"/>
      <c r="G75" s="844"/>
      <c r="I75" s="904"/>
      <c r="J75" s="905"/>
      <c r="K75" s="847"/>
      <c r="L75" s="843"/>
      <c r="M75" s="844"/>
      <c r="O75" s="904"/>
      <c r="P75" s="905"/>
      <c r="Q75" s="847"/>
      <c r="R75" s="843"/>
      <c r="S75" s="844"/>
      <c r="U75" s="904"/>
      <c r="V75" s="905"/>
      <c r="W75" s="847"/>
      <c r="X75" s="843"/>
      <c r="Y75" s="844"/>
      <c r="AA75" s="904"/>
      <c r="AB75" s="905"/>
      <c r="AC75" s="847"/>
      <c r="AD75" s="843"/>
      <c r="AE75" s="844"/>
    </row>
    <row r="76" spans="3:31" ht="13.9" customHeight="1" thickBot="1" x14ac:dyDescent="0.35">
      <c r="C76" s="864"/>
      <c r="D76" s="865"/>
      <c r="E76" s="866"/>
      <c r="F76" s="797"/>
      <c r="G76" s="844"/>
      <c r="I76" s="904"/>
      <c r="J76" s="905"/>
      <c r="K76" s="847"/>
      <c r="L76" s="843"/>
      <c r="M76" s="844"/>
      <c r="O76" s="904"/>
      <c r="P76" s="905"/>
      <c r="Q76" s="847"/>
      <c r="R76" s="843"/>
      <c r="S76" s="844"/>
      <c r="U76" s="904"/>
      <c r="V76" s="905"/>
      <c r="W76" s="847"/>
      <c r="X76" s="843"/>
      <c r="Y76" s="844"/>
      <c r="AA76" s="904"/>
      <c r="AB76" s="905"/>
      <c r="AC76" s="847"/>
      <c r="AD76" s="843"/>
      <c r="AE76" s="844"/>
    </row>
    <row r="77" spans="3:31" ht="13.9" customHeight="1" thickTop="1" thickBot="1" x14ac:dyDescent="0.35">
      <c r="C77" s="867"/>
      <c r="D77" s="854"/>
      <c r="E77" s="855"/>
      <c r="F77" s="868" t="s">
        <v>956</v>
      </c>
      <c r="G77" s="903">
        <v>0</v>
      </c>
      <c r="I77" s="853"/>
      <c r="J77" s="854"/>
      <c r="K77" s="855"/>
      <c r="L77" s="856" t="s">
        <v>956</v>
      </c>
      <c r="M77" s="869">
        <v>0</v>
      </c>
      <c r="O77" s="853"/>
      <c r="P77" s="854"/>
      <c r="Q77" s="855"/>
      <c r="R77" s="856" t="s">
        <v>956</v>
      </c>
      <c r="S77" s="869">
        <v>0</v>
      </c>
      <c r="U77" s="853"/>
      <c r="V77" s="854"/>
      <c r="W77" s="855"/>
      <c r="X77" s="856" t="s">
        <v>956</v>
      </c>
      <c r="Y77" s="869">
        <v>0</v>
      </c>
      <c r="AA77" s="853"/>
      <c r="AB77" s="854"/>
      <c r="AC77" s="855"/>
      <c r="AD77" s="856" t="s">
        <v>956</v>
      </c>
      <c r="AE77" s="869">
        <v>0</v>
      </c>
    </row>
    <row r="78" spans="3:31" ht="13.9" customHeight="1" thickTop="1" thickBot="1" x14ac:dyDescent="0.35">
      <c r="C78" s="870"/>
      <c r="D78" s="832"/>
      <c r="E78" s="858"/>
      <c r="F78" s="832"/>
      <c r="G78" s="859"/>
      <c r="I78" s="831" t="s">
        <v>1071</v>
      </c>
      <c r="J78" s="832"/>
      <c r="K78" s="858"/>
      <c r="L78" s="832"/>
      <c r="M78" s="859"/>
      <c r="O78" s="831" t="s">
        <v>1071</v>
      </c>
      <c r="P78" s="832"/>
      <c r="Q78" s="858"/>
      <c r="R78" s="832"/>
      <c r="S78" s="859"/>
      <c r="U78" s="831" t="s">
        <v>1071</v>
      </c>
      <c r="V78" s="832"/>
      <c r="W78" s="858"/>
      <c r="X78" s="832"/>
      <c r="Y78" s="859"/>
      <c r="AA78" s="831" t="s">
        <v>1071</v>
      </c>
      <c r="AB78" s="832"/>
      <c r="AC78" s="858"/>
      <c r="AD78" s="832"/>
      <c r="AE78" s="859"/>
    </row>
    <row r="79" spans="3:31" ht="13.9" customHeight="1" thickTop="1" x14ac:dyDescent="0.3">
      <c r="C79" s="875" t="s">
        <v>960</v>
      </c>
      <c r="D79" s="872" t="s">
        <v>2351</v>
      </c>
      <c r="E79" s="873" t="s">
        <v>1072</v>
      </c>
      <c r="F79" s="837" t="s">
        <v>2599</v>
      </c>
      <c r="G79" s="874"/>
      <c r="I79" s="875" t="s">
        <v>960</v>
      </c>
      <c r="J79" s="872" t="s">
        <v>2351</v>
      </c>
      <c r="K79" s="873" t="s">
        <v>1072</v>
      </c>
      <c r="L79" s="837" t="s">
        <v>2599</v>
      </c>
      <c r="M79" s="874"/>
      <c r="O79" s="875" t="s">
        <v>960</v>
      </c>
      <c r="P79" s="872" t="s">
        <v>2351</v>
      </c>
      <c r="Q79" s="873" t="s">
        <v>1072</v>
      </c>
      <c r="R79" s="837" t="s">
        <v>2599</v>
      </c>
      <c r="S79" s="874"/>
      <c r="U79" s="875" t="s">
        <v>960</v>
      </c>
      <c r="V79" s="872" t="s">
        <v>2351</v>
      </c>
      <c r="W79" s="873" t="s">
        <v>1072</v>
      </c>
      <c r="X79" s="837" t="s">
        <v>2599</v>
      </c>
      <c r="Y79" s="874"/>
      <c r="AA79" s="875" t="s">
        <v>960</v>
      </c>
      <c r="AB79" s="872" t="s">
        <v>2351</v>
      </c>
      <c r="AC79" s="873" t="s">
        <v>1072</v>
      </c>
      <c r="AD79" s="837" t="s">
        <v>2599</v>
      </c>
      <c r="AE79" s="874"/>
    </row>
    <row r="80" spans="3:31" ht="13.9" customHeight="1" x14ac:dyDescent="0.3">
      <c r="C80" s="881" t="s">
        <v>1066</v>
      </c>
      <c r="D80" s="882">
        <v>1</v>
      </c>
      <c r="E80" s="878">
        <v>93831.201492526641</v>
      </c>
      <c r="F80" s="879">
        <v>1.7999999999999999E-2</v>
      </c>
      <c r="G80" s="883">
        <v>1688.9616268654795</v>
      </c>
      <c r="I80" s="881" t="s">
        <v>1066</v>
      </c>
      <c r="J80" s="882">
        <v>1</v>
      </c>
      <c r="K80" s="878">
        <v>93831.201492526641</v>
      </c>
      <c r="L80" s="879">
        <v>5.0000000000000001E-3</v>
      </c>
      <c r="M80" s="883">
        <v>469.15600746263323</v>
      </c>
      <c r="O80" s="881" t="s">
        <v>1066</v>
      </c>
      <c r="P80" s="906">
        <v>1</v>
      </c>
      <c r="Q80" s="878">
        <v>93831.201492526641</v>
      </c>
      <c r="R80" s="843">
        <v>5.0000000000000001E-3</v>
      </c>
      <c r="S80" s="883">
        <v>469.15600746263323</v>
      </c>
      <c r="U80" s="881" t="s">
        <v>1066</v>
      </c>
      <c r="V80" s="906">
        <v>1</v>
      </c>
      <c r="W80" s="878">
        <v>93831.201492526641</v>
      </c>
      <c r="X80" s="843">
        <v>6.0000000000000001E-3</v>
      </c>
      <c r="Y80" s="883">
        <v>562.98720895515987</v>
      </c>
      <c r="AA80" s="881" t="s">
        <v>1066</v>
      </c>
      <c r="AB80" s="882">
        <v>1</v>
      </c>
      <c r="AC80" s="878">
        <v>93831.201492526641</v>
      </c>
      <c r="AD80" s="843">
        <v>6.0000000000000001E-3</v>
      </c>
      <c r="AE80" s="883">
        <v>562.98720895515987</v>
      </c>
    </row>
    <row r="81" spans="3:31" ht="13.9" customHeight="1" x14ac:dyDescent="0.3">
      <c r="C81" s="881" t="s">
        <v>934</v>
      </c>
      <c r="D81" s="885">
        <v>1</v>
      </c>
      <c r="E81" s="878">
        <v>64040.167561799884</v>
      </c>
      <c r="F81" s="879">
        <v>1.7999999999999999E-2</v>
      </c>
      <c r="G81" s="883">
        <v>1152.7230161123978</v>
      </c>
      <c r="I81" s="881" t="s">
        <v>934</v>
      </c>
      <c r="J81" s="885">
        <v>1</v>
      </c>
      <c r="K81" s="878">
        <v>64040.167561799884</v>
      </c>
      <c r="L81" s="879">
        <v>5.0000000000000001E-3</v>
      </c>
      <c r="M81" s="883">
        <v>320.20083780899944</v>
      </c>
      <c r="O81" s="881" t="s">
        <v>934</v>
      </c>
      <c r="P81" s="906">
        <v>1</v>
      </c>
      <c r="Q81" s="878">
        <v>64040.167561799884</v>
      </c>
      <c r="R81" s="843">
        <v>5.0000000000000001E-3</v>
      </c>
      <c r="S81" s="883">
        <v>320.20083780899944</v>
      </c>
      <c r="U81" s="881" t="s">
        <v>934</v>
      </c>
      <c r="V81" s="906">
        <v>1</v>
      </c>
      <c r="W81" s="878">
        <v>64040.167561799884</v>
      </c>
      <c r="X81" s="843">
        <v>0.01</v>
      </c>
      <c r="Y81" s="883">
        <v>640.40167561799888</v>
      </c>
      <c r="AA81" s="881" t="s">
        <v>934</v>
      </c>
      <c r="AB81" s="885">
        <v>1</v>
      </c>
      <c r="AC81" s="878">
        <v>64040.167561799884</v>
      </c>
      <c r="AD81" s="843">
        <v>0.01</v>
      </c>
      <c r="AE81" s="883">
        <v>640.40167561799888</v>
      </c>
    </row>
    <row r="82" spans="3:31" ht="13.9" customHeight="1" x14ac:dyDescent="0.3">
      <c r="C82" s="881" t="s">
        <v>923</v>
      </c>
      <c r="D82" s="888">
        <v>1</v>
      </c>
      <c r="E82" s="878">
        <v>64040.167561799884</v>
      </c>
      <c r="F82" s="879">
        <v>1.7999999999999999E-2</v>
      </c>
      <c r="G82" s="883">
        <v>1152.7230161123978</v>
      </c>
      <c r="I82" s="881" t="s">
        <v>923</v>
      </c>
      <c r="J82" s="888">
        <v>1</v>
      </c>
      <c r="K82" s="878">
        <v>64040.167561799884</v>
      </c>
      <c r="L82" s="879">
        <v>5.0000000000000001E-3</v>
      </c>
      <c r="M82" s="883">
        <v>320.20083780899944</v>
      </c>
      <c r="O82" s="881" t="s">
        <v>923</v>
      </c>
      <c r="P82" s="906">
        <v>1</v>
      </c>
      <c r="Q82" s="878">
        <v>64040.167561799884</v>
      </c>
      <c r="R82" s="843">
        <v>5.0000000000000001E-3</v>
      </c>
      <c r="S82" s="883">
        <v>320.20083780899944</v>
      </c>
      <c r="U82" s="881" t="s">
        <v>923</v>
      </c>
      <c r="V82" s="906">
        <v>1</v>
      </c>
      <c r="W82" s="878">
        <v>64040.167561799884</v>
      </c>
      <c r="X82" s="843">
        <v>0.01</v>
      </c>
      <c r="Y82" s="883">
        <v>640.40167561799888</v>
      </c>
      <c r="AA82" s="881" t="s">
        <v>923</v>
      </c>
      <c r="AB82" s="888">
        <v>1</v>
      </c>
      <c r="AC82" s="878">
        <v>64040.167561799884</v>
      </c>
      <c r="AD82" s="843">
        <v>0.01</v>
      </c>
      <c r="AE82" s="883">
        <v>640.40167561799888</v>
      </c>
    </row>
    <row r="83" spans="3:31" ht="13.9" customHeight="1" thickBot="1" x14ac:dyDescent="0.35">
      <c r="C83" s="889"/>
      <c r="D83" s="832"/>
      <c r="E83" s="858"/>
      <c r="F83" s="892" t="s">
        <v>956</v>
      </c>
      <c r="G83" s="891">
        <v>3994.407659090275</v>
      </c>
      <c r="I83" s="889"/>
      <c r="J83" s="832"/>
      <c r="K83" s="858"/>
      <c r="L83" s="892" t="s">
        <v>956</v>
      </c>
      <c r="M83" s="891">
        <v>1109.5576830806322</v>
      </c>
      <c r="O83" s="889"/>
      <c r="P83" s="832"/>
      <c r="Q83" s="858"/>
      <c r="R83" s="892" t="s">
        <v>956</v>
      </c>
      <c r="S83" s="891">
        <v>1109.5576830806322</v>
      </c>
      <c r="U83" s="889"/>
      <c r="V83" s="832"/>
      <c r="W83" s="858"/>
      <c r="X83" s="892" t="s">
        <v>956</v>
      </c>
      <c r="Y83" s="891">
        <v>1843.7905601911575</v>
      </c>
      <c r="AA83" s="889"/>
      <c r="AB83" s="832"/>
      <c r="AC83" s="858"/>
      <c r="AD83" s="892" t="s">
        <v>956</v>
      </c>
      <c r="AE83" s="891">
        <v>1843.7905601911575</v>
      </c>
    </row>
    <row r="84" spans="3:31" ht="13.9" customHeight="1" thickTop="1" thickBot="1" x14ac:dyDescent="0.35">
      <c r="C84" s="893"/>
      <c r="D84" s="894" t="s">
        <v>964</v>
      </c>
      <c r="E84" s="895"/>
      <c r="F84" s="894"/>
      <c r="G84" s="896">
        <v>30922.955845826407</v>
      </c>
      <c r="I84" s="893"/>
      <c r="J84" s="894" t="s">
        <v>964</v>
      </c>
      <c r="K84" s="895"/>
      <c r="L84" s="894"/>
      <c r="M84" s="896">
        <v>1367.8619745085143</v>
      </c>
      <c r="O84" s="893"/>
      <c r="P84" s="894" t="s">
        <v>964</v>
      </c>
      <c r="Q84" s="895"/>
      <c r="R84" s="894"/>
      <c r="S84" s="896">
        <v>1337.9413654121408</v>
      </c>
      <c r="U84" s="893"/>
      <c r="V84" s="894" t="s">
        <v>964</v>
      </c>
      <c r="W84" s="895"/>
      <c r="X84" s="894"/>
      <c r="Y84" s="896">
        <v>2102.0948516190397</v>
      </c>
      <c r="AA84" s="893"/>
      <c r="AB84" s="894" t="s">
        <v>964</v>
      </c>
      <c r="AC84" s="895"/>
      <c r="AD84" s="894"/>
      <c r="AE84" s="896">
        <v>1972.9427059050986</v>
      </c>
    </row>
    <row r="85" spans="3:31" ht="13.9" customHeight="1" x14ac:dyDescent="0.3"/>
    <row r="86" spans="3:31" ht="13.9" customHeight="1" x14ac:dyDescent="0.3"/>
    <row r="87" spans="3:31" ht="13.9" customHeight="1" thickBot="1" x14ac:dyDescent="0.35"/>
    <row r="88" spans="3:31" ht="13.9" customHeight="1" x14ac:dyDescent="0.3">
      <c r="C88" s="813"/>
      <c r="D88" s="814"/>
      <c r="E88" s="815"/>
      <c r="F88" s="3999" t="s">
        <v>875</v>
      </c>
      <c r="G88" s="4000"/>
      <c r="I88" s="813"/>
      <c r="J88" s="814"/>
      <c r="K88" s="815"/>
      <c r="L88" s="3999" t="s">
        <v>875</v>
      </c>
      <c r="M88" s="4000"/>
      <c r="O88" s="813"/>
      <c r="P88" s="814"/>
      <c r="Q88" s="815"/>
      <c r="R88" s="3999" t="s">
        <v>875</v>
      </c>
      <c r="S88" s="4000"/>
      <c r="U88" s="813"/>
      <c r="V88" s="814"/>
      <c r="W88" s="815"/>
      <c r="X88" s="3999" t="s">
        <v>875</v>
      </c>
      <c r="Y88" s="4000"/>
      <c r="AA88" s="813"/>
      <c r="AB88" s="814"/>
      <c r="AC88" s="815"/>
      <c r="AD88" s="3999" t="s">
        <v>875</v>
      </c>
      <c r="AE88" s="4000"/>
    </row>
    <row r="89" spans="3:31" ht="13.9" customHeight="1" thickBot="1" x14ac:dyDescent="0.35">
      <c r="C89" s="816" t="s">
        <v>877</v>
      </c>
      <c r="D89" s="817">
        <v>11</v>
      </c>
      <c r="E89" s="818"/>
      <c r="F89" s="819" t="s">
        <v>3366</v>
      </c>
      <c r="G89" s="820"/>
      <c r="I89" s="816" t="s">
        <v>877</v>
      </c>
      <c r="J89" s="817">
        <v>12</v>
      </c>
      <c r="K89" s="818"/>
      <c r="L89" s="819" t="s">
        <v>3366</v>
      </c>
      <c r="M89" s="820"/>
      <c r="O89" s="816" t="s">
        <v>877</v>
      </c>
      <c r="P89" s="817">
        <v>13</v>
      </c>
      <c r="Q89" s="818"/>
      <c r="R89" s="819" t="s">
        <v>3366</v>
      </c>
      <c r="S89" s="820"/>
      <c r="U89" s="816" t="s">
        <v>877</v>
      </c>
      <c r="V89" s="817">
        <v>14</v>
      </c>
      <c r="W89" s="818"/>
      <c r="X89" s="819" t="s">
        <v>3366</v>
      </c>
      <c r="Y89" s="820"/>
      <c r="AA89" s="816" t="s">
        <v>877</v>
      </c>
      <c r="AB89" s="817">
        <v>15</v>
      </c>
      <c r="AC89" s="818"/>
      <c r="AD89" s="819" t="s">
        <v>3366</v>
      </c>
      <c r="AE89" s="820"/>
    </row>
    <row r="90" spans="3:31" ht="13.9" customHeight="1" x14ac:dyDescent="0.3">
      <c r="C90" s="821" t="s">
        <v>3461</v>
      </c>
      <c r="D90" s="822"/>
      <c r="E90" s="822"/>
      <c r="F90" s="823"/>
      <c r="G90" s="824"/>
      <c r="I90" s="821" t="s">
        <v>3462</v>
      </c>
      <c r="J90" s="822"/>
      <c r="K90" s="822"/>
      <c r="L90" s="823"/>
      <c r="M90" s="824"/>
      <c r="O90" s="821" t="s">
        <v>3463</v>
      </c>
      <c r="P90" s="822"/>
      <c r="Q90" s="822"/>
      <c r="R90" s="823"/>
      <c r="S90" s="824"/>
      <c r="U90" s="821" t="s">
        <v>3464</v>
      </c>
      <c r="V90" s="822"/>
      <c r="W90" s="822"/>
      <c r="X90" s="823"/>
      <c r="Y90" s="824"/>
      <c r="AA90" s="821" t="s">
        <v>3458</v>
      </c>
      <c r="AB90" s="822"/>
      <c r="AC90" s="822"/>
      <c r="AD90" s="823"/>
      <c r="AE90" s="824"/>
    </row>
    <row r="91" spans="3:31" ht="13.9" customHeight="1" thickBot="1" x14ac:dyDescent="0.35">
      <c r="C91" s="826"/>
      <c r="D91" s="827"/>
      <c r="E91" s="828"/>
      <c r="F91" s="829"/>
      <c r="G91" s="830"/>
      <c r="I91" s="826"/>
      <c r="J91" s="827"/>
      <c r="K91" s="828"/>
      <c r="L91" s="829"/>
      <c r="M91" s="830"/>
      <c r="O91" s="826"/>
      <c r="P91" s="827"/>
      <c r="Q91" s="828"/>
      <c r="R91" s="829"/>
      <c r="S91" s="830"/>
      <c r="U91" s="826"/>
      <c r="V91" s="827"/>
      <c r="W91" s="828"/>
      <c r="X91" s="829"/>
      <c r="Y91" s="830"/>
      <c r="AA91" s="826"/>
      <c r="AB91" s="827"/>
      <c r="AC91" s="828"/>
      <c r="AD91" s="829"/>
      <c r="AE91" s="830"/>
    </row>
    <row r="92" spans="3:31" ht="13.9" customHeight="1" thickBot="1" x14ac:dyDescent="0.35">
      <c r="C92" s="831" t="s">
        <v>947</v>
      </c>
      <c r="D92" s="832"/>
      <c r="E92" s="833"/>
      <c r="F92" s="834" t="s">
        <v>892</v>
      </c>
      <c r="G92" s="835" t="s">
        <v>2</v>
      </c>
      <c r="I92" s="831" t="s">
        <v>947</v>
      </c>
      <c r="J92" s="832"/>
      <c r="K92" s="833"/>
      <c r="L92" s="834" t="s">
        <v>892</v>
      </c>
      <c r="M92" s="835" t="s">
        <v>2</v>
      </c>
      <c r="O92" s="831" t="s">
        <v>947</v>
      </c>
      <c r="P92" s="832"/>
      <c r="Q92" s="833"/>
      <c r="R92" s="834" t="s">
        <v>892</v>
      </c>
      <c r="S92" s="835" t="s">
        <v>2</v>
      </c>
      <c r="U92" s="831" t="s">
        <v>947</v>
      </c>
      <c r="V92" s="832"/>
      <c r="W92" s="833"/>
      <c r="X92" s="834" t="s">
        <v>892</v>
      </c>
      <c r="Y92" s="835" t="s">
        <v>2</v>
      </c>
      <c r="AA92" s="831" t="s">
        <v>947</v>
      </c>
      <c r="AB92" s="832"/>
      <c r="AC92" s="833"/>
      <c r="AD92" s="834" t="s">
        <v>892</v>
      </c>
      <c r="AE92" s="835" t="s">
        <v>948</v>
      </c>
    </row>
    <row r="93" spans="3:31" ht="13.9" customHeight="1" thickTop="1" x14ac:dyDescent="0.3">
      <c r="C93" s="836" t="s">
        <v>773</v>
      </c>
      <c r="D93" s="837" t="s">
        <v>873</v>
      </c>
      <c r="E93" s="838" t="s">
        <v>950</v>
      </c>
      <c r="F93" s="837" t="s">
        <v>951</v>
      </c>
      <c r="G93" s="838" t="s">
        <v>952</v>
      </c>
      <c r="I93" s="836" t="s">
        <v>773</v>
      </c>
      <c r="J93" s="837" t="s">
        <v>873</v>
      </c>
      <c r="K93" s="838" t="s">
        <v>950</v>
      </c>
      <c r="L93" s="837" t="s">
        <v>951</v>
      </c>
      <c r="M93" s="839" t="s">
        <v>952</v>
      </c>
      <c r="O93" s="836" t="s">
        <v>773</v>
      </c>
      <c r="P93" s="837" t="s">
        <v>873</v>
      </c>
      <c r="Q93" s="838" t="s">
        <v>950</v>
      </c>
      <c r="R93" s="837" t="s">
        <v>951</v>
      </c>
      <c r="S93" s="838" t="s">
        <v>952</v>
      </c>
      <c r="U93" s="836" t="s">
        <v>773</v>
      </c>
      <c r="V93" s="837" t="s">
        <v>873</v>
      </c>
      <c r="W93" s="838" t="s">
        <v>950</v>
      </c>
      <c r="X93" s="837" t="s">
        <v>951</v>
      </c>
      <c r="Y93" s="838" t="s">
        <v>952</v>
      </c>
      <c r="AA93" s="836" t="s">
        <v>773</v>
      </c>
      <c r="AB93" s="837" t="s">
        <v>873</v>
      </c>
      <c r="AC93" s="838" t="s">
        <v>950</v>
      </c>
      <c r="AD93" s="837" t="s">
        <v>951</v>
      </c>
      <c r="AE93" s="838" t="s">
        <v>952</v>
      </c>
    </row>
    <row r="94" spans="3:31" ht="13.9" customHeight="1" x14ac:dyDescent="0.3">
      <c r="C94" s="840" t="s">
        <v>931</v>
      </c>
      <c r="D94" s="901">
        <v>1</v>
      </c>
      <c r="E94" s="899">
        <v>99735.36365457825</v>
      </c>
      <c r="F94" s="843">
        <v>0.01</v>
      </c>
      <c r="G94" s="900">
        <v>997.35363654578248</v>
      </c>
      <c r="I94" s="840" t="s">
        <v>931</v>
      </c>
      <c r="J94" s="901">
        <v>1</v>
      </c>
      <c r="K94" s="899">
        <v>99735.36365457825</v>
      </c>
      <c r="L94" s="843">
        <v>9.4999999999999998E-3</v>
      </c>
      <c r="M94" s="844">
        <v>947.4859547184933</v>
      </c>
      <c r="O94" s="840" t="s">
        <v>931</v>
      </c>
      <c r="P94" s="845">
        <v>1</v>
      </c>
      <c r="Q94" s="899">
        <v>99735.36365457825</v>
      </c>
      <c r="R94" s="843">
        <v>0.01</v>
      </c>
      <c r="S94" s="844">
        <v>997.35363654578248</v>
      </c>
      <c r="U94" s="840" t="s">
        <v>931</v>
      </c>
      <c r="V94" s="843">
        <v>1</v>
      </c>
      <c r="W94" s="899">
        <v>99735.36365457825</v>
      </c>
      <c r="X94" s="843">
        <v>0.01</v>
      </c>
      <c r="Y94" s="844">
        <v>997.35363654578248</v>
      </c>
      <c r="AA94" s="840" t="s">
        <v>931</v>
      </c>
      <c r="AB94" s="845">
        <v>1</v>
      </c>
      <c r="AC94" s="899">
        <v>99735.36365457825</v>
      </c>
      <c r="AD94" s="843">
        <v>0.08</v>
      </c>
      <c r="AE94" s="844">
        <v>7978.8290923662598</v>
      </c>
    </row>
    <row r="95" spans="3:31" ht="13.9" customHeight="1" x14ac:dyDescent="0.3">
      <c r="C95" s="840" t="s">
        <v>932</v>
      </c>
      <c r="D95" s="901">
        <v>1</v>
      </c>
      <c r="E95" s="899">
        <v>4251.3637355331075</v>
      </c>
      <c r="F95" s="843">
        <v>0.01</v>
      </c>
      <c r="G95" s="900">
        <v>42.513637355331078</v>
      </c>
      <c r="I95" s="840" t="s">
        <v>932</v>
      </c>
      <c r="J95" s="901">
        <v>1</v>
      </c>
      <c r="K95" s="899">
        <v>4251.3637355331075</v>
      </c>
      <c r="L95" s="843">
        <v>9.4999999999999998E-3</v>
      </c>
      <c r="M95" s="844">
        <v>40.387955487564518</v>
      </c>
      <c r="O95" s="840" t="s">
        <v>932</v>
      </c>
      <c r="P95" s="845">
        <v>1</v>
      </c>
      <c r="Q95" s="899">
        <v>4251.3637355331075</v>
      </c>
      <c r="R95" s="843">
        <v>0.01</v>
      </c>
      <c r="S95" s="844">
        <v>42.513637355331078</v>
      </c>
      <c r="U95" s="840" t="s">
        <v>932</v>
      </c>
      <c r="V95" s="843">
        <v>1</v>
      </c>
      <c r="W95" s="899">
        <v>4251.3637355331075</v>
      </c>
      <c r="X95" s="843">
        <v>0.01</v>
      </c>
      <c r="Y95" s="844">
        <v>42.513637355331078</v>
      </c>
      <c r="AA95" s="846"/>
      <c r="AB95" s="845"/>
      <c r="AC95" s="847"/>
      <c r="AD95" s="843"/>
      <c r="AE95" s="844"/>
    </row>
    <row r="96" spans="3:31" ht="13.9" customHeight="1" x14ac:dyDescent="0.3">
      <c r="C96" s="840" t="s">
        <v>1070</v>
      </c>
      <c r="D96" s="901">
        <v>1</v>
      </c>
      <c r="E96" s="899">
        <v>154317.56403777088</v>
      </c>
      <c r="F96" s="843">
        <v>0.01</v>
      </c>
      <c r="G96" s="900">
        <v>1543.1756403777088</v>
      </c>
      <c r="I96" s="840" t="s">
        <v>1070</v>
      </c>
      <c r="J96" s="901">
        <v>1</v>
      </c>
      <c r="K96" s="899">
        <v>154317.56403777088</v>
      </c>
      <c r="L96" s="843">
        <v>9.4999999999999998E-3</v>
      </c>
      <c r="M96" s="844">
        <v>1466.0168583588234</v>
      </c>
      <c r="O96" s="840" t="s">
        <v>1070</v>
      </c>
      <c r="P96" s="845">
        <v>1</v>
      </c>
      <c r="Q96" s="899">
        <v>154317.56403777088</v>
      </c>
      <c r="R96" s="843">
        <v>0.01</v>
      </c>
      <c r="S96" s="844">
        <v>1543.1756403777088</v>
      </c>
      <c r="U96" s="840" t="s">
        <v>1070</v>
      </c>
      <c r="V96" s="843">
        <v>1</v>
      </c>
      <c r="W96" s="899">
        <v>154317.56403777088</v>
      </c>
      <c r="X96" s="843">
        <v>1.7000000000000001E-2</v>
      </c>
      <c r="Y96" s="844">
        <v>2623.3985886421051</v>
      </c>
      <c r="AA96" s="840"/>
      <c r="AB96" s="845"/>
      <c r="AC96" s="847"/>
      <c r="AD96" s="843"/>
      <c r="AE96" s="844"/>
    </row>
    <row r="97" spans="3:31" ht="13.9" customHeight="1" thickBot="1" x14ac:dyDescent="0.35">
      <c r="C97" s="848"/>
      <c r="D97" s="849"/>
      <c r="E97" s="850" t="s">
        <v>876</v>
      </c>
      <c r="F97" s="851"/>
      <c r="G97" s="859"/>
      <c r="I97" s="848"/>
      <c r="J97" s="852"/>
      <c r="K97" s="849"/>
      <c r="L97" s="850" t="s">
        <v>876</v>
      </c>
      <c r="M97" s="844"/>
      <c r="O97" s="848"/>
      <c r="P97" s="852"/>
      <c r="Q97" s="849"/>
      <c r="R97" s="850" t="s">
        <v>876</v>
      </c>
      <c r="S97" s="844"/>
      <c r="U97" s="848"/>
      <c r="V97" s="907"/>
      <c r="W97" s="849"/>
      <c r="X97" s="850" t="s">
        <v>876</v>
      </c>
      <c r="Y97" s="844"/>
      <c r="AA97" s="848"/>
      <c r="AB97" s="852"/>
      <c r="AC97" s="849"/>
      <c r="AD97" s="850" t="s">
        <v>876</v>
      </c>
      <c r="AE97" s="844"/>
    </row>
    <row r="98" spans="3:31" ht="13.9" customHeight="1" thickTop="1" thickBot="1" x14ac:dyDescent="0.35">
      <c r="C98" s="853"/>
      <c r="D98" s="854"/>
      <c r="E98" s="855"/>
      <c r="F98" s="856" t="s">
        <v>956</v>
      </c>
      <c r="G98" s="903">
        <v>2583.0429142788225</v>
      </c>
      <c r="I98" s="853"/>
      <c r="J98" s="854"/>
      <c r="K98" s="855"/>
      <c r="L98" s="856" t="s">
        <v>956</v>
      </c>
      <c r="M98" s="857">
        <v>2453.890768564881</v>
      </c>
      <c r="O98" s="853"/>
      <c r="P98" s="854"/>
      <c r="Q98" s="855"/>
      <c r="R98" s="856" t="s">
        <v>956</v>
      </c>
      <c r="S98" s="857">
        <v>2583.0429142788225</v>
      </c>
      <c r="U98" s="853"/>
      <c r="V98" s="908"/>
      <c r="W98" s="908"/>
      <c r="X98" s="909" t="s">
        <v>956</v>
      </c>
      <c r="Y98" s="857">
        <v>3663.2658625432186</v>
      </c>
      <c r="AA98" s="853"/>
      <c r="AB98" s="854"/>
      <c r="AC98" s="855"/>
      <c r="AD98" s="856" t="s">
        <v>956</v>
      </c>
      <c r="AE98" s="857">
        <v>7978.8290923662598</v>
      </c>
    </row>
    <row r="99" spans="3:31" ht="13.9" customHeight="1" thickBot="1" x14ac:dyDescent="0.35">
      <c r="C99" s="831" t="s">
        <v>957</v>
      </c>
      <c r="D99" s="832"/>
      <c r="E99" s="858"/>
      <c r="F99" s="832"/>
      <c r="G99" s="859"/>
      <c r="I99" s="831" t="s">
        <v>957</v>
      </c>
      <c r="J99" s="832"/>
      <c r="K99" s="858"/>
      <c r="L99" s="832"/>
      <c r="M99" s="859"/>
      <c r="O99" s="831" t="s">
        <v>957</v>
      </c>
      <c r="P99" s="832"/>
      <c r="Q99" s="858"/>
      <c r="R99" s="832"/>
      <c r="S99" s="859"/>
      <c r="U99" s="831" t="s">
        <v>957</v>
      </c>
      <c r="V99" s="910"/>
      <c r="W99" s="910"/>
      <c r="X99" s="910"/>
      <c r="Y99" s="859"/>
      <c r="AA99" s="831" t="s">
        <v>957</v>
      </c>
      <c r="AB99" s="832"/>
      <c r="AC99" s="858"/>
      <c r="AD99" s="832"/>
      <c r="AE99" s="859"/>
    </row>
    <row r="100" spans="3:31" ht="13.9" customHeight="1" thickTop="1" x14ac:dyDescent="0.3">
      <c r="C100" s="860" t="s">
        <v>773</v>
      </c>
      <c r="D100" s="861" t="s">
        <v>135</v>
      </c>
      <c r="E100" s="862" t="s">
        <v>929</v>
      </c>
      <c r="F100" s="861" t="s">
        <v>958</v>
      </c>
      <c r="G100" s="863" t="s">
        <v>952</v>
      </c>
      <c r="I100" s="860" t="s">
        <v>773</v>
      </c>
      <c r="J100" s="861" t="s">
        <v>135</v>
      </c>
      <c r="K100" s="862" t="s">
        <v>929</v>
      </c>
      <c r="L100" s="861" t="s">
        <v>958</v>
      </c>
      <c r="M100" s="863" t="s">
        <v>952</v>
      </c>
      <c r="O100" s="860" t="s">
        <v>773</v>
      </c>
      <c r="P100" s="861" t="s">
        <v>135</v>
      </c>
      <c r="Q100" s="862" t="s">
        <v>929</v>
      </c>
      <c r="R100" s="861" t="s">
        <v>958</v>
      </c>
      <c r="S100" s="863" t="s">
        <v>952</v>
      </c>
      <c r="U100" s="860" t="s">
        <v>773</v>
      </c>
      <c r="V100" s="911" t="s">
        <v>135</v>
      </c>
      <c r="W100" s="911" t="s">
        <v>929</v>
      </c>
      <c r="X100" s="911" t="s">
        <v>958</v>
      </c>
      <c r="Y100" s="863" t="s">
        <v>952</v>
      </c>
      <c r="AA100" s="860" t="s">
        <v>773</v>
      </c>
      <c r="AB100" s="861" t="s">
        <v>135</v>
      </c>
      <c r="AC100" s="862" t="s">
        <v>929</v>
      </c>
      <c r="AD100" s="861" t="s">
        <v>958</v>
      </c>
      <c r="AE100" s="863" t="s">
        <v>952</v>
      </c>
    </row>
    <row r="101" spans="3:31" ht="13.9" customHeight="1" x14ac:dyDescent="0.3">
      <c r="C101" s="904"/>
      <c r="D101" s="905"/>
      <c r="E101" s="847"/>
      <c r="F101" s="843"/>
      <c r="G101" s="844"/>
      <c r="I101" s="904"/>
      <c r="J101" s="905"/>
      <c r="K101" s="847"/>
      <c r="L101" s="843"/>
      <c r="M101" s="844"/>
      <c r="O101" s="904"/>
      <c r="P101" s="905"/>
      <c r="Q101" s="847"/>
      <c r="R101" s="843"/>
      <c r="S101" s="844"/>
      <c r="U101" s="904"/>
      <c r="V101" s="912"/>
      <c r="W101" s="913"/>
      <c r="X101" s="843"/>
      <c r="Y101" s="844"/>
      <c r="AA101" s="864"/>
      <c r="AB101" s="865"/>
      <c r="AC101" s="866"/>
      <c r="AD101" s="797"/>
      <c r="AE101" s="844"/>
    </row>
    <row r="102" spans="3:31" ht="13.9" customHeight="1" x14ac:dyDescent="0.3">
      <c r="C102" s="904"/>
      <c r="D102" s="905"/>
      <c r="E102" s="847"/>
      <c r="F102" s="843"/>
      <c r="G102" s="844"/>
      <c r="I102" s="904"/>
      <c r="J102" s="905"/>
      <c r="K102" s="847"/>
      <c r="L102" s="843"/>
      <c r="M102" s="844"/>
      <c r="O102" s="904"/>
      <c r="P102" s="905"/>
      <c r="Q102" s="847"/>
      <c r="R102" s="843"/>
      <c r="S102" s="844"/>
      <c r="U102" s="904"/>
      <c r="V102" s="912"/>
      <c r="W102" s="913"/>
      <c r="X102" s="843"/>
      <c r="Y102" s="844"/>
      <c r="AA102" s="864"/>
      <c r="AB102" s="865"/>
      <c r="AC102" s="866"/>
      <c r="AD102" s="797"/>
      <c r="AE102" s="844"/>
    </row>
    <row r="103" spans="3:31" ht="13.9" customHeight="1" thickBot="1" x14ac:dyDescent="0.35">
      <c r="C103" s="904"/>
      <c r="D103" s="905"/>
      <c r="E103" s="847"/>
      <c r="F103" s="843"/>
      <c r="G103" s="844"/>
      <c r="I103" s="904"/>
      <c r="J103" s="905"/>
      <c r="K103" s="847"/>
      <c r="L103" s="843"/>
      <c r="M103" s="844"/>
      <c r="O103" s="904"/>
      <c r="P103" s="905"/>
      <c r="Q103" s="847"/>
      <c r="R103" s="843"/>
      <c r="S103" s="844"/>
      <c r="U103" s="904"/>
      <c r="V103" s="912"/>
      <c r="W103" s="913"/>
      <c r="X103" s="843"/>
      <c r="Y103" s="844"/>
      <c r="AA103" s="864"/>
      <c r="AB103" s="865"/>
      <c r="AC103" s="866"/>
      <c r="AD103" s="797"/>
      <c r="AE103" s="844"/>
    </row>
    <row r="104" spans="3:31" ht="13.9" customHeight="1" thickTop="1" thickBot="1" x14ac:dyDescent="0.35">
      <c r="C104" s="853"/>
      <c r="D104" s="854"/>
      <c r="E104" s="855"/>
      <c r="F104" s="856" t="s">
        <v>956</v>
      </c>
      <c r="G104" s="903">
        <v>0</v>
      </c>
      <c r="I104" s="853"/>
      <c r="J104" s="854"/>
      <c r="K104" s="855"/>
      <c r="L104" s="856" t="s">
        <v>956</v>
      </c>
      <c r="M104" s="869">
        <v>0</v>
      </c>
      <c r="O104" s="853"/>
      <c r="P104" s="854"/>
      <c r="Q104" s="855"/>
      <c r="R104" s="856" t="s">
        <v>956</v>
      </c>
      <c r="S104" s="869">
        <v>0</v>
      </c>
      <c r="U104" s="853"/>
      <c r="V104" s="908"/>
      <c r="W104" s="908"/>
      <c r="X104" s="909" t="s">
        <v>956</v>
      </c>
      <c r="Y104" s="869">
        <v>0</v>
      </c>
      <c r="AA104" s="867"/>
      <c r="AB104" s="854"/>
      <c r="AC104" s="855"/>
      <c r="AD104" s="868" t="s">
        <v>956</v>
      </c>
      <c r="AE104" s="869">
        <v>0</v>
      </c>
    </row>
    <row r="105" spans="3:31" ht="13.9" customHeight="1" thickBot="1" x14ac:dyDescent="0.35">
      <c r="C105" s="831" t="s">
        <v>1071</v>
      </c>
      <c r="D105" s="832"/>
      <c r="E105" s="858"/>
      <c r="F105" s="832"/>
      <c r="G105" s="859"/>
      <c r="I105" s="831" t="s">
        <v>1071</v>
      </c>
      <c r="J105" s="832"/>
      <c r="K105" s="858"/>
      <c r="L105" s="832"/>
      <c r="M105" s="859"/>
      <c r="O105" s="831" t="s">
        <v>1071</v>
      </c>
      <c r="P105" s="832"/>
      <c r="Q105" s="858"/>
      <c r="R105" s="832"/>
      <c r="S105" s="859"/>
      <c r="U105" s="831" t="s">
        <v>1071</v>
      </c>
      <c r="V105" s="910"/>
      <c r="W105" s="910"/>
      <c r="X105" s="910"/>
      <c r="Y105" s="859"/>
      <c r="AA105" s="870"/>
      <c r="AB105" s="832"/>
      <c r="AC105" s="858"/>
      <c r="AD105" s="832"/>
      <c r="AE105" s="859"/>
    </row>
    <row r="106" spans="3:31" ht="13.9" customHeight="1" thickTop="1" x14ac:dyDescent="0.3">
      <c r="C106" s="875" t="s">
        <v>960</v>
      </c>
      <c r="D106" s="872" t="s">
        <v>2351</v>
      </c>
      <c r="E106" s="873" t="s">
        <v>1072</v>
      </c>
      <c r="F106" s="837" t="s">
        <v>2599</v>
      </c>
      <c r="G106" s="874"/>
      <c r="I106" s="875" t="s">
        <v>960</v>
      </c>
      <c r="J106" s="872" t="s">
        <v>2351</v>
      </c>
      <c r="K106" s="873" t="s">
        <v>1072</v>
      </c>
      <c r="L106" s="837" t="s">
        <v>2599</v>
      </c>
      <c r="M106" s="874"/>
      <c r="O106" s="875" t="s">
        <v>960</v>
      </c>
      <c r="P106" s="872" t="s">
        <v>2351</v>
      </c>
      <c r="Q106" s="873" t="s">
        <v>1072</v>
      </c>
      <c r="R106" s="837" t="s">
        <v>2599</v>
      </c>
      <c r="S106" s="874"/>
      <c r="U106" s="875" t="s">
        <v>960</v>
      </c>
      <c r="V106" s="872" t="s">
        <v>2351</v>
      </c>
      <c r="W106" s="873" t="s">
        <v>1072</v>
      </c>
      <c r="X106" s="837" t="s">
        <v>2599</v>
      </c>
      <c r="Y106" s="874"/>
      <c r="AA106" s="875" t="s">
        <v>960</v>
      </c>
      <c r="AB106" s="872" t="s">
        <v>2351</v>
      </c>
      <c r="AC106" s="873" t="s">
        <v>1072</v>
      </c>
      <c r="AD106" s="837" t="s">
        <v>2599</v>
      </c>
      <c r="AE106" s="874"/>
    </row>
    <row r="107" spans="3:31" ht="13.9" customHeight="1" x14ac:dyDescent="0.3">
      <c r="C107" s="881" t="s">
        <v>1066</v>
      </c>
      <c r="D107" s="906">
        <v>1</v>
      </c>
      <c r="E107" s="878">
        <v>93831.201492526641</v>
      </c>
      <c r="F107" s="843">
        <v>6.0000000000000001E-3</v>
      </c>
      <c r="G107" s="883">
        <v>562.98720895515987</v>
      </c>
      <c r="I107" s="881" t="s">
        <v>1066</v>
      </c>
      <c r="J107" s="906">
        <v>1</v>
      </c>
      <c r="K107" s="878">
        <v>93831.201492526641</v>
      </c>
      <c r="L107" s="843">
        <v>6.0000000000000001E-3</v>
      </c>
      <c r="M107" s="883">
        <v>562.98720895515987</v>
      </c>
      <c r="O107" s="881" t="s">
        <v>1066</v>
      </c>
      <c r="P107" s="882">
        <v>1</v>
      </c>
      <c r="Q107" s="878">
        <v>93831.201492526641</v>
      </c>
      <c r="R107" s="843">
        <v>0.01</v>
      </c>
      <c r="S107" s="883">
        <v>938.31201492526645</v>
      </c>
      <c r="U107" s="881" t="s">
        <v>1066</v>
      </c>
      <c r="V107" s="882">
        <v>1</v>
      </c>
      <c r="W107" s="878">
        <v>93831.201492526641</v>
      </c>
      <c r="X107" s="843">
        <v>0.01</v>
      </c>
      <c r="Y107" s="883">
        <v>938.31201492526645</v>
      </c>
      <c r="AA107" s="881" t="s">
        <v>1066</v>
      </c>
      <c r="AB107" s="882">
        <v>1</v>
      </c>
      <c r="AC107" s="878">
        <v>93831.201492526641</v>
      </c>
      <c r="AD107" s="843">
        <v>0.08</v>
      </c>
      <c r="AE107" s="883">
        <v>7506.4961194021316</v>
      </c>
    </row>
    <row r="108" spans="3:31" ht="13.9" customHeight="1" x14ac:dyDescent="0.3">
      <c r="C108" s="881" t="s">
        <v>934</v>
      </c>
      <c r="D108" s="906">
        <v>1</v>
      </c>
      <c r="E108" s="878">
        <v>64040.167561799884</v>
      </c>
      <c r="F108" s="843">
        <v>0.01</v>
      </c>
      <c r="G108" s="883">
        <v>640.40167561799888</v>
      </c>
      <c r="I108" s="881" t="s">
        <v>934</v>
      </c>
      <c r="J108" s="906">
        <v>1</v>
      </c>
      <c r="K108" s="878">
        <v>64040.167561799884</v>
      </c>
      <c r="L108" s="843">
        <v>0.01</v>
      </c>
      <c r="M108" s="883">
        <v>640.40167561799888</v>
      </c>
      <c r="O108" s="881" t="s">
        <v>934</v>
      </c>
      <c r="P108" s="885">
        <v>1</v>
      </c>
      <c r="Q108" s="878">
        <v>64040.167561799884</v>
      </c>
      <c r="R108" s="843">
        <v>0.02</v>
      </c>
      <c r="S108" s="883">
        <v>1280.8033512359978</v>
      </c>
      <c r="U108" s="881" t="s">
        <v>934</v>
      </c>
      <c r="V108" s="885">
        <v>1</v>
      </c>
      <c r="W108" s="878">
        <v>64040.167561799884</v>
      </c>
      <c r="X108" s="843">
        <v>1.2E-2</v>
      </c>
      <c r="Y108" s="883">
        <v>768.48201074159863</v>
      </c>
      <c r="AA108" s="876" t="s">
        <v>934</v>
      </c>
      <c r="AB108" s="885">
        <v>1</v>
      </c>
      <c r="AC108" s="878">
        <v>64040.167561799884</v>
      </c>
      <c r="AD108" s="843">
        <v>0.08</v>
      </c>
      <c r="AE108" s="883">
        <v>5123.213404943991</v>
      </c>
    </row>
    <row r="109" spans="3:31" ht="13.9" customHeight="1" x14ac:dyDescent="0.3">
      <c r="C109" s="881" t="s">
        <v>923</v>
      </c>
      <c r="D109" s="906">
        <v>1</v>
      </c>
      <c r="E109" s="878">
        <v>64040.167561799884</v>
      </c>
      <c r="F109" s="843">
        <v>0.01</v>
      </c>
      <c r="G109" s="883">
        <v>640.40167561799888</v>
      </c>
      <c r="I109" s="881" t="s">
        <v>923</v>
      </c>
      <c r="J109" s="906">
        <v>1</v>
      </c>
      <c r="K109" s="878">
        <v>64040.167561799884</v>
      </c>
      <c r="L109" s="843">
        <v>0.01</v>
      </c>
      <c r="M109" s="883">
        <v>640.40167561799888</v>
      </c>
      <c r="O109" s="881" t="s">
        <v>923</v>
      </c>
      <c r="P109" s="888">
        <v>1</v>
      </c>
      <c r="Q109" s="878">
        <v>64040.167561799884</v>
      </c>
      <c r="R109" s="843">
        <v>0.02</v>
      </c>
      <c r="S109" s="883">
        <v>1280.8033512359978</v>
      </c>
      <c r="U109" s="881" t="s">
        <v>923</v>
      </c>
      <c r="V109" s="888">
        <v>1</v>
      </c>
      <c r="W109" s="878">
        <v>64040.167561799884</v>
      </c>
      <c r="X109" s="843">
        <v>1.2E-2</v>
      </c>
      <c r="Y109" s="883">
        <v>768.48201074159863</v>
      </c>
      <c r="AA109" s="876" t="s">
        <v>923</v>
      </c>
      <c r="AB109" s="888">
        <v>1</v>
      </c>
      <c r="AC109" s="878">
        <v>64040.167561799884</v>
      </c>
      <c r="AD109" s="843">
        <v>0.08</v>
      </c>
      <c r="AE109" s="883">
        <v>5123.213404943991</v>
      </c>
    </row>
    <row r="110" spans="3:31" ht="13.9" customHeight="1" thickBot="1" x14ac:dyDescent="0.35">
      <c r="C110" s="889"/>
      <c r="D110" s="832"/>
      <c r="E110" s="858"/>
      <c r="F110" s="892" t="s">
        <v>956</v>
      </c>
      <c r="G110" s="891">
        <v>1843.7905601911575</v>
      </c>
      <c r="I110" s="889"/>
      <c r="J110" s="832"/>
      <c r="K110" s="858"/>
      <c r="L110" s="892" t="s">
        <v>956</v>
      </c>
      <c r="M110" s="891">
        <v>1843.7905601911575</v>
      </c>
      <c r="O110" s="889"/>
      <c r="P110" s="832"/>
      <c r="Q110" s="858"/>
      <c r="R110" s="892" t="s">
        <v>956</v>
      </c>
      <c r="S110" s="891">
        <v>3499.9187173972623</v>
      </c>
      <c r="U110" s="889"/>
      <c r="V110" s="910"/>
      <c r="W110" s="910"/>
      <c r="X110" s="914" t="s">
        <v>956</v>
      </c>
      <c r="Y110" s="891">
        <v>2475.2760364084638</v>
      </c>
      <c r="AA110" s="889"/>
      <c r="AB110" s="832"/>
      <c r="AC110" s="858"/>
      <c r="AD110" s="892" t="s">
        <v>956</v>
      </c>
      <c r="AE110" s="891">
        <v>17752.922929290115</v>
      </c>
    </row>
    <row r="111" spans="3:31" ht="13.9" customHeight="1" thickTop="1" thickBot="1" x14ac:dyDescent="0.35">
      <c r="C111" s="893"/>
      <c r="D111" s="894" t="s">
        <v>964</v>
      </c>
      <c r="E111" s="895"/>
      <c r="F111" s="894"/>
      <c r="G111" s="896">
        <v>4426.8334744699805</v>
      </c>
      <c r="I111" s="893"/>
      <c r="J111" s="894" t="s">
        <v>964</v>
      </c>
      <c r="K111" s="895"/>
      <c r="L111" s="894"/>
      <c r="M111" s="896">
        <v>4297.6813287560381</v>
      </c>
      <c r="O111" s="893"/>
      <c r="P111" s="894" t="s">
        <v>964</v>
      </c>
      <c r="Q111" s="895"/>
      <c r="R111" s="894"/>
      <c r="S111" s="896">
        <v>6082.9616316760848</v>
      </c>
      <c r="U111" s="893"/>
      <c r="V111" s="894" t="s">
        <v>964</v>
      </c>
      <c r="W111" s="895"/>
      <c r="X111" s="894"/>
      <c r="Y111" s="896">
        <v>6138.541898951682</v>
      </c>
      <c r="AA111" s="893"/>
      <c r="AB111" s="894" t="s">
        <v>964</v>
      </c>
      <c r="AC111" s="895"/>
      <c r="AD111" s="894"/>
      <c r="AE111" s="896">
        <v>25731.752021656375</v>
      </c>
    </row>
    <row r="112" spans="3:31" ht="13.9" customHeight="1" x14ac:dyDescent="0.3"/>
    <row r="113" spans="3:25" ht="13.9" customHeight="1" thickBot="1" x14ac:dyDescent="0.35"/>
    <row r="114" spans="3:25" ht="13.9" customHeight="1" x14ac:dyDescent="0.3">
      <c r="C114" s="813"/>
      <c r="D114" s="814"/>
      <c r="E114" s="815"/>
      <c r="F114" s="3999" t="s">
        <v>875</v>
      </c>
      <c r="G114" s="4000"/>
      <c r="I114" s="813"/>
      <c r="J114" s="814"/>
      <c r="K114" s="815"/>
      <c r="L114" s="3999" t="s">
        <v>875</v>
      </c>
      <c r="M114" s="4000"/>
      <c r="O114" s="813"/>
      <c r="P114" s="814"/>
      <c r="Q114" s="815"/>
      <c r="R114" s="3999" t="s">
        <v>875</v>
      </c>
      <c r="S114" s="4000"/>
      <c r="U114" s="813"/>
      <c r="V114" s="814"/>
      <c r="W114" s="815"/>
      <c r="X114" s="3999" t="s">
        <v>875</v>
      </c>
      <c r="Y114" s="4000"/>
    </row>
    <row r="115" spans="3:25" ht="13.9" customHeight="1" thickBot="1" x14ac:dyDescent="0.35">
      <c r="C115" s="816" t="s">
        <v>877</v>
      </c>
      <c r="D115" s="817">
        <v>16</v>
      </c>
      <c r="E115" s="818"/>
      <c r="F115" s="819" t="s">
        <v>3366</v>
      </c>
      <c r="G115" s="820"/>
      <c r="I115" s="816" t="s">
        <v>877</v>
      </c>
      <c r="J115" s="817">
        <v>17</v>
      </c>
      <c r="K115" s="818"/>
      <c r="L115" s="819" t="s">
        <v>3366</v>
      </c>
      <c r="M115" s="820"/>
      <c r="O115" s="816" t="s">
        <v>877</v>
      </c>
      <c r="P115" s="817">
        <v>18</v>
      </c>
      <c r="Q115" s="818"/>
      <c r="R115" s="819" t="s">
        <v>3366</v>
      </c>
      <c r="S115" s="820"/>
      <c r="U115" s="816" t="s">
        <v>877</v>
      </c>
      <c r="V115" s="817">
        <v>19</v>
      </c>
      <c r="W115" s="818"/>
      <c r="X115" s="819" t="s">
        <v>3366</v>
      </c>
      <c r="Y115" s="820"/>
    </row>
    <row r="116" spans="3:25" ht="13.9" customHeight="1" x14ac:dyDescent="0.3">
      <c r="C116" s="821" t="s">
        <v>3459</v>
      </c>
      <c r="D116" s="822"/>
      <c r="E116" s="822"/>
      <c r="F116" s="823"/>
      <c r="G116" s="824"/>
      <c r="I116" s="821" t="s">
        <v>3444</v>
      </c>
      <c r="J116" s="822"/>
      <c r="K116" s="822"/>
      <c r="L116" s="823"/>
      <c r="M116" s="824"/>
      <c r="O116" s="821" t="s">
        <v>3445</v>
      </c>
      <c r="P116" s="822"/>
      <c r="Q116" s="822"/>
      <c r="R116" s="823"/>
      <c r="S116" s="824"/>
      <c r="U116" s="821" t="s">
        <v>3465</v>
      </c>
      <c r="V116" s="822"/>
      <c r="W116" s="822"/>
      <c r="X116" s="823"/>
      <c r="Y116" s="824"/>
    </row>
    <row r="117" spans="3:25" ht="13.9" customHeight="1" thickBot="1" x14ac:dyDescent="0.35">
      <c r="C117" s="826"/>
      <c r="D117" s="827"/>
      <c r="E117" s="828"/>
      <c r="F117" s="829"/>
      <c r="G117" s="830"/>
      <c r="I117" s="826"/>
      <c r="J117" s="827"/>
      <c r="K117" s="828"/>
      <c r="L117" s="829"/>
      <c r="M117" s="830"/>
      <c r="O117" s="826"/>
      <c r="P117" s="827"/>
      <c r="Q117" s="828"/>
      <c r="R117" s="829"/>
      <c r="S117" s="830"/>
      <c r="U117" s="826"/>
      <c r="V117" s="827"/>
      <c r="W117" s="828"/>
      <c r="X117" s="829"/>
      <c r="Y117" s="830"/>
    </row>
    <row r="118" spans="3:25" ht="13.9" customHeight="1" thickBot="1" x14ac:dyDescent="0.35">
      <c r="C118" s="831" t="s">
        <v>947</v>
      </c>
      <c r="D118" s="832"/>
      <c r="E118" s="833"/>
      <c r="F118" s="834" t="s">
        <v>892</v>
      </c>
      <c r="G118" s="835" t="s">
        <v>948</v>
      </c>
      <c r="I118" s="831" t="s">
        <v>947</v>
      </c>
      <c r="J118" s="832"/>
      <c r="K118" s="833"/>
      <c r="L118" s="834" t="s">
        <v>892</v>
      </c>
      <c r="M118" s="835" t="s">
        <v>948</v>
      </c>
      <c r="O118" s="831" t="s">
        <v>947</v>
      </c>
      <c r="P118" s="832"/>
      <c r="Q118" s="833"/>
      <c r="R118" s="834" t="s">
        <v>892</v>
      </c>
      <c r="S118" s="835" t="s">
        <v>948</v>
      </c>
      <c r="U118" s="831" t="s">
        <v>947</v>
      </c>
      <c r="V118" s="832"/>
      <c r="W118" s="833"/>
      <c r="X118" s="834" t="s">
        <v>892</v>
      </c>
      <c r="Y118" s="835" t="s">
        <v>948</v>
      </c>
    </row>
    <row r="119" spans="3:25" ht="13.9" customHeight="1" thickTop="1" x14ac:dyDescent="0.3">
      <c r="C119" s="836" t="s">
        <v>773</v>
      </c>
      <c r="D119" s="837" t="s">
        <v>873</v>
      </c>
      <c r="E119" s="838" t="s">
        <v>950</v>
      </c>
      <c r="F119" s="837" t="s">
        <v>951</v>
      </c>
      <c r="G119" s="838" t="s">
        <v>952</v>
      </c>
      <c r="I119" s="836" t="s">
        <v>773</v>
      </c>
      <c r="J119" s="837" t="s">
        <v>873</v>
      </c>
      <c r="K119" s="838" t="s">
        <v>950</v>
      </c>
      <c r="L119" s="837" t="s">
        <v>951</v>
      </c>
      <c r="M119" s="839" t="s">
        <v>952</v>
      </c>
      <c r="O119" s="836" t="s">
        <v>773</v>
      </c>
      <c r="P119" s="837" t="s">
        <v>873</v>
      </c>
      <c r="Q119" s="838" t="s">
        <v>950</v>
      </c>
      <c r="R119" s="837" t="s">
        <v>951</v>
      </c>
      <c r="S119" s="838" t="s">
        <v>952</v>
      </c>
      <c r="U119" s="836" t="s">
        <v>773</v>
      </c>
      <c r="V119" s="837" t="s">
        <v>873</v>
      </c>
      <c r="W119" s="838" t="s">
        <v>950</v>
      </c>
      <c r="X119" s="837" t="s">
        <v>951</v>
      </c>
      <c r="Y119" s="838" t="s">
        <v>952</v>
      </c>
    </row>
    <row r="120" spans="3:25" ht="13.9" customHeight="1" x14ac:dyDescent="0.3">
      <c r="C120" s="840" t="s">
        <v>931</v>
      </c>
      <c r="D120" s="845">
        <v>1</v>
      </c>
      <c r="E120" s="899">
        <v>99735.36365457825</v>
      </c>
      <c r="F120" s="843">
        <v>0.08</v>
      </c>
      <c r="G120" s="900">
        <v>7978.8290923662598</v>
      </c>
      <c r="I120" s="840" t="s">
        <v>931</v>
      </c>
      <c r="J120" s="845">
        <v>1</v>
      </c>
      <c r="K120" s="899">
        <v>99735.36365457825</v>
      </c>
      <c r="L120" s="843">
        <v>0.04</v>
      </c>
      <c r="M120" s="844">
        <v>3989.4145461831299</v>
      </c>
      <c r="O120" s="840" t="s">
        <v>931</v>
      </c>
      <c r="P120" s="845">
        <v>1</v>
      </c>
      <c r="Q120" s="899">
        <v>99735.36365457825</v>
      </c>
      <c r="R120" s="843">
        <v>0.06</v>
      </c>
      <c r="S120" s="844">
        <v>5984.1218192746946</v>
      </c>
      <c r="U120" s="840" t="s">
        <v>931</v>
      </c>
      <c r="V120" s="845">
        <v>1</v>
      </c>
      <c r="W120" s="899">
        <v>99735.36365457825</v>
      </c>
      <c r="X120" s="675">
        <v>7.4999999999999997E-2</v>
      </c>
      <c r="Y120" s="844">
        <v>7480.1522740933688</v>
      </c>
    </row>
    <row r="121" spans="3:25" ht="13.9" customHeight="1" x14ac:dyDescent="0.3">
      <c r="C121" s="846"/>
      <c r="D121" s="845"/>
      <c r="E121" s="847"/>
      <c r="F121" s="843"/>
      <c r="G121" s="847"/>
      <c r="I121" s="846"/>
      <c r="J121" s="845"/>
      <c r="K121" s="847"/>
      <c r="L121" s="843"/>
      <c r="M121" s="844">
        <v>0</v>
      </c>
      <c r="O121" s="846"/>
      <c r="P121" s="845"/>
      <c r="Q121" s="899"/>
      <c r="R121" s="843"/>
      <c r="S121" s="844">
        <v>0</v>
      </c>
      <c r="U121" s="840" t="s">
        <v>932</v>
      </c>
      <c r="V121" s="845">
        <v>1</v>
      </c>
      <c r="W121" s="899">
        <v>4251.3637355331075</v>
      </c>
      <c r="X121" s="675">
        <v>0.28000000000000003</v>
      </c>
      <c r="Y121" s="844">
        <v>1190.3818459492702</v>
      </c>
    </row>
    <row r="122" spans="3:25" ht="13.9" customHeight="1" x14ac:dyDescent="0.3">
      <c r="C122" s="840"/>
      <c r="D122" s="845"/>
      <c r="E122" s="847"/>
      <c r="F122" s="843"/>
      <c r="G122" s="847"/>
      <c r="I122" s="840"/>
      <c r="J122" s="845"/>
      <c r="K122" s="847"/>
      <c r="L122" s="843"/>
      <c r="M122" s="844">
        <v>0</v>
      </c>
      <c r="O122" s="840"/>
      <c r="P122" s="845"/>
      <c r="Q122" s="899"/>
      <c r="R122" s="843"/>
      <c r="S122" s="844">
        <v>0</v>
      </c>
      <c r="U122" s="840" t="s">
        <v>1124</v>
      </c>
      <c r="V122" s="845">
        <v>1</v>
      </c>
      <c r="W122" s="899">
        <v>33660.685233420161</v>
      </c>
      <c r="X122" s="675">
        <v>0.1</v>
      </c>
      <c r="Y122" s="844">
        <v>3366.0685233420163</v>
      </c>
    </row>
    <row r="123" spans="3:25" ht="13.9" customHeight="1" thickBot="1" x14ac:dyDescent="0.35">
      <c r="C123" s="848"/>
      <c r="D123" s="852"/>
      <c r="E123" s="849"/>
      <c r="F123" s="850" t="s">
        <v>876</v>
      </c>
      <c r="G123" s="851"/>
      <c r="I123" s="848"/>
      <c r="J123" s="852"/>
      <c r="K123" s="849"/>
      <c r="L123" s="850" t="s">
        <v>876</v>
      </c>
      <c r="M123" s="844"/>
      <c r="O123" s="848"/>
      <c r="P123" s="852"/>
      <c r="Q123" s="849"/>
      <c r="R123" s="850" t="s">
        <v>876</v>
      </c>
      <c r="S123" s="844"/>
      <c r="U123" s="840" t="s">
        <v>1075</v>
      </c>
      <c r="V123" s="845">
        <v>1</v>
      </c>
      <c r="W123" s="899">
        <v>51438.943698657589</v>
      </c>
      <c r="X123" s="675">
        <v>0.1</v>
      </c>
      <c r="Y123" s="844">
        <v>5143.8943698657595</v>
      </c>
    </row>
    <row r="124" spans="3:25" ht="13.9" customHeight="1" thickTop="1" thickBot="1" x14ac:dyDescent="0.35">
      <c r="C124" s="853"/>
      <c r="D124" s="854"/>
      <c r="E124" s="855"/>
      <c r="F124" s="856" t="s">
        <v>956</v>
      </c>
      <c r="G124" s="903">
        <v>7978.8290923662598</v>
      </c>
      <c r="I124" s="853"/>
      <c r="J124" s="854"/>
      <c r="K124" s="855"/>
      <c r="L124" s="856" t="s">
        <v>956</v>
      </c>
      <c r="M124" s="857">
        <v>3989.4145461831299</v>
      </c>
      <c r="O124" s="853"/>
      <c r="P124" s="854"/>
      <c r="Q124" s="855"/>
      <c r="R124" s="856" t="s">
        <v>956</v>
      </c>
      <c r="S124" s="857">
        <v>5984.1218192746946</v>
      </c>
      <c r="U124" s="853"/>
      <c r="V124" s="854"/>
      <c r="W124" s="855"/>
      <c r="X124" s="856" t="s">
        <v>956</v>
      </c>
      <c r="Y124" s="857">
        <v>17180.497013250417</v>
      </c>
    </row>
    <row r="125" spans="3:25" ht="13.9" customHeight="1" thickBot="1" x14ac:dyDescent="0.35">
      <c r="C125" s="831" t="s">
        <v>957</v>
      </c>
      <c r="D125" s="832"/>
      <c r="E125" s="858"/>
      <c r="F125" s="832"/>
      <c r="G125" s="859"/>
      <c r="I125" s="831" t="s">
        <v>957</v>
      </c>
      <c r="J125" s="832"/>
      <c r="K125" s="858"/>
      <c r="L125" s="832"/>
      <c r="M125" s="859"/>
      <c r="O125" s="831" t="s">
        <v>957</v>
      </c>
      <c r="P125" s="832"/>
      <c r="Q125" s="858"/>
      <c r="R125" s="832"/>
      <c r="S125" s="859"/>
      <c r="U125" s="831" t="s">
        <v>957</v>
      </c>
      <c r="V125" s="832"/>
      <c r="W125" s="858"/>
      <c r="X125" s="832"/>
      <c r="Y125" s="859"/>
    </row>
    <row r="126" spans="3:25" ht="13.9" customHeight="1" thickTop="1" x14ac:dyDescent="0.3">
      <c r="C126" s="860" t="s">
        <v>773</v>
      </c>
      <c r="D126" s="861" t="s">
        <v>135</v>
      </c>
      <c r="E126" s="862" t="s">
        <v>929</v>
      </c>
      <c r="F126" s="861" t="s">
        <v>958</v>
      </c>
      <c r="G126" s="863" t="s">
        <v>952</v>
      </c>
      <c r="I126" s="860" t="s">
        <v>773</v>
      </c>
      <c r="J126" s="861" t="s">
        <v>135</v>
      </c>
      <c r="K126" s="862" t="s">
        <v>929</v>
      </c>
      <c r="L126" s="861" t="s">
        <v>958</v>
      </c>
      <c r="M126" s="863" t="s">
        <v>952</v>
      </c>
      <c r="O126" s="860" t="s">
        <v>773</v>
      </c>
      <c r="P126" s="861" t="s">
        <v>135</v>
      </c>
      <c r="Q126" s="862" t="s">
        <v>929</v>
      </c>
      <c r="R126" s="861" t="s">
        <v>958</v>
      </c>
      <c r="S126" s="863" t="s">
        <v>952</v>
      </c>
      <c r="U126" s="860" t="s">
        <v>773</v>
      </c>
      <c r="V126" s="861" t="s">
        <v>135</v>
      </c>
      <c r="W126" s="862" t="s">
        <v>929</v>
      </c>
      <c r="X126" s="861" t="s">
        <v>958</v>
      </c>
      <c r="Y126" s="863" t="s">
        <v>952</v>
      </c>
    </row>
    <row r="127" spans="3:25" ht="13.9" customHeight="1" x14ac:dyDescent="0.3">
      <c r="C127" s="864"/>
      <c r="D127" s="865"/>
      <c r="E127" s="866"/>
      <c r="F127" s="797"/>
      <c r="G127" s="844"/>
      <c r="I127" s="864"/>
      <c r="J127" s="865"/>
      <c r="K127" s="866"/>
      <c r="L127" s="797"/>
      <c r="M127" s="844"/>
      <c r="O127" s="864"/>
      <c r="P127" s="865"/>
      <c r="Q127" s="847"/>
      <c r="R127" s="797"/>
      <c r="S127" s="844"/>
      <c r="U127" s="904"/>
      <c r="V127" s="905"/>
      <c r="W127" s="847"/>
      <c r="X127" s="843"/>
      <c r="Y127" s="844"/>
    </row>
    <row r="128" spans="3:25" ht="13.9" customHeight="1" x14ac:dyDescent="0.3">
      <c r="C128" s="864"/>
      <c r="D128" s="865"/>
      <c r="E128" s="866"/>
      <c r="F128" s="797"/>
      <c r="G128" s="844"/>
      <c r="I128" s="864"/>
      <c r="J128" s="865"/>
      <c r="K128" s="866"/>
      <c r="L128" s="797"/>
      <c r="M128" s="844"/>
      <c r="O128" s="864"/>
      <c r="P128" s="865"/>
      <c r="Q128" s="847"/>
      <c r="R128" s="797"/>
      <c r="S128" s="844"/>
      <c r="U128" s="904"/>
      <c r="V128" s="905"/>
      <c r="W128" s="847"/>
      <c r="X128" s="843"/>
      <c r="Y128" s="844"/>
    </row>
    <row r="129" spans="3:25" ht="13.9" customHeight="1" thickBot="1" x14ac:dyDescent="0.35">
      <c r="C129" s="864"/>
      <c r="D129" s="865"/>
      <c r="E129" s="866"/>
      <c r="F129" s="797"/>
      <c r="G129" s="844"/>
      <c r="I129" s="864"/>
      <c r="J129" s="865"/>
      <c r="K129" s="866"/>
      <c r="L129" s="797"/>
      <c r="M129" s="844"/>
      <c r="O129" s="864"/>
      <c r="P129" s="865"/>
      <c r="Q129" s="847"/>
      <c r="R129" s="797"/>
      <c r="S129" s="844"/>
      <c r="U129" s="915"/>
      <c r="V129" s="916"/>
      <c r="W129" s="917"/>
      <c r="X129" s="918"/>
      <c r="Y129" s="844"/>
    </row>
    <row r="130" spans="3:25" ht="13.9" customHeight="1" thickTop="1" thickBot="1" x14ac:dyDescent="0.35">
      <c r="C130" s="867"/>
      <c r="D130" s="854"/>
      <c r="E130" s="855"/>
      <c r="F130" s="868" t="s">
        <v>956</v>
      </c>
      <c r="G130" s="903">
        <v>0</v>
      </c>
      <c r="I130" s="867"/>
      <c r="J130" s="854"/>
      <c r="K130" s="855"/>
      <c r="L130" s="868" t="s">
        <v>956</v>
      </c>
      <c r="M130" s="869">
        <v>0</v>
      </c>
      <c r="O130" s="867"/>
      <c r="P130" s="854"/>
      <c r="Q130" s="855"/>
      <c r="R130" s="868" t="s">
        <v>956</v>
      </c>
      <c r="S130" s="869">
        <v>0</v>
      </c>
      <c r="U130" s="853"/>
      <c r="V130" s="854"/>
      <c r="W130" s="855"/>
      <c r="X130" s="856" t="s">
        <v>956</v>
      </c>
      <c r="Y130" s="869">
        <v>0</v>
      </c>
    </row>
    <row r="131" spans="3:25" ht="13.9" customHeight="1" thickTop="1" thickBot="1" x14ac:dyDescent="0.35">
      <c r="C131" s="870"/>
      <c r="D131" s="832"/>
      <c r="E131" s="858"/>
      <c r="F131" s="832"/>
      <c r="G131" s="859"/>
      <c r="I131" s="870"/>
      <c r="J131" s="832"/>
      <c r="K131" s="858"/>
      <c r="L131" s="832"/>
      <c r="M131" s="859"/>
      <c r="O131" s="870"/>
      <c r="P131" s="832"/>
      <c r="Q131" s="858"/>
      <c r="R131" s="832"/>
      <c r="S131" s="859"/>
      <c r="U131" s="831" t="s">
        <v>1071</v>
      </c>
      <c r="V131" s="832"/>
      <c r="W131" s="858"/>
      <c r="X131" s="832"/>
      <c r="Y131" s="859"/>
    </row>
    <row r="132" spans="3:25" ht="13.9" customHeight="1" thickTop="1" x14ac:dyDescent="0.3">
      <c r="C132" s="875" t="s">
        <v>960</v>
      </c>
      <c r="D132" s="872" t="s">
        <v>2351</v>
      </c>
      <c r="E132" s="873" t="s">
        <v>1072</v>
      </c>
      <c r="F132" s="837" t="s">
        <v>2599</v>
      </c>
      <c r="G132" s="874"/>
      <c r="I132" s="875" t="s">
        <v>960</v>
      </c>
      <c r="J132" s="872" t="s">
        <v>2351</v>
      </c>
      <c r="K132" s="873" t="s">
        <v>1072</v>
      </c>
      <c r="L132" s="837" t="s">
        <v>2599</v>
      </c>
      <c r="M132" s="874"/>
      <c r="O132" s="875" t="s">
        <v>960</v>
      </c>
      <c r="P132" s="872" t="s">
        <v>2351</v>
      </c>
      <c r="Q132" s="873" t="s">
        <v>1072</v>
      </c>
      <c r="R132" s="837" t="s">
        <v>2599</v>
      </c>
      <c r="S132" s="874"/>
      <c r="U132" s="875" t="s">
        <v>960</v>
      </c>
      <c r="V132" s="872" t="s">
        <v>2351</v>
      </c>
      <c r="W132" s="873" t="s">
        <v>1072</v>
      </c>
      <c r="X132" s="837" t="s">
        <v>2599</v>
      </c>
      <c r="Y132" s="874"/>
    </row>
    <row r="133" spans="3:25" ht="13.9" customHeight="1" x14ac:dyDescent="0.3">
      <c r="C133" s="881" t="s">
        <v>1066</v>
      </c>
      <c r="D133" s="882">
        <v>1</v>
      </c>
      <c r="E133" s="878">
        <v>93831.201492526641</v>
      </c>
      <c r="F133" s="879">
        <v>0.06</v>
      </c>
      <c r="G133" s="883">
        <v>5629.872089551598</v>
      </c>
      <c r="I133" s="881" t="s">
        <v>1066</v>
      </c>
      <c r="J133" s="882">
        <v>1</v>
      </c>
      <c r="K133" s="878">
        <v>93831.201492526641</v>
      </c>
      <c r="L133" s="843">
        <v>4.3999999999999997E-2</v>
      </c>
      <c r="M133" s="883">
        <v>4128.5728656711717</v>
      </c>
      <c r="O133" s="881" t="s">
        <v>1066</v>
      </c>
      <c r="P133" s="882">
        <v>1</v>
      </c>
      <c r="Q133" s="878">
        <v>93831.201492526641</v>
      </c>
      <c r="R133" s="879">
        <v>0.06</v>
      </c>
      <c r="S133" s="883">
        <v>5629.872089551598</v>
      </c>
      <c r="U133" s="881" t="s">
        <v>1066</v>
      </c>
      <c r="V133" s="882">
        <v>1</v>
      </c>
      <c r="W133" s="878">
        <v>93831.201492526641</v>
      </c>
      <c r="X133" s="675">
        <v>2.5000000000000001E-2</v>
      </c>
      <c r="Y133" s="883">
        <v>2345.7800373131663</v>
      </c>
    </row>
    <row r="134" spans="3:25" ht="13.9" customHeight="1" x14ac:dyDescent="0.3">
      <c r="C134" s="876" t="s">
        <v>934</v>
      </c>
      <c r="D134" s="885">
        <v>1</v>
      </c>
      <c r="E134" s="878">
        <v>64040.167561799884</v>
      </c>
      <c r="F134" s="879">
        <v>0.06</v>
      </c>
      <c r="G134" s="883">
        <v>3842.410053707993</v>
      </c>
      <c r="I134" s="876" t="s">
        <v>934</v>
      </c>
      <c r="J134" s="885">
        <v>1</v>
      </c>
      <c r="K134" s="878">
        <v>64040.167561799884</v>
      </c>
      <c r="L134" s="843">
        <v>4.3999999999999997E-2</v>
      </c>
      <c r="M134" s="883">
        <v>2817.7673727191946</v>
      </c>
      <c r="O134" s="876" t="s">
        <v>934</v>
      </c>
      <c r="P134" s="885">
        <v>1</v>
      </c>
      <c r="Q134" s="878">
        <v>64040.167561799884</v>
      </c>
      <c r="R134" s="879">
        <v>0.06</v>
      </c>
      <c r="S134" s="883">
        <v>3842.410053707993</v>
      </c>
      <c r="U134" s="876" t="s">
        <v>922</v>
      </c>
      <c r="V134" s="885">
        <v>1</v>
      </c>
      <c r="W134" s="878">
        <v>100449.55474126368</v>
      </c>
      <c r="X134" s="675">
        <v>0.06</v>
      </c>
      <c r="Y134" s="883">
        <v>6026.9732844758209</v>
      </c>
    </row>
    <row r="135" spans="3:25" ht="13.9" customHeight="1" x14ac:dyDescent="0.3">
      <c r="C135" s="876" t="s">
        <v>923</v>
      </c>
      <c r="D135" s="888">
        <v>1</v>
      </c>
      <c r="E135" s="878">
        <v>64040.167561799884</v>
      </c>
      <c r="F135" s="879">
        <v>0.06</v>
      </c>
      <c r="G135" s="883">
        <v>3842.410053707993</v>
      </c>
      <c r="I135" s="876" t="s">
        <v>923</v>
      </c>
      <c r="J135" s="888">
        <v>1</v>
      </c>
      <c r="K135" s="878">
        <v>64040.167561799884</v>
      </c>
      <c r="L135" s="843">
        <v>4.3999999999999997E-2</v>
      </c>
      <c r="M135" s="883">
        <v>2817.7673727191946</v>
      </c>
      <c r="O135" s="876" t="s">
        <v>923</v>
      </c>
      <c r="P135" s="888">
        <v>1</v>
      </c>
      <c r="Q135" s="878">
        <v>64040.167561799884</v>
      </c>
      <c r="R135" s="879">
        <v>0.06</v>
      </c>
      <c r="S135" s="883">
        <v>3842.410053707993</v>
      </c>
      <c r="U135" s="876" t="s">
        <v>923</v>
      </c>
      <c r="V135" s="888">
        <v>1</v>
      </c>
      <c r="W135" s="878">
        <v>64040.167561799884</v>
      </c>
      <c r="X135" s="675">
        <v>0.05</v>
      </c>
      <c r="Y135" s="883">
        <v>3202.0083780899945</v>
      </c>
    </row>
    <row r="136" spans="3:25" ht="13.9" customHeight="1" thickBot="1" x14ac:dyDescent="0.35">
      <c r="C136" s="889"/>
      <c r="D136" s="832"/>
      <c r="E136" s="858"/>
      <c r="F136" s="892" t="s">
        <v>956</v>
      </c>
      <c r="G136" s="891">
        <v>13314.692196967586</v>
      </c>
      <c r="I136" s="889"/>
      <c r="J136" s="832"/>
      <c r="K136" s="858"/>
      <c r="L136" s="892" t="s">
        <v>956</v>
      </c>
      <c r="M136" s="891">
        <v>9764.1076111095608</v>
      </c>
      <c r="O136" s="889"/>
      <c r="P136" s="832"/>
      <c r="Q136" s="858"/>
      <c r="R136" s="892" t="s">
        <v>956</v>
      </c>
      <c r="S136" s="891">
        <v>13314.692196967586</v>
      </c>
      <c r="U136" s="889"/>
      <c r="V136" s="832"/>
      <c r="W136" s="858"/>
      <c r="X136" s="892" t="s">
        <v>956</v>
      </c>
      <c r="Y136" s="891">
        <v>11574.761699878982</v>
      </c>
    </row>
    <row r="137" spans="3:25" ht="13.9" customHeight="1" thickTop="1" thickBot="1" x14ac:dyDescent="0.35">
      <c r="C137" s="893"/>
      <c r="D137" s="894" t="s">
        <v>964</v>
      </c>
      <c r="E137" s="895"/>
      <c r="F137" s="894"/>
      <c r="G137" s="896">
        <v>21293.521289333847</v>
      </c>
      <c r="I137" s="893"/>
      <c r="J137" s="894" t="s">
        <v>964</v>
      </c>
      <c r="K137" s="895"/>
      <c r="L137" s="894"/>
      <c r="M137" s="896">
        <v>13753.522157292691</v>
      </c>
      <c r="O137" s="893"/>
      <c r="P137" s="894" t="s">
        <v>964</v>
      </c>
      <c r="Q137" s="895"/>
      <c r="R137" s="894"/>
      <c r="S137" s="896">
        <v>19298.814016242279</v>
      </c>
      <c r="U137" s="893"/>
      <c r="V137" s="894" t="s">
        <v>964</v>
      </c>
      <c r="W137" s="895"/>
      <c r="X137" s="894"/>
      <c r="Y137" s="896">
        <v>28755.258713129399</v>
      </c>
    </row>
    <row r="138" spans="3:25" ht="13.9" customHeight="1" x14ac:dyDescent="0.3"/>
    <row r="139" spans="3:25" ht="13.9" customHeight="1" x14ac:dyDescent="0.3"/>
    <row r="140" spans="3:25" ht="13.9" customHeight="1" x14ac:dyDescent="0.3"/>
    <row r="141" spans="3:25" ht="13.9" customHeight="1" x14ac:dyDescent="0.3"/>
    <row r="142" spans="3:25" ht="13.9" customHeight="1" x14ac:dyDescent="0.3"/>
    <row r="143" spans="3:25" ht="13.9" customHeight="1" x14ac:dyDescent="0.3"/>
    <row r="144" spans="3:25" ht="13.9" customHeight="1" x14ac:dyDescent="0.3"/>
    <row r="145" ht="13.9" customHeight="1" x14ac:dyDescent="0.3"/>
    <row r="146" ht="13.9" customHeight="1" x14ac:dyDescent="0.3"/>
    <row r="147" ht="13.9" customHeight="1" x14ac:dyDescent="0.3"/>
    <row r="148" ht="13.9" customHeight="1" x14ac:dyDescent="0.3"/>
    <row r="149" ht="13.9" customHeight="1" x14ac:dyDescent="0.3"/>
    <row r="150" ht="13.9" customHeight="1" x14ac:dyDescent="0.3"/>
    <row r="151" ht="13.9" customHeight="1" x14ac:dyDescent="0.3"/>
    <row r="152" ht="13.9" customHeight="1" x14ac:dyDescent="0.3"/>
    <row r="153" ht="13.9" customHeight="1" x14ac:dyDescent="0.3"/>
    <row r="154" ht="13.9" customHeight="1" x14ac:dyDescent="0.3"/>
    <row r="155" ht="13.9" customHeight="1" x14ac:dyDescent="0.3"/>
    <row r="156" ht="13.9" customHeight="1" x14ac:dyDescent="0.3"/>
    <row r="157" ht="13.9" customHeight="1" x14ac:dyDescent="0.3"/>
    <row r="158" ht="13.9" customHeight="1" x14ac:dyDescent="0.3"/>
    <row r="159" ht="13.9" customHeight="1" x14ac:dyDescent="0.3"/>
    <row r="160" ht="13.9" customHeight="1" x14ac:dyDescent="0.3"/>
    <row r="161" ht="13.9" customHeight="1" x14ac:dyDescent="0.3"/>
    <row r="162" ht="13.9" customHeight="1" x14ac:dyDescent="0.3"/>
    <row r="163" ht="13.9" customHeight="1" x14ac:dyDescent="0.3"/>
    <row r="164" ht="13.9" customHeight="1" x14ac:dyDescent="0.3"/>
    <row r="165" ht="13.9" customHeight="1" x14ac:dyDescent="0.3"/>
    <row r="166" ht="13.9" customHeight="1" x14ac:dyDescent="0.3"/>
    <row r="167" ht="13.9" customHeight="1" x14ac:dyDescent="0.3"/>
    <row r="168" ht="13.9" customHeight="1" x14ac:dyDescent="0.3"/>
    <row r="169" ht="13.9" customHeight="1" x14ac:dyDescent="0.3"/>
    <row r="170" ht="13.9" customHeight="1" x14ac:dyDescent="0.3"/>
  </sheetData>
  <mergeCells count="34">
    <mergeCell ref="AA32:AE32"/>
    <mergeCell ref="B8:G8"/>
    <mergeCell ref="C32:G32"/>
    <mergeCell ref="I32:M32"/>
    <mergeCell ref="O32:S32"/>
    <mergeCell ref="U32:Y32"/>
    <mergeCell ref="F33:G33"/>
    <mergeCell ref="L33:M33"/>
    <mergeCell ref="X33:Y33"/>
    <mergeCell ref="AD33:AE33"/>
    <mergeCell ref="R33:S33"/>
    <mergeCell ref="C59:G59"/>
    <mergeCell ref="O59:S59"/>
    <mergeCell ref="U59:Y59"/>
    <mergeCell ref="AA59:AE59"/>
    <mergeCell ref="C60:G60"/>
    <mergeCell ref="I60:M60"/>
    <mergeCell ref="O60:S60"/>
    <mergeCell ref="U60:Y60"/>
    <mergeCell ref="AA60:AE60"/>
    <mergeCell ref="AD88:AE88"/>
    <mergeCell ref="F88:G88"/>
    <mergeCell ref="L88:M88"/>
    <mergeCell ref="R88:S88"/>
    <mergeCell ref="X61:Y61"/>
    <mergeCell ref="AD61:AE61"/>
    <mergeCell ref="F61:G61"/>
    <mergeCell ref="L61:M61"/>
    <mergeCell ref="R61:S61"/>
    <mergeCell ref="X114:Y114"/>
    <mergeCell ref="F114:G114"/>
    <mergeCell ref="L114:M114"/>
    <mergeCell ref="R114:S114"/>
    <mergeCell ref="X88:Y88"/>
  </mergeCells>
  <pageMargins left="0.7" right="0.7" top="0.75" bottom="0.75" header="0.3" footer="0.3"/>
  <pageSetup scale="85" orientation="landscape" horizontalDpi="4294967295" verticalDpi="4294967295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6"/>
  <dimension ref="B2:R92"/>
  <sheetViews>
    <sheetView showGridLines="0" zoomScale="85" zoomScaleNormal="85" workbookViewId="0">
      <selection activeCell="H16" sqref="H16"/>
    </sheetView>
  </sheetViews>
  <sheetFormatPr baseColWidth="10" defaultColWidth="11.42578125" defaultRowHeight="15" x14ac:dyDescent="0.3"/>
  <cols>
    <col min="1" max="1" width="11.42578125" style="596"/>
    <col min="2" max="2" width="11.5703125" style="596" bestFit="1" customWidth="1"/>
    <col min="3" max="3" width="50" style="596" customWidth="1"/>
    <col min="4" max="4" width="16.42578125" style="596" customWidth="1"/>
    <col min="5" max="5" width="13.28515625" style="596" customWidth="1"/>
    <col min="6" max="6" width="17.85546875" style="596" customWidth="1"/>
    <col min="7" max="7" width="17.140625" style="596" customWidth="1"/>
    <col min="8" max="8" width="16.140625" style="596" bestFit="1" customWidth="1"/>
    <col min="9" max="10" width="11.42578125" style="596"/>
    <col min="11" max="11" width="22.7109375" style="596" customWidth="1"/>
    <col min="12" max="12" width="11.42578125" style="596"/>
    <col min="13" max="13" width="18" style="596" customWidth="1"/>
    <col min="14" max="14" width="16" style="596" bestFit="1" customWidth="1"/>
    <col min="15" max="15" width="11.42578125" style="596"/>
    <col min="16" max="16" width="17.85546875" style="596" customWidth="1"/>
    <col min="17" max="16384" width="11.42578125" style="596"/>
  </cols>
  <sheetData>
    <row r="2" spans="2:7" ht="18.75" x14ac:dyDescent="0.3">
      <c r="B2" s="595" t="s">
        <v>2804</v>
      </c>
    </row>
    <row r="3" spans="2:7" ht="18.75" x14ac:dyDescent="0.3">
      <c r="B3" s="595" t="s">
        <v>2806</v>
      </c>
    </row>
    <row r="4" spans="2:7" ht="18.75" x14ac:dyDescent="0.3">
      <c r="B4" s="595" t="s">
        <v>2828</v>
      </c>
    </row>
    <row r="5" spans="2:7" x14ac:dyDescent="0.3">
      <c r="B5" s="597" t="s">
        <v>3372</v>
      </c>
    </row>
    <row r="12" spans="2:7" s="690" customFormat="1" ht="38.25" x14ac:dyDescent="0.25">
      <c r="B12" s="599" t="s">
        <v>938</v>
      </c>
      <c r="C12" s="599" t="s">
        <v>776</v>
      </c>
      <c r="D12" s="599" t="s">
        <v>925</v>
      </c>
      <c r="E12" s="600" t="s">
        <v>975</v>
      </c>
      <c r="F12" s="599" t="s">
        <v>976</v>
      </c>
      <c r="G12" s="601" t="s">
        <v>3373</v>
      </c>
    </row>
    <row r="13" spans="2:7" x14ac:dyDescent="0.3">
      <c r="B13" s="603">
        <v>1</v>
      </c>
      <c r="C13" s="604" t="s">
        <v>1100</v>
      </c>
      <c r="D13" s="605">
        <v>663482.48623684468</v>
      </c>
      <c r="E13" s="605">
        <v>0</v>
      </c>
      <c r="F13" s="605">
        <v>3877368.0679648938</v>
      </c>
      <c r="G13" s="605">
        <v>4540850.5542017389</v>
      </c>
    </row>
    <row r="14" spans="2:7" x14ac:dyDescent="0.3">
      <c r="B14" s="603">
        <v>2</v>
      </c>
      <c r="C14" s="604" t="s">
        <v>1102</v>
      </c>
      <c r="D14" s="605">
        <v>663482.48623684468</v>
      </c>
      <c r="E14" s="605">
        <v>0</v>
      </c>
      <c r="F14" s="605">
        <v>5093915.9492939226</v>
      </c>
      <c r="G14" s="605">
        <v>5757398.4355307668</v>
      </c>
    </row>
    <row r="15" spans="2:7" x14ac:dyDescent="0.3">
      <c r="B15" s="603">
        <v>3</v>
      </c>
      <c r="C15" s="604" t="s">
        <v>1103</v>
      </c>
      <c r="D15" s="605">
        <v>663482.48623684468</v>
      </c>
      <c r="E15" s="605">
        <v>0</v>
      </c>
      <c r="F15" s="605">
        <v>3877368.0679648938</v>
      </c>
      <c r="G15" s="605">
        <v>4540850.5542017389</v>
      </c>
    </row>
    <row r="18" spans="2:16" ht="15.75" thickBot="1" x14ac:dyDescent="0.35"/>
    <row r="19" spans="2:16" ht="15" customHeight="1" x14ac:dyDescent="0.3">
      <c r="B19" s="3988"/>
      <c r="C19" s="3989"/>
      <c r="D19" s="3989"/>
      <c r="E19" s="3989"/>
      <c r="F19" s="606"/>
      <c r="G19" s="607" t="s">
        <v>875</v>
      </c>
      <c r="H19" s="606"/>
      <c r="J19" s="3988"/>
      <c r="K19" s="3989"/>
      <c r="L19" s="3989"/>
      <c r="M19" s="3989"/>
      <c r="N19" s="606"/>
      <c r="O19" s="607" t="s">
        <v>875</v>
      </c>
      <c r="P19" s="606"/>
    </row>
    <row r="20" spans="2:16" ht="15.75" thickBot="1" x14ac:dyDescent="0.35">
      <c r="B20" s="3986" t="s">
        <v>877</v>
      </c>
      <c r="C20" s="3987"/>
      <c r="D20" s="3987"/>
      <c r="E20" s="3987"/>
      <c r="F20" s="608">
        <v>1</v>
      </c>
      <c r="G20" s="609" t="s">
        <v>3366</v>
      </c>
      <c r="H20" s="757"/>
      <c r="J20" s="3986" t="s">
        <v>877</v>
      </c>
      <c r="K20" s="3987"/>
      <c r="L20" s="3987"/>
      <c r="M20" s="3987"/>
      <c r="N20" s="608">
        <v>2</v>
      </c>
      <c r="O20" s="609" t="s">
        <v>3366</v>
      </c>
      <c r="P20" s="757"/>
    </row>
    <row r="21" spans="2:16" x14ac:dyDescent="0.3">
      <c r="B21" s="758"/>
      <c r="C21" s="759"/>
      <c r="D21" s="759"/>
      <c r="E21" s="759"/>
      <c r="F21" s="759"/>
      <c r="G21" s="760"/>
      <c r="H21" s="761"/>
      <c r="J21" s="758"/>
      <c r="K21" s="759"/>
      <c r="L21" s="759"/>
      <c r="M21" s="759"/>
      <c r="N21" s="759"/>
      <c r="O21" s="760"/>
      <c r="P21" s="761"/>
    </row>
    <row r="22" spans="2:16" ht="15.75" customHeight="1" thickBot="1" x14ac:dyDescent="0.35">
      <c r="B22" s="615" t="s">
        <v>944</v>
      </c>
      <c r="C22" s="616" t="s">
        <v>1100</v>
      </c>
      <c r="D22" s="617"/>
      <c r="E22" s="617"/>
      <c r="F22" s="617"/>
      <c r="G22" s="618"/>
      <c r="H22" s="619"/>
      <c r="J22" s="615" t="s">
        <v>944</v>
      </c>
      <c r="K22" s="616" t="s">
        <v>1102</v>
      </c>
      <c r="L22" s="617"/>
      <c r="M22" s="617"/>
      <c r="N22" s="617"/>
      <c r="O22" s="618"/>
      <c r="P22" s="619"/>
    </row>
    <row r="23" spans="2:16" x14ac:dyDescent="0.3">
      <c r="B23" s="620"/>
      <c r="C23" s="621"/>
      <c r="D23" s="622"/>
      <c r="E23" s="623"/>
      <c r="F23" s="622"/>
      <c r="G23" s="762"/>
      <c r="H23" s="763"/>
      <c r="J23" s="620"/>
      <c r="K23" s="621"/>
      <c r="L23" s="622"/>
      <c r="M23" s="623"/>
      <c r="N23" s="622"/>
      <c r="O23" s="762"/>
      <c r="P23" s="764"/>
    </row>
    <row r="24" spans="2:16" ht="15.75" thickBot="1" x14ac:dyDescent="0.35">
      <c r="B24" s="620" t="s">
        <v>947</v>
      </c>
      <c r="C24" s="626"/>
      <c r="D24" s="627"/>
      <c r="E24" s="628"/>
      <c r="F24" s="627"/>
      <c r="G24" s="629"/>
      <c r="H24" s="630" t="s">
        <v>892</v>
      </c>
      <c r="J24" s="620" t="s">
        <v>947</v>
      </c>
      <c r="K24" s="626"/>
      <c r="L24" s="622"/>
      <c r="M24" s="628"/>
      <c r="N24" s="627"/>
      <c r="O24" s="629"/>
      <c r="P24" s="630" t="s">
        <v>892</v>
      </c>
    </row>
    <row r="25" spans="2:16" ht="15.75" thickTop="1" x14ac:dyDescent="0.3">
      <c r="B25" s="631" t="s">
        <v>949</v>
      </c>
      <c r="C25" s="632" t="s">
        <v>773</v>
      </c>
      <c r="D25" s="765" t="s">
        <v>135</v>
      </c>
      <c r="E25" s="634" t="s">
        <v>873</v>
      </c>
      <c r="F25" s="633" t="s">
        <v>950</v>
      </c>
      <c r="G25" s="634" t="s">
        <v>951</v>
      </c>
      <c r="H25" s="764" t="s">
        <v>952</v>
      </c>
      <c r="J25" s="766" t="s">
        <v>949</v>
      </c>
      <c r="K25" s="767" t="s">
        <v>773</v>
      </c>
      <c r="L25" s="767" t="s">
        <v>135</v>
      </c>
      <c r="M25" s="634" t="s">
        <v>873</v>
      </c>
      <c r="N25" s="633" t="s">
        <v>950</v>
      </c>
      <c r="O25" s="634" t="s">
        <v>951</v>
      </c>
      <c r="P25" s="764" t="s">
        <v>952</v>
      </c>
    </row>
    <row r="26" spans="2:16" x14ac:dyDescent="0.3">
      <c r="B26" s="717">
        <v>1</v>
      </c>
      <c r="C26" s="639" t="s">
        <v>932</v>
      </c>
      <c r="D26" s="768" t="s">
        <v>921</v>
      </c>
      <c r="E26" s="769">
        <v>2</v>
      </c>
      <c r="F26" s="642">
        <v>4251.3637355331075</v>
      </c>
      <c r="G26" s="643">
        <v>1</v>
      </c>
      <c r="H26" s="644">
        <v>8502.727471066215</v>
      </c>
      <c r="J26" s="717">
        <v>1</v>
      </c>
      <c r="K26" s="639" t="s">
        <v>932</v>
      </c>
      <c r="L26" s="768" t="s">
        <v>921</v>
      </c>
      <c r="M26" s="641">
        <v>2</v>
      </c>
      <c r="N26" s="642">
        <v>4251.3637355331075</v>
      </c>
      <c r="O26" s="643">
        <v>1</v>
      </c>
      <c r="P26" s="644">
        <v>8502.727471066215</v>
      </c>
    </row>
    <row r="27" spans="2:16" x14ac:dyDescent="0.3">
      <c r="B27" s="717">
        <v>2</v>
      </c>
      <c r="C27" s="639" t="s">
        <v>954</v>
      </c>
      <c r="D27" s="770" t="s">
        <v>921</v>
      </c>
      <c r="E27" s="771">
        <v>2</v>
      </c>
      <c r="F27" s="642">
        <v>57306.994189541183</v>
      </c>
      <c r="G27" s="643">
        <v>1</v>
      </c>
      <c r="H27" s="644">
        <v>114613.98837908237</v>
      </c>
      <c r="J27" s="717">
        <v>2</v>
      </c>
      <c r="K27" s="639" t="s">
        <v>954</v>
      </c>
      <c r="L27" s="768" t="s">
        <v>921</v>
      </c>
      <c r="M27" s="641">
        <v>2</v>
      </c>
      <c r="N27" s="642">
        <v>57306.994189541183</v>
      </c>
      <c r="O27" s="643">
        <v>1</v>
      </c>
      <c r="P27" s="644">
        <v>114613.98837908237</v>
      </c>
    </row>
    <row r="28" spans="2:16" x14ac:dyDescent="0.3">
      <c r="B28" s="717">
        <v>3</v>
      </c>
      <c r="C28" s="639" t="s">
        <v>955</v>
      </c>
      <c r="D28" s="770" t="s">
        <v>921</v>
      </c>
      <c r="E28" s="771">
        <v>3</v>
      </c>
      <c r="F28" s="642">
        <v>49100.321378481269</v>
      </c>
      <c r="G28" s="643">
        <v>1</v>
      </c>
      <c r="H28" s="644">
        <v>147300.96413544379</v>
      </c>
      <c r="J28" s="717">
        <v>3</v>
      </c>
      <c r="K28" s="639" t="s">
        <v>955</v>
      </c>
      <c r="L28" s="768" t="s">
        <v>921</v>
      </c>
      <c r="M28" s="641">
        <v>3</v>
      </c>
      <c r="N28" s="642">
        <v>49100.321378481269</v>
      </c>
      <c r="O28" s="643">
        <v>1</v>
      </c>
      <c r="P28" s="644">
        <v>147300.96413544379</v>
      </c>
    </row>
    <row r="29" spans="2:16" x14ac:dyDescent="0.3">
      <c r="B29" s="717">
        <v>4</v>
      </c>
      <c r="C29" s="639" t="s">
        <v>953</v>
      </c>
      <c r="D29" s="770" t="s">
        <v>921</v>
      </c>
      <c r="E29" s="771">
        <v>8</v>
      </c>
      <c r="F29" s="642">
        <v>26026.308555399723</v>
      </c>
      <c r="G29" s="643">
        <v>1</v>
      </c>
      <c r="H29" s="644">
        <v>208210.46844319778</v>
      </c>
      <c r="J29" s="772">
        <v>4</v>
      </c>
      <c r="K29" s="639" t="s">
        <v>953</v>
      </c>
      <c r="L29" s="768" t="s">
        <v>921</v>
      </c>
      <c r="M29" s="641">
        <v>8</v>
      </c>
      <c r="N29" s="642">
        <v>26026.308555399723</v>
      </c>
      <c r="O29" s="643">
        <v>1</v>
      </c>
      <c r="P29" s="644">
        <v>208210.46844319778</v>
      </c>
    </row>
    <row r="30" spans="2:16" x14ac:dyDescent="0.3">
      <c r="B30" s="717">
        <v>5</v>
      </c>
      <c r="C30" s="639" t="s">
        <v>936</v>
      </c>
      <c r="D30" s="770" t="s">
        <v>921</v>
      </c>
      <c r="E30" s="771">
        <v>9</v>
      </c>
      <c r="F30" s="642">
        <v>4513.8849929873777</v>
      </c>
      <c r="G30" s="643">
        <v>1</v>
      </c>
      <c r="H30" s="644">
        <v>40624.964936886397</v>
      </c>
      <c r="J30" s="717">
        <v>5</v>
      </c>
      <c r="K30" s="639" t="s">
        <v>936</v>
      </c>
      <c r="L30" s="768" t="s">
        <v>921</v>
      </c>
      <c r="M30" s="641">
        <v>9</v>
      </c>
      <c r="N30" s="642">
        <v>4513.8849929873777</v>
      </c>
      <c r="O30" s="643">
        <v>1</v>
      </c>
      <c r="P30" s="644">
        <v>40624.964936886397</v>
      </c>
    </row>
    <row r="31" spans="2:16" ht="15.75" thickBot="1" x14ac:dyDescent="0.35">
      <c r="B31" s="717">
        <v>6</v>
      </c>
      <c r="C31" s="639" t="s">
        <v>1747</v>
      </c>
      <c r="D31" s="770" t="s">
        <v>921</v>
      </c>
      <c r="E31" s="769">
        <v>1</v>
      </c>
      <c r="F31" s="642">
        <v>144229.3728711681</v>
      </c>
      <c r="G31" s="643">
        <v>1</v>
      </c>
      <c r="H31" s="773">
        <v>144229.3728711681</v>
      </c>
      <c r="J31" s="772">
        <v>6</v>
      </c>
      <c r="K31" s="639" t="s">
        <v>1747</v>
      </c>
      <c r="L31" s="768" t="s">
        <v>921</v>
      </c>
      <c r="M31" s="774">
        <v>1</v>
      </c>
      <c r="N31" s="642">
        <v>144229.3728711681</v>
      </c>
      <c r="O31" s="643">
        <v>1</v>
      </c>
      <c r="P31" s="644">
        <v>144229.3728711681</v>
      </c>
    </row>
    <row r="32" spans="2:16" ht="16.5" thickTop="1" thickBot="1" x14ac:dyDescent="0.35">
      <c r="B32" s="646"/>
      <c r="C32" s="624"/>
      <c r="D32" s="622"/>
      <c r="E32" s="623"/>
      <c r="F32" s="775"/>
      <c r="G32" s="647" t="s">
        <v>956</v>
      </c>
      <c r="H32" s="776">
        <v>663482.48623684468</v>
      </c>
      <c r="J32" s="646"/>
      <c r="K32" s="624"/>
      <c r="L32" s="622"/>
      <c r="M32" s="623"/>
      <c r="N32" s="622"/>
      <c r="O32" s="647" t="s">
        <v>956</v>
      </c>
      <c r="P32" s="648">
        <v>663482.48623684468</v>
      </c>
    </row>
    <row r="33" spans="2:18" ht="16.5" thickTop="1" thickBot="1" x14ac:dyDescent="0.35">
      <c r="B33" s="649" t="s">
        <v>957</v>
      </c>
      <c r="C33" s="626"/>
      <c r="D33" s="627"/>
      <c r="E33" s="628"/>
      <c r="F33" s="777"/>
      <c r="G33" s="626"/>
      <c r="H33" s="650"/>
      <c r="J33" s="649" t="s">
        <v>957</v>
      </c>
      <c r="K33" s="626"/>
      <c r="L33" s="627"/>
      <c r="M33" s="628"/>
      <c r="N33" s="627"/>
      <c r="O33" s="626"/>
      <c r="P33" s="650"/>
    </row>
    <row r="34" spans="2:18" ht="15.75" thickTop="1" x14ac:dyDescent="0.3">
      <c r="B34" s="778" t="s">
        <v>949</v>
      </c>
      <c r="C34" s="652"/>
      <c r="D34" s="653"/>
      <c r="E34" s="654" t="s">
        <v>135</v>
      </c>
      <c r="F34" s="779" t="s">
        <v>929</v>
      </c>
      <c r="G34" s="654" t="s">
        <v>958</v>
      </c>
      <c r="H34" s="655" t="s">
        <v>952</v>
      </c>
      <c r="J34" s="778" t="s">
        <v>949</v>
      </c>
      <c r="K34" s="652"/>
      <c r="L34" s="653"/>
      <c r="M34" s="654" t="s">
        <v>135</v>
      </c>
      <c r="N34" s="653" t="s">
        <v>929</v>
      </c>
      <c r="O34" s="654" t="s">
        <v>958</v>
      </c>
      <c r="P34" s="655" t="s">
        <v>952</v>
      </c>
    </row>
    <row r="35" spans="2:18" x14ac:dyDescent="0.3">
      <c r="B35" s="656"/>
      <c r="C35" s="657"/>
      <c r="D35" s="658"/>
      <c r="E35" s="659"/>
      <c r="F35" s="780"/>
      <c r="G35" s="661"/>
      <c r="H35" s="662"/>
      <c r="J35" s="656"/>
      <c r="K35" s="657"/>
      <c r="L35" s="658"/>
      <c r="M35" s="659"/>
      <c r="N35" s="660"/>
      <c r="O35" s="661"/>
      <c r="P35" s="662"/>
    </row>
    <row r="36" spans="2:18" x14ac:dyDescent="0.3">
      <c r="B36" s="656"/>
      <c r="C36" s="657"/>
      <c r="D36" s="658"/>
      <c r="E36" s="659"/>
      <c r="F36" s="780"/>
      <c r="G36" s="661"/>
      <c r="H36" s="662"/>
      <c r="J36" s="656"/>
      <c r="K36" s="657"/>
      <c r="L36" s="658"/>
      <c r="M36" s="659"/>
      <c r="N36" s="660"/>
      <c r="O36" s="661"/>
      <c r="P36" s="662"/>
    </row>
    <row r="37" spans="2:18" ht="15.75" thickBot="1" x14ac:dyDescent="0.35">
      <c r="B37" s="656"/>
      <c r="C37" s="657"/>
      <c r="D37" s="658"/>
      <c r="E37" s="659"/>
      <c r="F37" s="780"/>
      <c r="G37" s="661"/>
      <c r="H37" s="662"/>
      <c r="J37" s="656"/>
      <c r="K37" s="657"/>
      <c r="L37" s="658"/>
      <c r="M37" s="659"/>
      <c r="N37" s="660"/>
      <c r="O37" s="661"/>
      <c r="P37" s="662"/>
    </row>
    <row r="38" spans="2:18" ht="16.5" thickTop="1" thickBot="1" x14ac:dyDescent="0.35">
      <c r="B38" s="720"/>
      <c r="C38" s="624" t="s">
        <v>959</v>
      </c>
      <c r="D38" s="622"/>
      <c r="E38" s="623"/>
      <c r="F38" s="775"/>
      <c r="G38" s="664" t="s">
        <v>956</v>
      </c>
      <c r="H38" s="665">
        <v>0</v>
      </c>
      <c r="J38" s="720"/>
      <c r="K38" s="624" t="s">
        <v>959</v>
      </c>
      <c r="L38" s="622"/>
      <c r="M38" s="623"/>
      <c r="N38" s="622"/>
      <c r="O38" s="664" t="s">
        <v>956</v>
      </c>
      <c r="P38" s="665">
        <v>0</v>
      </c>
    </row>
    <row r="39" spans="2:18" ht="16.5" thickTop="1" thickBot="1" x14ac:dyDescent="0.35">
      <c r="B39" s="666"/>
      <c r="C39" s="626"/>
      <c r="D39" s="627"/>
      <c r="E39" s="628"/>
      <c r="F39" s="777"/>
      <c r="G39" s="626"/>
      <c r="H39" s="650"/>
      <c r="J39" s="666"/>
      <c r="K39" s="626"/>
      <c r="L39" s="627"/>
      <c r="M39" s="628"/>
      <c r="N39" s="627"/>
      <c r="O39" s="626"/>
      <c r="P39" s="650"/>
    </row>
    <row r="40" spans="2:18" ht="15.75" thickTop="1" x14ac:dyDescent="0.3">
      <c r="B40" s="778" t="s">
        <v>949</v>
      </c>
      <c r="C40" s="668" t="s">
        <v>960</v>
      </c>
      <c r="D40" s="767" t="s">
        <v>2351</v>
      </c>
      <c r="E40" s="781" t="s">
        <v>961</v>
      </c>
      <c r="F40" s="782" t="s">
        <v>314</v>
      </c>
      <c r="G40" s="634" t="s">
        <v>2599</v>
      </c>
      <c r="H40" s="764" t="s">
        <v>1101</v>
      </c>
      <c r="J40" s="766" t="s">
        <v>949</v>
      </c>
      <c r="K40" s="767" t="s">
        <v>960</v>
      </c>
      <c r="L40" s="767" t="s">
        <v>2351</v>
      </c>
      <c r="M40" s="634" t="s">
        <v>961</v>
      </c>
      <c r="N40" s="633" t="s">
        <v>314</v>
      </c>
      <c r="O40" s="634" t="s">
        <v>2599</v>
      </c>
      <c r="P40" s="764" t="s">
        <v>962</v>
      </c>
    </row>
    <row r="41" spans="2:18" x14ac:dyDescent="0.3">
      <c r="B41" s="772">
        <v>1</v>
      </c>
      <c r="C41" s="671" t="s">
        <v>966</v>
      </c>
      <c r="D41" s="672">
        <v>2</v>
      </c>
      <c r="E41" s="673">
        <v>403671.20035076747</v>
      </c>
      <c r="F41" s="783">
        <v>807342.40070153493</v>
      </c>
      <c r="G41" s="675">
        <v>0.3</v>
      </c>
      <c r="H41" s="784">
        <v>242202.72021046048</v>
      </c>
      <c r="J41" s="772">
        <v>1</v>
      </c>
      <c r="K41" s="671" t="s">
        <v>966</v>
      </c>
      <c r="L41" s="672">
        <v>3</v>
      </c>
      <c r="M41" s="673">
        <v>403671.20035076747</v>
      </c>
      <c r="N41" s="783">
        <v>1211013.6010523024</v>
      </c>
      <c r="O41" s="675">
        <v>0.3</v>
      </c>
      <c r="P41" s="784">
        <v>363304.08031569072</v>
      </c>
      <c r="R41" s="785"/>
    </row>
    <row r="42" spans="2:18" x14ac:dyDescent="0.3">
      <c r="B42" s="772">
        <v>2</v>
      </c>
      <c r="C42" s="671" t="s">
        <v>967</v>
      </c>
      <c r="D42" s="672">
        <v>3</v>
      </c>
      <c r="E42" s="673">
        <v>166435.72214626396</v>
      </c>
      <c r="F42" s="783">
        <v>499307.1664387919</v>
      </c>
      <c r="G42" s="675">
        <v>2.0000000000000009</v>
      </c>
      <c r="H42" s="784">
        <v>998614.33287758427</v>
      </c>
      <c r="J42" s="772">
        <v>2</v>
      </c>
      <c r="K42" s="671" t="s">
        <v>967</v>
      </c>
      <c r="L42" s="672">
        <v>3</v>
      </c>
      <c r="M42" s="673">
        <v>166435.72214626396</v>
      </c>
      <c r="N42" s="783">
        <v>499307.1664387919</v>
      </c>
      <c r="O42" s="675">
        <v>2.0000000000000009</v>
      </c>
      <c r="P42" s="784">
        <v>998614.33287758427</v>
      </c>
      <c r="R42" s="785"/>
    </row>
    <row r="43" spans="2:18" x14ac:dyDescent="0.3">
      <c r="B43" s="772">
        <v>3</v>
      </c>
      <c r="C43" s="671" t="s">
        <v>968</v>
      </c>
      <c r="D43" s="672">
        <v>3</v>
      </c>
      <c r="E43" s="673">
        <v>261541.84908698621</v>
      </c>
      <c r="F43" s="783">
        <v>784625.5472609587</v>
      </c>
      <c r="G43" s="675">
        <v>1.3333333333333333</v>
      </c>
      <c r="H43" s="784">
        <v>1046167.3963479449</v>
      </c>
      <c r="J43" s="772">
        <v>3</v>
      </c>
      <c r="K43" s="671" t="s">
        <v>968</v>
      </c>
      <c r="L43" s="672">
        <v>3</v>
      </c>
      <c r="M43" s="673">
        <v>261541.84908698621</v>
      </c>
      <c r="N43" s="783">
        <v>784625.5472609587</v>
      </c>
      <c r="O43" s="675">
        <v>1.3333333333333333</v>
      </c>
      <c r="P43" s="784">
        <v>1046167.3963479449</v>
      </c>
      <c r="R43" s="785"/>
    </row>
    <row r="44" spans="2:18" x14ac:dyDescent="0.3">
      <c r="B44" s="772">
        <v>4</v>
      </c>
      <c r="C44" s="671" t="s">
        <v>968</v>
      </c>
      <c r="D44" s="672">
        <v>2</v>
      </c>
      <c r="E44" s="673">
        <v>261541.84908698621</v>
      </c>
      <c r="F44" s="783">
        <v>523083.69817397243</v>
      </c>
      <c r="G44" s="675">
        <v>0.67</v>
      </c>
      <c r="H44" s="784">
        <v>350466.07777656155</v>
      </c>
      <c r="J44" s="772">
        <v>4</v>
      </c>
      <c r="K44" s="671" t="s">
        <v>968</v>
      </c>
      <c r="L44" s="672">
        <v>3</v>
      </c>
      <c r="M44" s="673">
        <v>261541.84908698621</v>
      </c>
      <c r="N44" s="783">
        <v>784625.5472609587</v>
      </c>
      <c r="O44" s="675">
        <v>0.66666666666666663</v>
      </c>
      <c r="P44" s="784">
        <v>523083.69817397243</v>
      </c>
      <c r="R44" s="785"/>
    </row>
    <row r="45" spans="2:18" x14ac:dyDescent="0.3">
      <c r="B45" s="772">
        <v>5</v>
      </c>
      <c r="C45" s="671" t="s">
        <v>969</v>
      </c>
      <c r="D45" s="672">
        <v>2</v>
      </c>
      <c r="E45" s="673">
        <v>93831.201492526641</v>
      </c>
      <c r="F45" s="783">
        <v>187662.40298505328</v>
      </c>
      <c r="G45" s="675">
        <v>0.33</v>
      </c>
      <c r="H45" s="784">
        <v>61928.592985067589</v>
      </c>
      <c r="J45" s="772">
        <v>5</v>
      </c>
      <c r="K45" s="671" t="s">
        <v>969</v>
      </c>
      <c r="L45" s="672">
        <v>3</v>
      </c>
      <c r="M45" s="673">
        <v>93831.201492526641</v>
      </c>
      <c r="N45" s="783">
        <v>281493.60447757994</v>
      </c>
      <c r="O45" s="675">
        <v>0.33</v>
      </c>
      <c r="P45" s="784">
        <v>92892.889477601391</v>
      </c>
      <c r="R45" s="785"/>
    </row>
    <row r="46" spans="2:18" x14ac:dyDescent="0.3">
      <c r="B46" s="772">
        <v>6</v>
      </c>
      <c r="C46" s="671" t="s">
        <v>963</v>
      </c>
      <c r="D46" s="672">
        <v>2</v>
      </c>
      <c r="E46" s="673">
        <v>93831.201492526641</v>
      </c>
      <c r="F46" s="783">
        <v>187662.40298505328</v>
      </c>
      <c r="G46" s="675">
        <v>0.33</v>
      </c>
      <c r="H46" s="784">
        <v>61928.592985067589</v>
      </c>
      <c r="J46" s="772">
        <v>6</v>
      </c>
      <c r="K46" s="671" t="s">
        <v>963</v>
      </c>
      <c r="L46" s="672">
        <v>3</v>
      </c>
      <c r="M46" s="673">
        <v>93831.201492526641</v>
      </c>
      <c r="N46" s="783">
        <v>281493.60447757994</v>
      </c>
      <c r="O46" s="675">
        <v>0.33</v>
      </c>
      <c r="P46" s="784">
        <v>92892.889477601391</v>
      </c>
      <c r="R46" s="785"/>
    </row>
    <row r="47" spans="2:18" x14ac:dyDescent="0.3">
      <c r="B47" s="772">
        <v>7</v>
      </c>
      <c r="C47" s="671" t="s">
        <v>922</v>
      </c>
      <c r="D47" s="672">
        <v>3</v>
      </c>
      <c r="E47" s="673">
        <v>100449.55474126368</v>
      </c>
      <c r="F47" s="783">
        <v>301348.66422379104</v>
      </c>
      <c r="G47" s="675">
        <v>0</v>
      </c>
      <c r="H47" s="784">
        <v>0</v>
      </c>
      <c r="J47" s="772">
        <v>7</v>
      </c>
      <c r="K47" s="671" t="s">
        <v>922</v>
      </c>
      <c r="L47" s="672">
        <v>3</v>
      </c>
      <c r="M47" s="673">
        <v>100449.55474126368</v>
      </c>
      <c r="N47" s="783">
        <v>301348.66422379104</v>
      </c>
      <c r="O47" s="675">
        <v>0</v>
      </c>
      <c r="P47" s="784">
        <v>0</v>
      </c>
      <c r="R47" s="786"/>
    </row>
    <row r="48" spans="2:18" x14ac:dyDescent="0.3">
      <c r="B48" s="772">
        <v>8</v>
      </c>
      <c r="C48" s="671" t="s">
        <v>923</v>
      </c>
      <c r="D48" s="672">
        <v>3</v>
      </c>
      <c r="E48" s="673">
        <v>64040.167561799884</v>
      </c>
      <c r="F48" s="783">
        <v>192120.50268539967</v>
      </c>
      <c r="G48" s="675">
        <v>0.66666666666666663</v>
      </c>
      <c r="H48" s="784">
        <v>128080.33512359977</v>
      </c>
      <c r="J48" s="772">
        <v>8</v>
      </c>
      <c r="K48" s="671" t="s">
        <v>923</v>
      </c>
      <c r="L48" s="672">
        <v>3</v>
      </c>
      <c r="M48" s="673">
        <v>64040.167561799884</v>
      </c>
      <c r="N48" s="783">
        <v>192120.50268539967</v>
      </c>
      <c r="O48" s="675">
        <v>0.66666666666666663</v>
      </c>
      <c r="P48" s="784">
        <v>128080.33512359977</v>
      </c>
      <c r="R48" s="787"/>
    </row>
    <row r="49" spans="2:16" x14ac:dyDescent="0.3">
      <c r="B49" s="772">
        <v>9</v>
      </c>
      <c r="C49" s="671" t="s">
        <v>935</v>
      </c>
      <c r="D49" s="672">
        <v>3</v>
      </c>
      <c r="E49" s="673">
        <v>56298.72089551598</v>
      </c>
      <c r="F49" s="783">
        <v>168896.16268654793</v>
      </c>
      <c r="G49" s="675">
        <v>0.66666666666666663</v>
      </c>
      <c r="H49" s="784">
        <v>112597.44179103195</v>
      </c>
      <c r="J49" s="772">
        <v>9</v>
      </c>
      <c r="K49" s="671" t="s">
        <v>935</v>
      </c>
      <c r="L49" s="672">
        <v>3</v>
      </c>
      <c r="M49" s="673">
        <v>56298.72089551598</v>
      </c>
      <c r="N49" s="783">
        <v>168896.16268654793</v>
      </c>
      <c r="O49" s="675">
        <v>0.66666666666666663</v>
      </c>
      <c r="P49" s="784">
        <v>112597.44179103195</v>
      </c>
    </row>
    <row r="50" spans="2:16" x14ac:dyDescent="0.3">
      <c r="B50" s="772">
        <v>10</v>
      </c>
      <c r="C50" s="678" t="s">
        <v>2108</v>
      </c>
      <c r="D50" s="679">
        <v>2</v>
      </c>
      <c r="E50" s="673">
        <v>233327.91449315075</v>
      </c>
      <c r="F50" s="783">
        <v>466655.82898630149</v>
      </c>
      <c r="G50" s="675">
        <v>0.66666666666666663</v>
      </c>
      <c r="H50" s="784">
        <v>311103.88599086762</v>
      </c>
      <c r="J50" s="772">
        <v>10</v>
      </c>
      <c r="K50" s="678" t="s">
        <v>2108</v>
      </c>
      <c r="L50" s="679">
        <v>3</v>
      </c>
      <c r="M50" s="673">
        <v>233327.91449315075</v>
      </c>
      <c r="N50" s="783">
        <v>699983.74347945221</v>
      </c>
      <c r="O50" s="675">
        <v>0.66666666666666663</v>
      </c>
      <c r="P50" s="784">
        <v>466655.82898630144</v>
      </c>
    </row>
    <row r="51" spans="2:16" ht="15.75" thickBot="1" x14ac:dyDescent="0.35">
      <c r="B51" s="772">
        <v>11</v>
      </c>
      <c r="C51" s="788" t="s">
        <v>2605</v>
      </c>
      <c r="D51" s="679">
        <v>2</v>
      </c>
      <c r="E51" s="673">
        <v>282139.34593835432</v>
      </c>
      <c r="F51" s="783">
        <v>564278.69187670865</v>
      </c>
      <c r="G51" s="675">
        <v>1</v>
      </c>
      <c r="H51" s="784">
        <v>564278.69187670865</v>
      </c>
      <c r="J51" s="772">
        <v>11</v>
      </c>
      <c r="K51" s="788" t="s">
        <v>2605</v>
      </c>
      <c r="L51" s="679">
        <v>3</v>
      </c>
      <c r="M51" s="673">
        <v>282139.34593835432</v>
      </c>
      <c r="N51" s="783">
        <v>846418.03781506303</v>
      </c>
      <c r="O51" s="675">
        <v>1.5</v>
      </c>
      <c r="P51" s="784">
        <v>1269627.0567225944</v>
      </c>
    </row>
    <row r="52" spans="2:16" ht="16.5" thickTop="1" thickBot="1" x14ac:dyDescent="0.35">
      <c r="B52" s="680"/>
      <c r="C52" s="626"/>
      <c r="D52" s="627"/>
      <c r="E52" s="628"/>
      <c r="F52" s="627"/>
      <c r="G52" s="789" t="s">
        <v>956</v>
      </c>
      <c r="H52" s="776">
        <v>3877368.0679648938</v>
      </c>
      <c r="J52" s="680"/>
      <c r="K52" s="626"/>
      <c r="L52" s="627"/>
      <c r="M52" s="628"/>
      <c r="N52" s="627"/>
      <c r="O52" s="681" t="s">
        <v>956</v>
      </c>
      <c r="P52" s="648">
        <v>5093915.9492939226</v>
      </c>
    </row>
    <row r="53" spans="2:16" ht="16.5" thickTop="1" thickBot="1" x14ac:dyDescent="0.35">
      <c r="B53" s="683"/>
      <c r="C53" s="684"/>
      <c r="D53" s="685"/>
      <c r="E53" s="686"/>
      <c r="F53" s="687" t="s">
        <v>964</v>
      </c>
      <c r="G53" s="687"/>
      <c r="H53" s="790">
        <v>4540850.5542017389</v>
      </c>
      <c r="J53" s="683"/>
      <c r="K53" s="684"/>
      <c r="L53" s="685"/>
      <c r="M53" s="686"/>
      <c r="N53" s="687" t="s">
        <v>964</v>
      </c>
      <c r="O53" s="687"/>
      <c r="P53" s="790">
        <v>5757398.4355307668</v>
      </c>
    </row>
    <row r="55" spans="2:16" x14ac:dyDescent="0.3">
      <c r="P55" s="791"/>
    </row>
    <row r="57" spans="2:16" ht="15.75" thickBot="1" x14ac:dyDescent="0.35"/>
    <row r="58" spans="2:16" ht="15" customHeight="1" x14ac:dyDescent="0.3">
      <c r="B58" s="3988"/>
      <c r="C58" s="3989"/>
      <c r="D58" s="3989"/>
      <c r="E58" s="3989"/>
      <c r="F58" s="606"/>
      <c r="G58" s="607" t="s">
        <v>875</v>
      </c>
      <c r="H58" s="606"/>
    </row>
    <row r="59" spans="2:16" ht="15.75" thickBot="1" x14ac:dyDescent="0.35">
      <c r="B59" s="3986" t="s">
        <v>877</v>
      </c>
      <c r="C59" s="3987"/>
      <c r="D59" s="3987"/>
      <c r="E59" s="3987"/>
      <c r="F59" s="608">
        <v>3</v>
      </c>
      <c r="G59" s="609" t="s">
        <v>3366</v>
      </c>
      <c r="H59" s="757"/>
    </row>
    <row r="60" spans="2:16" x14ac:dyDescent="0.3">
      <c r="B60" s="758"/>
      <c r="C60" s="759"/>
      <c r="D60" s="759"/>
      <c r="E60" s="759"/>
      <c r="F60" s="759"/>
      <c r="G60" s="760"/>
      <c r="H60" s="761"/>
    </row>
    <row r="61" spans="2:16" ht="15.75" thickBot="1" x14ac:dyDescent="0.35">
      <c r="B61" s="615" t="s">
        <v>944</v>
      </c>
      <c r="C61" s="616" t="s">
        <v>1103</v>
      </c>
      <c r="D61" s="617"/>
      <c r="E61" s="617"/>
      <c r="F61" s="617"/>
      <c r="G61" s="618"/>
      <c r="H61" s="619"/>
    </row>
    <row r="62" spans="2:16" x14ac:dyDescent="0.3">
      <c r="B62" s="620"/>
      <c r="C62" s="621"/>
      <c r="D62" s="622"/>
      <c r="E62" s="623"/>
      <c r="F62" s="622"/>
      <c r="G62" s="762"/>
      <c r="H62" s="764"/>
    </row>
    <row r="63" spans="2:16" ht="15.75" thickBot="1" x14ac:dyDescent="0.35">
      <c r="B63" s="620" t="s">
        <v>947</v>
      </c>
      <c r="C63" s="626"/>
      <c r="D63" s="627"/>
      <c r="E63" s="628"/>
      <c r="F63" s="627"/>
      <c r="G63" s="629"/>
      <c r="H63" s="630" t="s">
        <v>892</v>
      </c>
    </row>
    <row r="64" spans="2:16" ht="15.75" thickTop="1" x14ac:dyDescent="0.3">
      <c r="B64" s="792" t="s">
        <v>949</v>
      </c>
      <c r="C64" s="632" t="s">
        <v>773</v>
      </c>
      <c r="D64" s="765" t="s">
        <v>135</v>
      </c>
      <c r="E64" s="634" t="s">
        <v>873</v>
      </c>
      <c r="F64" s="633" t="s">
        <v>950</v>
      </c>
      <c r="G64" s="634" t="s">
        <v>951</v>
      </c>
      <c r="H64" s="764" t="s">
        <v>952</v>
      </c>
    </row>
    <row r="65" spans="2:8" x14ac:dyDescent="0.3">
      <c r="B65" s="717">
        <v>1</v>
      </c>
      <c r="C65" s="639" t="s">
        <v>932</v>
      </c>
      <c r="D65" s="768" t="s">
        <v>921</v>
      </c>
      <c r="E65" s="769">
        <v>2</v>
      </c>
      <c r="F65" s="642">
        <v>4251.3637355331075</v>
      </c>
      <c r="G65" s="643">
        <v>1</v>
      </c>
      <c r="H65" s="644">
        <v>8502.727471066215</v>
      </c>
    </row>
    <row r="66" spans="2:8" x14ac:dyDescent="0.3">
      <c r="B66" s="717">
        <v>2</v>
      </c>
      <c r="C66" s="639" t="s">
        <v>954</v>
      </c>
      <c r="D66" s="770" t="s">
        <v>921</v>
      </c>
      <c r="E66" s="771">
        <v>2</v>
      </c>
      <c r="F66" s="642">
        <v>57306.994189541183</v>
      </c>
      <c r="G66" s="643">
        <v>1</v>
      </c>
      <c r="H66" s="644">
        <v>114613.98837908237</v>
      </c>
    </row>
    <row r="67" spans="2:8" x14ac:dyDescent="0.3">
      <c r="B67" s="717">
        <v>3</v>
      </c>
      <c r="C67" s="639" t="s">
        <v>955</v>
      </c>
      <c r="D67" s="770" t="s">
        <v>921</v>
      </c>
      <c r="E67" s="771">
        <v>3</v>
      </c>
      <c r="F67" s="642">
        <v>49100.321378481269</v>
      </c>
      <c r="G67" s="643">
        <v>1</v>
      </c>
      <c r="H67" s="644">
        <v>147300.96413544379</v>
      </c>
    </row>
    <row r="68" spans="2:8" x14ac:dyDescent="0.3">
      <c r="B68" s="717">
        <v>4</v>
      </c>
      <c r="C68" s="639" t="s">
        <v>953</v>
      </c>
      <c r="D68" s="770" t="s">
        <v>921</v>
      </c>
      <c r="E68" s="771">
        <v>8</v>
      </c>
      <c r="F68" s="642">
        <v>26026.308555399723</v>
      </c>
      <c r="G68" s="643">
        <v>1</v>
      </c>
      <c r="H68" s="644">
        <v>208210.46844319778</v>
      </c>
    </row>
    <row r="69" spans="2:8" x14ac:dyDescent="0.3">
      <c r="B69" s="717">
        <v>5</v>
      </c>
      <c r="C69" s="639" t="s">
        <v>936</v>
      </c>
      <c r="D69" s="770" t="s">
        <v>921</v>
      </c>
      <c r="E69" s="771">
        <v>9</v>
      </c>
      <c r="F69" s="642">
        <v>4513.8849929873777</v>
      </c>
      <c r="G69" s="643">
        <v>1</v>
      </c>
      <c r="H69" s="644">
        <v>40624.964936886397</v>
      </c>
    </row>
    <row r="70" spans="2:8" ht="15.75" thickBot="1" x14ac:dyDescent="0.35">
      <c r="B70" s="717">
        <v>6</v>
      </c>
      <c r="C70" s="639" t="s">
        <v>1747</v>
      </c>
      <c r="D70" s="770" t="s">
        <v>921</v>
      </c>
      <c r="E70" s="769">
        <v>1</v>
      </c>
      <c r="F70" s="642">
        <v>144229.3728711681</v>
      </c>
      <c r="G70" s="643">
        <v>1</v>
      </c>
      <c r="H70" s="644">
        <v>144229.3728711681</v>
      </c>
    </row>
    <row r="71" spans="2:8" ht="16.5" thickTop="1" thickBot="1" x14ac:dyDescent="0.35">
      <c r="B71" s="646"/>
      <c r="C71" s="624"/>
      <c r="D71" s="622"/>
      <c r="E71" s="623"/>
      <c r="F71" s="622"/>
      <c r="G71" s="647" t="s">
        <v>956</v>
      </c>
      <c r="H71" s="648">
        <v>663482.48623684468</v>
      </c>
    </row>
    <row r="72" spans="2:8" ht="16.5" thickTop="1" thickBot="1" x14ac:dyDescent="0.35">
      <c r="B72" s="649" t="s">
        <v>957</v>
      </c>
      <c r="C72" s="626"/>
      <c r="D72" s="627"/>
      <c r="E72" s="628"/>
      <c r="F72" s="627"/>
      <c r="G72" s="626"/>
      <c r="H72" s="650"/>
    </row>
    <row r="73" spans="2:8" ht="15.75" thickTop="1" x14ac:dyDescent="0.3">
      <c r="B73" s="778" t="s">
        <v>949</v>
      </c>
      <c r="C73" s="652"/>
      <c r="D73" s="653"/>
      <c r="E73" s="654" t="s">
        <v>135</v>
      </c>
      <c r="F73" s="653" t="s">
        <v>929</v>
      </c>
      <c r="G73" s="654" t="s">
        <v>958</v>
      </c>
      <c r="H73" s="655" t="s">
        <v>952</v>
      </c>
    </row>
    <row r="74" spans="2:8" x14ac:dyDescent="0.3">
      <c r="B74" s="656"/>
      <c r="C74" s="657"/>
      <c r="D74" s="658"/>
      <c r="E74" s="659"/>
      <c r="F74" s="660"/>
      <c r="G74" s="661"/>
      <c r="H74" s="662"/>
    </row>
    <row r="75" spans="2:8" x14ac:dyDescent="0.3">
      <c r="B75" s="656"/>
      <c r="C75" s="657"/>
      <c r="D75" s="658"/>
      <c r="E75" s="659"/>
      <c r="F75" s="660"/>
      <c r="G75" s="661"/>
      <c r="H75" s="662"/>
    </row>
    <row r="76" spans="2:8" ht="15.75" thickBot="1" x14ac:dyDescent="0.35">
      <c r="B76" s="656"/>
      <c r="C76" s="657"/>
      <c r="D76" s="658"/>
      <c r="E76" s="659"/>
      <c r="F76" s="660"/>
      <c r="G76" s="661"/>
      <c r="H76" s="662"/>
    </row>
    <row r="77" spans="2:8" ht="16.5" thickTop="1" thickBot="1" x14ac:dyDescent="0.35">
      <c r="B77" s="720"/>
      <c r="C77" s="624" t="s">
        <v>959</v>
      </c>
      <c r="D77" s="622"/>
      <c r="E77" s="623"/>
      <c r="F77" s="622"/>
      <c r="G77" s="664" t="s">
        <v>956</v>
      </c>
      <c r="H77" s="665">
        <v>0</v>
      </c>
    </row>
    <row r="78" spans="2:8" ht="16.5" thickTop="1" thickBot="1" x14ac:dyDescent="0.35">
      <c r="B78" s="666"/>
      <c r="C78" s="626"/>
      <c r="D78" s="627"/>
      <c r="E78" s="628"/>
      <c r="F78" s="627"/>
      <c r="G78" s="626"/>
      <c r="H78" s="650"/>
    </row>
    <row r="79" spans="2:8" ht="15.75" thickTop="1" x14ac:dyDescent="0.3">
      <c r="B79" s="778" t="s">
        <v>949</v>
      </c>
      <c r="C79" s="668" t="s">
        <v>960</v>
      </c>
      <c r="D79" s="767" t="s">
        <v>2351</v>
      </c>
      <c r="E79" s="781" t="s">
        <v>961</v>
      </c>
      <c r="F79" s="793" t="s">
        <v>314</v>
      </c>
      <c r="G79" s="634" t="s">
        <v>2599</v>
      </c>
      <c r="H79" s="764" t="s">
        <v>962</v>
      </c>
    </row>
    <row r="80" spans="2:8" x14ac:dyDescent="0.3">
      <c r="B80" s="772">
        <v>1</v>
      </c>
      <c r="C80" s="671" t="s">
        <v>966</v>
      </c>
      <c r="D80" s="672">
        <v>2</v>
      </c>
      <c r="E80" s="673">
        <v>403671.20035076747</v>
      </c>
      <c r="F80" s="783">
        <v>807342.40070153493</v>
      </c>
      <c r="G80" s="675">
        <v>0.3</v>
      </c>
      <c r="H80" s="784">
        <v>242202.72021046048</v>
      </c>
    </row>
    <row r="81" spans="2:8" x14ac:dyDescent="0.3">
      <c r="B81" s="772">
        <v>2</v>
      </c>
      <c r="C81" s="671" t="s">
        <v>967</v>
      </c>
      <c r="D81" s="672">
        <v>3</v>
      </c>
      <c r="E81" s="673">
        <v>166435.72214626396</v>
      </c>
      <c r="F81" s="783">
        <v>499307.1664387919</v>
      </c>
      <c r="G81" s="675">
        <v>2.0000000000000009</v>
      </c>
      <c r="H81" s="784">
        <v>998614.33287758427</v>
      </c>
    </row>
    <row r="82" spans="2:8" x14ac:dyDescent="0.3">
      <c r="B82" s="772">
        <v>3</v>
      </c>
      <c r="C82" s="671" t="s">
        <v>968</v>
      </c>
      <c r="D82" s="672">
        <v>3</v>
      </c>
      <c r="E82" s="673">
        <v>261541.84908698621</v>
      </c>
      <c r="F82" s="783">
        <v>784625.5472609587</v>
      </c>
      <c r="G82" s="675">
        <v>1.3333333333333333</v>
      </c>
      <c r="H82" s="784">
        <v>1046167.3963479449</v>
      </c>
    </row>
    <row r="83" spans="2:8" x14ac:dyDescent="0.3">
      <c r="B83" s="772">
        <v>4</v>
      </c>
      <c r="C83" s="671" t="s">
        <v>968</v>
      </c>
      <c r="D83" s="672">
        <v>2</v>
      </c>
      <c r="E83" s="673">
        <v>261541.84908698621</v>
      </c>
      <c r="F83" s="783">
        <v>523083.69817397243</v>
      </c>
      <c r="G83" s="675">
        <v>0.67</v>
      </c>
      <c r="H83" s="784">
        <v>350466.07777656155</v>
      </c>
    </row>
    <row r="84" spans="2:8" x14ac:dyDescent="0.3">
      <c r="B84" s="772">
        <v>5</v>
      </c>
      <c r="C84" s="671" t="s">
        <v>969</v>
      </c>
      <c r="D84" s="672">
        <v>2</v>
      </c>
      <c r="E84" s="673">
        <v>93831.201492526641</v>
      </c>
      <c r="F84" s="783">
        <v>187662.40298505328</v>
      </c>
      <c r="G84" s="675">
        <v>0.33</v>
      </c>
      <c r="H84" s="784">
        <v>61928.592985067589</v>
      </c>
    </row>
    <row r="85" spans="2:8" x14ac:dyDescent="0.3">
      <c r="B85" s="772">
        <v>6</v>
      </c>
      <c r="C85" s="671" t="s">
        <v>963</v>
      </c>
      <c r="D85" s="672">
        <v>2</v>
      </c>
      <c r="E85" s="673">
        <v>93831.201492526641</v>
      </c>
      <c r="F85" s="783">
        <v>187662.40298505328</v>
      </c>
      <c r="G85" s="675">
        <v>0.33</v>
      </c>
      <c r="H85" s="784">
        <v>61928.592985067589</v>
      </c>
    </row>
    <row r="86" spans="2:8" x14ac:dyDescent="0.3">
      <c r="B86" s="772">
        <v>7</v>
      </c>
      <c r="C86" s="671" t="s">
        <v>922</v>
      </c>
      <c r="D86" s="672">
        <v>3</v>
      </c>
      <c r="E86" s="673">
        <v>100449.55474126368</v>
      </c>
      <c r="F86" s="783">
        <v>301348.66422379104</v>
      </c>
      <c r="G86" s="675">
        <v>0</v>
      </c>
      <c r="H86" s="784">
        <v>0</v>
      </c>
    </row>
    <row r="87" spans="2:8" x14ac:dyDescent="0.3">
      <c r="B87" s="772">
        <v>8</v>
      </c>
      <c r="C87" s="671" t="s">
        <v>923</v>
      </c>
      <c r="D87" s="672">
        <v>3</v>
      </c>
      <c r="E87" s="673">
        <v>64040.167561799884</v>
      </c>
      <c r="F87" s="783">
        <v>192120.50268539967</v>
      </c>
      <c r="G87" s="675">
        <v>0.66666666666666663</v>
      </c>
      <c r="H87" s="784">
        <v>128080.33512359977</v>
      </c>
    </row>
    <row r="88" spans="2:8" x14ac:dyDescent="0.3">
      <c r="B88" s="772">
        <v>9</v>
      </c>
      <c r="C88" s="671" t="s">
        <v>935</v>
      </c>
      <c r="D88" s="672">
        <v>3</v>
      </c>
      <c r="E88" s="673">
        <v>56298.72089551598</v>
      </c>
      <c r="F88" s="783">
        <v>168896.16268654793</v>
      </c>
      <c r="G88" s="675">
        <v>0.66666666666666663</v>
      </c>
      <c r="H88" s="784">
        <v>112597.44179103195</v>
      </c>
    </row>
    <row r="89" spans="2:8" x14ac:dyDescent="0.3">
      <c r="B89" s="772">
        <v>10</v>
      </c>
      <c r="C89" s="678" t="s">
        <v>2108</v>
      </c>
      <c r="D89" s="679">
        <v>2</v>
      </c>
      <c r="E89" s="673">
        <v>233327.91449315075</v>
      </c>
      <c r="F89" s="783">
        <v>466655.82898630149</v>
      </c>
      <c r="G89" s="675">
        <v>0.66666666666666663</v>
      </c>
      <c r="H89" s="784">
        <v>311103.88599086762</v>
      </c>
    </row>
    <row r="90" spans="2:8" ht="15.75" thickBot="1" x14ac:dyDescent="0.35">
      <c r="B90" s="772">
        <v>11</v>
      </c>
      <c r="C90" s="788" t="s">
        <v>2605</v>
      </c>
      <c r="D90" s="679">
        <v>2</v>
      </c>
      <c r="E90" s="673">
        <v>282139.34593835432</v>
      </c>
      <c r="F90" s="783">
        <v>564278.69187670865</v>
      </c>
      <c r="G90" s="675">
        <v>1</v>
      </c>
      <c r="H90" s="784">
        <v>564278.69187670865</v>
      </c>
    </row>
    <row r="91" spans="2:8" ht="16.5" thickTop="1" thickBot="1" x14ac:dyDescent="0.35">
      <c r="B91" s="680"/>
      <c r="C91" s="626"/>
      <c r="D91" s="627"/>
      <c r="E91" s="628"/>
      <c r="F91" s="627"/>
      <c r="G91" s="664" t="s">
        <v>956</v>
      </c>
      <c r="H91" s="665">
        <v>3877368.0679648938</v>
      </c>
    </row>
    <row r="92" spans="2:8" ht="16.5" thickTop="1" thickBot="1" x14ac:dyDescent="0.35">
      <c r="B92" s="683"/>
      <c r="C92" s="684"/>
      <c r="D92" s="685"/>
      <c r="E92" s="686"/>
      <c r="F92" s="687" t="s">
        <v>964</v>
      </c>
      <c r="G92" s="687"/>
      <c r="H92" s="790">
        <v>4540850.5542017389</v>
      </c>
    </row>
  </sheetData>
  <mergeCells count="6">
    <mergeCell ref="J19:M19"/>
    <mergeCell ref="J20:M20"/>
    <mergeCell ref="B58:E58"/>
    <mergeCell ref="B59:E59"/>
    <mergeCell ref="B19:E19"/>
    <mergeCell ref="B20:E20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97"/>
  <dimension ref="B2:M93"/>
  <sheetViews>
    <sheetView showGridLines="0" zoomScale="55" zoomScaleNormal="70" workbookViewId="0">
      <selection activeCell="H16" sqref="H16"/>
    </sheetView>
  </sheetViews>
  <sheetFormatPr baseColWidth="10" defaultColWidth="11.42578125" defaultRowHeight="15" x14ac:dyDescent="0.3"/>
  <cols>
    <col min="1" max="1" width="11.42578125" style="596"/>
    <col min="2" max="2" width="11.5703125" style="596" bestFit="1" customWidth="1"/>
    <col min="3" max="3" width="53.140625" style="596" bestFit="1" customWidth="1"/>
    <col min="4" max="4" width="17.42578125" style="596" customWidth="1"/>
    <col min="5" max="5" width="14.7109375" style="596" customWidth="1"/>
    <col min="6" max="6" width="18.7109375" style="596" customWidth="1"/>
    <col min="7" max="7" width="18.85546875" style="596" customWidth="1"/>
    <col min="8" max="8" width="17.140625" style="596" bestFit="1" customWidth="1"/>
    <col min="9" max="16384" width="11.42578125" style="596"/>
  </cols>
  <sheetData>
    <row r="2" spans="2:8" ht="18.75" x14ac:dyDescent="0.3">
      <c r="B2" s="595" t="s">
        <v>2804</v>
      </c>
    </row>
    <row r="3" spans="2:8" ht="18.75" x14ac:dyDescent="0.3">
      <c r="B3" s="595" t="s">
        <v>2806</v>
      </c>
    </row>
    <row r="4" spans="2:8" ht="18.75" x14ac:dyDescent="0.3">
      <c r="B4" s="595" t="s">
        <v>2829</v>
      </c>
    </row>
    <row r="5" spans="2:8" x14ac:dyDescent="0.3">
      <c r="B5" s="597" t="s">
        <v>3372</v>
      </c>
    </row>
    <row r="8" spans="2:8" ht="18.75" x14ac:dyDescent="0.3">
      <c r="B8" s="689"/>
    </row>
    <row r="10" spans="2:8" s="690" customFormat="1" ht="25.5" x14ac:dyDescent="0.25">
      <c r="B10" s="599" t="s">
        <v>938</v>
      </c>
      <c r="C10" s="599" t="s">
        <v>776</v>
      </c>
      <c r="D10" s="599" t="s">
        <v>925</v>
      </c>
      <c r="E10" s="600" t="s">
        <v>975</v>
      </c>
      <c r="F10" s="599" t="s">
        <v>976</v>
      </c>
      <c r="G10" s="601" t="s">
        <v>3373</v>
      </c>
    </row>
    <row r="11" spans="2:8" x14ac:dyDescent="0.3">
      <c r="B11" s="603">
        <v>1</v>
      </c>
      <c r="C11" s="604" t="s">
        <v>1100</v>
      </c>
      <c r="D11" s="605">
        <v>663482.48623684468</v>
      </c>
      <c r="E11" s="605">
        <v>0</v>
      </c>
      <c r="F11" s="605">
        <v>969342.01699122344</v>
      </c>
      <c r="G11" s="605">
        <v>1632824.5032280681</v>
      </c>
    </row>
    <row r="12" spans="2:8" x14ac:dyDescent="0.3">
      <c r="B12" s="603">
        <v>2</v>
      </c>
      <c r="C12" s="604" t="s">
        <v>1102</v>
      </c>
      <c r="D12" s="605">
        <v>663482.48623684468</v>
      </c>
      <c r="E12" s="605">
        <v>0</v>
      </c>
      <c r="F12" s="605">
        <v>1802490.2609578948</v>
      </c>
      <c r="G12" s="691">
        <v>2465972.7471947395</v>
      </c>
    </row>
    <row r="15" spans="2:8" ht="15.75" thickBot="1" x14ac:dyDescent="0.35"/>
    <row r="16" spans="2:8" ht="15" customHeight="1" x14ac:dyDescent="0.3">
      <c r="B16" s="3988"/>
      <c r="C16" s="3989"/>
      <c r="D16" s="3989"/>
      <c r="E16" s="3989"/>
      <c r="F16" s="692"/>
      <c r="G16" s="693" t="s">
        <v>875</v>
      </c>
      <c r="H16" s="692"/>
    </row>
    <row r="17" spans="2:8" ht="15.75" thickBot="1" x14ac:dyDescent="0.35">
      <c r="B17" s="3986" t="s">
        <v>877</v>
      </c>
      <c r="C17" s="3987"/>
      <c r="D17" s="3987"/>
      <c r="E17" s="3987"/>
      <c r="F17" s="608">
        <v>1</v>
      </c>
      <c r="G17" s="609" t="s">
        <v>3366</v>
      </c>
      <c r="H17" s="610"/>
    </row>
    <row r="18" spans="2:8" x14ac:dyDescent="0.3">
      <c r="B18" s="611"/>
      <c r="C18" s="612"/>
      <c r="D18" s="612"/>
      <c r="E18" s="612"/>
      <c r="F18" s="612"/>
      <c r="G18" s="613"/>
      <c r="H18" s="694"/>
    </row>
    <row r="19" spans="2:8" ht="15.75" customHeight="1" thickBot="1" x14ac:dyDescent="0.35">
      <c r="B19" s="615" t="s">
        <v>944</v>
      </c>
      <c r="C19" s="616" t="s">
        <v>1098</v>
      </c>
      <c r="D19" s="695"/>
      <c r="E19" s="695"/>
      <c r="F19" s="695"/>
      <c r="G19" s="696"/>
      <c r="H19" s="697"/>
    </row>
    <row r="20" spans="2:8" x14ac:dyDescent="0.3">
      <c r="B20" s="663"/>
      <c r="C20" s="698"/>
      <c r="D20" s="699"/>
      <c r="E20" s="700"/>
      <c r="F20" s="699"/>
      <c r="G20" s="701"/>
      <c r="H20" s="702"/>
    </row>
    <row r="21" spans="2:8" ht="15.75" thickBot="1" x14ac:dyDescent="0.35">
      <c r="B21" s="663" t="s">
        <v>947</v>
      </c>
      <c r="C21" s="703"/>
      <c r="D21" s="704"/>
      <c r="E21" s="705"/>
      <c r="F21" s="704"/>
      <c r="G21" s="706"/>
      <c r="H21" s="707" t="s">
        <v>892</v>
      </c>
    </row>
    <row r="22" spans="2:8" ht="15.75" thickTop="1" x14ac:dyDescent="0.3">
      <c r="B22" s="708" t="s">
        <v>949</v>
      </c>
      <c r="C22" s="709" t="s">
        <v>773</v>
      </c>
      <c r="D22" s="710" t="s">
        <v>135</v>
      </c>
      <c r="E22" s="710" t="s">
        <v>873</v>
      </c>
      <c r="F22" s="710" t="s">
        <v>950</v>
      </c>
      <c r="G22" s="711" t="s">
        <v>951</v>
      </c>
      <c r="H22" s="702" t="s">
        <v>952</v>
      </c>
    </row>
    <row r="23" spans="2:8" x14ac:dyDescent="0.3">
      <c r="B23" s="708">
        <v>1</v>
      </c>
      <c r="C23" s="712" t="s">
        <v>932</v>
      </c>
      <c r="D23" s="713" t="s">
        <v>921</v>
      </c>
      <c r="E23" s="713">
        <v>2</v>
      </c>
      <c r="F23" s="714">
        <v>4251.3637355331075</v>
      </c>
      <c r="G23" s="715">
        <v>1</v>
      </c>
      <c r="H23" s="716">
        <v>8502.727471066215</v>
      </c>
    </row>
    <row r="24" spans="2:8" x14ac:dyDescent="0.3">
      <c r="B24" s="717">
        <v>2</v>
      </c>
      <c r="C24" s="712" t="s">
        <v>954</v>
      </c>
      <c r="D24" s="713" t="s">
        <v>921</v>
      </c>
      <c r="E24" s="713">
        <v>2</v>
      </c>
      <c r="F24" s="714">
        <v>57306.994189541183</v>
      </c>
      <c r="G24" s="715">
        <v>1</v>
      </c>
      <c r="H24" s="716">
        <v>114613.98837908237</v>
      </c>
    </row>
    <row r="25" spans="2:8" x14ac:dyDescent="0.3">
      <c r="B25" s="708">
        <v>3</v>
      </c>
      <c r="C25" s="712" t="s">
        <v>955</v>
      </c>
      <c r="D25" s="713" t="s">
        <v>921</v>
      </c>
      <c r="E25" s="713">
        <v>3</v>
      </c>
      <c r="F25" s="714">
        <v>49100.321378481269</v>
      </c>
      <c r="G25" s="715">
        <v>1</v>
      </c>
      <c r="H25" s="716">
        <v>147300.96413544379</v>
      </c>
    </row>
    <row r="26" spans="2:8" x14ac:dyDescent="0.3">
      <c r="B26" s="717">
        <v>4</v>
      </c>
      <c r="C26" s="712" t="s">
        <v>953</v>
      </c>
      <c r="D26" s="713" t="s">
        <v>921</v>
      </c>
      <c r="E26" s="713">
        <v>8</v>
      </c>
      <c r="F26" s="714">
        <v>26026.308555399723</v>
      </c>
      <c r="G26" s="718">
        <v>1</v>
      </c>
      <c r="H26" s="716">
        <v>208210.46844319778</v>
      </c>
    </row>
    <row r="27" spans="2:8" x14ac:dyDescent="0.3">
      <c r="B27" s="708">
        <v>5</v>
      </c>
      <c r="C27" s="712" t="s">
        <v>936</v>
      </c>
      <c r="D27" s="713" t="s">
        <v>921</v>
      </c>
      <c r="E27" s="713">
        <v>9</v>
      </c>
      <c r="F27" s="714">
        <v>4513.8849929873777</v>
      </c>
      <c r="G27" s="718">
        <v>1</v>
      </c>
      <c r="H27" s="716">
        <v>40624.964936886397</v>
      </c>
    </row>
    <row r="28" spans="2:8" ht="15.75" thickBot="1" x14ac:dyDescent="0.35">
      <c r="B28" s="717">
        <v>6</v>
      </c>
      <c r="C28" s="712" t="s">
        <v>1747</v>
      </c>
      <c r="D28" s="713" t="s">
        <v>921</v>
      </c>
      <c r="E28" s="713">
        <v>1</v>
      </c>
      <c r="F28" s="714">
        <v>144229.3728711681</v>
      </c>
      <c r="G28" s="719">
        <v>1</v>
      </c>
      <c r="H28" s="716">
        <v>144229.3728711681</v>
      </c>
    </row>
    <row r="29" spans="2:8" ht="16.5" thickTop="1" thickBot="1" x14ac:dyDescent="0.35">
      <c r="B29" s="720"/>
      <c r="C29" s="609"/>
      <c r="D29" s="699"/>
      <c r="E29" s="700"/>
      <c r="F29" s="699"/>
      <c r="G29" s="721" t="s">
        <v>956</v>
      </c>
      <c r="H29" s="722">
        <v>663482.48623684468</v>
      </c>
    </row>
    <row r="30" spans="2:8" ht="16.5" thickTop="1" thickBot="1" x14ac:dyDescent="0.35">
      <c r="B30" s="723" t="s">
        <v>957</v>
      </c>
      <c r="C30" s="703"/>
      <c r="D30" s="704"/>
      <c r="E30" s="705"/>
      <c r="F30" s="704"/>
      <c r="G30" s="703"/>
      <c r="H30" s="724"/>
    </row>
    <row r="31" spans="2:8" ht="15.75" thickTop="1" x14ac:dyDescent="0.3">
      <c r="B31" s="725" t="s">
        <v>949</v>
      </c>
      <c r="C31" s="726"/>
      <c r="D31" s="727"/>
      <c r="E31" s="728" t="s">
        <v>135</v>
      </c>
      <c r="F31" s="727" t="s">
        <v>929</v>
      </c>
      <c r="G31" s="728" t="s">
        <v>958</v>
      </c>
      <c r="H31" s="729" t="s">
        <v>952</v>
      </c>
    </row>
    <row r="32" spans="2:8" x14ac:dyDescent="0.3">
      <c r="B32" s="730"/>
      <c r="C32" s="657"/>
      <c r="D32" s="658"/>
      <c r="E32" s="731"/>
      <c r="F32" s="732"/>
      <c r="G32" s="679"/>
      <c r="H32" s="733"/>
    </row>
    <row r="33" spans="2:8" x14ac:dyDescent="0.3">
      <c r="B33" s="730"/>
      <c r="C33" s="657"/>
      <c r="D33" s="658"/>
      <c r="E33" s="731"/>
      <c r="F33" s="732"/>
      <c r="G33" s="679"/>
      <c r="H33" s="733"/>
    </row>
    <row r="34" spans="2:8" x14ac:dyDescent="0.3">
      <c r="B34" s="730"/>
      <c r="C34" s="657"/>
      <c r="D34" s="658"/>
      <c r="E34" s="731"/>
      <c r="F34" s="732"/>
      <c r="G34" s="679"/>
      <c r="H34" s="733"/>
    </row>
    <row r="35" spans="2:8" ht="15.75" thickBot="1" x14ac:dyDescent="0.35">
      <c r="B35" s="730"/>
      <c r="C35" s="657"/>
      <c r="D35" s="658"/>
      <c r="E35" s="731"/>
      <c r="F35" s="732"/>
      <c r="G35" s="679"/>
      <c r="H35" s="733"/>
    </row>
    <row r="36" spans="2:8" ht="16.5" thickTop="1" thickBot="1" x14ac:dyDescent="0.35">
      <c r="B36" s="720"/>
      <c r="C36" s="609" t="s">
        <v>959</v>
      </c>
      <c r="D36" s="699"/>
      <c r="E36" s="700"/>
      <c r="F36" s="699"/>
      <c r="G36" s="721" t="s">
        <v>956</v>
      </c>
      <c r="H36" s="722">
        <v>0</v>
      </c>
    </row>
    <row r="37" spans="2:8" ht="16.5" thickTop="1" thickBot="1" x14ac:dyDescent="0.35">
      <c r="B37" s="720"/>
      <c r="C37" s="703"/>
      <c r="D37" s="734"/>
      <c r="E37" s="734"/>
      <c r="F37" s="704"/>
      <c r="G37" s="703"/>
      <c r="H37" s="724"/>
    </row>
    <row r="38" spans="2:8" ht="15.75" thickTop="1" x14ac:dyDescent="0.3">
      <c r="B38" s="725" t="s">
        <v>949</v>
      </c>
      <c r="C38" s="735" t="s">
        <v>960</v>
      </c>
      <c r="D38" s="736" t="s">
        <v>2351</v>
      </c>
      <c r="E38" s="736" t="s">
        <v>961</v>
      </c>
      <c r="F38" s="710" t="s">
        <v>314</v>
      </c>
      <c r="G38" s="711" t="s">
        <v>2599</v>
      </c>
      <c r="H38" s="702" t="s">
        <v>962</v>
      </c>
    </row>
    <row r="39" spans="2:8" x14ac:dyDescent="0.3">
      <c r="B39" s="717">
        <v>1</v>
      </c>
      <c r="C39" s="737" t="s">
        <v>966</v>
      </c>
      <c r="D39" s="672">
        <v>2</v>
      </c>
      <c r="E39" s="738">
        <v>403671.20035076747</v>
      </c>
      <c r="F39" s="739">
        <v>807342.40070153493</v>
      </c>
      <c r="G39" s="740">
        <v>7.4999999999999997E-2</v>
      </c>
      <c r="H39" s="741">
        <v>60550.68005261512</v>
      </c>
    </row>
    <row r="40" spans="2:8" x14ac:dyDescent="0.3">
      <c r="B40" s="717">
        <v>2</v>
      </c>
      <c r="C40" s="737" t="s">
        <v>967</v>
      </c>
      <c r="D40" s="672">
        <v>3</v>
      </c>
      <c r="E40" s="738">
        <v>166435.72214626396</v>
      </c>
      <c r="F40" s="739">
        <v>499307.1664387919</v>
      </c>
      <c r="G40" s="740">
        <v>0.50000000000000022</v>
      </c>
      <c r="H40" s="741">
        <v>249653.58321939607</v>
      </c>
    </row>
    <row r="41" spans="2:8" x14ac:dyDescent="0.3">
      <c r="B41" s="717">
        <v>3</v>
      </c>
      <c r="C41" s="737" t="s">
        <v>968</v>
      </c>
      <c r="D41" s="672">
        <v>3</v>
      </c>
      <c r="E41" s="738">
        <v>261541.84908698621</v>
      </c>
      <c r="F41" s="739">
        <v>784625.5472609587</v>
      </c>
      <c r="G41" s="740">
        <v>0.33333333333333331</v>
      </c>
      <c r="H41" s="741">
        <v>261541.84908698621</v>
      </c>
    </row>
    <row r="42" spans="2:8" x14ac:dyDescent="0.3">
      <c r="B42" s="717">
        <v>4</v>
      </c>
      <c r="C42" s="737" t="s">
        <v>968</v>
      </c>
      <c r="D42" s="672">
        <v>2</v>
      </c>
      <c r="E42" s="738">
        <v>261541.84908698621</v>
      </c>
      <c r="F42" s="739">
        <v>523083.69817397243</v>
      </c>
      <c r="G42" s="740">
        <v>0.16750000000000001</v>
      </c>
      <c r="H42" s="741">
        <v>87616.519444140387</v>
      </c>
    </row>
    <row r="43" spans="2:8" x14ac:dyDescent="0.3">
      <c r="B43" s="717">
        <v>5</v>
      </c>
      <c r="C43" s="737" t="s">
        <v>969</v>
      </c>
      <c r="D43" s="672">
        <v>2</v>
      </c>
      <c r="E43" s="738">
        <v>93831.201492526641</v>
      </c>
      <c r="F43" s="739">
        <v>187662.40298505328</v>
      </c>
      <c r="G43" s="740">
        <v>8.2500000000000004E-2</v>
      </c>
      <c r="H43" s="741">
        <v>15482.148246266897</v>
      </c>
    </row>
    <row r="44" spans="2:8" x14ac:dyDescent="0.3">
      <c r="B44" s="717">
        <v>6</v>
      </c>
      <c r="C44" s="737" t="s">
        <v>963</v>
      </c>
      <c r="D44" s="672">
        <v>2</v>
      </c>
      <c r="E44" s="738">
        <v>93831.201492526641</v>
      </c>
      <c r="F44" s="739">
        <v>187662.40298505328</v>
      </c>
      <c r="G44" s="740">
        <v>8.2500000000000004E-2</v>
      </c>
      <c r="H44" s="741">
        <v>15482.148246266897</v>
      </c>
    </row>
    <row r="45" spans="2:8" x14ac:dyDescent="0.3">
      <c r="B45" s="717">
        <v>7</v>
      </c>
      <c r="C45" s="737" t="s">
        <v>922</v>
      </c>
      <c r="D45" s="672">
        <v>3</v>
      </c>
      <c r="E45" s="738">
        <v>100449.55474126368</v>
      </c>
      <c r="F45" s="739">
        <v>301348.66422379104</v>
      </c>
      <c r="G45" s="740">
        <v>0</v>
      </c>
      <c r="H45" s="741">
        <v>0</v>
      </c>
    </row>
    <row r="46" spans="2:8" x14ac:dyDescent="0.3">
      <c r="B46" s="717">
        <v>8</v>
      </c>
      <c r="C46" s="737" t="s">
        <v>923</v>
      </c>
      <c r="D46" s="672">
        <v>3</v>
      </c>
      <c r="E46" s="738">
        <v>64040.167561799884</v>
      </c>
      <c r="F46" s="739">
        <v>192120.50268539967</v>
      </c>
      <c r="G46" s="740">
        <v>0.16666666666666666</v>
      </c>
      <c r="H46" s="741">
        <v>32020.083780899942</v>
      </c>
    </row>
    <row r="47" spans="2:8" x14ac:dyDescent="0.3">
      <c r="B47" s="717">
        <v>9</v>
      </c>
      <c r="C47" s="737" t="s">
        <v>935</v>
      </c>
      <c r="D47" s="672">
        <v>3</v>
      </c>
      <c r="E47" s="738">
        <v>56298.72089551598</v>
      </c>
      <c r="F47" s="739">
        <v>168896.16268654793</v>
      </c>
      <c r="G47" s="740">
        <v>0.16666666666666666</v>
      </c>
      <c r="H47" s="741">
        <v>28149.360447757987</v>
      </c>
    </row>
    <row r="48" spans="2:8" x14ac:dyDescent="0.3">
      <c r="B48" s="717">
        <v>10</v>
      </c>
      <c r="C48" s="742" t="s">
        <v>2108</v>
      </c>
      <c r="D48" s="679">
        <v>2</v>
      </c>
      <c r="E48" s="738">
        <v>233327.91449315075</v>
      </c>
      <c r="F48" s="739">
        <v>466655.82898630149</v>
      </c>
      <c r="G48" s="740">
        <v>0.16666666666666666</v>
      </c>
      <c r="H48" s="741">
        <v>77775.971497716906</v>
      </c>
    </row>
    <row r="49" spans="2:8" ht="15.75" thickBot="1" x14ac:dyDescent="0.35">
      <c r="B49" s="717">
        <v>11</v>
      </c>
      <c r="C49" s="743" t="s">
        <v>2605</v>
      </c>
      <c r="D49" s="679">
        <v>2</v>
      </c>
      <c r="E49" s="738">
        <v>282139.34593835432</v>
      </c>
      <c r="F49" s="739">
        <v>564278.69187670865</v>
      </c>
      <c r="G49" s="740">
        <v>0.25</v>
      </c>
      <c r="H49" s="741">
        <v>141069.67296917716</v>
      </c>
    </row>
    <row r="50" spans="2:8" ht="16.5" thickTop="1" thickBot="1" x14ac:dyDescent="0.35">
      <c r="B50" s="744"/>
      <c r="C50" s="703"/>
      <c r="D50" s="703"/>
      <c r="E50" s="703"/>
      <c r="F50" s="704"/>
      <c r="G50" s="721" t="s">
        <v>956</v>
      </c>
      <c r="H50" s="722">
        <v>969342.01699122344</v>
      </c>
    </row>
    <row r="51" spans="2:8" ht="16.5" thickTop="1" thickBot="1" x14ac:dyDescent="0.35">
      <c r="B51" s="745"/>
      <c r="C51" s="746"/>
      <c r="D51" s="747"/>
      <c r="E51" s="748"/>
      <c r="F51" s="749" t="s">
        <v>964</v>
      </c>
      <c r="G51" s="749"/>
      <c r="H51" s="750">
        <v>1632824.5032280681</v>
      </c>
    </row>
    <row r="52" spans="2:8" x14ac:dyDescent="0.3">
      <c r="B52" s="751"/>
      <c r="C52" s="751"/>
      <c r="D52" s="751"/>
      <c r="E52" s="751"/>
      <c r="F52" s="751"/>
      <c r="G52" s="751"/>
      <c r="H52" s="751"/>
    </row>
    <row r="53" spans="2:8" ht="15" customHeight="1" thickBot="1" x14ac:dyDescent="0.35">
      <c r="B53" s="751"/>
      <c r="C53" s="751"/>
      <c r="D53" s="751"/>
      <c r="E53" s="751"/>
      <c r="F53" s="751"/>
      <c r="G53" s="751"/>
      <c r="H53" s="751"/>
    </row>
    <row r="54" spans="2:8" x14ac:dyDescent="0.3">
      <c r="B54" s="3988"/>
      <c r="C54" s="3989"/>
      <c r="D54" s="3989"/>
      <c r="E54" s="3989"/>
      <c r="F54" s="692"/>
      <c r="G54" s="693" t="s">
        <v>875</v>
      </c>
      <c r="H54" s="692"/>
    </row>
    <row r="55" spans="2:8" ht="15.75" thickBot="1" x14ac:dyDescent="0.35">
      <c r="B55" s="3986" t="s">
        <v>877</v>
      </c>
      <c r="C55" s="3987"/>
      <c r="D55" s="3987"/>
      <c r="E55" s="3987"/>
      <c r="F55" s="608">
        <v>2</v>
      </c>
      <c r="G55" s="609" t="s">
        <v>3366</v>
      </c>
      <c r="H55" s="610"/>
    </row>
    <row r="56" spans="2:8" ht="15.75" customHeight="1" x14ac:dyDescent="0.3">
      <c r="B56" s="611"/>
      <c r="C56" s="612"/>
      <c r="D56" s="612"/>
      <c r="E56" s="612"/>
      <c r="F56" s="612"/>
      <c r="G56" s="613"/>
      <c r="H56" s="694"/>
    </row>
    <row r="57" spans="2:8" ht="15.75" thickBot="1" x14ac:dyDescent="0.35">
      <c r="B57" s="615" t="s">
        <v>944</v>
      </c>
      <c r="C57" s="616" t="s">
        <v>1099</v>
      </c>
      <c r="D57" s="695"/>
      <c r="E57" s="695"/>
      <c r="F57" s="695"/>
      <c r="G57" s="696"/>
      <c r="H57" s="697"/>
    </row>
    <row r="58" spans="2:8" x14ac:dyDescent="0.3">
      <c r="B58" s="663"/>
      <c r="C58" s="698"/>
      <c r="D58" s="699"/>
      <c r="E58" s="700"/>
      <c r="F58" s="699"/>
      <c r="G58" s="701"/>
      <c r="H58" s="702"/>
    </row>
    <row r="59" spans="2:8" ht="15.75" thickBot="1" x14ac:dyDescent="0.35">
      <c r="B59" s="663" t="s">
        <v>947</v>
      </c>
      <c r="C59" s="703"/>
      <c r="D59" s="704"/>
      <c r="E59" s="705"/>
      <c r="F59" s="704"/>
      <c r="G59" s="706"/>
      <c r="H59" s="707" t="s">
        <v>892</v>
      </c>
    </row>
    <row r="60" spans="2:8" ht="15.75" thickTop="1" x14ac:dyDescent="0.3">
      <c r="B60" s="708" t="s">
        <v>949</v>
      </c>
      <c r="C60" s="709" t="s">
        <v>773</v>
      </c>
      <c r="D60" s="710" t="s">
        <v>135</v>
      </c>
      <c r="E60" s="711" t="s">
        <v>873</v>
      </c>
      <c r="F60" s="710" t="s">
        <v>950</v>
      </c>
      <c r="G60" s="711" t="s">
        <v>951</v>
      </c>
      <c r="H60" s="702" t="s">
        <v>952</v>
      </c>
    </row>
    <row r="61" spans="2:8" x14ac:dyDescent="0.3">
      <c r="B61" s="717">
        <v>1</v>
      </c>
      <c r="C61" s="712" t="s">
        <v>932</v>
      </c>
      <c r="D61" s="752" t="s">
        <v>921</v>
      </c>
      <c r="E61" s="753">
        <v>2</v>
      </c>
      <c r="F61" s="714">
        <v>4251.3637355331075</v>
      </c>
      <c r="G61" s="754">
        <v>1</v>
      </c>
      <c r="H61" s="716">
        <v>8502.727471066215</v>
      </c>
    </row>
    <row r="62" spans="2:8" x14ac:dyDescent="0.3">
      <c r="B62" s="717">
        <v>2</v>
      </c>
      <c r="C62" s="712" t="s">
        <v>954</v>
      </c>
      <c r="D62" s="752" t="s">
        <v>921</v>
      </c>
      <c r="E62" s="753">
        <v>2</v>
      </c>
      <c r="F62" s="714">
        <v>57306.994189541183</v>
      </c>
      <c r="G62" s="754">
        <v>1</v>
      </c>
      <c r="H62" s="716">
        <v>114613.98837908237</v>
      </c>
    </row>
    <row r="63" spans="2:8" x14ac:dyDescent="0.3">
      <c r="B63" s="717">
        <v>3</v>
      </c>
      <c r="C63" s="712" t="s">
        <v>955</v>
      </c>
      <c r="D63" s="752" t="s">
        <v>921</v>
      </c>
      <c r="E63" s="753">
        <v>3</v>
      </c>
      <c r="F63" s="714">
        <v>49100.321378481269</v>
      </c>
      <c r="G63" s="754">
        <v>1</v>
      </c>
      <c r="H63" s="716">
        <v>147300.96413544379</v>
      </c>
    </row>
    <row r="64" spans="2:8" x14ac:dyDescent="0.3">
      <c r="B64" s="717">
        <v>4</v>
      </c>
      <c r="C64" s="712" t="s">
        <v>953</v>
      </c>
      <c r="D64" s="752" t="s">
        <v>921</v>
      </c>
      <c r="E64" s="753">
        <v>8</v>
      </c>
      <c r="F64" s="714">
        <v>26026.308555399723</v>
      </c>
      <c r="G64" s="754">
        <v>1</v>
      </c>
      <c r="H64" s="716">
        <v>208210.46844319778</v>
      </c>
    </row>
    <row r="65" spans="2:13" x14ac:dyDescent="0.3">
      <c r="B65" s="717">
        <v>5</v>
      </c>
      <c r="C65" s="712" t="s">
        <v>936</v>
      </c>
      <c r="D65" s="752" t="s">
        <v>921</v>
      </c>
      <c r="E65" s="753">
        <v>9</v>
      </c>
      <c r="F65" s="714">
        <v>4513.8849929873777</v>
      </c>
      <c r="G65" s="754">
        <v>1</v>
      </c>
      <c r="H65" s="716">
        <v>40624.964936886397</v>
      </c>
    </row>
    <row r="66" spans="2:13" ht="15.75" thickBot="1" x14ac:dyDescent="0.35">
      <c r="B66" s="717">
        <v>6</v>
      </c>
      <c r="C66" s="712" t="s">
        <v>1747</v>
      </c>
      <c r="D66" s="752" t="s">
        <v>921</v>
      </c>
      <c r="E66" s="755">
        <v>1</v>
      </c>
      <c r="F66" s="714">
        <v>144229.3728711681</v>
      </c>
      <c r="G66" s="754">
        <v>1</v>
      </c>
      <c r="H66" s="716">
        <v>144229.3728711681</v>
      </c>
    </row>
    <row r="67" spans="2:13" ht="16.5" thickTop="1" thickBot="1" x14ac:dyDescent="0.35">
      <c r="B67" s="720"/>
      <c r="C67" s="609"/>
      <c r="D67" s="699"/>
      <c r="E67" s="700"/>
      <c r="F67" s="699"/>
      <c r="G67" s="721" t="s">
        <v>956</v>
      </c>
      <c r="H67" s="722">
        <v>663482.48623684468</v>
      </c>
    </row>
    <row r="68" spans="2:13" ht="16.5" thickTop="1" thickBot="1" x14ac:dyDescent="0.35">
      <c r="B68" s="723" t="s">
        <v>957</v>
      </c>
      <c r="C68" s="703"/>
      <c r="D68" s="704"/>
      <c r="E68" s="705"/>
      <c r="F68" s="704"/>
      <c r="G68" s="703"/>
      <c r="H68" s="724"/>
    </row>
    <row r="69" spans="2:13" ht="15.75" thickTop="1" x14ac:dyDescent="0.3">
      <c r="B69" s="725" t="s">
        <v>949</v>
      </c>
      <c r="C69" s="726"/>
      <c r="D69" s="727"/>
      <c r="E69" s="728" t="s">
        <v>135</v>
      </c>
      <c r="F69" s="727" t="s">
        <v>929</v>
      </c>
      <c r="G69" s="728" t="s">
        <v>958</v>
      </c>
      <c r="H69" s="729" t="s">
        <v>952</v>
      </c>
    </row>
    <row r="70" spans="2:13" x14ac:dyDescent="0.3">
      <c r="B70" s="730"/>
      <c r="C70" s="657"/>
      <c r="D70" s="658"/>
      <c r="E70" s="731"/>
      <c r="F70" s="732"/>
      <c r="G70" s="679"/>
      <c r="H70" s="733"/>
    </row>
    <row r="71" spans="2:13" x14ac:dyDescent="0.3">
      <c r="B71" s="730"/>
      <c r="C71" s="657"/>
      <c r="D71" s="658"/>
      <c r="E71" s="731"/>
      <c r="F71" s="732"/>
      <c r="G71" s="679"/>
      <c r="H71" s="733"/>
    </row>
    <row r="72" spans="2:13" ht="15.75" thickBot="1" x14ac:dyDescent="0.35">
      <c r="B72" s="730"/>
      <c r="C72" s="657"/>
      <c r="D72" s="658"/>
      <c r="E72" s="731"/>
      <c r="F72" s="732"/>
      <c r="G72" s="679"/>
      <c r="H72" s="733"/>
    </row>
    <row r="73" spans="2:13" ht="16.5" thickTop="1" thickBot="1" x14ac:dyDescent="0.35">
      <c r="B73" s="720"/>
      <c r="C73" s="609" t="s">
        <v>959</v>
      </c>
      <c r="D73" s="699"/>
      <c r="E73" s="700"/>
      <c r="F73" s="699"/>
      <c r="G73" s="721" t="s">
        <v>956</v>
      </c>
      <c r="H73" s="722">
        <v>0</v>
      </c>
    </row>
    <row r="74" spans="2:13" ht="16.5" thickTop="1" thickBot="1" x14ac:dyDescent="0.35">
      <c r="B74" s="720"/>
      <c r="C74" s="703"/>
      <c r="D74" s="704"/>
      <c r="E74" s="705"/>
      <c r="F74" s="704"/>
      <c r="G74" s="703"/>
      <c r="H74" s="724"/>
      <c r="L74" s="667"/>
      <c r="M74" s="667"/>
    </row>
    <row r="75" spans="2:13" ht="15.75" thickTop="1" x14ac:dyDescent="0.3">
      <c r="B75" s="725" t="s">
        <v>949</v>
      </c>
      <c r="C75" s="735" t="s">
        <v>960</v>
      </c>
      <c r="D75" s="736" t="s">
        <v>2351</v>
      </c>
      <c r="E75" s="736" t="s">
        <v>961</v>
      </c>
      <c r="F75" s="710" t="s">
        <v>314</v>
      </c>
      <c r="G75" s="711" t="s">
        <v>2599</v>
      </c>
      <c r="H75" s="702" t="s">
        <v>962</v>
      </c>
      <c r="L75" s="756"/>
      <c r="M75" s="667"/>
    </row>
    <row r="76" spans="2:13" x14ac:dyDescent="0.3">
      <c r="B76" s="717">
        <v>1</v>
      </c>
      <c r="C76" s="737" t="s">
        <v>966</v>
      </c>
      <c r="D76" s="672">
        <v>3</v>
      </c>
      <c r="E76" s="738">
        <v>403671.20035076747</v>
      </c>
      <c r="F76" s="739">
        <v>1211013.6010523024</v>
      </c>
      <c r="G76" s="740">
        <v>7.4999999999999997E-2</v>
      </c>
      <c r="H76" s="741">
        <v>90826.02007892268</v>
      </c>
      <c r="L76" s="756"/>
      <c r="M76" s="667"/>
    </row>
    <row r="77" spans="2:13" x14ac:dyDescent="0.3">
      <c r="B77" s="717">
        <v>2</v>
      </c>
      <c r="C77" s="737" t="s">
        <v>967</v>
      </c>
      <c r="D77" s="672">
        <v>3</v>
      </c>
      <c r="E77" s="738">
        <v>166435.72214626396</v>
      </c>
      <c r="F77" s="739">
        <v>499307.1664387919</v>
      </c>
      <c r="G77" s="740">
        <v>0.5</v>
      </c>
      <c r="H77" s="741">
        <v>249653.58321939595</v>
      </c>
      <c r="L77" s="756"/>
      <c r="M77" s="667"/>
    </row>
    <row r="78" spans="2:13" x14ac:dyDescent="0.3">
      <c r="B78" s="717">
        <v>3</v>
      </c>
      <c r="C78" s="737" t="s">
        <v>968</v>
      </c>
      <c r="D78" s="672">
        <v>3</v>
      </c>
      <c r="E78" s="738">
        <v>261541.84908698621</v>
      </c>
      <c r="F78" s="739">
        <v>784625.5472609587</v>
      </c>
      <c r="G78" s="740">
        <v>0.33333333333333331</v>
      </c>
      <c r="H78" s="741">
        <v>261541.84908698621</v>
      </c>
      <c r="L78" s="756"/>
      <c r="M78" s="667"/>
    </row>
    <row r="79" spans="2:13" x14ac:dyDescent="0.3">
      <c r="B79" s="717">
        <v>4</v>
      </c>
      <c r="C79" s="737" t="s">
        <v>968</v>
      </c>
      <c r="D79" s="672">
        <v>3</v>
      </c>
      <c r="E79" s="738">
        <v>261541.84908698621</v>
      </c>
      <c r="F79" s="739">
        <v>784625.5472609587</v>
      </c>
      <c r="G79" s="740">
        <v>0.16666666666666666</v>
      </c>
      <c r="H79" s="741">
        <v>130770.92454349311</v>
      </c>
      <c r="L79" s="756"/>
      <c r="M79" s="667"/>
    </row>
    <row r="80" spans="2:13" x14ac:dyDescent="0.3">
      <c r="B80" s="717">
        <v>5</v>
      </c>
      <c r="C80" s="737" t="s">
        <v>969</v>
      </c>
      <c r="D80" s="672">
        <v>3</v>
      </c>
      <c r="E80" s="738">
        <v>93831.201492526641</v>
      </c>
      <c r="F80" s="739">
        <v>281493.60447757994</v>
      </c>
      <c r="G80" s="740">
        <v>8.2500000000000004E-2</v>
      </c>
      <c r="H80" s="741">
        <v>23223.222369400348</v>
      </c>
      <c r="L80" s="756"/>
      <c r="M80" s="667"/>
    </row>
    <row r="81" spans="2:13" x14ac:dyDescent="0.3">
      <c r="B81" s="717">
        <v>6</v>
      </c>
      <c r="C81" s="737" t="s">
        <v>963</v>
      </c>
      <c r="D81" s="672">
        <v>3</v>
      </c>
      <c r="E81" s="738">
        <v>93831.201492526641</v>
      </c>
      <c r="F81" s="739">
        <v>281493.60447757994</v>
      </c>
      <c r="G81" s="740">
        <v>8.2500000000000004E-2</v>
      </c>
      <c r="H81" s="741">
        <v>23223.222369400348</v>
      </c>
      <c r="L81" s="756"/>
      <c r="M81" s="667"/>
    </row>
    <row r="82" spans="2:13" x14ac:dyDescent="0.3">
      <c r="B82" s="717">
        <v>7</v>
      </c>
      <c r="C82" s="737" t="s">
        <v>922</v>
      </c>
      <c r="D82" s="672">
        <v>3</v>
      </c>
      <c r="E82" s="738">
        <v>100449.55474126368</v>
      </c>
      <c r="F82" s="739">
        <v>301348.66422379104</v>
      </c>
      <c r="G82" s="740">
        <v>0</v>
      </c>
      <c r="H82" s="741">
        <v>0</v>
      </c>
      <c r="L82" s="756"/>
      <c r="M82" s="667"/>
    </row>
    <row r="83" spans="2:13" x14ac:dyDescent="0.3">
      <c r="B83" s="717">
        <v>8</v>
      </c>
      <c r="C83" s="737" t="s">
        <v>923</v>
      </c>
      <c r="D83" s="672">
        <v>3</v>
      </c>
      <c r="E83" s="738">
        <v>64040.167561799884</v>
      </c>
      <c r="F83" s="739">
        <v>192120.50268539967</v>
      </c>
      <c r="G83" s="740">
        <v>0.16666666666666666</v>
      </c>
      <c r="H83" s="741">
        <v>32020.083780899942</v>
      </c>
      <c r="L83" s="756"/>
      <c r="M83" s="667"/>
    </row>
    <row r="84" spans="2:13" x14ac:dyDescent="0.3">
      <c r="B84" s="717">
        <v>9</v>
      </c>
      <c r="C84" s="737" t="s">
        <v>935</v>
      </c>
      <c r="D84" s="672">
        <v>3</v>
      </c>
      <c r="E84" s="738">
        <v>56298.72089551598</v>
      </c>
      <c r="F84" s="739">
        <v>168896.16268654793</v>
      </c>
      <c r="G84" s="740">
        <v>0.16666666666666666</v>
      </c>
      <c r="H84" s="741">
        <v>28149.360447757987</v>
      </c>
      <c r="L84" s="756"/>
      <c r="M84" s="667"/>
    </row>
    <row r="85" spans="2:13" x14ac:dyDescent="0.3">
      <c r="B85" s="717">
        <v>10</v>
      </c>
      <c r="C85" s="742" t="s">
        <v>2108</v>
      </c>
      <c r="D85" s="679">
        <v>3</v>
      </c>
      <c r="E85" s="738">
        <v>233327.91449315075</v>
      </c>
      <c r="F85" s="739">
        <v>699983.74347945221</v>
      </c>
      <c r="G85" s="740">
        <v>0.16666666666666666</v>
      </c>
      <c r="H85" s="741">
        <v>116663.95724657536</v>
      </c>
      <c r="L85" s="756"/>
      <c r="M85" s="667"/>
    </row>
    <row r="86" spans="2:13" ht="15.75" thickBot="1" x14ac:dyDescent="0.35">
      <c r="B86" s="717">
        <v>11</v>
      </c>
      <c r="C86" s="743" t="s">
        <v>2605</v>
      </c>
      <c r="D86" s="679">
        <v>3</v>
      </c>
      <c r="E86" s="738">
        <v>282139.34593835432</v>
      </c>
      <c r="F86" s="739">
        <v>846418.03781506303</v>
      </c>
      <c r="G86" s="740">
        <v>1</v>
      </c>
      <c r="H86" s="741">
        <v>846418.03781506303</v>
      </c>
    </row>
    <row r="87" spans="2:13" ht="16.5" thickTop="1" thickBot="1" x14ac:dyDescent="0.35">
      <c r="B87" s="744"/>
      <c r="C87" s="703"/>
      <c r="D87" s="704"/>
      <c r="E87" s="705"/>
      <c r="F87" s="704"/>
      <c r="G87" s="721" t="s">
        <v>956</v>
      </c>
      <c r="H87" s="722">
        <v>1802490.2609578948</v>
      </c>
    </row>
    <row r="88" spans="2:13" ht="16.5" thickTop="1" thickBot="1" x14ac:dyDescent="0.35">
      <c r="B88" s="745"/>
      <c r="C88" s="746"/>
      <c r="D88" s="747"/>
      <c r="E88" s="748"/>
      <c r="F88" s="749" t="s">
        <v>964</v>
      </c>
      <c r="G88" s="749"/>
      <c r="H88" s="750">
        <v>2465972.7471947395</v>
      </c>
    </row>
    <row r="89" spans="2:13" x14ac:dyDescent="0.3">
      <c r="B89" s="667"/>
      <c r="C89" s="667"/>
      <c r="D89" s="667"/>
      <c r="E89" s="667"/>
      <c r="F89" s="667"/>
      <c r="G89" s="756"/>
      <c r="H89" s="667"/>
    </row>
    <row r="90" spans="2:13" x14ac:dyDescent="0.3">
      <c r="B90" s="667"/>
      <c r="C90" s="667"/>
      <c r="D90" s="667"/>
      <c r="E90" s="667"/>
      <c r="F90" s="667"/>
      <c r="G90" s="756"/>
      <c r="H90" s="667"/>
    </row>
    <row r="91" spans="2:13" x14ac:dyDescent="0.3">
      <c r="B91" s="667"/>
      <c r="C91" s="667"/>
      <c r="D91" s="667"/>
      <c r="E91" s="667"/>
      <c r="F91" s="667"/>
      <c r="G91" s="756"/>
      <c r="H91" s="667"/>
    </row>
    <row r="92" spans="2:13" x14ac:dyDescent="0.3">
      <c r="B92" s="667"/>
      <c r="C92" s="667"/>
      <c r="D92" s="667"/>
      <c r="E92" s="667"/>
      <c r="F92" s="667"/>
      <c r="G92" s="756"/>
      <c r="H92" s="667"/>
    </row>
    <row r="93" spans="2:13" x14ac:dyDescent="0.3">
      <c r="B93" s="667"/>
      <c r="C93" s="667"/>
      <c r="D93" s="667"/>
      <c r="E93" s="667"/>
      <c r="F93" s="667"/>
      <c r="G93" s="756"/>
      <c r="H93" s="667"/>
    </row>
  </sheetData>
  <mergeCells count="4">
    <mergeCell ref="B54:E54"/>
    <mergeCell ref="B55:E55"/>
    <mergeCell ref="B16:E16"/>
    <mergeCell ref="B17:E17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98"/>
  <dimension ref="B2:H42"/>
  <sheetViews>
    <sheetView showGridLines="0" zoomScale="80" zoomScaleNormal="80" workbookViewId="0">
      <selection activeCell="H16" sqref="H16"/>
    </sheetView>
  </sheetViews>
  <sheetFormatPr baseColWidth="10" defaultColWidth="11.42578125" defaultRowHeight="15" x14ac:dyDescent="0.3"/>
  <cols>
    <col min="1" max="1" width="11.42578125" style="596"/>
    <col min="2" max="2" width="11.5703125" style="596" bestFit="1" customWidth="1"/>
    <col min="3" max="3" width="54.5703125" style="596" bestFit="1" customWidth="1"/>
    <col min="4" max="4" width="11.42578125" style="596"/>
    <col min="5" max="5" width="13.5703125" style="596" customWidth="1"/>
    <col min="6" max="6" width="17" style="596" customWidth="1"/>
    <col min="7" max="7" width="15.85546875" style="596" customWidth="1"/>
    <col min="8" max="8" width="17.140625" style="596" bestFit="1" customWidth="1"/>
    <col min="9" max="16384" width="11.42578125" style="596"/>
  </cols>
  <sheetData>
    <row r="2" spans="2:8" ht="18.75" x14ac:dyDescent="0.3">
      <c r="B2" s="595" t="s">
        <v>2804</v>
      </c>
    </row>
    <row r="3" spans="2:8" ht="18.75" x14ac:dyDescent="0.3">
      <c r="B3" s="595" t="s">
        <v>2806</v>
      </c>
    </row>
    <row r="4" spans="2:8" ht="18.75" x14ac:dyDescent="0.3">
      <c r="B4" s="595" t="s">
        <v>2830</v>
      </c>
    </row>
    <row r="5" spans="2:8" x14ac:dyDescent="0.3">
      <c r="B5" s="597" t="s">
        <v>3372</v>
      </c>
    </row>
    <row r="8" spans="2:8" x14ac:dyDescent="0.3">
      <c r="B8" s="598"/>
    </row>
    <row r="10" spans="2:8" s="602" customFormat="1" ht="25.5" x14ac:dyDescent="0.25">
      <c r="B10" s="599" t="s">
        <v>938</v>
      </c>
      <c r="C10" s="599" t="s">
        <v>776</v>
      </c>
      <c r="D10" s="599" t="s">
        <v>925</v>
      </c>
      <c r="E10" s="600" t="s">
        <v>975</v>
      </c>
      <c r="F10" s="599" t="s">
        <v>976</v>
      </c>
      <c r="G10" s="601" t="s">
        <v>3373</v>
      </c>
    </row>
    <row r="11" spans="2:8" x14ac:dyDescent="0.3">
      <c r="B11" s="603">
        <v>1</v>
      </c>
      <c r="C11" s="604" t="s">
        <v>1097</v>
      </c>
      <c r="D11" s="605">
        <v>402190.87927960348</v>
      </c>
      <c r="E11" s="605">
        <v>0</v>
      </c>
      <c r="F11" s="605">
        <v>2456574.3702560356</v>
      </c>
      <c r="G11" s="605">
        <v>2858765.2495356388</v>
      </c>
    </row>
    <row r="14" spans="2:8" ht="15.75" thickBot="1" x14ac:dyDescent="0.35"/>
    <row r="15" spans="2:8" ht="15" customHeight="1" x14ac:dyDescent="0.3">
      <c r="B15" s="3988"/>
      <c r="C15" s="3989"/>
      <c r="D15" s="3989"/>
      <c r="E15" s="3989"/>
      <c r="F15" s="606"/>
      <c r="G15" s="607" t="s">
        <v>875</v>
      </c>
      <c r="H15" s="606"/>
    </row>
    <row r="16" spans="2:8" ht="15.75" thickBot="1" x14ac:dyDescent="0.35">
      <c r="B16" s="3986" t="s">
        <v>877</v>
      </c>
      <c r="C16" s="3987"/>
      <c r="D16" s="3987"/>
      <c r="E16" s="3987"/>
      <c r="F16" s="608">
        <v>1</v>
      </c>
      <c r="G16" s="609" t="s">
        <v>3366</v>
      </c>
      <c r="H16" s="610"/>
    </row>
    <row r="17" spans="2:8" x14ac:dyDescent="0.3">
      <c r="B17" s="611"/>
      <c r="C17" s="612"/>
      <c r="D17" s="612"/>
      <c r="E17" s="612"/>
      <c r="F17" s="612"/>
      <c r="G17" s="613"/>
      <c r="H17" s="614"/>
    </row>
    <row r="18" spans="2:8" ht="15.75" customHeight="1" thickBot="1" x14ac:dyDescent="0.35">
      <c r="B18" s="615" t="s">
        <v>944</v>
      </c>
      <c r="C18" s="616" t="s">
        <v>1097</v>
      </c>
      <c r="D18" s="617"/>
      <c r="E18" s="617"/>
      <c r="F18" s="617"/>
      <c r="G18" s="618"/>
      <c r="H18" s="619"/>
    </row>
    <row r="19" spans="2:8" x14ac:dyDescent="0.3">
      <c r="B19" s="620"/>
      <c r="C19" s="621"/>
      <c r="D19" s="622"/>
      <c r="E19" s="623"/>
      <c r="F19" s="622"/>
      <c r="G19" s="624"/>
      <c r="H19" s="625"/>
    </row>
    <row r="20" spans="2:8" ht="15.75" thickBot="1" x14ac:dyDescent="0.35">
      <c r="B20" s="620" t="s">
        <v>947</v>
      </c>
      <c r="C20" s="626"/>
      <c r="D20" s="627"/>
      <c r="E20" s="628"/>
      <c r="F20" s="627"/>
      <c r="G20" s="629"/>
      <c r="H20" s="630" t="s">
        <v>892</v>
      </c>
    </row>
    <row r="21" spans="2:8" ht="15.75" thickTop="1" x14ac:dyDescent="0.3">
      <c r="B21" s="631" t="s">
        <v>949</v>
      </c>
      <c r="C21" s="632" t="s">
        <v>773</v>
      </c>
      <c r="D21" s="633" t="s">
        <v>135</v>
      </c>
      <c r="E21" s="634" t="s">
        <v>873</v>
      </c>
      <c r="F21" s="635" t="s">
        <v>950</v>
      </c>
      <c r="G21" s="636" t="s">
        <v>951</v>
      </c>
      <c r="H21" s="637" t="s">
        <v>952</v>
      </c>
    </row>
    <row r="22" spans="2:8" x14ac:dyDescent="0.3">
      <c r="B22" s="638">
        <v>100</v>
      </c>
      <c r="C22" s="639" t="s">
        <v>953</v>
      </c>
      <c r="D22" s="640" t="s">
        <v>921</v>
      </c>
      <c r="E22" s="641">
        <v>2</v>
      </c>
      <c r="F22" s="642">
        <v>26026.308555399723</v>
      </c>
      <c r="G22" s="643">
        <v>1</v>
      </c>
      <c r="H22" s="644">
        <v>52052.617110799445</v>
      </c>
    </row>
    <row r="23" spans="2:8" x14ac:dyDescent="0.3">
      <c r="B23" s="638">
        <v>290</v>
      </c>
      <c r="C23" s="639" t="s">
        <v>954</v>
      </c>
      <c r="D23" s="640" t="s">
        <v>921</v>
      </c>
      <c r="E23" s="641">
        <v>2</v>
      </c>
      <c r="F23" s="642">
        <v>57306.994189541183</v>
      </c>
      <c r="G23" s="643">
        <v>1</v>
      </c>
      <c r="H23" s="644">
        <v>114613.98837908237</v>
      </c>
    </row>
    <row r="24" spans="2:8" x14ac:dyDescent="0.3">
      <c r="B24" s="638">
        <v>310</v>
      </c>
      <c r="C24" s="639" t="s">
        <v>955</v>
      </c>
      <c r="D24" s="640" t="s">
        <v>921</v>
      </c>
      <c r="E24" s="641">
        <v>2</v>
      </c>
      <c r="F24" s="642">
        <v>49100.321378481269</v>
      </c>
      <c r="G24" s="643">
        <v>1</v>
      </c>
      <c r="H24" s="644">
        <v>98200.642756962538</v>
      </c>
    </row>
    <row r="25" spans="2:8" x14ac:dyDescent="0.3">
      <c r="B25" s="638">
        <v>270</v>
      </c>
      <c r="C25" s="639" t="s">
        <v>971</v>
      </c>
      <c r="D25" s="640" t="s">
        <v>921</v>
      </c>
      <c r="E25" s="641">
        <v>2</v>
      </c>
      <c r="F25" s="642">
        <v>61890.988026898463</v>
      </c>
      <c r="G25" s="643">
        <v>1</v>
      </c>
      <c r="H25" s="644">
        <v>123781.97605379693</v>
      </c>
    </row>
    <row r="26" spans="2:8" ht="15.75" thickBot="1" x14ac:dyDescent="0.35">
      <c r="B26" s="645">
        <v>110</v>
      </c>
      <c r="C26" s="639" t="s">
        <v>936</v>
      </c>
      <c r="D26" s="640" t="s">
        <v>921</v>
      </c>
      <c r="E26" s="641">
        <v>3</v>
      </c>
      <c r="F26" s="642">
        <v>4513.8849929873777</v>
      </c>
      <c r="G26" s="643">
        <v>1</v>
      </c>
      <c r="H26" s="644">
        <v>13541.654978962133</v>
      </c>
    </row>
    <row r="27" spans="2:8" ht="16.5" thickTop="1" thickBot="1" x14ac:dyDescent="0.35">
      <c r="B27" s="646"/>
      <c r="C27" s="624"/>
      <c r="D27" s="622"/>
      <c r="E27" s="623"/>
      <c r="F27" s="622"/>
      <c r="G27" s="647" t="s">
        <v>956</v>
      </c>
      <c r="H27" s="648">
        <v>402190.87927960348</v>
      </c>
    </row>
    <row r="28" spans="2:8" ht="16.5" thickTop="1" thickBot="1" x14ac:dyDescent="0.35">
      <c r="B28" s="649" t="s">
        <v>957</v>
      </c>
      <c r="C28" s="626"/>
      <c r="D28" s="627"/>
      <c r="E28" s="628"/>
      <c r="F28" s="627"/>
      <c r="G28" s="626"/>
      <c r="H28" s="650"/>
    </row>
    <row r="29" spans="2:8" ht="15.75" thickTop="1" x14ac:dyDescent="0.3">
      <c r="B29" s="651" t="s">
        <v>949</v>
      </c>
      <c r="C29" s="652"/>
      <c r="D29" s="653"/>
      <c r="E29" s="654" t="s">
        <v>135</v>
      </c>
      <c r="F29" s="653" t="s">
        <v>929</v>
      </c>
      <c r="G29" s="654" t="s">
        <v>958</v>
      </c>
      <c r="H29" s="655" t="s">
        <v>952</v>
      </c>
    </row>
    <row r="30" spans="2:8" x14ac:dyDescent="0.3">
      <c r="B30" s="656"/>
      <c r="C30" s="657"/>
      <c r="D30" s="658"/>
      <c r="E30" s="659"/>
      <c r="F30" s="660"/>
      <c r="G30" s="661"/>
      <c r="H30" s="662"/>
    </row>
    <row r="31" spans="2:8" x14ac:dyDescent="0.3">
      <c r="B31" s="656"/>
      <c r="C31" s="657"/>
      <c r="D31" s="658"/>
      <c r="E31" s="659"/>
      <c r="F31" s="660"/>
      <c r="G31" s="661"/>
      <c r="H31" s="662"/>
    </row>
    <row r="32" spans="2:8" ht="15.75" thickBot="1" x14ac:dyDescent="0.35">
      <c r="B32" s="656"/>
      <c r="C32" s="657"/>
      <c r="D32" s="658"/>
      <c r="E32" s="659"/>
      <c r="F32" s="660"/>
      <c r="G32" s="661"/>
      <c r="H32" s="662"/>
    </row>
    <row r="33" spans="2:8" ht="16.5" thickTop="1" thickBot="1" x14ac:dyDescent="0.35">
      <c r="B33" s="663" t="s">
        <v>3382</v>
      </c>
      <c r="C33" s="624"/>
      <c r="D33" s="622"/>
      <c r="E33" s="623"/>
      <c r="F33" s="622"/>
      <c r="G33" s="664" t="s">
        <v>956</v>
      </c>
      <c r="H33" s="665">
        <v>0</v>
      </c>
    </row>
    <row r="34" spans="2:8" ht="16.5" thickTop="1" thickBot="1" x14ac:dyDescent="0.35">
      <c r="B34" s="666"/>
      <c r="C34" s="626"/>
      <c r="D34" s="626"/>
      <c r="E34" s="667"/>
      <c r="F34" s="627"/>
      <c r="G34" s="626"/>
      <c r="H34" s="650"/>
    </row>
    <row r="35" spans="2:8" ht="15.75" thickTop="1" x14ac:dyDescent="0.3">
      <c r="B35" s="668" t="s">
        <v>949</v>
      </c>
      <c r="C35" s="668" t="s">
        <v>960</v>
      </c>
      <c r="D35" s="634" t="s">
        <v>2351</v>
      </c>
      <c r="E35" s="669" t="s">
        <v>961</v>
      </c>
      <c r="F35" s="633" t="s">
        <v>314</v>
      </c>
      <c r="G35" s="634" t="s">
        <v>2599</v>
      </c>
      <c r="H35" s="637" t="s">
        <v>962</v>
      </c>
    </row>
    <row r="36" spans="2:8" x14ac:dyDescent="0.3">
      <c r="B36" s="670">
        <v>250</v>
      </c>
      <c r="C36" s="671" t="s">
        <v>1651</v>
      </c>
      <c r="D36" s="672">
        <v>3</v>
      </c>
      <c r="E36" s="673">
        <v>403671.20035076747</v>
      </c>
      <c r="F36" s="674">
        <v>1211013.6010523024</v>
      </c>
      <c r="G36" s="675">
        <v>1</v>
      </c>
      <c r="H36" s="676">
        <v>1211013.6010523024</v>
      </c>
    </row>
    <row r="37" spans="2:8" x14ac:dyDescent="0.3">
      <c r="B37" s="670">
        <v>20</v>
      </c>
      <c r="C37" s="671" t="s">
        <v>967</v>
      </c>
      <c r="D37" s="672">
        <v>3</v>
      </c>
      <c r="E37" s="673">
        <v>166435.72214626396</v>
      </c>
      <c r="F37" s="674">
        <v>499307.1664387919</v>
      </c>
      <c r="G37" s="675">
        <v>1</v>
      </c>
      <c r="H37" s="676">
        <v>499307.1664387919</v>
      </c>
    </row>
    <row r="38" spans="2:8" x14ac:dyDescent="0.3">
      <c r="B38" s="670">
        <v>280</v>
      </c>
      <c r="C38" s="671" t="s">
        <v>972</v>
      </c>
      <c r="D38" s="672">
        <v>3</v>
      </c>
      <c r="E38" s="673">
        <v>93831.201492526641</v>
      </c>
      <c r="F38" s="674">
        <v>281493.60447757994</v>
      </c>
      <c r="G38" s="675">
        <v>0.5</v>
      </c>
      <c r="H38" s="676">
        <v>140746.80223878997</v>
      </c>
    </row>
    <row r="39" spans="2:8" x14ac:dyDescent="0.3">
      <c r="B39" s="677"/>
      <c r="C39" s="678" t="s">
        <v>2799</v>
      </c>
      <c r="D39" s="679">
        <v>3</v>
      </c>
      <c r="E39" s="673">
        <v>403671.20035076747</v>
      </c>
      <c r="F39" s="674">
        <v>1211013.6010523024</v>
      </c>
      <c r="G39" s="675">
        <v>0.25</v>
      </c>
      <c r="H39" s="676">
        <v>302753.4002630756</v>
      </c>
    </row>
    <row r="40" spans="2:8" x14ac:dyDescent="0.3">
      <c r="B40" s="677"/>
      <c r="C40" s="678" t="s">
        <v>2800</v>
      </c>
      <c r="D40" s="679">
        <v>3</v>
      </c>
      <c r="E40" s="673">
        <v>403671.20035076747</v>
      </c>
      <c r="F40" s="674">
        <v>1211013.6010523024</v>
      </c>
      <c r="G40" s="675">
        <v>0.25</v>
      </c>
      <c r="H40" s="676">
        <v>302753.4002630756</v>
      </c>
    </row>
    <row r="41" spans="2:8" ht="15.75" thickBot="1" x14ac:dyDescent="0.35">
      <c r="B41" s="680"/>
      <c r="C41" s="626"/>
      <c r="D41" s="627"/>
      <c r="E41" s="628"/>
      <c r="F41" s="627"/>
      <c r="G41" s="681" t="s">
        <v>956</v>
      </c>
      <c r="H41" s="682">
        <v>2456574.3702560356</v>
      </c>
    </row>
    <row r="42" spans="2:8" ht="16.5" thickTop="1" thickBot="1" x14ac:dyDescent="0.35">
      <c r="B42" s="683"/>
      <c r="C42" s="684"/>
      <c r="D42" s="685"/>
      <c r="E42" s="686"/>
      <c r="F42" s="687" t="s">
        <v>964</v>
      </c>
      <c r="G42" s="687"/>
      <c r="H42" s="688">
        <v>2858765.2495356388</v>
      </c>
    </row>
  </sheetData>
  <mergeCells count="2">
    <mergeCell ref="B15:E15"/>
    <mergeCell ref="B16:E1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99">
    <tabColor theme="5" tint="-0.249977111117893"/>
  </sheetPr>
  <dimension ref="A9:Q30"/>
  <sheetViews>
    <sheetView showGridLines="0" topLeftCell="A22" workbookViewId="0">
      <selection activeCell="A9" sqref="A9:Q30"/>
    </sheetView>
  </sheetViews>
  <sheetFormatPr baseColWidth="10" defaultColWidth="11.42578125" defaultRowHeight="15" x14ac:dyDescent="0.3"/>
  <cols>
    <col min="1" max="16384" width="11.42578125" style="594"/>
  </cols>
  <sheetData>
    <row r="9" spans="1:17" ht="44.25" customHeight="1" x14ac:dyDescent="0.3">
      <c r="A9" s="3990" t="s">
        <v>4236</v>
      </c>
      <c r="B9" s="3990"/>
      <c r="C9" s="3990"/>
      <c r="D9" s="3990"/>
      <c r="E9" s="3990"/>
      <c r="F9" s="3990"/>
      <c r="G9" s="3990"/>
      <c r="H9" s="3990"/>
      <c r="I9" s="3990"/>
      <c r="J9" s="3990"/>
      <c r="K9" s="3990"/>
      <c r="L9" s="3990"/>
      <c r="M9" s="3990"/>
      <c r="N9" s="3990"/>
      <c r="O9" s="3990"/>
      <c r="P9" s="3990"/>
      <c r="Q9" s="3990"/>
    </row>
    <row r="10" spans="1:17" ht="12.75" customHeight="1" x14ac:dyDescent="0.3">
      <c r="A10" s="3990"/>
      <c r="B10" s="3990"/>
      <c r="C10" s="3990"/>
      <c r="D10" s="3990"/>
      <c r="E10" s="3990"/>
      <c r="F10" s="3990"/>
      <c r="G10" s="3990"/>
      <c r="H10" s="3990"/>
      <c r="I10" s="3990"/>
      <c r="J10" s="3990"/>
      <c r="K10" s="3990"/>
      <c r="L10" s="3990"/>
      <c r="M10" s="3990"/>
      <c r="N10" s="3990"/>
      <c r="O10" s="3990"/>
      <c r="P10" s="3990"/>
      <c r="Q10" s="3990"/>
    </row>
    <row r="11" spans="1:17" ht="12.75" customHeight="1" x14ac:dyDescent="0.3">
      <c r="A11" s="3990"/>
      <c r="B11" s="3990"/>
      <c r="C11" s="3990"/>
      <c r="D11" s="3990"/>
      <c r="E11" s="3990"/>
      <c r="F11" s="3990"/>
      <c r="G11" s="3990"/>
      <c r="H11" s="3990"/>
      <c r="I11" s="3990"/>
      <c r="J11" s="3990"/>
      <c r="K11" s="3990"/>
      <c r="L11" s="3990"/>
      <c r="M11" s="3990"/>
      <c r="N11" s="3990"/>
      <c r="O11" s="3990"/>
      <c r="P11" s="3990"/>
      <c r="Q11" s="3990"/>
    </row>
    <row r="12" spans="1:17" ht="12.75" customHeight="1" x14ac:dyDescent="0.3">
      <c r="A12" s="3990"/>
      <c r="B12" s="3990"/>
      <c r="C12" s="3990"/>
      <c r="D12" s="3990"/>
      <c r="E12" s="3990"/>
      <c r="F12" s="3990"/>
      <c r="G12" s="3990"/>
      <c r="H12" s="3990"/>
      <c r="I12" s="3990"/>
      <c r="J12" s="3990"/>
      <c r="K12" s="3990"/>
      <c r="L12" s="3990"/>
      <c r="M12" s="3990"/>
      <c r="N12" s="3990"/>
      <c r="O12" s="3990"/>
      <c r="P12" s="3990"/>
      <c r="Q12" s="3990"/>
    </row>
    <row r="13" spans="1:17" ht="12.75" customHeight="1" x14ac:dyDescent="0.3">
      <c r="A13" s="3990"/>
      <c r="B13" s="3990"/>
      <c r="C13" s="3990"/>
      <c r="D13" s="3990"/>
      <c r="E13" s="3990"/>
      <c r="F13" s="3990"/>
      <c r="G13" s="3990"/>
      <c r="H13" s="3990"/>
      <c r="I13" s="3990"/>
      <c r="J13" s="3990"/>
      <c r="K13" s="3990"/>
      <c r="L13" s="3990"/>
      <c r="M13" s="3990"/>
      <c r="N13" s="3990"/>
      <c r="O13" s="3990"/>
      <c r="P13" s="3990"/>
      <c r="Q13" s="3990"/>
    </row>
    <row r="14" spans="1:17" ht="12.75" customHeight="1" x14ac:dyDescent="0.3">
      <c r="A14" s="3990"/>
      <c r="B14" s="3990"/>
      <c r="C14" s="3990"/>
      <c r="D14" s="3990"/>
      <c r="E14" s="3990"/>
      <c r="F14" s="3990"/>
      <c r="G14" s="3990"/>
      <c r="H14" s="3990"/>
      <c r="I14" s="3990"/>
      <c r="J14" s="3990"/>
      <c r="K14" s="3990"/>
      <c r="L14" s="3990"/>
      <c r="M14" s="3990"/>
      <c r="N14" s="3990"/>
      <c r="O14" s="3990"/>
      <c r="P14" s="3990"/>
      <c r="Q14" s="3990"/>
    </row>
    <row r="15" spans="1:17" ht="12.75" customHeight="1" x14ac:dyDescent="0.3">
      <c r="A15" s="3990"/>
      <c r="B15" s="3990"/>
      <c r="C15" s="3990"/>
      <c r="D15" s="3990"/>
      <c r="E15" s="3990"/>
      <c r="F15" s="3990"/>
      <c r="G15" s="3990"/>
      <c r="H15" s="3990"/>
      <c r="I15" s="3990"/>
      <c r="J15" s="3990"/>
      <c r="K15" s="3990"/>
      <c r="L15" s="3990"/>
      <c r="M15" s="3990"/>
      <c r="N15" s="3990"/>
      <c r="O15" s="3990"/>
      <c r="P15" s="3990"/>
      <c r="Q15" s="3990"/>
    </row>
    <row r="16" spans="1:17" ht="12.75" customHeight="1" x14ac:dyDescent="0.3">
      <c r="A16" s="3990"/>
      <c r="B16" s="3990"/>
      <c r="C16" s="3990"/>
      <c r="D16" s="3990"/>
      <c r="E16" s="3990"/>
      <c r="F16" s="3990"/>
      <c r="G16" s="3990"/>
      <c r="H16" s="3990"/>
      <c r="I16" s="3990"/>
      <c r="J16" s="3990"/>
      <c r="K16" s="3990"/>
      <c r="L16" s="3990"/>
      <c r="M16" s="3990"/>
      <c r="N16" s="3990"/>
      <c r="O16" s="3990"/>
      <c r="P16" s="3990"/>
      <c r="Q16" s="3990"/>
    </row>
    <row r="17" spans="1:17" ht="12.75" customHeight="1" x14ac:dyDescent="0.3">
      <c r="A17" s="3990"/>
      <c r="B17" s="3990"/>
      <c r="C17" s="3990"/>
      <c r="D17" s="3990"/>
      <c r="E17" s="3990"/>
      <c r="F17" s="3990"/>
      <c r="G17" s="3990"/>
      <c r="H17" s="3990"/>
      <c r="I17" s="3990"/>
      <c r="J17" s="3990"/>
      <c r="K17" s="3990"/>
      <c r="L17" s="3990"/>
      <c r="M17" s="3990"/>
      <c r="N17" s="3990"/>
      <c r="O17" s="3990"/>
      <c r="P17" s="3990"/>
      <c r="Q17" s="3990"/>
    </row>
    <row r="18" spans="1:17" ht="12.75" customHeight="1" x14ac:dyDescent="0.3">
      <c r="A18" s="3990"/>
      <c r="B18" s="3990"/>
      <c r="C18" s="3990"/>
      <c r="D18" s="3990"/>
      <c r="E18" s="3990"/>
      <c r="F18" s="3990"/>
      <c r="G18" s="3990"/>
      <c r="H18" s="3990"/>
      <c r="I18" s="3990"/>
      <c r="J18" s="3990"/>
      <c r="K18" s="3990"/>
      <c r="L18" s="3990"/>
      <c r="M18" s="3990"/>
      <c r="N18" s="3990"/>
      <c r="O18" s="3990"/>
      <c r="P18" s="3990"/>
      <c r="Q18" s="3990"/>
    </row>
    <row r="19" spans="1:17" ht="12.75" customHeight="1" x14ac:dyDescent="0.3">
      <c r="A19" s="3990"/>
      <c r="B19" s="3990"/>
      <c r="C19" s="3990"/>
      <c r="D19" s="3990"/>
      <c r="E19" s="3990"/>
      <c r="F19" s="3990"/>
      <c r="G19" s="3990"/>
      <c r="H19" s="3990"/>
      <c r="I19" s="3990"/>
      <c r="J19" s="3990"/>
      <c r="K19" s="3990"/>
      <c r="L19" s="3990"/>
      <c r="M19" s="3990"/>
      <c r="N19" s="3990"/>
      <c r="O19" s="3990"/>
      <c r="P19" s="3990"/>
      <c r="Q19" s="3990"/>
    </row>
    <row r="20" spans="1:17" ht="12.75" customHeight="1" x14ac:dyDescent="0.3">
      <c r="A20" s="3990"/>
      <c r="B20" s="3990"/>
      <c r="C20" s="3990"/>
      <c r="D20" s="3990"/>
      <c r="E20" s="3990"/>
      <c r="F20" s="3990"/>
      <c r="G20" s="3990"/>
      <c r="H20" s="3990"/>
      <c r="I20" s="3990"/>
      <c r="J20" s="3990"/>
      <c r="K20" s="3990"/>
      <c r="L20" s="3990"/>
      <c r="M20" s="3990"/>
      <c r="N20" s="3990"/>
      <c r="O20" s="3990"/>
      <c r="P20" s="3990"/>
      <c r="Q20" s="3990"/>
    </row>
    <row r="21" spans="1:17" ht="12.75" customHeight="1" x14ac:dyDescent="0.3">
      <c r="A21" s="3990"/>
      <c r="B21" s="3990"/>
      <c r="C21" s="3990"/>
      <c r="D21" s="3990"/>
      <c r="E21" s="3990"/>
      <c r="F21" s="3990"/>
      <c r="G21" s="3990"/>
      <c r="H21" s="3990"/>
      <c r="I21" s="3990"/>
      <c r="J21" s="3990"/>
      <c r="K21" s="3990"/>
      <c r="L21" s="3990"/>
      <c r="M21" s="3990"/>
      <c r="N21" s="3990"/>
      <c r="O21" s="3990"/>
      <c r="P21" s="3990"/>
      <c r="Q21" s="3990"/>
    </row>
    <row r="22" spans="1:17" ht="12.75" customHeight="1" x14ac:dyDescent="0.3">
      <c r="A22" s="3990"/>
      <c r="B22" s="3990"/>
      <c r="C22" s="3990"/>
      <c r="D22" s="3990"/>
      <c r="E22" s="3990"/>
      <c r="F22" s="3990"/>
      <c r="G22" s="3990"/>
      <c r="H22" s="3990"/>
      <c r="I22" s="3990"/>
      <c r="J22" s="3990"/>
      <c r="K22" s="3990"/>
      <c r="L22" s="3990"/>
      <c r="M22" s="3990"/>
      <c r="N22" s="3990"/>
      <c r="O22" s="3990"/>
      <c r="P22" s="3990"/>
      <c r="Q22" s="3990"/>
    </row>
    <row r="23" spans="1:17" ht="12.75" customHeight="1" x14ac:dyDescent="0.3">
      <c r="A23" s="3990"/>
      <c r="B23" s="3990"/>
      <c r="C23" s="3990"/>
      <c r="D23" s="3990"/>
      <c r="E23" s="3990"/>
      <c r="F23" s="3990"/>
      <c r="G23" s="3990"/>
      <c r="H23" s="3990"/>
      <c r="I23" s="3990"/>
      <c r="J23" s="3990"/>
      <c r="K23" s="3990"/>
      <c r="L23" s="3990"/>
      <c r="M23" s="3990"/>
      <c r="N23" s="3990"/>
      <c r="O23" s="3990"/>
      <c r="P23" s="3990"/>
      <c r="Q23" s="3990"/>
    </row>
    <row r="24" spans="1:17" ht="12.75" customHeight="1" x14ac:dyDescent="0.3">
      <c r="A24" s="3990"/>
      <c r="B24" s="3990"/>
      <c r="C24" s="3990"/>
      <c r="D24" s="3990"/>
      <c r="E24" s="3990"/>
      <c r="F24" s="3990"/>
      <c r="G24" s="3990"/>
      <c r="H24" s="3990"/>
      <c r="I24" s="3990"/>
      <c r="J24" s="3990"/>
      <c r="K24" s="3990"/>
      <c r="L24" s="3990"/>
      <c r="M24" s="3990"/>
      <c r="N24" s="3990"/>
      <c r="O24" s="3990"/>
      <c r="P24" s="3990"/>
      <c r="Q24" s="3990"/>
    </row>
    <row r="25" spans="1:17" ht="12.75" customHeight="1" x14ac:dyDescent="0.3">
      <c r="A25" s="3990"/>
      <c r="B25" s="3990"/>
      <c r="C25" s="3990"/>
      <c r="D25" s="3990"/>
      <c r="E25" s="3990"/>
      <c r="F25" s="3990"/>
      <c r="G25" s="3990"/>
      <c r="H25" s="3990"/>
      <c r="I25" s="3990"/>
      <c r="J25" s="3990"/>
      <c r="K25" s="3990"/>
      <c r="L25" s="3990"/>
      <c r="M25" s="3990"/>
      <c r="N25" s="3990"/>
      <c r="O25" s="3990"/>
      <c r="P25" s="3990"/>
      <c r="Q25" s="3990"/>
    </row>
    <row r="26" spans="1:17" ht="12.75" customHeight="1" x14ac:dyDescent="0.3">
      <c r="A26" s="3990"/>
      <c r="B26" s="3990"/>
      <c r="C26" s="3990"/>
      <c r="D26" s="3990"/>
      <c r="E26" s="3990"/>
      <c r="F26" s="3990"/>
      <c r="G26" s="3990"/>
      <c r="H26" s="3990"/>
      <c r="I26" s="3990"/>
      <c r="J26" s="3990"/>
      <c r="K26" s="3990"/>
      <c r="L26" s="3990"/>
      <c r="M26" s="3990"/>
      <c r="N26" s="3990"/>
      <c r="O26" s="3990"/>
      <c r="P26" s="3990"/>
      <c r="Q26" s="3990"/>
    </row>
    <row r="27" spans="1:17" ht="12.75" customHeight="1" x14ac:dyDescent="0.3">
      <c r="A27" s="3990"/>
      <c r="B27" s="3990"/>
      <c r="C27" s="3990"/>
      <c r="D27" s="3990"/>
      <c r="E27" s="3990"/>
      <c r="F27" s="3990"/>
      <c r="G27" s="3990"/>
      <c r="H27" s="3990"/>
      <c r="I27" s="3990"/>
      <c r="J27" s="3990"/>
      <c r="K27" s="3990"/>
      <c r="L27" s="3990"/>
      <c r="M27" s="3990"/>
      <c r="N27" s="3990"/>
      <c r="O27" s="3990"/>
      <c r="P27" s="3990"/>
      <c r="Q27" s="3990"/>
    </row>
    <row r="28" spans="1:17" ht="12.75" customHeight="1" x14ac:dyDescent="0.3">
      <c r="A28" s="3990"/>
      <c r="B28" s="3990"/>
      <c r="C28" s="3990"/>
      <c r="D28" s="3990"/>
      <c r="E28" s="3990"/>
      <c r="F28" s="3990"/>
      <c r="G28" s="3990"/>
      <c r="H28" s="3990"/>
      <c r="I28" s="3990"/>
      <c r="J28" s="3990"/>
      <c r="K28" s="3990"/>
      <c r="L28" s="3990"/>
      <c r="M28" s="3990"/>
      <c r="N28" s="3990"/>
      <c r="O28" s="3990"/>
      <c r="P28" s="3990"/>
      <c r="Q28" s="3990"/>
    </row>
    <row r="29" spans="1:17" ht="12.75" customHeight="1" x14ac:dyDescent="0.3">
      <c r="A29" s="3990"/>
      <c r="B29" s="3990"/>
      <c r="C29" s="3990"/>
      <c r="D29" s="3990"/>
      <c r="E29" s="3990"/>
      <c r="F29" s="3990"/>
      <c r="G29" s="3990"/>
      <c r="H29" s="3990"/>
      <c r="I29" s="3990"/>
      <c r="J29" s="3990"/>
      <c r="K29" s="3990"/>
      <c r="L29" s="3990"/>
      <c r="M29" s="3990"/>
      <c r="N29" s="3990"/>
      <c r="O29" s="3990"/>
      <c r="P29" s="3990"/>
      <c r="Q29" s="3990"/>
    </row>
    <row r="30" spans="1:17" ht="12.75" customHeight="1" x14ac:dyDescent="0.3">
      <c r="A30" s="3990"/>
      <c r="B30" s="3990"/>
      <c r="C30" s="3990"/>
      <c r="D30" s="3990"/>
      <c r="E30" s="3990"/>
      <c r="F30" s="3990"/>
      <c r="G30" s="3990"/>
      <c r="H30" s="3990"/>
      <c r="I30" s="3990"/>
      <c r="J30" s="3990"/>
      <c r="K30" s="3990"/>
      <c r="L30" s="3990"/>
      <c r="M30" s="3990"/>
      <c r="N30" s="3990"/>
      <c r="O30" s="3990"/>
      <c r="P30" s="3990"/>
      <c r="Q30" s="3990"/>
    </row>
  </sheetData>
  <mergeCells count="1">
    <mergeCell ref="A9:Q30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0"/>
  <dimension ref="C1:K107"/>
  <sheetViews>
    <sheetView showGridLines="0" topLeftCell="A21" zoomScale="130" zoomScaleNormal="130" workbookViewId="0">
      <selection activeCell="D13" sqref="D13"/>
    </sheetView>
  </sheetViews>
  <sheetFormatPr baseColWidth="10" defaultColWidth="11.5703125" defaultRowHeight="12.75" x14ac:dyDescent="0.25"/>
  <cols>
    <col min="1" max="1" width="11.5703125" style="558"/>
    <col min="2" max="2" width="0.7109375" style="558" customWidth="1"/>
    <col min="3" max="3" width="7.140625" style="558" bestFit="1" customWidth="1"/>
    <col min="4" max="4" width="59.28515625" style="558" bestFit="1" customWidth="1"/>
    <col min="5" max="5" width="14.140625" style="558" customWidth="1"/>
    <col min="6" max="6" width="12.7109375" style="558" bestFit="1" customWidth="1"/>
    <col min="7" max="7" width="13.140625" style="558" bestFit="1" customWidth="1"/>
    <col min="8" max="8" width="16.85546875" style="558" customWidth="1"/>
    <col min="9" max="9" width="15" style="558" customWidth="1"/>
    <col min="10" max="16384" width="11.5703125" style="558"/>
  </cols>
  <sheetData>
    <row r="1" spans="3:11" x14ac:dyDescent="0.25">
      <c r="C1" s="587" t="s">
        <v>2804</v>
      </c>
      <c r="I1" s="588"/>
    </row>
    <row r="2" spans="3:11" x14ac:dyDescent="0.25">
      <c r="C2" s="587" t="s">
        <v>4238</v>
      </c>
      <c r="I2" s="588"/>
    </row>
    <row r="3" spans="3:11" x14ac:dyDescent="0.25">
      <c r="C3" s="587" t="s">
        <v>4239</v>
      </c>
      <c r="I3" s="588"/>
    </row>
    <row r="4" spans="3:11" x14ac:dyDescent="0.25">
      <c r="C4" s="557" t="s">
        <v>3372</v>
      </c>
    </row>
    <row r="5" spans="3:11" ht="4.5" customHeight="1" x14ac:dyDescent="0.25"/>
    <row r="6" spans="3:11" ht="40.9" customHeight="1" x14ac:dyDescent="0.25">
      <c r="C6" s="561" t="s">
        <v>775</v>
      </c>
      <c r="D6" s="561" t="s">
        <v>3518</v>
      </c>
      <c r="E6" s="561" t="s">
        <v>1015</v>
      </c>
      <c r="F6" s="561" t="s">
        <v>3519</v>
      </c>
      <c r="G6" s="561" t="s">
        <v>3520</v>
      </c>
      <c r="H6" s="589" t="s">
        <v>4237</v>
      </c>
      <c r="I6" s="563"/>
    </row>
    <row r="7" spans="3:11" x14ac:dyDescent="0.25">
      <c r="C7" s="3731" t="s">
        <v>3521</v>
      </c>
      <c r="D7" s="3731" t="s">
        <v>3522</v>
      </c>
      <c r="E7" s="566">
        <v>314300</v>
      </c>
      <c r="F7" s="566">
        <v>39448.494836758109</v>
      </c>
      <c r="G7" s="566">
        <v>299792.16292896634</v>
      </c>
      <c r="H7" s="3732">
        <v>654000</v>
      </c>
      <c r="I7" s="590"/>
      <c r="J7" s="568"/>
      <c r="K7" s="591"/>
    </row>
    <row r="8" spans="3:11" x14ac:dyDescent="0.25">
      <c r="C8" s="3731" t="s">
        <v>3523</v>
      </c>
      <c r="D8" s="3731" t="s">
        <v>3524</v>
      </c>
      <c r="E8" s="566">
        <v>481200</v>
      </c>
      <c r="F8" s="566">
        <v>39448.494836758109</v>
      </c>
      <c r="G8" s="566">
        <v>299792.16292896634</v>
      </c>
      <c r="H8" s="566">
        <v>820000</v>
      </c>
      <c r="I8" s="590"/>
      <c r="J8" s="568"/>
      <c r="K8" s="591"/>
    </row>
    <row r="9" spans="3:11" x14ac:dyDescent="0.25">
      <c r="C9" s="3731" t="s">
        <v>3525</v>
      </c>
      <c r="D9" s="3731" t="s">
        <v>3526</v>
      </c>
      <c r="E9" s="566">
        <v>679700</v>
      </c>
      <c r="F9" s="566">
        <v>39448.494836758109</v>
      </c>
      <c r="G9" s="566">
        <v>299792.16292896634</v>
      </c>
      <c r="H9" s="566">
        <v>1019000</v>
      </c>
      <c r="I9" s="590"/>
      <c r="J9" s="568"/>
      <c r="K9" s="591"/>
    </row>
    <row r="10" spans="3:11" x14ac:dyDescent="0.25">
      <c r="C10" s="3731" t="s">
        <v>3527</v>
      </c>
      <c r="D10" s="3731" t="s">
        <v>3528</v>
      </c>
      <c r="E10" s="566">
        <v>331700</v>
      </c>
      <c r="F10" s="566">
        <v>39448.494836758109</v>
      </c>
      <c r="G10" s="566">
        <v>299792.16292896634</v>
      </c>
      <c r="H10" s="566">
        <v>671000</v>
      </c>
      <c r="I10" s="590"/>
      <c r="J10" s="568"/>
      <c r="K10" s="591"/>
    </row>
    <row r="11" spans="3:11" x14ac:dyDescent="0.25">
      <c r="C11" s="3731" t="s">
        <v>3529</v>
      </c>
      <c r="D11" s="3731" t="s">
        <v>3530</v>
      </c>
      <c r="E11" s="566">
        <v>473600</v>
      </c>
      <c r="F11" s="566">
        <v>39448.494836758109</v>
      </c>
      <c r="G11" s="566">
        <v>299792.16292896634</v>
      </c>
      <c r="H11" s="566">
        <v>813000</v>
      </c>
      <c r="I11" s="590"/>
      <c r="J11" s="568"/>
      <c r="K11" s="591"/>
    </row>
    <row r="12" spans="3:11" x14ac:dyDescent="0.25">
      <c r="C12" s="3731" t="s">
        <v>3531</v>
      </c>
      <c r="D12" s="3731" t="s">
        <v>3532</v>
      </c>
      <c r="E12" s="566">
        <v>571400</v>
      </c>
      <c r="F12" s="566">
        <v>39448.494836758109</v>
      </c>
      <c r="G12" s="566">
        <v>299792.16292896634</v>
      </c>
      <c r="H12" s="566">
        <v>911000</v>
      </c>
      <c r="I12" s="590"/>
      <c r="J12" s="568"/>
      <c r="K12" s="591"/>
    </row>
    <row r="13" spans="3:11" x14ac:dyDescent="0.25">
      <c r="C13" s="3731" t="s">
        <v>3533</v>
      </c>
      <c r="D13" s="3731" t="s">
        <v>4353</v>
      </c>
      <c r="E13" s="566">
        <v>506300</v>
      </c>
      <c r="F13" s="566">
        <v>39448.494836758109</v>
      </c>
      <c r="G13" s="566">
        <v>299792.16292896634</v>
      </c>
      <c r="H13" s="566">
        <v>846000</v>
      </c>
      <c r="I13" s="590"/>
      <c r="J13" s="568"/>
      <c r="K13" s="591"/>
    </row>
    <row r="14" spans="3:11" x14ac:dyDescent="0.25">
      <c r="C14" s="3731" t="s">
        <v>3534</v>
      </c>
      <c r="D14" s="3731" t="s">
        <v>4354</v>
      </c>
      <c r="E14" s="566">
        <v>715100</v>
      </c>
      <c r="F14" s="566">
        <v>39448.494836758109</v>
      </c>
      <c r="G14" s="566">
        <v>299792.16292896634</v>
      </c>
      <c r="H14" s="566">
        <v>1054000</v>
      </c>
      <c r="I14" s="590"/>
      <c r="J14" s="568"/>
      <c r="K14" s="591"/>
    </row>
    <row r="15" spans="3:11" x14ac:dyDescent="0.25">
      <c r="C15" s="3731" t="s">
        <v>3535</v>
      </c>
      <c r="D15" s="3731" t="s">
        <v>4355</v>
      </c>
      <c r="E15" s="566">
        <v>923900</v>
      </c>
      <c r="F15" s="566">
        <v>39448.494836758109</v>
      </c>
      <c r="G15" s="566">
        <v>299792.16292896634</v>
      </c>
      <c r="H15" s="566">
        <v>1263000</v>
      </c>
      <c r="I15" s="590"/>
      <c r="J15" s="568"/>
      <c r="K15" s="591"/>
    </row>
    <row r="16" spans="3:11" x14ac:dyDescent="0.25">
      <c r="C16" s="3731" t="s">
        <v>3536</v>
      </c>
      <c r="D16" s="3731" t="s">
        <v>3537</v>
      </c>
      <c r="E16" s="566">
        <v>894300</v>
      </c>
      <c r="F16" s="566">
        <v>39448.494836758109</v>
      </c>
      <c r="G16" s="566">
        <v>299792.16292896634</v>
      </c>
      <c r="H16" s="566">
        <v>1234000</v>
      </c>
      <c r="I16" s="590"/>
      <c r="J16" s="568"/>
      <c r="K16" s="591"/>
    </row>
    <row r="17" spans="3:11" x14ac:dyDescent="0.25">
      <c r="C17" s="3731" t="s">
        <v>3538</v>
      </c>
      <c r="D17" s="3731" t="s">
        <v>3539</v>
      </c>
      <c r="E17" s="566">
        <v>1543800</v>
      </c>
      <c r="F17" s="566">
        <v>39448.494836758109</v>
      </c>
      <c r="G17" s="566">
        <v>299792.16292896634</v>
      </c>
      <c r="H17" s="566">
        <v>1883000</v>
      </c>
      <c r="I17" s="590"/>
      <c r="J17" s="568"/>
      <c r="K17" s="591"/>
    </row>
    <row r="18" spans="3:11" x14ac:dyDescent="0.25">
      <c r="C18" s="3731" t="s">
        <v>3540</v>
      </c>
      <c r="D18" s="3731" t="s">
        <v>3541</v>
      </c>
      <c r="E18" s="566">
        <v>1770200</v>
      </c>
      <c r="F18" s="566">
        <v>39448.494836758109</v>
      </c>
      <c r="G18" s="566">
        <v>299792.16292896634</v>
      </c>
      <c r="H18" s="566">
        <v>2109000</v>
      </c>
      <c r="I18" s="590"/>
      <c r="J18" s="568"/>
      <c r="K18" s="591"/>
    </row>
    <row r="19" spans="3:11" x14ac:dyDescent="0.25">
      <c r="C19" s="564" t="s">
        <v>3542</v>
      </c>
      <c r="D19" s="564" t="s">
        <v>3543</v>
      </c>
      <c r="E19" s="566">
        <v>314300</v>
      </c>
      <c r="F19" s="566">
        <v>39448.494836758109</v>
      </c>
      <c r="G19" s="566">
        <v>404013.25910086575</v>
      </c>
      <c r="H19" s="566">
        <v>758000</v>
      </c>
      <c r="I19" s="590"/>
      <c r="J19" s="568"/>
      <c r="K19" s="591"/>
    </row>
    <row r="20" spans="3:11" x14ac:dyDescent="0.25">
      <c r="C20" s="564" t="s">
        <v>3544</v>
      </c>
      <c r="D20" s="564" t="s">
        <v>3545</v>
      </c>
      <c r="E20" s="566">
        <v>481200</v>
      </c>
      <c r="F20" s="566">
        <v>39448.494836758109</v>
      </c>
      <c r="G20" s="566">
        <v>404013.25910086575</v>
      </c>
      <c r="H20" s="566">
        <v>925000</v>
      </c>
      <c r="I20" s="590"/>
      <c r="J20" s="568"/>
      <c r="K20" s="591"/>
    </row>
    <row r="21" spans="3:11" x14ac:dyDescent="0.25">
      <c r="C21" s="564" t="s">
        <v>3546</v>
      </c>
      <c r="D21" s="564" t="s">
        <v>3547</v>
      </c>
      <c r="E21" s="566">
        <v>679700</v>
      </c>
      <c r="F21" s="566">
        <v>39448.494836758109</v>
      </c>
      <c r="G21" s="566">
        <v>404013.25910086575</v>
      </c>
      <c r="H21" s="566">
        <v>1123000</v>
      </c>
      <c r="I21" s="590"/>
      <c r="J21" s="568"/>
      <c r="K21" s="591"/>
    </row>
    <row r="22" spans="3:11" x14ac:dyDescent="0.25">
      <c r="C22" s="564" t="s">
        <v>3548</v>
      </c>
      <c r="D22" s="564" t="s">
        <v>3549</v>
      </c>
      <c r="E22" s="566">
        <v>331700</v>
      </c>
      <c r="F22" s="566">
        <v>39448.494836758109</v>
      </c>
      <c r="G22" s="566">
        <v>404013.25910086575</v>
      </c>
      <c r="H22" s="566">
        <v>775000</v>
      </c>
      <c r="I22" s="590"/>
      <c r="J22" s="568"/>
      <c r="K22" s="591"/>
    </row>
    <row r="23" spans="3:11" x14ac:dyDescent="0.25">
      <c r="C23" s="564" t="s">
        <v>3550</v>
      </c>
      <c r="D23" s="564" t="s">
        <v>3551</v>
      </c>
      <c r="E23" s="566">
        <v>473600</v>
      </c>
      <c r="F23" s="566">
        <v>39448.494836758109</v>
      </c>
      <c r="G23" s="566">
        <v>404013.25910086575</v>
      </c>
      <c r="H23" s="566">
        <v>917000</v>
      </c>
      <c r="I23" s="590"/>
      <c r="J23" s="568"/>
      <c r="K23" s="591"/>
    </row>
    <row r="24" spans="3:11" x14ac:dyDescent="0.25">
      <c r="C24" s="564" t="s">
        <v>3552</v>
      </c>
      <c r="D24" s="564" t="s">
        <v>3553</v>
      </c>
      <c r="E24" s="566">
        <v>571400</v>
      </c>
      <c r="F24" s="566">
        <v>39448.494836758109</v>
      </c>
      <c r="G24" s="566">
        <v>404013.25910086575</v>
      </c>
      <c r="H24" s="566">
        <v>1015000</v>
      </c>
      <c r="I24" s="590"/>
      <c r="J24" s="568"/>
      <c r="K24" s="591"/>
    </row>
    <row r="25" spans="3:11" x14ac:dyDescent="0.25">
      <c r="C25" s="564" t="s">
        <v>3554</v>
      </c>
      <c r="D25" s="564" t="s">
        <v>4356</v>
      </c>
      <c r="E25" s="566">
        <v>506300</v>
      </c>
      <c r="F25" s="566">
        <v>39448.494836758109</v>
      </c>
      <c r="G25" s="566">
        <v>404013.25910086575</v>
      </c>
      <c r="H25" s="566">
        <v>950000</v>
      </c>
      <c r="I25" s="590"/>
      <c r="J25" s="568"/>
      <c r="K25" s="591"/>
    </row>
    <row r="26" spans="3:11" x14ac:dyDescent="0.25">
      <c r="C26" s="564" t="s">
        <v>3555</v>
      </c>
      <c r="D26" s="564" t="s">
        <v>4357</v>
      </c>
      <c r="E26" s="566">
        <v>715100</v>
      </c>
      <c r="F26" s="566">
        <v>39448.494836758109</v>
      </c>
      <c r="G26" s="566">
        <v>404013.25910086575</v>
      </c>
      <c r="H26" s="566">
        <v>1159000</v>
      </c>
      <c r="I26" s="590"/>
      <c r="J26" s="568"/>
      <c r="K26" s="591"/>
    </row>
    <row r="27" spans="3:11" x14ac:dyDescent="0.25">
      <c r="C27" s="564" t="s">
        <v>3556</v>
      </c>
      <c r="D27" s="564" t="s">
        <v>4358</v>
      </c>
      <c r="E27" s="566">
        <v>923900</v>
      </c>
      <c r="F27" s="566">
        <v>39448.494836758109</v>
      </c>
      <c r="G27" s="566">
        <v>404013.25910086575</v>
      </c>
      <c r="H27" s="566">
        <v>1367000</v>
      </c>
      <c r="I27" s="590"/>
      <c r="J27" s="568"/>
      <c r="K27" s="591"/>
    </row>
    <row r="28" spans="3:11" x14ac:dyDescent="0.25">
      <c r="C28" s="564" t="s">
        <v>3557</v>
      </c>
      <c r="D28" s="564" t="s">
        <v>3558</v>
      </c>
      <c r="E28" s="566">
        <v>894300</v>
      </c>
      <c r="F28" s="566">
        <v>39448.494836758109</v>
      </c>
      <c r="G28" s="566">
        <v>404013.25910086575</v>
      </c>
      <c r="H28" s="566">
        <v>1338000</v>
      </c>
      <c r="I28" s="590"/>
      <c r="J28" s="568"/>
      <c r="K28" s="591"/>
    </row>
    <row r="29" spans="3:11" x14ac:dyDescent="0.25">
      <c r="C29" s="564" t="s">
        <v>3559</v>
      </c>
      <c r="D29" s="564" t="s">
        <v>3560</v>
      </c>
      <c r="E29" s="566">
        <v>1543800</v>
      </c>
      <c r="F29" s="566">
        <v>39448.494836758109</v>
      </c>
      <c r="G29" s="566">
        <v>404013.25910086575</v>
      </c>
      <c r="H29" s="566">
        <v>1987000</v>
      </c>
      <c r="I29" s="590"/>
      <c r="J29" s="568"/>
      <c r="K29" s="591"/>
    </row>
    <row r="30" spans="3:11" x14ac:dyDescent="0.25">
      <c r="C30" s="564" t="s">
        <v>3561</v>
      </c>
      <c r="D30" s="564" t="s">
        <v>3562</v>
      </c>
      <c r="E30" s="566">
        <v>1770200</v>
      </c>
      <c r="F30" s="566">
        <v>39448.494836758109</v>
      </c>
      <c r="G30" s="566">
        <v>404013.25910086575</v>
      </c>
      <c r="H30" s="566">
        <v>2214000</v>
      </c>
      <c r="I30" s="590"/>
      <c r="J30" s="568"/>
      <c r="K30" s="591"/>
    </row>
    <row r="31" spans="3:11" x14ac:dyDescent="0.25">
      <c r="C31" s="3736" t="s">
        <v>3563</v>
      </c>
      <c r="D31" s="3736" t="s">
        <v>3564</v>
      </c>
      <c r="E31" s="566">
        <v>314300</v>
      </c>
      <c r="F31" s="566">
        <v>76943.305309272982</v>
      </c>
      <c r="G31" s="566">
        <v>306104.15635756752</v>
      </c>
      <c r="H31" s="566">
        <v>697000</v>
      </c>
      <c r="I31" s="590"/>
      <c r="J31" s="568"/>
      <c r="K31" s="591"/>
    </row>
    <row r="32" spans="3:11" x14ac:dyDescent="0.25">
      <c r="C32" s="3736" t="s">
        <v>3565</v>
      </c>
      <c r="D32" s="3736" t="s">
        <v>3566</v>
      </c>
      <c r="E32" s="566">
        <v>481200</v>
      </c>
      <c r="F32" s="566">
        <v>76943.305309272982</v>
      </c>
      <c r="G32" s="566">
        <v>306104.15635756752</v>
      </c>
      <c r="H32" s="566">
        <v>864000</v>
      </c>
      <c r="I32" s="590"/>
      <c r="J32" s="568"/>
      <c r="K32" s="591"/>
    </row>
    <row r="33" spans="3:11" x14ac:dyDescent="0.25">
      <c r="C33" s="3736" t="s">
        <v>3567</v>
      </c>
      <c r="D33" s="3736" t="s">
        <v>3568</v>
      </c>
      <c r="E33" s="566">
        <v>679700</v>
      </c>
      <c r="F33" s="566">
        <v>76943.305309272982</v>
      </c>
      <c r="G33" s="566">
        <v>306104.15635756752</v>
      </c>
      <c r="H33" s="566">
        <v>1063000</v>
      </c>
      <c r="I33" s="590"/>
      <c r="J33" s="568"/>
      <c r="K33" s="591"/>
    </row>
    <row r="34" spans="3:11" x14ac:dyDescent="0.25">
      <c r="C34" s="3736" t="s">
        <v>3569</v>
      </c>
      <c r="D34" s="3736" t="s">
        <v>3570</v>
      </c>
      <c r="E34" s="566">
        <v>331700</v>
      </c>
      <c r="F34" s="566">
        <v>76943.305309272982</v>
      </c>
      <c r="G34" s="566">
        <v>306104.15635756752</v>
      </c>
      <c r="H34" s="566">
        <v>715000</v>
      </c>
      <c r="I34" s="590"/>
      <c r="J34" s="568"/>
      <c r="K34" s="591"/>
    </row>
    <row r="35" spans="3:11" x14ac:dyDescent="0.25">
      <c r="C35" s="3736" t="s">
        <v>3571</v>
      </c>
      <c r="D35" s="3736" t="s">
        <v>3572</v>
      </c>
      <c r="E35" s="566">
        <v>473600</v>
      </c>
      <c r="F35" s="566">
        <v>76943.305309272982</v>
      </c>
      <c r="G35" s="566">
        <v>306104.15635756752</v>
      </c>
      <c r="H35" s="566">
        <v>857000</v>
      </c>
      <c r="I35" s="590"/>
      <c r="J35" s="568"/>
      <c r="K35" s="591"/>
    </row>
    <row r="36" spans="3:11" x14ac:dyDescent="0.25">
      <c r="C36" s="3736" t="s">
        <v>3573</v>
      </c>
      <c r="D36" s="3736" t="s">
        <v>3574</v>
      </c>
      <c r="E36" s="566">
        <v>571400</v>
      </c>
      <c r="F36" s="566">
        <v>76943.305309272982</v>
      </c>
      <c r="G36" s="566">
        <v>306104.15635756752</v>
      </c>
      <c r="H36" s="566">
        <v>954000</v>
      </c>
      <c r="I36" s="590"/>
      <c r="J36" s="568"/>
      <c r="K36" s="591"/>
    </row>
    <row r="37" spans="3:11" x14ac:dyDescent="0.25">
      <c r="C37" s="3736" t="s">
        <v>3575</v>
      </c>
      <c r="D37" s="3736" t="s">
        <v>4359</v>
      </c>
      <c r="E37" s="566">
        <v>718700</v>
      </c>
      <c r="F37" s="566">
        <v>76943.305309272982</v>
      </c>
      <c r="G37" s="566">
        <v>306104.15635756752</v>
      </c>
      <c r="H37" s="566">
        <v>1102000</v>
      </c>
      <c r="I37" s="590"/>
      <c r="J37" s="568"/>
      <c r="K37" s="591"/>
    </row>
    <row r="38" spans="3:11" x14ac:dyDescent="0.25">
      <c r="C38" s="3736" t="s">
        <v>3576</v>
      </c>
      <c r="D38" s="3736" t="s">
        <v>4360</v>
      </c>
      <c r="E38" s="566">
        <v>1373800</v>
      </c>
      <c r="F38" s="566">
        <v>76943.305309272982</v>
      </c>
      <c r="G38" s="566">
        <v>306104.15635756752</v>
      </c>
      <c r="H38" s="566">
        <v>1757000</v>
      </c>
      <c r="I38" s="590"/>
      <c r="J38" s="568"/>
      <c r="K38" s="591"/>
    </row>
    <row r="39" spans="3:11" x14ac:dyDescent="0.25">
      <c r="C39" s="3736" t="s">
        <v>3577</v>
      </c>
      <c r="D39" s="3736" t="s">
        <v>4361</v>
      </c>
      <c r="E39" s="566">
        <v>2028900</v>
      </c>
      <c r="F39" s="566">
        <v>76943.305309272982</v>
      </c>
      <c r="G39" s="566">
        <v>306104.15635756752</v>
      </c>
      <c r="H39" s="566">
        <v>2412000</v>
      </c>
      <c r="I39" s="590"/>
      <c r="J39" s="568"/>
      <c r="K39" s="591"/>
    </row>
    <row r="40" spans="3:11" x14ac:dyDescent="0.25">
      <c r="C40" s="3736" t="s">
        <v>3578</v>
      </c>
      <c r="D40" s="3736" t="s">
        <v>3579</v>
      </c>
      <c r="E40" s="566">
        <v>894300</v>
      </c>
      <c r="F40" s="566">
        <v>76943.305309272982</v>
      </c>
      <c r="G40" s="566">
        <v>306104.15635756752</v>
      </c>
      <c r="H40" s="566">
        <v>1277000</v>
      </c>
      <c r="I40" s="590"/>
      <c r="J40" s="568"/>
      <c r="K40" s="591"/>
    </row>
    <row r="41" spans="3:11" x14ac:dyDescent="0.25">
      <c r="C41" s="3736" t="s">
        <v>3580</v>
      </c>
      <c r="D41" s="3736" t="s">
        <v>3581</v>
      </c>
      <c r="E41" s="566">
        <v>1543800</v>
      </c>
      <c r="F41" s="566">
        <v>76943.305309272982</v>
      </c>
      <c r="G41" s="566">
        <v>306104.15635756752</v>
      </c>
      <c r="H41" s="566">
        <v>1927000</v>
      </c>
      <c r="I41" s="590"/>
      <c r="J41" s="568"/>
      <c r="K41" s="591"/>
    </row>
    <row r="42" spans="3:11" x14ac:dyDescent="0.25">
      <c r="C42" s="3736" t="s">
        <v>3582</v>
      </c>
      <c r="D42" s="3736" t="s">
        <v>3583</v>
      </c>
      <c r="E42" s="566">
        <v>1770200</v>
      </c>
      <c r="F42" s="566">
        <v>76943.305309272982</v>
      </c>
      <c r="G42" s="566">
        <v>306104.15635756752</v>
      </c>
      <c r="H42" s="566">
        <v>2153000</v>
      </c>
      <c r="I42" s="590"/>
      <c r="J42" s="568"/>
      <c r="K42" s="591"/>
    </row>
    <row r="43" spans="3:11" x14ac:dyDescent="0.25">
      <c r="C43" s="564" t="s">
        <v>3584</v>
      </c>
      <c r="D43" s="564" t="s">
        <v>3585</v>
      </c>
      <c r="E43" s="566">
        <v>314300</v>
      </c>
      <c r="F43" s="566">
        <v>76943.305309272982</v>
      </c>
      <c r="G43" s="566">
        <v>410093.34035673307</v>
      </c>
      <c r="H43" s="566">
        <v>801000</v>
      </c>
      <c r="I43" s="590"/>
      <c r="J43" s="568"/>
      <c r="K43" s="591"/>
    </row>
    <row r="44" spans="3:11" x14ac:dyDescent="0.25">
      <c r="C44" s="564" t="s">
        <v>3586</v>
      </c>
      <c r="D44" s="564" t="s">
        <v>3587</v>
      </c>
      <c r="E44" s="566">
        <v>481200</v>
      </c>
      <c r="F44" s="566">
        <v>76943.305309272982</v>
      </c>
      <c r="G44" s="566">
        <v>410093.34035673307</v>
      </c>
      <c r="H44" s="566">
        <v>968000</v>
      </c>
      <c r="I44" s="590"/>
      <c r="J44" s="568"/>
      <c r="K44" s="591"/>
    </row>
    <row r="45" spans="3:11" x14ac:dyDescent="0.25">
      <c r="C45" s="564" t="s">
        <v>3588</v>
      </c>
      <c r="D45" s="564" t="s">
        <v>3589</v>
      </c>
      <c r="E45" s="566">
        <v>679700</v>
      </c>
      <c r="F45" s="566">
        <v>76943.305309272982</v>
      </c>
      <c r="G45" s="566">
        <v>410093.34035673307</v>
      </c>
      <c r="H45" s="566">
        <v>1167000</v>
      </c>
      <c r="I45" s="590"/>
      <c r="J45" s="568"/>
      <c r="K45" s="591"/>
    </row>
    <row r="46" spans="3:11" x14ac:dyDescent="0.25">
      <c r="C46" s="564" t="s">
        <v>3590</v>
      </c>
      <c r="D46" s="564" t="s">
        <v>3591</v>
      </c>
      <c r="E46" s="566">
        <v>331700</v>
      </c>
      <c r="F46" s="566">
        <v>76943.305309272982</v>
      </c>
      <c r="G46" s="566">
        <v>410093.34035673307</v>
      </c>
      <c r="H46" s="566">
        <v>819000</v>
      </c>
      <c r="I46" s="590"/>
      <c r="J46" s="568"/>
      <c r="K46" s="591"/>
    </row>
    <row r="47" spans="3:11" x14ac:dyDescent="0.25">
      <c r="C47" s="564" t="s">
        <v>3592</v>
      </c>
      <c r="D47" s="564" t="s">
        <v>3593</v>
      </c>
      <c r="E47" s="566">
        <v>473600</v>
      </c>
      <c r="F47" s="566">
        <v>76943.305309272982</v>
      </c>
      <c r="G47" s="566">
        <v>410093.34035673307</v>
      </c>
      <c r="H47" s="566">
        <v>961000</v>
      </c>
      <c r="I47" s="590"/>
      <c r="J47" s="568"/>
      <c r="K47" s="591"/>
    </row>
    <row r="48" spans="3:11" x14ac:dyDescent="0.25">
      <c r="C48" s="564" t="s">
        <v>3594</v>
      </c>
      <c r="D48" s="564" t="s">
        <v>3595</v>
      </c>
      <c r="E48" s="566">
        <v>571400</v>
      </c>
      <c r="F48" s="566">
        <v>76943.305309272982</v>
      </c>
      <c r="G48" s="566">
        <v>410093.34035673307</v>
      </c>
      <c r="H48" s="566">
        <v>1058000</v>
      </c>
      <c r="I48" s="590"/>
      <c r="J48" s="568"/>
      <c r="K48" s="591"/>
    </row>
    <row r="49" spans="3:11" x14ac:dyDescent="0.25">
      <c r="C49" s="564" t="s">
        <v>3596</v>
      </c>
      <c r="D49" s="564" t="s">
        <v>4350</v>
      </c>
      <c r="E49" s="566">
        <v>718700</v>
      </c>
      <c r="F49" s="566">
        <v>76943.305309272982</v>
      </c>
      <c r="G49" s="566">
        <v>410093.34035673307</v>
      </c>
      <c r="H49" s="566">
        <v>1206000</v>
      </c>
      <c r="I49" s="590"/>
      <c r="J49" s="568"/>
      <c r="K49" s="591"/>
    </row>
    <row r="50" spans="3:11" x14ac:dyDescent="0.25">
      <c r="C50" s="564" t="s">
        <v>3597</v>
      </c>
      <c r="D50" s="564" t="s">
        <v>4351</v>
      </c>
      <c r="E50" s="566">
        <v>1373800</v>
      </c>
      <c r="F50" s="566">
        <v>76943.305309272982</v>
      </c>
      <c r="G50" s="566">
        <v>410093.34035673307</v>
      </c>
      <c r="H50" s="566">
        <v>1861000</v>
      </c>
      <c r="I50" s="590"/>
      <c r="J50" s="568"/>
      <c r="K50" s="591"/>
    </row>
    <row r="51" spans="3:11" x14ac:dyDescent="0.25">
      <c r="C51" s="564" t="s">
        <v>3598</v>
      </c>
      <c r="D51" s="564" t="s">
        <v>4352</v>
      </c>
      <c r="E51" s="566">
        <v>2028900</v>
      </c>
      <c r="F51" s="566">
        <v>76943.305309272982</v>
      </c>
      <c r="G51" s="566">
        <v>410093.34035673307</v>
      </c>
      <c r="H51" s="566">
        <v>2516000</v>
      </c>
      <c r="I51" s="590"/>
      <c r="J51" s="568"/>
      <c r="K51" s="591"/>
    </row>
    <row r="52" spans="3:11" x14ac:dyDescent="0.25">
      <c r="C52" s="564" t="s">
        <v>3599</v>
      </c>
      <c r="D52" s="564" t="s">
        <v>3600</v>
      </c>
      <c r="E52" s="566">
        <v>894300</v>
      </c>
      <c r="F52" s="566">
        <v>76943.305309272982</v>
      </c>
      <c r="G52" s="566">
        <v>410093.34035673307</v>
      </c>
      <c r="H52" s="566">
        <v>1381000</v>
      </c>
      <c r="I52" s="590"/>
      <c r="J52" s="568"/>
      <c r="K52" s="591"/>
    </row>
    <row r="53" spans="3:11" x14ac:dyDescent="0.25">
      <c r="C53" s="564" t="s">
        <v>3601</v>
      </c>
      <c r="D53" s="564" t="s">
        <v>3602</v>
      </c>
      <c r="E53" s="566">
        <v>1543800</v>
      </c>
      <c r="F53" s="566">
        <v>76943.305309272982</v>
      </c>
      <c r="G53" s="566">
        <v>410093.34035673307</v>
      </c>
      <c r="H53" s="566">
        <v>2031000</v>
      </c>
      <c r="I53" s="590"/>
      <c r="J53" s="568"/>
      <c r="K53" s="591"/>
    </row>
    <row r="54" spans="3:11" x14ac:dyDescent="0.25">
      <c r="C54" s="564" t="s">
        <v>3603</v>
      </c>
      <c r="D54" s="564" t="s">
        <v>3604</v>
      </c>
      <c r="E54" s="566">
        <v>1770200</v>
      </c>
      <c r="F54" s="566">
        <v>76943.305309272982</v>
      </c>
      <c r="G54" s="566">
        <v>410093.34035673307</v>
      </c>
      <c r="H54" s="566">
        <v>2257000</v>
      </c>
      <c r="I54" s="590"/>
      <c r="J54" s="568"/>
      <c r="K54" s="591"/>
    </row>
    <row r="55" spans="3:11" x14ac:dyDescent="0.25">
      <c r="C55" s="3731" t="s">
        <v>3605</v>
      </c>
      <c r="D55" s="3731" t="s">
        <v>3606</v>
      </c>
      <c r="E55" s="566">
        <v>314300</v>
      </c>
      <c r="F55" s="566">
        <v>31884.409930113696</v>
      </c>
      <c r="G55" s="566">
        <v>299792.16292896634</v>
      </c>
      <c r="H55" s="566">
        <v>646000</v>
      </c>
      <c r="I55" s="590"/>
      <c r="J55" s="568"/>
      <c r="K55" s="591"/>
    </row>
    <row r="56" spans="3:11" x14ac:dyDescent="0.25">
      <c r="C56" s="3731" t="s">
        <v>3607</v>
      </c>
      <c r="D56" s="3731" t="s">
        <v>3608</v>
      </c>
      <c r="E56" s="566">
        <v>481200</v>
      </c>
      <c r="F56" s="566">
        <v>31884.409930113696</v>
      </c>
      <c r="G56" s="566">
        <v>299792.16292896634</v>
      </c>
      <c r="H56" s="566">
        <v>813000</v>
      </c>
      <c r="I56" s="590"/>
      <c r="J56" s="568"/>
      <c r="K56" s="591"/>
    </row>
    <row r="57" spans="3:11" x14ac:dyDescent="0.25">
      <c r="C57" s="3731" t="s">
        <v>3609</v>
      </c>
      <c r="D57" s="3731" t="s">
        <v>3610</v>
      </c>
      <c r="E57" s="566">
        <v>679700</v>
      </c>
      <c r="F57" s="566">
        <v>31884.409930113696</v>
      </c>
      <c r="G57" s="566">
        <v>299792.16292896634</v>
      </c>
      <c r="H57" s="566">
        <v>1011000</v>
      </c>
      <c r="I57" s="590"/>
      <c r="J57" s="568"/>
      <c r="K57" s="591"/>
    </row>
    <row r="58" spans="3:11" x14ac:dyDescent="0.25">
      <c r="C58" s="3731" t="s">
        <v>3611</v>
      </c>
      <c r="D58" s="3731" t="s">
        <v>3612</v>
      </c>
      <c r="E58" s="566">
        <v>331700</v>
      </c>
      <c r="F58" s="566">
        <v>31884.409930113696</v>
      </c>
      <c r="G58" s="566">
        <v>299792.16292896634</v>
      </c>
      <c r="H58" s="566">
        <v>663000</v>
      </c>
      <c r="I58" s="590"/>
      <c r="J58" s="568"/>
      <c r="K58" s="591"/>
    </row>
    <row r="59" spans="3:11" x14ac:dyDescent="0.25">
      <c r="C59" s="3731" t="s">
        <v>3613</v>
      </c>
      <c r="D59" s="3731" t="s">
        <v>3614</v>
      </c>
      <c r="E59" s="566">
        <v>473600</v>
      </c>
      <c r="F59" s="566">
        <v>31884.409930113696</v>
      </c>
      <c r="G59" s="566">
        <v>299792.16292896634</v>
      </c>
      <c r="H59" s="566">
        <v>805000</v>
      </c>
      <c r="I59" s="590"/>
      <c r="J59" s="568"/>
      <c r="K59" s="591"/>
    </row>
    <row r="60" spans="3:11" x14ac:dyDescent="0.25">
      <c r="C60" s="3731" t="s">
        <v>3615</v>
      </c>
      <c r="D60" s="3731" t="s">
        <v>3616</v>
      </c>
      <c r="E60" s="566">
        <v>571400</v>
      </c>
      <c r="F60" s="566">
        <v>31884.409930113696</v>
      </c>
      <c r="G60" s="566">
        <v>299792.16292896634</v>
      </c>
      <c r="H60" s="566">
        <v>903000</v>
      </c>
      <c r="I60" s="590"/>
      <c r="J60" s="568"/>
      <c r="K60" s="591"/>
    </row>
    <row r="61" spans="3:11" x14ac:dyDescent="0.25">
      <c r="C61" s="3731" t="s">
        <v>3617</v>
      </c>
      <c r="D61" s="3731" t="s">
        <v>4362</v>
      </c>
      <c r="E61" s="566">
        <v>506300</v>
      </c>
      <c r="F61" s="566">
        <v>31884.409930113696</v>
      </c>
      <c r="G61" s="566">
        <v>299792.16292896634</v>
      </c>
      <c r="H61" s="566">
        <v>838000</v>
      </c>
      <c r="I61" s="590"/>
      <c r="J61" s="568"/>
      <c r="K61" s="591"/>
    </row>
    <row r="62" spans="3:11" x14ac:dyDescent="0.25">
      <c r="C62" s="3731" t="s">
        <v>3618</v>
      </c>
      <c r="D62" s="3731" t="s">
        <v>4363</v>
      </c>
      <c r="E62" s="566">
        <v>715100</v>
      </c>
      <c r="F62" s="566">
        <v>31884.409930113696</v>
      </c>
      <c r="G62" s="566">
        <v>299792.16292896634</v>
      </c>
      <c r="H62" s="566">
        <v>1047000</v>
      </c>
      <c r="I62" s="590"/>
      <c r="J62" s="568"/>
      <c r="K62" s="591"/>
    </row>
    <row r="63" spans="3:11" x14ac:dyDescent="0.25">
      <c r="C63" s="3731" t="s">
        <v>3619</v>
      </c>
      <c r="D63" s="3731" t="s">
        <v>4364</v>
      </c>
      <c r="E63" s="566">
        <v>923900</v>
      </c>
      <c r="F63" s="566">
        <v>31884.409930113696</v>
      </c>
      <c r="G63" s="566">
        <v>299792.16292896634</v>
      </c>
      <c r="H63" s="566">
        <v>1256000</v>
      </c>
      <c r="I63" s="590"/>
      <c r="J63" s="568"/>
      <c r="K63" s="591"/>
    </row>
    <row r="64" spans="3:11" x14ac:dyDescent="0.25">
      <c r="C64" s="3731" t="s">
        <v>3620</v>
      </c>
      <c r="D64" s="3731" t="s">
        <v>3621</v>
      </c>
      <c r="E64" s="566">
        <v>894300</v>
      </c>
      <c r="F64" s="566">
        <v>31884.409930113696</v>
      </c>
      <c r="G64" s="566">
        <v>299792.16292896634</v>
      </c>
      <c r="H64" s="566">
        <v>1226000</v>
      </c>
      <c r="I64" s="590"/>
      <c r="J64" s="568"/>
      <c r="K64" s="591"/>
    </row>
    <row r="65" spans="3:11" x14ac:dyDescent="0.25">
      <c r="C65" s="3731" t="s">
        <v>3622</v>
      </c>
      <c r="D65" s="3731" t="s">
        <v>3623</v>
      </c>
      <c r="E65" s="566">
        <v>1543800</v>
      </c>
      <c r="F65" s="566">
        <v>31884.409930113696</v>
      </c>
      <c r="G65" s="566">
        <v>299792.16292896634</v>
      </c>
      <c r="H65" s="566">
        <v>1875000</v>
      </c>
      <c r="I65" s="590"/>
      <c r="J65" s="568"/>
      <c r="K65" s="591"/>
    </row>
    <row r="66" spans="3:11" x14ac:dyDescent="0.25">
      <c r="C66" s="3731" t="s">
        <v>3624</v>
      </c>
      <c r="D66" s="3731" t="s">
        <v>3625</v>
      </c>
      <c r="E66" s="566">
        <v>1770200</v>
      </c>
      <c r="F66" s="566">
        <v>31884.409930113696</v>
      </c>
      <c r="G66" s="566">
        <v>299792.16292896634</v>
      </c>
      <c r="H66" s="566">
        <v>2102000</v>
      </c>
      <c r="I66" s="590"/>
      <c r="J66" s="568"/>
      <c r="K66" s="591"/>
    </row>
    <row r="67" spans="3:11" x14ac:dyDescent="0.25">
      <c r="C67" s="564" t="s">
        <v>3626</v>
      </c>
      <c r="D67" s="564" t="s">
        <v>3627</v>
      </c>
      <c r="E67" s="566">
        <v>314300</v>
      </c>
      <c r="F67" s="566">
        <v>31884.409930113696</v>
      </c>
      <c r="G67" s="566">
        <v>404013.25910086575</v>
      </c>
      <c r="H67" s="566">
        <v>750000</v>
      </c>
      <c r="I67" s="590"/>
      <c r="J67" s="568"/>
      <c r="K67" s="591"/>
    </row>
    <row r="68" spans="3:11" x14ac:dyDescent="0.25">
      <c r="C68" s="564" t="s">
        <v>3628</v>
      </c>
      <c r="D68" s="564" t="s">
        <v>3629</v>
      </c>
      <c r="E68" s="566">
        <v>481200</v>
      </c>
      <c r="F68" s="566">
        <v>31884.409930113696</v>
      </c>
      <c r="G68" s="566">
        <v>404013.25910086575</v>
      </c>
      <c r="H68" s="566">
        <v>917000</v>
      </c>
      <c r="I68" s="590"/>
      <c r="J68" s="568"/>
      <c r="K68" s="591"/>
    </row>
    <row r="69" spans="3:11" x14ac:dyDescent="0.25">
      <c r="C69" s="564" t="s">
        <v>3630</v>
      </c>
      <c r="D69" s="564" t="s">
        <v>3631</v>
      </c>
      <c r="E69" s="566">
        <v>679700</v>
      </c>
      <c r="F69" s="566">
        <v>31884.409930113696</v>
      </c>
      <c r="G69" s="566">
        <v>404013.25910086575</v>
      </c>
      <c r="H69" s="566">
        <v>1116000</v>
      </c>
      <c r="I69" s="590"/>
      <c r="J69" s="568"/>
      <c r="K69" s="591"/>
    </row>
    <row r="70" spans="3:11" x14ac:dyDescent="0.25">
      <c r="C70" s="564" t="s">
        <v>3632</v>
      </c>
      <c r="D70" s="564" t="s">
        <v>3633</v>
      </c>
      <c r="E70" s="566">
        <v>331700</v>
      </c>
      <c r="F70" s="566">
        <v>31884.409930113696</v>
      </c>
      <c r="G70" s="566">
        <v>404013.25910086575</v>
      </c>
      <c r="H70" s="566">
        <v>768000</v>
      </c>
      <c r="I70" s="590"/>
      <c r="J70" s="568"/>
      <c r="K70" s="591"/>
    </row>
    <row r="71" spans="3:11" x14ac:dyDescent="0.25">
      <c r="C71" s="564" t="s">
        <v>3634</v>
      </c>
      <c r="D71" s="564" t="s">
        <v>3635</v>
      </c>
      <c r="E71" s="566">
        <v>473600</v>
      </c>
      <c r="F71" s="566">
        <v>31884.409930113696</v>
      </c>
      <c r="G71" s="566">
        <v>404013.25910086575</v>
      </c>
      <c r="H71" s="566">
        <v>909000</v>
      </c>
      <c r="I71" s="590"/>
      <c r="J71" s="568"/>
      <c r="K71" s="591"/>
    </row>
    <row r="72" spans="3:11" x14ac:dyDescent="0.25">
      <c r="C72" s="564" t="s">
        <v>3636</v>
      </c>
      <c r="D72" s="564" t="s">
        <v>3637</v>
      </c>
      <c r="E72" s="566">
        <v>571400</v>
      </c>
      <c r="F72" s="566">
        <v>31884.409930113696</v>
      </c>
      <c r="G72" s="566">
        <v>404013.25910086575</v>
      </c>
      <c r="H72" s="566">
        <v>1007000</v>
      </c>
      <c r="I72" s="590"/>
      <c r="J72" s="568"/>
      <c r="K72" s="591"/>
    </row>
    <row r="73" spans="3:11" x14ac:dyDescent="0.25">
      <c r="C73" s="564" t="s">
        <v>3638</v>
      </c>
      <c r="D73" s="564" t="s">
        <v>4365</v>
      </c>
      <c r="E73" s="566">
        <v>506300</v>
      </c>
      <c r="F73" s="566">
        <v>31884.409930113696</v>
      </c>
      <c r="G73" s="566">
        <v>404013.25910086575</v>
      </c>
      <c r="H73" s="566">
        <v>942000</v>
      </c>
      <c r="I73" s="590"/>
      <c r="J73" s="568"/>
      <c r="K73" s="591"/>
    </row>
    <row r="74" spans="3:11" x14ac:dyDescent="0.25">
      <c r="C74" s="564" t="s">
        <v>3639</v>
      </c>
      <c r="D74" s="564" t="s">
        <v>4366</v>
      </c>
      <c r="E74" s="566">
        <v>715100</v>
      </c>
      <c r="F74" s="566">
        <v>31884.409930113696</v>
      </c>
      <c r="G74" s="566">
        <v>404013.25910086575</v>
      </c>
      <c r="H74" s="566">
        <v>1151000</v>
      </c>
      <c r="I74" s="590"/>
      <c r="J74" s="568"/>
      <c r="K74" s="591"/>
    </row>
    <row r="75" spans="3:11" x14ac:dyDescent="0.25">
      <c r="C75" s="564" t="s">
        <v>3640</v>
      </c>
      <c r="D75" s="564" t="s">
        <v>4367</v>
      </c>
      <c r="E75" s="566">
        <v>923900</v>
      </c>
      <c r="F75" s="566">
        <v>31884.409930113696</v>
      </c>
      <c r="G75" s="566">
        <v>404013.25910086575</v>
      </c>
      <c r="H75" s="566">
        <v>1360000</v>
      </c>
      <c r="I75" s="590"/>
      <c r="J75" s="568"/>
      <c r="K75" s="591"/>
    </row>
    <row r="76" spans="3:11" x14ac:dyDescent="0.25">
      <c r="C76" s="564" t="s">
        <v>3641</v>
      </c>
      <c r="D76" s="564" t="s">
        <v>3642</v>
      </c>
      <c r="E76" s="566">
        <v>894300</v>
      </c>
      <c r="F76" s="566">
        <v>31884.409930113696</v>
      </c>
      <c r="G76" s="566">
        <v>404013.25910086575</v>
      </c>
      <c r="H76" s="566">
        <v>1330000</v>
      </c>
      <c r="I76" s="590"/>
      <c r="J76" s="568"/>
      <c r="K76" s="591"/>
    </row>
    <row r="77" spans="3:11" x14ac:dyDescent="0.25">
      <c r="C77" s="564" t="s">
        <v>3643</v>
      </c>
      <c r="D77" s="564" t="s">
        <v>3644</v>
      </c>
      <c r="E77" s="566">
        <v>1543800</v>
      </c>
      <c r="F77" s="566">
        <v>31884.409930113696</v>
      </c>
      <c r="G77" s="566">
        <v>404013.25910086575</v>
      </c>
      <c r="H77" s="566">
        <v>1980000</v>
      </c>
      <c r="I77" s="590"/>
      <c r="J77" s="568"/>
      <c r="K77" s="591"/>
    </row>
    <row r="78" spans="3:11" x14ac:dyDescent="0.25">
      <c r="C78" s="564" t="s">
        <v>3645</v>
      </c>
      <c r="D78" s="564" t="s">
        <v>3646</v>
      </c>
      <c r="E78" s="566">
        <v>1770200</v>
      </c>
      <c r="F78" s="566">
        <v>31884.409930113696</v>
      </c>
      <c r="G78" s="566">
        <v>404013.25910086575</v>
      </c>
      <c r="H78" s="566">
        <v>2206000</v>
      </c>
      <c r="I78" s="590"/>
      <c r="J78" s="568"/>
      <c r="K78" s="591"/>
    </row>
    <row r="79" spans="3:11" x14ac:dyDescent="0.25">
      <c r="C79" s="3736" t="s">
        <v>3647</v>
      </c>
      <c r="D79" s="3736" t="s">
        <v>3648</v>
      </c>
      <c r="E79" s="566">
        <v>314300</v>
      </c>
      <c r="F79" s="566">
        <v>42184.589965578387</v>
      </c>
      <c r="G79" s="566">
        <v>306104.15635756752</v>
      </c>
      <c r="H79" s="566">
        <v>663000</v>
      </c>
      <c r="I79" s="590"/>
      <c r="J79" s="568"/>
      <c r="K79" s="591"/>
    </row>
    <row r="80" spans="3:11" x14ac:dyDescent="0.25">
      <c r="C80" s="3736" t="s">
        <v>3649</v>
      </c>
      <c r="D80" s="3736" t="s">
        <v>3650</v>
      </c>
      <c r="E80" s="566">
        <v>481200</v>
      </c>
      <c r="F80" s="566">
        <v>42184.589965578387</v>
      </c>
      <c r="G80" s="566">
        <v>306104.15635756752</v>
      </c>
      <c r="H80" s="566">
        <v>829000</v>
      </c>
      <c r="I80" s="590"/>
      <c r="J80" s="568"/>
      <c r="K80" s="591"/>
    </row>
    <row r="81" spans="3:11" x14ac:dyDescent="0.25">
      <c r="C81" s="3736" t="s">
        <v>3651</v>
      </c>
      <c r="D81" s="3736" t="s">
        <v>3652</v>
      </c>
      <c r="E81" s="566">
        <v>679700</v>
      </c>
      <c r="F81" s="566">
        <v>42184.589965578387</v>
      </c>
      <c r="G81" s="566">
        <v>306104.15635756752</v>
      </c>
      <c r="H81" s="566">
        <v>1028000</v>
      </c>
      <c r="I81" s="590"/>
      <c r="J81" s="568"/>
      <c r="K81" s="591"/>
    </row>
    <row r="82" spans="3:11" x14ac:dyDescent="0.25">
      <c r="C82" s="3736" t="s">
        <v>3653</v>
      </c>
      <c r="D82" s="3736" t="s">
        <v>3654</v>
      </c>
      <c r="E82" s="566">
        <v>331700</v>
      </c>
      <c r="F82" s="566">
        <v>42184.589965578387</v>
      </c>
      <c r="G82" s="566">
        <v>306104.15635756752</v>
      </c>
      <c r="H82" s="566">
        <v>680000</v>
      </c>
      <c r="I82" s="590"/>
      <c r="J82" s="568"/>
      <c r="K82" s="591"/>
    </row>
    <row r="83" spans="3:11" x14ac:dyDescent="0.25">
      <c r="C83" s="3736" t="s">
        <v>3655</v>
      </c>
      <c r="D83" s="3736" t="s">
        <v>3656</v>
      </c>
      <c r="E83" s="566">
        <v>473600</v>
      </c>
      <c r="F83" s="566">
        <v>42184.589965578387</v>
      </c>
      <c r="G83" s="566">
        <v>306104.15635756752</v>
      </c>
      <c r="H83" s="566">
        <v>822000</v>
      </c>
      <c r="I83" s="590"/>
      <c r="J83" s="568"/>
      <c r="K83" s="591"/>
    </row>
    <row r="84" spans="3:11" x14ac:dyDescent="0.25">
      <c r="C84" s="3736" t="s">
        <v>3657</v>
      </c>
      <c r="D84" s="3736" t="s">
        <v>3658</v>
      </c>
      <c r="E84" s="566">
        <v>571400</v>
      </c>
      <c r="F84" s="566">
        <v>42184.589965578387</v>
      </c>
      <c r="G84" s="566">
        <v>306104.15635756752</v>
      </c>
      <c r="H84" s="566">
        <v>920000</v>
      </c>
      <c r="I84" s="590"/>
      <c r="J84" s="568"/>
      <c r="K84" s="591"/>
    </row>
    <row r="85" spans="3:11" x14ac:dyDescent="0.25">
      <c r="C85" s="3736" t="s">
        <v>3659</v>
      </c>
      <c r="D85" s="3736" t="s">
        <v>4368</v>
      </c>
      <c r="E85" s="566">
        <v>718700</v>
      </c>
      <c r="F85" s="566">
        <v>42184.589965578387</v>
      </c>
      <c r="G85" s="566">
        <v>306104.15635756752</v>
      </c>
      <c r="H85" s="566">
        <v>1067000</v>
      </c>
      <c r="I85" s="590"/>
      <c r="J85" s="568"/>
      <c r="K85" s="591"/>
    </row>
    <row r="86" spans="3:11" x14ac:dyDescent="0.25">
      <c r="C86" s="3736" t="s">
        <v>3660</v>
      </c>
      <c r="D86" s="3736" t="s">
        <v>4369</v>
      </c>
      <c r="E86" s="566">
        <v>1373800</v>
      </c>
      <c r="F86" s="566">
        <v>42184.589965578387</v>
      </c>
      <c r="G86" s="566">
        <v>306104.15635756752</v>
      </c>
      <c r="H86" s="566">
        <v>1722000</v>
      </c>
      <c r="I86" s="590"/>
      <c r="J86" s="568"/>
      <c r="K86" s="591"/>
    </row>
    <row r="87" spans="3:11" x14ac:dyDescent="0.25">
      <c r="C87" s="3736" t="s">
        <v>3661</v>
      </c>
      <c r="D87" s="3736" t="s">
        <v>4370</v>
      </c>
      <c r="E87" s="566">
        <v>2028900</v>
      </c>
      <c r="F87" s="566">
        <v>42184.589965578387</v>
      </c>
      <c r="G87" s="566">
        <v>306104.15635756752</v>
      </c>
      <c r="H87" s="566">
        <v>2377000</v>
      </c>
      <c r="I87" s="590"/>
      <c r="J87" s="568"/>
      <c r="K87" s="591"/>
    </row>
    <row r="88" spans="3:11" x14ac:dyDescent="0.25">
      <c r="C88" s="3736" t="s">
        <v>3662</v>
      </c>
      <c r="D88" s="3736" t="s">
        <v>3663</v>
      </c>
      <c r="E88" s="566">
        <v>894300</v>
      </c>
      <c r="F88" s="566">
        <v>42184.589965578387</v>
      </c>
      <c r="G88" s="566">
        <v>306104.15635756752</v>
      </c>
      <c r="H88" s="566">
        <v>1243000</v>
      </c>
      <c r="I88" s="590"/>
      <c r="J88" s="568"/>
      <c r="K88" s="591"/>
    </row>
    <row r="89" spans="3:11" x14ac:dyDescent="0.25">
      <c r="C89" s="3736" t="s">
        <v>3664</v>
      </c>
      <c r="D89" s="3736" t="s">
        <v>3665</v>
      </c>
      <c r="E89" s="566">
        <v>1543800</v>
      </c>
      <c r="F89" s="566">
        <v>42184.589965578387</v>
      </c>
      <c r="G89" s="566">
        <v>306104.15635756752</v>
      </c>
      <c r="H89" s="566">
        <v>1892000</v>
      </c>
      <c r="I89" s="590"/>
      <c r="J89" s="568"/>
      <c r="K89" s="591"/>
    </row>
    <row r="90" spans="3:11" x14ac:dyDescent="0.25">
      <c r="C90" s="3736" t="s">
        <v>3666</v>
      </c>
      <c r="D90" s="3736" t="s">
        <v>3667</v>
      </c>
      <c r="E90" s="566">
        <v>1770200</v>
      </c>
      <c r="F90" s="566">
        <v>42184.589965578387</v>
      </c>
      <c r="G90" s="566">
        <v>306104.15635756752</v>
      </c>
      <c r="H90" s="566">
        <v>2118000</v>
      </c>
      <c r="I90" s="590"/>
      <c r="J90" s="568"/>
      <c r="K90" s="591"/>
    </row>
    <row r="91" spans="3:11" x14ac:dyDescent="0.25">
      <c r="C91" s="564" t="s">
        <v>3668</v>
      </c>
      <c r="D91" s="564" t="s">
        <v>3669</v>
      </c>
      <c r="E91" s="566">
        <v>314300</v>
      </c>
      <c r="F91" s="566">
        <v>42184.589965578387</v>
      </c>
      <c r="G91" s="566">
        <v>410093.34035673307</v>
      </c>
      <c r="H91" s="566">
        <v>767000</v>
      </c>
      <c r="I91" s="590"/>
      <c r="J91" s="568"/>
      <c r="K91" s="591"/>
    </row>
    <row r="92" spans="3:11" x14ac:dyDescent="0.25">
      <c r="C92" s="564" t="s">
        <v>3670</v>
      </c>
      <c r="D92" s="564" t="s">
        <v>3671</v>
      </c>
      <c r="E92" s="566">
        <v>481200</v>
      </c>
      <c r="F92" s="566">
        <v>42184.589965578387</v>
      </c>
      <c r="G92" s="566">
        <v>410093.34035673307</v>
      </c>
      <c r="H92" s="566">
        <v>933000</v>
      </c>
      <c r="I92" s="590"/>
      <c r="J92" s="568"/>
      <c r="K92" s="591"/>
    </row>
    <row r="93" spans="3:11" x14ac:dyDescent="0.25">
      <c r="C93" s="564" t="s">
        <v>3672</v>
      </c>
      <c r="D93" s="564" t="s">
        <v>3673</v>
      </c>
      <c r="E93" s="566">
        <v>679700</v>
      </c>
      <c r="F93" s="566">
        <v>42184.589965578387</v>
      </c>
      <c r="G93" s="566">
        <v>410093.34035673307</v>
      </c>
      <c r="H93" s="566">
        <v>1132000</v>
      </c>
      <c r="I93" s="590"/>
      <c r="J93" s="568"/>
      <c r="K93" s="591"/>
    </row>
    <row r="94" spans="3:11" x14ac:dyDescent="0.25">
      <c r="C94" s="564" t="s">
        <v>3674</v>
      </c>
      <c r="D94" s="564" t="s">
        <v>3675</v>
      </c>
      <c r="E94" s="566">
        <v>331700</v>
      </c>
      <c r="F94" s="566">
        <v>42184.589965578387</v>
      </c>
      <c r="G94" s="566">
        <v>410093.34035673307</v>
      </c>
      <c r="H94" s="566">
        <v>784000</v>
      </c>
      <c r="I94" s="590"/>
      <c r="J94" s="568"/>
      <c r="K94" s="591"/>
    </row>
    <row r="95" spans="3:11" x14ac:dyDescent="0.25">
      <c r="C95" s="564" t="s">
        <v>3676</v>
      </c>
      <c r="D95" s="564" t="s">
        <v>3677</v>
      </c>
      <c r="E95" s="566">
        <v>473600</v>
      </c>
      <c r="F95" s="566">
        <v>42184.589965578387</v>
      </c>
      <c r="G95" s="566">
        <v>410093.34035673307</v>
      </c>
      <c r="H95" s="566">
        <v>926000</v>
      </c>
      <c r="I95" s="590"/>
      <c r="J95" s="568"/>
      <c r="K95" s="591"/>
    </row>
    <row r="96" spans="3:11" x14ac:dyDescent="0.25">
      <c r="C96" s="564" t="s">
        <v>3678</v>
      </c>
      <c r="D96" s="564" t="s">
        <v>3679</v>
      </c>
      <c r="E96" s="566">
        <v>571400</v>
      </c>
      <c r="F96" s="566">
        <v>42184.589965578387</v>
      </c>
      <c r="G96" s="566">
        <v>410093.34035673307</v>
      </c>
      <c r="H96" s="566">
        <v>1024000</v>
      </c>
      <c r="I96" s="590"/>
      <c r="J96" s="568"/>
      <c r="K96" s="591"/>
    </row>
    <row r="97" spans="3:11" x14ac:dyDescent="0.25">
      <c r="C97" s="564" t="s">
        <v>3680</v>
      </c>
      <c r="D97" s="564" t="s">
        <v>4371</v>
      </c>
      <c r="E97" s="566">
        <v>718700</v>
      </c>
      <c r="F97" s="566">
        <v>42184.589965578387</v>
      </c>
      <c r="G97" s="566">
        <v>410093.34035673307</v>
      </c>
      <c r="H97" s="566">
        <v>1171000</v>
      </c>
      <c r="I97" s="590"/>
      <c r="J97" s="568"/>
      <c r="K97" s="591"/>
    </row>
    <row r="98" spans="3:11" x14ac:dyDescent="0.25">
      <c r="C98" s="564" t="s">
        <v>3681</v>
      </c>
      <c r="D98" s="564" t="s">
        <v>4372</v>
      </c>
      <c r="E98" s="566">
        <v>1373800</v>
      </c>
      <c r="F98" s="566">
        <v>42184.589965578387</v>
      </c>
      <c r="G98" s="566">
        <v>410093.34035673307</v>
      </c>
      <c r="H98" s="566">
        <v>1826000</v>
      </c>
      <c r="I98" s="590"/>
      <c r="J98" s="568"/>
      <c r="K98" s="591"/>
    </row>
    <row r="99" spans="3:11" x14ac:dyDescent="0.25">
      <c r="C99" s="564" t="s">
        <v>3682</v>
      </c>
      <c r="D99" s="564" t="s">
        <v>4373</v>
      </c>
      <c r="E99" s="566">
        <v>2028900</v>
      </c>
      <c r="F99" s="566">
        <v>42184.589965578387</v>
      </c>
      <c r="G99" s="566">
        <v>410093.34035673307</v>
      </c>
      <c r="H99" s="566">
        <v>2481000</v>
      </c>
      <c r="I99" s="590"/>
      <c r="J99" s="568"/>
      <c r="K99" s="591"/>
    </row>
    <row r="100" spans="3:11" x14ac:dyDescent="0.25">
      <c r="C100" s="564" t="s">
        <v>3683</v>
      </c>
      <c r="D100" s="564" t="s">
        <v>3684</v>
      </c>
      <c r="E100" s="566">
        <v>894300</v>
      </c>
      <c r="F100" s="566">
        <v>42184.589965578387</v>
      </c>
      <c r="G100" s="566">
        <v>410093.34035673307</v>
      </c>
      <c r="H100" s="566">
        <v>1347000</v>
      </c>
      <c r="I100" s="590"/>
      <c r="J100" s="568"/>
      <c r="K100" s="591"/>
    </row>
    <row r="101" spans="3:11" x14ac:dyDescent="0.25">
      <c r="C101" s="564" t="s">
        <v>3685</v>
      </c>
      <c r="D101" s="564" t="s">
        <v>3686</v>
      </c>
      <c r="E101" s="566">
        <v>1543800</v>
      </c>
      <c r="F101" s="566">
        <v>42184.589965578387</v>
      </c>
      <c r="G101" s="566">
        <v>410093.34035673307</v>
      </c>
      <c r="H101" s="566">
        <v>1996000</v>
      </c>
      <c r="I101" s="590"/>
      <c r="J101" s="568"/>
      <c r="K101" s="591"/>
    </row>
    <row r="102" spans="3:11" x14ac:dyDescent="0.25">
      <c r="C102" s="564" t="s">
        <v>3687</v>
      </c>
      <c r="D102" s="564" t="s">
        <v>3688</v>
      </c>
      <c r="E102" s="566">
        <v>1770200</v>
      </c>
      <c r="F102" s="566">
        <v>42184.589965578387</v>
      </c>
      <c r="G102" s="566">
        <v>410093.34035673307</v>
      </c>
      <c r="H102" s="566">
        <v>2222000</v>
      </c>
      <c r="I102" s="590"/>
      <c r="J102" s="568"/>
      <c r="K102" s="591"/>
    </row>
    <row r="103" spans="3:11" x14ac:dyDescent="0.25">
      <c r="C103" s="3731" t="s">
        <v>3689</v>
      </c>
      <c r="D103" s="564" t="s">
        <v>3690</v>
      </c>
      <c r="E103" s="570"/>
      <c r="F103" s="570"/>
      <c r="G103" s="570"/>
      <c r="H103" s="566">
        <v>1519000</v>
      </c>
      <c r="I103" s="590"/>
      <c r="J103" s="568"/>
      <c r="K103" s="591"/>
    </row>
    <row r="104" spans="3:11" x14ac:dyDescent="0.25">
      <c r="C104" s="3731" t="s">
        <v>3691</v>
      </c>
      <c r="D104" s="564" t="s">
        <v>3692</v>
      </c>
      <c r="E104" s="570"/>
      <c r="F104" s="570"/>
      <c r="G104" s="570"/>
      <c r="H104" s="566">
        <v>3755000</v>
      </c>
      <c r="I104" s="590"/>
      <c r="J104" s="568"/>
      <c r="K104" s="591"/>
    </row>
    <row r="105" spans="3:11" x14ac:dyDescent="0.25">
      <c r="C105" s="3731" t="s">
        <v>3693</v>
      </c>
      <c r="D105" s="564" t="s">
        <v>3694</v>
      </c>
      <c r="E105" s="570"/>
      <c r="F105" s="570"/>
      <c r="G105" s="570"/>
      <c r="H105" s="566">
        <v>920000</v>
      </c>
      <c r="I105" s="590"/>
      <c r="J105" s="568"/>
      <c r="K105" s="591"/>
    </row>
    <row r="106" spans="3:11" x14ac:dyDescent="0.25">
      <c r="C106" s="3731" t="s">
        <v>3695</v>
      </c>
      <c r="D106" s="564" t="s">
        <v>3696</v>
      </c>
      <c r="E106" s="570"/>
      <c r="F106" s="570"/>
      <c r="G106" s="570"/>
      <c r="H106" s="566">
        <v>1519000</v>
      </c>
      <c r="I106" s="590"/>
      <c r="J106" s="568"/>
      <c r="K106" s="591"/>
    </row>
    <row r="107" spans="3:11" x14ac:dyDescent="0.25">
      <c r="C107" s="592"/>
      <c r="E107" s="559"/>
      <c r="F107" s="559"/>
      <c r="G107" s="559"/>
      <c r="H107" s="593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1"/>
  <dimension ref="A1:Q290"/>
  <sheetViews>
    <sheetView showGridLines="0" tabSelected="1" topLeftCell="A213" zoomScaleNormal="100" workbookViewId="0">
      <selection activeCell="B225" sqref="B225:C290"/>
    </sheetView>
  </sheetViews>
  <sheetFormatPr baseColWidth="10" defaultColWidth="11.42578125" defaultRowHeight="12.75" x14ac:dyDescent="0.25"/>
  <cols>
    <col min="1" max="1" width="13.140625" style="573" bestFit="1" customWidth="1"/>
    <col min="2" max="2" width="6.42578125" style="573" bestFit="1" customWidth="1"/>
    <col min="3" max="3" width="67" style="573" bestFit="1" customWidth="1"/>
    <col min="4" max="4" width="10.140625" style="573" bestFit="1" customWidth="1"/>
    <col min="5" max="6" width="11.5703125" style="573" customWidth="1"/>
    <col min="7" max="7" width="13.28515625" style="573" customWidth="1"/>
    <col min="8" max="8" width="5.85546875" style="573" customWidth="1"/>
    <col min="9" max="9" width="4.5703125" style="573" customWidth="1"/>
    <col min="10" max="10" width="7.28515625" style="573" customWidth="1"/>
    <col min="11" max="11" width="52.7109375" style="573" customWidth="1"/>
    <col min="12" max="14" width="11.5703125" style="573" customWidth="1"/>
    <col min="15" max="15" width="13.28515625" style="573" customWidth="1"/>
    <col min="16" max="16" width="6.140625" style="573" customWidth="1"/>
    <col min="17" max="17" width="6" style="573" customWidth="1"/>
    <col min="18" max="18" width="7.28515625" style="573" bestFit="1" customWidth="1"/>
    <col min="19" max="19" width="62.7109375" style="573" customWidth="1"/>
    <col min="20" max="22" width="11.5703125" style="573" customWidth="1"/>
    <col min="23" max="23" width="13.28515625" style="573" customWidth="1"/>
    <col min="24" max="24" width="6.42578125" style="573" customWidth="1"/>
    <col min="25" max="16384" width="11.42578125" style="573"/>
  </cols>
  <sheetData>
    <row r="1" spans="1:17" x14ac:dyDescent="0.25">
      <c r="A1" s="571"/>
      <c r="B1" s="572" t="s">
        <v>2804</v>
      </c>
    </row>
    <row r="2" spans="1:17" x14ac:dyDescent="0.25">
      <c r="A2" s="571"/>
      <c r="B2" s="572" t="s">
        <v>4238</v>
      </c>
    </row>
    <row r="3" spans="1:17" x14ac:dyDescent="0.25">
      <c r="A3" s="574"/>
      <c r="B3" s="572" t="s">
        <v>4240</v>
      </c>
    </row>
    <row r="4" spans="1:17" x14ac:dyDescent="0.25">
      <c r="A4" s="575"/>
      <c r="B4" s="576" t="s">
        <v>3372</v>
      </c>
    </row>
    <row r="5" spans="1:17" ht="38.25" x14ac:dyDescent="0.25">
      <c r="A5" s="575"/>
      <c r="B5" s="577" t="s">
        <v>775</v>
      </c>
      <c r="C5" s="577" t="s">
        <v>3518</v>
      </c>
      <c r="D5" s="577" t="s">
        <v>1015</v>
      </c>
      <c r="E5" s="577" t="s">
        <v>3519</v>
      </c>
      <c r="F5" s="577" t="s">
        <v>3520</v>
      </c>
      <c r="G5" s="578" t="s">
        <v>4237</v>
      </c>
      <c r="H5" s="578"/>
      <c r="I5" s="579"/>
      <c r="Q5" s="579"/>
    </row>
    <row r="6" spans="1:17" x14ac:dyDescent="0.25">
      <c r="A6" s="575"/>
      <c r="B6" s="3737" t="s">
        <v>3697</v>
      </c>
      <c r="C6" s="3737" t="s">
        <v>4374</v>
      </c>
      <c r="D6" s="582">
        <v>701220.17524971312</v>
      </c>
      <c r="E6" s="582"/>
      <c r="F6" s="582">
        <v>1182.9863356628769</v>
      </c>
      <c r="G6" s="583">
        <v>702400</v>
      </c>
      <c r="H6" s="577"/>
      <c r="I6" s="584"/>
      <c r="Q6" s="584"/>
    </row>
    <row r="7" spans="1:17" x14ac:dyDescent="0.25">
      <c r="A7" s="575"/>
      <c r="B7" s="3737" t="s">
        <v>3697</v>
      </c>
      <c r="C7" s="3737" t="s">
        <v>4375</v>
      </c>
      <c r="D7" s="582">
        <v>701220.17524971312</v>
      </c>
      <c r="E7" s="582"/>
      <c r="F7" s="582">
        <v>1182.9863356628769</v>
      </c>
      <c r="G7" s="583">
        <v>702400</v>
      </c>
      <c r="H7" s="577"/>
      <c r="I7" s="584"/>
      <c r="Q7" s="584"/>
    </row>
    <row r="8" spans="1:17" x14ac:dyDescent="0.25">
      <c r="A8" s="575"/>
      <c r="B8" s="3737" t="s">
        <v>3697</v>
      </c>
      <c r="C8" s="3737" t="s">
        <v>4376</v>
      </c>
      <c r="D8" s="582">
        <v>701220.17524971312</v>
      </c>
      <c r="E8" s="582"/>
      <c r="F8" s="582">
        <v>1182.9863356628769</v>
      </c>
      <c r="G8" s="583">
        <v>702400</v>
      </c>
      <c r="H8" s="577"/>
      <c r="I8" s="584"/>
      <c r="Q8" s="584"/>
    </row>
    <row r="9" spans="1:17" x14ac:dyDescent="0.25">
      <c r="A9" s="575"/>
      <c r="B9" s="3737" t="s">
        <v>3697</v>
      </c>
      <c r="C9" s="3737" t="s">
        <v>4377</v>
      </c>
      <c r="D9" s="582">
        <v>701220.17524971312</v>
      </c>
      <c r="E9" s="582"/>
      <c r="F9" s="582">
        <v>1182.9863356628769</v>
      </c>
      <c r="G9" s="583">
        <v>702400</v>
      </c>
      <c r="H9" s="577"/>
      <c r="I9" s="584"/>
      <c r="Q9" s="584"/>
    </row>
    <row r="10" spans="1:17" x14ac:dyDescent="0.25">
      <c r="A10" s="575"/>
      <c r="B10" s="3737" t="s">
        <v>3700</v>
      </c>
      <c r="C10" s="3737" t="s">
        <v>4349</v>
      </c>
      <c r="D10" s="582">
        <v>1293688.4332708269</v>
      </c>
      <c r="E10" s="582"/>
      <c r="F10" s="582">
        <v>1182.9863356628769</v>
      </c>
      <c r="G10" s="583">
        <v>1294900</v>
      </c>
      <c r="H10" s="577"/>
      <c r="I10" s="584"/>
      <c r="Q10" s="584"/>
    </row>
    <row r="11" spans="1:17" x14ac:dyDescent="0.25">
      <c r="A11" s="575"/>
      <c r="B11" s="3737" t="s">
        <v>3703</v>
      </c>
      <c r="C11" s="3737" t="s">
        <v>3899</v>
      </c>
      <c r="D11" s="582">
        <v>1886156.6912919404</v>
      </c>
      <c r="E11" s="582"/>
      <c r="F11" s="582">
        <v>1182.9863356628769</v>
      </c>
      <c r="G11" s="583">
        <v>1887300</v>
      </c>
      <c r="H11" s="577"/>
      <c r="I11" s="584"/>
      <c r="Q11" s="584"/>
    </row>
    <row r="12" spans="1:17" x14ac:dyDescent="0.25">
      <c r="A12" s="575"/>
      <c r="B12" s="3737" t="s">
        <v>3706</v>
      </c>
      <c r="C12" s="3737" t="s">
        <v>3902</v>
      </c>
      <c r="D12" s="582">
        <v>2478624.9493130539</v>
      </c>
      <c r="E12" s="582"/>
      <c r="F12" s="582">
        <v>1182.9863356628769</v>
      </c>
      <c r="G12" s="583">
        <v>2479800</v>
      </c>
      <c r="H12" s="577"/>
      <c r="I12" s="584"/>
      <c r="Q12" s="584"/>
    </row>
    <row r="13" spans="1:17" x14ac:dyDescent="0.25">
      <c r="A13" s="575"/>
      <c r="B13" s="3737" t="s">
        <v>3709</v>
      </c>
      <c r="C13" s="3737" t="s">
        <v>3905</v>
      </c>
      <c r="D13" s="582">
        <v>3071093.2073341678</v>
      </c>
      <c r="E13" s="582"/>
      <c r="F13" s="582">
        <v>1342.2795452174821</v>
      </c>
      <c r="G13" s="583">
        <v>3072400</v>
      </c>
      <c r="H13" s="577"/>
      <c r="I13" s="584"/>
      <c r="Q13" s="584"/>
    </row>
    <row r="14" spans="1:17" x14ac:dyDescent="0.25">
      <c r="A14" s="575"/>
      <c r="B14" s="3737" t="s">
        <v>3712</v>
      </c>
      <c r="C14" s="3737" t="s">
        <v>3908</v>
      </c>
      <c r="D14" s="582">
        <v>3663561.4653552813</v>
      </c>
      <c r="E14" s="582"/>
      <c r="F14" s="582">
        <v>1342.2795452174821</v>
      </c>
      <c r="G14" s="583">
        <v>3664900</v>
      </c>
      <c r="H14" s="577"/>
      <c r="I14" s="584"/>
      <c r="Q14" s="584"/>
    </row>
    <row r="15" spans="1:17" x14ac:dyDescent="0.25">
      <c r="A15" s="575"/>
      <c r="B15" s="3737" t="s">
        <v>3715</v>
      </c>
      <c r="C15" s="3737" t="s">
        <v>3911</v>
      </c>
      <c r="D15" s="582">
        <v>4256029.7233763952</v>
      </c>
      <c r="E15" s="582"/>
      <c r="F15" s="582">
        <v>1342.2795452174821</v>
      </c>
      <c r="G15" s="583">
        <v>4257400</v>
      </c>
      <c r="H15" s="577"/>
      <c r="I15" s="584"/>
      <c r="Q15" s="584"/>
    </row>
    <row r="16" spans="1:17" x14ac:dyDescent="0.25">
      <c r="A16" s="575"/>
      <c r="B16" s="3737" t="s">
        <v>3718</v>
      </c>
      <c r="C16" s="3737" t="s">
        <v>3914</v>
      </c>
      <c r="D16" s="582">
        <v>4848497.9813975077</v>
      </c>
      <c r="E16" s="582"/>
      <c r="F16" s="582">
        <v>1342.2795452174821</v>
      </c>
      <c r="G16" s="583">
        <v>4849800</v>
      </c>
      <c r="H16" s="577"/>
      <c r="I16" s="584"/>
      <c r="Q16" s="584"/>
    </row>
    <row r="17" spans="1:17" x14ac:dyDescent="0.25">
      <c r="A17" s="575"/>
      <c r="B17" s="3737" t="s">
        <v>3721</v>
      </c>
      <c r="C17" s="3737" t="s">
        <v>3917</v>
      </c>
      <c r="D17" s="582">
        <v>5440966.2394186212</v>
      </c>
      <c r="E17" s="582"/>
      <c r="F17" s="582">
        <v>1342.2795452174821</v>
      </c>
      <c r="G17" s="583">
        <v>5442300</v>
      </c>
      <c r="H17" s="577"/>
      <c r="I17" s="584"/>
      <c r="Q17" s="584"/>
    </row>
    <row r="18" spans="1:17" x14ac:dyDescent="0.25">
      <c r="A18" s="575"/>
      <c r="B18" s="3737" t="s">
        <v>3724</v>
      </c>
      <c r="C18" s="3737" t="s">
        <v>3920</v>
      </c>
      <c r="D18" s="582">
        <v>6033434.4974397356</v>
      </c>
      <c r="E18" s="582"/>
      <c r="F18" s="582">
        <v>1342.2795452174821</v>
      </c>
      <c r="G18" s="583">
        <v>6034800</v>
      </c>
      <c r="H18" s="577"/>
      <c r="I18" s="584"/>
      <c r="Q18" s="584"/>
    </row>
    <row r="19" spans="1:17" x14ac:dyDescent="0.25">
      <c r="A19" s="575"/>
      <c r="B19" s="3737" t="s">
        <v>3727</v>
      </c>
      <c r="C19" s="3737" t="s">
        <v>3923</v>
      </c>
      <c r="D19" s="582">
        <v>6625902.755460849</v>
      </c>
      <c r="E19" s="582"/>
      <c r="F19" s="582">
        <v>1342.2795452174821</v>
      </c>
      <c r="G19" s="583">
        <v>6627200</v>
      </c>
      <c r="H19" s="577"/>
      <c r="I19" s="584"/>
      <c r="Q19" s="584"/>
    </row>
    <row r="20" spans="1:17" x14ac:dyDescent="0.25">
      <c r="A20" s="575"/>
      <c r="B20" s="3737" t="s">
        <v>3730</v>
      </c>
      <c r="C20" s="3737" t="s">
        <v>3926</v>
      </c>
      <c r="D20" s="582">
        <v>1147848.1276728902</v>
      </c>
      <c r="E20" s="582"/>
      <c r="F20" s="582">
        <v>1182.9863356628769</v>
      </c>
      <c r="G20" s="583">
        <v>1149000</v>
      </c>
      <c r="H20" s="577"/>
      <c r="I20" s="584"/>
      <c r="Q20" s="584"/>
    </row>
    <row r="21" spans="1:17" x14ac:dyDescent="0.25">
      <c r="A21" s="575"/>
      <c r="B21" s="3737" t="s">
        <v>3733</v>
      </c>
      <c r="C21" s="3737" t="s">
        <v>3929</v>
      </c>
      <c r="D21" s="582">
        <v>1756910.3994993221</v>
      </c>
      <c r="E21" s="582"/>
      <c r="F21" s="582">
        <v>1182.9863356628769</v>
      </c>
      <c r="G21" s="583">
        <v>1758100</v>
      </c>
      <c r="H21" s="577"/>
      <c r="I21" s="584"/>
      <c r="Q21" s="584"/>
    </row>
    <row r="22" spans="1:17" x14ac:dyDescent="0.25">
      <c r="A22" s="575"/>
      <c r="B22" s="3737" t="s">
        <v>3736</v>
      </c>
      <c r="C22" s="3737" t="s">
        <v>3932</v>
      </c>
      <c r="D22" s="582">
        <v>3179225.6200686451</v>
      </c>
      <c r="E22" s="582"/>
      <c r="F22" s="582">
        <v>1182.9863356628769</v>
      </c>
      <c r="G22" s="583">
        <v>3180400</v>
      </c>
      <c r="H22" s="577"/>
      <c r="I22" s="584"/>
      <c r="Q22" s="584"/>
    </row>
    <row r="23" spans="1:17" x14ac:dyDescent="0.25">
      <c r="A23" s="575"/>
      <c r="B23" s="3737" t="s">
        <v>3739</v>
      </c>
      <c r="C23" s="3737" t="s">
        <v>3935</v>
      </c>
      <c r="D23" s="582">
        <v>5944565.8021740373</v>
      </c>
      <c r="E23" s="582"/>
      <c r="F23" s="582">
        <v>1182.9863356628769</v>
      </c>
      <c r="G23" s="583">
        <v>5945700</v>
      </c>
      <c r="H23" s="577"/>
      <c r="I23" s="584"/>
      <c r="Q23" s="584"/>
    </row>
    <row r="24" spans="1:17" x14ac:dyDescent="0.25">
      <c r="A24" s="575"/>
      <c r="B24" s="3737" t="s">
        <v>3742</v>
      </c>
      <c r="C24" s="3737" t="s">
        <v>3938</v>
      </c>
      <c r="D24" s="582">
        <v>8709905.9842794277</v>
      </c>
      <c r="E24" s="582"/>
      <c r="F24" s="582">
        <v>1182.9863356628769</v>
      </c>
      <c r="G24" s="583">
        <v>8711100</v>
      </c>
      <c r="H24" s="577"/>
      <c r="I24" s="584"/>
      <c r="Q24" s="584"/>
    </row>
    <row r="25" spans="1:17" x14ac:dyDescent="0.25">
      <c r="A25" s="575"/>
      <c r="B25" s="3737" t="s">
        <v>3745</v>
      </c>
      <c r="C25" s="3737" t="s">
        <v>3941</v>
      </c>
      <c r="D25" s="582">
        <v>11475246.16638482</v>
      </c>
      <c r="E25" s="582"/>
      <c r="F25" s="582">
        <v>1182.9863356628769</v>
      </c>
      <c r="G25" s="583">
        <v>11476400</v>
      </c>
      <c r="H25" s="577"/>
      <c r="I25" s="584"/>
      <c r="Q25" s="584"/>
    </row>
    <row r="26" spans="1:17" x14ac:dyDescent="0.25">
      <c r="A26" s="575"/>
      <c r="B26" s="3737" t="s">
        <v>3748</v>
      </c>
      <c r="C26" s="3737" t="s">
        <v>3944</v>
      </c>
      <c r="D26" s="582">
        <v>14240586.348490212</v>
      </c>
      <c r="E26" s="582"/>
      <c r="F26" s="582">
        <v>1182.9863356628769</v>
      </c>
      <c r="G26" s="583">
        <v>14241800</v>
      </c>
      <c r="H26" s="577"/>
      <c r="I26" s="584"/>
      <c r="Q26" s="584"/>
    </row>
    <row r="27" spans="1:17" x14ac:dyDescent="0.25">
      <c r="A27" s="575"/>
      <c r="B27" s="3737" t="s">
        <v>3751</v>
      </c>
      <c r="C27" s="3737" t="s">
        <v>3947</v>
      </c>
      <c r="D27" s="582">
        <v>17005926.530595604</v>
      </c>
      <c r="E27" s="582"/>
      <c r="F27" s="582">
        <v>1342.2795452174821</v>
      </c>
      <c r="G27" s="583">
        <v>17007300</v>
      </c>
      <c r="H27" s="577"/>
      <c r="I27" s="584"/>
      <c r="Q27" s="584"/>
    </row>
    <row r="28" spans="1:17" x14ac:dyDescent="0.25">
      <c r="A28" s="575"/>
      <c r="B28" s="3737" t="s">
        <v>3754</v>
      </c>
      <c r="C28" s="3737" t="s">
        <v>3950</v>
      </c>
      <c r="D28" s="582">
        <v>19771266.712700997</v>
      </c>
      <c r="E28" s="582"/>
      <c r="F28" s="582">
        <v>1342.2795452174821</v>
      </c>
      <c r="G28" s="583">
        <v>19772600</v>
      </c>
      <c r="H28" s="577"/>
      <c r="I28" s="584"/>
      <c r="Q28" s="584"/>
    </row>
    <row r="29" spans="1:17" x14ac:dyDescent="0.25">
      <c r="A29" s="575"/>
      <c r="B29" s="3737" t="s">
        <v>3757</v>
      </c>
      <c r="C29" s="3737" t="s">
        <v>3953</v>
      </c>
      <c r="D29" s="582">
        <v>22536606.894806385</v>
      </c>
      <c r="E29" s="582"/>
      <c r="F29" s="582">
        <v>1342.2795452174821</v>
      </c>
      <c r="G29" s="583">
        <v>22537900</v>
      </c>
      <c r="H29" s="577"/>
      <c r="I29" s="584"/>
      <c r="Q29" s="584"/>
    </row>
    <row r="30" spans="1:17" x14ac:dyDescent="0.25">
      <c r="A30" s="575"/>
      <c r="B30" s="3737" t="s">
        <v>3760</v>
      </c>
      <c r="C30" s="3737" t="s">
        <v>3956</v>
      </c>
      <c r="D30" s="582">
        <v>25301947.076911781</v>
      </c>
      <c r="E30" s="582"/>
      <c r="F30" s="582">
        <v>1342.2795452174821</v>
      </c>
      <c r="G30" s="583">
        <v>25303300</v>
      </c>
      <c r="H30" s="577"/>
      <c r="I30" s="584"/>
      <c r="Q30" s="584"/>
    </row>
    <row r="31" spans="1:17" x14ac:dyDescent="0.25">
      <c r="A31" s="575"/>
      <c r="B31" s="3737" t="s">
        <v>3763</v>
      </c>
      <c r="C31" s="3737" t="s">
        <v>3959</v>
      </c>
      <c r="D31" s="582">
        <v>28067287.259017173</v>
      </c>
      <c r="E31" s="582"/>
      <c r="F31" s="582">
        <v>1342.2795452174821</v>
      </c>
      <c r="G31" s="583">
        <v>28068600</v>
      </c>
      <c r="H31" s="577"/>
      <c r="I31" s="584"/>
      <c r="Q31" s="584"/>
    </row>
    <row r="32" spans="1:17" x14ac:dyDescent="0.25">
      <c r="A32" s="575"/>
      <c r="B32" s="3737" t="s">
        <v>3766</v>
      </c>
      <c r="C32" s="3737" t="s">
        <v>3962</v>
      </c>
      <c r="D32" s="582">
        <v>30832627.441122562</v>
      </c>
      <c r="E32" s="582"/>
      <c r="F32" s="582">
        <v>1342.2795452174821</v>
      </c>
      <c r="G32" s="583">
        <v>30834000</v>
      </c>
      <c r="H32" s="577"/>
      <c r="I32" s="584"/>
      <c r="Q32" s="584"/>
    </row>
    <row r="33" spans="1:17" x14ac:dyDescent="0.25">
      <c r="A33" s="575"/>
      <c r="B33" s="3737" t="s">
        <v>3769</v>
      </c>
      <c r="C33" s="3737" t="s">
        <v>3965</v>
      </c>
      <c r="D33" s="582">
        <v>33597967.623227961</v>
      </c>
      <c r="E33" s="582"/>
      <c r="F33" s="582">
        <v>1342.2795452174821</v>
      </c>
      <c r="G33" s="583">
        <v>33599300</v>
      </c>
      <c r="H33" s="577"/>
      <c r="I33" s="584"/>
      <c r="Q33" s="584"/>
    </row>
    <row r="34" spans="1:17" x14ac:dyDescent="0.25">
      <c r="A34" s="575"/>
      <c r="B34" s="3737" t="s">
        <v>3772</v>
      </c>
      <c r="C34" s="3737" t="s">
        <v>3968</v>
      </c>
      <c r="D34" s="582">
        <v>36363307.805333346</v>
      </c>
      <c r="E34" s="582"/>
      <c r="F34" s="582">
        <v>1342.2795452174821</v>
      </c>
      <c r="G34" s="583">
        <v>36364700</v>
      </c>
      <c r="H34" s="577"/>
      <c r="I34" s="584"/>
      <c r="Q34" s="584"/>
    </row>
    <row r="35" spans="1:17" x14ac:dyDescent="0.25">
      <c r="A35" s="575"/>
      <c r="B35" s="3737" t="s">
        <v>3775</v>
      </c>
      <c r="C35" s="3737" t="s">
        <v>3971</v>
      </c>
      <c r="D35" s="582">
        <v>39128647.987438738</v>
      </c>
      <c r="E35" s="582"/>
      <c r="F35" s="582">
        <v>1342.2795452174821</v>
      </c>
      <c r="G35" s="583">
        <v>39130000</v>
      </c>
      <c r="H35" s="577"/>
      <c r="I35" s="584"/>
      <c r="Q35" s="584"/>
    </row>
    <row r="36" spans="1:17" x14ac:dyDescent="0.25">
      <c r="A36" s="575"/>
      <c r="B36" s="3733" t="s">
        <v>3778</v>
      </c>
      <c r="C36" s="3733" t="s">
        <v>4347</v>
      </c>
      <c r="D36" s="582">
        <v>924338.18823268486</v>
      </c>
      <c r="E36" s="582"/>
      <c r="F36" s="582">
        <v>1182.9863356628769</v>
      </c>
      <c r="G36" s="583">
        <v>925500</v>
      </c>
      <c r="H36" s="577"/>
      <c r="I36" s="584"/>
      <c r="Q36" s="584"/>
    </row>
    <row r="37" spans="1:17" x14ac:dyDescent="0.25">
      <c r="A37" s="575"/>
      <c r="B37" s="3733" t="s">
        <v>3781</v>
      </c>
      <c r="C37" s="3733" t="s">
        <v>3976</v>
      </c>
      <c r="D37" s="582">
        <v>1096109.3851802503</v>
      </c>
      <c r="E37" s="582"/>
      <c r="F37" s="582">
        <v>1182.9863356628769</v>
      </c>
      <c r="G37" s="583">
        <v>1097300</v>
      </c>
      <c r="H37" s="577"/>
      <c r="I37" s="584"/>
      <c r="Q37" s="584"/>
    </row>
    <row r="38" spans="1:17" x14ac:dyDescent="0.25">
      <c r="A38" s="575"/>
      <c r="B38" s="3733" t="s">
        <v>3784</v>
      </c>
      <c r="C38" s="3733" t="s">
        <v>3979</v>
      </c>
      <c r="D38" s="582">
        <v>1267880.5821278153</v>
      </c>
      <c r="E38" s="582"/>
      <c r="F38" s="582">
        <v>1182.9863356628769</v>
      </c>
      <c r="G38" s="583">
        <v>1269100</v>
      </c>
      <c r="H38" s="577"/>
      <c r="I38" s="584"/>
      <c r="Q38" s="584"/>
    </row>
    <row r="39" spans="1:17" x14ac:dyDescent="0.25">
      <c r="A39" s="575"/>
      <c r="B39" s="3733" t="s">
        <v>3787</v>
      </c>
      <c r="C39" s="3733" t="s">
        <v>3982</v>
      </c>
      <c r="D39" s="582">
        <v>1439651.7790753809</v>
      </c>
      <c r="E39" s="582"/>
      <c r="F39" s="582">
        <v>1182.9863356628769</v>
      </c>
      <c r="G39" s="583">
        <v>1440800</v>
      </c>
      <c r="H39" s="577"/>
      <c r="I39" s="584"/>
      <c r="Q39" s="584"/>
    </row>
    <row r="40" spans="1:17" x14ac:dyDescent="0.25">
      <c r="A40" s="575"/>
      <c r="B40" s="3733" t="s">
        <v>3790</v>
      </c>
      <c r="C40" s="3733" t="s">
        <v>3985</v>
      </c>
      <c r="D40" s="582">
        <v>1611422.9760229464</v>
      </c>
      <c r="E40" s="582"/>
      <c r="F40" s="582">
        <v>1182.9863356628769</v>
      </c>
      <c r="G40" s="583">
        <v>1612600</v>
      </c>
      <c r="H40" s="577"/>
      <c r="I40" s="584"/>
      <c r="Q40" s="584"/>
    </row>
    <row r="41" spans="1:17" x14ac:dyDescent="0.25">
      <c r="A41" s="575"/>
      <c r="B41" s="3733" t="s">
        <v>3793</v>
      </c>
      <c r="C41" s="3733" t="s">
        <v>3988</v>
      </c>
      <c r="D41" s="582">
        <v>1783194.1729705115</v>
      </c>
      <c r="E41" s="582"/>
      <c r="F41" s="582">
        <v>1182.9863356628769</v>
      </c>
      <c r="G41" s="583">
        <v>1784400</v>
      </c>
      <c r="H41" s="577"/>
      <c r="I41" s="584"/>
      <c r="Q41" s="584"/>
    </row>
    <row r="42" spans="1:17" x14ac:dyDescent="0.25">
      <c r="A42" s="575"/>
      <c r="B42" s="3733" t="s">
        <v>3796</v>
      </c>
      <c r="C42" s="3733" t="s">
        <v>3991</v>
      </c>
      <c r="D42" s="582">
        <v>1954965.3699180773</v>
      </c>
      <c r="E42" s="582"/>
      <c r="F42" s="582">
        <v>1182.9863356628769</v>
      </c>
      <c r="G42" s="583">
        <v>1956100</v>
      </c>
      <c r="H42" s="577"/>
      <c r="I42" s="584"/>
      <c r="Q42" s="584"/>
    </row>
    <row r="43" spans="1:17" x14ac:dyDescent="0.25">
      <c r="A43" s="575"/>
      <c r="B43" s="3733" t="s">
        <v>3799</v>
      </c>
      <c r="C43" s="3733" t="s">
        <v>3994</v>
      </c>
      <c r="D43" s="582">
        <v>2126736.5668656426</v>
      </c>
      <c r="E43" s="582"/>
      <c r="F43" s="582">
        <v>1182.9863356628769</v>
      </c>
      <c r="G43" s="583">
        <v>2127900</v>
      </c>
      <c r="H43" s="577"/>
      <c r="I43" s="584"/>
      <c r="Q43" s="584"/>
    </row>
    <row r="44" spans="1:17" x14ac:dyDescent="0.25">
      <c r="A44" s="575"/>
      <c r="B44" s="3733" t="s">
        <v>3802</v>
      </c>
      <c r="C44" s="3733" t="s">
        <v>3997</v>
      </c>
      <c r="D44" s="582">
        <v>2298507.7638132074</v>
      </c>
      <c r="E44" s="582"/>
      <c r="F44" s="582">
        <v>1342.2795452174821</v>
      </c>
      <c r="G44" s="583">
        <v>2299900</v>
      </c>
      <c r="H44" s="577"/>
      <c r="I44" s="584"/>
      <c r="Q44" s="584"/>
    </row>
    <row r="45" spans="1:17" x14ac:dyDescent="0.25">
      <c r="A45" s="575"/>
      <c r="B45" s="3733" t="s">
        <v>3805</v>
      </c>
      <c r="C45" s="3733" t="s">
        <v>4000</v>
      </c>
      <c r="D45" s="582">
        <v>2470278.9607607727</v>
      </c>
      <c r="E45" s="582"/>
      <c r="F45" s="582">
        <v>1342.2795452174821</v>
      </c>
      <c r="G45" s="583">
        <v>2471600</v>
      </c>
      <c r="H45" s="577"/>
      <c r="I45" s="584"/>
      <c r="Q45" s="584"/>
    </row>
    <row r="46" spans="1:17" x14ac:dyDescent="0.25">
      <c r="A46" s="575"/>
      <c r="B46" s="3733" t="s">
        <v>3808</v>
      </c>
      <c r="C46" s="3733" t="s">
        <v>4003</v>
      </c>
      <c r="D46" s="582">
        <v>2642050.1577083389</v>
      </c>
      <c r="E46" s="582"/>
      <c r="F46" s="582">
        <v>1342.2795452174821</v>
      </c>
      <c r="G46" s="583">
        <v>2643400</v>
      </c>
      <c r="H46" s="577"/>
      <c r="I46" s="584"/>
      <c r="Q46" s="584"/>
    </row>
    <row r="47" spans="1:17" x14ac:dyDescent="0.25">
      <c r="A47" s="575"/>
      <c r="B47" s="3733" t="s">
        <v>3811</v>
      </c>
      <c r="C47" s="3733" t="s">
        <v>4006</v>
      </c>
      <c r="D47" s="582">
        <v>2813821.3546559038</v>
      </c>
      <c r="E47" s="582"/>
      <c r="F47" s="582">
        <v>1342.2795452174821</v>
      </c>
      <c r="G47" s="583">
        <v>2815200</v>
      </c>
      <c r="H47" s="577"/>
      <c r="I47" s="584"/>
      <c r="Q47" s="584"/>
    </row>
    <row r="48" spans="1:17" x14ac:dyDescent="0.25">
      <c r="A48" s="575"/>
      <c r="B48" s="3733" t="s">
        <v>3814</v>
      </c>
      <c r="C48" s="3733" t="s">
        <v>4009</v>
      </c>
      <c r="D48" s="582">
        <v>2985592.5516034695</v>
      </c>
      <c r="E48" s="582"/>
      <c r="F48" s="582">
        <v>1342.2795452174821</v>
      </c>
      <c r="G48" s="583">
        <v>2986900</v>
      </c>
      <c r="H48" s="577"/>
    </row>
    <row r="49" spans="1:8" x14ac:dyDescent="0.25">
      <c r="A49" s="575"/>
      <c r="B49" s="3733" t="s">
        <v>3817</v>
      </c>
      <c r="C49" s="3733" t="s">
        <v>4012</v>
      </c>
      <c r="D49" s="582">
        <v>3157363.7485510348</v>
      </c>
      <c r="E49" s="582"/>
      <c r="F49" s="582">
        <v>1342.2795452174821</v>
      </c>
      <c r="G49" s="583">
        <v>3158700</v>
      </c>
      <c r="H49" s="577"/>
    </row>
    <row r="50" spans="1:8" x14ac:dyDescent="0.25">
      <c r="A50" s="575"/>
      <c r="B50" s="3733" t="s">
        <v>3820</v>
      </c>
      <c r="C50" s="3733" t="s">
        <v>4015</v>
      </c>
      <c r="D50" s="582">
        <v>3329134.9454985997</v>
      </c>
      <c r="E50" s="582"/>
      <c r="F50" s="582">
        <v>1342.2795452174821</v>
      </c>
      <c r="G50" s="583">
        <v>3330500</v>
      </c>
      <c r="H50" s="577"/>
    </row>
    <row r="51" spans="1:8" x14ac:dyDescent="0.25">
      <c r="A51" s="575"/>
      <c r="B51" s="3733" t="s">
        <v>3823</v>
      </c>
      <c r="C51" s="3733" t="s">
        <v>4018</v>
      </c>
      <c r="D51" s="582">
        <v>1182986.335662877</v>
      </c>
      <c r="E51" s="582"/>
      <c r="F51" s="582">
        <v>1182.9863356628769</v>
      </c>
      <c r="G51" s="583">
        <v>1184200</v>
      </c>
      <c r="H51" s="577"/>
    </row>
    <row r="52" spans="1:8" x14ac:dyDescent="0.25">
      <c r="A52" s="575"/>
      <c r="B52" s="3733" t="s">
        <v>3826</v>
      </c>
      <c r="C52" s="3733" t="s">
        <v>4021</v>
      </c>
      <c r="D52" s="582">
        <v>1805722.470079188</v>
      </c>
      <c r="E52" s="582"/>
      <c r="F52" s="582">
        <v>1182.9863356628769</v>
      </c>
      <c r="G52" s="583">
        <v>1806900</v>
      </c>
      <c r="H52" s="577"/>
    </row>
    <row r="53" spans="1:8" x14ac:dyDescent="0.25">
      <c r="A53" s="575"/>
      <c r="B53" s="3733" t="s">
        <v>3829</v>
      </c>
      <c r="C53" s="3733" t="s">
        <v>4024</v>
      </c>
      <c r="D53" s="582">
        <v>4232874.8983502965</v>
      </c>
      <c r="E53" s="582"/>
      <c r="F53" s="582">
        <v>1182.9863356628769</v>
      </c>
      <c r="G53" s="583">
        <v>4234100</v>
      </c>
      <c r="H53" s="577"/>
    </row>
    <row r="54" spans="1:8" x14ac:dyDescent="0.25">
      <c r="A54" s="575"/>
      <c r="B54" s="3733" t="s">
        <v>3832</v>
      </c>
      <c r="C54" s="3733" t="s">
        <v>4027</v>
      </c>
      <c r="D54" s="582">
        <v>6660027.3266214058</v>
      </c>
      <c r="E54" s="582"/>
      <c r="F54" s="582">
        <v>1182.9863356628769</v>
      </c>
      <c r="G54" s="583">
        <v>6661200</v>
      </c>
      <c r="H54" s="577"/>
    </row>
    <row r="55" spans="1:8" x14ac:dyDescent="0.25">
      <c r="A55" s="575"/>
      <c r="B55" s="3733" t="s">
        <v>3835</v>
      </c>
      <c r="C55" s="3733" t="s">
        <v>4030</v>
      </c>
      <c r="D55" s="582">
        <v>9087179.7548925132</v>
      </c>
      <c r="E55" s="582"/>
      <c r="F55" s="582">
        <v>1182.9863356628769</v>
      </c>
      <c r="G55" s="583">
        <v>9088400</v>
      </c>
      <c r="H55" s="577"/>
    </row>
    <row r="56" spans="1:8" x14ac:dyDescent="0.25">
      <c r="A56" s="575"/>
      <c r="B56" s="3733" t="s">
        <v>3838</v>
      </c>
      <c r="C56" s="3733" t="s">
        <v>4033</v>
      </c>
      <c r="D56" s="582">
        <v>11514332.183163621</v>
      </c>
      <c r="E56" s="582"/>
      <c r="F56" s="582">
        <v>1182.9863356628769</v>
      </c>
      <c r="G56" s="583">
        <v>11515500</v>
      </c>
      <c r="H56" s="577"/>
    </row>
    <row r="57" spans="1:8" x14ac:dyDescent="0.25">
      <c r="A57" s="575"/>
      <c r="B57" s="3733" t="s">
        <v>3841</v>
      </c>
      <c r="C57" s="3733" t="s">
        <v>4036</v>
      </c>
      <c r="D57" s="582">
        <v>13941484.61143473</v>
      </c>
      <c r="E57" s="582"/>
      <c r="F57" s="582">
        <v>1342.2795452174821</v>
      </c>
      <c r="G57" s="583">
        <v>13942800</v>
      </c>
      <c r="H57" s="577"/>
    </row>
    <row r="58" spans="1:8" x14ac:dyDescent="0.25">
      <c r="A58" s="575"/>
      <c r="B58" s="3733" t="s">
        <v>3844</v>
      </c>
      <c r="C58" s="3733" t="s">
        <v>4039</v>
      </c>
      <c r="D58" s="582">
        <v>16368637.039705839</v>
      </c>
      <c r="E58" s="582"/>
      <c r="F58" s="582">
        <v>1342.2795452174821</v>
      </c>
      <c r="G58" s="583">
        <v>16370000</v>
      </c>
      <c r="H58" s="577"/>
    </row>
    <row r="59" spans="1:8" x14ac:dyDescent="0.25">
      <c r="A59" s="575"/>
      <c r="B59" s="3733" t="s">
        <v>3847</v>
      </c>
      <c r="C59" s="3733" t="s">
        <v>4042</v>
      </c>
      <c r="D59" s="582">
        <v>18795789.467976946</v>
      </c>
      <c r="E59" s="582"/>
      <c r="F59" s="582">
        <v>1342.2795452174821</v>
      </c>
      <c r="G59" s="583">
        <v>18797100</v>
      </c>
      <c r="H59" s="577"/>
    </row>
    <row r="60" spans="1:8" x14ac:dyDescent="0.25">
      <c r="A60" s="575"/>
      <c r="B60" s="3733" t="s">
        <v>3850</v>
      </c>
      <c r="C60" s="3733" t="s">
        <v>4045</v>
      </c>
      <c r="D60" s="582">
        <v>21222941.896248057</v>
      </c>
      <c r="E60" s="582"/>
      <c r="F60" s="582">
        <v>1342.2795452174821</v>
      </c>
      <c r="G60" s="583">
        <v>21224300</v>
      </c>
      <c r="H60" s="577"/>
    </row>
    <row r="61" spans="1:8" x14ac:dyDescent="0.25">
      <c r="A61" s="575"/>
      <c r="B61" s="3735" t="s">
        <v>3853</v>
      </c>
      <c r="C61" s="3735" t="s">
        <v>4378</v>
      </c>
      <c r="D61" s="582">
        <v>3332021.5676412075</v>
      </c>
      <c r="E61" s="582"/>
      <c r="F61" s="582">
        <v>4790.5090226348184</v>
      </c>
      <c r="G61" s="583">
        <v>3336800</v>
      </c>
      <c r="H61" s="577"/>
    </row>
    <row r="62" spans="1:8" x14ac:dyDescent="0.25">
      <c r="A62" s="575"/>
      <c r="B62" s="3735" t="s">
        <v>3853</v>
      </c>
      <c r="C62" s="3735" t="s">
        <v>4379</v>
      </c>
      <c r="D62" s="582">
        <v>3332021.5676412075</v>
      </c>
      <c r="E62" s="582"/>
      <c r="F62" s="582">
        <v>4790.5090226348184</v>
      </c>
      <c r="G62" s="583">
        <v>3336800</v>
      </c>
      <c r="H62" s="577"/>
    </row>
    <row r="63" spans="1:8" x14ac:dyDescent="0.25">
      <c r="A63" s="575"/>
      <c r="B63" s="3735" t="s">
        <v>3853</v>
      </c>
      <c r="C63" s="3735" t="s">
        <v>4380</v>
      </c>
      <c r="D63" s="582">
        <v>3332021.5676412075</v>
      </c>
      <c r="E63" s="582"/>
      <c r="F63" s="582">
        <v>4790.5090226348184</v>
      </c>
      <c r="G63" s="583">
        <v>3336800</v>
      </c>
      <c r="H63" s="577"/>
    </row>
    <row r="64" spans="1:8" x14ac:dyDescent="0.25">
      <c r="A64" s="575"/>
      <c r="B64" s="3735" t="s">
        <v>3853</v>
      </c>
      <c r="C64" s="3735" t="s">
        <v>4381</v>
      </c>
      <c r="D64" s="582">
        <v>3332021.5676412075</v>
      </c>
      <c r="E64" s="582"/>
      <c r="F64" s="582">
        <v>4790.5090226348184</v>
      </c>
      <c r="G64" s="583">
        <v>3336800</v>
      </c>
      <c r="H64" s="577"/>
    </row>
    <row r="65" spans="1:8" x14ac:dyDescent="0.25">
      <c r="A65" s="575"/>
      <c r="B65" s="3735" t="s">
        <v>3856</v>
      </c>
      <c r="C65" s="3735" t="s">
        <v>4049</v>
      </c>
      <c r="D65" s="582">
        <v>5757263.7337686224</v>
      </c>
      <c r="E65" s="582"/>
      <c r="F65" s="582">
        <v>4790.5090226348184</v>
      </c>
      <c r="G65" s="583">
        <v>5762100</v>
      </c>
      <c r="H65" s="577"/>
    </row>
    <row r="66" spans="1:8" x14ac:dyDescent="0.25">
      <c r="A66" s="575"/>
      <c r="B66" s="3735" t="s">
        <v>3859</v>
      </c>
      <c r="C66" s="3735" t="s">
        <v>4052</v>
      </c>
      <c r="D66" s="582">
        <v>8182505.8998960378</v>
      </c>
      <c r="E66" s="582"/>
      <c r="F66" s="582">
        <v>4790.5090226348184</v>
      </c>
      <c r="G66" s="583">
        <v>8187300</v>
      </c>
      <c r="H66" s="577"/>
    </row>
    <row r="67" spans="1:8" x14ac:dyDescent="0.25">
      <c r="A67" s="575"/>
      <c r="B67" s="3735" t="s">
        <v>3862</v>
      </c>
      <c r="C67" s="3735" t="s">
        <v>4055</v>
      </c>
      <c r="D67" s="582">
        <v>10607748.066023452</v>
      </c>
      <c r="E67" s="582"/>
      <c r="F67" s="582">
        <v>4790.5090226348184</v>
      </c>
      <c r="G67" s="583">
        <v>10612500</v>
      </c>
      <c r="H67" s="577"/>
    </row>
    <row r="68" spans="1:8" x14ac:dyDescent="0.25">
      <c r="A68" s="575"/>
      <c r="B68" s="3735" t="s">
        <v>3865</v>
      </c>
      <c r="C68" s="3735" t="s">
        <v>4058</v>
      </c>
      <c r="D68" s="582">
        <v>13032990.232150868</v>
      </c>
      <c r="E68" s="582"/>
      <c r="F68" s="582">
        <v>4790.5090226348184</v>
      </c>
      <c r="G68" s="583">
        <v>13037800</v>
      </c>
      <c r="H68" s="577"/>
    </row>
    <row r="69" spans="1:8" x14ac:dyDescent="0.25">
      <c r="A69" s="575"/>
      <c r="B69" s="3735" t="s">
        <v>3868</v>
      </c>
      <c r="C69" s="3735" t="s">
        <v>4061</v>
      </c>
      <c r="D69" s="582">
        <v>15458232.398278281</v>
      </c>
      <c r="E69" s="582"/>
      <c r="F69" s="582">
        <v>4790.5090226348184</v>
      </c>
      <c r="G69" s="583">
        <v>15463000</v>
      </c>
      <c r="H69" s="577"/>
    </row>
    <row r="70" spans="1:8" x14ac:dyDescent="0.25">
      <c r="A70" s="575"/>
      <c r="B70" s="3735" t="s">
        <v>3871</v>
      </c>
      <c r="C70" s="3735" t="s">
        <v>4064</v>
      </c>
      <c r="D70" s="582">
        <v>3982330.2388651301</v>
      </c>
      <c r="E70" s="582"/>
      <c r="F70" s="582">
        <v>4790.5090226348184</v>
      </c>
      <c r="G70" s="583">
        <v>3987100</v>
      </c>
      <c r="H70" s="577"/>
    </row>
    <row r="71" spans="1:8" x14ac:dyDescent="0.25">
      <c r="A71" s="575"/>
      <c r="B71" s="3735" t="s">
        <v>3874</v>
      </c>
      <c r="C71" s="3735" t="s">
        <v>4067</v>
      </c>
      <c r="D71" s="582">
        <v>5622113.2783978302</v>
      </c>
      <c r="E71" s="582"/>
      <c r="F71" s="582">
        <v>4790.5090226348184</v>
      </c>
      <c r="G71" s="583">
        <v>5626900</v>
      </c>
      <c r="H71" s="577"/>
    </row>
    <row r="72" spans="1:8" x14ac:dyDescent="0.25">
      <c r="A72" s="575"/>
      <c r="B72" s="3735" t="s">
        <v>3877</v>
      </c>
      <c r="C72" s="3735" t="s">
        <v>4070</v>
      </c>
      <c r="D72" s="582">
        <v>8491733.5975800566</v>
      </c>
      <c r="E72" s="582"/>
      <c r="F72" s="582">
        <v>4790.5090226348184</v>
      </c>
      <c r="G72" s="583">
        <v>8496500</v>
      </c>
      <c r="H72" s="577"/>
    </row>
    <row r="73" spans="1:8" x14ac:dyDescent="0.25">
      <c r="A73" s="575"/>
      <c r="B73" s="3735" t="s">
        <v>3880</v>
      </c>
      <c r="C73" s="3735" t="s">
        <v>4073</v>
      </c>
      <c r="D73" s="582">
        <v>13466273.232450295</v>
      </c>
      <c r="E73" s="582"/>
      <c r="F73" s="582">
        <v>4790.5090226348184</v>
      </c>
      <c r="G73" s="583">
        <v>13471100</v>
      </c>
      <c r="H73" s="577"/>
    </row>
    <row r="74" spans="1:8" x14ac:dyDescent="0.25">
      <c r="A74" s="575"/>
      <c r="B74" s="3735" t="s">
        <v>3883</v>
      </c>
      <c r="C74" s="3735" t="s">
        <v>4076</v>
      </c>
      <c r="D74" s="582">
        <v>23242269.691368565</v>
      </c>
      <c r="E74" s="582"/>
      <c r="F74" s="582">
        <v>4790.5090226348184</v>
      </c>
      <c r="G74" s="583">
        <v>23247100</v>
      </c>
      <c r="H74" s="577"/>
    </row>
    <row r="75" spans="1:8" x14ac:dyDescent="0.25">
      <c r="A75" s="575"/>
      <c r="B75" s="3735" t="s">
        <v>3886</v>
      </c>
      <c r="C75" s="3735" t="s">
        <v>4079</v>
      </c>
      <c r="D75" s="582">
        <v>33018266.150286827</v>
      </c>
      <c r="E75" s="582"/>
      <c r="F75" s="582">
        <v>4790.5090226348184</v>
      </c>
      <c r="G75" s="583">
        <v>33023100</v>
      </c>
      <c r="H75" s="577"/>
    </row>
    <row r="76" spans="1:8" x14ac:dyDescent="0.25">
      <c r="A76" s="575"/>
      <c r="B76" s="3735" t="s">
        <v>3889</v>
      </c>
      <c r="C76" s="3735" t="s">
        <v>4082</v>
      </c>
      <c r="D76" s="582">
        <v>42794262.60920509</v>
      </c>
      <c r="E76" s="582"/>
      <c r="F76" s="582">
        <v>4790.5090226348184</v>
      </c>
      <c r="G76" s="583">
        <v>42799100</v>
      </c>
      <c r="H76" s="577"/>
    </row>
    <row r="77" spans="1:8" x14ac:dyDescent="0.25">
      <c r="A77" s="575"/>
      <c r="B77" s="3735" t="s">
        <v>3892</v>
      </c>
      <c r="C77" s="3735" t="s">
        <v>4085</v>
      </c>
      <c r="D77" s="582">
        <v>52570259.068123363</v>
      </c>
      <c r="E77" s="582"/>
      <c r="F77" s="582">
        <v>4790.5090226348184</v>
      </c>
      <c r="G77" s="583">
        <v>52575000</v>
      </c>
      <c r="H77" s="577"/>
    </row>
    <row r="78" spans="1:8" x14ac:dyDescent="0.25">
      <c r="A78" s="575"/>
    </row>
    <row r="79" spans="1:8" x14ac:dyDescent="0.25">
      <c r="A79" s="575"/>
    </row>
    <row r="80" spans="1:8" x14ac:dyDescent="0.25">
      <c r="A80" s="575"/>
    </row>
    <row r="81" spans="2:16" ht="38.25" x14ac:dyDescent="0.25">
      <c r="B81" s="577" t="s">
        <v>775</v>
      </c>
      <c r="C81" s="577" t="s">
        <v>3518</v>
      </c>
      <c r="D81" s="577" t="s">
        <v>1015</v>
      </c>
      <c r="E81" s="577" t="s">
        <v>3519</v>
      </c>
      <c r="F81" s="577" t="s">
        <v>3520</v>
      </c>
      <c r="G81" s="578" t="s">
        <v>4237</v>
      </c>
      <c r="H81" s="580"/>
      <c r="J81" s="577" t="s">
        <v>775</v>
      </c>
      <c r="K81" s="577" t="s">
        <v>3518</v>
      </c>
      <c r="L81" s="577" t="s">
        <v>1015</v>
      </c>
      <c r="M81" s="577" t="s">
        <v>3519</v>
      </c>
      <c r="N81" s="577" t="s">
        <v>3520</v>
      </c>
      <c r="O81" s="586" t="s">
        <v>4237</v>
      </c>
      <c r="P81" s="580"/>
    </row>
    <row r="82" spans="2:16" x14ac:dyDescent="0.25">
      <c r="B82" s="581" t="s">
        <v>3698</v>
      </c>
      <c r="C82" s="581" t="s">
        <v>4382</v>
      </c>
      <c r="D82" s="582">
        <v>701220.17524971312</v>
      </c>
      <c r="E82" s="582"/>
      <c r="F82" s="582">
        <v>2279.2984249504539</v>
      </c>
      <c r="G82" s="583">
        <v>703500</v>
      </c>
      <c r="H82" s="577"/>
      <c r="J82" s="3735"/>
      <c r="K82" s="581" t="s">
        <v>3895</v>
      </c>
      <c r="L82" s="582"/>
      <c r="M82" s="582"/>
      <c r="N82" s="582"/>
      <c r="O82" s="582">
        <v>25970.649525398978</v>
      </c>
      <c r="P82" s="581"/>
    </row>
    <row r="83" spans="2:16" x14ac:dyDescent="0.25">
      <c r="B83" s="581" t="s">
        <v>3698</v>
      </c>
      <c r="C83" s="581" t="s">
        <v>4383</v>
      </c>
      <c r="D83" s="582">
        <v>701220.17524971312</v>
      </c>
      <c r="E83" s="582"/>
      <c r="F83" s="582">
        <v>2279.2984249504539</v>
      </c>
      <c r="G83" s="583">
        <v>703500</v>
      </c>
      <c r="H83" s="577"/>
      <c r="J83" s="3735"/>
      <c r="K83" s="581" t="s">
        <v>3895</v>
      </c>
      <c r="L83" s="582"/>
      <c r="M83" s="582"/>
      <c r="N83" s="582"/>
      <c r="O83" s="582">
        <v>25970.649525398978</v>
      </c>
      <c r="P83" s="581"/>
    </row>
    <row r="84" spans="2:16" x14ac:dyDescent="0.25">
      <c r="B84" s="581" t="s">
        <v>3698</v>
      </c>
      <c r="C84" s="581" t="s">
        <v>4384</v>
      </c>
      <c r="D84" s="582">
        <v>701220.17524971312</v>
      </c>
      <c r="E84" s="582"/>
      <c r="F84" s="582">
        <v>2279.2984249504539</v>
      </c>
      <c r="G84" s="583">
        <v>703500</v>
      </c>
      <c r="H84" s="577"/>
      <c r="J84" s="3735"/>
      <c r="K84" s="581" t="s">
        <v>3895</v>
      </c>
      <c r="L84" s="582"/>
      <c r="M84" s="582"/>
      <c r="N84" s="582"/>
      <c r="O84" s="582">
        <v>25970.649525398978</v>
      </c>
      <c r="P84" s="581"/>
    </row>
    <row r="85" spans="2:16" x14ac:dyDescent="0.25">
      <c r="B85" s="581" t="s">
        <v>3698</v>
      </c>
      <c r="C85" s="581" t="s">
        <v>4385</v>
      </c>
      <c r="D85" s="582">
        <v>701220.17524971312</v>
      </c>
      <c r="E85" s="582"/>
      <c r="F85" s="582">
        <v>2279.2984249504539</v>
      </c>
      <c r="G85" s="583">
        <v>703500</v>
      </c>
      <c r="H85" s="577"/>
      <c r="J85" s="3735"/>
      <c r="K85" s="581" t="s">
        <v>3895</v>
      </c>
      <c r="L85" s="582"/>
      <c r="M85" s="582"/>
      <c r="N85" s="582"/>
      <c r="O85" s="582">
        <v>25970.649525398978</v>
      </c>
      <c r="P85" s="581"/>
    </row>
    <row r="86" spans="2:16" x14ac:dyDescent="0.25">
      <c r="B86" s="581" t="s">
        <v>3701</v>
      </c>
      <c r="C86" s="581" t="s">
        <v>3897</v>
      </c>
      <c r="D86" s="582">
        <v>1293688.4332708269</v>
      </c>
      <c r="E86" s="582"/>
      <c r="F86" s="582">
        <v>2279.2984249504539</v>
      </c>
      <c r="G86" s="583">
        <v>1296000</v>
      </c>
      <c r="H86" s="577"/>
      <c r="J86" s="3735"/>
      <c r="K86" s="581" t="s">
        <v>2429</v>
      </c>
      <c r="L86" s="582"/>
      <c r="M86" s="582"/>
      <c r="N86" s="582"/>
      <c r="O86" s="582">
        <v>154040.04746010221</v>
      </c>
      <c r="P86" s="581"/>
    </row>
    <row r="87" spans="2:16" x14ac:dyDescent="0.25">
      <c r="B87" s="581" t="s">
        <v>3704</v>
      </c>
      <c r="C87" s="581" t="s">
        <v>3900</v>
      </c>
      <c r="D87" s="582">
        <v>1886156.6912919404</v>
      </c>
      <c r="E87" s="582"/>
      <c r="F87" s="582">
        <v>2279.2984249504539</v>
      </c>
      <c r="G87" s="583">
        <v>1888400</v>
      </c>
      <c r="H87" s="577"/>
      <c r="J87" s="3735"/>
      <c r="K87" s="581" t="s">
        <v>3896</v>
      </c>
      <c r="L87" s="582"/>
      <c r="M87" s="582"/>
      <c r="N87" s="582"/>
      <c r="O87" s="582">
        <v>153497.74778345675</v>
      </c>
      <c r="P87" s="581"/>
    </row>
    <row r="88" spans="2:16" x14ac:dyDescent="0.25">
      <c r="B88" s="581" t="s">
        <v>3707</v>
      </c>
      <c r="C88" s="581" t="s">
        <v>3903</v>
      </c>
      <c r="D88" s="582">
        <v>2478624.9493130539</v>
      </c>
      <c r="E88" s="582"/>
      <c r="F88" s="582">
        <v>2279.2984249504539</v>
      </c>
      <c r="G88" s="583">
        <v>2480900</v>
      </c>
      <c r="H88" s="577"/>
    </row>
    <row r="89" spans="2:16" x14ac:dyDescent="0.25">
      <c r="B89" s="581" t="s">
        <v>3710</v>
      </c>
      <c r="C89" s="581" t="s">
        <v>3906</v>
      </c>
      <c r="D89" s="582">
        <v>3071093.2073341678</v>
      </c>
      <c r="E89" s="582"/>
      <c r="F89" s="582">
        <v>2710.3271096276208</v>
      </c>
      <c r="G89" s="583">
        <v>3073800</v>
      </c>
      <c r="H89" s="577"/>
    </row>
    <row r="90" spans="2:16" x14ac:dyDescent="0.25">
      <c r="B90" s="581" t="s">
        <v>3713</v>
      </c>
      <c r="C90" s="581" t="s">
        <v>3909</v>
      </c>
      <c r="D90" s="582">
        <v>3663561.4653552813</v>
      </c>
      <c r="E90" s="582"/>
      <c r="F90" s="582">
        <v>2710.3271096276208</v>
      </c>
      <c r="G90" s="583">
        <v>3666300</v>
      </c>
      <c r="H90" s="577"/>
    </row>
    <row r="91" spans="2:16" x14ac:dyDescent="0.25">
      <c r="B91" s="581" t="s">
        <v>3716</v>
      </c>
      <c r="C91" s="581" t="s">
        <v>3912</v>
      </c>
      <c r="D91" s="582">
        <v>4256029.7233763952</v>
      </c>
      <c r="E91" s="582"/>
      <c r="F91" s="582">
        <v>2710.3271096276208</v>
      </c>
      <c r="G91" s="583">
        <v>4258700</v>
      </c>
      <c r="H91" s="577"/>
      <c r="K91" s="573" t="s">
        <v>3895</v>
      </c>
      <c r="L91" s="573" t="s">
        <v>2429</v>
      </c>
      <c r="M91" s="573" t="s">
        <v>3896</v>
      </c>
    </row>
    <row r="92" spans="2:16" x14ac:dyDescent="0.25">
      <c r="B92" s="581" t="s">
        <v>3719</v>
      </c>
      <c r="C92" s="581" t="s">
        <v>3915</v>
      </c>
      <c r="D92" s="582">
        <v>4848497.9813975077</v>
      </c>
      <c r="E92" s="582"/>
      <c r="F92" s="582">
        <v>2710.3271096276208</v>
      </c>
      <c r="G92" s="583">
        <v>4851200</v>
      </c>
      <c r="H92" s="577"/>
      <c r="K92" s="573" t="s">
        <v>4348</v>
      </c>
    </row>
    <row r="93" spans="2:16" x14ac:dyDescent="0.25">
      <c r="B93" s="581" t="s">
        <v>3722</v>
      </c>
      <c r="C93" s="581" t="s">
        <v>3918</v>
      </c>
      <c r="D93" s="582">
        <v>5440966.2394186212</v>
      </c>
      <c r="E93" s="582"/>
      <c r="F93" s="582">
        <v>2710.3271096276208</v>
      </c>
      <c r="G93" s="583">
        <v>5443700</v>
      </c>
      <c r="H93" s="577"/>
    </row>
    <row r="94" spans="2:16" x14ac:dyDescent="0.25">
      <c r="B94" s="581" t="s">
        <v>3725</v>
      </c>
      <c r="C94" s="581" t="s">
        <v>3921</v>
      </c>
      <c r="D94" s="582">
        <v>6033434.4974397356</v>
      </c>
      <c r="E94" s="582"/>
      <c r="F94" s="582">
        <v>2710.3271096276208</v>
      </c>
      <c r="G94" s="583">
        <v>6036100</v>
      </c>
      <c r="H94" s="577"/>
    </row>
    <row r="95" spans="2:16" x14ac:dyDescent="0.25">
      <c r="B95" s="581" t="s">
        <v>3728</v>
      </c>
      <c r="C95" s="581" t="s">
        <v>3924</v>
      </c>
      <c r="D95" s="582">
        <v>6625902.755460849</v>
      </c>
      <c r="E95" s="582"/>
      <c r="F95" s="582">
        <v>2710.3271096276208</v>
      </c>
      <c r="G95" s="583">
        <v>6628600</v>
      </c>
      <c r="H95" s="577"/>
    </row>
    <row r="96" spans="2:16" x14ac:dyDescent="0.25">
      <c r="B96" s="581" t="s">
        <v>3731</v>
      </c>
      <c r="C96" s="581" t="s">
        <v>3927</v>
      </c>
      <c r="D96" s="582">
        <v>1147848.1276728902</v>
      </c>
      <c r="E96" s="582"/>
      <c r="F96" s="582">
        <v>2279.2984249504539</v>
      </c>
      <c r="G96" s="583">
        <v>1150100</v>
      </c>
      <c r="H96" s="577"/>
    </row>
    <row r="97" spans="2:8" x14ac:dyDescent="0.25">
      <c r="B97" s="581" t="s">
        <v>3734</v>
      </c>
      <c r="C97" s="581" t="s">
        <v>3930</v>
      </c>
      <c r="D97" s="582">
        <v>1756910.3994993221</v>
      </c>
      <c r="E97" s="582"/>
      <c r="F97" s="582">
        <v>2279.2984249504539</v>
      </c>
      <c r="G97" s="583">
        <v>1759200</v>
      </c>
      <c r="H97" s="577"/>
    </row>
    <row r="98" spans="2:8" x14ac:dyDescent="0.25">
      <c r="B98" s="581" t="s">
        <v>3737</v>
      </c>
      <c r="C98" s="581" t="s">
        <v>3933</v>
      </c>
      <c r="D98" s="582">
        <v>3179225.6200686451</v>
      </c>
      <c r="E98" s="582"/>
      <c r="F98" s="582">
        <v>2279.2984249504539</v>
      </c>
      <c r="G98" s="583">
        <v>3181500</v>
      </c>
      <c r="H98" s="577"/>
    </row>
    <row r="99" spans="2:8" x14ac:dyDescent="0.25">
      <c r="B99" s="581" t="s">
        <v>3740</v>
      </c>
      <c r="C99" s="581" t="s">
        <v>3936</v>
      </c>
      <c r="D99" s="582">
        <v>5944565.8021740373</v>
      </c>
      <c r="E99" s="582"/>
      <c r="F99" s="582">
        <v>2279.2984249504539</v>
      </c>
      <c r="G99" s="583">
        <v>5946800</v>
      </c>
      <c r="H99" s="577"/>
    </row>
    <row r="100" spans="2:8" x14ac:dyDescent="0.25">
      <c r="B100" s="581" t="s">
        <v>3743</v>
      </c>
      <c r="C100" s="581" t="s">
        <v>3939</v>
      </c>
      <c r="D100" s="582">
        <v>8709905.9842794277</v>
      </c>
      <c r="E100" s="582"/>
      <c r="F100" s="582">
        <v>2279.2984249504539</v>
      </c>
      <c r="G100" s="583">
        <v>8712200</v>
      </c>
      <c r="H100" s="577"/>
    </row>
    <row r="101" spans="2:8" x14ac:dyDescent="0.25">
      <c r="B101" s="581" t="s">
        <v>3746</v>
      </c>
      <c r="C101" s="581" t="s">
        <v>3942</v>
      </c>
      <c r="D101" s="582">
        <v>11475246.16638482</v>
      </c>
      <c r="E101" s="582"/>
      <c r="F101" s="582">
        <v>2279.2984249504539</v>
      </c>
      <c r="G101" s="583">
        <v>11477500</v>
      </c>
      <c r="H101" s="577"/>
    </row>
    <row r="102" spans="2:8" x14ac:dyDescent="0.25">
      <c r="B102" s="581" t="s">
        <v>3749</v>
      </c>
      <c r="C102" s="581" t="s">
        <v>3945</v>
      </c>
      <c r="D102" s="582">
        <v>14240586.348490212</v>
      </c>
      <c r="E102" s="582"/>
      <c r="F102" s="582">
        <v>2279.2984249504539</v>
      </c>
      <c r="G102" s="583">
        <v>14242900</v>
      </c>
      <c r="H102" s="577"/>
    </row>
    <row r="103" spans="2:8" x14ac:dyDescent="0.25">
      <c r="B103" s="581" t="s">
        <v>3752</v>
      </c>
      <c r="C103" s="581" t="s">
        <v>3948</v>
      </c>
      <c r="D103" s="582">
        <v>17005926.530595604</v>
      </c>
      <c r="E103" s="582"/>
      <c r="F103" s="582">
        <v>2710.3271096276208</v>
      </c>
      <c r="G103" s="583">
        <v>17008600</v>
      </c>
      <c r="H103" s="577"/>
    </row>
    <row r="104" spans="2:8" x14ac:dyDescent="0.25">
      <c r="B104" s="581" t="s">
        <v>3755</v>
      </c>
      <c r="C104" s="581" t="s">
        <v>3951</v>
      </c>
      <c r="D104" s="582">
        <v>19771266.712700997</v>
      </c>
      <c r="E104" s="582"/>
      <c r="F104" s="582">
        <v>2710.3271096276208</v>
      </c>
      <c r="G104" s="583">
        <v>19774000</v>
      </c>
      <c r="H104" s="577"/>
    </row>
    <row r="105" spans="2:8" x14ac:dyDescent="0.25">
      <c r="B105" s="581" t="s">
        <v>3758</v>
      </c>
      <c r="C105" s="581" t="s">
        <v>3954</v>
      </c>
      <c r="D105" s="582">
        <v>22536606.894806385</v>
      </c>
      <c r="E105" s="582"/>
      <c r="F105" s="582">
        <v>2710.3271096276208</v>
      </c>
      <c r="G105" s="583">
        <v>22539300</v>
      </c>
      <c r="H105" s="577"/>
    </row>
    <row r="106" spans="2:8" x14ac:dyDescent="0.25">
      <c r="B106" s="581" t="s">
        <v>3761</v>
      </c>
      <c r="C106" s="581" t="s">
        <v>3957</v>
      </c>
      <c r="D106" s="582">
        <v>25301947.076911781</v>
      </c>
      <c r="E106" s="582"/>
      <c r="F106" s="582">
        <v>2710.3271096276208</v>
      </c>
      <c r="G106" s="583">
        <v>25304700</v>
      </c>
      <c r="H106" s="577"/>
    </row>
    <row r="107" spans="2:8" x14ac:dyDescent="0.25">
      <c r="B107" s="581" t="s">
        <v>3764</v>
      </c>
      <c r="C107" s="581" t="s">
        <v>3960</v>
      </c>
      <c r="D107" s="582">
        <v>28067287.259017173</v>
      </c>
      <c r="E107" s="582"/>
      <c r="F107" s="582">
        <v>2710.3271096276208</v>
      </c>
      <c r="G107" s="583">
        <v>28070000</v>
      </c>
      <c r="H107" s="577"/>
    </row>
    <row r="108" spans="2:8" x14ac:dyDescent="0.25">
      <c r="B108" s="581" t="s">
        <v>3767</v>
      </c>
      <c r="C108" s="581" t="s">
        <v>3963</v>
      </c>
      <c r="D108" s="582">
        <v>30832627.441122562</v>
      </c>
      <c r="E108" s="582"/>
      <c r="F108" s="582">
        <v>2710.3271096276208</v>
      </c>
      <c r="G108" s="583">
        <v>30835300</v>
      </c>
      <c r="H108" s="577"/>
    </row>
    <row r="109" spans="2:8" x14ac:dyDescent="0.25">
      <c r="B109" s="581" t="s">
        <v>3770</v>
      </c>
      <c r="C109" s="581" t="s">
        <v>3966</v>
      </c>
      <c r="D109" s="582">
        <v>33597967.623227961</v>
      </c>
      <c r="E109" s="582"/>
      <c r="F109" s="582">
        <v>2710.3271096276208</v>
      </c>
      <c r="G109" s="583">
        <v>33600700</v>
      </c>
      <c r="H109" s="577"/>
    </row>
    <row r="110" spans="2:8" x14ac:dyDescent="0.25">
      <c r="B110" s="581" t="s">
        <v>3773</v>
      </c>
      <c r="C110" s="581" t="s">
        <v>3969</v>
      </c>
      <c r="D110" s="582">
        <v>36363307.805333346</v>
      </c>
      <c r="E110" s="582"/>
      <c r="F110" s="582">
        <v>2710.3271096276208</v>
      </c>
      <c r="G110" s="583">
        <v>36366000</v>
      </c>
      <c r="H110" s="577"/>
    </row>
    <row r="111" spans="2:8" x14ac:dyDescent="0.25">
      <c r="B111" s="581" t="s">
        <v>3776</v>
      </c>
      <c r="C111" s="581" t="s">
        <v>3972</v>
      </c>
      <c r="D111" s="582">
        <v>39128647.987438738</v>
      </c>
      <c r="E111" s="582"/>
      <c r="F111" s="582">
        <v>2710.3271096276208</v>
      </c>
      <c r="G111" s="583">
        <v>39131400</v>
      </c>
      <c r="H111" s="577"/>
    </row>
    <row r="112" spans="2:8" x14ac:dyDescent="0.25">
      <c r="B112" s="581" t="s">
        <v>3779</v>
      </c>
      <c r="C112" s="581" t="s">
        <v>3974</v>
      </c>
      <c r="D112" s="582">
        <v>924338.18823268486</v>
      </c>
      <c r="E112" s="582"/>
      <c r="F112" s="582">
        <v>2279.2984249504539</v>
      </c>
      <c r="G112" s="583">
        <v>926600</v>
      </c>
      <c r="H112" s="577"/>
    </row>
    <row r="113" spans="2:8" x14ac:dyDescent="0.25">
      <c r="B113" s="581" t="s">
        <v>3782</v>
      </c>
      <c r="C113" s="581" t="s">
        <v>3977</v>
      </c>
      <c r="D113" s="582">
        <v>1096109.3851802503</v>
      </c>
      <c r="E113" s="582"/>
      <c r="F113" s="582">
        <v>2279.2984249504539</v>
      </c>
      <c r="G113" s="583">
        <v>1098400</v>
      </c>
      <c r="H113" s="577"/>
    </row>
    <row r="114" spans="2:8" x14ac:dyDescent="0.25">
      <c r="B114" s="581" t="s">
        <v>3785</v>
      </c>
      <c r="C114" s="581" t="s">
        <v>3980</v>
      </c>
      <c r="D114" s="582">
        <v>1267880.5821278153</v>
      </c>
      <c r="E114" s="582"/>
      <c r="F114" s="582">
        <v>2279.2984249504539</v>
      </c>
      <c r="G114" s="583">
        <v>1270200</v>
      </c>
      <c r="H114" s="577"/>
    </row>
    <row r="115" spans="2:8" x14ac:dyDescent="0.25">
      <c r="B115" s="581" t="s">
        <v>3788</v>
      </c>
      <c r="C115" s="581" t="s">
        <v>3983</v>
      </c>
      <c r="D115" s="582">
        <v>1439651.7790753809</v>
      </c>
      <c r="E115" s="582"/>
      <c r="F115" s="582">
        <v>2279.2984249504539</v>
      </c>
      <c r="G115" s="583">
        <v>1441900</v>
      </c>
      <c r="H115" s="577"/>
    </row>
    <row r="116" spans="2:8" x14ac:dyDescent="0.25">
      <c r="B116" s="581" t="s">
        <v>3791</v>
      </c>
      <c r="C116" s="581" t="s">
        <v>3986</v>
      </c>
      <c r="D116" s="582">
        <v>1611422.9760229464</v>
      </c>
      <c r="E116" s="582"/>
      <c r="F116" s="582">
        <v>2279.2984249504539</v>
      </c>
      <c r="G116" s="583">
        <v>1613700</v>
      </c>
      <c r="H116" s="577"/>
    </row>
    <row r="117" spans="2:8" x14ac:dyDescent="0.25">
      <c r="B117" s="581" t="s">
        <v>3794</v>
      </c>
      <c r="C117" s="581" t="s">
        <v>3989</v>
      </c>
      <c r="D117" s="582">
        <v>1783194.1729705115</v>
      </c>
      <c r="E117" s="582"/>
      <c r="F117" s="582">
        <v>2279.2984249504539</v>
      </c>
      <c r="G117" s="583">
        <v>1785500</v>
      </c>
      <c r="H117" s="577"/>
    </row>
    <row r="118" spans="2:8" x14ac:dyDescent="0.25">
      <c r="B118" s="581" t="s">
        <v>3797</v>
      </c>
      <c r="C118" s="581" t="s">
        <v>3992</v>
      </c>
      <c r="D118" s="582">
        <v>1954965.3699180773</v>
      </c>
      <c r="E118" s="582"/>
      <c r="F118" s="582">
        <v>2279.2984249504539</v>
      </c>
      <c r="G118" s="583">
        <v>1957200</v>
      </c>
      <c r="H118" s="577"/>
    </row>
    <row r="119" spans="2:8" x14ac:dyDescent="0.25">
      <c r="B119" s="581" t="s">
        <v>3800</v>
      </c>
      <c r="C119" s="581" t="s">
        <v>3995</v>
      </c>
      <c r="D119" s="582">
        <v>2126736.5668656426</v>
      </c>
      <c r="E119" s="582"/>
      <c r="F119" s="582">
        <v>2279.2984249504539</v>
      </c>
      <c r="G119" s="583">
        <v>2129000</v>
      </c>
      <c r="H119" s="577"/>
    </row>
    <row r="120" spans="2:8" x14ac:dyDescent="0.25">
      <c r="B120" s="581" t="s">
        <v>3803</v>
      </c>
      <c r="C120" s="581" t="s">
        <v>3998</v>
      </c>
      <c r="D120" s="582">
        <v>2298507.7638132074</v>
      </c>
      <c r="E120" s="582"/>
      <c r="F120" s="582">
        <v>2710.3271096276208</v>
      </c>
      <c r="G120" s="583">
        <v>2301200</v>
      </c>
      <c r="H120" s="577"/>
    </row>
    <row r="121" spans="2:8" x14ac:dyDescent="0.25">
      <c r="B121" s="581" t="s">
        <v>3806</v>
      </c>
      <c r="C121" s="581" t="s">
        <v>4001</v>
      </c>
      <c r="D121" s="582">
        <v>2470278.9607607727</v>
      </c>
      <c r="E121" s="582"/>
      <c r="F121" s="582">
        <v>2710.3271096276208</v>
      </c>
      <c r="G121" s="583">
        <v>2473000</v>
      </c>
      <c r="H121" s="577"/>
    </row>
    <row r="122" spans="2:8" x14ac:dyDescent="0.25">
      <c r="B122" s="581" t="s">
        <v>3809</v>
      </c>
      <c r="C122" s="581" t="s">
        <v>4004</v>
      </c>
      <c r="D122" s="582">
        <v>2642050.1577083389</v>
      </c>
      <c r="E122" s="582"/>
      <c r="F122" s="582">
        <v>2710.3271096276208</v>
      </c>
      <c r="G122" s="583">
        <v>2644800</v>
      </c>
      <c r="H122" s="577"/>
    </row>
    <row r="123" spans="2:8" x14ac:dyDescent="0.25">
      <c r="B123" s="581" t="s">
        <v>3812</v>
      </c>
      <c r="C123" s="581" t="s">
        <v>4007</v>
      </c>
      <c r="D123" s="582">
        <v>2813821.3546559038</v>
      </c>
      <c r="E123" s="582"/>
      <c r="F123" s="582">
        <v>2710.3271096276208</v>
      </c>
      <c r="G123" s="583">
        <v>2816500</v>
      </c>
      <c r="H123" s="577"/>
    </row>
    <row r="124" spans="2:8" x14ac:dyDescent="0.25">
      <c r="B124" s="581" t="s">
        <v>3815</v>
      </c>
      <c r="C124" s="581" t="s">
        <v>4010</v>
      </c>
      <c r="D124" s="582">
        <v>2985592.5516034695</v>
      </c>
      <c r="E124" s="582"/>
      <c r="F124" s="582">
        <v>2710.3271096276208</v>
      </c>
      <c r="G124" s="583">
        <v>2988300</v>
      </c>
      <c r="H124" s="577"/>
    </row>
    <row r="125" spans="2:8" x14ac:dyDescent="0.25">
      <c r="B125" s="581" t="s">
        <v>3818</v>
      </c>
      <c r="C125" s="581" t="s">
        <v>4013</v>
      </c>
      <c r="D125" s="582">
        <v>3157363.7485510348</v>
      </c>
      <c r="E125" s="582"/>
      <c r="F125" s="582">
        <v>2710.3271096276208</v>
      </c>
      <c r="G125" s="583">
        <v>3160100</v>
      </c>
      <c r="H125" s="577"/>
    </row>
    <row r="126" spans="2:8" x14ac:dyDescent="0.25">
      <c r="B126" s="581" t="s">
        <v>3821</v>
      </c>
      <c r="C126" s="581" t="s">
        <v>4016</v>
      </c>
      <c r="D126" s="582">
        <v>3329134.9454985997</v>
      </c>
      <c r="E126" s="582"/>
      <c r="F126" s="582">
        <v>2710.3271096276208</v>
      </c>
      <c r="G126" s="583">
        <v>3331800</v>
      </c>
      <c r="H126" s="577"/>
    </row>
    <row r="127" spans="2:8" x14ac:dyDescent="0.25">
      <c r="B127" s="581" t="s">
        <v>3824</v>
      </c>
      <c r="C127" s="581" t="s">
        <v>4019</v>
      </c>
      <c r="D127" s="582">
        <v>1182986.335662877</v>
      </c>
      <c r="E127" s="582"/>
      <c r="F127" s="582">
        <v>2279.2984249504539</v>
      </c>
      <c r="G127" s="583">
        <v>1185300</v>
      </c>
      <c r="H127" s="577"/>
    </row>
    <row r="128" spans="2:8" x14ac:dyDescent="0.25">
      <c r="B128" s="581" t="s">
        <v>3827</v>
      </c>
      <c r="C128" s="581" t="s">
        <v>4022</v>
      </c>
      <c r="D128" s="582">
        <v>1805722.470079188</v>
      </c>
      <c r="E128" s="582"/>
      <c r="F128" s="582">
        <v>2279.2984249504539</v>
      </c>
      <c r="G128" s="583">
        <v>1808000</v>
      </c>
      <c r="H128" s="577"/>
    </row>
    <row r="129" spans="2:8" x14ac:dyDescent="0.25">
      <c r="B129" s="581" t="s">
        <v>3830</v>
      </c>
      <c r="C129" s="581" t="s">
        <v>4025</v>
      </c>
      <c r="D129" s="582">
        <v>4232874.8983502965</v>
      </c>
      <c r="E129" s="582"/>
      <c r="F129" s="582">
        <v>2279.2984249504539</v>
      </c>
      <c r="G129" s="583">
        <v>4235200</v>
      </c>
      <c r="H129" s="577"/>
    </row>
    <row r="130" spans="2:8" x14ac:dyDescent="0.25">
      <c r="B130" s="581" t="s">
        <v>3833</v>
      </c>
      <c r="C130" s="581" t="s">
        <v>4028</v>
      </c>
      <c r="D130" s="582">
        <v>6660027.3266214058</v>
      </c>
      <c r="E130" s="582"/>
      <c r="F130" s="582">
        <v>2279.2984249504539</v>
      </c>
      <c r="G130" s="583">
        <v>6662300</v>
      </c>
      <c r="H130" s="577"/>
    </row>
    <row r="131" spans="2:8" x14ac:dyDescent="0.25">
      <c r="B131" s="581" t="s">
        <v>3836</v>
      </c>
      <c r="C131" s="581" t="s">
        <v>4031</v>
      </c>
      <c r="D131" s="582">
        <v>9087179.7548925132</v>
      </c>
      <c r="E131" s="582"/>
      <c r="F131" s="582">
        <v>2279.2984249504539</v>
      </c>
      <c r="G131" s="583">
        <v>9089500</v>
      </c>
      <c r="H131" s="577"/>
    </row>
    <row r="132" spans="2:8" x14ac:dyDescent="0.25">
      <c r="B132" s="581" t="s">
        <v>3839</v>
      </c>
      <c r="C132" s="581" t="s">
        <v>4034</v>
      </c>
      <c r="D132" s="582">
        <v>11514332.183163621</v>
      </c>
      <c r="E132" s="582"/>
      <c r="F132" s="582">
        <v>2279.2984249504539</v>
      </c>
      <c r="G132" s="583">
        <v>11516600</v>
      </c>
      <c r="H132" s="577"/>
    </row>
    <row r="133" spans="2:8" x14ac:dyDescent="0.25">
      <c r="B133" s="581" t="s">
        <v>3842</v>
      </c>
      <c r="C133" s="581" t="s">
        <v>4037</v>
      </c>
      <c r="D133" s="582">
        <v>13941484.61143473</v>
      </c>
      <c r="E133" s="582"/>
      <c r="F133" s="582">
        <v>2710.3271096276208</v>
      </c>
      <c r="G133" s="583">
        <v>13944200</v>
      </c>
      <c r="H133" s="577"/>
    </row>
    <row r="134" spans="2:8" x14ac:dyDescent="0.25">
      <c r="B134" s="581" t="s">
        <v>3845</v>
      </c>
      <c r="C134" s="581" t="s">
        <v>4040</v>
      </c>
      <c r="D134" s="582">
        <v>16368637.039705839</v>
      </c>
      <c r="E134" s="582"/>
      <c r="F134" s="582">
        <v>2710.3271096276208</v>
      </c>
      <c r="G134" s="583">
        <v>16371300</v>
      </c>
      <c r="H134" s="577"/>
    </row>
    <row r="135" spans="2:8" x14ac:dyDescent="0.25">
      <c r="B135" s="581" t="s">
        <v>3848</v>
      </c>
      <c r="C135" s="581" t="s">
        <v>4043</v>
      </c>
      <c r="D135" s="582">
        <v>18795789.467976946</v>
      </c>
      <c r="E135" s="582"/>
      <c r="F135" s="582">
        <v>2710.3271096276208</v>
      </c>
      <c r="G135" s="583">
        <v>18798500</v>
      </c>
      <c r="H135" s="577"/>
    </row>
    <row r="136" spans="2:8" x14ac:dyDescent="0.25">
      <c r="B136" s="581" t="s">
        <v>3851</v>
      </c>
      <c r="C136" s="581" t="s">
        <v>4046</v>
      </c>
      <c r="D136" s="582">
        <v>21222941.896248057</v>
      </c>
      <c r="E136" s="582"/>
      <c r="F136" s="582">
        <v>2710.3271096276208</v>
      </c>
      <c r="G136" s="583">
        <v>21225700</v>
      </c>
      <c r="H136" s="577"/>
    </row>
    <row r="137" spans="2:8" x14ac:dyDescent="0.25">
      <c r="B137" s="581" t="s">
        <v>3854</v>
      </c>
      <c r="C137" s="581" t="s">
        <v>4386</v>
      </c>
      <c r="D137" s="582">
        <v>3332021.5676412075</v>
      </c>
      <c r="E137" s="582"/>
      <c r="F137" s="582">
        <v>6497.0546573484926</v>
      </c>
      <c r="G137" s="583">
        <v>3338500</v>
      </c>
      <c r="H137" s="577"/>
    </row>
    <row r="138" spans="2:8" x14ac:dyDescent="0.25">
      <c r="B138" s="581" t="s">
        <v>3854</v>
      </c>
      <c r="C138" s="581" t="s">
        <v>4387</v>
      </c>
      <c r="D138" s="582">
        <v>3332021.5676412075</v>
      </c>
      <c r="E138" s="582"/>
      <c r="F138" s="582">
        <v>6497.0546573484926</v>
      </c>
      <c r="G138" s="583">
        <v>3338500</v>
      </c>
      <c r="H138" s="577"/>
    </row>
    <row r="139" spans="2:8" x14ac:dyDescent="0.25">
      <c r="B139" s="581" t="s">
        <v>3854</v>
      </c>
      <c r="C139" s="581" t="s">
        <v>4388</v>
      </c>
      <c r="D139" s="582">
        <v>3332021.5676412075</v>
      </c>
      <c r="E139" s="582"/>
      <c r="F139" s="582">
        <v>6497.0546573484926</v>
      </c>
      <c r="G139" s="583">
        <v>3338500</v>
      </c>
      <c r="H139" s="577"/>
    </row>
    <row r="140" spans="2:8" x14ac:dyDescent="0.25">
      <c r="B140" s="581" t="s">
        <v>3854</v>
      </c>
      <c r="C140" s="581" t="s">
        <v>4389</v>
      </c>
      <c r="D140" s="582">
        <v>3332021.5676412075</v>
      </c>
      <c r="E140" s="582"/>
      <c r="F140" s="582">
        <v>6497.0546573484926</v>
      </c>
      <c r="G140" s="583">
        <v>3338500</v>
      </c>
      <c r="H140" s="577"/>
    </row>
    <row r="141" spans="2:8" x14ac:dyDescent="0.25">
      <c r="B141" s="581" t="s">
        <v>3857</v>
      </c>
      <c r="C141" s="581" t="s">
        <v>4050</v>
      </c>
      <c r="D141" s="582">
        <v>5757263.7337686224</v>
      </c>
      <c r="E141" s="582"/>
      <c r="F141" s="582">
        <v>6497.0546573484926</v>
      </c>
      <c r="G141" s="583">
        <v>5763800</v>
      </c>
      <c r="H141" s="577"/>
    </row>
    <row r="142" spans="2:8" x14ac:dyDescent="0.25">
      <c r="B142" s="581" t="s">
        <v>3860</v>
      </c>
      <c r="C142" s="581" t="s">
        <v>4053</v>
      </c>
      <c r="D142" s="582">
        <v>8182505.8998960378</v>
      </c>
      <c r="E142" s="582"/>
      <c r="F142" s="582">
        <v>6497.0546573484926</v>
      </c>
      <c r="G142" s="583">
        <v>8189000</v>
      </c>
      <c r="H142" s="577"/>
    </row>
    <row r="143" spans="2:8" x14ac:dyDescent="0.25">
      <c r="B143" s="581" t="s">
        <v>3863</v>
      </c>
      <c r="C143" s="581" t="s">
        <v>4056</v>
      </c>
      <c r="D143" s="582">
        <v>10607748.066023452</v>
      </c>
      <c r="E143" s="582"/>
      <c r="F143" s="582">
        <v>6497.0546573484926</v>
      </c>
      <c r="G143" s="583">
        <v>10614200</v>
      </c>
      <c r="H143" s="577"/>
    </row>
    <row r="144" spans="2:8" x14ac:dyDescent="0.25">
      <c r="B144" s="581" t="s">
        <v>3866</v>
      </c>
      <c r="C144" s="581" t="s">
        <v>4059</v>
      </c>
      <c r="D144" s="582">
        <v>13032990.232150868</v>
      </c>
      <c r="E144" s="582"/>
      <c r="F144" s="582">
        <v>6497.0546573484926</v>
      </c>
      <c r="G144" s="583">
        <v>13039500</v>
      </c>
      <c r="H144" s="577"/>
    </row>
    <row r="145" spans="2:8" x14ac:dyDescent="0.25">
      <c r="B145" s="581" t="s">
        <v>3869</v>
      </c>
      <c r="C145" s="581" t="s">
        <v>4062</v>
      </c>
      <c r="D145" s="582">
        <v>15458232.398278281</v>
      </c>
      <c r="E145" s="582"/>
      <c r="F145" s="582">
        <v>6497.0546573484926</v>
      </c>
      <c r="G145" s="583">
        <v>15464700</v>
      </c>
      <c r="H145" s="577"/>
    </row>
    <row r="146" spans="2:8" x14ac:dyDescent="0.25">
      <c r="B146" s="581" t="s">
        <v>3872</v>
      </c>
      <c r="C146" s="581" t="s">
        <v>4065</v>
      </c>
      <c r="D146" s="582">
        <v>3982330.2388651301</v>
      </c>
      <c r="E146" s="582"/>
      <c r="F146" s="582">
        <v>6497.0546573484926</v>
      </c>
      <c r="G146" s="583">
        <v>3988800</v>
      </c>
      <c r="H146" s="577"/>
    </row>
    <row r="147" spans="2:8" x14ac:dyDescent="0.25">
      <c r="B147" s="581" t="s">
        <v>3875</v>
      </c>
      <c r="C147" s="581" t="s">
        <v>4068</v>
      </c>
      <c r="D147" s="582">
        <v>5622113.2783978302</v>
      </c>
      <c r="E147" s="582"/>
      <c r="F147" s="582">
        <v>6497.0546573484926</v>
      </c>
      <c r="G147" s="583">
        <v>5628600</v>
      </c>
      <c r="H147" s="577"/>
    </row>
    <row r="148" spans="2:8" x14ac:dyDescent="0.25">
      <c r="B148" s="581" t="s">
        <v>3878</v>
      </c>
      <c r="C148" s="581" t="s">
        <v>4071</v>
      </c>
      <c r="D148" s="582">
        <v>8491733.5975800566</v>
      </c>
      <c r="E148" s="582"/>
      <c r="F148" s="582">
        <v>6497.0546573484926</v>
      </c>
      <c r="G148" s="583">
        <v>8498200</v>
      </c>
      <c r="H148" s="577"/>
    </row>
    <row r="149" spans="2:8" x14ac:dyDescent="0.25">
      <c r="B149" s="581" t="s">
        <v>3881</v>
      </c>
      <c r="C149" s="581" t="s">
        <v>4074</v>
      </c>
      <c r="D149" s="582">
        <v>13466273.232450295</v>
      </c>
      <c r="E149" s="582"/>
      <c r="F149" s="582">
        <v>6497.0546573484926</v>
      </c>
      <c r="G149" s="583">
        <v>13472800</v>
      </c>
      <c r="H149" s="577"/>
    </row>
    <row r="150" spans="2:8" x14ac:dyDescent="0.25">
      <c r="B150" s="581" t="s">
        <v>3884</v>
      </c>
      <c r="C150" s="581" t="s">
        <v>4077</v>
      </c>
      <c r="D150" s="582">
        <v>23242269.691368565</v>
      </c>
      <c r="E150" s="582"/>
      <c r="F150" s="582">
        <v>6497.0546573484926</v>
      </c>
      <c r="G150" s="583">
        <v>23248800</v>
      </c>
      <c r="H150" s="577"/>
    </row>
    <row r="151" spans="2:8" x14ac:dyDescent="0.25">
      <c r="B151" s="581" t="s">
        <v>3887</v>
      </c>
      <c r="C151" s="581" t="s">
        <v>4080</v>
      </c>
      <c r="D151" s="582">
        <v>33018266.150286827</v>
      </c>
      <c r="E151" s="582"/>
      <c r="F151" s="582">
        <v>6497.0546573484926</v>
      </c>
      <c r="G151" s="583">
        <v>33024800</v>
      </c>
      <c r="H151" s="577"/>
    </row>
    <row r="152" spans="2:8" x14ac:dyDescent="0.25">
      <c r="B152" s="581" t="s">
        <v>3890</v>
      </c>
      <c r="C152" s="581" t="s">
        <v>4083</v>
      </c>
      <c r="D152" s="582">
        <v>42794262.60920509</v>
      </c>
      <c r="E152" s="582"/>
      <c r="F152" s="582">
        <v>6497.0546573484926</v>
      </c>
      <c r="G152" s="583">
        <v>42800800</v>
      </c>
      <c r="H152" s="577"/>
    </row>
    <row r="153" spans="2:8" x14ac:dyDescent="0.25">
      <c r="B153" s="581" t="s">
        <v>3893</v>
      </c>
      <c r="C153" s="581" t="s">
        <v>4086</v>
      </c>
      <c r="D153" s="582">
        <v>52570259.068123363</v>
      </c>
      <c r="E153" s="582"/>
      <c r="F153" s="582">
        <v>6497.0546573484926</v>
      </c>
      <c r="G153" s="583">
        <v>52576800</v>
      </c>
      <c r="H153" s="577"/>
    </row>
    <row r="155" spans="2:8" ht="38.25" x14ac:dyDescent="0.25">
      <c r="B155" s="577" t="s">
        <v>775</v>
      </c>
      <c r="C155" s="577" t="s">
        <v>3518</v>
      </c>
      <c r="D155" s="577" t="s">
        <v>1015</v>
      </c>
      <c r="E155" s="577" t="s">
        <v>3519</v>
      </c>
      <c r="F155" s="577" t="s">
        <v>3520</v>
      </c>
      <c r="G155" s="578" t="s">
        <v>4237</v>
      </c>
      <c r="H155" s="580"/>
    </row>
    <row r="156" spans="2:8" x14ac:dyDescent="0.25">
      <c r="B156" s="585" t="s">
        <v>3699</v>
      </c>
      <c r="C156" s="581" t="s">
        <v>4390</v>
      </c>
      <c r="D156" s="582">
        <v>701220.17524971312</v>
      </c>
      <c r="E156" s="582"/>
      <c r="F156" s="582">
        <v>1089.2844476895796</v>
      </c>
      <c r="G156" s="583">
        <v>702300</v>
      </c>
      <c r="H156" s="577"/>
    </row>
    <row r="157" spans="2:8" x14ac:dyDescent="0.25">
      <c r="B157" s="585" t="s">
        <v>3699</v>
      </c>
      <c r="C157" s="581" t="s">
        <v>4391</v>
      </c>
      <c r="D157" s="582">
        <v>701220.17524971312</v>
      </c>
      <c r="E157" s="582"/>
      <c r="F157" s="582">
        <v>1089.2844476895796</v>
      </c>
      <c r="G157" s="583">
        <v>702300</v>
      </c>
      <c r="H157" s="577"/>
    </row>
    <row r="158" spans="2:8" x14ac:dyDescent="0.25">
      <c r="B158" s="585" t="s">
        <v>3699</v>
      </c>
      <c r="C158" s="581" t="s">
        <v>4392</v>
      </c>
      <c r="D158" s="582">
        <v>701220.17524971312</v>
      </c>
      <c r="E158" s="582"/>
      <c r="F158" s="582">
        <v>1089.2844476895796</v>
      </c>
      <c r="G158" s="583">
        <v>702300</v>
      </c>
      <c r="H158" s="577"/>
    </row>
    <row r="159" spans="2:8" x14ac:dyDescent="0.25">
      <c r="B159" s="585" t="s">
        <v>3699</v>
      </c>
      <c r="C159" s="581" t="s">
        <v>4393</v>
      </c>
      <c r="D159" s="582">
        <v>701220.17524971312</v>
      </c>
      <c r="E159" s="582"/>
      <c r="F159" s="582">
        <v>1089.2844476895796</v>
      </c>
      <c r="G159" s="583">
        <v>702300</v>
      </c>
      <c r="H159" s="577"/>
    </row>
    <row r="160" spans="2:8" x14ac:dyDescent="0.25">
      <c r="B160" s="585" t="s">
        <v>3702</v>
      </c>
      <c r="C160" s="581" t="s">
        <v>3898</v>
      </c>
      <c r="D160" s="582">
        <v>1293688.4332708269</v>
      </c>
      <c r="E160" s="582"/>
      <c r="F160" s="582">
        <v>1089.2844476895796</v>
      </c>
      <c r="G160" s="583">
        <v>1294800</v>
      </c>
      <c r="H160" s="577"/>
    </row>
    <row r="161" spans="2:8" x14ac:dyDescent="0.25">
      <c r="B161" s="585" t="s">
        <v>3705</v>
      </c>
      <c r="C161" s="581" t="s">
        <v>3901</v>
      </c>
      <c r="D161" s="582">
        <v>1886156.6912919404</v>
      </c>
      <c r="E161" s="582"/>
      <c r="F161" s="582">
        <v>1089.2844476895796</v>
      </c>
      <c r="G161" s="583">
        <v>1887200</v>
      </c>
      <c r="H161" s="577"/>
    </row>
    <row r="162" spans="2:8" x14ac:dyDescent="0.25">
      <c r="B162" s="585" t="s">
        <v>3708</v>
      </c>
      <c r="C162" s="581" t="s">
        <v>3904</v>
      </c>
      <c r="D162" s="582">
        <v>2478624.9493130539</v>
      </c>
      <c r="E162" s="582"/>
      <c r="F162" s="582">
        <v>1089.2844476895796</v>
      </c>
      <c r="G162" s="583">
        <v>2479700</v>
      </c>
      <c r="H162" s="577"/>
    </row>
    <row r="163" spans="2:8" x14ac:dyDescent="0.25">
      <c r="B163" s="585" t="s">
        <v>3711</v>
      </c>
      <c r="C163" s="581" t="s">
        <v>3907</v>
      </c>
      <c r="D163" s="582">
        <v>3071093.2073341678</v>
      </c>
      <c r="E163" s="582"/>
      <c r="F163" s="582">
        <v>1282.5445916345052</v>
      </c>
      <c r="G163" s="583">
        <v>3072400</v>
      </c>
      <c r="H163" s="577"/>
    </row>
    <row r="164" spans="2:8" x14ac:dyDescent="0.25">
      <c r="B164" s="585" t="s">
        <v>3714</v>
      </c>
      <c r="C164" s="581" t="s">
        <v>3910</v>
      </c>
      <c r="D164" s="582">
        <v>3663561.4653552813</v>
      </c>
      <c r="E164" s="582"/>
      <c r="F164" s="582">
        <v>1282.5445916345052</v>
      </c>
      <c r="G164" s="583">
        <v>3664800</v>
      </c>
      <c r="H164" s="577"/>
    </row>
    <row r="165" spans="2:8" x14ac:dyDescent="0.25">
      <c r="B165" s="585" t="s">
        <v>3717</v>
      </c>
      <c r="C165" s="581" t="s">
        <v>3913</v>
      </c>
      <c r="D165" s="582">
        <v>4256029.7233763952</v>
      </c>
      <c r="E165" s="582"/>
      <c r="F165" s="582">
        <v>1282.5445916345052</v>
      </c>
      <c r="G165" s="583">
        <v>4257300</v>
      </c>
      <c r="H165" s="577"/>
    </row>
    <row r="166" spans="2:8" x14ac:dyDescent="0.25">
      <c r="B166" s="585" t="s">
        <v>3720</v>
      </c>
      <c r="C166" s="581" t="s">
        <v>3916</v>
      </c>
      <c r="D166" s="582">
        <v>4848497.9813975077</v>
      </c>
      <c r="E166" s="582"/>
      <c r="F166" s="582">
        <v>1282.5445916345052</v>
      </c>
      <c r="G166" s="583">
        <v>4849800</v>
      </c>
      <c r="H166" s="577"/>
    </row>
    <row r="167" spans="2:8" x14ac:dyDescent="0.25">
      <c r="B167" s="585" t="s">
        <v>3723</v>
      </c>
      <c r="C167" s="581" t="s">
        <v>3919</v>
      </c>
      <c r="D167" s="582">
        <v>5440966.2394186212</v>
      </c>
      <c r="E167" s="582"/>
      <c r="F167" s="582">
        <v>1282.5445916345052</v>
      </c>
      <c r="G167" s="583">
        <v>5442200</v>
      </c>
      <c r="H167" s="577"/>
    </row>
    <row r="168" spans="2:8" x14ac:dyDescent="0.25">
      <c r="B168" s="585" t="s">
        <v>3726</v>
      </c>
      <c r="C168" s="581" t="s">
        <v>3922</v>
      </c>
      <c r="D168" s="582">
        <v>6033434.4974397356</v>
      </c>
      <c r="E168" s="582"/>
      <c r="F168" s="582">
        <v>1282.5445916345052</v>
      </c>
      <c r="G168" s="583">
        <v>6034700</v>
      </c>
      <c r="H168" s="577"/>
    </row>
    <row r="169" spans="2:8" x14ac:dyDescent="0.25">
      <c r="B169" s="585" t="s">
        <v>3729</v>
      </c>
      <c r="C169" s="581" t="s">
        <v>3925</v>
      </c>
      <c r="D169" s="582">
        <v>6625902.755460849</v>
      </c>
      <c r="E169" s="582"/>
      <c r="F169" s="582">
        <v>1282.5445916345052</v>
      </c>
      <c r="G169" s="583">
        <v>6627200</v>
      </c>
      <c r="H169" s="577"/>
    </row>
    <row r="170" spans="2:8" x14ac:dyDescent="0.25">
      <c r="B170" s="585" t="s">
        <v>3732</v>
      </c>
      <c r="C170" s="581" t="s">
        <v>3928</v>
      </c>
      <c r="D170" s="582">
        <v>1147848.1276728902</v>
      </c>
      <c r="E170" s="582"/>
      <c r="F170" s="582">
        <v>1089.2844476895796</v>
      </c>
      <c r="G170" s="583">
        <v>1148900</v>
      </c>
      <c r="H170" s="577"/>
    </row>
    <row r="171" spans="2:8" x14ac:dyDescent="0.25">
      <c r="B171" s="585" t="s">
        <v>3735</v>
      </c>
      <c r="C171" s="581" t="s">
        <v>3931</v>
      </c>
      <c r="D171" s="582">
        <v>1756910.3994993221</v>
      </c>
      <c r="E171" s="582"/>
      <c r="F171" s="582">
        <v>1089.2844476895796</v>
      </c>
      <c r="G171" s="583">
        <v>1758000</v>
      </c>
      <c r="H171" s="577"/>
    </row>
    <row r="172" spans="2:8" x14ac:dyDescent="0.25">
      <c r="B172" s="585" t="s">
        <v>3738</v>
      </c>
      <c r="C172" s="581" t="s">
        <v>3934</v>
      </c>
      <c r="D172" s="582">
        <v>3179225.6200686451</v>
      </c>
      <c r="E172" s="582"/>
      <c r="F172" s="582">
        <v>1089.2844476895796</v>
      </c>
      <c r="G172" s="583">
        <v>3180300</v>
      </c>
      <c r="H172" s="577"/>
    </row>
    <row r="173" spans="2:8" x14ac:dyDescent="0.25">
      <c r="B173" s="585" t="s">
        <v>3741</v>
      </c>
      <c r="C173" s="581" t="s">
        <v>3937</v>
      </c>
      <c r="D173" s="582">
        <v>5944565.8021740373</v>
      </c>
      <c r="E173" s="582"/>
      <c r="F173" s="582">
        <v>1089.2844476895796</v>
      </c>
      <c r="G173" s="583">
        <v>5945700</v>
      </c>
      <c r="H173" s="577"/>
    </row>
    <row r="174" spans="2:8" x14ac:dyDescent="0.25">
      <c r="B174" s="585" t="s">
        <v>3744</v>
      </c>
      <c r="C174" s="581" t="s">
        <v>3940</v>
      </c>
      <c r="D174" s="582">
        <v>8709905.9842794277</v>
      </c>
      <c r="E174" s="582"/>
      <c r="F174" s="582">
        <v>1089.2844476895796</v>
      </c>
      <c r="G174" s="583">
        <v>8711000</v>
      </c>
      <c r="H174" s="577"/>
    </row>
    <row r="175" spans="2:8" x14ac:dyDescent="0.25">
      <c r="B175" s="585" t="s">
        <v>3747</v>
      </c>
      <c r="C175" s="581" t="s">
        <v>3943</v>
      </c>
      <c r="D175" s="582">
        <v>11475246.16638482</v>
      </c>
      <c r="E175" s="582"/>
      <c r="F175" s="582">
        <v>1089.2844476895796</v>
      </c>
      <c r="G175" s="583">
        <v>11476300</v>
      </c>
      <c r="H175" s="577"/>
    </row>
    <row r="176" spans="2:8" x14ac:dyDescent="0.25">
      <c r="B176" s="585" t="s">
        <v>3750</v>
      </c>
      <c r="C176" s="581" t="s">
        <v>3946</v>
      </c>
      <c r="D176" s="582">
        <v>14240586.348490212</v>
      </c>
      <c r="E176" s="582"/>
      <c r="F176" s="582">
        <v>1089.2844476895796</v>
      </c>
      <c r="G176" s="583">
        <v>14241700</v>
      </c>
      <c r="H176" s="577"/>
    </row>
    <row r="177" spans="2:8" x14ac:dyDescent="0.25">
      <c r="B177" s="585" t="s">
        <v>3753</v>
      </c>
      <c r="C177" s="581" t="s">
        <v>3949</v>
      </c>
      <c r="D177" s="582">
        <v>17005926.530595604</v>
      </c>
      <c r="E177" s="582"/>
      <c r="F177" s="582">
        <v>1282.5445916345052</v>
      </c>
      <c r="G177" s="583">
        <v>17007200</v>
      </c>
      <c r="H177" s="577"/>
    </row>
    <row r="178" spans="2:8" x14ac:dyDescent="0.25">
      <c r="B178" s="585" t="s">
        <v>3756</v>
      </c>
      <c r="C178" s="581" t="s">
        <v>3952</v>
      </c>
      <c r="D178" s="582">
        <v>19771266.712700997</v>
      </c>
      <c r="E178" s="582"/>
      <c r="F178" s="582">
        <v>1282.5445916345052</v>
      </c>
      <c r="G178" s="583">
        <v>19772500</v>
      </c>
      <c r="H178" s="577"/>
    </row>
    <row r="179" spans="2:8" x14ac:dyDescent="0.25">
      <c r="B179" s="585" t="s">
        <v>3759</v>
      </c>
      <c r="C179" s="581" t="s">
        <v>3955</v>
      </c>
      <c r="D179" s="582">
        <v>22536606.894806385</v>
      </c>
      <c r="E179" s="582"/>
      <c r="F179" s="582">
        <v>1282.5445916345052</v>
      </c>
      <c r="G179" s="583">
        <v>22537900</v>
      </c>
      <c r="H179" s="577"/>
    </row>
    <row r="180" spans="2:8" x14ac:dyDescent="0.25">
      <c r="B180" s="585" t="s">
        <v>3762</v>
      </c>
      <c r="C180" s="581" t="s">
        <v>3958</v>
      </c>
      <c r="D180" s="582">
        <v>25301947.076911781</v>
      </c>
      <c r="E180" s="582"/>
      <c r="F180" s="582">
        <v>1282.5445916345052</v>
      </c>
      <c r="G180" s="583">
        <v>25303200</v>
      </c>
      <c r="H180" s="577"/>
    </row>
    <row r="181" spans="2:8" x14ac:dyDescent="0.25">
      <c r="B181" s="585" t="s">
        <v>3765</v>
      </c>
      <c r="C181" s="581" t="s">
        <v>3961</v>
      </c>
      <c r="D181" s="582">
        <v>28067287.259017173</v>
      </c>
      <c r="E181" s="582"/>
      <c r="F181" s="582">
        <v>1282.5445916345052</v>
      </c>
      <c r="G181" s="583">
        <v>28068600</v>
      </c>
      <c r="H181" s="577"/>
    </row>
    <row r="182" spans="2:8" x14ac:dyDescent="0.25">
      <c r="B182" s="585" t="s">
        <v>3768</v>
      </c>
      <c r="C182" s="581" t="s">
        <v>3964</v>
      </c>
      <c r="D182" s="582">
        <v>30832627.441122562</v>
      </c>
      <c r="E182" s="582"/>
      <c r="F182" s="582">
        <v>1282.5445916345052</v>
      </c>
      <c r="G182" s="583">
        <v>30833900</v>
      </c>
      <c r="H182" s="577"/>
    </row>
    <row r="183" spans="2:8" x14ac:dyDescent="0.25">
      <c r="B183" s="585" t="s">
        <v>3771</v>
      </c>
      <c r="C183" s="581" t="s">
        <v>3967</v>
      </c>
      <c r="D183" s="582">
        <v>33597967.623227961</v>
      </c>
      <c r="E183" s="582"/>
      <c r="F183" s="582">
        <v>1282.5445916345052</v>
      </c>
      <c r="G183" s="583">
        <v>33599300</v>
      </c>
      <c r="H183" s="577"/>
    </row>
    <row r="184" spans="2:8" x14ac:dyDescent="0.25">
      <c r="B184" s="585" t="s">
        <v>3774</v>
      </c>
      <c r="C184" s="581" t="s">
        <v>3970</v>
      </c>
      <c r="D184" s="582">
        <v>36363307.805333346</v>
      </c>
      <c r="E184" s="582"/>
      <c r="F184" s="582">
        <v>1282.5445916345052</v>
      </c>
      <c r="G184" s="583">
        <v>36364600</v>
      </c>
      <c r="H184" s="577"/>
    </row>
    <row r="185" spans="2:8" x14ac:dyDescent="0.25">
      <c r="B185" s="585" t="s">
        <v>3777</v>
      </c>
      <c r="C185" s="581" t="s">
        <v>3973</v>
      </c>
      <c r="D185" s="582">
        <v>39128647.987438738</v>
      </c>
      <c r="E185" s="582"/>
      <c r="F185" s="582">
        <v>1282.5445916345052</v>
      </c>
      <c r="G185" s="583">
        <v>39129900</v>
      </c>
      <c r="H185" s="577"/>
    </row>
    <row r="186" spans="2:8" x14ac:dyDescent="0.25">
      <c r="B186" s="585" t="s">
        <v>3780</v>
      </c>
      <c r="C186" s="581" t="s">
        <v>3975</v>
      </c>
      <c r="D186" s="582">
        <v>924338.18823268486</v>
      </c>
      <c r="E186" s="582"/>
      <c r="F186" s="582">
        <v>1089.2844476895796</v>
      </c>
      <c r="G186" s="583">
        <v>925400</v>
      </c>
      <c r="H186" s="577"/>
    </row>
    <row r="187" spans="2:8" x14ac:dyDescent="0.25">
      <c r="B187" s="585" t="s">
        <v>3783</v>
      </c>
      <c r="C187" s="581" t="s">
        <v>3978</v>
      </c>
      <c r="D187" s="582">
        <v>1096109.3851802503</v>
      </c>
      <c r="E187" s="582"/>
      <c r="F187" s="582">
        <v>1089.2844476895796</v>
      </c>
      <c r="G187" s="583">
        <v>1097200</v>
      </c>
      <c r="H187" s="577"/>
    </row>
    <row r="188" spans="2:8" x14ac:dyDescent="0.25">
      <c r="B188" s="585" t="s">
        <v>3786</v>
      </c>
      <c r="C188" s="581" t="s">
        <v>3981</v>
      </c>
      <c r="D188" s="582">
        <v>1267880.5821278153</v>
      </c>
      <c r="E188" s="582"/>
      <c r="F188" s="582">
        <v>1089.2844476895796</v>
      </c>
      <c r="G188" s="583">
        <v>1269000</v>
      </c>
      <c r="H188" s="577"/>
    </row>
    <row r="189" spans="2:8" x14ac:dyDescent="0.25">
      <c r="B189" s="585" t="s">
        <v>3789</v>
      </c>
      <c r="C189" s="581" t="s">
        <v>3984</v>
      </c>
      <c r="D189" s="582">
        <v>1439651.7790753809</v>
      </c>
      <c r="E189" s="582"/>
      <c r="F189" s="582">
        <v>1089.2844476895796</v>
      </c>
      <c r="G189" s="583">
        <v>1440700</v>
      </c>
      <c r="H189" s="577"/>
    </row>
    <row r="190" spans="2:8" x14ac:dyDescent="0.25">
      <c r="B190" s="585" t="s">
        <v>3792</v>
      </c>
      <c r="C190" s="581" t="s">
        <v>3987</v>
      </c>
      <c r="D190" s="582">
        <v>1611422.9760229464</v>
      </c>
      <c r="E190" s="582"/>
      <c r="F190" s="582">
        <v>1089.2844476895796</v>
      </c>
      <c r="G190" s="583">
        <v>1612500</v>
      </c>
      <c r="H190" s="577"/>
    </row>
    <row r="191" spans="2:8" x14ac:dyDescent="0.25">
      <c r="B191" s="585" t="s">
        <v>3795</v>
      </c>
      <c r="C191" s="581" t="s">
        <v>3990</v>
      </c>
      <c r="D191" s="582">
        <v>1783194.1729705115</v>
      </c>
      <c r="E191" s="582"/>
      <c r="F191" s="582">
        <v>1089.2844476895796</v>
      </c>
      <c r="G191" s="583">
        <v>1784300</v>
      </c>
      <c r="H191" s="577"/>
    </row>
    <row r="192" spans="2:8" x14ac:dyDescent="0.25">
      <c r="B192" s="585" t="s">
        <v>3798</v>
      </c>
      <c r="C192" s="581" t="s">
        <v>3993</v>
      </c>
      <c r="D192" s="582">
        <v>1954965.3699180773</v>
      </c>
      <c r="E192" s="582"/>
      <c r="F192" s="582">
        <v>1089.2844476895796</v>
      </c>
      <c r="G192" s="583">
        <v>1956100</v>
      </c>
      <c r="H192" s="577"/>
    </row>
    <row r="193" spans="2:8" x14ac:dyDescent="0.25">
      <c r="B193" s="585" t="s">
        <v>3801</v>
      </c>
      <c r="C193" s="581" t="s">
        <v>3996</v>
      </c>
      <c r="D193" s="582">
        <v>2126736.5668656426</v>
      </c>
      <c r="E193" s="582"/>
      <c r="F193" s="582">
        <v>1089.2844476895796</v>
      </c>
      <c r="G193" s="583">
        <v>2127800</v>
      </c>
      <c r="H193" s="577"/>
    </row>
    <row r="194" spans="2:8" x14ac:dyDescent="0.25">
      <c r="B194" s="585" t="s">
        <v>3804</v>
      </c>
      <c r="C194" s="581" t="s">
        <v>3999</v>
      </c>
      <c r="D194" s="582">
        <v>2298507.7638132074</v>
      </c>
      <c r="E194" s="582"/>
      <c r="F194" s="582">
        <v>1282.5445916345052</v>
      </c>
      <c r="G194" s="583">
        <v>2299800</v>
      </c>
      <c r="H194" s="577"/>
    </row>
    <row r="195" spans="2:8" x14ac:dyDescent="0.25">
      <c r="B195" s="585" t="s">
        <v>3807</v>
      </c>
      <c r="C195" s="581" t="s">
        <v>4002</v>
      </c>
      <c r="D195" s="582">
        <v>2470278.9607607727</v>
      </c>
      <c r="E195" s="582"/>
      <c r="F195" s="582">
        <v>1282.5445916345052</v>
      </c>
      <c r="G195" s="583">
        <v>2471600</v>
      </c>
      <c r="H195" s="577"/>
    </row>
    <row r="196" spans="2:8" x14ac:dyDescent="0.25">
      <c r="B196" s="585" t="s">
        <v>3810</v>
      </c>
      <c r="C196" s="581" t="s">
        <v>4005</v>
      </c>
      <c r="D196" s="582">
        <v>2642050.1577083389</v>
      </c>
      <c r="E196" s="582"/>
      <c r="F196" s="582">
        <v>1282.5445916345052</v>
      </c>
      <c r="G196" s="583">
        <v>2643300</v>
      </c>
      <c r="H196" s="577"/>
    </row>
    <row r="197" spans="2:8" x14ac:dyDescent="0.25">
      <c r="B197" s="585" t="s">
        <v>3813</v>
      </c>
      <c r="C197" s="581" t="s">
        <v>4008</v>
      </c>
      <c r="D197" s="582">
        <v>2813821.3546559038</v>
      </c>
      <c r="E197" s="582"/>
      <c r="F197" s="582">
        <v>1282.5445916345052</v>
      </c>
      <c r="G197" s="583">
        <v>2815100</v>
      </c>
      <c r="H197" s="577"/>
    </row>
    <row r="198" spans="2:8" x14ac:dyDescent="0.25">
      <c r="B198" s="585" t="s">
        <v>3816</v>
      </c>
      <c r="C198" s="581" t="s">
        <v>4011</v>
      </c>
      <c r="D198" s="582">
        <v>2985592.5516034695</v>
      </c>
      <c r="E198" s="582"/>
      <c r="F198" s="582">
        <v>1282.5445916345052</v>
      </c>
      <c r="G198" s="583">
        <v>2986900</v>
      </c>
      <c r="H198" s="577"/>
    </row>
    <row r="199" spans="2:8" x14ac:dyDescent="0.25">
      <c r="B199" s="585" t="s">
        <v>3819</v>
      </c>
      <c r="C199" s="581" t="s">
        <v>4014</v>
      </c>
      <c r="D199" s="582">
        <v>3157363.7485510348</v>
      </c>
      <c r="E199" s="582"/>
      <c r="F199" s="582">
        <v>1282.5445916345052</v>
      </c>
      <c r="G199" s="583">
        <v>3158600</v>
      </c>
      <c r="H199" s="577"/>
    </row>
    <row r="200" spans="2:8" x14ac:dyDescent="0.25">
      <c r="B200" s="585" t="s">
        <v>3822</v>
      </c>
      <c r="C200" s="581" t="s">
        <v>4017</v>
      </c>
      <c r="D200" s="582">
        <v>3329134.9454985997</v>
      </c>
      <c r="E200" s="582"/>
      <c r="F200" s="582">
        <v>1282.5445916345052</v>
      </c>
      <c r="G200" s="583">
        <v>3330400</v>
      </c>
      <c r="H200" s="577"/>
    </row>
    <row r="201" spans="2:8" x14ac:dyDescent="0.25">
      <c r="B201" s="585" t="s">
        <v>3825</v>
      </c>
      <c r="C201" s="581" t="s">
        <v>4020</v>
      </c>
      <c r="D201" s="582">
        <v>1182986.335662877</v>
      </c>
      <c r="E201" s="582"/>
      <c r="F201" s="582">
        <v>1089.2844476895796</v>
      </c>
      <c r="G201" s="583">
        <v>1184100</v>
      </c>
      <c r="H201" s="577"/>
    </row>
    <row r="202" spans="2:8" x14ac:dyDescent="0.25">
      <c r="B202" s="585" t="s">
        <v>3828</v>
      </c>
      <c r="C202" s="581" t="s">
        <v>4023</v>
      </c>
      <c r="D202" s="582">
        <v>1805722.470079188</v>
      </c>
      <c r="E202" s="582"/>
      <c r="F202" s="582">
        <v>1089.2844476895796</v>
      </c>
      <c r="G202" s="583">
        <v>1806800</v>
      </c>
      <c r="H202" s="577"/>
    </row>
    <row r="203" spans="2:8" x14ac:dyDescent="0.25">
      <c r="B203" s="585" t="s">
        <v>3831</v>
      </c>
      <c r="C203" s="581" t="s">
        <v>4026</v>
      </c>
      <c r="D203" s="582">
        <v>4232874.8983502965</v>
      </c>
      <c r="E203" s="582"/>
      <c r="F203" s="582">
        <v>1089.2844476895796</v>
      </c>
      <c r="G203" s="583">
        <v>4234000</v>
      </c>
      <c r="H203" s="577"/>
    </row>
    <row r="204" spans="2:8" x14ac:dyDescent="0.25">
      <c r="B204" s="585" t="s">
        <v>3834</v>
      </c>
      <c r="C204" s="581" t="s">
        <v>4029</v>
      </c>
      <c r="D204" s="582">
        <v>6660027.3266214058</v>
      </c>
      <c r="E204" s="582"/>
      <c r="F204" s="582">
        <v>1089.2844476895796</v>
      </c>
      <c r="G204" s="583">
        <v>6661100</v>
      </c>
      <c r="H204" s="577"/>
    </row>
    <row r="205" spans="2:8" x14ac:dyDescent="0.25">
      <c r="B205" s="585" t="s">
        <v>3837</v>
      </c>
      <c r="C205" s="581" t="s">
        <v>4032</v>
      </c>
      <c r="D205" s="582">
        <v>9087179.7548925132</v>
      </c>
      <c r="E205" s="582"/>
      <c r="F205" s="582">
        <v>1089.2844476895796</v>
      </c>
      <c r="G205" s="583">
        <v>9088300</v>
      </c>
      <c r="H205" s="577"/>
    </row>
    <row r="206" spans="2:8" x14ac:dyDescent="0.25">
      <c r="B206" s="585" t="s">
        <v>3840</v>
      </c>
      <c r="C206" s="581" t="s">
        <v>4035</v>
      </c>
      <c r="D206" s="582">
        <v>11514332.183163621</v>
      </c>
      <c r="E206" s="582"/>
      <c r="F206" s="582">
        <v>1089.2844476895796</v>
      </c>
      <c r="G206" s="583">
        <v>11515400</v>
      </c>
      <c r="H206" s="577"/>
    </row>
    <row r="207" spans="2:8" x14ac:dyDescent="0.25">
      <c r="B207" s="585" t="s">
        <v>3843</v>
      </c>
      <c r="C207" s="581" t="s">
        <v>4038</v>
      </c>
      <c r="D207" s="582">
        <v>13941484.61143473</v>
      </c>
      <c r="E207" s="582"/>
      <c r="F207" s="582">
        <v>1282.5445916345052</v>
      </c>
      <c r="G207" s="583">
        <v>13942800</v>
      </c>
      <c r="H207" s="577"/>
    </row>
    <row r="208" spans="2:8" x14ac:dyDescent="0.25">
      <c r="B208" s="585" t="s">
        <v>3846</v>
      </c>
      <c r="C208" s="581" t="s">
        <v>4041</v>
      </c>
      <c r="D208" s="582">
        <v>16368637.039705839</v>
      </c>
      <c r="E208" s="582"/>
      <c r="F208" s="582">
        <v>1282.5445916345052</v>
      </c>
      <c r="G208" s="583">
        <v>16369900</v>
      </c>
      <c r="H208" s="577"/>
    </row>
    <row r="209" spans="2:8" x14ac:dyDescent="0.25">
      <c r="B209" s="585" t="s">
        <v>3849</v>
      </c>
      <c r="C209" s="581" t="s">
        <v>4044</v>
      </c>
      <c r="D209" s="582">
        <v>18795789.467976946</v>
      </c>
      <c r="E209" s="582"/>
      <c r="F209" s="582">
        <v>1282.5445916345052</v>
      </c>
      <c r="G209" s="583">
        <v>18797100</v>
      </c>
      <c r="H209" s="577"/>
    </row>
    <row r="210" spans="2:8" x14ac:dyDescent="0.25">
      <c r="B210" s="585" t="s">
        <v>3852</v>
      </c>
      <c r="C210" s="581" t="s">
        <v>4047</v>
      </c>
      <c r="D210" s="582">
        <v>21222941.896248057</v>
      </c>
      <c r="E210" s="582"/>
      <c r="F210" s="582">
        <v>1282.5445916345052</v>
      </c>
      <c r="G210" s="583">
        <v>21224200</v>
      </c>
      <c r="H210" s="577"/>
    </row>
    <row r="211" spans="2:8" x14ac:dyDescent="0.25">
      <c r="B211" s="585" t="s">
        <v>3855</v>
      </c>
      <c r="C211" s="581" t="s">
        <v>4048</v>
      </c>
      <c r="D211" s="582">
        <v>3332021.5676412075</v>
      </c>
      <c r="E211" s="582"/>
      <c r="F211" s="582">
        <v>3926.1091060811518</v>
      </c>
      <c r="G211" s="583">
        <v>3335900</v>
      </c>
      <c r="H211" s="577"/>
    </row>
    <row r="212" spans="2:8" x14ac:dyDescent="0.25">
      <c r="B212" s="585" t="s">
        <v>3858</v>
      </c>
      <c r="C212" s="581" t="s">
        <v>4051</v>
      </c>
      <c r="D212" s="582">
        <v>5757263.7337686224</v>
      </c>
      <c r="E212" s="582"/>
      <c r="F212" s="582">
        <v>3926.1091060811518</v>
      </c>
      <c r="G212" s="583">
        <v>5761200</v>
      </c>
      <c r="H212" s="577"/>
    </row>
    <row r="213" spans="2:8" x14ac:dyDescent="0.25">
      <c r="B213" s="585" t="s">
        <v>3861</v>
      </c>
      <c r="C213" s="581" t="s">
        <v>4054</v>
      </c>
      <c r="D213" s="582">
        <v>8182505.8998960378</v>
      </c>
      <c r="E213" s="582"/>
      <c r="F213" s="582">
        <v>3926.1091060811518</v>
      </c>
      <c r="G213" s="583">
        <v>8186400</v>
      </c>
      <c r="H213" s="577"/>
    </row>
    <row r="214" spans="2:8" x14ac:dyDescent="0.25">
      <c r="B214" s="585" t="s">
        <v>3864</v>
      </c>
      <c r="C214" s="581" t="s">
        <v>4057</v>
      </c>
      <c r="D214" s="582">
        <v>10607748.066023452</v>
      </c>
      <c r="E214" s="582"/>
      <c r="F214" s="582">
        <v>3926.1091060811518</v>
      </c>
      <c r="G214" s="583">
        <v>10611700</v>
      </c>
      <c r="H214" s="577"/>
    </row>
    <row r="215" spans="2:8" x14ac:dyDescent="0.25">
      <c r="B215" s="585" t="s">
        <v>3867</v>
      </c>
      <c r="C215" s="581" t="s">
        <v>4060</v>
      </c>
      <c r="D215" s="582">
        <v>13032990.232150868</v>
      </c>
      <c r="E215" s="582"/>
      <c r="F215" s="582">
        <v>3926.1091060811518</v>
      </c>
      <c r="G215" s="583">
        <v>13036900</v>
      </c>
      <c r="H215" s="577"/>
    </row>
    <row r="216" spans="2:8" x14ac:dyDescent="0.25">
      <c r="B216" s="585" t="s">
        <v>3870</v>
      </c>
      <c r="C216" s="581" t="s">
        <v>4063</v>
      </c>
      <c r="D216" s="582">
        <v>15458232.398278281</v>
      </c>
      <c r="E216" s="582"/>
      <c r="F216" s="582">
        <v>3926.1091060811518</v>
      </c>
      <c r="G216" s="583">
        <v>15462200</v>
      </c>
      <c r="H216" s="577"/>
    </row>
    <row r="217" spans="2:8" x14ac:dyDescent="0.25">
      <c r="B217" s="585" t="s">
        <v>3873</v>
      </c>
      <c r="C217" s="581" t="s">
        <v>4066</v>
      </c>
      <c r="D217" s="582">
        <v>3982330.2388651301</v>
      </c>
      <c r="E217" s="582"/>
      <c r="F217" s="582">
        <v>3926.1091060811518</v>
      </c>
      <c r="G217" s="583">
        <v>3986300</v>
      </c>
      <c r="H217" s="577"/>
    </row>
    <row r="218" spans="2:8" x14ac:dyDescent="0.25">
      <c r="B218" s="585" t="s">
        <v>3876</v>
      </c>
      <c r="C218" s="581" t="s">
        <v>4069</v>
      </c>
      <c r="D218" s="582">
        <v>5622113.2783978302</v>
      </c>
      <c r="E218" s="582"/>
      <c r="F218" s="582">
        <v>3926.1091060811518</v>
      </c>
      <c r="G218" s="583">
        <v>5626000</v>
      </c>
      <c r="H218" s="577"/>
    </row>
    <row r="219" spans="2:8" x14ac:dyDescent="0.25">
      <c r="B219" s="585" t="s">
        <v>3879</v>
      </c>
      <c r="C219" s="581" t="s">
        <v>4072</v>
      </c>
      <c r="D219" s="582">
        <v>8491733.5975800566</v>
      </c>
      <c r="E219" s="582"/>
      <c r="F219" s="582">
        <v>3926.1091060811518</v>
      </c>
      <c r="G219" s="583">
        <v>8495700</v>
      </c>
      <c r="H219" s="577"/>
    </row>
    <row r="220" spans="2:8" x14ac:dyDescent="0.25">
      <c r="B220" s="585" t="s">
        <v>3882</v>
      </c>
      <c r="C220" s="581" t="s">
        <v>4075</v>
      </c>
      <c r="D220" s="582">
        <v>13466273.232450295</v>
      </c>
      <c r="E220" s="582"/>
      <c r="F220" s="582">
        <v>3926.1091060811518</v>
      </c>
      <c r="G220" s="583">
        <v>13470200</v>
      </c>
      <c r="H220" s="577"/>
    </row>
    <row r="221" spans="2:8" x14ac:dyDescent="0.25">
      <c r="B221" s="585" t="s">
        <v>3885</v>
      </c>
      <c r="C221" s="581" t="s">
        <v>4078</v>
      </c>
      <c r="D221" s="582">
        <v>23242269.691368565</v>
      </c>
      <c r="E221" s="582"/>
      <c r="F221" s="582">
        <v>3926.1091060811518</v>
      </c>
      <c r="G221" s="583">
        <v>23246200</v>
      </c>
      <c r="H221" s="577"/>
    </row>
    <row r="222" spans="2:8" x14ac:dyDescent="0.25">
      <c r="B222" s="585" t="s">
        <v>3888</v>
      </c>
      <c r="C222" s="581" t="s">
        <v>4081</v>
      </c>
      <c r="D222" s="582">
        <v>33018266.150286827</v>
      </c>
      <c r="E222" s="582"/>
      <c r="F222" s="582">
        <v>3926.1091060811518</v>
      </c>
      <c r="G222" s="583">
        <v>33022200</v>
      </c>
      <c r="H222" s="577"/>
    </row>
    <row r="223" spans="2:8" x14ac:dyDescent="0.25">
      <c r="B223" s="585" t="s">
        <v>3891</v>
      </c>
      <c r="C223" s="581" t="s">
        <v>4084</v>
      </c>
      <c r="D223" s="582">
        <v>42794262.60920509</v>
      </c>
      <c r="E223" s="582"/>
      <c r="F223" s="582">
        <v>3926.1091060811518</v>
      </c>
      <c r="G223" s="583">
        <v>42798200</v>
      </c>
      <c r="H223" s="577"/>
    </row>
    <row r="224" spans="2:8" ht="13.5" thickBot="1" x14ac:dyDescent="0.3">
      <c r="B224" s="585" t="s">
        <v>3894</v>
      </c>
      <c r="C224" s="581" t="s">
        <v>4087</v>
      </c>
      <c r="D224" s="582">
        <v>52570259.068123363</v>
      </c>
      <c r="E224" s="582"/>
      <c r="F224" s="582">
        <v>3926.1091060811518</v>
      </c>
      <c r="G224" s="583">
        <v>52574200</v>
      </c>
      <c r="H224" s="577"/>
    </row>
    <row r="225" spans="2:3" x14ac:dyDescent="0.25">
      <c r="B225" s="4007" t="s">
        <v>3699</v>
      </c>
      <c r="C225" s="4008" t="s">
        <v>4394</v>
      </c>
    </row>
    <row r="226" spans="2:3" x14ac:dyDescent="0.25">
      <c r="B226" s="4009" t="s">
        <v>3702</v>
      </c>
      <c r="C226" s="4010" t="s">
        <v>4395</v>
      </c>
    </row>
    <row r="227" spans="2:3" x14ac:dyDescent="0.25">
      <c r="B227" s="4009" t="s">
        <v>3705</v>
      </c>
      <c r="C227" s="4010" t="s">
        <v>4396</v>
      </c>
    </row>
    <row r="228" spans="2:3" x14ac:dyDescent="0.25">
      <c r="B228" s="4009" t="s">
        <v>3708</v>
      </c>
      <c r="C228" s="4010" t="s">
        <v>4397</v>
      </c>
    </row>
    <row r="229" spans="2:3" x14ac:dyDescent="0.25">
      <c r="B229" s="4009" t="s">
        <v>3711</v>
      </c>
      <c r="C229" s="4010" t="s">
        <v>4398</v>
      </c>
    </row>
    <row r="230" spans="2:3" x14ac:dyDescent="0.25">
      <c r="B230" s="4009" t="s">
        <v>3714</v>
      </c>
      <c r="C230" s="4010" t="s">
        <v>4399</v>
      </c>
    </row>
    <row r="231" spans="2:3" x14ac:dyDescent="0.25">
      <c r="B231" s="4009" t="s">
        <v>3717</v>
      </c>
      <c r="C231" s="4010" t="s">
        <v>4400</v>
      </c>
    </row>
    <row r="232" spans="2:3" x14ac:dyDescent="0.25">
      <c r="B232" s="4009" t="s">
        <v>3720</v>
      </c>
      <c r="C232" s="4010" t="s">
        <v>4401</v>
      </c>
    </row>
    <row r="233" spans="2:3" x14ac:dyDescent="0.25">
      <c r="B233" s="4009" t="s">
        <v>3723</v>
      </c>
      <c r="C233" s="4010" t="s">
        <v>4402</v>
      </c>
    </row>
    <row r="234" spans="2:3" x14ac:dyDescent="0.25">
      <c r="B234" s="4009" t="s">
        <v>3726</v>
      </c>
      <c r="C234" s="4010" t="s">
        <v>4403</v>
      </c>
    </row>
    <row r="235" spans="2:3" x14ac:dyDescent="0.25">
      <c r="B235" s="4009" t="s">
        <v>3729</v>
      </c>
      <c r="C235" s="4010" t="s">
        <v>4404</v>
      </c>
    </row>
    <row r="236" spans="2:3" x14ac:dyDescent="0.25">
      <c r="B236" s="4009" t="s">
        <v>3732</v>
      </c>
      <c r="C236" s="4010" t="s">
        <v>4405</v>
      </c>
    </row>
    <row r="237" spans="2:3" x14ac:dyDescent="0.25">
      <c r="B237" s="4009" t="s">
        <v>3735</v>
      </c>
      <c r="C237" s="4010" t="s">
        <v>4406</v>
      </c>
    </row>
    <row r="238" spans="2:3" x14ac:dyDescent="0.25">
      <c r="B238" s="4009" t="s">
        <v>3738</v>
      </c>
      <c r="C238" s="4010" t="s">
        <v>4407</v>
      </c>
    </row>
    <row r="239" spans="2:3" x14ac:dyDescent="0.25">
      <c r="B239" s="4009" t="s">
        <v>3741</v>
      </c>
      <c r="C239" s="4010" t="s">
        <v>4408</v>
      </c>
    </row>
    <row r="240" spans="2:3" x14ac:dyDescent="0.25">
      <c r="B240" s="4009" t="s">
        <v>3744</v>
      </c>
      <c r="C240" s="4010" t="s">
        <v>4409</v>
      </c>
    </row>
    <row r="241" spans="2:3" x14ac:dyDescent="0.25">
      <c r="B241" s="4009" t="s">
        <v>3747</v>
      </c>
      <c r="C241" s="4010" t="s">
        <v>4410</v>
      </c>
    </row>
    <row r="242" spans="2:3" x14ac:dyDescent="0.25">
      <c r="B242" s="4009" t="s">
        <v>3750</v>
      </c>
      <c r="C242" s="4010" t="s">
        <v>4411</v>
      </c>
    </row>
    <row r="243" spans="2:3" x14ac:dyDescent="0.25">
      <c r="B243" s="4009" t="s">
        <v>3753</v>
      </c>
      <c r="C243" s="4010" t="s">
        <v>4412</v>
      </c>
    </row>
    <row r="244" spans="2:3" x14ac:dyDescent="0.25">
      <c r="B244" s="4009" t="s">
        <v>3756</v>
      </c>
      <c r="C244" s="4010" t="s">
        <v>4413</v>
      </c>
    </row>
    <row r="245" spans="2:3" x14ac:dyDescent="0.25">
      <c r="B245" s="4009" t="s">
        <v>3759</v>
      </c>
      <c r="C245" s="4010" t="s">
        <v>4414</v>
      </c>
    </row>
    <row r="246" spans="2:3" x14ac:dyDescent="0.25">
      <c r="B246" s="4009" t="s">
        <v>3762</v>
      </c>
      <c r="C246" s="4010" t="s">
        <v>4415</v>
      </c>
    </row>
    <row r="247" spans="2:3" x14ac:dyDescent="0.25">
      <c r="B247" s="4009" t="s">
        <v>3765</v>
      </c>
      <c r="C247" s="4010" t="s">
        <v>4416</v>
      </c>
    </row>
    <row r="248" spans="2:3" x14ac:dyDescent="0.25">
      <c r="B248" s="4009" t="s">
        <v>3768</v>
      </c>
      <c r="C248" s="4010" t="s">
        <v>4417</v>
      </c>
    </row>
    <row r="249" spans="2:3" x14ac:dyDescent="0.25">
      <c r="B249" s="4009" t="s">
        <v>3771</v>
      </c>
      <c r="C249" s="4010" t="s">
        <v>4418</v>
      </c>
    </row>
    <row r="250" spans="2:3" x14ac:dyDescent="0.25">
      <c r="B250" s="4009" t="s">
        <v>3774</v>
      </c>
      <c r="C250" s="4010" t="s">
        <v>4419</v>
      </c>
    </row>
    <row r="251" spans="2:3" x14ac:dyDescent="0.25">
      <c r="B251" s="4009" t="s">
        <v>3777</v>
      </c>
      <c r="C251" s="4010" t="s">
        <v>4420</v>
      </c>
    </row>
    <row r="252" spans="2:3" x14ac:dyDescent="0.25">
      <c r="B252" s="4009" t="s">
        <v>3780</v>
      </c>
      <c r="C252" s="4010" t="s">
        <v>4421</v>
      </c>
    </row>
    <row r="253" spans="2:3" x14ac:dyDescent="0.25">
      <c r="B253" s="4009" t="s">
        <v>3783</v>
      </c>
      <c r="C253" s="4010" t="s">
        <v>4422</v>
      </c>
    </row>
    <row r="254" spans="2:3" x14ac:dyDescent="0.25">
      <c r="B254" s="4009" t="s">
        <v>3786</v>
      </c>
      <c r="C254" s="4010" t="s">
        <v>4423</v>
      </c>
    </row>
    <row r="255" spans="2:3" x14ac:dyDescent="0.25">
      <c r="B255" s="4009" t="s">
        <v>3789</v>
      </c>
      <c r="C255" s="4010" t="s">
        <v>4424</v>
      </c>
    </row>
    <row r="256" spans="2:3" x14ac:dyDescent="0.25">
      <c r="B256" s="4009" t="s">
        <v>3792</v>
      </c>
      <c r="C256" s="4010" t="s">
        <v>4425</v>
      </c>
    </row>
    <row r="257" spans="2:3" x14ac:dyDescent="0.25">
      <c r="B257" s="4009" t="s">
        <v>3795</v>
      </c>
      <c r="C257" s="4010" t="s">
        <v>4426</v>
      </c>
    </row>
    <row r="258" spans="2:3" x14ac:dyDescent="0.25">
      <c r="B258" s="4009" t="s">
        <v>3798</v>
      </c>
      <c r="C258" s="4010" t="s">
        <v>4427</v>
      </c>
    </row>
    <row r="259" spans="2:3" x14ac:dyDescent="0.25">
      <c r="B259" s="4009" t="s">
        <v>3801</v>
      </c>
      <c r="C259" s="4010" t="s">
        <v>4428</v>
      </c>
    </row>
    <row r="260" spans="2:3" x14ac:dyDescent="0.25">
      <c r="B260" s="4009" t="s">
        <v>3804</v>
      </c>
      <c r="C260" s="4010" t="s">
        <v>4429</v>
      </c>
    </row>
    <row r="261" spans="2:3" x14ac:dyDescent="0.25">
      <c r="B261" s="4009" t="s">
        <v>3807</v>
      </c>
      <c r="C261" s="4010" t="s">
        <v>4430</v>
      </c>
    </row>
    <row r="262" spans="2:3" x14ac:dyDescent="0.25">
      <c r="B262" s="4009" t="s">
        <v>3810</v>
      </c>
      <c r="C262" s="4010" t="s">
        <v>4431</v>
      </c>
    </row>
    <row r="263" spans="2:3" x14ac:dyDescent="0.25">
      <c r="B263" s="4009" t="s">
        <v>3813</v>
      </c>
      <c r="C263" s="4010" t="s">
        <v>4432</v>
      </c>
    </row>
    <row r="264" spans="2:3" x14ac:dyDescent="0.25">
      <c r="B264" s="4009" t="s">
        <v>3816</v>
      </c>
      <c r="C264" s="4010" t="s">
        <v>4433</v>
      </c>
    </row>
    <row r="265" spans="2:3" x14ac:dyDescent="0.25">
      <c r="B265" s="4009" t="s">
        <v>3819</v>
      </c>
      <c r="C265" s="4010" t="s">
        <v>4434</v>
      </c>
    </row>
    <row r="266" spans="2:3" x14ac:dyDescent="0.25">
      <c r="B266" s="4009" t="s">
        <v>3822</v>
      </c>
      <c r="C266" s="4010" t="s">
        <v>4435</v>
      </c>
    </row>
    <row r="267" spans="2:3" x14ac:dyDescent="0.25">
      <c r="B267" s="4009" t="s">
        <v>3825</v>
      </c>
      <c r="C267" s="4010" t="s">
        <v>4436</v>
      </c>
    </row>
    <row r="268" spans="2:3" x14ac:dyDescent="0.25">
      <c r="B268" s="4009" t="s">
        <v>3828</v>
      </c>
      <c r="C268" s="4010" t="s">
        <v>4437</v>
      </c>
    </row>
    <row r="269" spans="2:3" x14ac:dyDescent="0.25">
      <c r="B269" s="4009" t="s">
        <v>3831</v>
      </c>
      <c r="C269" s="4010" t="s">
        <v>4438</v>
      </c>
    </row>
    <row r="270" spans="2:3" x14ac:dyDescent="0.25">
      <c r="B270" s="4009" t="s">
        <v>3834</v>
      </c>
      <c r="C270" s="4010" t="s">
        <v>4439</v>
      </c>
    </row>
    <row r="271" spans="2:3" x14ac:dyDescent="0.25">
      <c r="B271" s="4009" t="s">
        <v>3837</v>
      </c>
      <c r="C271" s="4010" t="s">
        <v>4440</v>
      </c>
    </row>
    <row r="272" spans="2:3" x14ac:dyDescent="0.25">
      <c r="B272" s="4009" t="s">
        <v>3840</v>
      </c>
      <c r="C272" s="4010" t="s">
        <v>4441</v>
      </c>
    </row>
    <row r="273" spans="2:3" x14ac:dyDescent="0.25">
      <c r="B273" s="4009" t="s">
        <v>3843</v>
      </c>
      <c r="C273" s="4010" t="s">
        <v>4442</v>
      </c>
    </row>
    <row r="274" spans="2:3" x14ac:dyDescent="0.25">
      <c r="B274" s="4009" t="s">
        <v>3846</v>
      </c>
      <c r="C274" s="4010" t="s">
        <v>4443</v>
      </c>
    </row>
    <row r="275" spans="2:3" x14ac:dyDescent="0.25">
      <c r="B275" s="4009" t="s">
        <v>3849</v>
      </c>
      <c r="C275" s="4010" t="s">
        <v>4444</v>
      </c>
    </row>
    <row r="276" spans="2:3" x14ac:dyDescent="0.25">
      <c r="B276" s="4009" t="s">
        <v>3852</v>
      </c>
      <c r="C276" s="4010" t="s">
        <v>4445</v>
      </c>
    </row>
    <row r="277" spans="2:3" x14ac:dyDescent="0.25">
      <c r="B277" s="4009" t="s">
        <v>3855</v>
      </c>
      <c r="C277" s="4010" t="s">
        <v>4446</v>
      </c>
    </row>
    <row r="278" spans="2:3" x14ac:dyDescent="0.25">
      <c r="B278" s="4009" t="s">
        <v>3858</v>
      </c>
      <c r="C278" s="4010" t="s">
        <v>4447</v>
      </c>
    </row>
    <row r="279" spans="2:3" x14ac:dyDescent="0.25">
      <c r="B279" s="4009" t="s">
        <v>3861</v>
      </c>
      <c r="C279" s="4010" t="s">
        <v>4448</v>
      </c>
    </row>
    <row r="280" spans="2:3" x14ac:dyDescent="0.25">
      <c r="B280" s="4009" t="s">
        <v>3864</v>
      </c>
      <c r="C280" s="4010" t="s">
        <v>4449</v>
      </c>
    </row>
    <row r="281" spans="2:3" x14ac:dyDescent="0.25">
      <c r="B281" s="4009" t="s">
        <v>3867</v>
      </c>
      <c r="C281" s="4010" t="s">
        <v>4450</v>
      </c>
    </row>
    <row r="282" spans="2:3" x14ac:dyDescent="0.25">
      <c r="B282" s="4009" t="s">
        <v>3870</v>
      </c>
      <c r="C282" s="4010" t="s">
        <v>4451</v>
      </c>
    </row>
    <row r="283" spans="2:3" x14ac:dyDescent="0.25">
      <c r="B283" s="4009" t="s">
        <v>3873</v>
      </c>
      <c r="C283" s="4010" t="s">
        <v>4452</v>
      </c>
    </row>
    <row r="284" spans="2:3" x14ac:dyDescent="0.25">
      <c r="B284" s="4009" t="s">
        <v>3876</v>
      </c>
      <c r="C284" s="4010" t="s">
        <v>4453</v>
      </c>
    </row>
    <row r="285" spans="2:3" x14ac:dyDescent="0.25">
      <c r="B285" s="4009" t="s">
        <v>3879</v>
      </c>
      <c r="C285" s="4010" t="s">
        <v>4454</v>
      </c>
    </row>
    <row r="286" spans="2:3" x14ac:dyDescent="0.25">
      <c r="B286" s="4009" t="s">
        <v>3882</v>
      </c>
      <c r="C286" s="4010" t="s">
        <v>4455</v>
      </c>
    </row>
    <row r="287" spans="2:3" x14ac:dyDescent="0.25">
      <c r="B287" s="4009" t="s">
        <v>3885</v>
      </c>
      <c r="C287" s="4010" t="s">
        <v>4456</v>
      </c>
    </row>
    <row r="288" spans="2:3" x14ac:dyDescent="0.25">
      <c r="B288" s="4009" t="s">
        <v>3888</v>
      </c>
      <c r="C288" s="4010" t="s">
        <v>4457</v>
      </c>
    </row>
    <row r="289" spans="2:3" x14ac:dyDescent="0.25">
      <c r="B289" s="4009" t="s">
        <v>3891</v>
      </c>
      <c r="C289" s="4010" t="s">
        <v>4458</v>
      </c>
    </row>
    <row r="290" spans="2:3" ht="13.5" thickBot="1" x14ac:dyDescent="0.3">
      <c r="B290" s="4011" t="s">
        <v>3894</v>
      </c>
      <c r="C290" s="4012" t="s">
        <v>4459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2"/>
  <dimension ref="C1:J83"/>
  <sheetViews>
    <sheetView showGridLines="0" topLeftCell="B13" zoomScale="150" zoomScaleNormal="150" workbookViewId="0">
      <selection activeCell="C20" sqref="C20"/>
    </sheetView>
  </sheetViews>
  <sheetFormatPr baseColWidth="10" defaultColWidth="11.5703125" defaultRowHeight="12.75" x14ac:dyDescent="0.25"/>
  <cols>
    <col min="1" max="1" width="11.5703125" style="558"/>
    <col min="2" max="2" width="0.85546875" style="558" customWidth="1"/>
    <col min="3" max="3" width="11.5703125" style="558"/>
    <col min="4" max="4" width="56.5703125" style="558" bestFit="1" customWidth="1"/>
    <col min="5" max="5" width="11.5703125" style="558" customWidth="1"/>
    <col min="6" max="6" width="12.7109375" style="558" customWidth="1"/>
    <col min="7" max="7" width="13.140625" style="558" customWidth="1"/>
    <col min="8" max="8" width="16" style="558" customWidth="1"/>
    <col min="9" max="9" width="6.140625" style="559" customWidth="1"/>
    <col min="10" max="16384" width="11.5703125" style="558"/>
  </cols>
  <sheetData>
    <row r="1" spans="3:10" x14ac:dyDescent="0.25">
      <c r="C1" s="557" t="s">
        <v>2804</v>
      </c>
      <c r="D1" s="476"/>
    </row>
    <row r="2" spans="3:10" x14ac:dyDescent="0.25">
      <c r="C2" s="557" t="s">
        <v>4241</v>
      </c>
      <c r="D2" s="476"/>
    </row>
    <row r="3" spans="3:10" x14ac:dyDescent="0.25">
      <c r="C3" s="557" t="s">
        <v>2845</v>
      </c>
      <c r="D3" s="476"/>
    </row>
    <row r="4" spans="3:10" x14ac:dyDescent="0.25">
      <c r="C4" s="560" t="s">
        <v>3372</v>
      </c>
      <c r="D4" s="476"/>
    </row>
    <row r="5" spans="3:10" ht="4.5" customHeight="1" x14ac:dyDescent="0.25"/>
    <row r="6" spans="3:10" ht="40.9" customHeight="1" x14ac:dyDescent="0.25">
      <c r="C6" s="561" t="s">
        <v>775</v>
      </c>
      <c r="D6" s="561" t="s">
        <v>3518</v>
      </c>
      <c r="E6" s="561" t="s">
        <v>1015</v>
      </c>
      <c r="F6" s="561" t="s">
        <v>3519</v>
      </c>
      <c r="G6" s="561" t="s">
        <v>3520</v>
      </c>
      <c r="H6" s="562" t="s">
        <v>4237</v>
      </c>
      <c r="I6" s="563"/>
    </row>
    <row r="7" spans="3:10" x14ac:dyDescent="0.25">
      <c r="C7" s="564" t="s">
        <v>4088</v>
      </c>
      <c r="D7" s="564" t="s">
        <v>4162</v>
      </c>
      <c r="E7" s="565">
        <v>1877702.2634511713</v>
      </c>
      <c r="F7" s="565"/>
      <c r="G7" s="565">
        <v>3209747.6310628979</v>
      </c>
      <c r="H7" s="566">
        <v>5087000</v>
      </c>
      <c r="I7" s="567"/>
      <c r="J7" s="568"/>
    </row>
    <row r="8" spans="3:10" x14ac:dyDescent="0.25">
      <c r="C8" s="564" t="s">
        <v>4089</v>
      </c>
      <c r="D8" s="564" t="s">
        <v>4163</v>
      </c>
      <c r="E8" s="565">
        <v>2277287.1670795456</v>
      </c>
      <c r="F8" s="565"/>
      <c r="G8" s="565">
        <v>3209747.6310628979</v>
      </c>
      <c r="H8" s="566">
        <v>5487000</v>
      </c>
      <c r="I8" s="567"/>
    </row>
    <row r="9" spans="3:10" x14ac:dyDescent="0.25">
      <c r="C9" s="564" t="s">
        <v>4090</v>
      </c>
      <c r="D9" s="564" t="s">
        <v>4164</v>
      </c>
      <c r="E9" s="565">
        <v>2676872.0707079195</v>
      </c>
      <c r="F9" s="565"/>
      <c r="G9" s="565">
        <v>3209747.6310628979</v>
      </c>
      <c r="H9" s="566">
        <v>5887000</v>
      </c>
      <c r="I9" s="567"/>
    </row>
    <row r="10" spans="3:10" x14ac:dyDescent="0.25">
      <c r="C10" s="564" t="s">
        <v>4091</v>
      </c>
      <c r="D10" s="564" t="s">
        <v>4165</v>
      </c>
      <c r="E10" s="565">
        <v>3076456.9743362935</v>
      </c>
      <c r="F10" s="565"/>
      <c r="G10" s="565">
        <v>3209747.6310628979</v>
      </c>
      <c r="H10" s="566">
        <v>6286000</v>
      </c>
      <c r="I10" s="567"/>
    </row>
    <row r="11" spans="3:10" x14ac:dyDescent="0.25">
      <c r="C11" s="564" t="s">
        <v>4092</v>
      </c>
      <c r="D11" s="564" t="s">
        <v>4166</v>
      </c>
      <c r="E11" s="565">
        <v>3476041.877964668</v>
      </c>
      <c r="F11" s="565"/>
      <c r="G11" s="565">
        <v>3209747.6310628979</v>
      </c>
      <c r="H11" s="566">
        <v>6686000</v>
      </c>
      <c r="I11" s="567"/>
    </row>
    <row r="12" spans="3:10" x14ac:dyDescent="0.25">
      <c r="C12" s="564" t="s">
        <v>4093</v>
      </c>
      <c r="D12" s="564" t="s">
        <v>4167</v>
      </c>
      <c r="E12" s="565">
        <v>3875626.7815930424</v>
      </c>
      <c r="F12" s="565"/>
      <c r="G12" s="565">
        <v>3256978.0676958384</v>
      </c>
      <c r="H12" s="566">
        <v>7133000</v>
      </c>
      <c r="I12" s="567"/>
    </row>
    <row r="13" spans="3:10" x14ac:dyDescent="0.25">
      <c r="C13" s="564" t="s">
        <v>4094</v>
      </c>
      <c r="D13" s="564" t="s">
        <v>4168</v>
      </c>
      <c r="E13" s="565">
        <v>4275211.6852214159</v>
      </c>
      <c r="F13" s="565"/>
      <c r="G13" s="565">
        <v>3256978.0676958384</v>
      </c>
      <c r="H13" s="566">
        <v>7532000</v>
      </c>
      <c r="I13" s="567"/>
    </row>
    <row r="14" spans="3:10" x14ac:dyDescent="0.25">
      <c r="C14" s="564" t="s">
        <v>4095</v>
      </c>
      <c r="D14" s="3731" t="s">
        <v>4169</v>
      </c>
      <c r="E14" s="565">
        <v>4674796.5888497904</v>
      </c>
      <c r="F14" s="565"/>
      <c r="G14" s="565">
        <v>3256978.0676958384</v>
      </c>
      <c r="H14" s="3732">
        <v>7932000</v>
      </c>
      <c r="I14" s="567"/>
    </row>
    <row r="15" spans="3:10" x14ac:dyDescent="0.25">
      <c r="C15" s="564" t="s">
        <v>4096</v>
      </c>
      <c r="D15" s="564" t="s">
        <v>4170</v>
      </c>
      <c r="E15" s="565">
        <v>2266973.1571770213</v>
      </c>
      <c r="F15" s="565"/>
      <c r="G15" s="565">
        <v>3410708.8989256285</v>
      </c>
      <c r="H15" s="566">
        <v>5678000</v>
      </c>
      <c r="I15" s="567"/>
    </row>
    <row r="16" spans="3:10" x14ac:dyDescent="0.25">
      <c r="C16" s="564" t="s">
        <v>4097</v>
      </c>
      <c r="D16" s="564" t="s">
        <v>4171</v>
      </c>
      <c r="E16" s="565">
        <v>3523028.6809503459</v>
      </c>
      <c r="F16" s="565"/>
      <c r="G16" s="565">
        <v>3410708.8989256285</v>
      </c>
      <c r="H16" s="566">
        <v>6934000</v>
      </c>
      <c r="I16" s="567"/>
    </row>
    <row r="17" spans="3:9" x14ac:dyDescent="0.25">
      <c r="C17" s="564" t="s">
        <v>4098</v>
      </c>
      <c r="D17" s="564" t="s">
        <v>4172</v>
      </c>
      <c r="E17" s="565">
        <v>4779084.2047236701</v>
      </c>
      <c r="F17" s="565"/>
      <c r="G17" s="565">
        <v>3410708.8989256285</v>
      </c>
      <c r="H17" s="566">
        <v>8190000</v>
      </c>
      <c r="I17" s="567"/>
    </row>
    <row r="18" spans="3:9" x14ac:dyDescent="0.25">
      <c r="C18" s="564" t="s">
        <v>4099</v>
      </c>
      <c r="D18" s="564" t="s">
        <v>4173</v>
      </c>
      <c r="E18" s="565">
        <v>6035139.7284969948</v>
      </c>
      <c r="F18" s="565"/>
      <c r="G18" s="565">
        <v>3410708.8989256285</v>
      </c>
      <c r="H18" s="566">
        <v>9446000</v>
      </c>
      <c r="I18" s="567"/>
    </row>
    <row r="19" spans="3:9" x14ac:dyDescent="0.25">
      <c r="C19" s="564" t="s">
        <v>4100</v>
      </c>
      <c r="D19" s="564" t="s">
        <v>4174</v>
      </c>
      <c r="E19" s="565">
        <v>7291195.2522703186</v>
      </c>
      <c r="F19" s="565"/>
      <c r="G19" s="565">
        <v>3410708.8989256285</v>
      </c>
      <c r="H19" s="566">
        <v>10702000</v>
      </c>
      <c r="I19" s="567"/>
    </row>
    <row r="20" spans="3:9" x14ac:dyDescent="0.25">
      <c r="C20" s="564" t="s">
        <v>4101</v>
      </c>
      <c r="D20" s="564" t="s">
        <v>4175</v>
      </c>
      <c r="E20" s="565">
        <v>8547250.7760436442</v>
      </c>
      <c r="F20" s="565"/>
      <c r="G20" s="565">
        <v>3410708.8989256285</v>
      </c>
      <c r="H20" s="566">
        <v>11958000</v>
      </c>
      <c r="I20" s="567"/>
    </row>
    <row r="21" spans="3:9" x14ac:dyDescent="0.25">
      <c r="C21" s="564" t="s">
        <v>4102</v>
      </c>
      <c r="D21" s="564" t="s">
        <v>4176</v>
      </c>
      <c r="E21" s="565">
        <v>9803306.2998169679</v>
      </c>
      <c r="F21" s="565"/>
      <c r="G21" s="565">
        <v>3461945.0912694274</v>
      </c>
      <c r="H21" s="566">
        <v>13265000</v>
      </c>
      <c r="I21" s="567"/>
    </row>
    <row r="22" spans="3:9" x14ac:dyDescent="0.25">
      <c r="C22" s="564" t="s">
        <v>4103</v>
      </c>
      <c r="D22" s="564" t="s">
        <v>4177</v>
      </c>
      <c r="E22" s="565">
        <v>11059361.823590292</v>
      </c>
      <c r="F22" s="565"/>
      <c r="G22" s="565">
        <v>3461945.0912694274</v>
      </c>
      <c r="H22" s="566">
        <v>14521000</v>
      </c>
      <c r="I22" s="567"/>
    </row>
    <row r="23" spans="3:9" x14ac:dyDescent="0.25">
      <c r="C23" s="564" t="s">
        <v>4104</v>
      </c>
      <c r="D23" s="564" t="s">
        <v>4178</v>
      </c>
      <c r="E23" s="565">
        <v>9176907.2194822244</v>
      </c>
      <c r="F23" s="565"/>
      <c r="G23" s="565">
        <v>27818287.949202046</v>
      </c>
      <c r="H23" s="566">
        <v>36995000</v>
      </c>
      <c r="I23" s="567"/>
    </row>
    <row r="24" spans="3:9" x14ac:dyDescent="0.25">
      <c r="C24" s="564" t="s">
        <v>4105</v>
      </c>
      <c r="D24" s="564" t="s">
        <v>4179</v>
      </c>
      <c r="E24" s="565">
        <v>12035843.664999181</v>
      </c>
      <c r="F24" s="565"/>
      <c r="G24" s="565">
        <v>27818287.949202046</v>
      </c>
      <c r="H24" s="566">
        <v>39854000</v>
      </c>
      <c r="I24" s="567"/>
    </row>
    <row r="25" spans="3:9" x14ac:dyDescent="0.25">
      <c r="C25" s="564" t="s">
        <v>4106</v>
      </c>
      <c r="D25" s="564" t="s">
        <v>4180</v>
      </c>
      <c r="E25" s="565">
        <v>14894780.110516138</v>
      </c>
      <c r="F25" s="565"/>
      <c r="G25" s="565">
        <v>27818287.949202046</v>
      </c>
      <c r="H25" s="566">
        <v>42713000</v>
      </c>
      <c r="I25" s="567"/>
    </row>
    <row r="26" spans="3:9" x14ac:dyDescent="0.25">
      <c r="C26" s="564" t="s">
        <v>4107</v>
      </c>
      <c r="D26" s="564" t="s">
        <v>4181</v>
      </c>
      <c r="E26" s="565">
        <v>17753716.556033093</v>
      </c>
      <c r="F26" s="565"/>
      <c r="G26" s="565">
        <v>27818287.949202046</v>
      </c>
      <c r="H26" s="566">
        <v>45572000</v>
      </c>
      <c r="I26" s="567"/>
    </row>
    <row r="27" spans="3:9" x14ac:dyDescent="0.25">
      <c r="C27" s="564" t="s">
        <v>4108</v>
      </c>
      <c r="D27" s="564" t="s">
        <v>4182</v>
      </c>
      <c r="E27" s="565">
        <v>20612653.001550049</v>
      </c>
      <c r="F27" s="565"/>
      <c r="G27" s="565">
        <v>27818287.949202046</v>
      </c>
      <c r="H27" s="566">
        <v>48431000</v>
      </c>
      <c r="I27" s="567"/>
    </row>
    <row r="28" spans="3:9" x14ac:dyDescent="0.25">
      <c r="C28" s="564" t="s">
        <v>4109</v>
      </c>
      <c r="D28" s="564" t="s">
        <v>4183</v>
      </c>
      <c r="E28" s="565">
        <v>23471589.447067007</v>
      </c>
      <c r="F28" s="565"/>
      <c r="G28" s="565">
        <v>27818287.949202046</v>
      </c>
      <c r="H28" s="566">
        <v>51290000</v>
      </c>
      <c r="I28" s="567"/>
    </row>
    <row r="29" spans="3:9" x14ac:dyDescent="0.25">
      <c r="C29" s="564" t="s">
        <v>4110</v>
      </c>
      <c r="D29" s="564" t="s">
        <v>4184</v>
      </c>
      <c r="E29" s="565">
        <v>26330525.892583963</v>
      </c>
      <c r="F29" s="565"/>
      <c r="G29" s="565">
        <v>27818287.949202046</v>
      </c>
      <c r="H29" s="566">
        <v>54149000</v>
      </c>
      <c r="I29" s="567"/>
    </row>
    <row r="30" spans="3:9" x14ac:dyDescent="0.25">
      <c r="C30" s="564" t="s">
        <v>4111</v>
      </c>
      <c r="D30" s="564" t="s">
        <v>4185</v>
      </c>
      <c r="E30" s="565">
        <v>29189462.338100918</v>
      </c>
      <c r="F30" s="565"/>
      <c r="G30" s="565">
        <v>27818287.949202046</v>
      </c>
      <c r="H30" s="566">
        <v>57008000</v>
      </c>
      <c r="I30" s="567"/>
    </row>
    <row r="31" spans="3:9" x14ac:dyDescent="0.25">
      <c r="C31" s="564" t="s">
        <v>4112</v>
      </c>
      <c r="D31" s="564" t="s">
        <v>4186</v>
      </c>
      <c r="E31" s="565">
        <v>32048398.783617873</v>
      </c>
      <c r="F31" s="565"/>
      <c r="G31" s="565">
        <v>28283917.227286953</v>
      </c>
      <c r="H31" s="566">
        <v>60332000</v>
      </c>
      <c r="I31" s="567"/>
    </row>
    <row r="32" spans="3:9" x14ac:dyDescent="0.25">
      <c r="C32" s="564" t="s">
        <v>4113</v>
      </c>
      <c r="D32" s="564" t="s">
        <v>4187</v>
      </c>
      <c r="E32" s="565">
        <v>34907335.229134828</v>
      </c>
      <c r="F32" s="565"/>
      <c r="G32" s="565">
        <v>28283917.227286953</v>
      </c>
      <c r="H32" s="566">
        <v>63191000</v>
      </c>
      <c r="I32" s="567"/>
    </row>
    <row r="33" spans="3:9" x14ac:dyDescent="0.25">
      <c r="C33" s="564" t="s">
        <v>4114</v>
      </c>
      <c r="D33" s="564" t="s">
        <v>4188</v>
      </c>
      <c r="E33" s="565">
        <v>12579289.309039308</v>
      </c>
      <c r="F33" s="565"/>
      <c r="G33" s="565">
        <v>61515783.731928654</v>
      </c>
      <c r="H33" s="566">
        <v>74095000</v>
      </c>
      <c r="I33" s="567"/>
    </row>
    <row r="34" spans="3:9" x14ac:dyDescent="0.25">
      <c r="C34" s="564" t="s">
        <v>4115</v>
      </c>
      <c r="D34" s="564" t="s">
        <v>4189</v>
      </c>
      <c r="E34" s="565">
        <v>14336715.437294796</v>
      </c>
      <c r="F34" s="565"/>
      <c r="G34" s="565">
        <v>61515783.731928654</v>
      </c>
      <c r="H34" s="566">
        <v>75852000</v>
      </c>
      <c r="I34" s="567"/>
    </row>
    <row r="35" spans="3:9" x14ac:dyDescent="0.25">
      <c r="C35" s="564" t="s">
        <v>4116</v>
      </c>
      <c r="D35" s="564" t="s">
        <v>4190</v>
      </c>
      <c r="E35" s="565">
        <v>16533499.765843404</v>
      </c>
      <c r="F35" s="565"/>
      <c r="G35" s="565">
        <v>61515783.731928654</v>
      </c>
      <c r="H35" s="566">
        <v>78049000</v>
      </c>
      <c r="I35" s="567"/>
    </row>
    <row r="36" spans="3:9" x14ac:dyDescent="0.25">
      <c r="C36" s="564" t="s">
        <v>4117</v>
      </c>
      <c r="D36" s="564" t="s">
        <v>4191</v>
      </c>
      <c r="E36" s="565">
        <v>18730284.094392013</v>
      </c>
      <c r="F36" s="565"/>
      <c r="G36" s="565">
        <v>61515783.731928654</v>
      </c>
      <c r="H36" s="566">
        <v>80246000</v>
      </c>
      <c r="I36" s="567"/>
    </row>
    <row r="37" spans="3:9" x14ac:dyDescent="0.25">
      <c r="C37" s="564" t="s">
        <v>4118</v>
      </c>
      <c r="D37" s="564" t="s">
        <v>4192</v>
      </c>
      <c r="E37" s="565">
        <v>23123846.07857224</v>
      </c>
      <c r="F37" s="565"/>
      <c r="G37" s="565">
        <v>61515783.731928654</v>
      </c>
      <c r="H37" s="566">
        <v>84640000</v>
      </c>
      <c r="I37" s="567"/>
    </row>
    <row r="38" spans="3:9" x14ac:dyDescent="0.25">
      <c r="C38" s="564" t="s">
        <v>4119</v>
      </c>
      <c r="D38" s="564" t="s">
        <v>4193</v>
      </c>
      <c r="E38" s="565">
        <v>24588371.18857697</v>
      </c>
      <c r="F38" s="565"/>
      <c r="G38" s="565">
        <v>61515783.731928654</v>
      </c>
      <c r="H38" s="566">
        <v>86104000</v>
      </c>
      <c r="I38" s="567"/>
    </row>
    <row r="39" spans="3:9" x14ac:dyDescent="0.25">
      <c r="C39" s="564" t="s">
        <v>4120</v>
      </c>
      <c r="D39" s="564" t="s">
        <v>4194</v>
      </c>
      <c r="E39" s="565">
        <v>27517414.735669453</v>
      </c>
      <c r="F39" s="565"/>
      <c r="G39" s="565">
        <v>61515783.731928654</v>
      </c>
      <c r="H39" s="566">
        <v>89033000</v>
      </c>
      <c r="I39" s="567"/>
    </row>
    <row r="40" spans="3:9" x14ac:dyDescent="0.25">
      <c r="C40" s="564" t="s">
        <v>4121</v>
      </c>
      <c r="D40" s="564" t="s">
        <v>4195</v>
      </c>
      <c r="E40" s="565">
        <v>33375501.829854414</v>
      </c>
      <c r="F40" s="565"/>
      <c r="G40" s="565">
        <v>61515783.731928654</v>
      </c>
      <c r="H40" s="566">
        <v>94891000</v>
      </c>
      <c r="I40" s="567"/>
    </row>
    <row r="41" spans="3:9" x14ac:dyDescent="0.25">
      <c r="C41" s="564" t="s">
        <v>4122</v>
      </c>
      <c r="D41" s="564" t="s">
        <v>4196</v>
      </c>
      <c r="E41" s="565">
        <v>39233588.924039379</v>
      </c>
      <c r="F41" s="565"/>
      <c r="G41" s="565">
        <v>61515783.731928654</v>
      </c>
      <c r="H41" s="566">
        <v>100749000</v>
      </c>
      <c r="I41" s="567"/>
    </row>
    <row r="42" spans="3:9" x14ac:dyDescent="0.25">
      <c r="C42" s="564" t="s">
        <v>4123</v>
      </c>
      <c r="D42" s="564" t="s">
        <v>4197</v>
      </c>
      <c r="E42" s="565">
        <v>46849095.473562837</v>
      </c>
      <c r="F42" s="565"/>
      <c r="G42" s="565">
        <v>67615985.125691041</v>
      </c>
      <c r="H42" s="566">
        <v>114465000</v>
      </c>
      <c r="I42" s="567"/>
    </row>
    <row r="43" spans="3:9" x14ac:dyDescent="0.25">
      <c r="C43" s="564" t="s">
        <v>4124</v>
      </c>
      <c r="D43" s="564" t="s">
        <v>4198</v>
      </c>
      <c r="E43" s="565">
        <v>68524017.722047195</v>
      </c>
      <c r="F43" s="565"/>
      <c r="G43" s="565">
        <v>67615985.125691041</v>
      </c>
      <c r="H43" s="566">
        <v>136140000</v>
      </c>
      <c r="I43" s="567"/>
    </row>
    <row r="44" spans="3:9" ht="20.45" customHeight="1" x14ac:dyDescent="0.25"/>
    <row r="46" spans="3:9" ht="38.25" x14ac:dyDescent="0.25">
      <c r="C46" s="561" t="s">
        <v>775</v>
      </c>
      <c r="D46" s="561" t="s">
        <v>3518</v>
      </c>
      <c r="E46" s="561" t="s">
        <v>1015</v>
      </c>
      <c r="F46" s="561" t="s">
        <v>3519</v>
      </c>
      <c r="G46" s="561" t="s">
        <v>3520</v>
      </c>
      <c r="H46" s="562" t="s">
        <v>4237</v>
      </c>
      <c r="I46" s="569"/>
    </row>
    <row r="47" spans="3:9" x14ac:dyDescent="0.25">
      <c r="C47" s="564" t="s">
        <v>4125</v>
      </c>
      <c r="D47" s="564" t="s">
        <v>4199</v>
      </c>
      <c r="E47" s="565">
        <v>1877702.2634511713</v>
      </c>
      <c r="F47" s="565"/>
      <c r="G47" s="565">
        <v>3780761.0800041724</v>
      </c>
      <c r="H47" s="566">
        <v>5658000</v>
      </c>
      <c r="I47" s="570"/>
    </row>
    <row r="48" spans="3:9" x14ac:dyDescent="0.25">
      <c r="C48" s="564" t="s">
        <v>4126</v>
      </c>
      <c r="D48" s="564" t="s">
        <v>4200</v>
      </c>
      <c r="E48" s="565">
        <v>2277287.1670795456</v>
      </c>
      <c r="F48" s="565"/>
      <c r="G48" s="565">
        <v>3780761.0800041724</v>
      </c>
      <c r="H48" s="566">
        <v>6058000</v>
      </c>
      <c r="I48" s="570"/>
    </row>
    <row r="49" spans="3:9" x14ac:dyDescent="0.25">
      <c r="C49" s="564" t="s">
        <v>4127</v>
      </c>
      <c r="D49" s="564" t="s">
        <v>4201</v>
      </c>
      <c r="E49" s="565">
        <v>2676872.0707079195</v>
      </c>
      <c r="F49" s="565"/>
      <c r="G49" s="565">
        <v>3780761.0800041724</v>
      </c>
      <c r="H49" s="566">
        <v>6458000</v>
      </c>
      <c r="I49" s="570"/>
    </row>
    <row r="50" spans="3:9" x14ac:dyDescent="0.25">
      <c r="C50" s="564" t="s">
        <v>4128</v>
      </c>
      <c r="D50" s="564" t="s">
        <v>4202</v>
      </c>
      <c r="E50" s="565">
        <v>3076456.9743362935</v>
      </c>
      <c r="F50" s="565"/>
      <c r="G50" s="565">
        <v>3780761.0800041724</v>
      </c>
      <c r="H50" s="566">
        <v>6857000</v>
      </c>
      <c r="I50" s="570"/>
    </row>
    <row r="51" spans="3:9" x14ac:dyDescent="0.25">
      <c r="C51" s="564" t="s">
        <v>4129</v>
      </c>
      <c r="D51" s="564" t="s">
        <v>4203</v>
      </c>
      <c r="E51" s="565">
        <v>3476041.877964668</v>
      </c>
      <c r="F51" s="565"/>
      <c r="G51" s="565">
        <v>3780761.0800041724</v>
      </c>
      <c r="H51" s="566">
        <v>7257000</v>
      </c>
      <c r="I51" s="570"/>
    </row>
    <row r="52" spans="3:9" x14ac:dyDescent="0.25">
      <c r="C52" s="564" t="s">
        <v>4130</v>
      </c>
      <c r="D52" s="564" t="s">
        <v>4204</v>
      </c>
      <c r="E52" s="565">
        <v>3875626.7815930424</v>
      </c>
      <c r="F52" s="565"/>
      <c r="G52" s="565">
        <v>3849909.5595076666</v>
      </c>
      <c r="H52" s="566">
        <v>7726000</v>
      </c>
      <c r="I52" s="570"/>
    </row>
    <row r="53" spans="3:9" x14ac:dyDescent="0.25">
      <c r="C53" s="564" t="s">
        <v>4131</v>
      </c>
      <c r="D53" s="564" t="s">
        <v>4205</v>
      </c>
      <c r="E53" s="565">
        <v>4275211.6852214159</v>
      </c>
      <c r="F53" s="565"/>
      <c r="G53" s="565">
        <v>3849909.5595076666</v>
      </c>
      <c r="H53" s="566">
        <v>8125000</v>
      </c>
      <c r="I53" s="570"/>
    </row>
    <row r="54" spans="3:9" x14ac:dyDescent="0.25">
      <c r="C54" s="564" t="s">
        <v>4132</v>
      </c>
      <c r="D54" s="564" t="s">
        <v>4206</v>
      </c>
      <c r="E54" s="565">
        <v>4674796.5888497904</v>
      </c>
      <c r="F54" s="565"/>
      <c r="G54" s="565">
        <v>3849909.5595076666</v>
      </c>
      <c r="H54" s="566">
        <v>8525000</v>
      </c>
      <c r="I54" s="570"/>
    </row>
    <row r="55" spans="3:9" x14ac:dyDescent="0.25">
      <c r="C55" s="564" t="s">
        <v>4133</v>
      </c>
      <c r="D55" s="564" t="s">
        <v>4207</v>
      </c>
      <c r="E55" s="565">
        <v>2266973.1571770213</v>
      </c>
      <c r="F55" s="565"/>
      <c r="G55" s="565">
        <v>3988206.5185146555</v>
      </c>
      <c r="H55" s="566">
        <v>6255000</v>
      </c>
      <c r="I55" s="570"/>
    </row>
    <row r="56" spans="3:9" x14ac:dyDescent="0.25">
      <c r="C56" s="564" t="s">
        <v>4134</v>
      </c>
      <c r="D56" s="564" t="s">
        <v>4208</v>
      </c>
      <c r="E56" s="565">
        <v>3523028.6809503459</v>
      </c>
      <c r="F56" s="565"/>
      <c r="G56" s="565">
        <v>3988206.5185146555</v>
      </c>
      <c r="H56" s="566">
        <v>7511000</v>
      </c>
      <c r="I56" s="570"/>
    </row>
    <row r="57" spans="3:9" x14ac:dyDescent="0.25">
      <c r="C57" s="564" t="s">
        <v>4135</v>
      </c>
      <c r="D57" s="564" t="s">
        <v>4209</v>
      </c>
      <c r="E57" s="565">
        <v>4779084.2047236701</v>
      </c>
      <c r="F57" s="565"/>
      <c r="G57" s="565">
        <v>3988206.5185146555</v>
      </c>
      <c r="H57" s="566">
        <v>8767000</v>
      </c>
      <c r="I57" s="570"/>
    </row>
    <row r="58" spans="3:9" x14ac:dyDescent="0.25">
      <c r="C58" s="564" t="s">
        <v>4136</v>
      </c>
      <c r="D58" s="564" t="s">
        <v>4210</v>
      </c>
      <c r="E58" s="565">
        <v>6035139.7284969948</v>
      </c>
      <c r="F58" s="565"/>
      <c r="G58" s="565">
        <v>3988206.5185146555</v>
      </c>
      <c r="H58" s="566">
        <v>10023000</v>
      </c>
      <c r="I58" s="570"/>
    </row>
    <row r="59" spans="3:9" x14ac:dyDescent="0.25">
      <c r="C59" s="564" t="s">
        <v>4137</v>
      </c>
      <c r="D59" s="564" t="s">
        <v>4211</v>
      </c>
      <c r="E59" s="565">
        <v>7291195.2522703186</v>
      </c>
      <c r="F59" s="565"/>
      <c r="G59" s="565">
        <v>3988206.5185146555</v>
      </c>
      <c r="H59" s="566">
        <v>11279000</v>
      </c>
      <c r="I59" s="570"/>
    </row>
    <row r="60" spans="3:9" x14ac:dyDescent="0.25">
      <c r="C60" s="564" t="s">
        <v>4138</v>
      </c>
      <c r="D60" s="564" t="s">
        <v>4212</v>
      </c>
      <c r="E60" s="565">
        <v>8547250.7760436442</v>
      </c>
      <c r="F60" s="565"/>
      <c r="G60" s="565">
        <v>3988206.5185146555</v>
      </c>
      <c r="H60" s="566">
        <v>12535000</v>
      </c>
      <c r="I60" s="570"/>
    </row>
    <row r="61" spans="3:9" x14ac:dyDescent="0.25">
      <c r="C61" s="564" t="s">
        <v>4139</v>
      </c>
      <c r="D61" s="564" t="s">
        <v>4213</v>
      </c>
      <c r="E61" s="565">
        <v>9803306.2998169679</v>
      </c>
      <c r="F61" s="565"/>
      <c r="G61" s="565">
        <v>4126510.5051632421</v>
      </c>
      <c r="H61" s="566">
        <v>13930000</v>
      </c>
      <c r="I61" s="570"/>
    </row>
    <row r="62" spans="3:9" x14ac:dyDescent="0.25">
      <c r="C62" s="564" t="s">
        <v>4140</v>
      </c>
      <c r="D62" s="564" t="s">
        <v>4214</v>
      </c>
      <c r="E62" s="565">
        <v>11059361.823590292</v>
      </c>
      <c r="F62" s="565"/>
      <c r="G62" s="565">
        <v>4126510.5051632421</v>
      </c>
      <c r="H62" s="566">
        <v>15186000</v>
      </c>
      <c r="I62" s="570"/>
    </row>
    <row r="63" spans="3:9" x14ac:dyDescent="0.25">
      <c r="C63" s="564" t="s">
        <v>4141</v>
      </c>
      <c r="D63" s="564" t="s">
        <v>4215</v>
      </c>
      <c r="E63" s="565">
        <v>9176907.2194822244</v>
      </c>
      <c r="F63" s="565"/>
      <c r="G63" s="565">
        <v>27818287.949202046</v>
      </c>
      <c r="H63" s="566">
        <v>36995000</v>
      </c>
      <c r="I63" s="570"/>
    </row>
    <row r="64" spans="3:9" x14ac:dyDescent="0.25">
      <c r="C64" s="564" t="s">
        <v>4142</v>
      </c>
      <c r="D64" s="564" t="s">
        <v>4216</v>
      </c>
      <c r="E64" s="565">
        <v>12035843.664999181</v>
      </c>
      <c r="F64" s="565"/>
      <c r="G64" s="565">
        <v>27818287.949202046</v>
      </c>
      <c r="H64" s="566">
        <v>39854000</v>
      </c>
      <c r="I64" s="570"/>
    </row>
    <row r="65" spans="3:9" x14ac:dyDescent="0.25">
      <c r="C65" s="564" t="s">
        <v>4143</v>
      </c>
      <c r="D65" s="564" t="s">
        <v>4217</v>
      </c>
      <c r="E65" s="565">
        <v>14894780.110516138</v>
      </c>
      <c r="F65" s="565"/>
      <c r="G65" s="565">
        <v>27818287.949202046</v>
      </c>
      <c r="H65" s="566">
        <v>42713000</v>
      </c>
      <c r="I65" s="570"/>
    </row>
    <row r="66" spans="3:9" x14ac:dyDescent="0.25">
      <c r="C66" s="564" t="s">
        <v>4144</v>
      </c>
      <c r="D66" s="564" t="s">
        <v>4218</v>
      </c>
      <c r="E66" s="565">
        <v>17753716.556033093</v>
      </c>
      <c r="F66" s="565"/>
      <c r="G66" s="565">
        <v>27818287.949202046</v>
      </c>
      <c r="H66" s="566">
        <v>45572000</v>
      </c>
      <c r="I66" s="570"/>
    </row>
    <row r="67" spans="3:9" x14ac:dyDescent="0.25">
      <c r="C67" s="564" t="s">
        <v>4145</v>
      </c>
      <c r="D67" s="564" t="s">
        <v>4219</v>
      </c>
      <c r="E67" s="565">
        <v>20612653.001550049</v>
      </c>
      <c r="F67" s="565"/>
      <c r="G67" s="565">
        <v>27818287.949202046</v>
      </c>
      <c r="H67" s="566">
        <v>48431000</v>
      </c>
      <c r="I67" s="570"/>
    </row>
    <row r="68" spans="3:9" x14ac:dyDescent="0.25">
      <c r="C68" s="564" t="s">
        <v>4146</v>
      </c>
      <c r="D68" s="564" t="s">
        <v>4220</v>
      </c>
      <c r="E68" s="565">
        <v>23471589.447067007</v>
      </c>
      <c r="F68" s="565"/>
      <c r="G68" s="565">
        <v>27818287.949202046</v>
      </c>
      <c r="H68" s="566">
        <v>51290000</v>
      </c>
      <c r="I68" s="570"/>
    </row>
    <row r="69" spans="3:9" x14ac:dyDescent="0.25">
      <c r="C69" s="564" t="s">
        <v>4147</v>
      </c>
      <c r="D69" s="564" t="s">
        <v>4221</v>
      </c>
      <c r="E69" s="565">
        <v>26330525.892583963</v>
      </c>
      <c r="F69" s="565"/>
      <c r="G69" s="565">
        <v>27818287.949202046</v>
      </c>
      <c r="H69" s="566">
        <v>54149000</v>
      </c>
      <c r="I69" s="570"/>
    </row>
    <row r="70" spans="3:9" x14ac:dyDescent="0.25">
      <c r="C70" s="564" t="s">
        <v>4148</v>
      </c>
      <c r="D70" s="564" t="s">
        <v>4222</v>
      </c>
      <c r="E70" s="565">
        <v>29189462.338100918</v>
      </c>
      <c r="F70" s="565"/>
      <c r="G70" s="565">
        <v>27818287.949202046</v>
      </c>
      <c r="H70" s="566">
        <v>57008000</v>
      </c>
      <c r="I70" s="570"/>
    </row>
    <row r="71" spans="3:9" x14ac:dyDescent="0.25">
      <c r="C71" s="564" t="s">
        <v>4149</v>
      </c>
      <c r="D71" s="564" t="s">
        <v>4223</v>
      </c>
      <c r="E71" s="565">
        <v>32048398.783617873</v>
      </c>
      <c r="F71" s="565"/>
      <c r="G71" s="565">
        <v>28283917.227286953</v>
      </c>
      <c r="H71" s="566">
        <v>60332000</v>
      </c>
      <c r="I71" s="570"/>
    </row>
    <row r="72" spans="3:9" x14ac:dyDescent="0.25">
      <c r="C72" s="564" t="s">
        <v>4150</v>
      </c>
      <c r="D72" s="564" t="s">
        <v>4224</v>
      </c>
      <c r="E72" s="565">
        <v>34907335.229134828</v>
      </c>
      <c r="F72" s="565"/>
      <c r="G72" s="565">
        <v>28283917.227286953</v>
      </c>
      <c r="H72" s="566">
        <v>63191000</v>
      </c>
      <c r="I72" s="570"/>
    </row>
    <row r="73" spans="3:9" x14ac:dyDescent="0.25">
      <c r="C73" s="564" t="s">
        <v>4151</v>
      </c>
      <c r="D73" s="564" t="s">
        <v>4225</v>
      </c>
      <c r="E73" s="565">
        <v>12579289.309039308</v>
      </c>
      <c r="F73" s="565"/>
      <c r="G73" s="565">
        <v>61515783.731928654</v>
      </c>
      <c r="H73" s="566">
        <v>74095000</v>
      </c>
      <c r="I73" s="570"/>
    </row>
    <row r="74" spans="3:9" x14ac:dyDescent="0.25">
      <c r="C74" s="564" t="s">
        <v>4152</v>
      </c>
      <c r="D74" s="564" t="s">
        <v>4226</v>
      </c>
      <c r="E74" s="565">
        <v>14336715.437294796</v>
      </c>
      <c r="F74" s="565"/>
      <c r="G74" s="565">
        <v>61515783.731928654</v>
      </c>
      <c r="H74" s="566">
        <v>75852000</v>
      </c>
      <c r="I74" s="570"/>
    </row>
    <row r="75" spans="3:9" x14ac:dyDescent="0.25">
      <c r="C75" s="564" t="s">
        <v>4153</v>
      </c>
      <c r="D75" s="564" t="s">
        <v>4227</v>
      </c>
      <c r="E75" s="565">
        <v>16533499.765843404</v>
      </c>
      <c r="F75" s="565"/>
      <c r="G75" s="565">
        <v>61515783.731928654</v>
      </c>
      <c r="H75" s="566">
        <v>78049000</v>
      </c>
      <c r="I75" s="570"/>
    </row>
    <row r="76" spans="3:9" x14ac:dyDescent="0.25">
      <c r="C76" s="564" t="s">
        <v>4154</v>
      </c>
      <c r="D76" s="564" t="s">
        <v>4228</v>
      </c>
      <c r="E76" s="565">
        <v>18730284.094392013</v>
      </c>
      <c r="F76" s="565"/>
      <c r="G76" s="565">
        <v>61515783.731928654</v>
      </c>
      <c r="H76" s="566">
        <v>80246000</v>
      </c>
      <c r="I76" s="570"/>
    </row>
    <row r="77" spans="3:9" x14ac:dyDescent="0.25">
      <c r="C77" s="564" t="s">
        <v>4155</v>
      </c>
      <c r="D77" s="564" t="s">
        <v>4229</v>
      </c>
      <c r="E77" s="565">
        <v>23123846.07857224</v>
      </c>
      <c r="F77" s="565"/>
      <c r="G77" s="565">
        <v>61515783.731928654</v>
      </c>
      <c r="H77" s="566">
        <v>84640000</v>
      </c>
      <c r="I77" s="570"/>
    </row>
    <row r="78" spans="3:9" x14ac:dyDescent="0.25">
      <c r="C78" s="564" t="s">
        <v>4156</v>
      </c>
      <c r="D78" s="564" t="s">
        <v>4230</v>
      </c>
      <c r="E78" s="565">
        <v>24588371.18857697</v>
      </c>
      <c r="F78" s="565"/>
      <c r="G78" s="565">
        <v>61515783.731928654</v>
      </c>
      <c r="H78" s="566">
        <v>86104000</v>
      </c>
      <c r="I78" s="570"/>
    </row>
    <row r="79" spans="3:9" x14ac:dyDescent="0.25">
      <c r="C79" s="564" t="s">
        <v>4157</v>
      </c>
      <c r="D79" s="564" t="s">
        <v>4231</v>
      </c>
      <c r="E79" s="565">
        <v>27517414.735669453</v>
      </c>
      <c r="F79" s="565"/>
      <c r="G79" s="565">
        <v>61515783.731928654</v>
      </c>
      <c r="H79" s="566">
        <v>89033000</v>
      </c>
      <c r="I79" s="570"/>
    </row>
    <row r="80" spans="3:9" x14ac:dyDescent="0.25">
      <c r="C80" s="564" t="s">
        <v>4158</v>
      </c>
      <c r="D80" s="564" t="s">
        <v>4232</v>
      </c>
      <c r="E80" s="565">
        <v>33375501.829854414</v>
      </c>
      <c r="F80" s="565"/>
      <c r="G80" s="565">
        <v>61515783.731928654</v>
      </c>
      <c r="H80" s="566">
        <v>94891000</v>
      </c>
      <c r="I80" s="570"/>
    </row>
    <row r="81" spans="3:9" x14ac:dyDescent="0.25">
      <c r="C81" s="564" t="s">
        <v>4159</v>
      </c>
      <c r="D81" s="564" t="s">
        <v>4233</v>
      </c>
      <c r="E81" s="565">
        <v>39233588.924039379</v>
      </c>
      <c r="F81" s="565"/>
      <c r="G81" s="565">
        <v>61515783.731928654</v>
      </c>
      <c r="H81" s="566">
        <v>100749000</v>
      </c>
      <c r="I81" s="570"/>
    </row>
    <row r="82" spans="3:9" x14ac:dyDescent="0.25">
      <c r="C82" s="564" t="s">
        <v>4160</v>
      </c>
      <c r="D82" s="564" t="s">
        <v>4234</v>
      </c>
      <c r="E82" s="565">
        <v>46849095.473562837</v>
      </c>
      <c r="F82" s="565"/>
      <c r="G82" s="565">
        <v>67615985.125691041</v>
      </c>
      <c r="H82" s="566">
        <v>114465000</v>
      </c>
      <c r="I82" s="570"/>
    </row>
    <row r="83" spans="3:9" x14ac:dyDescent="0.25">
      <c r="C83" s="564" t="s">
        <v>4161</v>
      </c>
      <c r="D83" s="564" t="s">
        <v>4235</v>
      </c>
      <c r="E83" s="565">
        <v>68524017.722047195</v>
      </c>
      <c r="F83" s="565"/>
      <c r="G83" s="565">
        <v>67615985.125691041</v>
      </c>
      <c r="H83" s="566">
        <v>136140000</v>
      </c>
      <c r="I83" s="570"/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107</vt:i4>
      </vt:variant>
      <vt:variant>
        <vt:lpstr>Rangos con nombre</vt:lpstr>
      </vt:variant>
      <vt:variant>
        <vt:i4>18</vt:i4>
      </vt:variant>
    </vt:vector>
  </HeadingPairs>
  <TitlesOfParts>
    <vt:vector size="125" baseType="lpstr">
      <vt:lpstr>MENÚ</vt:lpstr>
      <vt:lpstr>Hoja5</vt:lpstr>
      <vt:lpstr>Resumen (2)</vt:lpstr>
      <vt:lpstr>Resumen</vt:lpstr>
      <vt:lpstr>Hoja2</vt:lpstr>
      <vt:lpstr>UC SE 6</vt:lpstr>
      <vt:lpstr>DDP SE 6</vt:lpstr>
      <vt:lpstr>ObCi SE 6</vt:lpstr>
      <vt:lpstr>Montaje SE 6</vt:lpstr>
      <vt:lpstr>Ingenieria SE 6</vt:lpstr>
      <vt:lpstr>Interv SE 6</vt:lpstr>
      <vt:lpstr>ADMON SE 6</vt:lpstr>
      <vt:lpstr>UC SE 5</vt:lpstr>
      <vt:lpstr>DDP SE 5</vt:lpstr>
      <vt:lpstr>ObCi SE 5</vt:lpstr>
      <vt:lpstr>Montaje SE 5</vt:lpstr>
      <vt:lpstr>Ingenieria SE 5</vt:lpstr>
      <vt:lpstr>Interv SE 5</vt:lpstr>
      <vt:lpstr>ADMON SE 5</vt:lpstr>
      <vt:lpstr>UC SE 4</vt:lpstr>
      <vt:lpstr>DDP SE 4</vt:lpstr>
      <vt:lpstr>ObCi SE 4</vt:lpstr>
      <vt:lpstr>Montaje SE 4</vt:lpstr>
      <vt:lpstr>Ingenieria SE4</vt:lpstr>
      <vt:lpstr>Interv SE4</vt:lpstr>
      <vt:lpstr>ADMON SE4</vt:lpstr>
      <vt:lpstr>OtrosSub</vt:lpstr>
      <vt:lpstr>UC SE 3</vt:lpstr>
      <vt:lpstr>DDP SE 3</vt:lpstr>
      <vt:lpstr>ObCi SE 3</vt:lpstr>
      <vt:lpstr>Montaje SE 3</vt:lpstr>
      <vt:lpstr>Ingenieria SE3</vt:lpstr>
      <vt:lpstr>Interv SE3</vt:lpstr>
      <vt:lpstr>ADMON SE3</vt:lpstr>
      <vt:lpstr>OtrosSubN3</vt:lpstr>
      <vt:lpstr>UC SE 2</vt:lpstr>
      <vt:lpstr>DDP SE 2</vt:lpstr>
      <vt:lpstr>ObCi SE 2</vt:lpstr>
      <vt:lpstr>Montaje SE 2</vt:lpstr>
      <vt:lpstr>Ingenieria SE2</vt:lpstr>
      <vt:lpstr>Interv SE2</vt:lpstr>
      <vt:lpstr>ADMON SE2</vt:lpstr>
      <vt:lpstr>011-08 SE STN</vt:lpstr>
      <vt:lpstr>Menu Otros</vt:lpstr>
      <vt:lpstr>Hoja1</vt:lpstr>
      <vt:lpstr>Equipos solicitados</vt:lpstr>
      <vt:lpstr>Hoja3</vt:lpstr>
      <vt:lpstr>Monje LN 4 (2)</vt:lpstr>
      <vt:lpstr>Equipos</vt:lpstr>
      <vt:lpstr>UC_EQUIPOS</vt:lpstr>
      <vt:lpstr>DDP EQ</vt:lpstr>
      <vt:lpstr>Montaje EQ</vt:lpstr>
      <vt:lpstr>Ingenieria EQ</vt:lpstr>
      <vt:lpstr>Interv EQ</vt:lpstr>
      <vt:lpstr>ADMON EQ</vt:lpstr>
      <vt:lpstr>Transformadores</vt:lpstr>
      <vt:lpstr>UC Trans</vt:lpstr>
      <vt:lpstr>UC Trans </vt:lpstr>
      <vt:lpstr>DDP Trans</vt:lpstr>
      <vt:lpstr>ObCi Trans</vt:lpstr>
      <vt:lpstr>Montaje Trans</vt:lpstr>
      <vt:lpstr>Ingenieria Trans</vt:lpstr>
      <vt:lpstr>Interv Trans</vt:lpstr>
      <vt:lpstr>ADMON Trans</vt:lpstr>
      <vt:lpstr>Control</vt:lpstr>
      <vt:lpstr>UC CONTROL</vt:lpstr>
      <vt:lpstr>DDP CC6</vt:lpstr>
      <vt:lpstr>DDP CC5</vt:lpstr>
      <vt:lpstr>DDP CC4</vt:lpstr>
      <vt:lpstr>DDP CC3</vt:lpstr>
      <vt:lpstr>DDP CC2</vt:lpstr>
      <vt:lpstr>DDP SCS</vt:lpstr>
      <vt:lpstr>APU CC</vt:lpstr>
      <vt:lpstr>Criterios EM</vt:lpstr>
      <vt:lpstr>Resumen EM</vt:lpstr>
      <vt:lpstr>EM Tipo 1</vt:lpstr>
      <vt:lpstr>EM Tipo 2</vt:lpstr>
      <vt:lpstr>EM Tipo 3</vt:lpstr>
      <vt:lpstr>EM Tipo 4</vt:lpstr>
      <vt:lpstr>LÍNEAS NIVEL 4</vt:lpstr>
      <vt:lpstr>COSTO UC LN4</vt:lpstr>
      <vt:lpstr>ObCi LN 4</vt:lpstr>
      <vt:lpstr>Montaje LN 4</vt:lpstr>
      <vt:lpstr>Ingenieria LN 4</vt:lpstr>
      <vt:lpstr>Interv LN 4</vt:lpstr>
      <vt:lpstr>ADMON LN4</vt:lpstr>
      <vt:lpstr>LÍNEAS NIVEL 3</vt:lpstr>
      <vt:lpstr>COSTO UC LN3</vt:lpstr>
      <vt:lpstr>ObCi LN 3 Aéreas</vt:lpstr>
      <vt:lpstr>ObCi LN3 Ductos</vt:lpstr>
      <vt:lpstr>Montaje LN 3</vt:lpstr>
      <vt:lpstr>Ingenieria LN 3</vt:lpstr>
      <vt:lpstr>Interv LN 3</vt:lpstr>
      <vt:lpstr>ADMON LN 3</vt:lpstr>
      <vt:lpstr>LÍNEAS NIVEL 2</vt:lpstr>
      <vt:lpstr>COSTO UC LN2</vt:lpstr>
      <vt:lpstr>ObCi LN 2 Aéreas</vt:lpstr>
      <vt:lpstr>ObCi LN 2 Ductos</vt:lpstr>
      <vt:lpstr>Montaje LN 2</vt:lpstr>
      <vt:lpstr>Ingenieria LN 2</vt:lpstr>
      <vt:lpstr>Interv LN 2</vt:lpstr>
      <vt:lpstr>ADMON LN 2</vt:lpstr>
      <vt:lpstr>UC N1</vt:lpstr>
      <vt:lpstr>UC N1 Postes</vt:lpstr>
      <vt:lpstr>UC N1 Conductores</vt:lpstr>
      <vt:lpstr>UC N1 Transformadores</vt:lpstr>
      <vt:lpstr>Hoja4</vt:lpstr>
      <vt:lpstr>'APU CC'!Área_de_impresión</vt:lpstr>
      <vt:lpstr>'Ingenieria EQ'!Área_de_impresión</vt:lpstr>
      <vt:lpstr>'Interv EQ'!Área_de_impresión</vt:lpstr>
      <vt:lpstr>'Montaje EQ'!Área_de_impresión</vt:lpstr>
      <vt:lpstr>'Montaje LN 2'!Área_de_impresión</vt:lpstr>
      <vt:lpstr>'Montaje LN 3'!Área_de_impresión</vt:lpstr>
      <vt:lpstr>'Montaje LN 4'!Área_de_impresión</vt:lpstr>
      <vt:lpstr>'Montaje SE 2'!Área_de_impresión</vt:lpstr>
      <vt:lpstr>'Montaje SE 3'!Área_de_impresión</vt:lpstr>
      <vt:lpstr>'Montaje SE 4'!Área_de_impresión</vt:lpstr>
      <vt:lpstr>'Montaje SE 5'!Área_de_impresión</vt:lpstr>
      <vt:lpstr>'ObCi LN 2 Ductos'!Área_de_impresión</vt:lpstr>
      <vt:lpstr>'ObCi LN 3 Aéreas'!Área_de_impresión</vt:lpstr>
      <vt:lpstr>'ObCi LN 4'!Área_de_impresión</vt:lpstr>
      <vt:lpstr>'ObCi LN3 Ductos'!Área_de_impresión</vt:lpstr>
      <vt:lpstr>'ObCi SE 4'!Área_de_impresión</vt:lpstr>
      <vt:lpstr>'ObCi SE 5'!Área_de_impresión</vt:lpstr>
      <vt:lpstr>'ObCi Trans'!Área_de_impresión</vt:lpstr>
    </vt:vector>
  </TitlesOfParts>
  <Company>Carlos Andrés Morales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CREG</dc:creator>
  <cp:lastModifiedBy>P564</cp:lastModifiedBy>
  <cp:lastPrinted>2018-03-13T15:37:50Z</cp:lastPrinted>
  <dcterms:created xsi:type="dcterms:W3CDTF">2007-09-28T22:15:21Z</dcterms:created>
  <dcterms:modified xsi:type="dcterms:W3CDTF">2022-06-03T22:18:17Z</dcterms:modified>
</cp:coreProperties>
</file>